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codeName="ThisWorkbook" defaultThemeVersion="166925"/>
  <mc:AlternateContent xmlns:mc="http://schemas.openxmlformats.org/markup-compatibility/2006">
    <mc:Choice Requires="x15">
      <x15ac:absPath xmlns:x15ac="http://schemas.microsoft.com/office/spreadsheetml/2010/11/ac" url="C:\Kwa\Temp\COVID-19\"/>
    </mc:Choice>
  </mc:AlternateContent>
  <xr:revisionPtr revIDLastSave="0" documentId="13_ncr:1_{5011F2B1-D9AC-4BBC-8AFA-4BDAC3211118}" xr6:coauthVersionLast="45" xr6:coauthVersionMax="45" xr10:uidLastSave="{00000000-0000-0000-0000-000000000000}"/>
  <bookViews>
    <workbookView xWindow="-120" yWindow="-120" windowWidth="29040" windowHeight="15840" tabRatio="862" activeTab="5" xr2:uid="{06443829-51FC-41AD-95D1-FFD8495D1920}"/>
  </bookViews>
  <sheets>
    <sheet name="References" sheetId="2" r:id="rId1"/>
    <sheet name="Links" sheetId="8" r:id="rId2"/>
    <sheet name="L1-Country" sheetId="1" r:id="rId3"/>
    <sheet name="L2-Region" sheetId="7" r:id="rId4"/>
    <sheet name="L3-UTLA" sheetId="3" r:id="rId5"/>
    <sheet name="L4-LTLA" sheetId="15" r:id="rId6"/>
    <sheet name="ONS - England comparisons" sheetId="47" r:id="rId7"/>
    <sheet name="ONS - Wales comparison" sheetId="48" r:id="rId8"/>
    <sheet name="by-ethnicity-table" sheetId="13" state="hidden" r:id="rId9"/>
    <sheet name="Polygon" sheetId="11" state="hidden" r:id="rId10"/>
    <sheet name="Death by LA" sheetId="10" state="hidden" r:id="rId11"/>
    <sheet name="Cp100k Numbers" sheetId="6" state="hidden" r:id="rId12"/>
    <sheet name="UTLAs" sheetId="5" state="hidden" r:id="rId13"/>
    <sheet name="Daily Death Numbers" sheetId="4" state="hidden" r:id="rId14"/>
  </sheets>
  <definedNames>
    <definedName name="_xlnm._FilterDatabase" localSheetId="10" hidden="1">'Death by LA'!$A$5:$AQ$344</definedName>
    <definedName name="_xlnm._FilterDatabase" localSheetId="3" hidden="1">'L2-Region'!$A$1:$DU$1</definedName>
    <definedName name="_xlnm._FilterDatabase" localSheetId="4" hidden="1">'L3-UTLA'!$DR$1:$DY$243</definedName>
    <definedName name="_xlnm._FilterDatabase" localSheetId="5" hidden="1">'L4-LTLA'!$CC$1:$CC$431</definedName>
    <definedName name="_Order1" hidden="1">255</definedName>
    <definedName name="_Order2" hidden="1">255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B389" i="15" l="1"/>
  <c r="BB388" i="15"/>
  <c r="BB387" i="15"/>
  <c r="BB394" i="15" s="1"/>
  <c r="BB386" i="15"/>
  <c r="BB393" i="15" s="1"/>
  <c r="BB385" i="15"/>
  <c r="BB392" i="15" s="1"/>
  <c r="BB384" i="15"/>
  <c r="BB391" i="15" s="1"/>
  <c r="BB383" i="15"/>
  <c r="BB390" i="15" s="1"/>
  <c r="BB382" i="15"/>
  <c r="BB381" i="15"/>
  <c r="DK33" i="7"/>
  <c r="DK32" i="7"/>
  <c r="DK31" i="7"/>
  <c r="DK30" i="7"/>
  <c r="DK29" i="7"/>
  <c r="DK28" i="7"/>
  <c r="DK27" i="7"/>
  <c r="DK26" i="7"/>
  <c r="DK24" i="7"/>
  <c r="DK23" i="7"/>
  <c r="DK22" i="7"/>
  <c r="DK21" i="7"/>
  <c r="DK19" i="7"/>
  <c r="DL15" i="7"/>
  <c r="DL14" i="7"/>
  <c r="DL13" i="7"/>
  <c r="DL12" i="7"/>
  <c r="DL11" i="7"/>
  <c r="DL10" i="7"/>
  <c r="DL9" i="7"/>
  <c r="DL8" i="7"/>
  <c r="DL6" i="7"/>
  <c r="DL5" i="7"/>
  <c r="DL4" i="7"/>
  <c r="DL3" i="7"/>
  <c r="EX351" i="1"/>
  <c r="EX343" i="1"/>
  <c r="EX337" i="1"/>
  <c r="EX336" i="1"/>
  <c r="EY335" i="1"/>
  <c r="EY334" i="1"/>
  <c r="EY333" i="1"/>
  <c r="EY332" i="1"/>
  <c r="EY330" i="1"/>
  <c r="EY329" i="1"/>
  <c r="EY328" i="1"/>
  <c r="EY320" i="1"/>
  <c r="EY319" i="1"/>
  <c r="EY317" i="1"/>
  <c r="EY316" i="1"/>
  <c r="EY315" i="1"/>
  <c r="EY318" i="1" s="1"/>
  <c r="EY313" i="1"/>
  <c r="EY312" i="1"/>
  <c r="EY311" i="1"/>
  <c r="EY302" i="1"/>
  <c r="EY301" i="1"/>
  <c r="EY299" i="1"/>
  <c r="EY298" i="1"/>
  <c r="EY297" i="1"/>
  <c r="EY300" i="1" s="1"/>
  <c r="EY295" i="1"/>
  <c r="EY294" i="1"/>
  <c r="EY293" i="1"/>
  <c r="EY285" i="1"/>
  <c r="EY284" i="1" s="1"/>
  <c r="EX87" i="1"/>
  <c r="EX86" i="1"/>
  <c r="EX85" i="1"/>
  <c r="EX88" i="1" s="1"/>
  <c r="EX84" i="1"/>
  <c r="EX83" i="1"/>
  <c r="EX81" i="1"/>
  <c r="EX72" i="1"/>
  <c r="EX71" i="1"/>
  <c r="EX70" i="1"/>
  <c r="EX69" i="1"/>
  <c r="EX68" i="1"/>
  <c r="EX67" i="1"/>
  <c r="EX66" i="1"/>
  <c r="EX73" i="1" s="1"/>
  <c r="EX64" i="1"/>
  <c r="EX55" i="1"/>
  <c r="EY44" i="1"/>
  <c r="EX51" i="1"/>
  <c r="EY34" i="1"/>
  <c r="EX27" i="1"/>
  <c r="EX26" i="1"/>
  <c r="EY21" i="1"/>
  <c r="EY15" i="1"/>
  <c r="EY7" i="1"/>
  <c r="EY8" i="1" s="1"/>
  <c r="EY20" i="1" s="1"/>
  <c r="EY19" i="1" l="1"/>
  <c r="EY22" i="1" s="1"/>
  <c r="EY25" i="1"/>
  <c r="EY13" i="1"/>
  <c r="EW351" i="1"/>
  <c r="EW343" i="1"/>
  <c r="EX44" i="1"/>
  <c r="EW51" i="1"/>
  <c r="EW27" i="1"/>
  <c r="EW26" i="1"/>
  <c r="EX25" i="1"/>
  <c r="EX21" i="1"/>
  <c r="EX15" i="1"/>
  <c r="EX13" i="1"/>
  <c r="EX7" i="1"/>
  <c r="EX8" i="1" s="1"/>
  <c r="EX34" i="1" l="1"/>
  <c r="DK15" i="7"/>
  <c r="DK14" i="7"/>
  <c r="DK13" i="7"/>
  <c r="DK12" i="7"/>
  <c r="DK11" i="7"/>
  <c r="DK10" i="7"/>
  <c r="DK9" i="7"/>
  <c r="DK8" i="7"/>
  <c r="DK6" i="7"/>
  <c r="DK5" i="7"/>
  <c r="DK4" i="7"/>
  <c r="DK3" i="7"/>
  <c r="DJ31" i="7"/>
  <c r="DJ26" i="7"/>
  <c r="DJ24" i="7"/>
  <c r="DJ23" i="7"/>
  <c r="DJ22" i="7"/>
  <c r="DJ21" i="7"/>
  <c r="DJ19" i="7"/>
  <c r="EW87" i="1"/>
  <c r="EW86" i="1"/>
  <c r="EW85" i="1"/>
  <c r="EW84" i="1"/>
  <c r="EW83" i="1"/>
  <c r="EW81" i="1"/>
  <c r="EW72" i="1"/>
  <c r="DJ29" i="7" s="1"/>
  <c r="EW71" i="1"/>
  <c r="DJ28" i="7" s="1"/>
  <c r="EW70" i="1"/>
  <c r="DJ33" i="7" s="1"/>
  <c r="EW69" i="1"/>
  <c r="DJ32" i="7" s="1"/>
  <c r="EW68" i="1"/>
  <c r="EW67" i="1"/>
  <c r="DJ27" i="7" s="1"/>
  <c r="EW66" i="1"/>
  <c r="DJ30" i="7" s="1"/>
  <c r="EW64" i="1"/>
  <c r="EW55" i="1"/>
  <c r="BA387" i="15"/>
  <c r="BA394" i="15" s="1"/>
  <c r="BA386" i="15"/>
  <c r="BA393" i="15" s="1"/>
  <c r="BA385" i="15"/>
  <c r="BA392" i="15" s="1"/>
  <c r="BA384" i="15"/>
  <c r="BA391" i="15" s="1"/>
  <c r="BA383" i="15"/>
  <c r="BA390" i="15" s="1"/>
  <c r="BA382" i="15"/>
  <c r="BA389" i="15" s="1"/>
  <c r="BA381" i="15"/>
  <c r="BA388" i="15" s="1"/>
  <c r="EW337" i="1"/>
  <c r="EW336" i="1"/>
  <c r="EX335" i="1"/>
  <c r="EX334" i="1"/>
  <c r="EX333" i="1"/>
  <c r="EX332" i="1"/>
  <c r="EX330" i="1"/>
  <c r="EX329" i="1"/>
  <c r="EX328" i="1"/>
  <c r="EX320" i="1"/>
  <c r="EX319" i="1"/>
  <c r="EX318" i="1"/>
  <c r="EX317" i="1"/>
  <c r="EX316" i="1"/>
  <c r="EX315" i="1"/>
  <c r="EX313" i="1"/>
  <c r="EX312" i="1"/>
  <c r="EX311" i="1"/>
  <c r="EX302" i="1"/>
  <c r="EX301" i="1"/>
  <c r="EX300" i="1"/>
  <c r="EX299" i="1"/>
  <c r="EX298" i="1"/>
  <c r="EX297" i="1"/>
  <c r="EX295" i="1"/>
  <c r="EX293" i="1"/>
  <c r="EX285" i="1"/>
  <c r="EX294" i="1" s="1"/>
  <c r="EW88" i="1" l="1"/>
  <c r="EW73" i="1"/>
  <c r="EX284" i="1"/>
  <c r="AZ387" i="15"/>
  <c r="AZ394" i="15" s="1"/>
  <c r="AZ386" i="15"/>
  <c r="AZ393" i="15" s="1"/>
  <c r="AZ385" i="15"/>
  <c r="AZ392" i="15" s="1"/>
  <c r="AZ384" i="15"/>
  <c r="AZ391" i="15" s="1"/>
  <c r="AZ383" i="15"/>
  <c r="AZ390" i="15" s="1"/>
  <c r="AZ382" i="15"/>
  <c r="AZ389" i="15" s="1"/>
  <c r="AZ381" i="15"/>
  <c r="AZ388" i="15" s="1"/>
  <c r="DI24" i="7"/>
  <c r="DI23" i="7"/>
  <c r="DI22" i="7"/>
  <c r="DI21" i="7"/>
  <c r="DI19" i="7"/>
  <c r="DJ14" i="7"/>
  <c r="DJ13" i="7"/>
  <c r="DJ12" i="7"/>
  <c r="DJ11" i="7"/>
  <c r="DJ10" i="7"/>
  <c r="DJ9" i="7"/>
  <c r="DJ8" i="7"/>
  <c r="DJ6" i="7"/>
  <c r="DJ5" i="7"/>
  <c r="DJ4" i="7"/>
  <c r="DJ3" i="7"/>
  <c r="EV343" i="1"/>
  <c r="EV351" i="1" s="1"/>
  <c r="EW334" i="1"/>
  <c r="EW333" i="1"/>
  <c r="EW332" i="1"/>
  <c r="EW335" i="1" s="1"/>
  <c r="EW330" i="1"/>
  <c r="EW329" i="1"/>
  <c r="EW328" i="1"/>
  <c r="EW44" i="1"/>
  <c r="DJ15" i="7" s="1"/>
  <c r="EV27" i="1"/>
  <c r="EV26" i="1"/>
  <c r="EW25" i="1"/>
  <c r="EW21" i="1"/>
  <c r="EW15" i="1"/>
  <c r="EW7" i="1"/>
  <c r="EV51" i="1"/>
  <c r="EW8" i="1" l="1"/>
  <c r="EX20" i="1" s="1"/>
  <c r="EX19" i="1"/>
  <c r="EX22" i="1" s="1"/>
  <c r="EW34" i="1"/>
  <c r="EV337" i="1"/>
  <c r="EV336" i="1"/>
  <c r="EV87" i="1"/>
  <c r="EV86" i="1"/>
  <c r="EV85" i="1"/>
  <c r="EV84" i="1"/>
  <c r="EV83" i="1"/>
  <c r="EV81" i="1"/>
  <c r="EV72" i="1"/>
  <c r="DI29" i="7" s="1"/>
  <c r="EV71" i="1"/>
  <c r="DI28" i="7" s="1"/>
  <c r="EV70" i="1"/>
  <c r="DI33" i="7" s="1"/>
  <c r="EV69" i="1"/>
  <c r="DI32" i="7" s="1"/>
  <c r="EV68" i="1"/>
  <c r="DI31" i="7" s="1"/>
  <c r="EV67" i="1"/>
  <c r="DI27" i="7" s="1"/>
  <c r="EV66" i="1"/>
  <c r="DI30" i="7" s="1"/>
  <c r="EV64" i="1"/>
  <c r="EV55" i="1"/>
  <c r="DI26" i="7" s="1"/>
  <c r="EW320" i="1"/>
  <c r="EW319" i="1"/>
  <c r="EW318" i="1"/>
  <c r="EW317" i="1"/>
  <c r="EW316" i="1"/>
  <c r="EW315" i="1"/>
  <c r="EW313" i="1"/>
  <c r="EW312" i="1"/>
  <c r="EW311" i="1"/>
  <c r="EW302" i="1"/>
  <c r="EW301" i="1"/>
  <c r="EW300" i="1"/>
  <c r="EW299" i="1"/>
  <c r="EW298" i="1"/>
  <c r="EW297" i="1"/>
  <c r="EW295" i="1"/>
  <c r="EW293" i="1"/>
  <c r="EW285" i="1"/>
  <c r="EW294" i="1" s="1"/>
  <c r="EW284" i="1"/>
  <c r="EW13" i="1" l="1"/>
  <c r="EV88" i="1"/>
  <c r="EV73" i="1"/>
  <c r="AY387" i="15"/>
  <c r="AY394" i="15" s="1"/>
  <c r="AY386" i="15"/>
  <c r="AY393" i="15" s="1"/>
  <c r="AY385" i="15"/>
  <c r="AY392" i="15" s="1"/>
  <c r="AY384" i="15"/>
  <c r="AY391" i="15" s="1"/>
  <c r="AY383" i="15"/>
  <c r="AY390" i="15" s="1"/>
  <c r="AY382" i="15"/>
  <c r="AY389" i="15" s="1"/>
  <c r="AY381" i="15"/>
  <c r="AY388" i="15" s="1"/>
  <c r="DH24" i="7"/>
  <c r="DH23" i="7"/>
  <c r="DH22" i="7"/>
  <c r="DH21" i="7"/>
  <c r="DH19" i="7"/>
  <c r="DI14" i="7"/>
  <c r="DI13" i="7"/>
  <c r="DI12" i="7"/>
  <c r="DI11" i="7"/>
  <c r="DI10" i="7"/>
  <c r="DI9" i="7"/>
  <c r="DI8" i="7"/>
  <c r="DI6" i="7"/>
  <c r="DI5" i="7"/>
  <c r="DI4" i="7"/>
  <c r="DI3" i="7"/>
  <c r="EU351" i="1"/>
  <c r="EU343" i="1"/>
  <c r="EU337" i="1"/>
  <c r="EU336" i="1"/>
  <c r="EV334" i="1"/>
  <c r="EV333" i="1"/>
  <c r="EV332" i="1"/>
  <c r="EV335" i="1" s="1"/>
  <c r="EV330" i="1"/>
  <c r="EV329" i="1"/>
  <c r="EV328" i="1"/>
  <c r="EV320" i="1"/>
  <c r="EV319" i="1"/>
  <c r="EV317" i="1"/>
  <c r="EV316" i="1"/>
  <c r="EV315" i="1"/>
  <c r="EV318" i="1" s="1"/>
  <c r="EV313" i="1"/>
  <c r="EV312" i="1"/>
  <c r="EV311" i="1"/>
  <c r="DJ164" i="3"/>
  <c r="DL164" i="3" s="1"/>
  <c r="DJ163" i="3"/>
  <c r="DL163" i="3" s="1"/>
  <c r="DJ162" i="3"/>
  <c r="DK162" i="3" s="1"/>
  <c r="DJ161" i="3"/>
  <c r="DL161" i="3" s="1"/>
  <c r="DJ160" i="3"/>
  <c r="DL160" i="3" s="1"/>
  <c r="DJ159" i="3"/>
  <c r="DL159" i="3" s="1"/>
  <c r="DJ158" i="3"/>
  <c r="DL158" i="3" s="1"/>
  <c r="DJ157" i="3"/>
  <c r="DL157" i="3" s="1"/>
  <c r="DJ156" i="3"/>
  <c r="DL156" i="3" s="1"/>
  <c r="DJ155" i="3"/>
  <c r="DL155" i="3" s="1"/>
  <c r="DJ154" i="3"/>
  <c r="DK154" i="3" s="1"/>
  <c r="DJ153" i="3"/>
  <c r="DL153" i="3" s="1"/>
  <c r="DJ152" i="3"/>
  <c r="DL152" i="3" s="1"/>
  <c r="DJ151" i="3"/>
  <c r="DL151" i="3" s="1"/>
  <c r="EV302" i="1"/>
  <c r="EV301" i="1"/>
  <c r="EV299" i="1"/>
  <c r="EV298" i="1"/>
  <c r="EV297" i="1"/>
  <c r="EV300" i="1" s="1"/>
  <c r="EV295" i="1"/>
  <c r="EV294" i="1"/>
  <c r="EV293" i="1"/>
  <c r="EV285" i="1"/>
  <c r="EV284" i="1"/>
  <c r="EU87" i="1"/>
  <c r="EU86" i="1"/>
  <c r="EU85" i="1"/>
  <c r="EU84" i="1"/>
  <c r="EU83" i="1"/>
  <c r="EU81" i="1"/>
  <c r="EU72" i="1"/>
  <c r="DH29" i="7" s="1"/>
  <c r="EU71" i="1"/>
  <c r="DH28" i="7" s="1"/>
  <c r="EU70" i="1"/>
  <c r="DH33" i="7" s="1"/>
  <c r="EU69" i="1"/>
  <c r="DH32" i="7" s="1"/>
  <c r="EU68" i="1"/>
  <c r="DH31" i="7" s="1"/>
  <c r="EU67" i="1"/>
  <c r="DH27" i="7" s="1"/>
  <c r="EU66" i="1"/>
  <c r="DH30" i="7" s="1"/>
  <c r="EU64" i="1"/>
  <c r="EU55" i="1"/>
  <c r="DH26" i="7" s="1"/>
  <c r="BD349" i="15"/>
  <c r="BE349" i="15" s="1"/>
  <c r="BD348" i="15"/>
  <c r="BF348" i="15" s="1"/>
  <c r="BD347" i="15"/>
  <c r="BF347" i="15" s="1"/>
  <c r="BD346" i="15"/>
  <c r="BF346" i="15" s="1"/>
  <c r="BD345" i="15"/>
  <c r="BE345" i="15" s="1"/>
  <c r="BD344" i="15"/>
  <c r="BF344" i="15" s="1"/>
  <c r="BD343" i="15"/>
  <c r="BF343" i="15" s="1"/>
  <c r="BD342" i="15"/>
  <c r="BF342" i="15" s="1"/>
  <c r="BD341" i="15"/>
  <c r="BF341" i="15" s="1"/>
  <c r="BD340" i="15"/>
  <c r="BF340" i="15" s="1"/>
  <c r="BD339" i="15"/>
  <c r="BF339" i="15" s="1"/>
  <c r="BD338" i="15"/>
  <c r="BF338" i="15" s="1"/>
  <c r="BD337" i="15"/>
  <c r="BF337" i="15" s="1"/>
  <c r="BD336" i="15"/>
  <c r="BF336" i="15" s="1"/>
  <c r="BD335" i="15"/>
  <c r="BF335" i="15" s="1"/>
  <c r="BD334" i="15"/>
  <c r="BF334" i="15" s="1"/>
  <c r="BD333" i="15"/>
  <c r="BF333" i="15" s="1"/>
  <c r="BD332" i="15"/>
  <c r="BF332" i="15" s="1"/>
  <c r="BD331" i="15"/>
  <c r="BF331" i="15" s="1"/>
  <c r="BD330" i="15"/>
  <c r="BF330" i="15" s="1"/>
  <c r="BD329" i="15"/>
  <c r="BE329" i="15" s="1"/>
  <c r="BD328" i="15"/>
  <c r="BF328" i="15" s="1"/>
  <c r="BD327" i="15"/>
  <c r="BF327" i="15" s="1"/>
  <c r="BD326" i="15"/>
  <c r="BE326" i="15" s="1"/>
  <c r="BD325" i="15"/>
  <c r="BF325" i="15" s="1"/>
  <c r="BD324" i="15"/>
  <c r="BF324" i="15" s="1"/>
  <c r="BD323" i="15"/>
  <c r="BF323" i="15" s="1"/>
  <c r="BD322" i="15"/>
  <c r="BF322" i="15" s="1"/>
  <c r="BD321" i="15"/>
  <c r="BE321" i="15" s="1"/>
  <c r="BD320" i="15"/>
  <c r="BF320" i="15" s="1"/>
  <c r="BD319" i="15"/>
  <c r="BF319" i="15" s="1"/>
  <c r="BD318" i="15"/>
  <c r="BF318" i="15" s="1"/>
  <c r="EV44" i="1"/>
  <c r="DI15" i="7" s="1"/>
  <c r="EU27" i="1"/>
  <c r="EU26" i="1"/>
  <c r="EV21" i="1"/>
  <c r="EV7" i="1"/>
  <c r="EU51" i="1"/>
  <c r="EV8" i="1" l="1"/>
  <c r="EW20" i="1" s="1"/>
  <c r="EW19" i="1"/>
  <c r="EW22" i="1" s="1"/>
  <c r="EU88" i="1"/>
  <c r="EU73" i="1"/>
  <c r="EV25" i="1"/>
  <c r="DK157" i="3"/>
  <c r="DK161" i="3"/>
  <c r="DK153" i="3"/>
  <c r="DK158" i="3"/>
  <c r="DL154" i="3"/>
  <c r="DL162" i="3"/>
  <c r="DK151" i="3"/>
  <c r="DK155" i="3"/>
  <c r="DK159" i="3"/>
  <c r="DK163" i="3"/>
  <c r="DK152" i="3"/>
  <c r="DK156" i="3"/>
  <c r="DK160" i="3"/>
  <c r="DK164" i="3"/>
  <c r="BE337" i="15"/>
  <c r="BF321" i="15"/>
  <c r="BE341" i="15"/>
  <c r="BF329" i="15"/>
  <c r="BF349" i="15"/>
  <c r="BF345" i="15"/>
  <c r="BE325" i="15"/>
  <c r="BE333" i="15"/>
  <c r="BE346" i="15"/>
  <c r="BE338" i="15"/>
  <c r="BE334" i="15"/>
  <c r="BE342" i="15"/>
  <c r="BE322" i="15"/>
  <c r="BE330" i="15"/>
  <c r="BF326" i="15"/>
  <c r="BE319" i="15"/>
  <c r="BE323" i="15"/>
  <c r="BE327" i="15"/>
  <c r="BE331" i="15"/>
  <c r="BE335" i="15"/>
  <c r="BE339" i="15"/>
  <c r="BE343" i="15"/>
  <c r="BE347" i="15"/>
  <c r="BE318" i="15"/>
  <c r="BE320" i="15"/>
  <c r="BE324" i="15"/>
  <c r="BE328" i="15"/>
  <c r="BE332" i="15"/>
  <c r="BE336" i="15"/>
  <c r="BE340" i="15"/>
  <c r="BE344" i="15"/>
  <c r="BE348" i="15"/>
  <c r="EV34" i="1"/>
  <c r="ET87" i="1"/>
  <c r="ET86" i="1"/>
  <c r="ET85" i="1"/>
  <c r="ET84" i="1"/>
  <c r="ET83" i="1"/>
  <c r="ET81" i="1"/>
  <c r="ET72" i="1"/>
  <c r="DG29" i="7" s="1"/>
  <c r="ET71" i="1"/>
  <c r="DG28" i="7" s="1"/>
  <c r="ET70" i="1"/>
  <c r="DG33" i="7" s="1"/>
  <c r="ET69" i="1"/>
  <c r="DG32" i="7" s="1"/>
  <c r="ET68" i="1"/>
  <c r="DG31" i="7" s="1"/>
  <c r="ET67" i="1"/>
  <c r="DG27" i="7" s="1"/>
  <c r="ET66" i="1"/>
  <c r="DG30" i="7" s="1"/>
  <c r="ET64" i="1"/>
  <c r="ET55" i="1"/>
  <c r="DG26" i="7" s="1"/>
  <c r="DG24" i="7"/>
  <c r="DG23" i="7"/>
  <c r="DG22" i="7"/>
  <c r="DG21" i="7"/>
  <c r="DG19" i="7"/>
  <c r="DH14" i="7"/>
  <c r="DH13" i="7"/>
  <c r="DH12" i="7"/>
  <c r="DH11" i="7"/>
  <c r="DH10" i="7"/>
  <c r="DH9" i="7"/>
  <c r="DH8" i="7"/>
  <c r="DH6" i="7"/>
  <c r="DH5" i="7"/>
  <c r="DH4" i="7"/>
  <c r="DH3" i="7"/>
  <c r="AX387" i="15"/>
  <c r="AX394" i="15" s="1"/>
  <c r="AX386" i="15"/>
  <c r="AX393" i="15" s="1"/>
  <c r="AX385" i="15"/>
  <c r="AX392" i="15" s="1"/>
  <c r="AX384" i="15"/>
  <c r="AX391" i="15" s="1"/>
  <c r="AX383" i="15"/>
  <c r="AX390" i="15" s="1"/>
  <c r="AX382" i="15"/>
  <c r="AX389" i="15" s="1"/>
  <c r="AX381" i="15"/>
  <c r="AX388" i="15" s="1"/>
  <c r="ET351" i="1"/>
  <c r="ET343" i="1"/>
  <c r="ET337" i="1"/>
  <c r="ET336" i="1"/>
  <c r="EU334" i="1"/>
  <c r="EU333" i="1"/>
  <c r="EU332" i="1"/>
  <c r="EU335" i="1" s="1"/>
  <c r="EU330" i="1"/>
  <c r="EU329" i="1"/>
  <c r="EU328" i="1"/>
  <c r="EU320" i="1"/>
  <c r="EU319" i="1"/>
  <c r="EU317" i="1"/>
  <c r="EU316" i="1"/>
  <c r="EU315" i="1"/>
  <c r="EU318" i="1" s="1"/>
  <c r="EU313" i="1"/>
  <c r="EU312" i="1"/>
  <c r="EU311" i="1"/>
  <c r="DP164" i="3"/>
  <c r="DP163" i="3"/>
  <c r="DP162" i="3"/>
  <c r="DP161" i="3"/>
  <c r="DP160" i="3"/>
  <c r="DP159" i="3"/>
  <c r="DP158" i="3"/>
  <c r="DP157" i="3"/>
  <c r="DP156" i="3"/>
  <c r="DP155" i="3"/>
  <c r="DP154" i="3"/>
  <c r="DP153" i="3"/>
  <c r="DP152" i="3"/>
  <c r="DP151" i="3"/>
  <c r="EU285" i="1"/>
  <c r="EU284" i="1" s="1"/>
  <c r="BJ349" i="15"/>
  <c r="BJ348" i="15"/>
  <c r="BJ347" i="15"/>
  <c r="BJ346" i="15"/>
  <c r="BJ345" i="15"/>
  <c r="BJ344" i="15"/>
  <c r="BJ343" i="15"/>
  <c r="BJ342" i="15"/>
  <c r="BJ341" i="15"/>
  <c r="BJ340" i="15"/>
  <c r="BJ339" i="15"/>
  <c r="BJ338" i="15"/>
  <c r="BJ337" i="15"/>
  <c r="BJ336" i="15"/>
  <c r="BJ335" i="15"/>
  <c r="BJ334" i="15"/>
  <c r="BJ333" i="15"/>
  <c r="BJ332" i="15"/>
  <c r="BJ331" i="15"/>
  <c r="BJ330" i="15"/>
  <c r="BJ329" i="15"/>
  <c r="BJ328" i="15"/>
  <c r="BJ327" i="15"/>
  <c r="BJ326" i="15"/>
  <c r="BJ325" i="15"/>
  <c r="BJ324" i="15"/>
  <c r="BJ323" i="15"/>
  <c r="BJ322" i="15"/>
  <c r="BJ321" i="15"/>
  <c r="BJ320" i="15"/>
  <c r="BJ319" i="15"/>
  <c r="BJ318" i="15"/>
  <c r="EU302" i="1"/>
  <c r="EU301" i="1"/>
  <c r="EU299" i="1"/>
  <c r="EU298" i="1"/>
  <c r="EU297" i="1"/>
  <c r="EU295" i="1"/>
  <c r="EU294" i="1"/>
  <c r="EU293" i="1"/>
  <c r="EU44" i="1"/>
  <c r="DH15" i="7" s="1"/>
  <c r="ET27" i="1"/>
  <c r="ET26" i="1"/>
  <c r="EU21" i="1"/>
  <c r="EU15" i="1"/>
  <c r="EU7" i="1"/>
  <c r="EU34" i="1" s="1"/>
  <c r="ET51" i="1"/>
  <c r="EV13" i="1" l="1"/>
  <c r="EV19" i="1"/>
  <c r="EV22" i="1" s="1"/>
  <c r="EU25" i="1"/>
  <c r="ET88" i="1"/>
  <c r="ET73" i="1"/>
  <c r="EU300" i="1"/>
  <c r="EU8" i="1"/>
  <c r="EV20" i="1" s="1"/>
  <c r="AW387" i="15"/>
  <c r="AW394" i="15" s="1"/>
  <c r="AW386" i="15"/>
  <c r="AW393" i="15" s="1"/>
  <c r="AW385" i="15"/>
  <c r="AW392" i="15" s="1"/>
  <c r="AW384" i="15"/>
  <c r="AW391" i="15" s="1"/>
  <c r="AW383" i="15"/>
  <c r="AW390" i="15" s="1"/>
  <c r="AW382" i="15"/>
  <c r="AW389" i="15" s="1"/>
  <c r="AW381" i="15"/>
  <c r="AW388" i="15" s="1"/>
  <c r="DF24" i="7"/>
  <c r="DF23" i="7"/>
  <c r="DF22" i="7"/>
  <c r="DF21" i="7"/>
  <c r="DF19" i="7"/>
  <c r="DG14" i="7"/>
  <c r="DG13" i="7"/>
  <c r="DG12" i="7"/>
  <c r="DG11" i="7"/>
  <c r="DG10" i="7"/>
  <c r="DG9" i="7"/>
  <c r="DG8" i="7"/>
  <c r="DG6" i="7"/>
  <c r="DG5" i="7"/>
  <c r="DG4" i="7"/>
  <c r="DG3" i="7"/>
  <c r="ES351" i="1"/>
  <c r="ES343" i="1"/>
  <c r="ES337" i="1"/>
  <c r="ES336" i="1"/>
  <c r="ET334" i="1"/>
  <c r="ET333" i="1"/>
  <c r="ET332" i="1"/>
  <c r="ET335" i="1" s="1"/>
  <c r="ET330" i="1"/>
  <c r="ET329" i="1"/>
  <c r="ET328" i="1"/>
  <c r="ET320" i="1"/>
  <c r="ET319" i="1"/>
  <c r="ET317" i="1"/>
  <c r="ET316" i="1"/>
  <c r="ET315" i="1"/>
  <c r="ET318" i="1" s="1"/>
  <c r="ET313" i="1"/>
  <c r="ET312" i="1"/>
  <c r="ET311" i="1"/>
  <c r="ET302" i="1"/>
  <c r="ET301" i="1"/>
  <c r="ET299" i="1"/>
  <c r="ET298" i="1"/>
  <c r="ET297" i="1"/>
  <c r="ET300" i="1" s="1"/>
  <c r="ET295" i="1"/>
  <c r="ET294" i="1"/>
  <c r="ET293" i="1"/>
  <c r="ET285" i="1"/>
  <c r="ET284" i="1" s="1"/>
  <c r="ES87" i="1"/>
  <c r="ES86" i="1"/>
  <c r="ES85" i="1"/>
  <c r="ES84" i="1"/>
  <c r="ES83" i="1"/>
  <c r="ES81" i="1"/>
  <c r="ES72" i="1"/>
  <c r="DF29" i="7" s="1"/>
  <c r="ES71" i="1"/>
  <c r="DF28" i="7" s="1"/>
  <c r="ES70" i="1"/>
  <c r="DF33" i="7" s="1"/>
  <c r="ES69" i="1"/>
  <c r="DF32" i="7" s="1"/>
  <c r="ES68" i="1"/>
  <c r="DF31" i="7" s="1"/>
  <c r="ES67" i="1"/>
  <c r="DF27" i="7" s="1"/>
  <c r="ES66" i="1"/>
  <c r="DF30" i="7" s="1"/>
  <c r="ES64" i="1"/>
  <c r="ES55" i="1"/>
  <c r="ES27" i="1"/>
  <c r="ES26" i="1"/>
  <c r="ET21" i="1"/>
  <c r="ET15" i="1"/>
  <c r="ET44" i="1"/>
  <c r="DG15" i="7" s="1"/>
  <c r="ET7" i="1"/>
  <c r="ES51" i="1"/>
  <c r="EU13" i="1" l="1"/>
  <c r="DF26" i="7"/>
  <c r="ES109" i="1"/>
  <c r="ET8" i="1"/>
  <c r="EU20" i="1" s="1"/>
  <c r="EU19" i="1"/>
  <c r="EU22" i="1" s="1"/>
  <c r="ET13" i="1"/>
  <c r="ET34" i="1"/>
  <c r="ES73" i="1"/>
  <c r="ES88" i="1"/>
  <c r="ET25" i="1"/>
  <c r="EH273" i="1"/>
  <c r="EH274" i="1" s="1"/>
  <c r="EH272" i="1"/>
  <c r="EH271" i="1"/>
  <c r="EH270" i="1"/>
  <c r="EH269" i="1"/>
  <c r="EH268" i="1"/>
  <c r="CU52" i="7" s="1"/>
  <c r="EH267" i="1"/>
  <c r="EH266" i="1"/>
  <c r="CU53" i="7" s="1"/>
  <c r="EH265" i="1"/>
  <c r="EH264" i="1"/>
  <c r="CU55" i="7" s="1"/>
  <c r="EH263" i="1"/>
  <c r="CU54" i="7" s="1"/>
  <c r="EH261" i="1"/>
  <c r="EH249" i="1"/>
  <c r="EH248" i="1"/>
  <c r="EH247" i="1"/>
  <c r="EH246" i="1"/>
  <c r="EH245" i="1"/>
  <c r="EH244" i="1"/>
  <c r="EH243" i="1"/>
  <c r="EH240" i="1"/>
  <c r="EH239" i="1"/>
  <c r="EH238" i="1"/>
  <c r="EH237" i="1"/>
  <c r="EH236" i="1"/>
  <c r="EH241" i="1" s="1"/>
  <c r="EH235" i="1"/>
  <c r="EH233" i="1"/>
  <c r="EH225" i="1"/>
  <c r="EH216" i="1"/>
  <c r="EH215" i="1"/>
  <c r="EH214" i="1"/>
  <c r="EH213" i="1"/>
  <c r="EH212" i="1"/>
  <c r="EH211" i="1"/>
  <c r="EH210" i="1"/>
  <c r="EH209" i="1"/>
  <c r="EH208" i="1"/>
  <c r="EH207" i="1"/>
  <c r="EH206" i="1"/>
  <c r="EH205" i="1"/>
  <c r="EH204" i="1"/>
  <c r="EH217" i="1" s="1"/>
  <c r="EH203" i="1"/>
  <c r="EH201" i="1"/>
  <c r="EH200" i="1"/>
  <c r="EH199" i="1"/>
  <c r="EH198" i="1"/>
  <c r="EH197" i="1"/>
  <c r="EH196" i="1"/>
  <c r="EH195" i="1"/>
  <c r="EH179" i="1"/>
  <c r="EH178" i="1"/>
  <c r="EH177" i="1"/>
  <c r="EH176" i="1"/>
  <c r="EH175" i="1"/>
  <c r="EH174" i="1"/>
  <c r="EH173" i="1"/>
  <c r="EH172" i="1"/>
  <c r="EH170" i="1"/>
  <c r="EH160" i="1"/>
  <c r="EH161" i="1" s="1"/>
  <c r="EH159" i="1"/>
  <c r="EH158" i="1"/>
  <c r="EH157" i="1"/>
  <c r="CU42" i="7" s="1"/>
  <c r="EH156" i="1"/>
  <c r="EH155" i="1"/>
  <c r="EH154" i="1"/>
  <c r="EH153" i="1"/>
  <c r="CU45" i="7" s="1"/>
  <c r="EH152" i="1"/>
  <c r="CU44" i="7" s="1"/>
  <c r="EH150" i="1"/>
  <c r="EH138" i="1"/>
  <c r="CU38" i="7" s="1"/>
  <c r="EH137" i="1"/>
  <c r="EH139" i="1" s="1"/>
  <c r="EH136" i="1"/>
  <c r="EH135" i="1"/>
  <c r="EH134" i="1"/>
  <c r="EH132" i="1"/>
  <c r="CU51" i="7"/>
  <c r="CU50" i="7"/>
  <c r="CU49" i="7"/>
  <c r="CU48" i="7"/>
  <c r="CU47" i="7"/>
  <c r="CU43" i="7"/>
  <c r="CU40" i="7"/>
  <c r="CU39" i="7"/>
  <c r="CU37" i="7"/>
  <c r="CU35" i="7"/>
  <c r="ER87" i="1"/>
  <c r="ER86" i="1"/>
  <c r="ER85" i="1"/>
  <c r="ER84" i="1"/>
  <c r="ER83" i="1"/>
  <c r="ER81" i="1"/>
  <c r="ER72" i="1"/>
  <c r="DE29" i="7" s="1"/>
  <c r="ER71" i="1"/>
  <c r="DE28" i="7" s="1"/>
  <c r="ER70" i="1"/>
  <c r="DE33" i="7" s="1"/>
  <c r="ER69" i="1"/>
  <c r="DE32" i="7" s="1"/>
  <c r="ER68" i="1"/>
  <c r="DE31" i="7" s="1"/>
  <c r="ER67" i="1"/>
  <c r="DE27" i="7" s="1"/>
  <c r="ER66" i="1"/>
  <c r="DE30" i="7" s="1"/>
  <c r="ER64" i="1"/>
  <c r="ER55" i="1"/>
  <c r="DE26" i="7" s="1"/>
  <c r="ER27" i="1"/>
  <c r="ER26" i="1"/>
  <c r="ES21" i="1"/>
  <c r="ES7" i="1"/>
  <c r="ES8" i="1" s="1"/>
  <c r="DE24" i="7"/>
  <c r="DE23" i="7"/>
  <c r="DE22" i="7"/>
  <c r="DE21" i="7"/>
  <c r="DE19" i="7"/>
  <c r="DF14" i="7"/>
  <c r="DF13" i="7"/>
  <c r="DF12" i="7"/>
  <c r="DF11" i="7"/>
  <c r="DF10" i="7"/>
  <c r="DF9" i="7"/>
  <c r="DF8" i="7"/>
  <c r="DF6" i="7"/>
  <c r="DF5" i="7"/>
  <c r="DF4" i="7"/>
  <c r="DF3" i="7"/>
  <c r="AV387" i="15"/>
  <c r="AV394" i="15" s="1"/>
  <c r="AV386" i="15"/>
  <c r="AV393" i="15" s="1"/>
  <c r="AV385" i="15"/>
  <c r="AV392" i="15" s="1"/>
  <c r="AV384" i="15"/>
  <c r="AV391" i="15" s="1"/>
  <c r="AV383" i="15"/>
  <c r="AV390" i="15" s="1"/>
  <c r="AV382" i="15"/>
  <c r="AV389" i="15" s="1"/>
  <c r="AV381" i="15"/>
  <c r="AV388" i="15" s="1"/>
  <c r="ER351" i="1"/>
  <c r="ER343" i="1"/>
  <c r="ER337" i="1"/>
  <c r="ER336" i="1"/>
  <c r="ES335" i="1"/>
  <c r="ES334" i="1"/>
  <c r="ES333" i="1"/>
  <c r="ES332" i="1"/>
  <c r="ES330" i="1"/>
  <c r="ES329" i="1"/>
  <c r="ES328" i="1"/>
  <c r="ES320" i="1"/>
  <c r="ES319" i="1"/>
  <c r="ES318" i="1"/>
  <c r="ES317" i="1"/>
  <c r="ES316" i="1"/>
  <c r="ES315" i="1"/>
  <c r="ES313" i="1"/>
  <c r="ES312" i="1"/>
  <c r="ES311" i="1"/>
  <c r="ES295" i="1"/>
  <c r="ES294" i="1"/>
  <c r="ES293" i="1"/>
  <c r="ES284" i="1"/>
  <c r="ES285" i="1"/>
  <c r="ES13" i="1" l="1"/>
  <c r="ES25" i="1"/>
  <c r="ET19" i="1"/>
  <c r="ET22" i="1" s="1"/>
  <c r="ET20" i="1"/>
  <c r="ER88" i="1"/>
  <c r="CU41" i="7"/>
  <c r="CU36" i="7"/>
  <c r="ER73" i="1"/>
  <c r="ES302" i="1"/>
  <c r="ES301" i="1"/>
  <c r="ES300" i="1"/>
  <c r="ES299" i="1"/>
  <c r="ES298" i="1"/>
  <c r="ES297" i="1"/>
  <c r="ES44" i="1"/>
  <c r="DF15" i="7" s="1"/>
  <c r="ES34" i="1"/>
  <c r="ER51" i="1"/>
  <c r="ER302" i="1" l="1"/>
  <c r="ER301" i="1"/>
  <c r="EQ87" i="1"/>
  <c r="EQ86" i="1"/>
  <c r="EQ85" i="1"/>
  <c r="EQ84" i="1"/>
  <c r="EQ83" i="1"/>
  <c r="EQ81" i="1"/>
  <c r="EQ72" i="1"/>
  <c r="DD29" i="7" s="1"/>
  <c r="EQ71" i="1"/>
  <c r="DD28" i="7" s="1"/>
  <c r="EQ70" i="1"/>
  <c r="DD33" i="7" s="1"/>
  <c r="EQ69" i="1"/>
  <c r="DD32" i="7" s="1"/>
  <c r="EQ68" i="1"/>
  <c r="DD31" i="7" s="1"/>
  <c r="EQ67" i="1"/>
  <c r="DD27" i="7" s="1"/>
  <c r="EQ66" i="1"/>
  <c r="DD30" i="7" s="1"/>
  <c r="EQ64" i="1"/>
  <c r="EQ55" i="1"/>
  <c r="DD26" i="7" s="1"/>
  <c r="DD24" i="7"/>
  <c r="DD23" i="7"/>
  <c r="DD22" i="7"/>
  <c r="DD21" i="7"/>
  <c r="DD19" i="7"/>
  <c r="DE14" i="7"/>
  <c r="DE13" i="7"/>
  <c r="DE12" i="7"/>
  <c r="DE11" i="7"/>
  <c r="DE10" i="7"/>
  <c r="DE9" i="7"/>
  <c r="DE8" i="7"/>
  <c r="DE6" i="7"/>
  <c r="DE5" i="7"/>
  <c r="DE4" i="7"/>
  <c r="DE3" i="7"/>
  <c r="EQ294" i="1"/>
  <c r="EP294" i="1"/>
  <c r="EO294" i="1"/>
  <c r="EN294" i="1"/>
  <c r="EM294" i="1"/>
  <c r="EL294" i="1"/>
  <c r="EK294" i="1"/>
  <c r="EJ294" i="1"/>
  <c r="EI294" i="1"/>
  <c r="EH294" i="1"/>
  <c r="EG294" i="1"/>
  <c r="EF294" i="1"/>
  <c r="EE294" i="1"/>
  <c r="ED294" i="1"/>
  <c r="EC294" i="1"/>
  <c r="EB294" i="1"/>
  <c r="EA294" i="1"/>
  <c r="DZ294" i="1"/>
  <c r="DY294" i="1"/>
  <c r="DX294" i="1"/>
  <c r="DW294" i="1"/>
  <c r="DV294" i="1"/>
  <c r="DU294" i="1"/>
  <c r="DT294" i="1"/>
  <c r="DS294" i="1"/>
  <c r="DR294" i="1"/>
  <c r="DQ294" i="1"/>
  <c r="DP294" i="1"/>
  <c r="DO294" i="1"/>
  <c r="DN294" i="1"/>
  <c r="DM294" i="1"/>
  <c r="DL294" i="1"/>
  <c r="DK294" i="1"/>
  <c r="DJ294" i="1"/>
  <c r="DI294" i="1"/>
  <c r="DH294" i="1"/>
  <c r="DG294" i="1"/>
  <c r="DF294" i="1"/>
  <c r="DE294" i="1"/>
  <c r="DD294" i="1"/>
  <c r="DC294" i="1"/>
  <c r="DB294" i="1"/>
  <c r="DA294" i="1"/>
  <c r="CZ294" i="1"/>
  <c r="CY294" i="1"/>
  <c r="CX294" i="1"/>
  <c r="CW294" i="1"/>
  <c r="CV294" i="1"/>
  <c r="CU294" i="1"/>
  <c r="CT294" i="1"/>
  <c r="CS294" i="1"/>
  <c r="CR294" i="1"/>
  <c r="CQ294" i="1"/>
  <c r="CP294" i="1"/>
  <c r="CO294" i="1"/>
  <c r="CN294" i="1"/>
  <c r="CM294" i="1"/>
  <c r="CL294" i="1"/>
  <c r="CK294" i="1"/>
  <c r="CJ294" i="1"/>
  <c r="CI294" i="1"/>
  <c r="CH294" i="1"/>
  <c r="CG294" i="1"/>
  <c r="CF294" i="1"/>
  <c r="CE294" i="1"/>
  <c r="CD294" i="1"/>
  <c r="CC294" i="1"/>
  <c r="CB294" i="1"/>
  <c r="CA294" i="1"/>
  <c r="BZ294" i="1"/>
  <c r="BY294" i="1"/>
  <c r="BX294" i="1"/>
  <c r="BW294" i="1"/>
  <c r="BV294" i="1"/>
  <c r="BU294" i="1"/>
  <c r="BT294" i="1"/>
  <c r="BS294" i="1"/>
  <c r="BR294" i="1"/>
  <c r="BQ294" i="1"/>
  <c r="BP294" i="1"/>
  <c r="BO294" i="1"/>
  <c r="BN294" i="1"/>
  <c r="BM294" i="1"/>
  <c r="BL294" i="1"/>
  <c r="BK294" i="1"/>
  <c r="BJ294" i="1"/>
  <c r="BI294" i="1"/>
  <c r="BH294" i="1"/>
  <c r="BG294" i="1"/>
  <c r="BF294" i="1"/>
  <c r="BE294" i="1"/>
  <c r="BD294" i="1"/>
  <c r="BC294" i="1"/>
  <c r="BB294" i="1"/>
  <c r="BA294" i="1"/>
  <c r="AZ294" i="1"/>
  <c r="AY294" i="1"/>
  <c r="AX294" i="1"/>
  <c r="ER294" i="1"/>
  <c r="EQ293" i="1"/>
  <c r="EP293" i="1"/>
  <c r="EO293" i="1"/>
  <c r="EN293" i="1"/>
  <c r="EM293" i="1"/>
  <c r="EL293" i="1"/>
  <c r="EK293" i="1"/>
  <c r="EJ293" i="1"/>
  <c r="EI293" i="1"/>
  <c r="EH293" i="1"/>
  <c r="EG293" i="1"/>
  <c r="EF293" i="1"/>
  <c r="EE293" i="1"/>
  <c r="ED293" i="1"/>
  <c r="EC293" i="1"/>
  <c r="EB293" i="1"/>
  <c r="EA293" i="1"/>
  <c r="DZ293" i="1"/>
  <c r="DY293" i="1"/>
  <c r="DX293" i="1"/>
  <c r="DW293" i="1"/>
  <c r="DV293" i="1"/>
  <c r="DU293" i="1"/>
  <c r="DT293" i="1"/>
  <c r="DS293" i="1"/>
  <c r="DR293" i="1"/>
  <c r="DQ293" i="1"/>
  <c r="DP293" i="1"/>
  <c r="DO293" i="1"/>
  <c r="DN293" i="1"/>
  <c r="DM293" i="1"/>
  <c r="DL293" i="1"/>
  <c r="DK293" i="1"/>
  <c r="DJ293" i="1"/>
  <c r="DI293" i="1"/>
  <c r="DH293" i="1"/>
  <c r="DG293" i="1"/>
  <c r="DF293" i="1"/>
  <c r="DE293" i="1"/>
  <c r="DD293" i="1"/>
  <c r="DC293" i="1"/>
  <c r="DB293" i="1"/>
  <c r="DA293" i="1"/>
  <c r="CZ293" i="1"/>
  <c r="CY293" i="1"/>
  <c r="CX293" i="1"/>
  <c r="CW293" i="1"/>
  <c r="CV293" i="1"/>
  <c r="CU293" i="1"/>
  <c r="CT293" i="1"/>
  <c r="CS293" i="1"/>
  <c r="CR293" i="1"/>
  <c r="CQ293" i="1"/>
  <c r="CP293" i="1"/>
  <c r="CO293" i="1"/>
  <c r="CN293" i="1"/>
  <c r="CM293" i="1"/>
  <c r="CL293" i="1"/>
  <c r="CK293" i="1"/>
  <c r="CJ293" i="1"/>
  <c r="CI293" i="1"/>
  <c r="CH293" i="1"/>
  <c r="CG293" i="1"/>
  <c r="CF293" i="1"/>
  <c r="CE293" i="1"/>
  <c r="CD293" i="1"/>
  <c r="CC293" i="1"/>
  <c r="CB293" i="1"/>
  <c r="CA293" i="1"/>
  <c r="BZ293" i="1"/>
  <c r="BY293" i="1"/>
  <c r="BX293" i="1"/>
  <c r="BW293" i="1"/>
  <c r="BV293" i="1"/>
  <c r="BU293" i="1"/>
  <c r="BT293" i="1"/>
  <c r="BS293" i="1"/>
  <c r="BR293" i="1"/>
  <c r="BQ293" i="1"/>
  <c r="BP293" i="1"/>
  <c r="BO293" i="1"/>
  <c r="BN293" i="1"/>
  <c r="BM293" i="1"/>
  <c r="BL293" i="1"/>
  <c r="BK293" i="1"/>
  <c r="BJ293" i="1"/>
  <c r="BI293" i="1"/>
  <c r="BH293" i="1"/>
  <c r="BG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AC293" i="1"/>
  <c r="AB293" i="1"/>
  <c r="AA293" i="1"/>
  <c r="Z293" i="1"/>
  <c r="Y293" i="1"/>
  <c r="X293" i="1"/>
  <c r="W293" i="1"/>
  <c r="V293" i="1"/>
  <c r="U293" i="1"/>
  <c r="T293" i="1"/>
  <c r="S293" i="1"/>
  <c r="R293" i="1"/>
  <c r="Q293" i="1"/>
  <c r="P293" i="1"/>
  <c r="O293" i="1"/>
  <c r="N293" i="1"/>
  <c r="M293" i="1"/>
  <c r="L293" i="1"/>
  <c r="K293" i="1"/>
  <c r="J293" i="1"/>
  <c r="I293" i="1"/>
  <c r="H293" i="1"/>
  <c r="G293" i="1"/>
  <c r="J283" i="1"/>
  <c r="EQ283" i="1"/>
  <c r="EP283" i="1"/>
  <c r="EO283" i="1"/>
  <c r="EN283" i="1"/>
  <c r="EM283" i="1"/>
  <c r="EL283" i="1"/>
  <c r="EK283" i="1"/>
  <c r="EJ283" i="1"/>
  <c r="EI283" i="1"/>
  <c r="EH283" i="1"/>
  <c r="EG283" i="1"/>
  <c r="EF283" i="1"/>
  <c r="EE283" i="1"/>
  <c r="ED283" i="1"/>
  <c r="EC283" i="1"/>
  <c r="EB283" i="1"/>
  <c r="EA283" i="1"/>
  <c r="DZ283" i="1"/>
  <c r="DY283" i="1"/>
  <c r="DX283" i="1"/>
  <c r="DW283" i="1"/>
  <c r="DV283" i="1"/>
  <c r="DU283" i="1"/>
  <c r="DT283" i="1"/>
  <c r="DS283" i="1"/>
  <c r="DR283" i="1"/>
  <c r="DQ283" i="1"/>
  <c r="DP283" i="1"/>
  <c r="DO283" i="1"/>
  <c r="DN283" i="1"/>
  <c r="DM283" i="1"/>
  <c r="DL283" i="1"/>
  <c r="DK283" i="1"/>
  <c r="DJ283" i="1"/>
  <c r="DI283" i="1"/>
  <c r="DH283" i="1"/>
  <c r="DG283" i="1"/>
  <c r="DF283" i="1"/>
  <c r="DE283" i="1"/>
  <c r="DD283" i="1"/>
  <c r="DC283" i="1"/>
  <c r="DB283" i="1"/>
  <c r="DA283" i="1"/>
  <c r="CZ283" i="1"/>
  <c r="CY283" i="1"/>
  <c r="CX283" i="1"/>
  <c r="CW283" i="1"/>
  <c r="CV283" i="1"/>
  <c r="CU283" i="1"/>
  <c r="CT283" i="1"/>
  <c r="CS283" i="1"/>
  <c r="CR283" i="1"/>
  <c r="CQ283" i="1"/>
  <c r="CP283" i="1"/>
  <c r="CO283" i="1"/>
  <c r="CN283" i="1"/>
  <c r="CM283" i="1"/>
  <c r="CL283" i="1"/>
  <c r="CK283" i="1"/>
  <c r="CJ283" i="1"/>
  <c r="CI283" i="1"/>
  <c r="CH283" i="1"/>
  <c r="CG283" i="1"/>
  <c r="CF283" i="1"/>
  <c r="CE283" i="1"/>
  <c r="CD283" i="1"/>
  <c r="CC283" i="1"/>
  <c r="CB283" i="1"/>
  <c r="CA283" i="1"/>
  <c r="BZ283" i="1"/>
  <c r="BY283" i="1"/>
  <c r="BX283" i="1"/>
  <c r="BW283" i="1"/>
  <c r="BV283" i="1"/>
  <c r="BU283" i="1"/>
  <c r="BT283" i="1"/>
  <c r="BS283" i="1"/>
  <c r="BR283" i="1"/>
  <c r="BQ283" i="1"/>
  <c r="BP283" i="1"/>
  <c r="BO283" i="1"/>
  <c r="BN283" i="1"/>
  <c r="BM283" i="1"/>
  <c r="BL283" i="1"/>
  <c r="BK283" i="1"/>
  <c r="BJ283" i="1"/>
  <c r="BI283" i="1"/>
  <c r="BH283" i="1"/>
  <c r="BG283" i="1"/>
  <c r="BF283" i="1"/>
  <c r="BE283" i="1"/>
  <c r="BD283" i="1"/>
  <c r="BC283" i="1"/>
  <c r="BB283" i="1"/>
  <c r="BA283" i="1"/>
  <c r="AZ283" i="1"/>
  <c r="AY283" i="1"/>
  <c r="AX283" i="1"/>
  <c r="AW283" i="1"/>
  <c r="AV283" i="1"/>
  <c r="AU283" i="1"/>
  <c r="AT283" i="1"/>
  <c r="AS283" i="1"/>
  <c r="AR283" i="1"/>
  <c r="AQ283" i="1"/>
  <c r="AP283" i="1"/>
  <c r="AO283" i="1"/>
  <c r="AN283" i="1"/>
  <c r="AM283" i="1"/>
  <c r="AL283" i="1"/>
  <c r="AK283" i="1"/>
  <c r="AJ283" i="1"/>
  <c r="AI283" i="1"/>
  <c r="AH283" i="1"/>
  <c r="AG283" i="1"/>
  <c r="AF283" i="1"/>
  <c r="AE283" i="1"/>
  <c r="AD283" i="1"/>
  <c r="AC283" i="1"/>
  <c r="AB283" i="1"/>
  <c r="AA283" i="1"/>
  <c r="Z283" i="1"/>
  <c r="Y283" i="1"/>
  <c r="X283" i="1"/>
  <c r="W283" i="1"/>
  <c r="V283" i="1"/>
  <c r="U283" i="1"/>
  <c r="T283" i="1"/>
  <c r="S283" i="1"/>
  <c r="R283" i="1"/>
  <c r="Q283" i="1"/>
  <c r="P283" i="1"/>
  <c r="O283" i="1"/>
  <c r="N283" i="1"/>
  <c r="M283" i="1"/>
  <c r="L283" i="1"/>
  <c r="K283" i="1"/>
  <c r="I283" i="1"/>
  <c r="H283" i="1"/>
  <c r="G283" i="1"/>
  <c r="F283" i="1"/>
  <c r="M280" i="1"/>
  <c r="EQ280" i="1"/>
  <c r="EP280" i="1"/>
  <c r="EO280" i="1"/>
  <c r="EN280" i="1"/>
  <c r="EM280" i="1"/>
  <c r="EL280" i="1"/>
  <c r="EK280" i="1"/>
  <c r="EJ280" i="1"/>
  <c r="EI280" i="1"/>
  <c r="EH280" i="1"/>
  <c r="EG280" i="1"/>
  <c r="EF280" i="1"/>
  <c r="EE280" i="1"/>
  <c r="ED280" i="1"/>
  <c r="EC280" i="1"/>
  <c r="EB280" i="1"/>
  <c r="EA280" i="1"/>
  <c r="DZ280" i="1"/>
  <c r="DY280" i="1"/>
  <c r="DX280" i="1"/>
  <c r="DW280" i="1"/>
  <c r="DV280" i="1"/>
  <c r="DU280" i="1"/>
  <c r="DT280" i="1"/>
  <c r="DS280" i="1"/>
  <c r="DR280" i="1"/>
  <c r="DQ280" i="1"/>
  <c r="DP280" i="1"/>
  <c r="DO280" i="1"/>
  <c r="DN280" i="1"/>
  <c r="DM280" i="1"/>
  <c r="DL280" i="1"/>
  <c r="DK280" i="1"/>
  <c r="DJ280" i="1"/>
  <c r="DI280" i="1"/>
  <c r="DH280" i="1"/>
  <c r="DG280" i="1"/>
  <c r="DF280" i="1"/>
  <c r="DE280" i="1"/>
  <c r="DD280" i="1"/>
  <c r="DC280" i="1"/>
  <c r="DB280" i="1"/>
  <c r="DA280" i="1"/>
  <c r="CZ280" i="1"/>
  <c r="CY280" i="1"/>
  <c r="CX280" i="1"/>
  <c r="CW280" i="1"/>
  <c r="CV280" i="1"/>
  <c r="CU280" i="1"/>
  <c r="CT280" i="1"/>
  <c r="CS280" i="1"/>
  <c r="CR280" i="1"/>
  <c r="CQ280" i="1"/>
  <c r="CP280" i="1"/>
  <c r="CO280" i="1"/>
  <c r="CN280" i="1"/>
  <c r="CM280" i="1"/>
  <c r="CL280" i="1"/>
  <c r="CK280" i="1"/>
  <c r="CJ280" i="1"/>
  <c r="CI280" i="1"/>
  <c r="CH280" i="1"/>
  <c r="CG280" i="1"/>
  <c r="CF280" i="1"/>
  <c r="CE280" i="1"/>
  <c r="CD280" i="1"/>
  <c r="CC280" i="1"/>
  <c r="CB280" i="1"/>
  <c r="CA280" i="1"/>
  <c r="BZ280" i="1"/>
  <c r="BY280" i="1"/>
  <c r="BX280" i="1"/>
  <c r="BW280" i="1"/>
  <c r="BV280" i="1"/>
  <c r="BU280" i="1"/>
  <c r="BT280" i="1"/>
  <c r="BS280" i="1"/>
  <c r="BR280" i="1"/>
  <c r="BQ280" i="1"/>
  <c r="BP280" i="1"/>
  <c r="BO280" i="1"/>
  <c r="BN280" i="1"/>
  <c r="BM280" i="1"/>
  <c r="BL280" i="1"/>
  <c r="BK280" i="1"/>
  <c r="BJ280" i="1"/>
  <c r="BI280" i="1"/>
  <c r="BH280" i="1"/>
  <c r="BG280" i="1"/>
  <c r="BF280" i="1"/>
  <c r="BE280" i="1"/>
  <c r="BD280" i="1"/>
  <c r="BC280" i="1"/>
  <c r="BB280" i="1"/>
  <c r="BA280" i="1"/>
  <c r="AZ280" i="1"/>
  <c r="AY280" i="1"/>
  <c r="AX280" i="1"/>
  <c r="AW280" i="1"/>
  <c r="AV280" i="1"/>
  <c r="AU280" i="1"/>
  <c r="AT280" i="1"/>
  <c r="AS280" i="1"/>
  <c r="AR280" i="1"/>
  <c r="AQ280" i="1"/>
  <c r="AP280" i="1"/>
  <c r="AO280" i="1"/>
  <c r="AN280" i="1"/>
  <c r="AM280" i="1"/>
  <c r="AL280" i="1"/>
  <c r="AK280" i="1"/>
  <c r="AJ280" i="1"/>
  <c r="AI280" i="1"/>
  <c r="AH280" i="1"/>
  <c r="AG280" i="1"/>
  <c r="AF280" i="1"/>
  <c r="AE280" i="1"/>
  <c r="AD280" i="1"/>
  <c r="AC280" i="1"/>
  <c r="AB280" i="1"/>
  <c r="AA280" i="1"/>
  <c r="Z280" i="1"/>
  <c r="Y280" i="1"/>
  <c r="X280" i="1"/>
  <c r="W280" i="1"/>
  <c r="V280" i="1"/>
  <c r="U280" i="1"/>
  <c r="T280" i="1"/>
  <c r="S280" i="1"/>
  <c r="R280" i="1"/>
  <c r="Q280" i="1"/>
  <c r="P280" i="1"/>
  <c r="O280" i="1"/>
  <c r="N280" i="1"/>
  <c r="L280" i="1"/>
  <c r="K280" i="1"/>
  <c r="J280" i="1"/>
  <c r="I280" i="1"/>
  <c r="H280" i="1"/>
  <c r="G280" i="1"/>
  <c r="EP277" i="1"/>
  <c r="EO277" i="1"/>
  <c r="EN277" i="1"/>
  <c r="EM277" i="1"/>
  <c r="EL277" i="1"/>
  <c r="EK277" i="1"/>
  <c r="EJ277" i="1"/>
  <c r="EI277" i="1"/>
  <c r="EH277" i="1"/>
  <c r="EG277" i="1"/>
  <c r="EF277" i="1"/>
  <c r="EE277" i="1"/>
  <c r="ED277" i="1"/>
  <c r="EC277" i="1"/>
  <c r="EB277" i="1"/>
  <c r="EA277" i="1"/>
  <c r="DZ277" i="1"/>
  <c r="DY277" i="1"/>
  <c r="DX277" i="1"/>
  <c r="DW277" i="1"/>
  <c r="DV277" i="1"/>
  <c r="DU277" i="1"/>
  <c r="DT277" i="1"/>
  <c r="DS277" i="1"/>
  <c r="DR277" i="1"/>
  <c r="DQ277" i="1"/>
  <c r="DP277" i="1"/>
  <c r="DO277" i="1"/>
  <c r="DN277" i="1"/>
  <c r="DM277" i="1"/>
  <c r="DL277" i="1"/>
  <c r="DK277" i="1"/>
  <c r="DJ277" i="1"/>
  <c r="DI277" i="1"/>
  <c r="DH277" i="1"/>
  <c r="DG277" i="1"/>
  <c r="DF277" i="1"/>
  <c r="DE277" i="1"/>
  <c r="DD277" i="1"/>
  <c r="DC277" i="1"/>
  <c r="DB277" i="1"/>
  <c r="DA277" i="1"/>
  <c r="CZ277" i="1"/>
  <c r="CY277" i="1"/>
  <c r="CX277" i="1"/>
  <c r="CW277" i="1"/>
  <c r="CV277" i="1"/>
  <c r="CU277" i="1"/>
  <c r="CT277" i="1"/>
  <c r="CS277" i="1"/>
  <c r="CR277" i="1"/>
  <c r="CQ277" i="1"/>
  <c r="CP277" i="1"/>
  <c r="CO277" i="1"/>
  <c r="CN277" i="1"/>
  <c r="CM277" i="1"/>
  <c r="CL277" i="1"/>
  <c r="CK277" i="1"/>
  <c r="CJ277" i="1"/>
  <c r="CI277" i="1"/>
  <c r="CH277" i="1"/>
  <c r="CG277" i="1"/>
  <c r="CF277" i="1"/>
  <c r="CE277" i="1"/>
  <c r="CD277" i="1"/>
  <c r="CC277" i="1"/>
  <c r="CB277" i="1"/>
  <c r="CA277" i="1"/>
  <c r="BZ277" i="1"/>
  <c r="BY277" i="1"/>
  <c r="BX277" i="1"/>
  <c r="BW277" i="1"/>
  <c r="BV277" i="1"/>
  <c r="BU277" i="1"/>
  <c r="BT277" i="1"/>
  <c r="BS277" i="1"/>
  <c r="BR277" i="1"/>
  <c r="BQ277" i="1"/>
  <c r="BP277" i="1"/>
  <c r="BO277" i="1"/>
  <c r="BN277" i="1"/>
  <c r="BM277" i="1"/>
  <c r="BL277" i="1"/>
  <c r="BK277" i="1"/>
  <c r="BJ277" i="1"/>
  <c r="BI277" i="1"/>
  <c r="BH277" i="1"/>
  <c r="BG277" i="1"/>
  <c r="BF277" i="1"/>
  <c r="BE277" i="1"/>
  <c r="BD277" i="1"/>
  <c r="BC277" i="1"/>
  <c r="BB277" i="1"/>
  <c r="BA277" i="1"/>
  <c r="AZ277" i="1"/>
  <c r="AY277" i="1"/>
  <c r="AX277" i="1"/>
  <c r="AW277" i="1"/>
  <c r="AV277" i="1"/>
  <c r="AU277" i="1"/>
  <c r="AT277" i="1"/>
  <c r="AS277" i="1"/>
  <c r="AR277" i="1"/>
  <c r="AQ277" i="1"/>
  <c r="AP277" i="1"/>
  <c r="AO277" i="1"/>
  <c r="AN277" i="1"/>
  <c r="AM277" i="1"/>
  <c r="AL277" i="1"/>
  <c r="AK277" i="1"/>
  <c r="AJ277" i="1"/>
  <c r="AI277" i="1"/>
  <c r="AH277" i="1"/>
  <c r="AG277" i="1"/>
  <c r="AF277" i="1"/>
  <c r="AE277" i="1"/>
  <c r="AD277" i="1"/>
  <c r="AC277" i="1"/>
  <c r="AB277" i="1"/>
  <c r="AA277" i="1"/>
  <c r="Z277" i="1"/>
  <c r="Y277" i="1"/>
  <c r="X277" i="1"/>
  <c r="W277" i="1"/>
  <c r="V277" i="1"/>
  <c r="U277" i="1"/>
  <c r="T277" i="1"/>
  <c r="S277" i="1"/>
  <c r="R277" i="1"/>
  <c r="Q277" i="1"/>
  <c r="P277" i="1"/>
  <c r="O277" i="1"/>
  <c r="N277" i="1"/>
  <c r="M277" i="1"/>
  <c r="L277" i="1"/>
  <c r="K277" i="1"/>
  <c r="J277" i="1"/>
  <c r="I277" i="1"/>
  <c r="H277" i="1"/>
  <c r="G277" i="1"/>
  <c r="EQ277" i="1"/>
  <c r="EQ351" i="1"/>
  <c r="EQ343" i="1"/>
  <c r="ER295" i="1"/>
  <c r="ER293" i="1"/>
  <c r="ER285" i="1"/>
  <c r="ER282" i="1"/>
  <c r="ER279" i="1"/>
  <c r="ER320" i="1"/>
  <c r="ER319" i="1"/>
  <c r="ER318" i="1"/>
  <c r="ER317" i="1"/>
  <c r="ER316" i="1"/>
  <c r="ER315" i="1"/>
  <c r="ER313" i="1"/>
  <c r="ER312" i="1"/>
  <c r="ER311" i="1"/>
  <c r="AU387" i="15"/>
  <c r="AU394" i="15" s="1"/>
  <c r="AU386" i="15"/>
  <c r="AU393" i="15" s="1"/>
  <c r="AU385" i="15"/>
  <c r="AU392" i="15" s="1"/>
  <c r="AU384" i="15"/>
  <c r="AU391" i="15" s="1"/>
  <c r="AU383" i="15"/>
  <c r="AU390" i="15" s="1"/>
  <c r="AU382" i="15"/>
  <c r="AU389" i="15" s="1"/>
  <c r="AU381" i="15"/>
  <c r="AU388" i="15" s="1"/>
  <c r="EQ337" i="1"/>
  <c r="EQ336" i="1"/>
  <c r="ER334" i="1"/>
  <c r="ER333" i="1"/>
  <c r="ER332" i="1"/>
  <c r="ER335" i="1" s="1"/>
  <c r="ER330" i="1"/>
  <c r="ER329" i="1"/>
  <c r="ER328" i="1"/>
  <c r="ER44" i="1"/>
  <c r="DE15" i="7" s="1"/>
  <c r="EQ27" i="1"/>
  <c r="EQ26" i="1"/>
  <c r="ER7" i="1"/>
  <c r="EQ51" i="1"/>
  <c r="ER34" i="1" l="1"/>
  <c r="ES19" i="1"/>
  <c r="ES22" i="1" s="1"/>
  <c r="EQ88" i="1"/>
  <c r="EQ73" i="1"/>
  <c r="ER25" i="1"/>
  <c r="ER22" i="1"/>
  <c r="ER8" i="1"/>
  <c r="ES20" i="1" s="1"/>
  <c r="AT387" i="15"/>
  <c r="AT394" i="15" s="1"/>
  <c r="AT386" i="15"/>
  <c r="AT393" i="15" s="1"/>
  <c r="AT385" i="15"/>
  <c r="AT392" i="15" s="1"/>
  <c r="AT384" i="15"/>
  <c r="AT391" i="15" s="1"/>
  <c r="AT383" i="15"/>
  <c r="AT390" i="15" s="1"/>
  <c r="AT382" i="15"/>
  <c r="AT389" i="15" s="1"/>
  <c r="AT381" i="15"/>
  <c r="AT388" i="15" s="1"/>
  <c r="DC24" i="7"/>
  <c r="DC23" i="7"/>
  <c r="DC22" i="7"/>
  <c r="DC21" i="7"/>
  <c r="DC19" i="7"/>
  <c r="DD14" i="7"/>
  <c r="DD13" i="7"/>
  <c r="DD12" i="7"/>
  <c r="DD11" i="7"/>
  <c r="DD10" i="7"/>
  <c r="DD9" i="7"/>
  <c r="DD8" i="7"/>
  <c r="DD6" i="7"/>
  <c r="DD5" i="7"/>
  <c r="DD4" i="7"/>
  <c r="DD3" i="7"/>
  <c r="EP351" i="1"/>
  <c r="EP343" i="1"/>
  <c r="EP337" i="1"/>
  <c r="EP336" i="1"/>
  <c r="EQ334" i="1"/>
  <c r="EQ333" i="1"/>
  <c r="EQ332" i="1"/>
  <c r="EQ335" i="1" s="1"/>
  <c r="EQ330" i="1"/>
  <c r="EQ329" i="1"/>
  <c r="EQ328" i="1"/>
  <c r="EQ320" i="1"/>
  <c r="EQ319" i="1"/>
  <c r="EQ317" i="1"/>
  <c r="EQ316" i="1"/>
  <c r="EQ315" i="1"/>
  <c r="EQ318" i="1" s="1"/>
  <c r="EQ313" i="1"/>
  <c r="EQ312" i="1"/>
  <c r="EQ311" i="1"/>
  <c r="EQ302" i="1"/>
  <c r="EQ301" i="1"/>
  <c r="EQ299" i="1"/>
  <c r="EQ298" i="1"/>
  <c r="EQ297" i="1"/>
  <c r="EQ300" i="1" s="1"/>
  <c r="EQ295" i="1"/>
  <c r="EP87" i="1"/>
  <c r="EP86" i="1"/>
  <c r="EP85" i="1"/>
  <c r="EP84" i="1"/>
  <c r="EP83" i="1"/>
  <c r="EP81" i="1"/>
  <c r="EP72" i="1"/>
  <c r="DC29" i="7" s="1"/>
  <c r="EP71" i="1"/>
  <c r="DC28" i="7" s="1"/>
  <c r="EP70" i="1"/>
  <c r="DC33" i="7" s="1"/>
  <c r="EP69" i="1"/>
  <c r="DC32" i="7" s="1"/>
  <c r="EP68" i="1"/>
  <c r="DC31" i="7" s="1"/>
  <c r="EP67" i="1"/>
  <c r="DC27" i="7" s="1"/>
  <c r="EP66" i="1"/>
  <c r="DC30" i="7" s="1"/>
  <c r="EP64" i="1"/>
  <c r="EP55" i="1"/>
  <c r="DC26" i="7" s="1"/>
  <c r="EQ44" i="1"/>
  <c r="DD15" i="7" s="1"/>
  <c r="EP51" i="1"/>
  <c r="EP26" i="1"/>
  <c r="EQ7" i="1"/>
  <c r="EQ8" i="1" s="1"/>
  <c r="EP27" i="1"/>
  <c r="EQ21" i="1"/>
  <c r="EQ15" i="1"/>
  <c r="ER13" i="1" l="1"/>
  <c r="ER20" i="1"/>
  <c r="EP73" i="1"/>
  <c r="EP88" i="1"/>
  <c r="EQ13" i="1"/>
  <c r="EQ25" i="1"/>
  <c r="EQ34" i="1"/>
  <c r="AS387" i="15"/>
  <c r="AS394" i="15" s="1"/>
  <c r="AS386" i="15"/>
  <c r="AS393" i="15" s="1"/>
  <c r="AS385" i="15"/>
  <c r="AS392" i="15" s="1"/>
  <c r="AS384" i="15"/>
  <c r="AS391" i="15" s="1"/>
  <c r="AS383" i="15"/>
  <c r="AS390" i="15" s="1"/>
  <c r="AS382" i="15"/>
  <c r="AS389" i="15" s="1"/>
  <c r="AS381" i="15"/>
  <c r="AS388" i="15" s="1"/>
  <c r="DB24" i="7"/>
  <c r="DB23" i="7"/>
  <c r="DB22" i="7"/>
  <c r="DB21" i="7"/>
  <c r="DB19" i="7"/>
  <c r="DC14" i="7"/>
  <c r="DC13" i="7"/>
  <c r="DC12" i="7"/>
  <c r="DC11" i="7"/>
  <c r="DC10" i="7"/>
  <c r="DC9" i="7"/>
  <c r="DC8" i="7"/>
  <c r="DC6" i="7"/>
  <c r="DC5" i="7"/>
  <c r="DC4" i="7"/>
  <c r="DC3" i="7"/>
  <c r="EO351" i="1"/>
  <c r="EO343" i="1"/>
  <c r="EO337" i="1"/>
  <c r="EO336" i="1"/>
  <c r="EP335" i="1"/>
  <c r="EP334" i="1"/>
  <c r="EP333" i="1"/>
  <c r="EP332" i="1"/>
  <c r="EP330" i="1"/>
  <c r="EP329" i="1"/>
  <c r="EP328" i="1"/>
  <c r="EP320" i="1"/>
  <c r="EP319" i="1"/>
  <c r="EP317" i="1"/>
  <c r="EP316" i="1"/>
  <c r="EP315" i="1"/>
  <c r="EP318" i="1" s="1"/>
  <c r="EP313" i="1"/>
  <c r="EP312" i="1"/>
  <c r="EP311" i="1"/>
  <c r="EP302" i="1"/>
  <c r="EP301" i="1"/>
  <c r="EP299" i="1"/>
  <c r="EP298" i="1"/>
  <c r="EP297" i="1"/>
  <c r="EP300" i="1" s="1"/>
  <c r="EP295" i="1"/>
  <c r="EO87" i="1"/>
  <c r="EO86" i="1"/>
  <c r="EO85" i="1"/>
  <c r="EO84" i="1"/>
  <c r="EO83" i="1"/>
  <c r="EO81" i="1"/>
  <c r="EO72" i="1"/>
  <c r="DB29" i="7" s="1"/>
  <c r="EO71" i="1"/>
  <c r="DB28" i="7" s="1"/>
  <c r="EO70" i="1"/>
  <c r="DB33" i="7" s="1"/>
  <c r="EO69" i="1"/>
  <c r="DB32" i="7" s="1"/>
  <c r="EO68" i="1"/>
  <c r="DB31" i="7" s="1"/>
  <c r="EO67" i="1"/>
  <c r="DB27" i="7" s="1"/>
  <c r="EO66" i="1"/>
  <c r="DB30" i="7" s="1"/>
  <c r="EO64" i="1"/>
  <c r="EO55" i="1"/>
  <c r="DB26" i="7" s="1"/>
  <c r="EP44" i="1"/>
  <c r="DC15" i="7" s="1"/>
  <c r="EO51" i="1"/>
  <c r="EO27" i="1"/>
  <c r="EO26" i="1"/>
  <c r="EP21" i="1"/>
  <c r="EP15" i="1"/>
  <c r="EP7" i="1"/>
  <c r="EP34" i="1" l="1"/>
  <c r="EQ19" i="1"/>
  <c r="EQ22" i="1" s="1"/>
  <c r="EO88" i="1"/>
  <c r="EO73" i="1"/>
  <c r="EP25" i="1"/>
  <c r="EP8" i="1"/>
  <c r="EQ20" i="1" s="1"/>
  <c r="AR387" i="15"/>
  <c r="AR394" i="15" s="1"/>
  <c r="AR386" i="15"/>
  <c r="AR393" i="15" s="1"/>
  <c r="AR385" i="15"/>
  <c r="AR392" i="15" s="1"/>
  <c r="AR384" i="15"/>
  <c r="AR391" i="15" s="1"/>
  <c r="AR383" i="15"/>
  <c r="AR390" i="15" s="1"/>
  <c r="AR382" i="15"/>
  <c r="AR389" i="15" s="1"/>
  <c r="AR381" i="15"/>
  <c r="AR388" i="15" s="1"/>
  <c r="DA24" i="7"/>
  <c r="DA23" i="7"/>
  <c r="DA22" i="7"/>
  <c r="DA21" i="7"/>
  <c r="DA19" i="7"/>
  <c r="DB14" i="7"/>
  <c r="DB13" i="7"/>
  <c r="DB12" i="7"/>
  <c r="DB11" i="7"/>
  <c r="DB10" i="7"/>
  <c r="DB9" i="7"/>
  <c r="DB8" i="7"/>
  <c r="DB6" i="7"/>
  <c r="DB5" i="7"/>
  <c r="DB4" i="7"/>
  <c r="DB3" i="7"/>
  <c r="EN351" i="1"/>
  <c r="EN343" i="1"/>
  <c r="EN337" i="1"/>
  <c r="EN336" i="1"/>
  <c r="EO334" i="1"/>
  <c r="EO333" i="1"/>
  <c r="EO332" i="1"/>
  <c r="EO335" i="1" s="1"/>
  <c r="EO330" i="1"/>
  <c r="EO329" i="1"/>
  <c r="EO328" i="1"/>
  <c r="EO320" i="1"/>
  <c r="EO319" i="1"/>
  <c r="EO317" i="1"/>
  <c r="EO316" i="1"/>
  <c r="EO315" i="1"/>
  <c r="EO318" i="1" s="1"/>
  <c r="EO313" i="1"/>
  <c r="EO312" i="1"/>
  <c r="EO311" i="1"/>
  <c r="EO302" i="1"/>
  <c r="EO301" i="1"/>
  <c r="EO299" i="1"/>
  <c r="EO298" i="1"/>
  <c r="EO297" i="1"/>
  <c r="EO300" i="1" s="1"/>
  <c r="EO295" i="1"/>
  <c r="EN87" i="1"/>
  <c r="EN86" i="1"/>
  <c r="EN85" i="1"/>
  <c r="EN84" i="1"/>
  <c r="EN83" i="1"/>
  <c r="EN81" i="1"/>
  <c r="EN72" i="1"/>
  <c r="DA29" i="7" s="1"/>
  <c r="EN71" i="1"/>
  <c r="DA28" i="7" s="1"/>
  <c r="EN70" i="1"/>
  <c r="DA33" i="7" s="1"/>
  <c r="EN69" i="1"/>
  <c r="DA32" i="7" s="1"/>
  <c r="EN68" i="1"/>
  <c r="DA31" i="7" s="1"/>
  <c r="EN67" i="1"/>
  <c r="DA27" i="7" s="1"/>
  <c r="EN66" i="1"/>
  <c r="DA30" i="7" s="1"/>
  <c r="EN64" i="1"/>
  <c r="EN55" i="1"/>
  <c r="DA26" i="7" s="1"/>
  <c r="EO44" i="1"/>
  <c r="DB15" i="7" s="1"/>
  <c r="EN27" i="1"/>
  <c r="EN26" i="1"/>
  <c r="EO21" i="1"/>
  <c r="EO15" i="1"/>
  <c r="EO7" i="1"/>
  <c r="EO25" i="1" s="1"/>
  <c r="EN51" i="1"/>
  <c r="EP13" i="1" l="1"/>
  <c r="EO8" i="1"/>
  <c r="EP20" i="1" s="1"/>
  <c r="EP19" i="1"/>
  <c r="EP22" i="1" s="1"/>
  <c r="EN73" i="1"/>
  <c r="EN88" i="1"/>
  <c r="EO34" i="1"/>
  <c r="CZ24" i="7"/>
  <c r="CZ23" i="7"/>
  <c r="CZ22" i="7"/>
  <c r="CZ21" i="7"/>
  <c r="CZ19" i="7"/>
  <c r="DA14" i="7"/>
  <c r="DA13" i="7"/>
  <c r="DA12" i="7"/>
  <c r="DA11" i="7"/>
  <c r="DA10" i="7"/>
  <c r="DA9" i="7"/>
  <c r="DA8" i="7"/>
  <c r="DA6" i="7"/>
  <c r="DA5" i="7"/>
  <c r="DA4" i="7"/>
  <c r="DA3" i="7"/>
  <c r="EM87" i="1"/>
  <c r="EM86" i="1"/>
  <c r="EM85" i="1"/>
  <c r="EM84" i="1"/>
  <c r="EM83" i="1"/>
  <c r="EM81" i="1"/>
  <c r="EM72" i="1"/>
  <c r="CZ29" i="7" s="1"/>
  <c r="EM71" i="1"/>
  <c r="CZ28" i="7" s="1"/>
  <c r="EM70" i="1"/>
  <c r="CZ33" i="7" s="1"/>
  <c r="EM69" i="1"/>
  <c r="CZ32" i="7" s="1"/>
  <c r="EM68" i="1"/>
  <c r="CZ31" i="7" s="1"/>
  <c r="EM67" i="1"/>
  <c r="CZ27" i="7" s="1"/>
  <c r="EM66" i="1"/>
  <c r="CZ30" i="7" s="1"/>
  <c r="EM64" i="1"/>
  <c r="EM55" i="1"/>
  <c r="CZ26" i="7" s="1"/>
  <c r="AQ387" i="15"/>
  <c r="AQ394" i="15" s="1"/>
  <c r="AQ386" i="15"/>
  <c r="AQ393" i="15" s="1"/>
  <c r="AQ385" i="15"/>
  <c r="AQ392" i="15" s="1"/>
  <c r="AQ384" i="15"/>
  <c r="AQ391" i="15" s="1"/>
  <c r="AQ383" i="15"/>
  <c r="AQ390" i="15" s="1"/>
  <c r="AQ382" i="15"/>
  <c r="AQ389" i="15" s="1"/>
  <c r="AQ381" i="15"/>
  <c r="AQ388" i="15" s="1"/>
  <c r="EM351" i="1"/>
  <c r="EM343" i="1"/>
  <c r="EM337" i="1"/>
  <c r="EM336" i="1"/>
  <c r="EN335" i="1"/>
  <c r="EN334" i="1"/>
  <c r="EN333" i="1"/>
  <c r="EN332" i="1"/>
  <c r="EN330" i="1"/>
  <c r="EN329" i="1"/>
  <c r="EN328" i="1"/>
  <c r="EN320" i="1"/>
  <c r="EN319" i="1"/>
  <c r="EN317" i="1"/>
  <c r="EN316" i="1"/>
  <c r="EN315" i="1"/>
  <c r="EN318" i="1" s="1"/>
  <c r="EN313" i="1"/>
  <c r="EN312" i="1"/>
  <c r="EN311" i="1"/>
  <c r="EN302" i="1"/>
  <c r="EN301" i="1"/>
  <c r="EN299" i="1"/>
  <c r="EN298" i="1"/>
  <c r="EN297" i="1"/>
  <c r="EN295" i="1"/>
  <c r="EN44" i="1"/>
  <c r="DA15" i="7" s="1"/>
  <c r="EM27" i="1"/>
  <c r="EM26" i="1"/>
  <c r="EN21" i="1"/>
  <c r="EN15" i="1"/>
  <c r="EN7" i="1"/>
  <c r="EM51" i="1"/>
  <c r="EN300" i="1" l="1"/>
  <c r="EO13" i="1"/>
  <c r="EN34" i="1"/>
  <c r="EO19" i="1"/>
  <c r="EO22" i="1" s="1"/>
  <c r="EM73" i="1"/>
  <c r="EM88" i="1"/>
  <c r="EN25" i="1"/>
  <c r="EN8" i="1"/>
  <c r="EL87" i="1"/>
  <c r="EL86" i="1"/>
  <c r="EL85" i="1"/>
  <c r="EL84" i="1"/>
  <c r="EL83" i="1"/>
  <c r="EL81" i="1"/>
  <c r="EL72" i="1"/>
  <c r="CY29" i="7" s="1"/>
  <c r="EL71" i="1"/>
  <c r="EL70" i="1"/>
  <c r="CY33" i="7" s="1"/>
  <c r="EL69" i="1"/>
  <c r="CY32" i="7" s="1"/>
  <c r="EL68" i="1"/>
  <c r="CY31" i="7" s="1"/>
  <c r="EL67" i="1"/>
  <c r="CY27" i="7" s="1"/>
  <c r="EL66" i="1"/>
  <c r="CY30" i="7" s="1"/>
  <c r="EL64" i="1"/>
  <c r="EL55" i="1"/>
  <c r="AP387" i="15"/>
  <c r="AP394" i="15" s="1"/>
  <c r="AP386" i="15"/>
  <c r="AP393" i="15" s="1"/>
  <c r="AP385" i="15"/>
  <c r="AP392" i="15" s="1"/>
  <c r="AP384" i="15"/>
  <c r="AP391" i="15" s="1"/>
  <c r="AP383" i="15"/>
  <c r="AP390" i="15" s="1"/>
  <c r="AP382" i="15"/>
  <c r="AP389" i="15" s="1"/>
  <c r="AP381" i="15"/>
  <c r="AP388" i="15" s="1"/>
  <c r="CY24" i="7"/>
  <c r="CY23" i="7"/>
  <c r="CY22" i="7"/>
  <c r="CY21" i="7"/>
  <c r="CY19" i="7"/>
  <c r="CZ14" i="7"/>
  <c r="CZ13" i="7"/>
  <c r="CZ12" i="7"/>
  <c r="CZ11" i="7"/>
  <c r="CZ10" i="7"/>
  <c r="CZ9" i="7"/>
  <c r="CZ8" i="7"/>
  <c r="CZ6" i="7"/>
  <c r="CZ5" i="7"/>
  <c r="CZ4" i="7"/>
  <c r="CZ3" i="7"/>
  <c r="EL351" i="1"/>
  <c r="EL343" i="1"/>
  <c r="EL337" i="1"/>
  <c r="EL336" i="1"/>
  <c r="EM334" i="1"/>
  <c r="EM333" i="1"/>
  <c r="EM332" i="1"/>
  <c r="EM335" i="1" s="1"/>
  <c r="EM330" i="1"/>
  <c r="EM329" i="1"/>
  <c r="EM328" i="1"/>
  <c r="EM320" i="1"/>
  <c r="EM319" i="1"/>
  <c r="EM318" i="1"/>
  <c r="EM317" i="1"/>
  <c r="EM316" i="1"/>
  <c r="EM315" i="1"/>
  <c r="EM313" i="1"/>
  <c r="EM312" i="1"/>
  <c r="EM311" i="1"/>
  <c r="EM302" i="1"/>
  <c r="EM301" i="1"/>
  <c r="EM299" i="1"/>
  <c r="EM298" i="1"/>
  <c r="EM297" i="1"/>
  <c r="EM300" i="1" s="1"/>
  <c r="EM295" i="1"/>
  <c r="EM44" i="1"/>
  <c r="CZ15" i="7" s="1"/>
  <c r="EL27" i="1"/>
  <c r="EL26" i="1"/>
  <c r="EM21" i="1"/>
  <c r="EM15" i="1"/>
  <c r="EM7" i="1"/>
  <c r="EM25" i="1" s="1"/>
  <c r="EL51" i="1"/>
  <c r="EN13" i="1" l="1"/>
  <c r="EO20" i="1"/>
  <c r="CY26" i="7"/>
  <c r="EL109" i="1"/>
  <c r="EM8" i="1"/>
  <c r="EN20" i="1" s="1"/>
  <c r="EN19" i="1"/>
  <c r="EN22" i="1" s="1"/>
  <c r="EL73" i="1"/>
  <c r="EL88" i="1"/>
  <c r="CY28" i="7"/>
  <c r="EM34" i="1"/>
  <c r="EA272" i="1"/>
  <c r="EA271" i="1"/>
  <c r="EA270" i="1"/>
  <c r="EA269" i="1"/>
  <c r="EA268" i="1"/>
  <c r="EA267" i="1"/>
  <c r="EA266" i="1"/>
  <c r="EA265" i="1"/>
  <c r="EA264" i="1"/>
  <c r="EA263" i="1"/>
  <c r="EA261" i="1"/>
  <c r="EA248" i="1"/>
  <c r="EA247" i="1"/>
  <c r="EA246" i="1"/>
  <c r="EA245" i="1"/>
  <c r="EA244" i="1"/>
  <c r="EA243" i="1"/>
  <c r="EA240" i="1"/>
  <c r="EA239" i="1"/>
  <c r="EA238" i="1"/>
  <c r="EA237" i="1"/>
  <c r="EA236" i="1"/>
  <c r="EA235" i="1"/>
  <c r="EA233" i="1"/>
  <c r="EA225" i="1"/>
  <c r="EA216" i="1"/>
  <c r="EA215" i="1"/>
  <c r="EA214" i="1"/>
  <c r="EA213" i="1"/>
  <c r="EA212" i="1"/>
  <c r="EA211" i="1"/>
  <c r="EA210" i="1"/>
  <c r="EA209" i="1"/>
  <c r="EA208" i="1"/>
  <c r="EA207" i="1"/>
  <c r="EA206" i="1"/>
  <c r="EA205" i="1"/>
  <c r="EA204" i="1"/>
  <c r="EA203" i="1"/>
  <c r="EA201" i="1"/>
  <c r="EA200" i="1"/>
  <c r="EA199" i="1"/>
  <c r="EA198" i="1"/>
  <c r="EA197" i="1"/>
  <c r="EA196" i="1"/>
  <c r="EA195" i="1"/>
  <c r="EA178" i="1"/>
  <c r="EA177" i="1"/>
  <c r="EA176" i="1"/>
  <c r="EA175" i="1"/>
  <c r="EA174" i="1"/>
  <c r="EA173" i="1"/>
  <c r="EA172" i="1"/>
  <c r="EA170" i="1"/>
  <c r="EA160" i="1"/>
  <c r="EA159" i="1"/>
  <c r="EA158" i="1"/>
  <c r="EA157" i="1"/>
  <c r="EA156" i="1"/>
  <c r="EA155" i="1"/>
  <c r="EA154" i="1"/>
  <c r="EA153" i="1"/>
  <c r="EA152" i="1"/>
  <c r="EA150" i="1"/>
  <c r="EA138" i="1"/>
  <c r="EA137" i="1"/>
  <c r="EA136" i="1"/>
  <c r="EA135" i="1"/>
  <c r="EA134" i="1"/>
  <c r="EA132" i="1"/>
  <c r="EA179" i="1" l="1"/>
  <c r="EA139" i="1"/>
  <c r="EA241" i="1"/>
  <c r="EA249" i="1"/>
  <c r="EA161" i="1"/>
  <c r="EA217" i="1"/>
  <c r="EM13" i="1"/>
  <c r="EK87" i="1"/>
  <c r="EK86" i="1"/>
  <c r="EK85" i="1"/>
  <c r="EK84" i="1"/>
  <c r="EK83" i="1"/>
  <c r="EK81" i="1"/>
  <c r="EK72" i="1"/>
  <c r="CX29" i="7" s="1"/>
  <c r="EK71" i="1"/>
  <c r="CX28" i="7" s="1"/>
  <c r="EK70" i="1"/>
  <c r="CX33" i="7" s="1"/>
  <c r="EK69" i="1"/>
  <c r="CX32" i="7" s="1"/>
  <c r="EK68" i="1"/>
  <c r="CX31" i="7" s="1"/>
  <c r="EK67" i="1"/>
  <c r="CX27" i="7" s="1"/>
  <c r="EK66" i="1"/>
  <c r="CX30" i="7" s="1"/>
  <c r="EK64" i="1"/>
  <c r="EK55" i="1"/>
  <c r="CX26" i="7" s="1"/>
  <c r="AO387" i="15"/>
  <c r="AO394" i="15" s="1"/>
  <c r="AO386" i="15"/>
  <c r="AO393" i="15" s="1"/>
  <c r="AO385" i="15"/>
  <c r="AO392" i="15" s="1"/>
  <c r="AO384" i="15"/>
  <c r="AO391" i="15" s="1"/>
  <c r="AO383" i="15"/>
  <c r="AO390" i="15" s="1"/>
  <c r="AO382" i="15"/>
  <c r="AO389" i="15" s="1"/>
  <c r="AO381" i="15"/>
  <c r="AO388" i="15" s="1"/>
  <c r="CN55" i="7"/>
  <c r="CN54" i="7"/>
  <c r="CN53" i="7"/>
  <c r="CN52" i="7"/>
  <c r="CN51" i="7"/>
  <c r="CN50" i="7"/>
  <c r="CN49" i="7"/>
  <c r="CN48" i="7"/>
  <c r="CN45" i="7"/>
  <c r="CN44" i="7"/>
  <c r="CN43" i="7"/>
  <c r="CN42" i="7"/>
  <c r="CN41" i="7"/>
  <c r="CN40" i="7"/>
  <c r="CN39" i="7"/>
  <c r="CN38" i="7"/>
  <c r="CN37" i="7"/>
  <c r="CN36" i="7"/>
  <c r="CN35" i="7"/>
  <c r="CX24" i="7"/>
  <c r="CX23" i="7"/>
  <c r="CX22" i="7"/>
  <c r="CX21" i="7"/>
  <c r="CX19" i="7"/>
  <c r="CY14" i="7"/>
  <c r="CY13" i="7"/>
  <c r="CY12" i="7"/>
  <c r="CY11" i="7"/>
  <c r="CY10" i="7"/>
  <c r="CY9" i="7"/>
  <c r="CY8" i="7"/>
  <c r="CY6" i="7"/>
  <c r="CY5" i="7"/>
  <c r="CY4" i="7"/>
  <c r="CY3" i="7"/>
  <c r="EK351" i="1"/>
  <c r="EK343" i="1"/>
  <c r="EK337" i="1"/>
  <c r="EK336" i="1"/>
  <c r="EL334" i="1"/>
  <c r="EL333" i="1"/>
  <c r="EL332" i="1"/>
  <c r="EL335" i="1" s="1"/>
  <c r="EL330" i="1"/>
  <c r="EL329" i="1"/>
  <c r="EL328" i="1"/>
  <c r="EL320" i="1"/>
  <c r="EL319" i="1"/>
  <c r="EL318" i="1"/>
  <c r="EL317" i="1"/>
  <c r="EL316" i="1"/>
  <c r="EL315" i="1"/>
  <c r="EL313" i="1"/>
  <c r="EL312" i="1"/>
  <c r="EL311" i="1"/>
  <c r="EL302" i="1"/>
  <c r="EL301" i="1"/>
  <c r="EL299" i="1"/>
  <c r="EL298" i="1"/>
  <c r="EL297" i="1"/>
  <c r="EL300" i="1" s="1"/>
  <c r="EL295" i="1"/>
  <c r="EL44" i="1"/>
  <c r="CY15" i="7" s="1"/>
  <c r="EK51" i="1"/>
  <c r="EL7" i="1"/>
  <c r="EK27" i="1"/>
  <c r="EK26" i="1"/>
  <c r="EL21" i="1"/>
  <c r="EL15" i="1"/>
  <c r="EL25" i="1" l="1"/>
  <c r="EM19" i="1"/>
  <c r="EM22" i="1" s="1"/>
  <c r="EK88" i="1"/>
  <c r="EL34" i="1"/>
  <c r="EK73" i="1"/>
  <c r="EL8" i="1"/>
  <c r="EM20" i="1" s="1"/>
  <c r="AN387" i="15"/>
  <c r="AN394" i="15" s="1"/>
  <c r="AN386" i="15"/>
  <c r="AN393" i="15" s="1"/>
  <c r="AN385" i="15"/>
  <c r="AN392" i="15" s="1"/>
  <c r="AN384" i="15"/>
  <c r="AN391" i="15" s="1"/>
  <c r="AN383" i="15"/>
  <c r="AN390" i="15" s="1"/>
  <c r="AN382" i="15"/>
  <c r="AN389" i="15" s="1"/>
  <c r="AN381" i="15"/>
  <c r="AN388" i="15" s="1"/>
  <c r="CW24" i="7"/>
  <c r="CW23" i="7"/>
  <c r="CW22" i="7"/>
  <c r="CW21" i="7"/>
  <c r="CW19" i="7"/>
  <c r="CX14" i="7"/>
  <c r="CX13" i="7"/>
  <c r="CX12" i="7"/>
  <c r="CX11" i="7"/>
  <c r="CX10" i="7"/>
  <c r="CX9" i="7"/>
  <c r="CX8" i="7"/>
  <c r="CX6" i="7"/>
  <c r="CX5" i="7"/>
  <c r="CX4" i="7"/>
  <c r="CX3" i="7"/>
  <c r="EJ351" i="1"/>
  <c r="EJ343" i="1"/>
  <c r="EJ337" i="1"/>
  <c r="EJ336" i="1"/>
  <c r="EK334" i="1"/>
  <c r="EK333" i="1"/>
  <c r="EK332" i="1"/>
  <c r="EK335" i="1" s="1"/>
  <c r="EK330" i="1"/>
  <c r="EK329" i="1"/>
  <c r="EK328" i="1"/>
  <c r="EK320" i="1"/>
  <c r="EK319" i="1"/>
  <c r="EK317" i="1"/>
  <c r="EK316" i="1"/>
  <c r="EK315" i="1"/>
  <c r="EK318" i="1" s="1"/>
  <c r="EK313" i="1"/>
  <c r="EK312" i="1"/>
  <c r="EK311" i="1"/>
  <c r="EK302" i="1"/>
  <c r="EK301" i="1"/>
  <c r="EK299" i="1"/>
  <c r="EK298" i="1"/>
  <c r="EK297" i="1"/>
  <c r="EK300" i="1" s="1"/>
  <c r="EK295" i="1"/>
  <c r="EJ87" i="1"/>
  <c r="EJ86" i="1"/>
  <c r="EJ85" i="1"/>
  <c r="EJ84" i="1"/>
  <c r="EJ83" i="1"/>
  <c r="EJ81" i="1"/>
  <c r="EJ72" i="1"/>
  <c r="CW29" i="7" s="1"/>
  <c r="EJ71" i="1"/>
  <c r="CW28" i="7" s="1"/>
  <c r="EJ70" i="1"/>
  <c r="CW33" i="7" s="1"/>
  <c r="EJ69" i="1"/>
  <c r="CW32" i="7" s="1"/>
  <c r="EJ68" i="1"/>
  <c r="CW31" i="7" s="1"/>
  <c r="EJ67" i="1"/>
  <c r="CW27" i="7" s="1"/>
  <c r="EJ66" i="1"/>
  <c r="CW30" i="7" s="1"/>
  <c r="EJ64" i="1"/>
  <c r="EJ55" i="1"/>
  <c r="CW26" i="7" s="1"/>
  <c r="EK44" i="1"/>
  <c r="CX15" i="7" s="1"/>
  <c r="EJ27" i="1"/>
  <c r="EJ26" i="1"/>
  <c r="EJ15" i="1"/>
  <c r="EJ3" i="1"/>
  <c r="EK15" i="1"/>
  <c r="EK21" i="1"/>
  <c r="EK7" i="1"/>
  <c r="EK8" i="1" s="1"/>
  <c r="EJ51" i="1"/>
  <c r="EL19" i="1" l="1"/>
  <c r="EL22" i="1" s="1"/>
  <c r="EL13" i="1"/>
  <c r="EL20" i="1"/>
  <c r="EK13" i="1"/>
  <c r="EK25" i="1"/>
  <c r="EJ73" i="1"/>
  <c r="EJ88" i="1"/>
  <c r="EK34" i="1"/>
  <c r="AM387" i="15"/>
  <c r="AM394" i="15" s="1"/>
  <c r="AM386" i="15"/>
  <c r="AM393" i="15" s="1"/>
  <c r="AM385" i="15"/>
  <c r="AM392" i="15" s="1"/>
  <c r="AM384" i="15"/>
  <c r="AM391" i="15" s="1"/>
  <c r="AM383" i="15"/>
  <c r="AM390" i="15" s="1"/>
  <c r="AM382" i="15"/>
  <c r="AM389" i="15" s="1"/>
  <c r="AM381" i="15"/>
  <c r="AM388" i="15" s="1"/>
  <c r="CV24" i="7"/>
  <c r="CV23" i="7"/>
  <c r="CV22" i="7"/>
  <c r="CV21" i="7"/>
  <c r="CV19" i="7"/>
  <c r="CW14" i="7"/>
  <c r="CW13" i="7"/>
  <c r="CW12" i="7"/>
  <c r="CW11" i="7"/>
  <c r="CW10" i="7"/>
  <c r="CW9" i="7"/>
  <c r="CW8" i="7"/>
  <c r="CW6" i="7"/>
  <c r="CW5" i="7"/>
  <c r="CW4" i="7"/>
  <c r="CW3" i="7"/>
  <c r="EI351" i="1"/>
  <c r="EI343" i="1"/>
  <c r="EI337" i="1"/>
  <c r="EI336" i="1"/>
  <c r="EJ334" i="1"/>
  <c r="EJ333" i="1"/>
  <c r="EJ332" i="1"/>
  <c r="EJ335" i="1" s="1"/>
  <c r="EJ330" i="1"/>
  <c r="EJ329" i="1"/>
  <c r="EJ328" i="1"/>
  <c r="EJ320" i="1"/>
  <c r="EJ319" i="1"/>
  <c r="EJ317" i="1"/>
  <c r="EJ316" i="1"/>
  <c r="EJ315" i="1"/>
  <c r="EJ318" i="1" s="1"/>
  <c r="EJ313" i="1"/>
  <c r="EJ312" i="1"/>
  <c r="EJ311" i="1"/>
  <c r="EJ302" i="1"/>
  <c r="EJ301" i="1"/>
  <c r="EJ299" i="1"/>
  <c r="EJ298" i="1"/>
  <c r="EJ297" i="1"/>
  <c r="EJ300" i="1" s="1"/>
  <c r="EJ295" i="1"/>
  <c r="EI87" i="1"/>
  <c r="EI86" i="1"/>
  <c r="EI85" i="1"/>
  <c r="EI84" i="1"/>
  <c r="EI83" i="1"/>
  <c r="EI81" i="1"/>
  <c r="EI72" i="1"/>
  <c r="CV29" i="7" s="1"/>
  <c r="EI71" i="1"/>
  <c r="CV28" i="7" s="1"/>
  <c r="EI70" i="1"/>
  <c r="CV33" i="7" s="1"/>
  <c r="EI69" i="1"/>
  <c r="CV32" i="7" s="1"/>
  <c r="EI68" i="1"/>
  <c r="CV31" i="7" s="1"/>
  <c r="EI67" i="1"/>
  <c r="CV27" i="7" s="1"/>
  <c r="EI66" i="1"/>
  <c r="CV30" i="7" s="1"/>
  <c r="EI64" i="1"/>
  <c r="EI55" i="1"/>
  <c r="CV26" i="7" s="1"/>
  <c r="EJ44" i="1"/>
  <c r="CW15" i="7" s="1"/>
  <c r="EI27" i="1"/>
  <c r="EI26" i="1"/>
  <c r="EJ21" i="1"/>
  <c r="EJ7" i="1"/>
  <c r="EI51" i="1"/>
  <c r="EJ34" i="1" l="1"/>
  <c r="EK19" i="1"/>
  <c r="EK22" i="1" s="1"/>
  <c r="EI88" i="1"/>
  <c r="EI73" i="1"/>
  <c r="EJ25" i="1"/>
  <c r="EJ8" i="1"/>
  <c r="EK20" i="1" s="1"/>
  <c r="AL387" i="15"/>
  <c r="AL394" i="15" s="1"/>
  <c r="AL386" i="15"/>
  <c r="AL393" i="15" s="1"/>
  <c r="AL385" i="15"/>
  <c r="AL392" i="15" s="1"/>
  <c r="AL384" i="15"/>
  <c r="AL391" i="15" s="1"/>
  <c r="AL383" i="15"/>
  <c r="AL390" i="15" s="1"/>
  <c r="AL382" i="15"/>
  <c r="AL389" i="15" s="1"/>
  <c r="AL381" i="15"/>
  <c r="AL388" i="15" s="1"/>
  <c r="CU24" i="7"/>
  <c r="CU23" i="7"/>
  <c r="CU22" i="7"/>
  <c r="CU21" i="7"/>
  <c r="CU19" i="7"/>
  <c r="CV14" i="7"/>
  <c r="CV13" i="7"/>
  <c r="CV12" i="7"/>
  <c r="CV11" i="7"/>
  <c r="CV10" i="7"/>
  <c r="CV9" i="7"/>
  <c r="CV8" i="7"/>
  <c r="CV6" i="7"/>
  <c r="CV5" i="7"/>
  <c r="CV4" i="7"/>
  <c r="CV3" i="7"/>
  <c r="EH351" i="1"/>
  <c r="EH343" i="1"/>
  <c r="EH337" i="1"/>
  <c r="EH336" i="1"/>
  <c r="EI335" i="1"/>
  <c r="EI334" i="1"/>
  <c r="EI333" i="1"/>
  <c r="EI332" i="1"/>
  <c r="EI330" i="1"/>
  <c r="EI329" i="1"/>
  <c r="EI328" i="1"/>
  <c r="EI320" i="1"/>
  <c r="EI319" i="1"/>
  <c r="EI317" i="1"/>
  <c r="EI316" i="1"/>
  <c r="EI315" i="1"/>
  <c r="EI318" i="1" s="1"/>
  <c r="EI313" i="1"/>
  <c r="EI312" i="1"/>
  <c r="EI311" i="1"/>
  <c r="EI302" i="1"/>
  <c r="EI301" i="1"/>
  <c r="EI300" i="1"/>
  <c r="EI299" i="1"/>
  <c r="EI298" i="1"/>
  <c r="EI297" i="1"/>
  <c r="EI295" i="1"/>
  <c r="EH87" i="1"/>
  <c r="EH86" i="1"/>
  <c r="EH85" i="1"/>
  <c r="EH84" i="1"/>
  <c r="EH83" i="1"/>
  <c r="EH81" i="1"/>
  <c r="EH72" i="1"/>
  <c r="EH71" i="1"/>
  <c r="CU28" i="7" s="1"/>
  <c r="EH70" i="1"/>
  <c r="CU33" i="7" s="1"/>
  <c r="EH69" i="1"/>
  <c r="CU32" i="7" s="1"/>
  <c r="EH68" i="1"/>
  <c r="CU31" i="7" s="1"/>
  <c r="EH67" i="1"/>
  <c r="CU27" i="7" s="1"/>
  <c r="EH66" i="1"/>
  <c r="CU30" i="7" s="1"/>
  <c r="EH64" i="1"/>
  <c r="EH55" i="1"/>
  <c r="CU26" i="7" s="1"/>
  <c r="EI44" i="1"/>
  <c r="CV15" i="7" s="1"/>
  <c r="EH27" i="1"/>
  <c r="EH26" i="1"/>
  <c r="EI21" i="1"/>
  <c r="EI15" i="1"/>
  <c r="EI7" i="1"/>
  <c r="EI34" i="1" s="1"/>
  <c r="EH51" i="1"/>
  <c r="EJ13" i="1" l="1"/>
  <c r="EJ19" i="1"/>
  <c r="EJ22" i="1" s="1"/>
  <c r="EI25" i="1"/>
  <c r="EH73" i="1"/>
  <c r="CU29" i="7"/>
  <c r="EH88" i="1"/>
  <c r="EI8" i="1"/>
  <c r="EI13" i="1" s="1"/>
  <c r="AK387" i="15"/>
  <c r="AK394" i="15" s="1"/>
  <c r="AK386" i="15"/>
  <c r="AK393" i="15" s="1"/>
  <c r="AK385" i="15"/>
  <c r="AK392" i="15" s="1"/>
  <c r="AK384" i="15"/>
  <c r="AK391" i="15" s="1"/>
  <c r="AK383" i="15"/>
  <c r="AK390" i="15" s="1"/>
  <c r="AK382" i="15"/>
  <c r="AK389" i="15" s="1"/>
  <c r="AK381" i="15"/>
  <c r="AK388" i="15" s="1"/>
  <c r="CT24" i="7"/>
  <c r="CT23" i="7"/>
  <c r="CT22" i="7"/>
  <c r="CT21" i="7"/>
  <c r="CT19" i="7"/>
  <c r="CU14" i="7"/>
  <c r="CU13" i="7"/>
  <c r="CU12" i="7"/>
  <c r="CU11" i="7"/>
  <c r="CU10" i="7"/>
  <c r="CU9" i="7"/>
  <c r="CU8" i="7"/>
  <c r="CU6" i="7"/>
  <c r="CU5" i="7"/>
  <c r="CU4" i="7"/>
  <c r="CU3" i="7"/>
  <c r="EG351" i="1"/>
  <c r="EG343" i="1"/>
  <c r="EG337" i="1"/>
  <c r="EG336" i="1"/>
  <c r="EH335" i="1"/>
  <c r="EH334" i="1"/>
  <c r="EH333" i="1"/>
  <c r="EH332" i="1"/>
  <c r="EH330" i="1"/>
  <c r="EH329" i="1"/>
  <c r="EH328" i="1"/>
  <c r="EH320" i="1"/>
  <c r="EH319" i="1"/>
  <c r="EH318" i="1"/>
  <c r="EH317" i="1"/>
  <c r="EH316" i="1"/>
  <c r="EH315" i="1"/>
  <c r="EH313" i="1"/>
  <c r="EH312" i="1"/>
  <c r="EH311" i="1"/>
  <c r="EH302" i="1"/>
  <c r="EH301" i="1"/>
  <c r="EH299" i="1"/>
  <c r="EH298" i="1"/>
  <c r="EH297" i="1"/>
  <c r="EH300" i="1" s="1"/>
  <c r="EH295" i="1"/>
  <c r="EG87" i="1"/>
  <c r="EG86" i="1"/>
  <c r="EG85" i="1"/>
  <c r="EG84" i="1"/>
  <c r="EG83" i="1"/>
  <c r="EG81" i="1"/>
  <c r="EG72" i="1"/>
  <c r="CT29" i="7" s="1"/>
  <c r="EG71" i="1"/>
  <c r="CT28" i="7" s="1"/>
  <c r="EG70" i="1"/>
  <c r="CT33" i="7" s="1"/>
  <c r="EG69" i="1"/>
  <c r="CT32" i="7" s="1"/>
  <c r="EG68" i="1"/>
  <c r="CT31" i="7" s="1"/>
  <c r="EG67" i="1"/>
  <c r="CT27" i="7" s="1"/>
  <c r="EG66" i="1"/>
  <c r="CT30" i="7" s="1"/>
  <c r="EG64" i="1"/>
  <c r="EG55" i="1"/>
  <c r="CT26" i="7" s="1"/>
  <c r="EG51" i="1"/>
  <c r="EH44" i="1"/>
  <c r="CU15" i="7" s="1"/>
  <c r="EG27" i="1"/>
  <c r="EG26" i="1"/>
  <c r="EH21" i="1"/>
  <c r="EH15" i="1"/>
  <c r="EH7" i="1"/>
  <c r="EH34" i="1" s="1"/>
  <c r="EJ20" i="1" l="1"/>
  <c r="EH25" i="1"/>
  <c r="EH8" i="1"/>
  <c r="EI20" i="1" s="1"/>
  <c r="EI19" i="1"/>
  <c r="EI22" i="1" s="1"/>
  <c r="EG88" i="1"/>
  <c r="EG73" i="1"/>
  <c r="AJ387" i="15"/>
  <c r="AJ394" i="15" s="1"/>
  <c r="AJ386" i="15"/>
  <c r="AJ393" i="15" s="1"/>
  <c r="AJ385" i="15"/>
  <c r="AJ392" i="15" s="1"/>
  <c r="AJ384" i="15"/>
  <c r="AJ391" i="15" s="1"/>
  <c r="AJ383" i="15"/>
  <c r="AJ390" i="15" s="1"/>
  <c r="AJ382" i="15"/>
  <c r="AJ389" i="15" s="1"/>
  <c r="AJ381" i="15"/>
  <c r="AJ388" i="15" s="1"/>
  <c r="CS24" i="7"/>
  <c r="CS23" i="7"/>
  <c r="CS22" i="7"/>
  <c r="CS21" i="7"/>
  <c r="CS19" i="7"/>
  <c r="CT14" i="7"/>
  <c r="CT13" i="7"/>
  <c r="CT12" i="7"/>
  <c r="CT11" i="7"/>
  <c r="CT10" i="7"/>
  <c r="CT9" i="7"/>
  <c r="CT8" i="7"/>
  <c r="CT6" i="7"/>
  <c r="CT5" i="7"/>
  <c r="CT4" i="7"/>
  <c r="CT3" i="7"/>
  <c r="EF351" i="1"/>
  <c r="EF343" i="1"/>
  <c r="EF337" i="1"/>
  <c r="EF336" i="1"/>
  <c r="EG334" i="1"/>
  <c r="EG333" i="1"/>
  <c r="EG332" i="1"/>
  <c r="EG335" i="1" s="1"/>
  <c r="EG330" i="1"/>
  <c r="EG329" i="1"/>
  <c r="EG328" i="1"/>
  <c r="EG320" i="1"/>
  <c r="EG319" i="1"/>
  <c r="EG317" i="1"/>
  <c r="EG316" i="1"/>
  <c r="EG315" i="1"/>
  <c r="EG318" i="1" s="1"/>
  <c r="EG313" i="1"/>
  <c r="EG312" i="1"/>
  <c r="EG311" i="1"/>
  <c r="EG302" i="1"/>
  <c r="EG301" i="1"/>
  <c r="EG299" i="1"/>
  <c r="EG298" i="1"/>
  <c r="EG297" i="1"/>
  <c r="EG300" i="1" s="1"/>
  <c r="EG295" i="1"/>
  <c r="EF87" i="1"/>
  <c r="EF86" i="1"/>
  <c r="EF85" i="1"/>
  <c r="EF84" i="1"/>
  <c r="EF83" i="1"/>
  <c r="EF81" i="1"/>
  <c r="EF72" i="1"/>
  <c r="CS29" i="7" s="1"/>
  <c r="EF71" i="1"/>
  <c r="CS28" i="7" s="1"/>
  <c r="EF70" i="1"/>
  <c r="CS33" i="7" s="1"/>
  <c r="EF69" i="1"/>
  <c r="CS32" i="7" s="1"/>
  <c r="EF68" i="1"/>
  <c r="CS31" i="7" s="1"/>
  <c r="EF67" i="1"/>
  <c r="CS27" i="7" s="1"/>
  <c r="EF66" i="1"/>
  <c r="CS30" i="7" s="1"/>
  <c r="EF64" i="1"/>
  <c r="EF55" i="1"/>
  <c r="CS26" i="7" s="1"/>
  <c r="EF51" i="1"/>
  <c r="EG44" i="1"/>
  <c r="CT15" i="7" s="1"/>
  <c r="EG7" i="1"/>
  <c r="EG8" i="1" s="1"/>
  <c r="EF27" i="1"/>
  <c r="EF26" i="1"/>
  <c r="EG21" i="1"/>
  <c r="EG15" i="1"/>
  <c r="EH13" i="1" l="1"/>
  <c r="EG13" i="1"/>
  <c r="EH20" i="1"/>
  <c r="EG34" i="1"/>
  <c r="EH19" i="1"/>
  <c r="EH22" i="1" s="1"/>
  <c r="EF73" i="1"/>
  <c r="EF88" i="1"/>
  <c r="EG25" i="1"/>
  <c r="AI387" i="15"/>
  <c r="AI394" i="15" s="1"/>
  <c r="AI386" i="15"/>
  <c r="AI393" i="15" s="1"/>
  <c r="AI385" i="15"/>
  <c r="AI392" i="15" s="1"/>
  <c r="AI384" i="15"/>
  <c r="AI391" i="15" s="1"/>
  <c r="AI383" i="15"/>
  <c r="AI390" i="15" s="1"/>
  <c r="AI382" i="15"/>
  <c r="AI389" i="15" s="1"/>
  <c r="AI381" i="15"/>
  <c r="AI388" i="15" s="1"/>
  <c r="CR24" i="7"/>
  <c r="CR23" i="7"/>
  <c r="CR22" i="7"/>
  <c r="CR21" i="7"/>
  <c r="CR19" i="7"/>
  <c r="CS14" i="7"/>
  <c r="CS13" i="7"/>
  <c r="CS12" i="7"/>
  <c r="CS11" i="7"/>
  <c r="CS10" i="7"/>
  <c r="CS9" i="7"/>
  <c r="CS8" i="7"/>
  <c r="CS6" i="7"/>
  <c r="CS5" i="7"/>
  <c r="CS4" i="7"/>
  <c r="CS3" i="7"/>
  <c r="EE351" i="1"/>
  <c r="EE343" i="1"/>
  <c r="EE337" i="1"/>
  <c r="EE336" i="1"/>
  <c r="EF334" i="1"/>
  <c r="EF333" i="1"/>
  <c r="EF332" i="1"/>
  <c r="EF335" i="1" s="1"/>
  <c r="EF330" i="1"/>
  <c r="EF329" i="1"/>
  <c r="EF328" i="1"/>
  <c r="EF320" i="1"/>
  <c r="EF319" i="1"/>
  <c r="EF318" i="1"/>
  <c r="EF317" i="1"/>
  <c r="EF316" i="1"/>
  <c r="EF315" i="1"/>
  <c r="EF313" i="1"/>
  <c r="EF312" i="1"/>
  <c r="EF311" i="1"/>
  <c r="EF302" i="1"/>
  <c r="EF301" i="1"/>
  <c r="EF299" i="1"/>
  <c r="EF298" i="1"/>
  <c r="EF297" i="1"/>
  <c r="EF300" i="1" s="1"/>
  <c r="EF295" i="1"/>
  <c r="EE87" i="1"/>
  <c r="EE86" i="1"/>
  <c r="EE85" i="1"/>
  <c r="EE84" i="1"/>
  <c r="EE83" i="1"/>
  <c r="EE81" i="1"/>
  <c r="EE72" i="1"/>
  <c r="CR29" i="7" s="1"/>
  <c r="EE71" i="1"/>
  <c r="CR28" i="7" s="1"/>
  <c r="EE70" i="1"/>
  <c r="CR33" i="7" s="1"/>
  <c r="EE69" i="1"/>
  <c r="CR32" i="7" s="1"/>
  <c r="EE68" i="1"/>
  <c r="CR31" i="7" s="1"/>
  <c r="EE67" i="1"/>
  <c r="CR27" i="7" s="1"/>
  <c r="EE66" i="1"/>
  <c r="CR30" i="7" s="1"/>
  <c r="EE64" i="1"/>
  <c r="EE55" i="1"/>
  <c r="EE109" i="1" s="1"/>
  <c r="EF44" i="1"/>
  <c r="CS15" i="7" s="1"/>
  <c r="EE27" i="1"/>
  <c r="EE26" i="1"/>
  <c r="EF21" i="1"/>
  <c r="EF15" i="1"/>
  <c r="EF7" i="1"/>
  <c r="EF25" i="1" s="1"/>
  <c r="EE51" i="1"/>
  <c r="EF8" i="1" l="1"/>
  <c r="EG20" i="1" s="1"/>
  <c r="EG19" i="1"/>
  <c r="EG22" i="1" s="1"/>
  <c r="EE73" i="1"/>
  <c r="CR26" i="7"/>
  <c r="EE88" i="1"/>
  <c r="EF34" i="1"/>
  <c r="EF13" i="1" l="1"/>
  <c r="DT272" i="1"/>
  <c r="CG48" i="7" s="1"/>
  <c r="DT271" i="1"/>
  <c r="CG51" i="7" s="1"/>
  <c r="DT270" i="1"/>
  <c r="CG50" i="7" s="1"/>
  <c r="DT269" i="1"/>
  <c r="CG49" i="7" s="1"/>
  <c r="DT268" i="1"/>
  <c r="CG52" i="7" s="1"/>
  <c r="DT267" i="1"/>
  <c r="DT266" i="1"/>
  <c r="DT265" i="1"/>
  <c r="DT264" i="1"/>
  <c r="CG55" i="7" s="1"/>
  <c r="DT263" i="1"/>
  <c r="DT261" i="1"/>
  <c r="DT248" i="1"/>
  <c r="DT247" i="1"/>
  <c r="DT246" i="1"/>
  <c r="DT245" i="1"/>
  <c r="DT244" i="1"/>
  <c r="DT243" i="1"/>
  <c r="DT240" i="1"/>
  <c r="DT239" i="1"/>
  <c r="DT238" i="1"/>
  <c r="DT237" i="1"/>
  <c r="DT236" i="1"/>
  <c r="DT235" i="1"/>
  <c r="DT233" i="1"/>
  <c r="DT225" i="1"/>
  <c r="DT216" i="1"/>
  <c r="DT215" i="1"/>
  <c r="DT214" i="1"/>
  <c r="DT213" i="1"/>
  <c r="DT212" i="1"/>
  <c r="DT211" i="1"/>
  <c r="DT210" i="1"/>
  <c r="DT209" i="1"/>
  <c r="DT208" i="1"/>
  <c r="DT207" i="1"/>
  <c r="DT206" i="1"/>
  <c r="DT205" i="1"/>
  <c r="DT204" i="1"/>
  <c r="DT203" i="1"/>
  <c r="DT201" i="1"/>
  <c r="DT200" i="1"/>
  <c r="DT199" i="1"/>
  <c r="DT198" i="1"/>
  <c r="DT197" i="1"/>
  <c r="DT196" i="1"/>
  <c r="DT195" i="1"/>
  <c r="DT178" i="1"/>
  <c r="DT177" i="1"/>
  <c r="DT176" i="1"/>
  <c r="DT175" i="1"/>
  <c r="DT174" i="1"/>
  <c r="DT173" i="1"/>
  <c r="DT172" i="1"/>
  <c r="DT170" i="1"/>
  <c r="DT160" i="1"/>
  <c r="CG41" i="7" s="1"/>
  <c r="DT159" i="1"/>
  <c r="CG40" i="7" s="1"/>
  <c r="DT158" i="1"/>
  <c r="CG39" i="7" s="1"/>
  <c r="DT157" i="1"/>
  <c r="CG42" i="7" s="1"/>
  <c r="DT156" i="1"/>
  <c r="DT155" i="1"/>
  <c r="DT154" i="1"/>
  <c r="DT153" i="1"/>
  <c r="CG45" i="7" s="1"/>
  <c r="DT152" i="1"/>
  <c r="DT150" i="1"/>
  <c r="DT138" i="1"/>
  <c r="CG38" i="7" s="1"/>
  <c r="DT137" i="1"/>
  <c r="CG36" i="7" s="1"/>
  <c r="DT136" i="1"/>
  <c r="CG37" i="7" s="1"/>
  <c r="DT135" i="1"/>
  <c r="CG35" i="7" s="1"/>
  <c r="DT134" i="1"/>
  <c r="DT132" i="1"/>
  <c r="CG54" i="7" l="1"/>
  <c r="CG53" i="7"/>
  <c r="CG44" i="7"/>
  <c r="CG43" i="7"/>
  <c r="DT139" i="1"/>
  <c r="DT179" i="1"/>
  <c r="DT217" i="1"/>
  <c r="DT249" i="1"/>
  <c r="DT161" i="1"/>
  <c r="DT241" i="1"/>
  <c r="AH387" i="15"/>
  <c r="AH394" i="15" s="1"/>
  <c r="AH386" i="15"/>
  <c r="AH393" i="15" s="1"/>
  <c r="AH385" i="15"/>
  <c r="AH392" i="15" s="1"/>
  <c r="AH384" i="15"/>
  <c r="AH391" i="15" s="1"/>
  <c r="AH383" i="15"/>
  <c r="AH390" i="15" s="1"/>
  <c r="AH382" i="15"/>
  <c r="AH389" i="15" s="1"/>
  <c r="AH381" i="15"/>
  <c r="AH388" i="15" s="1"/>
  <c r="CQ24" i="7"/>
  <c r="CQ23" i="7"/>
  <c r="CQ22" i="7"/>
  <c r="CQ21" i="7"/>
  <c r="CQ19" i="7"/>
  <c r="CR14" i="7"/>
  <c r="CR13" i="7"/>
  <c r="CR12" i="7"/>
  <c r="CR11" i="7"/>
  <c r="CR10" i="7"/>
  <c r="CR9" i="7"/>
  <c r="CR8" i="7"/>
  <c r="CR6" i="7"/>
  <c r="CR5" i="7"/>
  <c r="CR4" i="7"/>
  <c r="CR3" i="7"/>
  <c r="ED343" i="1"/>
  <c r="ED351" i="1" s="1"/>
  <c r="ED337" i="1"/>
  <c r="ED336" i="1"/>
  <c r="EE335" i="1"/>
  <c r="EE334" i="1"/>
  <c r="EE333" i="1"/>
  <c r="EE332" i="1"/>
  <c r="EE330" i="1"/>
  <c r="EE329" i="1"/>
  <c r="EE328" i="1"/>
  <c r="EE320" i="1"/>
  <c r="EE319" i="1"/>
  <c r="EE318" i="1"/>
  <c r="EE317" i="1"/>
  <c r="EE316" i="1"/>
  <c r="EE315" i="1"/>
  <c r="EE313" i="1"/>
  <c r="EE312" i="1"/>
  <c r="EE311" i="1"/>
  <c r="EE302" i="1"/>
  <c r="EE301" i="1"/>
  <c r="EE299" i="1"/>
  <c r="EE298" i="1"/>
  <c r="EE297" i="1"/>
  <c r="EE300" i="1" s="1"/>
  <c r="EE295" i="1"/>
  <c r="ED87" i="1"/>
  <c r="ED86" i="1"/>
  <c r="ED85" i="1"/>
  <c r="ED84" i="1"/>
  <c r="ED83" i="1"/>
  <c r="ED81" i="1"/>
  <c r="ED72" i="1"/>
  <c r="CQ29" i="7" s="1"/>
  <c r="ED71" i="1"/>
  <c r="CQ28" i="7" s="1"/>
  <c r="ED70" i="1"/>
  <c r="CQ33" i="7" s="1"/>
  <c r="ED69" i="1"/>
  <c r="CQ32" i="7" s="1"/>
  <c r="ED68" i="1"/>
  <c r="CQ31" i="7" s="1"/>
  <c r="ED67" i="1"/>
  <c r="CQ27" i="7" s="1"/>
  <c r="ED66" i="1"/>
  <c r="CQ30" i="7" s="1"/>
  <c r="ED64" i="1"/>
  <c r="ED55" i="1"/>
  <c r="CQ26" i="7" s="1"/>
  <c r="EE44" i="1"/>
  <c r="CR15" i="7" s="1"/>
  <c r="ED51" i="1"/>
  <c r="ED27" i="1"/>
  <c r="ED26" i="1"/>
  <c r="EE21" i="1"/>
  <c r="EE15" i="1"/>
  <c r="EE7" i="1"/>
  <c r="EE34" i="1" s="1"/>
  <c r="EE8" i="1" l="1"/>
  <c r="EF20" i="1" s="1"/>
  <c r="EF19" i="1"/>
  <c r="EF22" i="1" s="1"/>
  <c r="ED73" i="1"/>
  <c r="ED88" i="1"/>
  <c r="EE25" i="1"/>
  <c r="ED15" i="1"/>
  <c r="EE13" i="1" l="1"/>
  <c r="CP24" i="7"/>
  <c r="CP23" i="7"/>
  <c r="CP22" i="7"/>
  <c r="CP21" i="7"/>
  <c r="CP19" i="7"/>
  <c r="CQ14" i="7"/>
  <c r="CQ13" i="7"/>
  <c r="CQ12" i="7"/>
  <c r="CQ11" i="7"/>
  <c r="CQ10" i="7"/>
  <c r="CQ9" i="7"/>
  <c r="CQ8" i="7"/>
  <c r="CQ6" i="7"/>
  <c r="CQ5" i="7"/>
  <c r="CQ4" i="7"/>
  <c r="CQ3" i="7"/>
  <c r="AG387" i="15"/>
  <c r="AG394" i="15" s="1"/>
  <c r="AG386" i="15"/>
  <c r="AG393" i="15" s="1"/>
  <c r="AG385" i="15"/>
  <c r="AG392" i="15" s="1"/>
  <c r="AG384" i="15"/>
  <c r="AG391" i="15" s="1"/>
  <c r="AG383" i="15"/>
  <c r="AG390" i="15" s="1"/>
  <c r="AG382" i="15"/>
  <c r="AG389" i="15" s="1"/>
  <c r="AG381" i="15"/>
  <c r="AG388" i="15" s="1"/>
  <c r="EC351" i="1"/>
  <c r="EC343" i="1"/>
  <c r="EC337" i="1"/>
  <c r="EC336" i="1"/>
  <c r="ED334" i="1"/>
  <c r="ED333" i="1"/>
  <c r="ED332" i="1"/>
  <c r="ED335" i="1" s="1"/>
  <c r="ED330" i="1"/>
  <c r="ED329" i="1"/>
  <c r="ED328" i="1"/>
  <c r="ED320" i="1"/>
  <c r="ED319" i="1"/>
  <c r="ED317" i="1"/>
  <c r="ED316" i="1"/>
  <c r="ED315" i="1"/>
  <c r="ED318" i="1" s="1"/>
  <c r="ED313" i="1"/>
  <c r="ED312" i="1"/>
  <c r="ED311" i="1"/>
  <c r="ED302" i="1"/>
  <c r="ED301" i="1"/>
  <c r="ED299" i="1"/>
  <c r="ED298" i="1"/>
  <c r="ED297" i="1"/>
  <c r="ED300" i="1" s="1"/>
  <c r="ED295" i="1"/>
  <c r="EC87" i="1"/>
  <c r="EC86" i="1"/>
  <c r="EC85" i="1"/>
  <c r="EC84" i="1"/>
  <c r="EC83" i="1"/>
  <c r="EC81" i="1"/>
  <c r="EC72" i="1"/>
  <c r="CP29" i="7" s="1"/>
  <c r="EC71" i="1"/>
  <c r="CP28" i="7" s="1"/>
  <c r="EC70" i="1"/>
  <c r="CP33" i="7" s="1"/>
  <c r="EC69" i="1"/>
  <c r="CP32" i="7" s="1"/>
  <c r="EC68" i="1"/>
  <c r="CP31" i="7" s="1"/>
  <c r="EC67" i="1"/>
  <c r="CP27" i="7" s="1"/>
  <c r="EC66" i="1"/>
  <c r="CP30" i="7" s="1"/>
  <c r="EC64" i="1"/>
  <c r="EC55" i="1"/>
  <c r="CP26" i="7" s="1"/>
  <c r="ED44" i="1"/>
  <c r="CQ15" i="7" s="1"/>
  <c r="EC27" i="1"/>
  <c r="EC26" i="1"/>
  <c r="ED21" i="1"/>
  <c r="ED7" i="1"/>
  <c r="EE19" i="1" s="1"/>
  <c r="EE22" i="1" s="1"/>
  <c r="EC51" i="1"/>
  <c r="EC73" i="1" l="1"/>
  <c r="EC88" i="1"/>
  <c r="ED8" i="1"/>
  <c r="ED25" i="1"/>
  <c r="ED34" i="1"/>
  <c r="EB343" i="1"/>
  <c r="EB351" i="1" s="1"/>
  <c r="EB87" i="1"/>
  <c r="EB86" i="1"/>
  <c r="EB85" i="1"/>
  <c r="EB84" i="1"/>
  <c r="EB83" i="1"/>
  <c r="EB81" i="1"/>
  <c r="EB72" i="1"/>
  <c r="CO29" i="7" s="1"/>
  <c r="EB71" i="1"/>
  <c r="CO28" i="7" s="1"/>
  <c r="EB70" i="1"/>
  <c r="CO33" i="7" s="1"/>
  <c r="EB69" i="1"/>
  <c r="CO32" i="7" s="1"/>
  <c r="EB68" i="1"/>
  <c r="CO31" i="7" s="1"/>
  <c r="EB67" i="1"/>
  <c r="CO27" i="7" s="1"/>
  <c r="EB66" i="1"/>
  <c r="CO30" i="7" s="1"/>
  <c r="EB64" i="1"/>
  <c r="EB55" i="1"/>
  <c r="CO26" i="7" s="1"/>
  <c r="EB27" i="1"/>
  <c r="EB26" i="1"/>
  <c r="EC21" i="1"/>
  <c r="EC15" i="1"/>
  <c r="CO24" i="7"/>
  <c r="CO23" i="7"/>
  <c r="CO22" i="7"/>
  <c r="CO21" i="7"/>
  <c r="CO19" i="7"/>
  <c r="CP14" i="7"/>
  <c r="CP13" i="7"/>
  <c r="CP12" i="7"/>
  <c r="CP11" i="7"/>
  <c r="CP10" i="7"/>
  <c r="CP9" i="7"/>
  <c r="CP8" i="7"/>
  <c r="CP6" i="7"/>
  <c r="CP5" i="7"/>
  <c r="CP4" i="7"/>
  <c r="CP3" i="7"/>
  <c r="EC44" i="1"/>
  <c r="CP15" i="7" s="1"/>
  <c r="EC7" i="1"/>
  <c r="EC25" i="1" s="1"/>
  <c r="EB51" i="1"/>
  <c r="AF387" i="15"/>
  <c r="AF394" i="15" s="1"/>
  <c r="AF386" i="15"/>
  <c r="AF393" i="15" s="1"/>
  <c r="AF385" i="15"/>
  <c r="AF392" i="15" s="1"/>
  <c r="AF384" i="15"/>
  <c r="AF391" i="15" s="1"/>
  <c r="AF383" i="15"/>
  <c r="AF390" i="15" s="1"/>
  <c r="AF382" i="15"/>
  <c r="AF389" i="15" s="1"/>
  <c r="AF381" i="15"/>
  <c r="AF388" i="15" s="1"/>
  <c r="EB337" i="1"/>
  <c r="EB336" i="1"/>
  <c r="EC334" i="1"/>
  <c r="EC333" i="1"/>
  <c r="EC332" i="1"/>
  <c r="EC335" i="1" s="1"/>
  <c r="EC330" i="1"/>
  <c r="EC329" i="1"/>
  <c r="EC328" i="1"/>
  <c r="EC320" i="1"/>
  <c r="EC319" i="1"/>
  <c r="EC317" i="1"/>
  <c r="EC316" i="1"/>
  <c r="EC315" i="1"/>
  <c r="EC318" i="1" s="1"/>
  <c r="EC313" i="1"/>
  <c r="EC312" i="1"/>
  <c r="EC311" i="1"/>
  <c r="EC302" i="1"/>
  <c r="EC301" i="1"/>
  <c r="EC299" i="1"/>
  <c r="EC298" i="1"/>
  <c r="EC297" i="1"/>
  <c r="EC300" i="1" s="1"/>
  <c r="EC295" i="1"/>
  <c r="ED13" i="1" l="1"/>
  <c r="EE20" i="1"/>
  <c r="EC34" i="1"/>
  <c r="ED19" i="1"/>
  <c r="ED22" i="1" s="1"/>
  <c r="EB88" i="1"/>
  <c r="EB73" i="1"/>
  <c r="EC8" i="1"/>
  <c r="ED20" i="1" s="1"/>
  <c r="EB15" i="1"/>
  <c r="EB22" i="1" s="1"/>
  <c r="EC13" i="1" l="1"/>
  <c r="CN24" i="7"/>
  <c r="CN23" i="7"/>
  <c r="CN22" i="7"/>
  <c r="CN21" i="7"/>
  <c r="CN19" i="7"/>
  <c r="CO14" i="7"/>
  <c r="CO13" i="7"/>
  <c r="CO12" i="7"/>
  <c r="CO11" i="7"/>
  <c r="CO10" i="7"/>
  <c r="CO9" i="7"/>
  <c r="CO8" i="7"/>
  <c r="CO6" i="7"/>
  <c r="CO5" i="7"/>
  <c r="CO4" i="7"/>
  <c r="CO3" i="7"/>
  <c r="EB44" i="1"/>
  <c r="CO15" i="7" s="1"/>
  <c r="AE387" i="15"/>
  <c r="AE394" i="15" s="1"/>
  <c r="AE386" i="15"/>
  <c r="AE393" i="15" s="1"/>
  <c r="AE385" i="15"/>
  <c r="AE392" i="15" s="1"/>
  <c r="AE384" i="15"/>
  <c r="AE391" i="15" s="1"/>
  <c r="AE383" i="15"/>
  <c r="AE390" i="15" s="1"/>
  <c r="AE382" i="15"/>
  <c r="AE389" i="15" s="1"/>
  <c r="AE381" i="15"/>
  <c r="AE388" i="15" s="1"/>
  <c r="EA351" i="1"/>
  <c r="EA343" i="1"/>
  <c r="EB335" i="1"/>
  <c r="EB334" i="1"/>
  <c r="EB333" i="1"/>
  <c r="EB332" i="1"/>
  <c r="EB330" i="1"/>
  <c r="EB329" i="1"/>
  <c r="EB328" i="1"/>
  <c r="EA337" i="1"/>
  <c r="EA336" i="1"/>
  <c r="EB320" i="1"/>
  <c r="EB319" i="1"/>
  <c r="EB317" i="1"/>
  <c r="EB316" i="1"/>
  <c r="EB315" i="1"/>
  <c r="EB318" i="1" s="1"/>
  <c r="EB313" i="1"/>
  <c r="EB312" i="1"/>
  <c r="EB311" i="1"/>
  <c r="EB302" i="1"/>
  <c r="EB301" i="1"/>
  <c r="EB299" i="1"/>
  <c r="EB298" i="1"/>
  <c r="EB297" i="1"/>
  <c r="EB295" i="1"/>
  <c r="EA87" i="1"/>
  <c r="EA86" i="1"/>
  <c r="EA85" i="1"/>
  <c r="EA84" i="1"/>
  <c r="EA83" i="1"/>
  <c r="EA81" i="1"/>
  <c r="EA72" i="1"/>
  <c r="CN29" i="7" s="1"/>
  <c r="EA71" i="1"/>
  <c r="CN28" i="7" s="1"/>
  <c r="EA70" i="1"/>
  <c r="CN33" i="7" s="1"/>
  <c r="EA69" i="1"/>
  <c r="CN32" i="7" s="1"/>
  <c r="EA68" i="1"/>
  <c r="CN31" i="7" s="1"/>
  <c r="EA67" i="1"/>
  <c r="CN27" i="7" s="1"/>
  <c r="EA66" i="1"/>
  <c r="CN30" i="7" s="1"/>
  <c r="EA64" i="1"/>
  <c r="EA55" i="1"/>
  <c r="EA27" i="1"/>
  <c r="EA26" i="1"/>
  <c r="EB7" i="1"/>
  <c r="EC19" i="1" s="1"/>
  <c r="EC22" i="1" s="1"/>
  <c r="EA51" i="1"/>
  <c r="EB300" i="1" l="1"/>
  <c r="EA73" i="1"/>
  <c r="CN26" i="7"/>
  <c r="EA88" i="1"/>
  <c r="EB34" i="1"/>
  <c r="EB25" i="1"/>
  <c r="EB8" i="1"/>
  <c r="EC20" i="1" s="1"/>
  <c r="DZ87" i="1"/>
  <c r="DZ86" i="1"/>
  <c r="DZ85" i="1"/>
  <c r="DZ84" i="1"/>
  <c r="DZ83" i="1"/>
  <c r="DZ81" i="1"/>
  <c r="DZ72" i="1"/>
  <c r="CM29" i="7" s="1"/>
  <c r="DZ71" i="1"/>
  <c r="CM28" i="7" s="1"/>
  <c r="DZ70" i="1"/>
  <c r="CM33" i="7" s="1"/>
  <c r="DZ69" i="1"/>
  <c r="DZ68" i="1"/>
  <c r="CM31" i="7" s="1"/>
  <c r="DZ67" i="1"/>
  <c r="CM27" i="7" s="1"/>
  <c r="DZ66" i="1"/>
  <c r="CM30" i="7" s="1"/>
  <c r="DZ64" i="1"/>
  <c r="DZ55" i="1"/>
  <c r="CM26" i="7" s="1"/>
  <c r="CM24" i="7"/>
  <c r="CM23" i="7"/>
  <c r="CM22" i="7"/>
  <c r="CM21" i="7"/>
  <c r="CM19" i="7"/>
  <c r="CN14" i="7"/>
  <c r="CN13" i="7"/>
  <c r="CN12" i="7"/>
  <c r="CN11" i="7"/>
  <c r="CN10" i="7"/>
  <c r="CN9" i="7"/>
  <c r="CN8" i="7"/>
  <c r="CN6" i="7"/>
  <c r="CN5" i="7"/>
  <c r="CN4" i="7"/>
  <c r="CN3" i="7"/>
  <c r="AD387" i="15"/>
  <c r="AD394" i="15" s="1"/>
  <c r="AD386" i="15"/>
  <c r="AD393" i="15" s="1"/>
  <c r="AD385" i="15"/>
  <c r="AD392" i="15" s="1"/>
  <c r="AD384" i="15"/>
  <c r="AD391" i="15" s="1"/>
  <c r="AD383" i="15"/>
  <c r="AD390" i="15" s="1"/>
  <c r="AD382" i="15"/>
  <c r="AD389" i="15" s="1"/>
  <c r="AD381" i="15"/>
  <c r="AD388" i="15" s="1"/>
  <c r="DZ351" i="1"/>
  <c r="DZ343" i="1"/>
  <c r="DZ337" i="1"/>
  <c r="DZ336" i="1"/>
  <c r="EA334" i="1"/>
  <c r="EA335" i="1" s="1"/>
  <c r="EA333" i="1"/>
  <c r="EA332" i="1"/>
  <c r="EA330" i="1"/>
  <c r="EA329" i="1"/>
  <c r="EA328" i="1"/>
  <c r="EA320" i="1"/>
  <c r="EA319" i="1"/>
  <c r="EA317" i="1"/>
  <c r="EA318" i="1" s="1"/>
  <c r="EA316" i="1"/>
  <c r="EA315" i="1"/>
  <c r="EA313" i="1"/>
  <c r="EA312" i="1"/>
  <c r="EA311" i="1"/>
  <c r="EA302" i="1"/>
  <c r="EA301" i="1"/>
  <c r="EA299" i="1"/>
  <c r="EA298" i="1"/>
  <c r="EA297" i="1"/>
  <c r="EA300" i="1" s="1"/>
  <c r="EA295" i="1"/>
  <c r="EA44" i="1"/>
  <c r="CN15" i="7" s="1"/>
  <c r="DZ27" i="1"/>
  <c r="DZ26" i="1"/>
  <c r="EA21" i="1"/>
  <c r="EA15" i="1"/>
  <c r="EA7" i="1"/>
  <c r="DZ51" i="1"/>
  <c r="EB13" i="1" l="1"/>
  <c r="EA8" i="1"/>
  <c r="EB20" i="1" s="1"/>
  <c r="EA25" i="1"/>
  <c r="DZ73" i="1"/>
  <c r="DZ88" i="1"/>
  <c r="CM32" i="7"/>
  <c r="EA34" i="1"/>
  <c r="AC387" i="15"/>
  <c r="AC394" i="15" s="1"/>
  <c r="AC386" i="15"/>
  <c r="AC393" i="15" s="1"/>
  <c r="AC385" i="15"/>
  <c r="AC392" i="15" s="1"/>
  <c r="AC384" i="15"/>
  <c r="AC391" i="15" s="1"/>
  <c r="AC383" i="15"/>
  <c r="AC390" i="15" s="1"/>
  <c r="AC382" i="15"/>
  <c r="AC389" i="15" s="1"/>
  <c r="AC381" i="15"/>
  <c r="AC388" i="15" s="1"/>
  <c r="CL24" i="7"/>
  <c r="CL23" i="7"/>
  <c r="CL22" i="7"/>
  <c r="CL21" i="7"/>
  <c r="CL19" i="7"/>
  <c r="CM14" i="7"/>
  <c r="CM13" i="7"/>
  <c r="CM12" i="7"/>
  <c r="CM11" i="7"/>
  <c r="CM10" i="7"/>
  <c r="CM9" i="7"/>
  <c r="CM8" i="7"/>
  <c r="CM6" i="7"/>
  <c r="CM5" i="7"/>
  <c r="CM4" i="7"/>
  <c r="CM3" i="7"/>
  <c r="DY351" i="1"/>
  <c r="DY343" i="1"/>
  <c r="DY337" i="1"/>
  <c r="DY336" i="1"/>
  <c r="DZ335" i="1"/>
  <c r="DZ334" i="1"/>
  <c r="DZ333" i="1"/>
  <c r="DZ332" i="1"/>
  <c r="DZ330" i="1"/>
  <c r="DZ329" i="1"/>
  <c r="DZ328" i="1"/>
  <c r="DZ320" i="1"/>
  <c r="DZ319" i="1"/>
  <c r="DZ318" i="1"/>
  <c r="DZ317" i="1"/>
  <c r="DZ316" i="1"/>
  <c r="DZ315" i="1"/>
  <c r="DZ313" i="1"/>
  <c r="DZ312" i="1"/>
  <c r="DZ311" i="1"/>
  <c r="DZ302" i="1"/>
  <c r="DZ301" i="1"/>
  <c r="DZ299" i="1"/>
  <c r="DZ298" i="1"/>
  <c r="DZ297" i="1"/>
  <c r="DZ300" i="1" s="1"/>
  <c r="DZ295" i="1"/>
  <c r="DY87" i="1"/>
  <c r="DY86" i="1"/>
  <c r="DY85" i="1"/>
  <c r="DY84" i="1"/>
  <c r="DY83" i="1"/>
  <c r="DY81" i="1"/>
  <c r="DY72" i="1"/>
  <c r="CL29" i="7" s="1"/>
  <c r="DY71" i="1"/>
  <c r="CL28" i="7" s="1"/>
  <c r="DY70" i="1"/>
  <c r="CL33" i="7" s="1"/>
  <c r="DY69" i="1"/>
  <c r="CL32" i="7" s="1"/>
  <c r="DY68" i="1"/>
  <c r="CL31" i="7" s="1"/>
  <c r="DY67" i="1"/>
  <c r="CL27" i="7" s="1"/>
  <c r="DY66" i="1"/>
  <c r="CL30" i="7" s="1"/>
  <c r="DY64" i="1"/>
  <c r="DY55" i="1"/>
  <c r="CL26" i="7" s="1"/>
  <c r="DZ44" i="1"/>
  <c r="CM15" i="7" s="1"/>
  <c r="DZ7" i="1"/>
  <c r="DZ21" i="1"/>
  <c r="DZ15" i="1"/>
  <c r="DY27" i="1"/>
  <c r="DY26" i="1"/>
  <c r="DY51" i="1"/>
  <c r="EA13" i="1" l="1"/>
  <c r="DZ8" i="1"/>
  <c r="EA20" i="1" s="1"/>
  <c r="EA19" i="1"/>
  <c r="EA22" i="1" s="1"/>
  <c r="DY73" i="1"/>
  <c r="DY88" i="1"/>
  <c r="DZ25" i="1"/>
  <c r="DZ34" i="1"/>
  <c r="CK24" i="7"/>
  <c r="CK23" i="7"/>
  <c r="CK22" i="7"/>
  <c r="CK21" i="7"/>
  <c r="CK19" i="7"/>
  <c r="CL14" i="7"/>
  <c r="CL13" i="7"/>
  <c r="CL12" i="7"/>
  <c r="CL11" i="7"/>
  <c r="CL10" i="7"/>
  <c r="CL9" i="7"/>
  <c r="CL8" i="7"/>
  <c r="CL6" i="7"/>
  <c r="CL5" i="7"/>
  <c r="CL4" i="7"/>
  <c r="CL3" i="7"/>
  <c r="DX87" i="1"/>
  <c r="DX86" i="1"/>
  <c r="DX85" i="1"/>
  <c r="DX84" i="1"/>
  <c r="DX83" i="1"/>
  <c r="DX81" i="1"/>
  <c r="DX72" i="1"/>
  <c r="CK29" i="7" s="1"/>
  <c r="DX71" i="1"/>
  <c r="CK28" i="7" s="1"/>
  <c r="DX70" i="1"/>
  <c r="CK33" i="7" s="1"/>
  <c r="DX69" i="1"/>
  <c r="CK32" i="7" s="1"/>
  <c r="DX68" i="1"/>
  <c r="CK31" i="7" s="1"/>
  <c r="DX67" i="1"/>
  <c r="CK27" i="7" s="1"/>
  <c r="DX66" i="1"/>
  <c r="CK30" i="7" s="1"/>
  <c r="DX64" i="1"/>
  <c r="DW64" i="1"/>
  <c r="DX55" i="1"/>
  <c r="DX109" i="1" s="1"/>
  <c r="AB387" i="15"/>
  <c r="AB394" i="15" s="1"/>
  <c r="AB386" i="15"/>
  <c r="AB393" i="15" s="1"/>
  <c r="AB385" i="15"/>
  <c r="AB392" i="15" s="1"/>
  <c r="AB384" i="15"/>
  <c r="AB391" i="15" s="1"/>
  <c r="AB383" i="15"/>
  <c r="AB390" i="15" s="1"/>
  <c r="AB382" i="15"/>
  <c r="AB389" i="15" s="1"/>
  <c r="AB381" i="15"/>
  <c r="AB388" i="15" s="1"/>
  <c r="DX343" i="1"/>
  <c r="DX351" i="1" s="1"/>
  <c r="DX337" i="1"/>
  <c r="DX336" i="1"/>
  <c r="DY334" i="1"/>
  <c r="DY335" i="1" s="1"/>
  <c r="DY333" i="1"/>
  <c r="DY332" i="1"/>
  <c r="DY330" i="1"/>
  <c r="DY329" i="1"/>
  <c r="DY328" i="1"/>
  <c r="DY320" i="1"/>
  <c r="DY319" i="1"/>
  <c r="DY317" i="1"/>
  <c r="DY316" i="1"/>
  <c r="DY315" i="1"/>
  <c r="DY318" i="1" s="1"/>
  <c r="DY313" i="1"/>
  <c r="DY312" i="1"/>
  <c r="DY311" i="1"/>
  <c r="DY302" i="1"/>
  <c r="DY301" i="1"/>
  <c r="DY299" i="1"/>
  <c r="DY298" i="1"/>
  <c r="DY297" i="1"/>
  <c r="DY300" i="1" s="1"/>
  <c r="DY295" i="1"/>
  <c r="DX51" i="1"/>
  <c r="DY44" i="1"/>
  <c r="CL15" i="7" s="1"/>
  <c r="DX27" i="1"/>
  <c r="DX26" i="1"/>
  <c r="DY15" i="1"/>
  <c r="DY21" i="1"/>
  <c r="DY7" i="1"/>
  <c r="DY8" i="1" s="1"/>
  <c r="CK26" i="7" l="1"/>
  <c r="DZ19" i="1"/>
  <c r="DZ22" i="1" s="1"/>
  <c r="DZ13" i="1"/>
  <c r="DY25" i="1"/>
  <c r="DY13" i="1"/>
  <c r="DZ20" i="1"/>
  <c r="DX88" i="1"/>
  <c r="DX73" i="1"/>
  <c r="DY34" i="1"/>
  <c r="DM272" i="1" l="1"/>
  <c r="BZ48" i="7" s="1"/>
  <c r="DM271" i="1"/>
  <c r="BZ51" i="7" s="1"/>
  <c r="DM270" i="1"/>
  <c r="BZ50" i="7" s="1"/>
  <c r="DM269" i="1"/>
  <c r="BZ49" i="7" s="1"/>
  <c r="DM268" i="1"/>
  <c r="BZ52" i="7" s="1"/>
  <c r="DM267" i="1"/>
  <c r="DM266" i="1"/>
  <c r="DM265" i="1"/>
  <c r="DM264" i="1"/>
  <c r="BZ55" i="7" s="1"/>
  <c r="DM263" i="1"/>
  <c r="DM261" i="1"/>
  <c r="DM248" i="1"/>
  <c r="DM247" i="1"/>
  <c r="DM246" i="1"/>
  <c r="DM245" i="1"/>
  <c r="DM244" i="1"/>
  <c r="DM243" i="1"/>
  <c r="DM240" i="1"/>
  <c r="DM239" i="1"/>
  <c r="DM238" i="1"/>
  <c r="DM237" i="1"/>
  <c r="DM236" i="1"/>
  <c r="DM235" i="1"/>
  <c r="DM233" i="1"/>
  <c r="DM225" i="1"/>
  <c r="DM216" i="1"/>
  <c r="DM215" i="1"/>
  <c r="DM214" i="1"/>
  <c r="DM213" i="1"/>
  <c r="DM212" i="1"/>
  <c r="DM211" i="1"/>
  <c r="DM210" i="1"/>
  <c r="DM209" i="1"/>
  <c r="DM208" i="1"/>
  <c r="DM207" i="1"/>
  <c r="DM206" i="1"/>
  <c r="DM205" i="1"/>
  <c r="DM204" i="1"/>
  <c r="DM203" i="1"/>
  <c r="DM201" i="1"/>
  <c r="DM200" i="1"/>
  <c r="DM199" i="1"/>
  <c r="DM198" i="1"/>
  <c r="DM197" i="1"/>
  <c r="DM196" i="1"/>
  <c r="DM195" i="1"/>
  <c r="DM178" i="1"/>
  <c r="DM177" i="1"/>
  <c r="DM176" i="1"/>
  <c r="DM175" i="1"/>
  <c r="DM174" i="1"/>
  <c r="DM173" i="1"/>
  <c r="DM172" i="1"/>
  <c r="DM170" i="1"/>
  <c r="DM160" i="1"/>
  <c r="BZ41" i="7" s="1"/>
  <c r="DM159" i="1"/>
  <c r="BZ40" i="7" s="1"/>
  <c r="DM158" i="1"/>
  <c r="BZ39" i="7" s="1"/>
  <c r="DM157" i="1"/>
  <c r="BZ42" i="7" s="1"/>
  <c r="DM156" i="1"/>
  <c r="DM155" i="1"/>
  <c r="DM154" i="1"/>
  <c r="DM153" i="1"/>
  <c r="BZ45" i="7" s="1"/>
  <c r="DM152" i="1"/>
  <c r="DM150" i="1"/>
  <c r="DM138" i="1"/>
  <c r="BZ38" i="7" s="1"/>
  <c r="DM137" i="1"/>
  <c r="BZ36" i="7" s="1"/>
  <c r="DM136" i="1"/>
  <c r="BZ37" i="7" s="1"/>
  <c r="DM135" i="1"/>
  <c r="BZ35" i="7" s="1"/>
  <c r="DM134" i="1"/>
  <c r="DM132" i="1"/>
  <c r="BZ53" i="7" l="1"/>
  <c r="BZ54" i="7"/>
  <c r="BZ43" i="7"/>
  <c r="BZ44" i="7"/>
  <c r="DM139" i="1"/>
  <c r="DM179" i="1"/>
  <c r="DM241" i="1"/>
  <c r="DM161" i="1"/>
  <c r="DM217" i="1"/>
  <c r="DM249" i="1"/>
  <c r="AA387" i="15"/>
  <c r="AA394" i="15" s="1"/>
  <c r="AA386" i="15"/>
  <c r="AA393" i="15" s="1"/>
  <c r="AA385" i="15"/>
  <c r="AA392" i="15" s="1"/>
  <c r="AA384" i="15"/>
  <c r="AA391" i="15" s="1"/>
  <c r="AA383" i="15"/>
  <c r="AA390" i="15" s="1"/>
  <c r="AA382" i="15"/>
  <c r="AA389" i="15" s="1"/>
  <c r="AA381" i="15"/>
  <c r="AA388" i="15" s="1"/>
  <c r="CJ24" i="7"/>
  <c r="CJ23" i="7"/>
  <c r="CJ22" i="7"/>
  <c r="CJ21" i="7"/>
  <c r="CJ19" i="7"/>
  <c r="CK14" i="7"/>
  <c r="CK13" i="7"/>
  <c r="CK12" i="7"/>
  <c r="CK11" i="7"/>
  <c r="CK10" i="7"/>
  <c r="CK9" i="7"/>
  <c r="CK8" i="7"/>
  <c r="CK6" i="7"/>
  <c r="CK5" i="7"/>
  <c r="CK4" i="7"/>
  <c r="CK3" i="7"/>
  <c r="DW351" i="1"/>
  <c r="DW343" i="1"/>
  <c r="DW337" i="1"/>
  <c r="DW336" i="1"/>
  <c r="DX335" i="1"/>
  <c r="DX334" i="1"/>
  <c r="DX333" i="1"/>
  <c r="DX332" i="1"/>
  <c r="DX330" i="1"/>
  <c r="DX329" i="1"/>
  <c r="DX328" i="1"/>
  <c r="DX320" i="1"/>
  <c r="DX319" i="1"/>
  <c r="DX318" i="1"/>
  <c r="DX317" i="1"/>
  <c r="DX316" i="1"/>
  <c r="DX315" i="1"/>
  <c r="DX313" i="1"/>
  <c r="DX312" i="1"/>
  <c r="DX311" i="1"/>
  <c r="DX302" i="1" l="1"/>
  <c r="DX301" i="1"/>
  <c r="DX299" i="1"/>
  <c r="DX298" i="1"/>
  <c r="DX297" i="1"/>
  <c r="DX295" i="1"/>
  <c r="DW87" i="1"/>
  <c r="DW86" i="1"/>
  <c r="DW85" i="1"/>
  <c r="DW84" i="1"/>
  <c r="DW83" i="1"/>
  <c r="DW81" i="1"/>
  <c r="DW72" i="1"/>
  <c r="CJ29" i="7" s="1"/>
  <c r="DW71" i="1"/>
  <c r="CJ28" i="7" s="1"/>
  <c r="DW70" i="1"/>
  <c r="CJ33" i="7" s="1"/>
  <c r="DW69" i="1"/>
  <c r="CJ32" i="7" s="1"/>
  <c r="DW68" i="1"/>
  <c r="CJ31" i="7" s="1"/>
  <c r="DW67" i="1"/>
  <c r="CJ27" i="7" s="1"/>
  <c r="DW66" i="1"/>
  <c r="CJ30" i="7" s="1"/>
  <c r="DW55" i="1"/>
  <c r="CJ26" i="7" s="1"/>
  <c r="DX44" i="1"/>
  <c r="CK15" i="7" s="1"/>
  <c r="DX21" i="1"/>
  <c r="DW3" i="1"/>
  <c r="DW27" i="1"/>
  <c r="DW26" i="1"/>
  <c r="DX7" i="1"/>
  <c r="DW51" i="1"/>
  <c r="DX300" i="1" l="1"/>
  <c r="DW88" i="1"/>
  <c r="DX34" i="1"/>
  <c r="DY19" i="1"/>
  <c r="DY22" i="1" s="1"/>
  <c r="DX8" i="1"/>
  <c r="DY20" i="1" s="1"/>
  <c r="DW73" i="1"/>
  <c r="DX25" i="1"/>
  <c r="CI24" i="7"/>
  <c r="CI23" i="7"/>
  <c r="CI22" i="7"/>
  <c r="CI21" i="7"/>
  <c r="CI19" i="7"/>
  <c r="CJ14" i="7"/>
  <c r="CJ13" i="7"/>
  <c r="CJ12" i="7"/>
  <c r="CJ11" i="7"/>
  <c r="CJ10" i="7"/>
  <c r="CJ9" i="7"/>
  <c r="CJ8" i="7"/>
  <c r="CJ6" i="7"/>
  <c r="CJ5" i="7"/>
  <c r="CJ4" i="7"/>
  <c r="CJ3" i="7"/>
  <c r="DV343" i="1"/>
  <c r="DV337" i="1"/>
  <c r="DV336" i="1"/>
  <c r="DW334" i="1"/>
  <c r="DW333" i="1"/>
  <c r="DW332" i="1"/>
  <c r="DW330" i="1"/>
  <c r="DW329" i="1"/>
  <c r="DW328" i="1"/>
  <c r="DW320" i="1"/>
  <c r="DW319" i="1"/>
  <c r="DW317" i="1"/>
  <c r="DW316" i="1"/>
  <c r="DW315" i="1"/>
  <c r="DW313" i="1"/>
  <c r="DW312" i="1"/>
  <c r="DW311" i="1"/>
  <c r="DW302" i="1"/>
  <c r="DW301" i="1"/>
  <c r="DW299" i="1"/>
  <c r="DW298" i="1"/>
  <c r="DW297" i="1"/>
  <c r="DW295" i="1"/>
  <c r="DV87" i="1"/>
  <c r="DV86" i="1"/>
  <c r="DV85" i="1"/>
  <c r="DV84" i="1"/>
  <c r="DV83" i="1"/>
  <c r="DV81" i="1"/>
  <c r="DV72" i="1"/>
  <c r="CI29" i="7" s="1"/>
  <c r="DV71" i="1"/>
  <c r="CI28" i="7" s="1"/>
  <c r="DV70" i="1"/>
  <c r="CI33" i="7" s="1"/>
  <c r="DV69" i="1"/>
  <c r="CI32" i="7" s="1"/>
  <c r="DV68" i="1"/>
  <c r="CI31" i="7" s="1"/>
  <c r="DV67" i="1"/>
  <c r="CI27" i="7" s="1"/>
  <c r="DV66" i="1"/>
  <c r="DV64" i="1"/>
  <c r="DV55" i="1"/>
  <c r="CI26" i="7" s="1"/>
  <c r="DV51" i="1"/>
  <c r="DW44" i="1"/>
  <c r="CJ15" i="7" s="1"/>
  <c r="DV27" i="1"/>
  <c r="DV26" i="1"/>
  <c r="DW21" i="1"/>
  <c r="DW7" i="1"/>
  <c r="DX19" i="1" s="1"/>
  <c r="DX22" i="1" s="1"/>
  <c r="DM176" i="3"/>
  <c r="DN176" i="3" s="1"/>
  <c r="DM175" i="3"/>
  <c r="DO175" i="3" s="1"/>
  <c r="DM174" i="3"/>
  <c r="DO174" i="3" s="1"/>
  <c r="DM173" i="3"/>
  <c r="DN173" i="3" s="1"/>
  <c r="DM172" i="3"/>
  <c r="DO172" i="3" s="1"/>
  <c r="DM171" i="3"/>
  <c r="DO171" i="3" s="1"/>
  <c r="DM170" i="3"/>
  <c r="DO170" i="3" s="1"/>
  <c r="DM169" i="3"/>
  <c r="DO169" i="3" s="1"/>
  <c r="DM168" i="3"/>
  <c r="DN168" i="3" s="1"/>
  <c r="DM167" i="3"/>
  <c r="DO167" i="3" s="1"/>
  <c r="DM166" i="3"/>
  <c r="DO166" i="3" s="1"/>
  <c r="DM165" i="3"/>
  <c r="DO165" i="3" s="1"/>
  <c r="Z387" i="15"/>
  <c r="Z394" i="15" s="1"/>
  <c r="Z386" i="15"/>
  <c r="Z393" i="15" s="1"/>
  <c r="Z385" i="15"/>
  <c r="Z392" i="15" s="1"/>
  <c r="Z384" i="15"/>
  <c r="Z391" i="15" s="1"/>
  <c r="Z383" i="15"/>
  <c r="Z390" i="15" s="1"/>
  <c r="Z382" i="15"/>
  <c r="Z389" i="15" s="1"/>
  <c r="Z381" i="15"/>
  <c r="Z388" i="15" s="1"/>
  <c r="DX13" i="1" l="1"/>
  <c r="DW318" i="1"/>
  <c r="DW8" i="1"/>
  <c r="DW13" i="1" s="1"/>
  <c r="DW300" i="1"/>
  <c r="DW34" i="1"/>
  <c r="DV88" i="1"/>
  <c r="DW335" i="1"/>
  <c r="DV73" i="1"/>
  <c r="CI30" i="7"/>
  <c r="DW25" i="1"/>
  <c r="DO173" i="3"/>
  <c r="DN172" i="3"/>
  <c r="DN165" i="3"/>
  <c r="DN169" i="3"/>
  <c r="DN166" i="3"/>
  <c r="DN170" i="3"/>
  <c r="DN174" i="3"/>
  <c r="DO168" i="3"/>
  <c r="DN167" i="3"/>
  <c r="DN171" i="3"/>
  <c r="DN175" i="3"/>
  <c r="Y387" i="15" l="1"/>
  <c r="Y394" i="15" s="1"/>
  <c r="Y386" i="15"/>
  <c r="Y393" i="15" s="1"/>
  <c r="Y385" i="15"/>
  <c r="Y392" i="15" s="1"/>
  <c r="Y384" i="15"/>
  <c r="Y391" i="15" s="1"/>
  <c r="Y383" i="15"/>
  <c r="Y390" i="15" s="1"/>
  <c r="Y382" i="15"/>
  <c r="Y389" i="15" s="1"/>
  <c r="Y381" i="15"/>
  <c r="Y388" i="15" s="1"/>
  <c r="CH24" i="7"/>
  <c r="CH23" i="7"/>
  <c r="CH22" i="7"/>
  <c r="CH21" i="7"/>
  <c r="CH19" i="7"/>
  <c r="CI14" i="7"/>
  <c r="CI13" i="7"/>
  <c r="CI12" i="7"/>
  <c r="CI11" i="7"/>
  <c r="CI10" i="7"/>
  <c r="CI9" i="7"/>
  <c r="CI8" i="7"/>
  <c r="CI6" i="7"/>
  <c r="CI5" i="7"/>
  <c r="CI4" i="7"/>
  <c r="CI3" i="7"/>
  <c r="DU343" i="1"/>
  <c r="DV351" i="1" s="1"/>
  <c r="DU337" i="1"/>
  <c r="DU336" i="1"/>
  <c r="DV334" i="1"/>
  <c r="DV333" i="1"/>
  <c r="DV332" i="1"/>
  <c r="DV335" i="1" s="1"/>
  <c r="DV330" i="1"/>
  <c r="DV329" i="1"/>
  <c r="DV328" i="1"/>
  <c r="DV320" i="1"/>
  <c r="DV319" i="1"/>
  <c r="DV317" i="1"/>
  <c r="DV318" i="1" s="1"/>
  <c r="DV316" i="1"/>
  <c r="DV315" i="1"/>
  <c r="DV313" i="1"/>
  <c r="DV312" i="1"/>
  <c r="DV311" i="1"/>
  <c r="DV302" i="1"/>
  <c r="DV301" i="1"/>
  <c r="DV299" i="1"/>
  <c r="DV298" i="1"/>
  <c r="DV297" i="1"/>
  <c r="DV300" i="1" s="1"/>
  <c r="DV295" i="1"/>
  <c r="DU87" i="1"/>
  <c r="DU86" i="1"/>
  <c r="DU85" i="1"/>
  <c r="DU84" i="1"/>
  <c r="DU83" i="1"/>
  <c r="DU81" i="1"/>
  <c r="DU72" i="1"/>
  <c r="CH29" i="7" s="1"/>
  <c r="DU71" i="1"/>
  <c r="CH28" i="7" s="1"/>
  <c r="DU70" i="1"/>
  <c r="CH33" i="7" s="1"/>
  <c r="DU69" i="1"/>
  <c r="CH32" i="7" s="1"/>
  <c r="DU68" i="1"/>
  <c r="CH31" i="7" s="1"/>
  <c r="DU67" i="1"/>
  <c r="CH27" i="7" s="1"/>
  <c r="DU66" i="1"/>
  <c r="CH30" i="7" s="1"/>
  <c r="DU64" i="1"/>
  <c r="DU55" i="1"/>
  <c r="CH26" i="7" s="1"/>
  <c r="DV44" i="1"/>
  <c r="CI15" i="7" s="1"/>
  <c r="DU51" i="1"/>
  <c r="DU27" i="1"/>
  <c r="DU26" i="1"/>
  <c r="DV21" i="1"/>
  <c r="DV7" i="1"/>
  <c r="DV25" i="1" s="1"/>
  <c r="DV8" i="1" l="1"/>
  <c r="DW20" i="1" s="1"/>
  <c r="DW19" i="1"/>
  <c r="DU73" i="1"/>
  <c r="DU88" i="1"/>
  <c r="DV34" i="1"/>
  <c r="X387" i="15"/>
  <c r="X394" i="15" s="1"/>
  <c r="X386" i="15"/>
  <c r="X393" i="15" s="1"/>
  <c r="X385" i="15"/>
  <c r="X392" i="15" s="1"/>
  <c r="X384" i="15"/>
  <c r="X391" i="15" s="1"/>
  <c r="X383" i="15"/>
  <c r="X390" i="15" s="1"/>
  <c r="X382" i="15"/>
  <c r="X389" i="15" s="1"/>
  <c r="X381" i="15"/>
  <c r="X388" i="15" s="1"/>
  <c r="CG24" i="7"/>
  <c r="CG23" i="7"/>
  <c r="CG22" i="7"/>
  <c r="CG21" i="7"/>
  <c r="CG19" i="7"/>
  <c r="CH14" i="7"/>
  <c r="CH13" i="7"/>
  <c r="CH12" i="7"/>
  <c r="CH11" i="7"/>
  <c r="CH10" i="7"/>
  <c r="CH9" i="7"/>
  <c r="CH8" i="7"/>
  <c r="CH6" i="7"/>
  <c r="CH5" i="7"/>
  <c r="CH4" i="7"/>
  <c r="CH3" i="7"/>
  <c r="DT343" i="1"/>
  <c r="DU351" i="1" s="1"/>
  <c r="DT337" i="1"/>
  <c r="DT336" i="1"/>
  <c r="DU334" i="1"/>
  <c r="DU333" i="1"/>
  <c r="DU332" i="1"/>
  <c r="DU335" i="1" s="1"/>
  <c r="DU330" i="1"/>
  <c r="DU329" i="1"/>
  <c r="DU328" i="1"/>
  <c r="DU320" i="1"/>
  <c r="DU319" i="1"/>
  <c r="DU317" i="1"/>
  <c r="DU316" i="1"/>
  <c r="DU315" i="1"/>
  <c r="DU313" i="1"/>
  <c r="DU312" i="1"/>
  <c r="DU311" i="1"/>
  <c r="DU302" i="1"/>
  <c r="DU301" i="1"/>
  <c r="DU299" i="1"/>
  <c r="DU300" i="1" s="1"/>
  <c r="DU298" i="1"/>
  <c r="DU297" i="1"/>
  <c r="DU295" i="1"/>
  <c r="DT87" i="1"/>
  <c r="DT86" i="1"/>
  <c r="DT85" i="1"/>
  <c r="DT84" i="1"/>
  <c r="DT83" i="1"/>
  <c r="DT81" i="1"/>
  <c r="DT72" i="1"/>
  <c r="CG29" i="7" s="1"/>
  <c r="DT71" i="1"/>
  <c r="CG28" i="7" s="1"/>
  <c r="DT70" i="1"/>
  <c r="CG33" i="7" s="1"/>
  <c r="DT69" i="1"/>
  <c r="CG32" i="7" s="1"/>
  <c r="DT68" i="1"/>
  <c r="CG31" i="7" s="1"/>
  <c r="DT67" i="1"/>
  <c r="CG27" i="7" s="1"/>
  <c r="DT66" i="1"/>
  <c r="CG30" i="7" s="1"/>
  <c r="DT64" i="1"/>
  <c r="DT55" i="1"/>
  <c r="CG26" i="7" s="1"/>
  <c r="DU44" i="1"/>
  <c r="CH15" i="7" s="1"/>
  <c r="DT27" i="1"/>
  <c r="DT26" i="1"/>
  <c r="DU21" i="1"/>
  <c r="DU7" i="1"/>
  <c r="DU34" i="1" s="1"/>
  <c r="DT51" i="1"/>
  <c r="DU318" i="1" l="1"/>
  <c r="DV13" i="1"/>
  <c r="DU8" i="1"/>
  <c r="DV20" i="1" s="1"/>
  <c r="DV19" i="1"/>
  <c r="DU25" i="1"/>
  <c r="DT88" i="1"/>
  <c r="DT73" i="1"/>
  <c r="CF24" i="7"/>
  <c r="CF23" i="7"/>
  <c r="CF22" i="7"/>
  <c r="CF21" i="7"/>
  <c r="CF19" i="7"/>
  <c r="CG14" i="7"/>
  <c r="CG13" i="7"/>
  <c r="CG12" i="7"/>
  <c r="CG11" i="7"/>
  <c r="CG10" i="7"/>
  <c r="CG9" i="7"/>
  <c r="CG8" i="7"/>
  <c r="CG6" i="7"/>
  <c r="CG5" i="7"/>
  <c r="CG4" i="7"/>
  <c r="CG3" i="7"/>
  <c r="DS343" i="1"/>
  <c r="DT351" i="1" s="1"/>
  <c r="DT44" i="1"/>
  <c r="CG15" i="7" s="1"/>
  <c r="DS51" i="1"/>
  <c r="DT7" i="1"/>
  <c r="DT6" i="1"/>
  <c r="DU13" i="1" l="1"/>
  <c r="DT8" i="1"/>
  <c r="DU20" i="1" s="1"/>
  <c r="DU19" i="1"/>
  <c r="DT34" i="1"/>
  <c r="DS87" i="1"/>
  <c r="DS86" i="1"/>
  <c r="DS85" i="1"/>
  <c r="DS84" i="1"/>
  <c r="DS83" i="1"/>
  <c r="DS81" i="1"/>
  <c r="DS72" i="1"/>
  <c r="CF29" i="7" s="1"/>
  <c r="DS71" i="1"/>
  <c r="CF28" i="7" s="1"/>
  <c r="DS70" i="1"/>
  <c r="CF33" i="7" s="1"/>
  <c r="DS69" i="1"/>
  <c r="CF32" i="7" s="1"/>
  <c r="DS68" i="1"/>
  <c r="CF31" i="7" s="1"/>
  <c r="DS67" i="1"/>
  <c r="CF27" i="7" s="1"/>
  <c r="DS66" i="1"/>
  <c r="CF30" i="7" s="1"/>
  <c r="DS64" i="1"/>
  <c r="DS55" i="1"/>
  <c r="CF26" i="7" s="1"/>
  <c r="W387" i="15"/>
  <c r="W394" i="15" s="1"/>
  <c r="W386" i="15"/>
  <c r="W393" i="15" s="1"/>
  <c r="W385" i="15"/>
  <c r="W392" i="15" s="1"/>
  <c r="W384" i="15"/>
  <c r="W391" i="15" s="1"/>
  <c r="W383" i="15"/>
  <c r="W390" i="15" s="1"/>
  <c r="W382" i="15"/>
  <c r="W389" i="15" s="1"/>
  <c r="W381" i="15"/>
  <c r="W388" i="15" s="1"/>
  <c r="DS337" i="1"/>
  <c r="DS336" i="1"/>
  <c r="DT334" i="1"/>
  <c r="DT333" i="1"/>
  <c r="DT332" i="1"/>
  <c r="DT335" i="1" s="1"/>
  <c r="DT330" i="1"/>
  <c r="DT329" i="1"/>
  <c r="DT328" i="1"/>
  <c r="DT320" i="1"/>
  <c r="DT319" i="1"/>
  <c r="DT317" i="1"/>
  <c r="DT316" i="1"/>
  <c r="DT315" i="1"/>
  <c r="DT313" i="1"/>
  <c r="DT312" i="1"/>
  <c r="DT311" i="1"/>
  <c r="DT302" i="1"/>
  <c r="DT301" i="1"/>
  <c r="DT299" i="1"/>
  <c r="DT298" i="1"/>
  <c r="DT297" i="1"/>
  <c r="DT295" i="1"/>
  <c r="DS27" i="1"/>
  <c r="DS26" i="1"/>
  <c r="DT25" i="1"/>
  <c r="DT21" i="1"/>
  <c r="DT17" i="1"/>
  <c r="DT12" i="1"/>
  <c r="DT13" i="1" l="1"/>
  <c r="DT318" i="1"/>
  <c r="DT24" i="1"/>
  <c r="DT300" i="1"/>
  <c r="DS73" i="1"/>
  <c r="DS88" i="1"/>
  <c r="DR87" i="1"/>
  <c r="DR86" i="1"/>
  <c r="DR85" i="1"/>
  <c r="DR84" i="1"/>
  <c r="DR83" i="1"/>
  <c r="DR81" i="1"/>
  <c r="DR72" i="1"/>
  <c r="CE29" i="7" s="1"/>
  <c r="DR71" i="1"/>
  <c r="CE28" i="7" s="1"/>
  <c r="DR70" i="1"/>
  <c r="CE33" i="7" s="1"/>
  <c r="DR69" i="1"/>
  <c r="CE32" i="7" s="1"/>
  <c r="DR68" i="1"/>
  <c r="CE31" i="7" s="1"/>
  <c r="DR67" i="1"/>
  <c r="CE27" i="7" s="1"/>
  <c r="DR66" i="1"/>
  <c r="CE30" i="7" s="1"/>
  <c r="DR64" i="1"/>
  <c r="DR55" i="1"/>
  <c r="CE24" i="7"/>
  <c r="CE23" i="7"/>
  <c r="CE22" i="7"/>
  <c r="CE21" i="7"/>
  <c r="CE19" i="7"/>
  <c r="CF14" i="7"/>
  <c r="CF13" i="7"/>
  <c r="CF12" i="7"/>
  <c r="CF11" i="7"/>
  <c r="CF10" i="7"/>
  <c r="CF9" i="7"/>
  <c r="CF8" i="7"/>
  <c r="CF6" i="7"/>
  <c r="CF5" i="7"/>
  <c r="CF4" i="7"/>
  <c r="CF3" i="7"/>
  <c r="V387" i="15"/>
  <c r="V394" i="15" s="1"/>
  <c r="V386" i="15"/>
  <c r="V393" i="15" s="1"/>
  <c r="V385" i="15"/>
  <c r="V392" i="15" s="1"/>
  <c r="V384" i="15"/>
  <c r="V391" i="15" s="1"/>
  <c r="V383" i="15"/>
  <c r="V390" i="15" s="1"/>
  <c r="V382" i="15"/>
  <c r="V389" i="15" s="1"/>
  <c r="V381" i="15"/>
  <c r="V388" i="15" s="1"/>
  <c r="DR343" i="1"/>
  <c r="DS351" i="1" s="1"/>
  <c r="DR337" i="1"/>
  <c r="DR336" i="1"/>
  <c r="DS334" i="1"/>
  <c r="DS333" i="1"/>
  <c r="DS332" i="1"/>
  <c r="DS330" i="1"/>
  <c r="DS329" i="1"/>
  <c r="DS328" i="1"/>
  <c r="DS320" i="1"/>
  <c r="DS319" i="1"/>
  <c r="DS317" i="1"/>
  <c r="DS316" i="1"/>
  <c r="DS315" i="1"/>
  <c r="DS318" i="1" s="1"/>
  <c r="DS313" i="1"/>
  <c r="DS312" i="1"/>
  <c r="DS311" i="1"/>
  <c r="DS302" i="1"/>
  <c r="DS301" i="1"/>
  <c r="DS299" i="1"/>
  <c r="DS298" i="1"/>
  <c r="DS297" i="1"/>
  <c r="DS295" i="1"/>
  <c r="DS44" i="1"/>
  <c r="CF15" i="7" s="1"/>
  <c r="DR51" i="1"/>
  <c r="DR27" i="1"/>
  <c r="DR26" i="1"/>
  <c r="DS21" i="1"/>
  <c r="DS7" i="1"/>
  <c r="DS6" i="1"/>
  <c r="DS17" i="1"/>
  <c r="DS335" i="1" l="1"/>
  <c r="DS300" i="1"/>
  <c r="DS8" i="1"/>
  <c r="DT20" i="1" s="1"/>
  <c r="DT19" i="1"/>
  <c r="DS25" i="1"/>
  <c r="DS12" i="1"/>
  <c r="DT18" i="1"/>
  <c r="DR88" i="1"/>
  <c r="DS24" i="1"/>
  <c r="DR73" i="1"/>
  <c r="CE26" i="7"/>
  <c r="DS34" i="1"/>
  <c r="CD24" i="7"/>
  <c r="CD23" i="7"/>
  <c r="CD22" i="7"/>
  <c r="CD21" i="7"/>
  <c r="CD19" i="7"/>
  <c r="CE14" i="7"/>
  <c r="CE13" i="7"/>
  <c r="CE12" i="7"/>
  <c r="CE11" i="7"/>
  <c r="CE10" i="7"/>
  <c r="CE9" i="7"/>
  <c r="CE8" i="7"/>
  <c r="CE6" i="7"/>
  <c r="CE5" i="7"/>
  <c r="CE4" i="7"/>
  <c r="CE3" i="7"/>
  <c r="U387" i="15"/>
  <c r="U394" i="15" s="1"/>
  <c r="U386" i="15"/>
  <c r="U393" i="15" s="1"/>
  <c r="U385" i="15"/>
  <c r="U392" i="15" s="1"/>
  <c r="U384" i="15"/>
  <c r="U391" i="15" s="1"/>
  <c r="U383" i="15"/>
  <c r="U390" i="15" s="1"/>
  <c r="U382" i="15"/>
  <c r="U389" i="15" s="1"/>
  <c r="U381" i="15"/>
  <c r="U388" i="15" s="1"/>
  <c r="DQ343" i="1"/>
  <c r="DR351" i="1" s="1"/>
  <c r="DQ51" i="1"/>
  <c r="DR44" i="1"/>
  <c r="CE15" i="7" s="1"/>
  <c r="DR24" i="1"/>
  <c r="DQ21" i="1"/>
  <c r="DQ5" i="1"/>
  <c r="DQ6" i="1" s="1"/>
  <c r="DQ27" i="1"/>
  <c r="DQ26" i="1"/>
  <c r="DR7" i="1"/>
  <c r="DS19" i="1" s="1"/>
  <c r="DR6" i="1"/>
  <c r="DQ7" i="1"/>
  <c r="DQ8" i="1" s="1"/>
  <c r="DQ337" i="1"/>
  <c r="DQ336" i="1"/>
  <c r="DR334" i="1"/>
  <c r="DR333" i="1"/>
  <c r="DR332" i="1"/>
  <c r="DR330" i="1"/>
  <c r="DR329" i="1"/>
  <c r="DR328" i="1"/>
  <c r="DR320" i="1"/>
  <c r="DR319" i="1"/>
  <c r="DR317" i="1"/>
  <c r="DR316" i="1"/>
  <c r="DR315" i="1"/>
  <c r="DR318" i="1" s="1"/>
  <c r="DR313" i="1"/>
  <c r="DR312" i="1"/>
  <c r="DR311" i="1"/>
  <c r="DR302" i="1"/>
  <c r="DR301" i="1"/>
  <c r="DR299" i="1"/>
  <c r="DR298" i="1"/>
  <c r="DR297" i="1"/>
  <c r="DR295" i="1"/>
  <c r="DQ55" i="1"/>
  <c r="DQ81" i="1"/>
  <c r="DQ72" i="1"/>
  <c r="CD29" i="7" s="1"/>
  <c r="DQ71" i="1"/>
  <c r="CD28" i="7" s="1"/>
  <c r="DQ70" i="1"/>
  <c r="CD33" i="7" s="1"/>
  <c r="DQ69" i="1"/>
  <c r="CD32" i="7" s="1"/>
  <c r="DQ68" i="1"/>
  <c r="CD31" i="7" s="1"/>
  <c r="DQ67" i="1"/>
  <c r="CD27" i="7" s="1"/>
  <c r="DQ66" i="1"/>
  <c r="CD30" i="7" s="1"/>
  <c r="DQ64" i="1"/>
  <c r="DQ87" i="1"/>
  <c r="DQ86" i="1"/>
  <c r="DQ85" i="1"/>
  <c r="DQ84" i="1"/>
  <c r="DQ83" i="1"/>
  <c r="DR300" i="1" l="1"/>
  <c r="DR25" i="1"/>
  <c r="DS13" i="1"/>
  <c r="DR34" i="1"/>
  <c r="DR335" i="1"/>
  <c r="DQ109" i="1"/>
  <c r="DR12" i="1"/>
  <c r="DS18" i="1"/>
  <c r="CD26" i="7"/>
  <c r="DQ17" i="1"/>
  <c r="DQ24" i="1" s="1"/>
  <c r="DR19" i="1"/>
  <c r="DR8" i="1"/>
  <c r="DS20" i="1" s="1"/>
  <c r="DR18" i="1"/>
  <c r="DQ73" i="1"/>
  <c r="DQ88" i="1"/>
  <c r="CC24" i="7"/>
  <c r="CC23" i="7"/>
  <c r="CC22" i="7"/>
  <c r="CC21" i="7"/>
  <c r="CC19" i="7"/>
  <c r="CD14" i="7"/>
  <c r="CD13" i="7"/>
  <c r="CD12" i="7"/>
  <c r="CD11" i="7"/>
  <c r="CD10" i="7"/>
  <c r="CD9" i="7"/>
  <c r="CD8" i="7"/>
  <c r="CD6" i="7"/>
  <c r="CD5" i="7"/>
  <c r="CD4" i="7"/>
  <c r="CD3" i="7"/>
  <c r="DF272" i="1"/>
  <c r="BS48" i="7" s="1"/>
  <c r="DF271" i="1"/>
  <c r="BS51" i="7" s="1"/>
  <c r="DF270" i="1"/>
  <c r="BS50" i="7" s="1"/>
  <c r="DF269" i="1"/>
  <c r="BS49" i="7" s="1"/>
  <c r="DF268" i="1"/>
  <c r="BS52" i="7" s="1"/>
  <c r="DF267" i="1"/>
  <c r="DF266" i="1"/>
  <c r="DF265" i="1"/>
  <c r="DF264" i="1"/>
  <c r="BS55" i="7" s="1"/>
  <c r="DF263" i="1"/>
  <c r="DF261" i="1"/>
  <c r="DF248" i="1"/>
  <c r="DF247" i="1"/>
  <c r="DF246" i="1"/>
  <c r="DF245" i="1"/>
  <c r="DF244" i="1"/>
  <c r="DF243" i="1"/>
  <c r="DF240" i="1"/>
  <c r="DF239" i="1"/>
  <c r="DF238" i="1"/>
  <c r="DF237" i="1"/>
  <c r="DF236" i="1"/>
  <c r="DF235" i="1"/>
  <c r="DF233" i="1"/>
  <c r="DF225" i="1"/>
  <c r="DF216" i="1"/>
  <c r="DF215" i="1"/>
  <c r="DF214" i="1"/>
  <c r="DF213" i="1"/>
  <c r="DF212" i="1"/>
  <c r="DF211" i="1"/>
  <c r="DF210" i="1"/>
  <c r="DF209" i="1"/>
  <c r="DF208" i="1"/>
  <c r="DF207" i="1"/>
  <c r="DF206" i="1"/>
  <c r="DF205" i="1"/>
  <c r="DF204" i="1"/>
  <c r="DF203" i="1"/>
  <c r="DF201" i="1"/>
  <c r="DF200" i="1"/>
  <c r="DF199" i="1"/>
  <c r="DF198" i="1"/>
  <c r="DF197" i="1"/>
  <c r="DF196" i="1"/>
  <c r="DF195" i="1"/>
  <c r="DF178" i="1"/>
  <c r="DF177" i="1"/>
  <c r="DF176" i="1"/>
  <c r="DF175" i="1"/>
  <c r="DF174" i="1"/>
  <c r="DF173" i="1"/>
  <c r="DF172" i="1"/>
  <c r="DF170" i="1"/>
  <c r="DF160" i="1"/>
  <c r="BS41" i="7" s="1"/>
  <c r="DF159" i="1"/>
  <c r="BS40" i="7" s="1"/>
  <c r="DF158" i="1"/>
  <c r="BS39" i="7" s="1"/>
  <c r="DF157" i="1"/>
  <c r="BS42" i="7" s="1"/>
  <c r="DF156" i="1"/>
  <c r="DF155" i="1"/>
  <c r="DF154" i="1"/>
  <c r="DF153" i="1"/>
  <c r="BS45" i="7" s="1"/>
  <c r="DF152" i="1"/>
  <c r="BS44" i="7" s="1"/>
  <c r="DF150" i="1"/>
  <c r="DF138" i="1"/>
  <c r="BS38" i="7" s="1"/>
  <c r="DF137" i="1"/>
  <c r="BS36" i="7" s="1"/>
  <c r="DF136" i="1"/>
  <c r="BS37" i="7" s="1"/>
  <c r="DF135" i="1"/>
  <c r="BS35" i="7" s="1"/>
  <c r="DF134" i="1"/>
  <c r="DF132" i="1"/>
  <c r="DP87" i="1"/>
  <c r="DP86" i="1"/>
  <c r="DP85" i="1"/>
  <c r="DP84" i="1"/>
  <c r="DP83" i="1"/>
  <c r="DP81" i="1"/>
  <c r="DP72" i="1"/>
  <c r="CC29" i="7" s="1"/>
  <c r="DP71" i="1"/>
  <c r="CC28" i="7" s="1"/>
  <c r="DP70" i="1"/>
  <c r="CC33" i="7" s="1"/>
  <c r="DP69" i="1"/>
  <c r="CC32" i="7" s="1"/>
  <c r="DP68" i="1"/>
  <c r="CC31" i="7" s="1"/>
  <c r="DP67" i="1"/>
  <c r="CC27" i="7" s="1"/>
  <c r="DP66" i="1"/>
  <c r="CC30" i="7" s="1"/>
  <c r="DP64" i="1"/>
  <c r="DP55" i="1"/>
  <c r="T387" i="15"/>
  <c r="T394" i="15" s="1"/>
  <c r="T386" i="15"/>
  <c r="T393" i="15" s="1"/>
  <c r="T385" i="15"/>
  <c r="T392" i="15" s="1"/>
  <c r="T384" i="15"/>
  <c r="T391" i="15" s="1"/>
  <c r="T383" i="15"/>
  <c r="T390" i="15" s="1"/>
  <c r="T382" i="15"/>
  <c r="T389" i="15" s="1"/>
  <c r="T381" i="15"/>
  <c r="T388" i="15" s="1"/>
  <c r="DP343" i="1"/>
  <c r="DQ351" i="1" s="1"/>
  <c r="DQ334" i="1"/>
  <c r="DQ333" i="1"/>
  <c r="DQ332" i="1"/>
  <c r="DQ330" i="1"/>
  <c r="DQ329" i="1"/>
  <c r="DQ328" i="1"/>
  <c r="DP337" i="1"/>
  <c r="DP336" i="1"/>
  <c r="DJ176" i="3"/>
  <c r="DK176" i="3" s="1"/>
  <c r="DJ175" i="3"/>
  <c r="DL175" i="3" s="1"/>
  <c r="DJ174" i="3"/>
  <c r="DL174" i="3" s="1"/>
  <c r="DJ173" i="3"/>
  <c r="DK173" i="3" s="1"/>
  <c r="DJ172" i="3"/>
  <c r="DL172" i="3" s="1"/>
  <c r="DJ171" i="3"/>
  <c r="DL171" i="3" s="1"/>
  <c r="DJ170" i="3"/>
  <c r="DK170" i="3" s="1"/>
  <c r="DJ169" i="3"/>
  <c r="DK169" i="3" s="1"/>
  <c r="DJ168" i="3"/>
  <c r="DL168" i="3" s="1"/>
  <c r="DJ167" i="3"/>
  <c r="DL167" i="3" s="1"/>
  <c r="DJ166" i="3"/>
  <c r="DK166" i="3" s="1"/>
  <c r="DJ165" i="3"/>
  <c r="DK165" i="3" s="1"/>
  <c r="DQ320" i="1"/>
  <c r="DQ319" i="1"/>
  <c r="DQ317" i="1"/>
  <c r="DQ316" i="1"/>
  <c r="DQ315" i="1"/>
  <c r="DQ313" i="1"/>
  <c r="DQ312" i="1"/>
  <c r="DQ311" i="1"/>
  <c r="DQ302" i="1"/>
  <c r="DQ301" i="1"/>
  <c r="DQ299" i="1"/>
  <c r="DQ298" i="1"/>
  <c r="DQ297" i="1"/>
  <c r="DQ295" i="1"/>
  <c r="DQ292" i="1"/>
  <c r="DQ44" i="1"/>
  <c r="CD15" i="7" s="1"/>
  <c r="DQ13" i="1"/>
  <c r="DP27" i="1"/>
  <c r="DP26" i="1"/>
  <c r="DQ25" i="1"/>
  <c r="DQ34" i="1"/>
  <c r="DP51" i="1"/>
  <c r="BS54" i="7" l="1"/>
  <c r="BS53" i="7"/>
  <c r="DQ335" i="1"/>
  <c r="BS43" i="7"/>
  <c r="DQ300" i="1"/>
  <c r="DF249" i="1"/>
  <c r="DQ318" i="1"/>
  <c r="DF241" i="1"/>
  <c r="DF139" i="1"/>
  <c r="DF161" i="1"/>
  <c r="DF179" i="1"/>
  <c r="DF217" i="1"/>
  <c r="DR13" i="1"/>
  <c r="CC26" i="7"/>
  <c r="DP88" i="1"/>
  <c r="DP73" i="1"/>
  <c r="DK174" i="3"/>
  <c r="DK172" i="3"/>
  <c r="DK168" i="3"/>
  <c r="DL165" i="3"/>
  <c r="DL169" i="3"/>
  <c r="DL173" i="3"/>
  <c r="DL166" i="3"/>
  <c r="DL170" i="3"/>
  <c r="DK167" i="3"/>
  <c r="DK171" i="3"/>
  <c r="DK175" i="3"/>
  <c r="CB24" i="7"/>
  <c r="CB23" i="7"/>
  <c r="CB22" i="7"/>
  <c r="CB21" i="7"/>
  <c r="CB19" i="7"/>
  <c r="CC14" i="7"/>
  <c r="CC13" i="7"/>
  <c r="CC12" i="7"/>
  <c r="CC11" i="7"/>
  <c r="CC10" i="7"/>
  <c r="CC9" i="7"/>
  <c r="CC8" i="7"/>
  <c r="CC6" i="7"/>
  <c r="CC5" i="7"/>
  <c r="CC4" i="7"/>
  <c r="CC3" i="7"/>
  <c r="S387" i="15"/>
  <c r="S394" i="15" s="1"/>
  <c r="S386" i="15"/>
  <c r="S393" i="15" s="1"/>
  <c r="S385" i="15"/>
  <c r="S392" i="15" s="1"/>
  <c r="S384" i="15"/>
  <c r="S391" i="15" s="1"/>
  <c r="S383" i="15"/>
  <c r="S390" i="15" s="1"/>
  <c r="S382" i="15"/>
  <c r="S389" i="15" s="1"/>
  <c r="S381" i="15"/>
  <c r="S388" i="15" s="1"/>
  <c r="DO343" i="1"/>
  <c r="DP351" i="1" s="1"/>
  <c r="DO337" i="1"/>
  <c r="DO336" i="1"/>
  <c r="DP334" i="1"/>
  <c r="DP333" i="1"/>
  <c r="DP332" i="1"/>
  <c r="DP330" i="1"/>
  <c r="DP329" i="1"/>
  <c r="DP328" i="1"/>
  <c r="DP175" i="3"/>
  <c r="DP174" i="3"/>
  <c r="DP173" i="3"/>
  <c r="DP172" i="3"/>
  <c r="DP171" i="3"/>
  <c r="DP170" i="3"/>
  <c r="DP169" i="3"/>
  <c r="DP168" i="3"/>
  <c r="DP167" i="3"/>
  <c r="DP166" i="3"/>
  <c r="DP165" i="3"/>
  <c r="DP320" i="1"/>
  <c r="DP319" i="1"/>
  <c r="DP313" i="1"/>
  <c r="DP312" i="1"/>
  <c r="DP311" i="1"/>
  <c r="DO313" i="1"/>
  <c r="DO320" i="1"/>
  <c r="DP302" i="1"/>
  <c r="DP301" i="1"/>
  <c r="DP299" i="1"/>
  <c r="DP298" i="1"/>
  <c r="DP297" i="1"/>
  <c r="DP295" i="1"/>
  <c r="DP292" i="1"/>
  <c r="DO87" i="1"/>
  <c r="DO86" i="1"/>
  <c r="DO85" i="1"/>
  <c r="DO84" i="1"/>
  <c r="DO83" i="1"/>
  <c r="DO81" i="1"/>
  <c r="DO72" i="1"/>
  <c r="CB29" i="7" s="1"/>
  <c r="DO71" i="1"/>
  <c r="CB28" i="7" s="1"/>
  <c r="DO70" i="1"/>
  <c r="CB33" i="7" s="1"/>
  <c r="DO69" i="1"/>
  <c r="CB32" i="7" s="1"/>
  <c r="DO68" i="1"/>
  <c r="CB31" i="7" s="1"/>
  <c r="DO67" i="1"/>
  <c r="CB27" i="7" s="1"/>
  <c r="DO66" i="1"/>
  <c r="CB30" i="7" s="1"/>
  <c r="DO64" i="1"/>
  <c r="DO55" i="1"/>
  <c r="DP44" i="1"/>
  <c r="CC15" i="7" s="1"/>
  <c r="DP7" i="1"/>
  <c r="DP6" i="1"/>
  <c r="DO51" i="1"/>
  <c r="DO27" i="1"/>
  <c r="DO26" i="1"/>
  <c r="DP21" i="1"/>
  <c r="DP17" i="1"/>
  <c r="DP300" i="1" l="1"/>
  <c r="DP335" i="1"/>
  <c r="DP12" i="1"/>
  <c r="DQ18" i="1"/>
  <c r="DP24" i="1"/>
  <c r="DO88" i="1"/>
  <c r="DP34" i="1"/>
  <c r="DQ19" i="1"/>
  <c r="DO73" i="1"/>
  <c r="CB26" i="7"/>
  <c r="DP25" i="1"/>
  <c r="DP8" i="1"/>
  <c r="DQ20" i="1" s="1"/>
  <c r="DO17" i="1"/>
  <c r="DO6" i="1"/>
  <c r="DP18" i="1" s="1"/>
  <c r="DP13" i="1" l="1"/>
  <c r="DO12" i="1"/>
  <c r="CA24" i="7"/>
  <c r="CA23" i="7"/>
  <c r="CA22" i="7"/>
  <c r="CA21" i="7"/>
  <c r="CA19" i="7"/>
  <c r="CB14" i="7"/>
  <c r="CB13" i="7"/>
  <c r="CB12" i="7"/>
  <c r="CB11" i="7"/>
  <c r="CB10" i="7"/>
  <c r="CB9" i="7"/>
  <c r="CB8" i="7"/>
  <c r="CB6" i="7"/>
  <c r="CB5" i="7"/>
  <c r="CB4" i="7"/>
  <c r="CB3" i="7"/>
  <c r="DO44" i="1"/>
  <c r="CB15" i="7" s="1"/>
  <c r="R387" i="15"/>
  <c r="R394" i="15" s="1"/>
  <c r="R386" i="15"/>
  <c r="R393" i="15" s="1"/>
  <c r="R385" i="15"/>
  <c r="R392" i="15" s="1"/>
  <c r="R384" i="15"/>
  <c r="R391" i="15" s="1"/>
  <c r="R383" i="15"/>
  <c r="R390" i="15" s="1"/>
  <c r="R382" i="15"/>
  <c r="R389" i="15" s="1"/>
  <c r="R381" i="15"/>
  <c r="R388" i="15" s="1"/>
  <c r="DN343" i="1"/>
  <c r="DO351" i="1" s="1"/>
  <c r="DN337" i="1"/>
  <c r="DN336" i="1"/>
  <c r="DO334" i="1"/>
  <c r="DO333" i="1"/>
  <c r="DO332" i="1"/>
  <c r="DO330" i="1"/>
  <c r="DO329" i="1"/>
  <c r="DO328" i="1"/>
  <c r="DO21" i="1"/>
  <c r="DO24" i="1" s="1"/>
  <c r="DN27" i="1"/>
  <c r="DN26" i="1"/>
  <c r="DO7" i="1"/>
  <c r="DN51" i="1"/>
  <c r="DO302" i="1"/>
  <c r="DO301" i="1"/>
  <c r="DO299" i="1"/>
  <c r="DO298" i="1"/>
  <c r="DO297" i="1"/>
  <c r="DO295" i="1"/>
  <c r="DO292" i="1"/>
  <c r="DN87" i="1"/>
  <c r="DN86" i="1"/>
  <c r="DN85" i="1"/>
  <c r="DN84" i="1"/>
  <c r="DN83" i="1"/>
  <c r="DN81" i="1"/>
  <c r="DN72" i="1"/>
  <c r="CA29" i="7" s="1"/>
  <c r="DN71" i="1"/>
  <c r="CA28" i="7" s="1"/>
  <c r="DN70" i="1"/>
  <c r="CA33" i="7" s="1"/>
  <c r="DN69" i="1"/>
  <c r="CA32" i="7" s="1"/>
  <c r="DN68" i="1"/>
  <c r="CA31" i="7" s="1"/>
  <c r="DN67" i="1"/>
  <c r="CA27" i="7" s="1"/>
  <c r="DN66" i="1"/>
  <c r="CA30" i="7" s="1"/>
  <c r="DN64" i="1"/>
  <c r="DN55" i="1"/>
  <c r="DO335" i="1" l="1"/>
  <c r="DO300" i="1"/>
  <c r="DO34" i="1"/>
  <c r="DP19" i="1"/>
  <c r="DN73" i="1"/>
  <c r="CA26" i="7"/>
  <c r="DN88" i="1"/>
  <c r="DO25" i="1"/>
  <c r="DO8" i="1"/>
  <c r="DP20" i="1" s="1"/>
  <c r="B19" i="7"/>
  <c r="B4" i="7"/>
  <c r="B22" i="7" s="1"/>
  <c r="B36" i="7" s="1"/>
  <c r="B5" i="7"/>
  <c r="B23" i="7" s="1"/>
  <c r="B6" i="7"/>
  <c r="B24" i="7" s="1"/>
  <c r="B38" i="7" s="1"/>
  <c r="EA175" i="3"/>
  <c r="EC175" i="3" s="1"/>
  <c r="EA174" i="3"/>
  <c r="EC174" i="3" s="1"/>
  <c r="EA173" i="3"/>
  <c r="EC173" i="3" s="1"/>
  <c r="EA172" i="3"/>
  <c r="EC172" i="3" s="1"/>
  <c r="EA171" i="3"/>
  <c r="EC171" i="3" s="1"/>
  <c r="EA170" i="3"/>
  <c r="EC170" i="3" s="1"/>
  <c r="EA169" i="3"/>
  <c r="EC169" i="3" s="1"/>
  <c r="EA168" i="3"/>
  <c r="EC168" i="3" s="1"/>
  <c r="EA167" i="3"/>
  <c r="EC167" i="3" s="1"/>
  <c r="EA166" i="3"/>
  <c r="EC166" i="3" s="1"/>
  <c r="EA165" i="3"/>
  <c r="EC165" i="3" s="1"/>
  <c r="EA20" i="3"/>
  <c r="EC20" i="3" s="1"/>
  <c r="EA183" i="3"/>
  <c r="EC183" i="3" s="1"/>
  <c r="EA182" i="3"/>
  <c r="EC182" i="3" s="1"/>
  <c r="EA181" i="3"/>
  <c r="EC181" i="3" s="1"/>
  <c r="EA180" i="3"/>
  <c r="EC180" i="3" s="1"/>
  <c r="EA179" i="3"/>
  <c r="EC179" i="3" s="1"/>
  <c r="EA178" i="3"/>
  <c r="EC178" i="3" s="1"/>
  <c r="EA177" i="3"/>
  <c r="EC177" i="3" s="1"/>
  <c r="EA164" i="3"/>
  <c r="EC164" i="3" s="1"/>
  <c r="EA163" i="3"/>
  <c r="EC163" i="3" s="1"/>
  <c r="EA162" i="3"/>
  <c r="EC162" i="3" s="1"/>
  <c r="EA161" i="3"/>
  <c r="EC161" i="3" s="1"/>
  <c r="EA160" i="3"/>
  <c r="EC160" i="3" s="1"/>
  <c r="EA159" i="3"/>
  <c r="EC159" i="3" s="1"/>
  <c r="EA158" i="3"/>
  <c r="EC158" i="3" s="1"/>
  <c r="EA157" i="3"/>
  <c r="EC157" i="3" s="1"/>
  <c r="EA156" i="3"/>
  <c r="EC156" i="3" s="1"/>
  <c r="EA155" i="3"/>
  <c r="EC155" i="3" s="1"/>
  <c r="EA154" i="3"/>
  <c r="EC154" i="3" s="1"/>
  <c r="EA153" i="3"/>
  <c r="EC153" i="3" s="1"/>
  <c r="EA152" i="3"/>
  <c r="EC152" i="3" s="1"/>
  <c r="EA151" i="3"/>
  <c r="EC151" i="3" s="1"/>
  <c r="EA150" i="3"/>
  <c r="EC150" i="3" s="1"/>
  <c r="EA149" i="3"/>
  <c r="EC149" i="3" s="1"/>
  <c r="EA148" i="3"/>
  <c r="EC148" i="3" s="1"/>
  <c r="EA147" i="3"/>
  <c r="EC147" i="3" s="1"/>
  <c r="EA146" i="3"/>
  <c r="EC146" i="3" s="1"/>
  <c r="EA145" i="3"/>
  <c r="EC145" i="3" s="1"/>
  <c r="EA144" i="3"/>
  <c r="EC144" i="3" s="1"/>
  <c r="EA143" i="3"/>
  <c r="EC143" i="3" s="1"/>
  <c r="EA142" i="3"/>
  <c r="EC142" i="3" s="1"/>
  <c r="EA141" i="3"/>
  <c r="EC141" i="3" s="1"/>
  <c r="EA140" i="3"/>
  <c r="EC140" i="3" s="1"/>
  <c r="EA139" i="3"/>
  <c r="EC139" i="3" s="1"/>
  <c r="EA138" i="3"/>
  <c r="EC138" i="3" s="1"/>
  <c r="EA137" i="3"/>
  <c r="EC137" i="3" s="1"/>
  <c r="EA136" i="3"/>
  <c r="EC136" i="3" s="1"/>
  <c r="EA135" i="3"/>
  <c r="EC135" i="3" s="1"/>
  <c r="EA134" i="3"/>
  <c r="EC134" i="3" s="1"/>
  <c r="EA133" i="3"/>
  <c r="EC133" i="3" s="1"/>
  <c r="EA132" i="3"/>
  <c r="EC132" i="3" s="1"/>
  <c r="EA131" i="3"/>
  <c r="EC131" i="3" s="1"/>
  <c r="EA130" i="3"/>
  <c r="EC130" i="3" s="1"/>
  <c r="EA129" i="3"/>
  <c r="EC129" i="3" s="1"/>
  <c r="EA128" i="3"/>
  <c r="EC128" i="3" s="1"/>
  <c r="EA127" i="3"/>
  <c r="EC127" i="3" s="1"/>
  <c r="EA126" i="3"/>
  <c r="EC126" i="3" s="1"/>
  <c r="EA125" i="3"/>
  <c r="EC125" i="3" s="1"/>
  <c r="EA124" i="3"/>
  <c r="EC124" i="3" s="1"/>
  <c r="EA123" i="3"/>
  <c r="EC123" i="3" s="1"/>
  <c r="EA122" i="3"/>
  <c r="EC122" i="3" s="1"/>
  <c r="EA121" i="3"/>
  <c r="EC121" i="3" s="1"/>
  <c r="EA120" i="3"/>
  <c r="EC120" i="3" s="1"/>
  <c r="EA119" i="3"/>
  <c r="EC119" i="3" s="1"/>
  <c r="EA118" i="3"/>
  <c r="EC118" i="3" s="1"/>
  <c r="EA117" i="3"/>
  <c r="EC117" i="3" s="1"/>
  <c r="EA116" i="3"/>
  <c r="EC116" i="3" s="1"/>
  <c r="EA115" i="3"/>
  <c r="EC115" i="3" s="1"/>
  <c r="EA114" i="3"/>
  <c r="EC114" i="3" s="1"/>
  <c r="EA113" i="3"/>
  <c r="EC113" i="3" s="1"/>
  <c r="EA112" i="3"/>
  <c r="EC112" i="3" s="1"/>
  <c r="EA111" i="3"/>
  <c r="EC111" i="3" s="1"/>
  <c r="EA110" i="3"/>
  <c r="EC110" i="3" s="1"/>
  <c r="EA109" i="3"/>
  <c r="EC109" i="3" s="1"/>
  <c r="EA108" i="3"/>
  <c r="EC108" i="3" s="1"/>
  <c r="EA107" i="3"/>
  <c r="EC107" i="3" s="1"/>
  <c r="EA106" i="3"/>
  <c r="EC106" i="3" s="1"/>
  <c r="EA105" i="3"/>
  <c r="EC105" i="3" s="1"/>
  <c r="EA104" i="3"/>
  <c r="EC104" i="3" s="1"/>
  <c r="EA103" i="3"/>
  <c r="EC103" i="3" s="1"/>
  <c r="EA102" i="3"/>
  <c r="EC102" i="3" s="1"/>
  <c r="EA101" i="3"/>
  <c r="EC101" i="3" s="1"/>
  <c r="EA100" i="3"/>
  <c r="EC100" i="3" s="1"/>
  <c r="EA99" i="3"/>
  <c r="EC99" i="3" s="1"/>
  <c r="EA98" i="3"/>
  <c r="EC98" i="3" s="1"/>
  <c r="EA97" i="3"/>
  <c r="EC97" i="3" s="1"/>
  <c r="EA96" i="3"/>
  <c r="EC96" i="3" s="1"/>
  <c r="EA95" i="3"/>
  <c r="EC95" i="3" s="1"/>
  <c r="EA94" i="3"/>
  <c r="EC94" i="3" s="1"/>
  <c r="EA93" i="3"/>
  <c r="EC93" i="3" s="1"/>
  <c r="EA92" i="3"/>
  <c r="EC92" i="3" s="1"/>
  <c r="EA91" i="3"/>
  <c r="EC91" i="3" s="1"/>
  <c r="EA90" i="3"/>
  <c r="EC90" i="3" s="1"/>
  <c r="EA89" i="3"/>
  <c r="EC89" i="3" s="1"/>
  <c r="EA88" i="3"/>
  <c r="EC88" i="3" s="1"/>
  <c r="EA87" i="3"/>
  <c r="EC87" i="3" s="1"/>
  <c r="EA86" i="3"/>
  <c r="EC86" i="3" s="1"/>
  <c r="EA85" i="3"/>
  <c r="EC85" i="3" s="1"/>
  <c r="EA84" i="3"/>
  <c r="EC84" i="3" s="1"/>
  <c r="EA83" i="3"/>
  <c r="EC83" i="3" s="1"/>
  <c r="EA82" i="3"/>
  <c r="EC82" i="3" s="1"/>
  <c r="EA81" i="3"/>
  <c r="EC81" i="3" s="1"/>
  <c r="EA80" i="3"/>
  <c r="EC80" i="3" s="1"/>
  <c r="EA79" i="3"/>
  <c r="EC79" i="3" s="1"/>
  <c r="EA78" i="3"/>
  <c r="EC78" i="3" s="1"/>
  <c r="EA77" i="3"/>
  <c r="EC77" i="3" s="1"/>
  <c r="EA76" i="3"/>
  <c r="EC76" i="3" s="1"/>
  <c r="EA75" i="3"/>
  <c r="EC75" i="3" s="1"/>
  <c r="EA74" i="3"/>
  <c r="EC74" i="3" s="1"/>
  <c r="EA73" i="3"/>
  <c r="EC73" i="3" s="1"/>
  <c r="EA72" i="3"/>
  <c r="EC72" i="3" s="1"/>
  <c r="EA71" i="3"/>
  <c r="EC71" i="3" s="1"/>
  <c r="EA70" i="3"/>
  <c r="EC70" i="3" s="1"/>
  <c r="EA69" i="3"/>
  <c r="EC69" i="3" s="1"/>
  <c r="EA68" i="3"/>
  <c r="EC68" i="3" s="1"/>
  <c r="EA67" i="3"/>
  <c r="EC67" i="3" s="1"/>
  <c r="EA66" i="3"/>
  <c r="EC66" i="3" s="1"/>
  <c r="EA65" i="3"/>
  <c r="EC65" i="3" s="1"/>
  <c r="EA64" i="3"/>
  <c r="EC64" i="3" s="1"/>
  <c r="EA63" i="3"/>
  <c r="EC63" i="3" s="1"/>
  <c r="EA62" i="3"/>
  <c r="EC62" i="3" s="1"/>
  <c r="EA61" i="3"/>
  <c r="EC61" i="3" s="1"/>
  <c r="EA60" i="3"/>
  <c r="EC60" i="3" s="1"/>
  <c r="EA59" i="3"/>
  <c r="EC59" i="3" s="1"/>
  <c r="EA58" i="3"/>
  <c r="EC58" i="3" s="1"/>
  <c r="EA57" i="3"/>
  <c r="EC57" i="3" s="1"/>
  <c r="EA56" i="3"/>
  <c r="EC56" i="3" s="1"/>
  <c r="EA55" i="3"/>
  <c r="EC55" i="3" s="1"/>
  <c r="EA54" i="3"/>
  <c r="EC54" i="3" s="1"/>
  <c r="EA53" i="3"/>
  <c r="EC53" i="3" s="1"/>
  <c r="EA52" i="3"/>
  <c r="EC52" i="3" s="1"/>
  <c r="EA51" i="3"/>
  <c r="EC51" i="3" s="1"/>
  <c r="EA50" i="3"/>
  <c r="EC50" i="3" s="1"/>
  <c r="EA49" i="3"/>
  <c r="EC49" i="3" s="1"/>
  <c r="EA48" i="3"/>
  <c r="EC48" i="3" s="1"/>
  <c r="EA47" i="3"/>
  <c r="EC47" i="3" s="1"/>
  <c r="EA46" i="3"/>
  <c r="EC46" i="3" s="1"/>
  <c r="EA45" i="3"/>
  <c r="EC45" i="3" s="1"/>
  <c r="EA44" i="3"/>
  <c r="EC44" i="3" s="1"/>
  <c r="EA43" i="3"/>
  <c r="EC43" i="3" s="1"/>
  <c r="EA42" i="3"/>
  <c r="EC42" i="3" s="1"/>
  <c r="EA41" i="3"/>
  <c r="EC41" i="3" s="1"/>
  <c r="EA40" i="3"/>
  <c r="EC40" i="3" s="1"/>
  <c r="EA39" i="3"/>
  <c r="EC39" i="3" s="1"/>
  <c r="EA38" i="3"/>
  <c r="EC38" i="3" s="1"/>
  <c r="EA37" i="3"/>
  <c r="EC37" i="3" s="1"/>
  <c r="EA36" i="3"/>
  <c r="EC36" i="3" s="1"/>
  <c r="EA35" i="3"/>
  <c r="EC35" i="3" s="1"/>
  <c r="EA34" i="3"/>
  <c r="EC34" i="3" s="1"/>
  <c r="EA33" i="3"/>
  <c r="EC33" i="3" s="1"/>
  <c r="EA32" i="3"/>
  <c r="EC32" i="3" s="1"/>
  <c r="EA31" i="3"/>
  <c r="EC31" i="3" s="1"/>
  <c r="EA30" i="3"/>
  <c r="EC30" i="3" s="1"/>
  <c r="EA29" i="3"/>
  <c r="EC29" i="3" s="1"/>
  <c r="EA28" i="3"/>
  <c r="EC28" i="3" s="1"/>
  <c r="EA27" i="3"/>
  <c r="EC27" i="3" s="1"/>
  <c r="EA26" i="3"/>
  <c r="EC26" i="3" s="1"/>
  <c r="EA25" i="3"/>
  <c r="EC25" i="3" s="1"/>
  <c r="EA24" i="3"/>
  <c r="EC24" i="3" s="1"/>
  <c r="EA23" i="3"/>
  <c r="EC23" i="3" s="1"/>
  <c r="EA22" i="3"/>
  <c r="EC22" i="3" s="1"/>
  <c r="EA21" i="3"/>
  <c r="EC21" i="3" s="1"/>
  <c r="EA19" i="3"/>
  <c r="EC19" i="3" s="1"/>
  <c r="EA18" i="3"/>
  <c r="EC18" i="3" s="1"/>
  <c r="EA17" i="3"/>
  <c r="EC17" i="3" s="1"/>
  <c r="EA16" i="3"/>
  <c r="EC16" i="3" s="1"/>
  <c r="EA15" i="3"/>
  <c r="EC15" i="3" s="1"/>
  <c r="EA14" i="3"/>
  <c r="EC14" i="3" s="1"/>
  <c r="EA13" i="3"/>
  <c r="EC13" i="3" s="1"/>
  <c r="EA12" i="3"/>
  <c r="EC12" i="3" s="1"/>
  <c r="EA11" i="3"/>
  <c r="EC11" i="3" s="1"/>
  <c r="EA10" i="3"/>
  <c r="EC10" i="3" s="1"/>
  <c r="EA9" i="3"/>
  <c r="EC9" i="3" s="1"/>
  <c r="EA8" i="3"/>
  <c r="EC8" i="3" s="1"/>
  <c r="EA7" i="3"/>
  <c r="EC7" i="3" s="1"/>
  <c r="EA6" i="3"/>
  <c r="EC6" i="3" s="1"/>
  <c r="EA5" i="3"/>
  <c r="EC5" i="3" s="1"/>
  <c r="EA4" i="3"/>
  <c r="EC4" i="3" s="1"/>
  <c r="EA3" i="3"/>
  <c r="EC3" i="3" s="1"/>
  <c r="EA2" i="3"/>
  <c r="EC2" i="3" s="1"/>
  <c r="DO13" i="1" l="1"/>
  <c r="B37" i="7"/>
  <c r="B48" i="7"/>
  <c r="BZ24" i="7"/>
  <c r="BZ23" i="7"/>
  <c r="BZ22" i="7"/>
  <c r="BZ21" i="7"/>
  <c r="BZ19" i="7"/>
  <c r="CA14" i="7"/>
  <c r="CA13" i="7"/>
  <c r="CA12" i="7"/>
  <c r="CA11" i="7"/>
  <c r="CA10" i="7"/>
  <c r="CA9" i="7"/>
  <c r="CA8" i="7"/>
  <c r="CA6" i="7"/>
  <c r="CA5" i="7"/>
  <c r="CA4" i="7"/>
  <c r="CA3" i="7"/>
  <c r="Q387" i="15"/>
  <c r="Q394" i="15" s="1"/>
  <c r="Q386" i="15"/>
  <c r="Q393" i="15" s="1"/>
  <c r="Q385" i="15"/>
  <c r="Q392" i="15" s="1"/>
  <c r="Q384" i="15"/>
  <c r="Q391" i="15" s="1"/>
  <c r="Q383" i="15"/>
  <c r="Q390" i="15" s="1"/>
  <c r="Q382" i="15"/>
  <c r="Q389" i="15" s="1"/>
  <c r="Q381" i="15"/>
  <c r="Q388" i="15" s="1"/>
  <c r="DM343" i="1"/>
  <c r="DN351" i="1" s="1"/>
  <c r="DM337" i="1"/>
  <c r="DM336" i="1"/>
  <c r="DN334" i="1"/>
  <c r="DN333" i="1"/>
  <c r="DN332" i="1"/>
  <c r="DN335" i="1" s="1"/>
  <c r="DN330" i="1"/>
  <c r="DN329" i="1"/>
  <c r="DN328" i="1"/>
  <c r="DN320" i="1"/>
  <c r="DN319" i="1"/>
  <c r="DN317" i="1"/>
  <c r="DN316" i="1"/>
  <c r="DN315" i="1"/>
  <c r="DN318" i="1" s="1"/>
  <c r="DN313" i="1"/>
  <c r="DN312" i="1"/>
  <c r="DN311" i="1"/>
  <c r="DN302" i="1"/>
  <c r="DN301" i="1"/>
  <c r="DN299" i="1"/>
  <c r="DN298" i="1"/>
  <c r="DN297" i="1"/>
  <c r="DN295" i="1"/>
  <c r="DN292" i="1"/>
  <c r="DM87" i="1"/>
  <c r="DM86" i="1"/>
  <c r="DM85" i="1"/>
  <c r="DM84" i="1"/>
  <c r="DM83" i="1"/>
  <c r="DM81" i="1"/>
  <c r="DM72" i="1"/>
  <c r="BZ29" i="7" s="1"/>
  <c r="DM71" i="1"/>
  <c r="BZ28" i="7" s="1"/>
  <c r="DM70" i="1"/>
  <c r="BZ33" i="7" s="1"/>
  <c r="DM69" i="1"/>
  <c r="BZ32" i="7" s="1"/>
  <c r="DM68" i="1"/>
  <c r="BZ31" i="7" s="1"/>
  <c r="DM67" i="1"/>
  <c r="BZ27" i="7" s="1"/>
  <c r="DM66" i="1"/>
  <c r="BZ30" i="7" s="1"/>
  <c r="DM64" i="1"/>
  <c r="DM55" i="1"/>
  <c r="DN44" i="1"/>
  <c r="CA15" i="7" s="1"/>
  <c r="DM51" i="1"/>
  <c r="DN7" i="1"/>
  <c r="DO19" i="1" s="1"/>
  <c r="DN6" i="1"/>
  <c r="DO18" i="1" s="1"/>
  <c r="DM27" i="1"/>
  <c r="DM26" i="1"/>
  <c r="DN21" i="1"/>
  <c r="DN17" i="1"/>
  <c r="DN300" i="1" l="1"/>
  <c r="DN12" i="1"/>
  <c r="DN24" i="1"/>
  <c r="DM73" i="1"/>
  <c r="DM88" i="1"/>
  <c r="BZ26" i="7"/>
  <c r="DN34" i="1"/>
  <c r="DN8" i="1"/>
  <c r="DO20" i="1" s="1"/>
  <c r="DN25" i="1"/>
  <c r="BY24" i="7"/>
  <c r="BY23" i="7"/>
  <c r="BY22" i="7"/>
  <c r="BY21" i="7"/>
  <c r="BY19" i="7"/>
  <c r="BZ14" i="7"/>
  <c r="BZ13" i="7"/>
  <c r="BZ12" i="7"/>
  <c r="BZ11" i="7"/>
  <c r="BZ10" i="7"/>
  <c r="BZ9" i="7"/>
  <c r="BZ8" i="7"/>
  <c r="BZ6" i="7"/>
  <c r="BZ5" i="7"/>
  <c r="BZ4" i="7"/>
  <c r="BZ3" i="7"/>
  <c r="DM44" i="1"/>
  <c r="BZ15" i="7" s="1"/>
  <c r="DN13" i="1" l="1"/>
  <c r="DL51" i="1"/>
  <c r="DL343" i="1"/>
  <c r="DL87" i="1"/>
  <c r="DL86" i="1"/>
  <c r="DL85" i="1"/>
  <c r="DL84" i="1"/>
  <c r="DL83" i="1"/>
  <c r="DL81" i="1"/>
  <c r="DL72" i="1"/>
  <c r="BY29" i="7" s="1"/>
  <c r="DL71" i="1"/>
  <c r="BY28" i="7" s="1"/>
  <c r="DL70" i="1"/>
  <c r="BY33" i="7" s="1"/>
  <c r="DL69" i="1"/>
  <c r="BY32" i="7" s="1"/>
  <c r="DL68" i="1"/>
  <c r="DL67" i="1"/>
  <c r="BY27" i="7" s="1"/>
  <c r="DL66" i="1"/>
  <c r="BY30" i="7" s="1"/>
  <c r="DL64" i="1"/>
  <c r="DL55" i="1"/>
  <c r="DM7" i="1"/>
  <c r="DM6" i="1"/>
  <c r="DN18" i="1" s="1"/>
  <c r="DL27" i="1"/>
  <c r="DL26" i="1"/>
  <c r="DM21" i="1"/>
  <c r="DM17" i="1"/>
  <c r="P387" i="15"/>
  <c r="P394" i="15" s="1"/>
  <c r="P386" i="15"/>
  <c r="P393" i="15" s="1"/>
  <c r="P385" i="15"/>
  <c r="P392" i="15" s="1"/>
  <c r="P384" i="15"/>
  <c r="P391" i="15" s="1"/>
  <c r="P383" i="15"/>
  <c r="P390" i="15" s="1"/>
  <c r="P382" i="15"/>
  <c r="P389" i="15" s="1"/>
  <c r="P381" i="15"/>
  <c r="P388" i="15" s="1"/>
  <c r="DL337" i="1"/>
  <c r="DL336" i="1"/>
  <c r="DM334" i="1"/>
  <c r="DM333" i="1"/>
  <c r="DM332" i="1"/>
  <c r="DM330" i="1"/>
  <c r="DM329" i="1"/>
  <c r="DM328" i="1"/>
  <c r="DM320" i="1"/>
  <c r="DM319" i="1"/>
  <c r="DM317" i="1"/>
  <c r="DM316" i="1"/>
  <c r="DM315" i="1"/>
  <c r="DM318" i="1" s="1"/>
  <c r="DM313" i="1"/>
  <c r="DM312" i="1"/>
  <c r="DM311" i="1"/>
  <c r="DM302" i="1"/>
  <c r="DM301" i="1"/>
  <c r="DM299" i="1"/>
  <c r="DM298" i="1"/>
  <c r="DM297" i="1"/>
  <c r="DM295" i="1"/>
  <c r="DM292" i="1"/>
  <c r="DM335" i="1" l="1"/>
  <c r="DM351" i="1"/>
  <c r="DM300" i="1"/>
  <c r="BY26" i="7"/>
  <c r="DM25" i="1"/>
  <c r="DN19" i="1"/>
  <c r="DL73" i="1"/>
  <c r="BY31" i="7"/>
  <c r="DL88" i="1"/>
  <c r="DM24" i="1"/>
  <c r="DM34" i="1"/>
  <c r="DM12" i="1"/>
  <c r="DM8" i="1"/>
  <c r="DN20" i="1" s="1"/>
  <c r="BG371" i="15"/>
  <c r="BI371" i="15" s="1"/>
  <c r="BG370" i="15"/>
  <c r="BI370" i="15" s="1"/>
  <c r="BG369" i="15"/>
  <c r="BI369" i="15" s="1"/>
  <c r="BG368" i="15"/>
  <c r="BI368" i="15" s="1"/>
  <c r="BG367" i="15"/>
  <c r="BI367" i="15" s="1"/>
  <c r="BG366" i="15"/>
  <c r="BI366" i="15" s="1"/>
  <c r="BG365" i="15"/>
  <c r="BI365" i="15" s="1"/>
  <c r="BG364" i="15"/>
  <c r="BI364" i="15" s="1"/>
  <c r="BG363" i="15"/>
  <c r="BI363" i="15" s="1"/>
  <c r="BG362" i="15"/>
  <c r="BI362" i="15" s="1"/>
  <c r="BG361" i="15"/>
  <c r="BI361" i="15" s="1"/>
  <c r="BG360" i="15"/>
  <c r="BH360" i="15" s="1"/>
  <c r="BG359" i="15"/>
  <c r="BI359" i="15" s="1"/>
  <c r="BG358" i="15"/>
  <c r="BI358" i="15" s="1"/>
  <c r="BG357" i="15"/>
  <c r="BI357" i="15" s="1"/>
  <c r="BG356" i="15"/>
  <c r="BI356" i="15" s="1"/>
  <c r="BG355" i="15"/>
  <c r="BI355" i="15" s="1"/>
  <c r="BG354" i="15"/>
  <c r="BI354" i="15" s="1"/>
  <c r="BG353" i="15"/>
  <c r="BI353" i="15" s="1"/>
  <c r="BG352" i="15"/>
  <c r="BI352" i="15" s="1"/>
  <c r="BG351" i="15"/>
  <c r="BI351" i="15" s="1"/>
  <c r="BG350" i="15"/>
  <c r="BH350" i="15" s="1"/>
  <c r="BG317" i="15"/>
  <c r="BI317" i="15" s="1"/>
  <c r="BG316" i="15"/>
  <c r="BH316" i="15" s="1"/>
  <c r="BG315" i="15"/>
  <c r="BG314" i="15"/>
  <c r="BI314" i="15" s="1"/>
  <c r="BG313" i="15"/>
  <c r="BI313" i="15" s="1"/>
  <c r="BG312" i="15"/>
  <c r="BI312" i="15" s="1"/>
  <c r="BG311" i="15"/>
  <c r="BG310" i="15"/>
  <c r="BI310" i="15" s="1"/>
  <c r="BG309" i="15"/>
  <c r="BI309" i="15" s="1"/>
  <c r="BG308" i="15"/>
  <c r="BI308" i="15" s="1"/>
  <c r="BG307" i="15"/>
  <c r="BG306" i="15"/>
  <c r="BI306" i="15" s="1"/>
  <c r="BG305" i="15"/>
  <c r="BI305" i="15" s="1"/>
  <c r="BG304" i="15"/>
  <c r="BH304" i="15" s="1"/>
  <c r="BG303" i="15"/>
  <c r="BG302" i="15"/>
  <c r="BI302" i="15" s="1"/>
  <c r="BG301" i="15"/>
  <c r="BI301" i="15" s="1"/>
  <c r="BG300" i="15"/>
  <c r="BI300" i="15" s="1"/>
  <c r="BG299" i="15"/>
  <c r="BG298" i="15"/>
  <c r="BI298" i="15" s="1"/>
  <c r="BG297" i="15"/>
  <c r="BI297" i="15" s="1"/>
  <c r="BG296" i="15"/>
  <c r="BI296" i="15" s="1"/>
  <c r="BG295" i="15"/>
  <c r="BG294" i="15"/>
  <c r="BI294" i="15" s="1"/>
  <c r="BG293" i="15"/>
  <c r="BI293" i="15" s="1"/>
  <c r="BG292" i="15"/>
  <c r="BH292" i="15" s="1"/>
  <c r="BG291" i="15"/>
  <c r="BG290" i="15"/>
  <c r="BI290" i="15" s="1"/>
  <c r="BG289" i="15"/>
  <c r="BI289" i="15" s="1"/>
  <c r="BG288" i="15"/>
  <c r="BI288" i="15" s="1"/>
  <c r="BG287" i="15"/>
  <c r="BG286" i="15"/>
  <c r="BI286" i="15" s="1"/>
  <c r="BG285" i="15"/>
  <c r="BI285" i="15" s="1"/>
  <c r="BG284" i="15"/>
  <c r="BI284" i="15" s="1"/>
  <c r="BG283" i="15"/>
  <c r="BG282" i="15"/>
  <c r="BI282" i="15" s="1"/>
  <c r="BG281" i="15"/>
  <c r="BI281" i="15" s="1"/>
  <c r="BG280" i="15"/>
  <c r="BI280" i="15" s="1"/>
  <c r="BG279" i="15"/>
  <c r="BG278" i="15"/>
  <c r="BI278" i="15" s="1"/>
  <c r="BG277" i="15"/>
  <c r="BI277" i="15" s="1"/>
  <c r="BG276" i="15"/>
  <c r="BI276" i="15" s="1"/>
  <c r="BG275" i="15"/>
  <c r="BG274" i="15"/>
  <c r="BI274" i="15" s="1"/>
  <c r="BG273" i="15"/>
  <c r="BI273" i="15" s="1"/>
  <c r="BG272" i="15"/>
  <c r="BI272" i="15" s="1"/>
  <c r="BG271" i="15"/>
  <c r="BG270" i="15"/>
  <c r="BI270" i="15" s="1"/>
  <c r="BG269" i="15"/>
  <c r="BI269" i="15" s="1"/>
  <c r="BG268" i="15"/>
  <c r="BI268" i="15" s="1"/>
  <c r="BG267" i="15"/>
  <c r="BG266" i="15"/>
  <c r="BI266" i="15" s="1"/>
  <c r="BG265" i="15"/>
  <c r="BI265" i="15" s="1"/>
  <c r="BG264" i="15"/>
  <c r="BI264" i="15" s="1"/>
  <c r="BG263" i="15"/>
  <c r="BG262" i="15"/>
  <c r="BI262" i="15" s="1"/>
  <c r="BG261" i="15"/>
  <c r="BI261" i="15" s="1"/>
  <c r="BG260" i="15"/>
  <c r="BI260" i="15" s="1"/>
  <c r="BG259" i="15"/>
  <c r="BG258" i="15"/>
  <c r="BI258" i="15" s="1"/>
  <c r="BG257" i="15"/>
  <c r="BI257" i="15" s="1"/>
  <c r="BG256" i="15"/>
  <c r="BI256" i="15" s="1"/>
  <c r="BG255" i="15"/>
  <c r="BG254" i="15"/>
  <c r="BI254" i="15" s="1"/>
  <c r="BG253" i="15"/>
  <c r="BI253" i="15" s="1"/>
  <c r="BG252" i="15"/>
  <c r="BI252" i="15" s="1"/>
  <c r="BG251" i="15"/>
  <c r="BG250" i="15"/>
  <c r="BI250" i="15" s="1"/>
  <c r="BG249" i="15"/>
  <c r="BI249" i="15" s="1"/>
  <c r="BG248" i="15"/>
  <c r="BI248" i="15" s="1"/>
  <c r="BG247" i="15"/>
  <c r="BG246" i="15"/>
  <c r="BI246" i="15" s="1"/>
  <c r="BG245" i="15"/>
  <c r="BI245" i="15" s="1"/>
  <c r="BG244" i="15"/>
  <c r="BI244" i="15" s="1"/>
  <c r="BG243" i="15"/>
  <c r="BG242" i="15"/>
  <c r="BI242" i="15" s="1"/>
  <c r="BG241" i="15"/>
  <c r="BI241" i="15" s="1"/>
  <c r="BG240" i="15"/>
  <c r="BI240" i="15" s="1"/>
  <c r="BG239" i="15"/>
  <c r="BG238" i="15"/>
  <c r="BI238" i="15" s="1"/>
  <c r="BG237" i="15"/>
  <c r="BI237" i="15" s="1"/>
  <c r="BG236" i="15"/>
  <c r="BI236" i="15" s="1"/>
  <c r="BG235" i="15"/>
  <c r="BG234" i="15"/>
  <c r="BI234" i="15" s="1"/>
  <c r="BG233" i="15"/>
  <c r="BI233" i="15" s="1"/>
  <c r="BG232" i="15"/>
  <c r="BI232" i="15" s="1"/>
  <c r="BG231" i="15"/>
  <c r="BG230" i="15"/>
  <c r="BI230" i="15" s="1"/>
  <c r="BG229" i="15"/>
  <c r="BI229" i="15" s="1"/>
  <c r="BG228" i="15"/>
  <c r="BI228" i="15" s="1"/>
  <c r="BG227" i="15"/>
  <c r="BG226" i="15"/>
  <c r="BI226" i="15" s="1"/>
  <c r="BG225" i="15"/>
  <c r="BI225" i="15" s="1"/>
  <c r="BG224" i="15"/>
  <c r="BI224" i="15" s="1"/>
  <c r="BG223" i="15"/>
  <c r="BG222" i="15"/>
  <c r="BI222" i="15" s="1"/>
  <c r="BG221" i="15"/>
  <c r="BI221" i="15" s="1"/>
  <c r="BG220" i="15"/>
  <c r="BI220" i="15" s="1"/>
  <c r="BG219" i="15"/>
  <c r="BG218" i="15"/>
  <c r="BI218" i="15" s="1"/>
  <c r="BG217" i="15"/>
  <c r="BI217" i="15" s="1"/>
  <c r="BG216" i="15"/>
  <c r="BI216" i="15" s="1"/>
  <c r="BG215" i="15"/>
  <c r="BG214" i="15"/>
  <c r="BI214" i="15" s="1"/>
  <c r="BG213" i="15"/>
  <c r="BI213" i="15" s="1"/>
  <c r="BG212" i="15"/>
  <c r="BI212" i="15" s="1"/>
  <c r="BG211" i="15"/>
  <c r="BG210" i="15"/>
  <c r="BI210" i="15" s="1"/>
  <c r="BG209" i="15"/>
  <c r="BI209" i="15" s="1"/>
  <c r="BG208" i="15"/>
  <c r="BI208" i="15" s="1"/>
  <c r="BG207" i="15"/>
  <c r="BG206" i="15"/>
  <c r="BI206" i="15" s="1"/>
  <c r="BG205" i="15"/>
  <c r="BI205" i="15" s="1"/>
  <c r="BG204" i="15"/>
  <c r="BI204" i="15" s="1"/>
  <c r="BG203" i="15"/>
  <c r="BG202" i="15"/>
  <c r="BI202" i="15" s="1"/>
  <c r="BG201" i="15"/>
  <c r="BI201" i="15" s="1"/>
  <c r="BG200" i="15"/>
  <c r="BI200" i="15" s="1"/>
  <c r="BG199" i="15"/>
  <c r="BG198" i="15"/>
  <c r="BI198" i="15" s="1"/>
  <c r="BG197" i="15"/>
  <c r="BI197" i="15" s="1"/>
  <c r="BG196" i="15"/>
  <c r="BI196" i="15" s="1"/>
  <c r="BG195" i="15"/>
  <c r="BG194" i="15"/>
  <c r="BI194" i="15" s="1"/>
  <c r="BG193" i="15"/>
  <c r="BI193" i="15" s="1"/>
  <c r="BG192" i="15"/>
  <c r="BI192" i="15" s="1"/>
  <c r="BG191" i="15"/>
  <c r="BG190" i="15"/>
  <c r="BI190" i="15" s="1"/>
  <c r="BG189" i="15"/>
  <c r="BI189" i="15" s="1"/>
  <c r="BG188" i="15"/>
  <c r="BI188" i="15" s="1"/>
  <c r="BG187" i="15"/>
  <c r="BG186" i="15"/>
  <c r="BI186" i="15" s="1"/>
  <c r="BG185" i="15"/>
  <c r="BI185" i="15" s="1"/>
  <c r="BG184" i="15"/>
  <c r="BI184" i="15" s="1"/>
  <c r="BG183" i="15"/>
  <c r="BG182" i="15"/>
  <c r="BI182" i="15" s="1"/>
  <c r="BG181" i="15"/>
  <c r="BI181" i="15" s="1"/>
  <c r="BG180" i="15"/>
  <c r="BI180" i="15" s="1"/>
  <c r="BG179" i="15"/>
  <c r="BG178" i="15"/>
  <c r="BI178" i="15" s="1"/>
  <c r="BG177" i="15"/>
  <c r="BI177" i="15" s="1"/>
  <c r="BG176" i="15"/>
  <c r="BI176" i="15" s="1"/>
  <c r="BG175" i="15"/>
  <c r="BG174" i="15"/>
  <c r="BI174" i="15" s="1"/>
  <c r="BG173" i="15"/>
  <c r="BI173" i="15" s="1"/>
  <c r="BG172" i="15"/>
  <c r="BI172" i="15" s="1"/>
  <c r="BG171" i="15"/>
  <c r="BG170" i="15"/>
  <c r="BI170" i="15" s="1"/>
  <c r="BG169" i="15"/>
  <c r="BI169" i="15" s="1"/>
  <c r="BG168" i="15"/>
  <c r="BI168" i="15" s="1"/>
  <c r="BG167" i="15"/>
  <c r="BG166" i="15"/>
  <c r="BI166" i="15" s="1"/>
  <c r="BG165" i="15"/>
  <c r="BI165" i="15" s="1"/>
  <c r="BG164" i="15"/>
  <c r="BI164" i="15" s="1"/>
  <c r="BG163" i="15"/>
  <c r="BG162" i="15"/>
  <c r="BI162" i="15" s="1"/>
  <c r="BG161" i="15"/>
  <c r="BI161" i="15" s="1"/>
  <c r="BG160" i="15"/>
  <c r="BI160" i="15" s="1"/>
  <c r="BG159" i="15"/>
  <c r="BG158" i="15"/>
  <c r="BI158" i="15" s="1"/>
  <c r="BG157" i="15"/>
  <c r="BI157" i="15" s="1"/>
  <c r="BG156" i="15"/>
  <c r="BH156" i="15" s="1"/>
  <c r="BG155" i="15"/>
  <c r="BG154" i="15"/>
  <c r="BH154" i="15" s="1"/>
  <c r="BG153" i="15"/>
  <c r="BI153" i="15" s="1"/>
  <c r="BG152" i="15"/>
  <c r="BI152" i="15" s="1"/>
  <c r="BG151" i="15"/>
  <c r="BG150" i="15"/>
  <c r="BI150" i="15" s="1"/>
  <c r="BG149" i="15"/>
  <c r="BI149" i="15" s="1"/>
  <c r="BG148" i="15"/>
  <c r="BH148" i="15" s="1"/>
  <c r="BG147" i="15"/>
  <c r="BG146" i="15"/>
  <c r="BI146" i="15" s="1"/>
  <c r="BG145" i="15"/>
  <c r="BI145" i="15" s="1"/>
  <c r="BG144" i="15"/>
  <c r="BI144" i="15" s="1"/>
  <c r="BG143" i="15"/>
  <c r="BI143" i="15" s="1"/>
  <c r="BG142" i="15"/>
  <c r="BI142" i="15" s="1"/>
  <c r="BG141" i="15"/>
  <c r="BI141" i="15" s="1"/>
  <c r="BG140" i="15"/>
  <c r="BI140" i="15" s="1"/>
  <c r="BG139" i="15"/>
  <c r="BI139" i="15" s="1"/>
  <c r="BG138" i="15"/>
  <c r="BI138" i="15" s="1"/>
  <c r="BG137" i="15"/>
  <c r="BI137" i="15" s="1"/>
  <c r="BG136" i="15"/>
  <c r="BI136" i="15" s="1"/>
  <c r="BG135" i="15"/>
  <c r="BH135" i="15" s="1"/>
  <c r="BG134" i="15"/>
  <c r="BI134" i="15" s="1"/>
  <c r="BG133" i="15"/>
  <c r="BI133" i="15" s="1"/>
  <c r="BG132" i="15"/>
  <c r="BH132" i="15" s="1"/>
  <c r="BG131" i="15"/>
  <c r="BI131" i="15" s="1"/>
  <c r="BG130" i="15"/>
  <c r="BI130" i="15" s="1"/>
  <c r="BG129" i="15"/>
  <c r="BI129" i="15" s="1"/>
  <c r="BG128" i="15"/>
  <c r="BI128" i="15" s="1"/>
  <c r="BG127" i="15"/>
  <c r="BI127" i="15" s="1"/>
  <c r="BG126" i="15"/>
  <c r="BI126" i="15" s="1"/>
  <c r="BG125" i="15"/>
  <c r="BI125" i="15" s="1"/>
  <c r="BG124" i="15"/>
  <c r="BI124" i="15" s="1"/>
  <c r="BG123" i="15"/>
  <c r="BI123" i="15" s="1"/>
  <c r="BG122" i="15"/>
  <c r="BH122" i="15" s="1"/>
  <c r="BG121" i="15"/>
  <c r="BI121" i="15" s="1"/>
  <c r="BG120" i="15"/>
  <c r="BH120" i="15" s="1"/>
  <c r="BG119" i="15"/>
  <c r="BH119" i="15" s="1"/>
  <c r="BG118" i="15"/>
  <c r="BI118" i="15" s="1"/>
  <c r="BG117" i="15"/>
  <c r="BI117" i="15" s="1"/>
  <c r="BG116" i="15"/>
  <c r="BI116" i="15" s="1"/>
  <c r="BG115" i="15"/>
  <c r="BI115" i="15" s="1"/>
  <c r="BG114" i="15"/>
  <c r="BI114" i="15" s="1"/>
  <c r="BG113" i="15"/>
  <c r="BI113" i="15" s="1"/>
  <c r="BG112" i="15"/>
  <c r="BI112" i="15" s="1"/>
  <c r="BG111" i="15"/>
  <c r="BI111" i="15" s="1"/>
  <c r="BG110" i="15"/>
  <c r="BI110" i="15" s="1"/>
  <c r="BG109" i="15"/>
  <c r="BI109" i="15" s="1"/>
  <c r="BG108" i="15"/>
  <c r="BI108" i="15" s="1"/>
  <c r="BG107" i="15"/>
  <c r="BH107" i="15" s="1"/>
  <c r="BG106" i="15"/>
  <c r="BH106" i="15" s="1"/>
  <c r="BG105" i="15"/>
  <c r="BI105" i="15" s="1"/>
  <c r="BG104" i="15"/>
  <c r="BI104" i="15" s="1"/>
  <c r="BG103" i="15"/>
  <c r="BI103" i="15" s="1"/>
  <c r="BG102" i="15"/>
  <c r="BI102" i="15" s="1"/>
  <c r="BG101" i="15"/>
  <c r="BI101" i="15" s="1"/>
  <c r="BG100" i="15"/>
  <c r="BH100" i="15" s="1"/>
  <c r="BG99" i="15"/>
  <c r="BI99" i="15" s="1"/>
  <c r="BG98" i="15"/>
  <c r="BI98" i="15" s="1"/>
  <c r="BG97" i="15"/>
  <c r="BI97" i="15" s="1"/>
  <c r="BG96" i="15"/>
  <c r="BH96" i="15" s="1"/>
  <c r="BG95" i="15"/>
  <c r="BI95" i="15" s="1"/>
  <c r="BG94" i="15"/>
  <c r="BI94" i="15" s="1"/>
  <c r="BG93" i="15"/>
  <c r="BI93" i="15" s="1"/>
  <c r="BG92" i="15"/>
  <c r="BI92" i="15" s="1"/>
  <c r="BG91" i="15"/>
  <c r="BI91" i="15" s="1"/>
  <c r="BG90" i="15"/>
  <c r="BI90" i="15" s="1"/>
  <c r="BG89" i="15"/>
  <c r="BI89" i="15" s="1"/>
  <c r="BG88" i="15"/>
  <c r="BI88" i="15" s="1"/>
  <c r="BG87" i="15"/>
  <c r="BH87" i="15" s="1"/>
  <c r="BG86" i="15"/>
  <c r="BI86" i="15" s="1"/>
  <c r="BG85" i="15"/>
  <c r="BI85" i="15" s="1"/>
  <c r="BG84" i="15"/>
  <c r="BH84" i="15" s="1"/>
  <c r="BG83" i="15"/>
  <c r="BI83" i="15" s="1"/>
  <c r="BG82" i="15"/>
  <c r="BI82" i="15" s="1"/>
  <c r="BG81" i="15"/>
  <c r="BI81" i="15" s="1"/>
  <c r="BG80" i="15"/>
  <c r="BI80" i="15" s="1"/>
  <c r="BG79" i="15"/>
  <c r="BI79" i="15" s="1"/>
  <c r="BG78" i="15"/>
  <c r="BI78" i="15" s="1"/>
  <c r="BG77" i="15"/>
  <c r="BI77" i="15" s="1"/>
  <c r="BG76" i="15"/>
  <c r="BI76" i="15" s="1"/>
  <c r="BG75" i="15"/>
  <c r="BI75" i="15" s="1"/>
  <c r="BG74" i="15"/>
  <c r="BH74" i="15" s="1"/>
  <c r="BG73" i="15"/>
  <c r="BI73" i="15" s="1"/>
  <c r="BG72" i="15"/>
  <c r="BH72" i="15" s="1"/>
  <c r="BG71" i="15"/>
  <c r="BH71" i="15" s="1"/>
  <c r="BG70" i="15"/>
  <c r="BH70" i="15" s="1"/>
  <c r="BG69" i="15"/>
  <c r="BI69" i="15" s="1"/>
  <c r="BG68" i="15"/>
  <c r="BI68" i="15" s="1"/>
  <c r="BG67" i="15"/>
  <c r="BI67" i="15" s="1"/>
  <c r="BG66" i="15"/>
  <c r="BI66" i="15" s="1"/>
  <c r="BG65" i="15"/>
  <c r="BI65" i="15" s="1"/>
  <c r="BG64" i="15"/>
  <c r="BI64" i="15" s="1"/>
  <c r="BG63" i="15"/>
  <c r="BI63" i="15" s="1"/>
  <c r="BG62" i="15"/>
  <c r="BI62" i="15" s="1"/>
  <c r="BG61" i="15"/>
  <c r="BI61" i="15" s="1"/>
  <c r="BG60" i="15"/>
  <c r="BI60" i="15" s="1"/>
  <c r="BG59" i="15"/>
  <c r="BH59" i="15" s="1"/>
  <c r="BG58" i="15"/>
  <c r="BH58" i="15" s="1"/>
  <c r="BG57" i="15"/>
  <c r="BI57" i="15" s="1"/>
  <c r="BG56" i="15"/>
  <c r="BI56" i="15" s="1"/>
  <c r="BG55" i="15"/>
  <c r="BI55" i="15" s="1"/>
  <c r="BG54" i="15"/>
  <c r="BI54" i="15" s="1"/>
  <c r="BG53" i="15"/>
  <c r="BI53" i="15" s="1"/>
  <c r="BG52" i="15"/>
  <c r="BH52" i="15" s="1"/>
  <c r="BG51" i="15"/>
  <c r="BI51" i="15" s="1"/>
  <c r="BG50" i="15"/>
  <c r="BI50" i="15" s="1"/>
  <c r="BG49" i="15"/>
  <c r="BI49" i="15" s="1"/>
  <c r="BG48" i="15"/>
  <c r="BI48" i="15" s="1"/>
  <c r="BG47" i="15"/>
  <c r="BI47" i="15" s="1"/>
  <c r="BG46" i="15"/>
  <c r="BH46" i="15" s="1"/>
  <c r="BG45" i="15"/>
  <c r="BI45" i="15" s="1"/>
  <c r="BG44" i="15"/>
  <c r="BI44" i="15" s="1"/>
  <c r="BG43" i="15"/>
  <c r="BI43" i="15" s="1"/>
  <c r="BG42" i="15"/>
  <c r="BI42" i="15" s="1"/>
  <c r="BG41" i="15"/>
  <c r="BI41" i="15" s="1"/>
  <c r="BG40" i="15"/>
  <c r="BI40" i="15" s="1"/>
  <c r="BG39" i="15"/>
  <c r="BH39" i="15" s="1"/>
  <c r="BG38" i="15"/>
  <c r="BI38" i="15" s="1"/>
  <c r="BG37" i="15"/>
  <c r="BI37" i="15" s="1"/>
  <c r="BG36" i="15"/>
  <c r="BH36" i="15" s="1"/>
  <c r="BG35" i="15"/>
  <c r="BI35" i="15" s="1"/>
  <c r="BG34" i="15"/>
  <c r="BI34" i="15" s="1"/>
  <c r="BG33" i="15"/>
  <c r="BI33" i="15" s="1"/>
  <c r="BG32" i="15"/>
  <c r="BI32" i="15" s="1"/>
  <c r="BG31" i="15"/>
  <c r="BI31" i="15" s="1"/>
  <c r="BG30" i="15"/>
  <c r="BI30" i="15" s="1"/>
  <c r="BG29" i="15"/>
  <c r="BI29" i="15" s="1"/>
  <c r="BG28" i="15"/>
  <c r="BI28" i="15" s="1"/>
  <c r="BG27" i="15"/>
  <c r="BI27" i="15" s="1"/>
  <c r="BG26" i="15"/>
  <c r="BI26" i="15" s="1"/>
  <c r="BG25" i="15"/>
  <c r="BI25" i="15" s="1"/>
  <c r="BG24" i="15"/>
  <c r="BI24" i="15" s="1"/>
  <c r="BG23" i="15"/>
  <c r="BI23" i="15" s="1"/>
  <c r="BG22" i="15"/>
  <c r="BI22" i="15" s="1"/>
  <c r="BG21" i="15"/>
  <c r="BI21" i="15" s="1"/>
  <c r="BG20" i="15"/>
  <c r="BI20" i="15" s="1"/>
  <c r="BG19" i="15"/>
  <c r="BI19" i="15" s="1"/>
  <c r="BG18" i="15"/>
  <c r="BI18" i="15" s="1"/>
  <c r="BG17" i="15"/>
  <c r="BI17" i="15" s="1"/>
  <c r="BG16" i="15"/>
  <c r="BI16" i="15" s="1"/>
  <c r="BG15" i="15"/>
  <c r="BI15" i="15" s="1"/>
  <c r="BG14" i="15"/>
  <c r="BI14" i="15" s="1"/>
  <c r="BG13" i="15"/>
  <c r="BI13" i="15" s="1"/>
  <c r="BG12" i="15"/>
  <c r="BI12" i="15" s="1"/>
  <c r="BG11" i="15"/>
  <c r="BI11" i="15" s="1"/>
  <c r="BG10" i="15"/>
  <c r="BI10" i="15" s="1"/>
  <c r="BG9" i="15"/>
  <c r="BI9" i="15" s="1"/>
  <c r="BG8" i="15"/>
  <c r="BI8" i="15" s="1"/>
  <c r="BG7" i="15"/>
  <c r="BI7" i="15" s="1"/>
  <c r="BG6" i="15"/>
  <c r="BI6" i="15" s="1"/>
  <c r="BG5" i="15"/>
  <c r="BI5" i="15" s="1"/>
  <c r="BG4" i="15"/>
  <c r="BI4" i="15" s="1"/>
  <c r="BG3" i="15"/>
  <c r="BI3" i="15" s="1"/>
  <c r="BG2" i="15"/>
  <c r="BI2" i="15" s="1"/>
  <c r="O387" i="15"/>
  <c r="O394" i="15" s="1"/>
  <c r="O386" i="15"/>
  <c r="O393" i="15" s="1"/>
  <c r="O385" i="15"/>
  <c r="O392" i="15" s="1"/>
  <c r="O384" i="15"/>
  <c r="O391" i="15" s="1"/>
  <c r="O383" i="15"/>
  <c r="O390" i="15" s="1"/>
  <c r="O382" i="15"/>
  <c r="O389" i="15" s="1"/>
  <c r="O381" i="15"/>
  <c r="O388" i="15" s="1"/>
  <c r="BX24" i="7"/>
  <c r="BX23" i="7"/>
  <c r="BX22" i="7"/>
  <c r="BX21" i="7"/>
  <c r="BX19" i="7"/>
  <c r="BY14" i="7"/>
  <c r="BY13" i="7"/>
  <c r="BY12" i="7"/>
  <c r="BY11" i="7"/>
  <c r="BY10" i="7"/>
  <c r="BY9" i="7"/>
  <c r="BY8" i="7"/>
  <c r="BY6" i="7"/>
  <c r="BY5" i="7"/>
  <c r="BY4" i="7"/>
  <c r="BY3" i="7"/>
  <c r="DK343" i="1"/>
  <c r="DL351" i="1" s="1"/>
  <c r="DK337" i="1"/>
  <c r="DK336" i="1"/>
  <c r="DL334" i="1"/>
  <c r="DL333" i="1"/>
  <c r="DL332" i="1"/>
  <c r="DL330" i="1"/>
  <c r="DL329" i="1"/>
  <c r="DL328" i="1"/>
  <c r="DL320" i="1"/>
  <c r="DL319" i="1"/>
  <c r="DL317" i="1"/>
  <c r="DL316" i="1"/>
  <c r="DL315" i="1"/>
  <c r="DL313" i="1"/>
  <c r="DL312" i="1"/>
  <c r="DL311" i="1"/>
  <c r="DL302" i="1"/>
  <c r="DL301" i="1"/>
  <c r="DL299" i="1"/>
  <c r="DL298" i="1"/>
  <c r="DL297" i="1"/>
  <c r="DL295" i="1"/>
  <c r="DL292" i="1"/>
  <c r="DK87" i="1"/>
  <c r="DK86" i="1"/>
  <c r="DK85" i="1"/>
  <c r="DK84" i="1"/>
  <c r="DK83" i="1"/>
  <c r="DK81" i="1"/>
  <c r="DK72" i="1"/>
  <c r="BX29" i="7" s="1"/>
  <c r="DK71" i="1"/>
  <c r="BX28" i="7" s="1"/>
  <c r="DK70" i="1"/>
  <c r="BX33" i="7" s="1"/>
  <c r="DK69" i="1"/>
  <c r="BX32" i="7" s="1"/>
  <c r="DK68" i="1"/>
  <c r="BX31" i="7" s="1"/>
  <c r="DK67" i="1"/>
  <c r="BX27" i="7" s="1"/>
  <c r="DK66" i="1"/>
  <c r="BX30" i="7" s="1"/>
  <c r="DK64" i="1"/>
  <c r="DK55" i="1"/>
  <c r="DL44" i="1"/>
  <c r="BY15" i="7" s="1"/>
  <c r="DK51" i="1"/>
  <c r="DK27" i="1"/>
  <c r="DK26" i="1"/>
  <c r="DL7" i="1"/>
  <c r="DM19" i="1" s="1"/>
  <c r="DL6" i="1"/>
  <c r="DL12" i="1" s="1"/>
  <c r="DL21" i="1"/>
  <c r="DL17" i="1"/>
  <c r="DL335" i="1" l="1"/>
  <c r="DL318" i="1"/>
  <c r="DL300" i="1"/>
  <c r="BX26" i="7"/>
  <c r="DL34" i="1"/>
  <c r="DM18" i="1"/>
  <c r="DM13" i="1"/>
  <c r="DK73" i="1"/>
  <c r="DK88" i="1"/>
  <c r="DL24" i="1"/>
  <c r="BH280" i="15"/>
  <c r="BH83" i="15"/>
  <c r="BH40" i="15"/>
  <c r="BH99" i="15"/>
  <c r="BH260" i="15"/>
  <c r="BH194" i="15"/>
  <c r="BH112" i="15"/>
  <c r="BH125" i="15"/>
  <c r="BI148" i="15"/>
  <c r="BH28" i="15"/>
  <c r="BH115" i="15"/>
  <c r="BH204" i="15"/>
  <c r="BH236" i="15"/>
  <c r="BI350" i="15"/>
  <c r="BH218" i="15"/>
  <c r="BH228" i="15"/>
  <c r="BI120" i="15"/>
  <c r="BH188" i="15"/>
  <c r="BH220" i="15"/>
  <c r="BH266" i="15"/>
  <c r="BI59" i="15"/>
  <c r="BI70" i="15"/>
  <c r="BI122" i="15"/>
  <c r="BH130" i="15"/>
  <c r="BH300" i="15"/>
  <c r="BH310" i="15"/>
  <c r="BH35" i="15"/>
  <c r="BI106" i="15"/>
  <c r="BI292" i="15"/>
  <c r="BH88" i="15"/>
  <c r="BH123" i="15"/>
  <c r="BH143" i="15"/>
  <c r="BH312" i="15"/>
  <c r="BH108" i="15"/>
  <c r="BH276" i="15"/>
  <c r="BI304" i="15"/>
  <c r="BH356" i="15"/>
  <c r="BI72" i="15"/>
  <c r="BI100" i="15"/>
  <c r="BH109" i="15"/>
  <c r="BH286" i="15"/>
  <c r="BH278" i="15"/>
  <c r="BH297" i="15"/>
  <c r="BH73" i="15"/>
  <c r="BH93" i="15"/>
  <c r="BH170" i="15"/>
  <c r="BH20" i="15"/>
  <c r="BH95" i="15"/>
  <c r="BH101" i="15"/>
  <c r="BI156" i="15"/>
  <c r="BH252" i="15"/>
  <c r="BH288" i="15"/>
  <c r="BH242" i="15"/>
  <c r="BI52" i="15"/>
  <c r="BH62" i="15"/>
  <c r="BI96" i="15"/>
  <c r="BH110" i="15"/>
  <c r="BH118" i="15"/>
  <c r="BH133" i="15"/>
  <c r="BH142" i="15"/>
  <c r="BH212" i="15"/>
  <c r="BH273" i="15"/>
  <c r="BH298" i="15"/>
  <c r="BI316" i="15"/>
  <c r="BH281" i="15"/>
  <c r="BH366" i="15"/>
  <c r="BH24" i="15"/>
  <c r="BI119" i="15"/>
  <c r="BH134" i="15"/>
  <c r="BH160" i="15"/>
  <c r="BH244" i="15"/>
  <c r="BH309" i="15"/>
  <c r="BH358" i="15"/>
  <c r="BH102" i="15"/>
  <c r="BH144" i="15"/>
  <c r="BI360" i="15"/>
  <c r="BI36" i="15"/>
  <c r="BI46" i="15"/>
  <c r="BH75" i="15"/>
  <c r="BH94" i="15"/>
  <c r="BI107" i="15"/>
  <c r="BH121" i="15"/>
  <c r="BI154" i="15"/>
  <c r="BH196" i="15"/>
  <c r="BH268" i="15"/>
  <c r="BH285" i="15"/>
  <c r="BH361" i="15"/>
  <c r="BI135" i="15"/>
  <c r="BH149" i="15"/>
  <c r="BH12" i="15"/>
  <c r="BH51" i="15"/>
  <c r="BI71" i="15"/>
  <c r="BI84" i="15"/>
  <c r="BH274" i="15"/>
  <c r="BH293" i="15"/>
  <c r="BH305" i="15"/>
  <c r="BH317" i="15"/>
  <c r="BH362" i="15"/>
  <c r="BH37" i="15"/>
  <c r="BH45" i="15"/>
  <c r="BH64" i="15"/>
  <c r="BH77" i="15"/>
  <c r="BH32" i="15"/>
  <c r="BH38" i="15"/>
  <c r="BH131" i="15"/>
  <c r="BH136" i="15"/>
  <c r="BH150" i="15"/>
  <c r="BH164" i="15"/>
  <c r="BH172" i="15"/>
  <c r="BH180" i="15"/>
  <c r="BH352" i="15"/>
  <c r="BH357" i="15"/>
  <c r="BH368" i="15"/>
  <c r="BI58" i="15"/>
  <c r="BH4" i="15"/>
  <c r="BH85" i="15"/>
  <c r="BH157" i="15"/>
  <c r="BH294" i="15"/>
  <c r="BH306" i="15"/>
  <c r="BH34" i="15"/>
  <c r="BI39" i="15"/>
  <c r="BH80" i="15"/>
  <c r="BH86" i="15"/>
  <c r="BI132" i="15"/>
  <c r="BH152" i="15"/>
  <c r="BH158" i="15"/>
  <c r="BH182" i="15"/>
  <c r="BH206" i="15"/>
  <c r="BH230" i="15"/>
  <c r="BH254" i="15"/>
  <c r="BH289" i="15"/>
  <c r="BH301" i="15"/>
  <c r="BH313" i="15"/>
  <c r="BH353" i="15"/>
  <c r="BH364" i="15"/>
  <c r="BH369" i="15"/>
  <c r="BH16" i="15"/>
  <c r="BH47" i="15"/>
  <c r="BH53" i="15"/>
  <c r="BH60" i="15"/>
  <c r="BH67" i="15"/>
  <c r="BH277" i="15"/>
  <c r="BH284" i="15"/>
  <c r="BH296" i="15"/>
  <c r="BH308" i="15"/>
  <c r="BH290" i="15"/>
  <c r="BH302" i="15"/>
  <c r="BH314" i="15"/>
  <c r="BH354" i="15"/>
  <c r="BH370" i="15"/>
  <c r="BH8" i="15"/>
  <c r="BH48" i="15"/>
  <c r="BH54" i="15"/>
  <c r="BH61" i="15"/>
  <c r="BI74" i="15"/>
  <c r="BH82" i="15"/>
  <c r="BI87" i="15"/>
  <c r="BH128" i="15"/>
  <c r="BH141" i="15"/>
  <c r="BH153" i="15"/>
  <c r="BH168" i="15"/>
  <c r="BH176" i="15"/>
  <c r="BH184" i="15"/>
  <c r="BH192" i="15"/>
  <c r="BH200" i="15"/>
  <c r="BH208" i="15"/>
  <c r="BH216" i="15"/>
  <c r="BH224" i="15"/>
  <c r="BH232" i="15"/>
  <c r="BH240" i="15"/>
  <c r="BH248" i="15"/>
  <c r="BH256" i="15"/>
  <c r="BH264" i="15"/>
  <c r="BH272" i="15"/>
  <c r="BH365" i="15"/>
  <c r="BH3" i="15"/>
  <c r="BH7" i="15"/>
  <c r="BH11" i="15"/>
  <c r="BH15" i="15"/>
  <c r="BH19" i="15"/>
  <c r="BH23" i="15"/>
  <c r="BH27" i="15"/>
  <c r="BH31" i="15"/>
  <c r="BH44" i="15"/>
  <c r="BH57" i="15"/>
  <c r="BH66" i="15"/>
  <c r="BH79" i="15"/>
  <c r="BH92" i="15"/>
  <c r="BH105" i="15"/>
  <c r="BH114" i="15"/>
  <c r="BH127" i="15"/>
  <c r="BH140" i="15"/>
  <c r="BI155" i="15"/>
  <c r="BH155" i="15"/>
  <c r="BH166" i="15"/>
  <c r="BH178" i="15"/>
  <c r="BH190" i="15"/>
  <c r="BH202" i="15"/>
  <c r="BH214" i="15"/>
  <c r="BH226" i="15"/>
  <c r="BH238" i="15"/>
  <c r="BH250" i="15"/>
  <c r="BH262" i="15"/>
  <c r="BI167" i="15"/>
  <c r="BH167" i="15"/>
  <c r="BI179" i="15"/>
  <c r="BH179" i="15"/>
  <c r="BI191" i="15"/>
  <c r="BH191" i="15"/>
  <c r="BI203" i="15"/>
  <c r="BH203" i="15"/>
  <c r="BI215" i="15"/>
  <c r="BH215" i="15"/>
  <c r="BI227" i="15"/>
  <c r="BH227" i="15"/>
  <c r="BI239" i="15"/>
  <c r="BH239" i="15"/>
  <c r="BI251" i="15"/>
  <c r="BH251" i="15"/>
  <c r="BI263" i="15"/>
  <c r="BH263" i="15"/>
  <c r="BI275" i="15"/>
  <c r="BH275" i="15"/>
  <c r="BI287" i="15"/>
  <c r="BH287" i="15"/>
  <c r="BI299" i="15"/>
  <c r="BH299" i="15"/>
  <c r="BI311" i="15"/>
  <c r="BH311" i="15"/>
  <c r="BH49" i="15"/>
  <c r="BH97" i="15"/>
  <c r="BH145" i="15"/>
  <c r="BH161" i="15"/>
  <c r="BH173" i="15"/>
  <c r="BH185" i="15"/>
  <c r="BH197" i="15"/>
  <c r="BH209" i="15"/>
  <c r="BH221" i="15"/>
  <c r="BH233" i="15"/>
  <c r="BH245" i="15"/>
  <c r="BH257" i="15"/>
  <c r="BH269" i="15"/>
  <c r="BI151" i="15"/>
  <c r="BH151" i="15"/>
  <c r="BH41" i="15"/>
  <c r="BH50" i="15"/>
  <c r="BH63" i="15"/>
  <c r="BH76" i="15"/>
  <c r="BH89" i="15"/>
  <c r="BH98" i="15"/>
  <c r="BH111" i="15"/>
  <c r="BH124" i="15"/>
  <c r="BH137" i="15"/>
  <c r="BH146" i="15"/>
  <c r="BH162" i="15"/>
  <c r="BH174" i="15"/>
  <c r="BH186" i="15"/>
  <c r="BH198" i="15"/>
  <c r="BH210" i="15"/>
  <c r="BH222" i="15"/>
  <c r="BH234" i="15"/>
  <c r="BH246" i="15"/>
  <c r="BH258" i="15"/>
  <c r="BH270" i="15"/>
  <c r="BH282" i="15"/>
  <c r="BI163" i="15"/>
  <c r="BH163" i="15"/>
  <c r="BI175" i="15"/>
  <c r="BH175" i="15"/>
  <c r="BI187" i="15"/>
  <c r="BH187" i="15"/>
  <c r="BI199" i="15"/>
  <c r="BH199" i="15"/>
  <c r="BI211" i="15"/>
  <c r="BH211" i="15"/>
  <c r="BI223" i="15"/>
  <c r="BH223" i="15"/>
  <c r="BI235" i="15"/>
  <c r="BH235" i="15"/>
  <c r="BI247" i="15"/>
  <c r="BH247" i="15"/>
  <c r="BI259" i="15"/>
  <c r="BH259" i="15"/>
  <c r="BI271" i="15"/>
  <c r="BH271" i="15"/>
  <c r="BI283" i="15"/>
  <c r="BH283" i="15"/>
  <c r="BI295" i="15"/>
  <c r="BH295" i="15"/>
  <c r="BI307" i="15"/>
  <c r="BH307" i="15"/>
  <c r="BH5" i="15"/>
  <c r="BH9" i="15"/>
  <c r="BH13" i="15"/>
  <c r="BH17" i="15"/>
  <c r="BH21" i="15"/>
  <c r="BH25" i="15"/>
  <c r="BH29" i="15"/>
  <c r="BH33" i="15"/>
  <c r="BH42" i="15"/>
  <c r="BH55" i="15"/>
  <c r="BH68" i="15"/>
  <c r="BH81" i="15"/>
  <c r="BH90" i="15"/>
  <c r="BH103" i="15"/>
  <c r="BH116" i="15"/>
  <c r="BH129" i="15"/>
  <c r="BH138" i="15"/>
  <c r="BI147" i="15"/>
  <c r="BH147" i="15"/>
  <c r="BH169" i="15"/>
  <c r="BH181" i="15"/>
  <c r="BH193" i="15"/>
  <c r="BH205" i="15"/>
  <c r="BH217" i="15"/>
  <c r="BH229" i="15"/>
  <c r="BH241" i="15"/>
  <c r="BH253" i="15"/>
  <c r="BH265" i="15"/>
  <c r="BH6" i="15"/>
  <c r="BH18" i="15"/>
  <c r="BH43" i="15"/>
  <c r="BH78" i="15"/>
  <c r="BH91" i="15"/>
  <c r="BH104" i="15"/>
  <c r="BH117" i="15"/>
  <c r="BH126" i="15"/>
  <c r="BH139" i="15"/>
  <c r="BI159" i="15"/>
  <c r="BH159" i="15"/>
  <c r="BI171" i="15"/>
  <c r="BH171" i="15"/>
  <c r="BI183" i="15"/>
  <c r="BH183" i="15"/>
  <c r="BI195" i="15"/>
  <c r="BH195" i="15"/>
  <c r="BI207" i="15"/>
  <c r="BH207" i="15"/>
  <c r="BI219" i="15"/>
  <c r="BH219" i="15"/>
  <c r="BI231" i="15"/>
  <c r="BH231" i="15"/>
  <c r="BI243" i="15"/>
  <c r="BH243" i="15"/>
  <c r="BI255" i="15"/>
  <c r="BH255" i="15"/>
  <c r="BI267" i="15"/>
  <c r="BH267" i="15"/>
  <c r="BI279" i="15"/>
  <c r="BH279" i="15"/>
  <c r="BI291" i="15"/>
  <c r="BH291" i="15"/>
  <c r="BI303" i="15"/>
  <c r="BH303" i="15"/>
  <c r="BI315" i="15"/>
  <c r="BH315" i="15"/>
  <c r="BH10" i="15"/>
  <c r="BH14" i="15"/>
  <c r="BH22" i="15"/>
  <c r="BH26" i="15"/>
  <c r="BH30" i="15"/>
  <c r="BH56" i="15"/>
  <c r="BH69" i="15"/>
  <c r="BH65" i="15"/>
  <c r="BH113" i="15"/>
  <c r="BH165" i="15"/>
  <c r="BH177" i="15"/>
  <c r="BH189" i="15"/>
  <c r="BH201" i="15"/>
  <c r="BH213" i="15"/>
  <c r="BH225" i="15"/>
  <c r="BH237" i="15"/>
  <c r="BH249" i="15"/>
  <c r="BH261" i="15"/>
  <c r="BH351" i="15"/>
  <c r="BH355" i="15"/>
  <c r="BH359" i="15"/>
  <c r="BH363" i="15"/>
  <c r="BH367" i="15"/>
  <c r="BH371" i="15"/>
  <c r="BH2" i="15"/>
  <c r="DL8" i="1"/>
  <c r="DM20" i="1" s="1"/>
  <c r="DL25" i="1"/>
  <c r="N387" i="15"/>
  <c r="N394" i="15" s="1"/>
  <c r="N386" i="15"/>
  <c r="N393" i="15" s="1"/>
  <c r="N385" i="15"/>
  <c r="N392" i="15" s="1"/>
  <c r="N384" i="15"/>
  <c r="N391" i="15" s="1"/>
  <c r="N383" i="15"/>
  <c r="N390" i="15" s="1"/>
  <c r="N382" i="15"/>
  <c r="N389" i="15" s="1"/>
  <c r="N381" i="15"/>
  <c r="N388" i="15" s="1"/>
  <c r="BW24" i="7"/>
  <c r="BW23" i="7"/>
  <c r="BW22" i="7"/>
  <c r="BW21" i="7"/>
  <c r="BW19" i="7"/>
  <c r="BX14" i="7"/>
  <c r="BX13" i="7"/>
  <c r="BX12" i="7"/>
  <c r="BX11" i="7"/>
  <c r="BX10" i="7"/>
  <c r="BX9" i="7"/>
  <c r="BX8" i="7"/>
  <c r="BX6" i="7"/>
  <c r="BX5" i="7"/>
  <c r="BX4" i="7"/>
  <c r="BX3" i="7"/>
  <c r="DJ343" i="1"/>
  <c r="DK351" i="1" s="1"/>
  <c r="DJ337" i="1"/>
  <c r="DJ336" i="1"/>
  <c r="DK334" i="1"/>
  <c r="DK333" i="1"/>
  <c r="DK332" i="1"/>
  <c r="DK330" i="1"/>
  <c r="DK329" i="1"/>
  <c r="DK328" i="1"/>
  <c r="DK320" i="1"/>
  <c r="DK319" i="1"/>
  <c r="DK317" i="1"/>
  <c r="DK316" i="1"/>
  <c r="DK315" i="1"/>
  <c r="DK318" i="1" s="1"/>
  <c r="DK313" i="1"/>
  <c r="DK312" i="1"/>
  <c r="DK311" i="1"/>
  <c r="DK292" i="1"/>
  <c r="DK302" i="1"/>
  <c r="DK301" i="1"/>
  <c r="DK299" i="1"/>
  <c r="DK298" i="1"/>
  <c r="DK297" i="1"/>
  <c r="DK295" i="1"/>
  <c r="DJ87" i="1"/>
  <c r="DJ86" i="1"/>
  <c r="DJ85" i="1"/>
  <c r="DJ84" i="1"/>
  <c r="DJ83" i="1"/>
  <c r="DJ81" i="1"/>
  <c r="DJ72" i="1"/>
  <c r="BW29" i="7" s="1"/>
  <c r="DJ71" i="1"/>
  <c r="BW28" i="7" s="1"/>
  <c r="DJ70" i="1"/>
  <c r="BW33" i="7" s="1"/>
  <c r="DJ69" i="1"/>
  <c r="BW32" i="7" s="1"/>
  <c r="DJ68" i="1"/>
  <c r="BW31" i="7" s="1"/>
  <c r="DJ67" i="1"/>
  <c r="BW27" i="7" s="1"/>
  <c r="DJ66" i="1"/>
  <c r="BW30" i="7" s="1"/>
  <c r="DJ64" i="1"/>
  <c r="DJ55" i="1"/>
  <c r="DK44" i="1"/>
  <c r="BX15" i="7" s="1"/>
  <c r="DJ51" i="1"/>
  <c r="DK7" i="1"/>
  <c r="DK8" i="1" s="1"/>
  <c r="DK6" i="1"/>
  <c r="DK12" i="1" s="1"/>
  <c r="DJ27" i="1"/>
  <c r="DJ26" i="1"/>
  <c r="DK21" i="1"/>
  <c r="DK17" i="1"/>
  <c r="CB295" i="15" l="1"/>
  <c r="CC295" i="15" s="1"/>
  <c r="CB267" i="15"/>
  <c r="CC267" i="15" s="1"/>
  <c r="CB283" i="15"/>
  <c r="CC283" i="15" s="1"/>
  <c r="CB247" i="15"/>
  <c r="CC247" i="15" s="1"/>
  <c r="CB175" i="15"/>
  <c r="CC175" i="15" s="1"/>
  <c r="CB303" i="15"/>
  <c r="CC303" i="15" s="1"/>
  <c r="CB231" i="15"/>
  <c r="CC231" i="15" s="1"/>
  <c r="CB159" i="15"/>
  <c r="CC159" i="15" s="1"/>
  <c r="CB2" i="15"/>
  <c r="CC2" i="15" s="1"/>
  <c r="CB36" i="15"/>
  <c r="CC36" i="15" s="1"/>
  <c r="CB292" i="15"/>
  <c r="CC292" i="15" s="1"/>
  <c r="CB120" i="15"/>
  <c r="CC120" i="15" s="1"/>
  <c r="CB172" i="15"/>
  <c r="CC172" i="15" s="1"/>
  <c r="CB48" i="15"/>
  <c r="CC48" i="15" s="1"/>
  <c r="CB337" i="15"/>
  <c r="CC337" i="15" s="1"/>
  <c r="CB341" i="15"/>
  <c r="CC341" i="15" s="1"/>
  <c r="CB345" i="15"/>
  <c r="CC345" i="15" s="1"/>
  <c r="CB302" i="15"/>
  <c r="CC302" i="15" s="1"/>
  <c r="CB158" i="15"/>
  <c r="CC158" i="15" s="1"/>
  <c r="CB357" i="15"/>
  <c r="CC357" i="15" s="1"/>
  <c r="CB181" i="15"/>
  <c r="CC181" i="15" s="1"/>
  <c r="CB37" i="15"/>
  <c r="CC37" i="15" s="1"/>
  <c r="CB228" i="15"/>
  <c r="CC228" i="15" s="1"/>
  <c r="CB143" i="15"/>
  <c r="CC143" i="15" s="1"/>
  <c r="CB286" i="15"/>
  <c r="CC286" i="15" s="1"/>
  <c r="CB130" i="15"/>
  <c r="CC130" i="15" s="1"/>
  <c r="CB273" i="15"/>
  <c r="CC273" i="15" s="1"/>
  <c r="CB129" i="15"/>
  <c r="CC129" i="15" s="1"/>
  <c r="CB352" i="15"/>
  <c r="CC352" i="15" s="1"/>
  <c r="CB176" i="15"/>
  <c r="CC176" i="15" s="1"/>
  <c r="CB32" i="15"/>
  <c r="CC32" i="15" s="1"/>
  <c r="CB55" i="15"/>
  <c r="CC55" i="15" s="1"/>
  <c r="CB258" i="15"/>
  <c r="CC258" i="15" s="1"/>
  <c r="CB114" i="15"/>
  <c r="CC114" i="15" s="1"/>
  <c r="CB281" i="15"/>
  <c r="CC281" i="15" s="1"/>
  <c r="CB137" i="15"/>
  <c r="CC137" i="15" s="1"/>
  <c r="CB263" i="15"/>
  <c r="CC263" i="15" s="1"/>
  <c r="CB191" i="15"/>
  <c r="CC191" i="15" s="1"/>
  <c r="CB132" i="15"/>
  <c r="CC132" i="15" s="1"/>
  <c r="CB135" i="15"/>
  <c r="CC135" i="15" s="1"/>
  <c r="CB360" i="15"/>
  <c r="CC360" i="15" s="1"/>
  <c r="CB316" i="15"/>
  <c r="CC316" i="15" s="1"/>
  <c r="CB106" i="15"/>
  <c r="CC106" i="15" s="1"/>
  <c r="CB160" i="15"/>
  <c r="CC160" i="15" s="1"/>
  <c r="CB371" i="15"/>
  <c r="CC371" i="15" s="1"/>
  <c r="CB349" i="15"/>
  <c r="CC349" i="15" s="1"/>
  <c r="CB318" i="15"/>
  <c r="CC318" i="15" s="1"/>
  <c r="CB343" i="15"/>
  <c r="CC343" i="15" s="1"/>
  <c r="CB290" i="15"/>
  <c r="CC290" i="15" s="1"/>
  <c r="CB146" i="15"/>
  <c r="CC146" i="15" s="1"/>
  <c r="CB313" i="15"/>
  <c r="CC313" i="15" s="1"/>
  <c r="CB169" i="15"/>
  <c r="CC169" i="15" s="1"/>
  <c r="CB25" i="15"/>
  <c r="CC25" i="15" s="1"/>
  <c r="CB216" i="15"/>
  <c r="CC216" i="15" s="1"/>
  <c r="CB131" i="15"/>
  <c r="CC131" i="15" s="1"/>
  <c r="CB274" i="15"/>
  <c r="CC274" i="15" s="1"/>
  <c r="CB118" i="15"/>
  <c r="CC118" i="15" s="1"/>
  <c r="CB261" i="15"/>
  <c r="CC261" i="15" s="1"/>
  <c r="CB117" i="15"/>
  <c r="CC117" i="15" s="1"/>
  <c r="CB308" i="15"/>
  <c r="CC308" i="15" s="1"/>
  <c r="CB164" i="15"/>
  <c r="CC164" i="15" s="1"/>
  <c r="CB20" i="15"/>
  <c r="CC20" i="15" s="1"/>
  <c r="CB43" i="15"/>
  <c r="CC43" i="15" s="1"/>
  <c r="CB246" i="15"/>
  <c r="CC246" i="15" s="1"/>
  <c r="CB102" i="15"/>
  <c r="CC102" i="15" s="1"/>
  <c r="CB269" i="15"/>
  <c r="CC269" i="15" s="1"/>
  <c r="CB125" i="15"/>
  <c r="CC125" i="15" s="1"/>
  <c r="CB291" i="15"/>
  <c r="CC291" i="15" s="1"/>
  <c r="CB219" i="15"/>
  <c r="CC219" i="15" s="1"/>
  <c r="CB151" i="15"/>
  <c r="CC151" i="15" s="1"/>
  <c r="CB100" i="15"/>
  <c r="CC100" i="15" s="1"/>
  <c r="CB136" i="15"/>
  <c r="CC136" i="15" s="1"/>
  <c r="CB359" i="15"/>
  <c r="CC359" i="15" s="1"/>
  <c r="CB326" i="15"/>
  <c r="CC326" i="15" s="1"/>
  <c r="CB330" i="15"/>
  <c r="CC330" i="15" s="1"/>
  <c r="CB322" i="15"/>
  <c r="CC322" i="15" s="1"/>
  <c r="CB278" i="15"/>
  <c r="CC278" i="15" s="1"/>
  <c r="CB134" i="15"/>
  <c r="CC134" i="15" s="1"/>
  <c r="CB301" i="15"/>
  <c r="CC301" i="15" s="1"/>
  <c r="CB157" i="15"/>
  <c r="CC157" i="15" s="1"/>
  <c r="CB13" i="15"/>
  <c r="CC13" i="15" s="1"/>
  <c r="CB204" i="15"/>
  <c r="CC204" i="15" s="1"/>
  <c r="CB95" i="15"/>
  <c r="CC95" i="15" s="1"/>
  <c r="CB262" i="15"/>
  <c r="CC262" i="15" s="1"/>
  <c r="CB94" i="15"/>
  <c r="CC94" i="15" s="1"/>
  <c r="CB249" i="15"/>
  <c r="CC249" i="15" s="1"/>
  <c r="CB105" i="15"/>
  <c r="CC105" i="15" s="1"/>
  <c r="CB296" i="15"/>
  <c r="CC296" i="15" s="1"/>
  <c r="CB152" i="15"/>
  <c r="CC152" i="15" s="1"/>
  <c r="CB8" i="15"/>
  <c r="CC8" i="15" s="1"/>
  <c r="CB31" i="15"/>
  <c r="CC31" i="15" s="1"/>
  <c r="CB234" i="15"/>
  <c r="CC234" i="15" s="1"/>
  <c r="CB90" i="15"/>
  <c r="CC90" i="15" s="1"/>
  <c r="CB257" i="15"/>
  <c r="CC257" i="15" s="1"/>
  <c r="CB113" i="15"/>
  <c r="CC113" i="15" s="1"/>
  <c r="CB235" i="15"/>
  <c r="CC235" i="15" s="1"/>
  <c r="CB163" i="15"/>
  <c r="CC163" i="15" s="1"/>
  <c r="CB251" i="15"/>
  <c r="CC251" i="15" s="1"/>
  <c r="CB179" i="15"/>
  <c r="CC179" i="15" s="1"/>
  <c r="CB156" i="15"/>
  <c r="CC156" i="15" s="1"/>
  <c r="CB72" i="15"/>
  <c r="CC72" i="15" s="1"/>
  <c r="CB350" i="15"/>
  <c r="CC350" i="15" s="1"/>
  <c r="CB280" i="15"/>
  <c r="CC280" i="15" s="1"/>
  <c r="CB124" i="15"/>
  <c r="CC124" i="15" s="1"/>
  <c r="CB123" i="15"/>
  <c r="CC123" i="15" s="1"/>
  <c r="CB338" i="15"/>
  <c r="CC338" i="15" s="1"/>
  <c r="CB342" i="15"/>
  <c r="CC342" i="15" s="1"/>
  <c r="CB334" i="15"/>
  <c r="CC334" i="15" s="1"/>
  <c r="CB266" i="15"/>
  <c r="CC266" i="15" s="1"/>
  <c r="CB110" i="15"/>
  <c r="CC110" i="15" s="1"/>
  <c r="CB289" i="15"/>
  <c r="CC289" i="15" s="1"/>
  <c r="CB145" i="15"/>
  <c r="CC145" i="15" s="1"/>
  <c r="CB368" i="15"/>
  <c r="CC368" i="15" s="1"/>
  <c r="CB192" i="15"/>
  <c r="CC192" i="15" s="1"/>
  <c r="CB83" i="15"/>
  <c r="CC83" i="15" s="1"/>
  <c r="CB250" i="15"/>
  <c r="CC250" i="15" s="1"/>
  <c r="CB82" i="15"/>
  <c r="CC82" i="15" s="1"/>
  <c r="CB237" i="15"/>
  <c r="CC237" i="15" s="1"/>
  <c r="CB93" i="15"/>
  <c r="CC93" i="15" s="1"/>
  <c r="CB284" i="15"/>
  <c r="CC284" i="15" s="1"/>
  <c r="CB140" i="15"/>
  <c r="CC140" i="15" s="1"/>
  <c r="CB363" i="15"/>
  <c r="CC363" i="15" s="1"/>
  <c r="CB19" i="15"/>
  <c r="CC19" i="15" s="1"/>
  <c r="CB222" i="15"/>
  <c r="CC222" i="15" s="1"/>
  <c r="CB78" i="15"/>
  <c r="CC78" i="15" s="1"/>
  <c r="CB245" i="15"/>
  <c r="CC245" i="15" s="1"/>
  <c r="CB101" i="15"/>
  <c r="CC101" i="15" s="1"/>
  <c r="CB307" i="15"/>
  <c r="CC307" i="15" s="1"/>
  <c r="CB279" i="15"/>
  <c r="CC279" i="15" s="1"/>
  <c r="CB207" i="15"/>
  <c r="CC207" i="15" s="1"/>
  <c r="CB155" i="15"/>
  <c r="CC155" i="15" s="1"/>
  <c r="CB87" i="15"/>
  <c r="CC87" i="15" s="1"/>
  <c r="CB39" i="15"/>
  <c r="CC39" i="15" s="1"/>
  <c r="CB268" i="15"/>
  <c r="CC268" i="15" s="1"/>
  <c r="CB112" i="15"/>
  <c r="CC112" i="15" s="1"/>
  <c r="CB111" i="15"/>
  <c r="CC111" i="15" s="1"/>
  <c r="CB336" i="15"/>
  <c r="CC336" i="15" s="1"/>
  <c r="CB348" i="15"/>
  <c r="CC348" i="15" s="1"/>
  <c r="CB346" i="15"/>
  <c r="CC346" i="15" s="1"/>
  <c r="CB254" i="15"/>
  <c r="CC254" i="15" s="1"/>
  <c r="CB98" i="15"/>
  <c r="CC98" i="15" s="1"/>
  <c r="CB277" i="15"/>
  <c r="CC277" i="15" s="1"/>
  <c r="CB133" i="15"/>
  <c r="CC133" i="15" s="1"/>
  <c r="CB356" i="15"/>
  <c r="CC356" i="15" s="1"/>
  <c r="CB180" i="15"/>
  <c r="CC180" i="15" s="1"/>
  <c r="CB47" i="15"/>
  <c r="CC47" i="15" s="1"/>
  <c r="CB238" i="15"/>
  <c r="CC238" i="15" s="1"/>
  <c r="CB34" i="15"/>
  <c r="CC34" i="15" s="1"/>
  <c r="CB225" i="15"/>
  <c r="CC225" i="15" s="1"/>
  <c r="CB81" i="15"/>
  <c r="CC81" i="15" s="1"/>
  <c r="CB272" i="15"/>
  <c r="CC272" i="15" s="1"/>
  <c r="CB128" i="15"/>
  <c r="CC128" i="15" s="1"/>
  <c r="CB351" i="15"/>
  <c r="CC351" i="15" s="1"/>
  <c r="CB7" i="15"/>
  <c r="CC7" i="15" s="1"/>
  <c r="CB210" i="15"/>
  <c r="CC210" i="15" s="1"/>
  <c r="CB66" i="15"/>
  <c r="CC66" i="15" s="1"/>
  <c r="CB233" i="15"/>
  <c r="CC233" i="15" s="1"/>
  <c r="CB89" i="15"/>
  <c r="CC89" i="15" s="1"/>
  <c r="CB223" i="15"/>
  <c r="CC223" i="15" s="1"/>
  <c r="CB311" i="15"/>
  <c r="CC311" i="15" s="1"/>
  <c r="CB239" i="15"/>
  <c r="CC239" i="15" s="1"/>
  <c r="CB167" i="15"/>
  <c r="CC167" i="15" s="1"/>
  <c r="CB304" i="15"/>
  <c r="CC304" i="15" s="1"/>
  <c r="CB256" i="15"/>
  <c r="CC256" i="15" s="1"/>
  <c r="CB88" i="15"/>
  <c r="CC88" i="15" s="1"/>
  <c r="CB99" i="15"/>
  <c r="CC99" i="15" s="1"/>
  <c r="CB325" i="15"/>
  <c r="CC325" i="15" s="1"/>
  <c r="CB331" i="15"/>
  <c r="CC331" i="15" s="1"/>
  <c r="CB323" i="15"/>
  <c r="CC323" i="15" s="1"/>
  <c r="CB242" i="15"/>
  <c r="CC242" i="15" s="1"/>
  <c r="CB86" i="15"/>
  <c r="CC86" i="15" s="1"/>
  <c r="CB265" i="15"/>
  <c r="CC265" i="15" s="1"/>
  <c r="CB121" i="15"/>
  <c r="CC121" i="15" s="1"/>
  <c r="CB312" i="15"/>
  <c r="CC312" i="15" s="1"/>
  <c r="CB168" i="15"/>
  <c r="CC168" i="15" s="1"/>
  <c r="CB35" i="15"/>
  <c r="CC35" i="15" s="1"/>
  <c r="CB226" i="15"/>
  <c r="CC226" i="15" s="1"/>
  <c r="CB22" i="15"/>
  <c r="CC22" i="15" s="1"/>
  <c r="CB213" i="15"/>
  <c r="CC213" i="15" s="1"/>
  <c r="CB69" i="15"/>
  <c r="CC69" i="15" s="1"/>
  <c r="CB260" i="15"/>
  <c r="CC260" i="15" s="1"/>
  <c r="CB116" i="15"/>
  <c r="CC116" i="15" s="1"/>
  <c r="CB139" i="15"/>
  <c r="CC139" i="15" s="1"/>
  <c r="CB30" i="15"/>
  <c r="CC30" i="15" s="1"/>
  <c r="CB198" i="15"/>
  <c r="CC198" i="15" s="1"/>
  <c r="CB54" i="15"/>
  <c r="CC54" i="15" s="1"/>
  <c r="CB221" i="15"/>
  <c r="CC221" i="15" s="1"/>
  <c r="CB77" i="15"/>
  <c r="CC77" i="15" s="1"/>
  <c r="CB195" i="15"/>
  <c r="CC195" i="15" s="1"/>
  <c r="CB74" i="15"/>
  <c r="CC74" i="15" s="1"/>
  <c r="CB154" i="15"/>
  <c r="CC154" i="15" s="1"/>
  <c r="CB122" i="15"/>
  <c r="CC122" i="15" s="1"/>
  <c r="CB244" i="15"/>
  <c r="CC244" i="15" s="1"/>
  <c r="CB76" i="15"/>
  <c r="CC76" i="15" s="1"/>
  <c r="CB75" i="15"/>
  <c r="CC75" i="15" s="1"/>
  <c r="CB339" i="15"/>
  <c r="CC339" i="15" s="1"/>
  <c r="CB320" i="15"/>
  <c r="CC320" i="15" s="1"/>
  <c r="CB335" i="15"/>
  <c r="CC335" i="15" s="1"/>
  <c r="CB230" i="15"/>
  <c r="CC230" i="15" s="1"/>
  <c r="CB62" i="15"/>
  <c r="CC62" i="15" s="1"/>
  <c r="CB253" i="15"/>
  <c r="CC253" i="15" s="1"/>
  <c r="CB109" i="15"/>
  <c r="CC109" i="15" s="1"/>
  <c r="CB300" i="15"/>
  <c r="CC300" i="15" s="1"/>
  <c r="CB144" i="15"/>
  <c r="CC144" i="15" s="1"/>
  <c r="CB23" i="15"/>
  <c r="CC23" i="15" s="1"/>
  <c r="CB214" i="15"/>
  <c r="CC214" i="15" s="1"/>
  <c r="CB10" i="15"/>
  <c r="CC10" i="15" s="1"/>
  <c r="CB201" i="15"/>
  <c r="CC201" i="15" s="1"/>
  <c r="CB57" i="15"/>
  <c r="CC57" i="15" s="1"/>
  <c r="CB248" i="15"/>
  <c r="CC248" i="15" s="1"/>
  <c r="CB104" i="15"/>
  <c r="CC104" i="15" s="1"/>
  <c r="CB127" i="15"/>
  <c r="CC127" i="15" s="1"/>
  <c r="CB6" i="15"/>
  <c r="CC6" i="15" s="1"/>
  <c r="CB186" i="15"/>
  <c r="CC186" i="15" s="1"/>
  <c r="CB42" i="15"/>
  <c r="CC42" i="15" s="1"/>
  <c r="CB209" i="15"/>
  <c r="CC209" i="15" s="1"/>
  <c r="CB65" i="15"/>
  <c r="CC65" i="15" s="1"/>
  <c r="CB211" i="15"/>
  <c r="CC211" i="15" s="1"/>
  <c r="CB299" i="15"/>
  <c r="CC299" i="15" s="1"/>
  <c r="CB227" i="15"/>
  <c r="CC227" i="15" s="1"/>
  <c r="CB70" i="15"/>
  <c r="CC70" i="15" s="1"/>
  <c r="CB232" i="15"/>
  <c r="CC232" i="15" s="1"/>
  <c r="CB64" i="15"/>
  <c r="CC64" i="15" s="1"/>
  <c r="CB63" i="15"/>
  <c r="CC63" i="15" s="1"/>
  <c r="CB328" i="15"/>
  <c r="CC328" i="15" s="1"/>
  <c r="CB332" i="15"/>
  <c r="CC332" i="15" s="1"/>
  <c r="CB347" i="15"/>
  <c r="CC347" i="15" s="1"/>
  <c r="CB218" i="15"/>
  <c r="CC218" i="15" s="1"/>
  <c r="CB50" i="15"/>
  <c r="CC50" i="15" s="1"/>
  <c r="CB241" i="15"/>
  <c r="CC241" i="15" s="1"/>
  <c r="CB97" i="15"/>
  <c r="CC97" i="15" s="1"/>
  <c r="CB288" i="15"/>
  <c r="CC288" i="15" s="1"/>
  <c r="CB108" i="15"/>
  <c r="CC108" i="15" s="1"/>
  <c r="CB11" i="15"/>
  <c r="CC11" i="15" s="1"/>
  <c r="CB202" i="15"/>
  <c r="CC202" i="15" s="1"/>
  <c r="CB365" i="15"/>
  <c r="CC365" i="15" s="1"/>
  <c r="CB189" i="15"/>
  <c r="CC189" i="15" s="1"/>
  <c r="CB45" i="15"/>
  <c r="CC45" i="15" s="1"/>
  <c r="CB236" i="15"/>
  <c r="CC236" i="15" s="1"/>
  <c r="CB92" i="15"/>
  <c r="CC92" i="15" s="1"/>
  <c r="CB115" i="15"/>
  <c r="CC115" i="15" s="1"/>
  <c r="CB362" i="15"/>
  <c r="CC362" i="15" s="1"/>
  <c r="CB174" i="15"/>
  <c r="CC174" i="15" s="1"/>
  <c r="CB18" i="15"/>
  <c r="CC18" i="15" s="1"/>
  <c r="CB197" i="15"/>
  <c r="CC197" i="15" s="1"/>
  <c r="CB53" i="15"/>
  <c r="CC53" i="15" s="1"/>
  <c r="CB255" i="15"/>
  <c r="CC255" i="15" s="1"/>
  <c r="CB183" i="15"/>
  <c r="CC183" i="15" s="1"/>
  <c r="CB147" i="15"/>
  <c r="CC147" i="15" s="1"/>
  <c r="CB84" i="15"/>
  <c r="CC84" i="15" s="1"/>
  <c r="CB107" i="15"/>
  <c r="CC107" i="15" s="1"/>
  <c r="CB59" i="15"/>
  <c r="CC59" i="15" s="1"/>
  <c r="CB148" i="15"/>
  <c r="CC148" i="15" s="1"/>
  <c r="CB220" i="15"/>
  <c r="CC220" i="15" s="1"/>
  <c r="CB40" i="15"/>
  <c r="CC40" i="15" s="1"/>
  <c r="CB51" i="15"/>
  <c r="CC51" i="15" s="1"/>
  <c r="CB340" i="15"/>
  <c r="CC340" i="15" s="1"/>
  <c r="CB344" i="15"/>
  <c r="CC344" i="15" s="1"/>
  <c r="CB24" i="15"/>
  <c r="CC24" i="15" s="1"/>
  <c r="CB206" i="15"/>
  <c r="CC206" i="15" s="1"/>
  <c r="CB38" i="15"/>
  <c r="CC38" i="15" s="1"/>
  <c r="CB229" i="15"/>
  <c r="CC229" i="15" s="1"/>
  <c r="CB85" i="15"/>
  <c r="CC85" i="15" s="1"/>
  <c r="CB276" i="15"/>
  <c r="CC276" i="15" s="1"/>
  <c r="CB60" i="15"/>
  <c r="CC60" i="15" s="1"/>
  <c r="CB366" i="15"/>
  <c r="CC366" i="15" s="1"/>
  <c r="CB190" i="15"/>
  <c r="CC190" i="15" s="1"/>
  <c r="CB353" i="15"/>
  <c r="CC353" i="15" s="1"/>
  <c r="CB177" i="15"/>
  <c r="CC177" i="15" s="1"/>
  <c r="CB33" i="15"/>
  <c r="CC33" i="15" s="1"/>
  <c r="CB224" i="15"/>
  <c r="CC224" i="15" s="1"/>
  <c r="CB80" i="15"/>
  <c r="CC80" i="15" s="1"/>
  <c r="CB103" i="15"/>
  <c r="CC103" i="15" s="1"/>
  <c r="CB306" i="15"/>
  <c r="CC306" i="15" s="1"/>
  <c r="CB162" i="15"/>
  <c r="CC162" i="15" s="1"/>
  <c r="CB361" i="15"/>
  <c r="CC361" i="15" s="1"/>
  <c r="CB185" i="15"/>
  <c r="CC185" i="15" s="1"/>
  <c r="CB41" i="15"/>
  <c r="CC41" i="15" s="1"/>
  <c r="CB271" i="15"/>
  <c r="CC271" i="15" s="1"/>
  <c r="CB199" i="15"/>
  <c r="CC199" i="15" s="1"/>
  <c r="CB287" i="15"/>
  <c r="CC287" i="15" s="1"/>
  <c r="CB215" i="15"/>
  <c r="CC215" i="15" s="1"/>
  <c r="CB71" i="15"/>
  <c r="CC71" i="15" s="1"/>
  <c r="CB119" i="15"/>
  <c r="CC119" i="15" s="1"/>
  <c r="CB96" i="15"/>
  <c r="CC96" i="15" s="1"/>
  <c r="CB208" i="15"/>
  <c r="CC208" i="15" s="1"/>
  <c r="CB28" i="15"/>
  <c r="CC28" i="15" s="1"/>
  <c r="CB27" i="15"/>
  <c r="CC27" i="15" s="1"/>
  <c r="CB324" i="15"/>
  <c r="CC324" i="15" s="1"/>
  <c r="CB319" i="15"/>
  <c r="CC319" i="15" s="1"/>
  <c r="CB370" i="15"/>
  <c r="CC370" i="15" s="1"/>
  <c r="CB194" i="15"/>
  <c r="CC194" i="15" s="1"/>
  <c r="CB26" i="15"/>
  <c r="CC26" i="15" s="1"/>
  <c r="CB217" i="15"/>
  <c r="CC217" i="15" s="1"/>
  <c r="CB73" i="15"/>
  <c r="CC73" i="15" s="1"/>
  <c r="CB264" i="15"/>
  <c r="CC264" i="15" s="1"/>
  <c r="CB12" i="15"/>
  <c r="CC12" i="15" s="1"/>
  <c r="CB354" i="15"/>
  <c r="CC354" i="15" s="1"/>
  <c r="CB178" i="15"/>
  <c r="CC178" i="15" s="1"/>
  <c r="CB309" i="15"/>
  <c r="CC309" i="15" s="1"/>
  <c r="CB165" i="15"/>
  <c r="CC165" i="15" s="1"/>
  <c r="CB21" i="15"/>
  <c r="CC21" i="15" s="1"/>
  <c r="CB212" i="15"/>
  <c r="CC212" i="15" s="1"/>
  <c r="CB68" i="15"/>
  <c r="CC68" i="15" s="1"/>
  <c r="CB91" i="15"/>
  <c r="CC91" i="15" s="1"/>
  <c r="CB294" i="15"/>
  <c r="CC294" i="15" s="1"/>
  <c r="CB150" i="15"/>
  <c r="CC150" i="15" s="1"/>
  <c r="CB317" i="15"/>
  <c r="CC317" i="15" s="1"/>
  <c r="CB173" i="15"/>
  <c r="CC173" i="15" s="1"/>
  <c r="CB29" i="15"/>
  <c r="CC29" i="15" s="1"/>
  <c r="CB315" i="15"/>
  <c r="CC315" i="15" s="1"/>
  <c r="CB243" i="15"/>
  <c r="CC243" i="15" s="1"/>
  <c r="CB171" i="15"/>
  <c r="CC171" i="15" s="1"/>
  <c r="CB196" i="15"/>
  <c r="CC196" i="15" s="1"/>
  <c r="CB16" i="15"/>
  <c r="CC16" i="15" s="1"/>
  <c r="CB15" i="15"/>
  <c r="CC15" i="15" s="1"/>
  <c r="CB327" i="15"/>
  <c r="CC327" i="15" s="1"/>
  <c r="CB321" i="15"/>
  <c r="CC321" i="15" s="1"/>
  <c r="CB358" i="15"/>
  <c r="CC358" i="15" s="1"/>
  <c r="CB182" i="15"/>
  <c r="CC182" i="15" s="1"/>
  <c r="CB14" i="15"/>
  <c r="CC14" i="15" s="1"/>
  <c r="CB205" i="15"/>
  <c r="CC205" i="15" s="1"/>
  <c r="CB61" i="15"/>
  <c r="CC61" i="15" s="1"/>
  <c r="CB252" i="15"/>
  <c r="CC252" i="15" s="1"/>
  <c r="CB367" i="15"/>
  <c r="CC367" i="15" s="1"/>
  <c r="CB310" i="15"/>
  <c r="CC310" i="15" s="1"/>
  <c r="CB166" i="15"/>
  <c r="CC166" i="15" s="1"/>
  <c r="CB297" i="15"/>
  <c r="CC297" i="15" s="1"/>
  <c r="CB153" i="15"/>
  <c r="CC153" i="15" s="1"/>
  <c r="CB9" i="15"/>
  <c r="CC9" i="15" s="1"/>
  <c r="CB200" i="15"/>
  <c r="CC200" i="15" s="1"/>
  <c r="CB56" i="15"/>
  <c r="CC56" i="15" s="1"/>
  <c r="CB79" i="15"/>
  <c r="CC79" i="15" s="1"/>
  <c r="CB282" i="15"/>
  <c r="CC282" i="15" s="1"/>
  <c r="CB138" i="15"/>
  <c r="CC138" i="15" s="1"/>
  <c r="CB305" i="15"/>
  <c r="CC305" i="15" s="1"/>
  <c r="CB161" i="15"/>
  <c r="CC161" i="15" s="1"/>
  <c r="CB17" i="15"/>
  <c r="CC17" i="15" s="1"/>
  <c r="CB259" i="15"/>
  <c r="CC259" i="15" s="1"/>
  <c r="CB187" i="15"/>
  <c r="CC187" i="15" s="1"/>
  <c r="CB275" i="15"/>
  <c r="CC275" i="15" s="1"/>
  <c r="CB203" i="15"/>
  <c r="CC203" i="15" s="1"/>
  <c r="CB58" i="15"/>
  <c r="CC58" i="15" s="1"/>
  <c r="CB46" i="15"/>
  <c r="CC46" i="15" s="1"/>
  <c r="CB52" i="15"/>
  <c r="CC52" i="15" s="1"/>
  <c r="CB184" i="15"/>
  <c r="CC184" i="15" s="1"/>
  <c r="CB4" i="15"/>
  <c r="CC4" i="15" s="1"/>
  <c r="CB3" i="15"/>
  <c r="CC3" i="15" s="1"/>
  <c r="CB329" i="15"/>
  <c r="CC329" i="15" s="1"/>
  <c r="CB333" i="15"/>
  <c r="CC333" i="15" s="1"/>
  <c r="CB314" i="15"/>
  <c r="CC314" i="15" s="1"/>
  <c r="CB170" i="15"/>
  <c r="CC170" i="15" s="1"/>
  <c r="CB369" i="15"/>
  <c r="CC369" i="15" s="1"/>
  <c r="CB193" i="15"/>
  <c r="CC193" i="15" s="1"/>
  <c r="CB49" i="15"/>
  <c r="CC49" i="15" s="1"/>
  <c r="CB240" i="15"/>
  <c r="CC240" i="15" s="1"/>
  <c r="CB355" i="15"/>
  <c r="CC355" i="15" s="1"/>
  <c r="CB298" i="15"/>
  <c r="CC298" i="15" s="1"/>
  <c r="CB142" i="15"/>
  <c r="CC142" i="15" s="1"/>
  <c r="CB285" i="15"/>
  <c r="CC285" i="15" s="1"/>
  <c r="CB141" i="15"/>
  <c r="CC141" i="15" s="1"/>
  <c r="CB364" i="15"/>
  <c r="CC364" i="15" s="1"/>
  <c r="CB188" i="15"/>
  <c r="CC188" i="15" s="1"/>
  <c r="CB44" i="15"/>
  <c r="CC44" i="15" s="1"/>
  <c r="CB67" i="15"/>
  <c r="CC67" i="15" s="1"/>
  <c r="CB270" i="15"/>
  <c r="CC270" i="15" s="1"/>
  <c r="CB126" i="15"/>
  <c r="CC126" i="15" s="1"/>
  <c r="CB293" i="15"/>
  <c r="CC293" i="15" s="1"/>
  <c r="CB149" i="15"/>
  <c r="CC149" i="15" s="1"/>
  <c r="CB5" i="15"/>
  <c r="CC5" i="15" s="1"/>
  <c r="DK335" i="1"/>
  <c r="DK300" i="1"/>
  <c r="BW26" i="7"/>
  <c r="DK24" i="1"/>
  <c r="DJ109" i="1"/>
  <c r="DL20" i="1"/>
  <c r="DK34" i="1"/>
  <c r="DL18" i="1"/>
  <c r="DL19" i="1"/>
  <c r="DJ88" i="1"/>
  <c r="DJ73" i="1"/>
  <c r="DL13" i="1"/>
  <c r="DK13" i="1"/>
  <c r="DK25" i="1"/>
  <c r="M387" i="15"/>
  <c r="M394" i="15" s="1"/>
  <c r="M386" i="15"/>
  <c r="M393" i="15" s="1"/>
  <c r="M385" i="15"/>
  <c r="M392" i="15" s="1"/>
  <c r="M384" i="15"/>
  <c r="M391" i="15" s="1"/>
  <c r="M383" i="15"/>
  <c r="M390" i="15" s="1"/>
  <c r="M382" i="15"/>
  <c r="M389" i="15" s="1"/>
  <c r="M381" i="15"/>
  <c r="M388" i="15" s="1"/>
  <c r="BV24" i="7"/>
  <c r="BV23" i="7"/>
  <c r="BV22" i="7"/>
  <c r="BV21" i="7"/>
  <c r="BV19" i="7"/>
  <c r="BW14" i="7"/>
  <c r="BW13" i="7"/>
  <c r="BW12" i="7"/>
  <c r="BW11" i="7"/>
  <c r="BW10" i="7"/>
  <c r="BW9" i="7"/>
  <c r="BW8" i="7"/>
  <c r="BW6" i="7"/>
  <c r="BW5" i="7"/>
  <c r="BW4" i="7"/>
  <c r="BW3" i="7"/>
  <c r="DI343" i="1"/>
  <c r="DJ351" i="1" s="1"/>
  <c r="DI337" i="1"/>
  <c r="DI336" i="1"/>
  <c r="DJ334" i="1"/>
  <c r="DJ333" i="1"/>
  <c r="DJ332" i="1"/>
  <c r="DJ330" i="1"/>
  <c r="DJ329" i="1"/>
  <c r="DJ328" i="1"/>
  <c r="BQ253" i="3"/>
  <c r="BP253" i="3"/>
  <c r="BR253" i="3"/>
  <c r="DJ320" i="1"/>
  <c r="DJ319" i="1"/>
  <c r="DJ317" i="1"/>
  <c r="DJ316" i="1"/>
  <c r="DJ315" i="1"/>
  <c r="DJ313" i="1"/>
  <c r="DJ312" i="1"/>
  <c r="DJ311" i="1"/>
  <c r="DJ302" i="1"/>
  <c r="DJ301" i="1"/>
  <c r="DJ299" i="1"/>
  <c r="DJ298" i="1"/>
  <c r="DJ297" i="1"/>
  <c r="DJ295" i="1"/>
  <c r="DJ292" i="1"/>
  <c r="CY272" i="1"/>
  <c r="BL48" i="7" s="1"/>
  <c r="CY271" i="1"/>
  <c r="BL51" i="7" s="1"/>
  <c r="CY270" i="1"/>
  <c r="BL50" i="7" s="1"/>
  <c r="CY269" i="1"/>
  <c r="BL49" i="7" s="1"/>
  <c r="CY268" i="1"/>
  <c r="BL52" i="7" s="1"/>
  <c r="CY267" i="1"/>
  <c r="CY266" i="1"/>
  <c r="CY265" i="1"/>
  <c r="CY264" i="1"/>
  <c r="BL55" i="7" s="1"/>
  <c r="CY263" i="1"/>
  <c r="CY248" i="1"/>
  <c r="CY247" i="1"/>
  <c r="CY246" i="1"/>
  <c r="CY245" i="1"/>
  <c r="CY244" i="1"/>
  <c r="CY243" i="1"/>
  <c r="CY240" i="1"/>
  <c r="CY239" i="1"/>
  <c r="CY238" i="1"/>
  <c r="CY237" i="1"/>
  <c r="CY236" i="1"/>
  <c r="CY235" i="1"/>
  <c r="CY233" i="1"/>
  <c r="CY225" i="1"/>
  <c r="CY216" i="1"/>
  <c r="CY215" i="1"/>
  <c r="CY214" i="1"/>
  <c r="CY213" i="1"/>
  <c r="CY212" i="1"/>
  <c r="CY211" i="1"/>
  <c r="CY210" i="1"/>
  <c r="CY209" i="1"/>
  <c r="CY208" i="1"/>
  <c r="CY207" i="1"/>
  <c r="CY206" i="1"/>
  <c r="CY205" i="1"/>
  <c r="CY204" i="1"/>
  <c r="CY203" i="1"/>
  <c r="CY201" i="1"/>
  <c r="CY200" i="1"/>
  <c r="CY199" i="1"/>
  <c r="CY198" i="1"/>
  <c r="CY197" i="1"/>
  <c r="CY196" i="1"/>
  <c r="CY195" i="1"/>
  <c r="CY178" i="1"/>
  <c r="CY177" i="1"/>
  <c r="CY176" i="1"/>
  <c r="CY175" i="1"/>
  <c r="CY174" i="1"/>
  <c r="CY173" i="1"/>
  <c r="CY172" i="1"/>
  <c r="CY170" i="1"/>
  <c r="CY160" i="1"/>
  <c r="BL41" i="7" s="1"/>
  <c r="CY159" i="1"/>
  <c r="BL40" i="7" s="1"/>
  <c r="CY158" i="1"/>
  <c r="BL39" i="7" s="1"/>
  <c r="CY157" i="1"/>
  <c r="BL42" i="7" s="1"/>
  <c r="CY156" i="1"/>
  <c r="CY155" i="1"/>
  <c r="CY154" i="1"/>
  <c r="CY153" i="1"/>
  <c r="BL45" i="7" s="1"/>
  <c r="CY152" i="1"/>
  <c r="CY138" i="1"/>
  <c r="BL38" i="7" s="1"/>
  <c r="CY137" i="1"/>
  <c r="BL36" i="7" s="1"/>
  <c r="CY136" i="1"/>
  <c r="BL37" i="7" s="1"/>
  <c r="CY135" i="1"/>
  <c r="BL35" i="7" s="1"/>
  <c r="CY134" i="1"/>
  <c r="CY132" i="1"/>
  <c r="CY261" i="1"/>
  <c r="CY150" i="1"/>
  <c r="DI87" i="1"/>
  <c r="DI86" i="1"/>
  <c r="DI85" i="1"/>
  <c r="DI84" i="1"/>
  <c r="DI83" i="1"/>
  <c r="DI81" i="1"/>
  <c r="DI72" i="1"/>
  <c r="BV29" i="7" s="1"/>
  <c r="DI71" i="1"/>
  <c r="BV28" i="7" s="1"/>
  <c r="DI70" i="1"/>
  <c r="BV33" i="7" s="1"/>
  <c r="DI69" i="1"/>
  <c r="BV32" i="7" s="1"/>
  <c r="DI68" i="1"/>
  <c r="BV31" i="7" s="1"/>
  <c r="DI67" i="1"/>
  <c r="BV27" i="7" s="1"/>
  <c r="DI66" i="1"/>
  <c r="BV30" i="7" s="1"/>
  <c r="DI64" i="1"/>
  <c r="DI55" i="1"/>
  <c r="DJ44" i="1"/>
  <c r="BW15" i="7" s="1"/>
  <c r="DI51" i="1"/>
  <c r="DI27" i="1"/>
  <c r="DI26" i="1"/>
  <c r="DJ21" i="1"/>
  <c r="DJ17" i="1"/>
  <c r="DJ7" i="1"/>
  <c r="DJ8" i="1" s="1"/>
  <c r="DK20" i="1" s="1"/>
  <c r="DJ6" i="1"/>
  <c r="DK18" i="1" s="1"/>
  <c r="DJ335" i="1" l="1"/>
  <c r="DJ300" i="1"/>
  <c r="BL43" i="7"/>
  <c r="DJ318" i="1"/>
  <c r="BL54" i="7"/>
  <c r="BL53" i="7"/>
  <c r="CY179" i="1"/>
  <c r="BL44" i="7"/>
  <c r="CY241" i="1"/>
  <c r="CY161" i="1"/>
  <c r="CY217" i="1"/>
  <c r="CY139" i="1"/>
  <c r="CY249" i="1"/>
  <c r="DJ12" i="1"/>
  <c r="BV26" i="7"/>
  <c r="DK19" i="1"/>
  <c r="DI88" i="1"/>
  <c r="DI73" i="1"/>
  <c r="DJ34" i="1"/>
  <c r="DJ24" i="1"/>
  <c r="DJ13" i="1"/>
  <c r="DJ25" i="1"/>
  <c r="L387" i="15"/>
  <c r="L394" i="15" s="1"/>
  <c r="L386" i="15"/>
  <c r="L393" i="15" s="1"/>
  <c r="L385" i="15"/>
  <c r="L392" i="15" s="1"/>
  <c r="L384" i="15"/>
  <c r="L391" i="15" s="1"/>
  <c r="L383" i="15"/>
  <c r="L390" i="15" s="1"/>
  <c r="L382" i="15"/>
  <c r="L389" i="15" s="1"/>
  <c r="L381" i="15"/>
  <c r="L388" i="15" s="1"/>
  <c r="BU24" i="7"/>
  <c r="BU23" i="7"/>
  <c r="BU22" i="7"/>
  <c r="BU21" i="7"/>
  <c r="BU19" i="7"/>
  <c r="BV14" i="7"/>
  <c r="BV13" i="7"/>
  <c r="BV12" i="7"/>
  <c r="BV11" i="7"/>
  <c r="BV10" i="7"/>
  <c r="BV9" i="7"/>
  <c r="BV8" i="7"/>
  <c r="BV6" i="7"/>
  <c r="BV5" i="7"/>
  <c r="BV4" i="7"/>
  <c r="BV3" i="7"/>
  <c r="DH343" i="1"/>
  <c r="DI351" i="1" s="1"/>
  <c r="DH337" i="1"/>
  <c r="DH336" i="1"/>
  <c r="DI334" i="1"/>
  <c r="DI333" i="1"/>
  <c r="DI332" i="1"/>
  <c r="DI330" i="1"/>
  <c r="DI329" i="1"/>
  <c r="DI328" i="1"/>
  <c r="DI320" i="1"/>
  <c r="DI319" i="1"/>
  <c r="DI317" i="1"/>
  <c r="DI316" i="1"/>
  <c r="DI315" i="1"/>
  <c r="DI313" i="1"/>
  <c r="DI312" i="1"/>
  <c r="DI311" i="1"/>
  <c r="DI302" i="1"/>
  <c r="DI301" i="1"/>
  <c r="DI299" i="1"/>
  <c r="DI298" i="1"/>
  <c r="DI297" i="1"/>
  <c r="DI295" i="1"/>
  <c r="DI292" i="1"/>
  <c r="DH87" i="1"/>
  <c r="DH86" i="1"/>
  <c r="DH85" i="1"/>
  <c r="DH84" i="1"/>
  <c r="DH83" i="1"/>
  <c r="DH81" i="1"/>
  <c r="DH72" i="1"/>
  <c r="BU29" i="7" s="1"/>
  <c r="DH71" i="1"/>
  <c r="BU28" i="7" s="1"/>
  <c r="DH70" i="1"/>
  <c r="BU33" i="7" s="1"/>
  <c r="DH69" i="1"/>
  <c r="BU32" i="7" s="1"/>
  <c r="DH68" i="1"/>
  <c r="BU31" i="7" s="1"/>
  <c r="DH67" i="1"/>
  <c r="BU27" i="7" s="1"/>
  <c r="DH66" i="1"/>
  <c r="BU30" i="7" s="1"/>
  <c r="DH64" i="1"/>
  <c r="DH55" i="1"/>
  <c r="DI44" i="1"/>
  <c r="BV15" i="7" s="1"/>
  <c r="DH51" i="1"/>
  <c r="DH27" i="1"/>
  <c r="DH26" i="1"/>
  <c r="DI21" i="1"/>
  <c r="DI17" i="1"/>
  <c r="DI7" i="1"/>
  <c r="DI8" i="1" s="1"/>
  <c r="DJ20" i="1" s="1"/>
  <c r="DI6" i="1"/>
  <c r="DJ18" i="1" s="1"/>
  <c r="DI318" i="1" l="1"/>
  <c r="DI300" i="1"/>
  <c r="DI335" i="1"/>
  <c r="BU26" i="7"/>
  <c r="DJ19" i="1"/>
  <c r="DI34" i="1"/>
  <c r="DI24" i="1"/>
  <c r="DI12" i="1"/>
  <c r="DH88" i="1"/>
  <c r="DH73" i="1"/>
  <c r="DI13" i="1"/>
  <c r="DI25" i="1"/>
  <c r="BT24" i="7"/>
  <c r="BT23" i="7"/>
  <c r="BT22" i="7"/>
  <c r="BT21" i="7"/>
  <c r="BT19" i="7"/>
  <c r="BU14" i="7"/>
  <c r="BU13" i="7"/>
  <c r="BU12" i="7"/>
  <c r="BU11" i="7"/>
  <c r="BU10" i="7"/>
  <c r="BU9" i="7"/>
  <c r="BU8" i="7"/>
  <c r="BU6" i="7"/>
  <c r="BU5" i="7"/>
  <c r="BU4" i="7"/>
  <c r="BU3" i="7"/>
  <c r="DG343" i="1"/>
  <c r="DH351" i="1" s="1"/>
  <c r="DH44" i="1"/>
  <c r="BU15" i="7" s="1"/>
  <c r="DG27" i="1"/>
  <c r="DG26" i="1"/>
  <c r="DH21" i="1"/>
  <c r="DH17" i="1"/>
  <c r="DH7" i="1"/>
  <c r="DH34" i="1" s="1"/>
  <c r="DH6" i="1"/>
  <c r="DI18" i="1" s="1"/>
  <c r="DG51" i="1"/>
  <c r="DH24" i="1" l="1"/>
  <c r="DI19" i="1"/>
  <c r="DH25" i="1"/>
  <c r="DH12" i="1"/>
  <c r="DH8" i="1"/>
  <c r="DI20" i="1" s="1"/>
  <c r="DG87" i="1"/>
  <c r="DG86" i="1"/>
  <c r="DG85" i="1"/>
  <c r="DG84" i="1"/>
  <c r="DG83" i="1"/>
  <c r="DG81" i="1"/>
  <c r="DG72" i="1"/>
  <c r="BT29" i="7" s="1"/>
  <c r="DG71" i="1"/>
  <c r="BT28" i="7" s="1"/>
  <c r="DG70" i="1"/>
  <c r="BT33" i="7" s="1"/>
  <c r="DG69" i="1"/>
  <c r="BT32" i="7" s="1"/>
  <c r="DG68" i="1"/>
  <c r="BT31" i="7" s="1"/>
  <c r="DG67" i="1"/>
  <c r="BT27" i="7" s="1"/>
  <c r="DG66" i="1"/>
  <c r="BT30" i="7" s="1"/>
  <c r="DG64" i="1"/>
  <c r="DG55" i="1"/>
  <c r="DH302" i="1"/>
  <c r="DH301" i="1"/>
  <c r="DH299" i="1"/>
  <c r="DH298" i="1"/>
  <c r="DH297" i="1"/>
  <c r="DH295" i="1"/>
  <c r="DH292" i="1"/>
  <c r="K387" i="15"/>
  <c r="K394" i="15" s="1"/>
  <c r="K386" i="15"/>
  <c r="K393" i="15" s="1"/>
  <c r="K385" i="15"/>
  <c r="K392" i="15" s="1"/>
  <c r="K384" i="15"/>
  <c r="K391" i="15" s="1"/>
  <c r="K383" i="15"/>
  <c r="K390" i="15" s="1"/>
  <c r="K382" i="15"/>
  <c r="K389" i="15" s="1"/>
  <c r="K381" i="15"/>
  <c r="K388" i="15" s="1"/>
  <c r="DG337" i="1"/>
  <c r="DG336" i="1"/>
  <c r="DH330" i="1"/>
  <c r="DH329" i="1"/>
  <c r="DH328" i="1"/>
  <c r="DH332" i="1"/>
  <c r="DH334" i="1"/>
  <c r="DH333" i="1"/>
  <c r="DH320" i="1"/>
  <c r="DH319" i="1"/>
  <c r="DH317" i="1"/>
  <c r="DH316" i="1"/>
  <c r="DH315" i="1"/>
  <c r="DH313" i="1"/>
  <c r="DH312" i="1"/>
  <c r="DH311" i="1"/>
  <c r="DH335" i="1" l="1"/>
  <c r="DH318" i="1"/>
  <c r="DH300" i="1"/>
  <c r="BT26" i="7"/>
  <c r="DG88" i="1"/>
  <c r="DG73" i="1"/>
  <c r="DH13" i="1"/>
  <c r="BS24" i="7"/>
  <c r="BS23" i="7"/>
  <c r="BS22" i="7"/>
  <c r="BS21" i="7"/>
  <c r="BS19" i="7"/>
  <c r="BT14" i="7"/>
  <c r="BT13" i="7"/>
  <c r="BT12" i="7"/>
  <c r="BT11" i="7"/>
  <c r="BT10" i="7"/>
  <c r="BT9" i="7"/>
  <c r="BT8" i="7"/>
  <c r="BT6" i="7"/>
  <c r="BT5" i="7"/>
  <c r="BT4" i="7"/>
  <c r="BT3" i="7"/>
  <c r="DF343" i="1"/>
  <c r="DG351" i="1" s="1"/>
  <c r="DG320" i="1"/>
  <c r="DG319" i="1"/>
  <c r="DG317" i="1"/>
  <c r="DG316" i="1"/>
  <c r="DG315" i="1"/>
  <c r="DG313" i="1"/>
  <c r="DG312" i="1"/>
  <c r="DG311" i="1"/>
  <c r="DG44" i="1"/>
  <c r="BT15" i="7" s="1"/>
  <c r="DF27" i="1"/>
  <c r="DF26" i="1"/>
  <c r="DG21" i="1"/>
  <c r="DG17" i="1"/>
  <c r="DG7" i="1"/>
  <c r="DG25" i="1" s="1"/>
  <c r="DG6" i="1"/>
  <c r="DH18" i="1" s="1"/>
  <c r="DF51" i="1"/>
  <c r="DG318" i="1" l="1"/>
  <c r="DG8" i="1"/>
  <c r="DH19" i="1"/>
  <c r="DG12" i="1"/>
  <c r="DG24" i="1"/>
  <c r="DG34" i="1"/>
  <c r="DF87" i="1"/>
  <c r="DF86" i="1"/>
  <c r="DF85" i="1"/>
  <c r="DF84" i="1"/>
  <c r="DF83" i="1"/>
  <c r="DF81" i="1"/>
  <c r="DF72" i="1"/>
  <c r="BS29" i="7" s="1"/>
  <c r="DF71" i="1"/>
  <c r="BS28" i="7" s="1"/>
  <c r="DF70" i="1"/>
  <c r="BS33" i="7" s="1"/>
  <c r="DF69" i="1"/>
  <c r="BS32" i="7" s="1"/>
  <c r="DF68" i="1"/>
  <c r="BS31" i="7" s="1"/>
  <c r="DF67" i="1"/>
  <c r="BS27" i="7" s="1"/>
  <c r="DF66" i="1"/>
  <c r="BS30" i="7" s="1"/>
  <c r="DF64" i="1"/>
  <c r="DF55" i="1"/>
  <c r="J387" i="15"/>
  <c r="J394" i="15" s="1"/>
  <c r="J386" i="15"/>
  <c r="J393" i="15" s="1"/>
  <c r="J385" i="15"/>
  <c r="J392" i="15" s="1"/>
  <c r="J384" i="15"/>
  <c r="J391" i="15" s="1"/>
  <c r="J383" i="15"/>
  <c r="J390" i="15" s="1"/>
  <c r="J382" i="15"/>
  <c r="J389" i="15" s="1"/>
  <c r="J381" i="15"/>
  <c r="J388" i="15" s="1"/>
  <c r="DF337" i="1"/>
  <c r="DF336" i="1"/>
  <c r="DG334" i="1"/>
  <c r="DG333" i="1"/>
  <c r="DG332" i="1"/>
  <c r="DG335" i="1" s="1"/>
  <c r="DG330" i="1"/>
  <c r="DG329" i="1"/>
  <c r="DG328" i="1"/>
  <c r="DG302" i="1"/>
  <c r="DG301" i="1"/>
  <c r="DG299" i="1"/>
  <c r="DG298" i="1"/>
  <c r="DG297" i="1"/>
  <c r="DG300" i="1" s="1"/>
  <c r="DG295" i="1"/>
  <c r="DG292" i="1"/>
  <c r="BS26" i="7" l="1"/>
  <c r="DH20" i="1"/>
  <c r="DG13" i="1"/>
  <c r="DF73" i="1"/>
  <c r="DF88" i="1"/>
  <c r="BU104" i="15"/>
  <c r="BV104" i="15" s="1"/>
  <c r="BU65" i="15"/>
  <c r="BV65" i="15" s="1"/>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19" i="3"/>
  <c r="DS18" i="3"/>
  <c r="DS17" i="3"/>
  <c r="DS16" i="3"/>
  <c r="DS15" i="3"/>
  <c r="DS14" i="3"/>
  <c r="DS13" i="3"/>
  <c r="DS12" i="3"/>
  <c r="DS11" i="3"/>
  <c r="DS10" i="3"/>
  <c r="DS9" i="3"/>
  <c r="DS8" i="3"/>
  <c r="DS7" i="3"/>
  <c r="DS6" i="3"/>
  <c r="DS5" i="3"/>
  <c r="DS4" i="3"/>
  <c r="DS3" i="3"/>
  <c r="DS2" i="3"/>
  <c r="DR2" i="3"/>
  <c r="DF44" i="1"/>
  <c r="BS15" i="7" s="1"/>
  <c r="FF37" i="1"/>
  <c r="DE343" i="1"/>
  <c r="DF351" i="1" s="1"/>
  <c r="DE51" i="1"/>
  <c r="BL349" i="15"/>
  <c r="BM349" i="15" s="1"/>
  <c r="BL348" i="15"/>
  <c r="BM348" i="15" s="1"/>
  <c r="BL347" i="15"/>
  <c r="BM347" i="15" s="1"/>
  <c r="BL346" i="15"/>
  <c r="BM346" i="15" s="1"/>
  <c r="BL345" i="15"/>
  <c r="BM345" i="15" s="1"/>
  <c r="BL344" i="15"/>
  <c r="BM344" i="15" s="1"/>
  <c r="BL343" i="15"/>
  <c r="BM343" i="15" s="1"/>
  <c r="BL342" i="15"/>
  <c r="BM342" i="15" s="1"/>
  <c r="BL341" i="15"/>
  <c r="BM341" i="15" s="1"/>
  <c r="BL340" i="15"/>
  <c r="BM340" i="15" s="1"/>
  <c r="BL339" i="15"/>
  <c r="BM339" i="15" s="1"/>
  <c r="BL338" i="15"/>
  <c r="BM338" i="15" s="1"/>
  <c r="BL337" i="15"/>
  <c r="BM337" i="15" s="1"/>
  <c r="BL336" i="15"/>
  <c r="BM336" i="15" s="1"/>
  <c r="BL335" i="15"/>
  <c r="BM335" i="15" s="1"/>
  <c r="BL334" i="15"/>
  <c r="BM334" i="15" s="1"/>
  <c r="BL333" i="15"/>
  <c r="BM333" i="15" s="1"/>
  <c r="BL332" i="15"/>
  <c r="BM332" i="15" s="1"/>
  <c r="BL331" i="15"/>
  <c r="BM331" i="15" s="1"/>
  <c r="BL330" i="15"/>
  <c r="BM330" i="15" s="1"/>
  <c r="BL329" i="15"/>
  <c r="BM329" i="15" s="1"/>
  <c r="BL328" i="15"/>
  <c r="BM328" i="15" s="1"/>
  <c r="BL327" i="15"/>
  <c r="BM327" i="15" s="1"/>
  <c r="BL326" i="15"/>
  <c r="BM326" i="15" s="1"/>
  <c r="BL325" i="15"/>
  <c r="BM325" i="15" s="1"/>
  <c r="BL324" i="15"/>
  <c r="BM324" i="15" s="1"/>
  <c r="BL323" i="15"/>
  <c r="BM323" i="15" s="1"/>
  <c r="BL322" i="15"/>
  <c r="BM322" i="15" s="1"/>
  <c r="BL321" i="15"/>
  <c r="BM321" i="15" s="1"/>
  <c r="BL320" i="15"/>
  <c r="BM320" i="15" s="1"/>
  <c r="BL319" i="15"/>
  <c r="BM319" i="15" s="1"/>
  <c r="BL318" i="15"/>
  <c r="BM318" i="15" s="1"/>
  <c r="BL317" i="15"/>
  <c r="BU371" i="15"/>
  <c r="BV371" i="15" s="1"/>
  <c r="BU370" i="15"/>
  <c r="BV370" i="15" s="1"/>
  <c r="BU369" i="15"/>
  <c r="BV369" i="15" s="1"/>
  <c r="BU368" i="15"/>
  <c r="BV368" i="15" s="1"/>
  <c r="BU367" i="15"/>
  <c r="BV367" i="15" s="1"/>
  <c r="BU366" i="15"/>
  <c r="BV366" i="15" s="1"/>
  <c r="BU365" i="15"/>
  <c r="BV365" i="15" s="1"/>
  <c r="BU364" i="15"/>
  <c r="BV364" i="15" s="1"/>
  <c r="BU363" i="15"/>
  <c r="BV363" i="15" s="1"/>
  <c r="BU362" i="15"/>
  <c r="BV362" i="15" s="1"/>
  <c r="BU361" i="15"/>
  <c r="BV361" i="15" s="1"/>
  <c r="BU360" i="15"/>
  <c r="BV360" i="15" s="1"/>
  <c r="BU359" i="15"/>
  <c r="BV359" i="15" s="1"/>
  <c r="BU358" i="15"/>
  <c r="BV358" i="15" s="1"/>
  <c r="BU357" i="15"/>
  <c r="BV357" i="15" s="1"/>
  <c r="BU356" i="15"/>
  <c r="BV356" i="15" s="1"/>
  <c r="BU355" i="15"/>
  <c r="BV355" i="15" s="1"/>
  <c r="BU354" i="15"/>
  <c r="BV354" i="15" s="1"/>
  <c r="BU353" i="15"/>
  <c r="BV353" i="15" s="1"/>
  <c r="BU352" i="15"/>
  <c r="BV352" i="15" s="1"/>
  <c r="BU351" i="15"/>
  <c r="BV351" i="15" s="1"/>
  <c r="BU350" i="15"/>
  <c r="BV350" i="15" s="1"/>
  <c r="BU349" i="15"/>
  <c r="BV349" i="15" s="1"/>
  <c r="BU348" i="15"/>
  <c r="BV348" i="15" s="1"/>
  <c r="BU347" i="15"/>
  <c r="BV347" i="15" s="1"/>
  <c r="BU346" i="15"/>
  <c r="BV346" i="15" s="1"/>
  <c r="BU345" i="15"/>
  <c r="BV345" i="15" s="1"/>
  <c r="BU344" i="15"/>
  <c r="BV344" i="15" s="1"/>
  <c r="BU343" i="15"/>
  <c r="BV343" i="15" s="1"/>
  <c r="BU342" i="15"/>
  <c r="BV342" i="15" s="1"/>
  <c r="BU341" i="15"/>
  <c r="BV341" i="15" s="1"/>
  <c r="BU340" i="15"/>
  <c r="BV340" i="15" s="1"/>
  <c r="BU339" i="15"/>
  <c r="BV339" i="15" s="1"/>
  <c r="BU338" i="15"/>
  <c r="BV338" i="15" s="1"/>
  <c r="BU337" i="15"/>
  <c r="BV337" i="15" s="1"/>
  <c r="BU336" i="15"/>
  <c r="BV336" i="15" s="1"/>
  <c r="BU335" i="15"/>
  <c r="BV335" i="15" s="1"/>
  <c r="BU334" i="15"/>
  <c r="BV334" i="15" s="1"/>
  <c r="BU333" i="15"/>
  <c r="BV333" i="15" s="1"/>
  <c r="BU332" i="15"/>
  <c r="BV332" i="15" s="1"/>
  <c r="BU331" i="15"/>
  <c r="BV331" i="15" s="1"/>
  <c r="BU330" i="15"/>
  <c r="BV330" i="15" s="1"/>
  <c r="BU329" i="15"/>
  <c r="BV329" i="15" s="1"/>
  <c r="BU328" i="15"/>
  <c r="BV328" i="15" s="1"/>
  <c r="BU327" i="15"/>
  <c r="BV327" i="15" s="1"/>
  <c r="BU326" i="15"/>
  <c r="BV326" i="15" s="1"/>
  <c r="BU325" i="15"/>
  <c r="BV325" i="15" s="1"/>
  <c r="BU324" i="15"/>
  <c r="BV324" i="15" s="1"/>
  <c r="BU323" i="15"/>
  <c r="BV323" i="15" s="1"/>
  <c r="BU322" i="15"/>
  <c r="BV322" i="15" s="1"/>
  <c r="BU321" i="15"/>
  <c r="BV321" i="15" s="1"/>
  <c r="BU320" i="15"/>
  <c r="BV320" i="15" s="1"/>
  <c r="BU319" i="15"/>
  <c r="BV319" i="15" s="1"/>
  <c r="BU318" i="15"/>
  <c r="BV318" i="15" s="1"/>
  <c r="BU317" i="15"/>
  <c r="BV317" i="15" s="1"/>
  <c r="BU316" i="15"/>
  <c r="BV316" i="15" s="1"/>
  <c r="BU315" i="15"/>
  <c r="BV315" i="15" s="1"/>
  <c r="BU314" i="15"/>
  <c r="BV314" i="15" s="1"/>
  <c r="BU313" i="15"/>
  <c r="BV313" i="15" s="1"/>
  <c r="BU312" i="15"/>
  <c r="BV312" i="15" s="1"/>
  <c r="BU311" i="15"/>
  <c r="BV311" i="15" s="1"/>
  <c r="BU310" i="15"/>
  <c r="BV310" i="15" s="1"/>
  <c r="BU309" i="15"/>
  <c r="BV309" i="15" s="1"/>
  <c r="BU308" i="15"/>
  <c r="BV308" i="15" s="1"/>
  <c r="BU307" i="15"/>
  <c r="BV307" i="15" s="1"/>
  <c r="BU306" i="15"/>
  <c r="BV306" i="15" s="1"/>
  <c r="BU305" i="15"/>
  <c r="BV305" i="15" s="1"/>
  <c r="BU304" i="15"/>
  <c r="BV304" i="15" s="1"/>
  <c r="BU303" i="15"/>
  <c r="BV303" i="15" s="1"/>
  <c r="BU302" i="15"/>
  <c r="BV302" i="15" s="1"/>
  <c r="BU301" i="15"/>
  <c r="BV301" i="15" s="1"/>
  <c r="BU300" i="15"/>
  <c r="BV300" i="15" s="1"/>
  <c r="BU299" i="15"/>
  <c r="BV299" i="15" s="1"/>
  <c r="BU298" i="15"/>
  <c r="BV298" i="15" s="1"/>
  <c r="BU297" i="15"/>
  <c r="BV297" i="15" s="1"/>
  <c r="BU296" i="15"/>
  <c r="BV296" i="15" s="1"/>
  <c r="BU295" i="15"/>
  <c r="BV295" i="15" s="1"/>
  <c r="BU294" i="15"/>
  <c r="BV294" i="15" s="1"/>
  <c r="BU293" i="15"/>
  <c r="BV293" i="15" s="1"/>
  <c r="BU292" i="15"/>
  <c r="BV292" i="15" s="1"/>
  <c r="BU291" i="15"/>
  <c r="BV291" i="15" s="1"/>
  <c r="BU290" i="15"/>
  <c r="BV290" i="15" s="1"/>
  <c r="BU289" i="15"/>
  <c r="BV289" i="15" s="1"/>
  <c r="BU288" i="15"/>
  <c r="BV288" i="15" s="1"/>
  <c r="BU287" i="15"/>
  <c r="BV287" i="15" s="1"/>
  <c r="BU286" i="15"/>
  <c r="BV286" i="15" s="1"/>
  <c r="BU285" i="15"/>
  <c r="BV285" i="15" s="1"/>
  <c r="BU284" i="15"/>
  <c r="BV284" i="15" s="1"/>
  <c r="BU283" i="15"/>
  <c r="BV283" i="15" s="1"/>
  <c r="BU282" i="15"/>
  <c r="BV282" i="15" s="1"/>
  <c r="BU281" i="15"/>
  <c r="BV281" i="15" s="1"/>
  <c r="BU280" i="15"/>
  <c r="BV280" i="15" s="1"/>
  <c r="BU279" i="15"/>
  <c r="BV279" i="15" s="1"/>
  <c r="BU278" i="15"/>
  <c r="BV278" i="15" s="1"/>
  <c r="BU277" i="15"/>
  <c r="BV277" i="15" s="1"/>
  <c r="BU276" i="15"/>
  <c r="BV276" i="15" s="1"/>
  <c r="BU275" i="15"/>
  <c r="BV275" i="15" s="1"/>
  <c r="BU274" i="15"/>
  <c r="BV274" i="15" s="1"/>
  <c r="BU273" i="15"/>
  <c r="BV273" i="15" s="1"/>
  <c r="BU272" i="15"/>
  <c r="BV272" i="15" s="1"/>
  <c r="BU271" i="15"/>
  <c r="BV271" i="15" s="1"/>
  <c r="BU270" i="15"/>
  <c r="BV270" i="15" s="1"/>
  <c r="BU269" i="15"/>
  <c r="BV269" i="15" s="1"/>
  <c r="BU268" i="15"/>
  <c r="BV268" i="15" s="1"/>
  <c r="BU267" i="15"/>
  <c r="BV267" i="15" s="1"/>
  <c r="BU266" i="15"/>
  <c r="BV266" i="15" s="1"/>
  <c r="BU265" i="15"/>
  <c r="BV265" i="15" s="1"/>
  <c r="BU264" i="15"/>
  <c r="BV264" i="15" s="1"/>
  <c r="BU263" i="15"/>
  <c r="BV263" i="15" s="1"/>
  <c r="BU262" i="15"/>
  <c r="BV262" i="15" s="1"/>
  <c r="BU261" i="15"/>
  <c r="BV261" i="15" s="1"/>
  <c r="BU260" i="15"/>
  <c r="BV260" i="15" s="1"/>
  <c r="BU259" i="15"/>
  <c r="BV259" i="15" s="1"/>
  <c r="BU258" i="15"/>
  <c r="BV258" i="15" s="1"/>
  <c r="BU257" i="15"/>
  <c r="BV257" i="15" s="1"/>
  <c r="BU256" i="15"/>
  <c r="BV256" i="15" s="1"/>
  <c r="BU255" i="15"/>
  <c r="BV255" i="15" s="1"/>
  <c r="BU254" i="15"/>
  <c r="BV254" i="15" s="1"/>
  <c r="BU253" i="15"/>
  <c r="BV253" i="15" s="1"/>
  <c r="BU252" i="15"/>
  <c r="BV252" i="15" s="1"/>
  <c r="BU251" i="15"/>
  <c r="BV251" i="15" s="1"/>
  <c r="BU250" i="15"/>
  <c r="BV250" i="15" s="1"/>
  <c r="BU249" i="15"/>
  <c r="BV249" i="15" s="1"/>
  <c r="BU248" i="15"/>
  <c r="BV248" i="15" s="1"/>
  <c r="BU247" i="15"/>
  <c r="BV247" i="15" s="1"/>
  <c r="BU246" i="15"/>
  <c r="BV246" i="15" s="1"/>
  <c r="BU245" i="15"/>
  <c r="BV245" i="15" s="1"/>
  <c r="BU244" i="15"/>
  <c r="BV244" i="15" s="1"/>
  <c r="BU243" i="15"/>
  <c r="BV243" i="15" s="1"/>
  <c r="BU242" i="15"/>
  <c r="BV242" i="15" s="1"/>
  <c r="BU241" i="15"/>
  <c r="BV241" i="15" s="1"/>
  <c r="BU240" i="15"/>
  <c r="BV240" i="15" s="1"/>
  <c r="BU239" i="15"/>
  <c r="BV239" i="15" s="1"/>
  <c r="BU238" i="15"/>
  <c r="BV238" i="15" s="1"/>
  <c r="BU237" i="15"/>
  <c r="BV237" i="15" s="1"/>
  <c r="BU236" i="15"/>
  <c r="BV236" i="15" s="1"/>
  <c r="BU235" i="15"/>
  <c r="BV235" i="15" s="1"/>
  <c r="BU234" i="15"/>
  <c r="BV234" i="15" s="1"/>
  <c r="BU233" i="15"/>
  <c r="BV233" i="15" s="1"/>
  <c r="BU232" i="15"/>
  <c r="BV232" i="15" s="1"/>
  <c r="BU231" i="15"/>
  <c r="BV231" i="15" s="1"/>
  <c r="BU230" i="15"/>
  <c r="BV230" i="15" s="1"/>
  <c r="BU229" i="15"/>
  <c r="BV229" i="15" s="1"/>
  <c r="BU228" i="15"/>
  <c r="BV228" i="15" s="1"/>
  <c r="BU227" i="15"/>
  <c r="BV227" i="15" s="1"/>
  <c r="BU226" i="15"/>
  <c r="BV226" i="15" s="1"/>
  <c r="BU225" i="15"/>
  <c r="BV225" i="15" s="1"/>
  <c r="BU224" i="15"/>
  <c r="BV224" i="15" s="1"/>
  <c r="BU223" i="15"/>
  <c r="BV223" i="15" s="1"/>
  <c r="BU222" i="15"/>
  <c r="BV222" i="15" s="1"/>
  <c r="BU221" i="15"/>
  <c r="BV221" i="15" s="1"/>
  <c r="BU220" i="15"/>
  <c r="BV220" i="15" s="1"/>
  <c r="BU219" i="15"/>
  <c r="BV219" i="15" s="1"/>
  <c r="BU218" i="15"/>
  <c r="BV218" i="15" s="1"/>
  <c r="BU217" i="15"/>
  <c r="BV217" i="15" s="1"/>
  <c r="BU216" i="15"/>
  <c r="BV216" i="15" s="1"/>
  <c r="BU215" i="15"/>
  <c r="BV215" i="15" s="1"/>
  <c r="BU214" i="15"/>
  <c r="BV214" i="15" s="1"/>
  <c r="BU213" i="15"/>
  <c r="BV213" i="15" s="1"/>
  <c r="BU212" i="15"/>
  <c r="BV212" i="15" s="1"/>
  <c r="BU211" i="15"/>
  <c r="BV211" i="15" s="1"/>
  <c r="BU210" i="15"/>
  <c r="BV210" i="15" s="1"/>
  <c r="BU209" i="15"/>
  <c r="BV209" i="15" s="1"/>
  <c r="BU208" i="15"/>
  <c r="BV208" i="15" s="1"/>
  <c r="BU207" i="15"/>
  <c r="BV207" i="15" s="1"/>
  <c r="BU206" i="15"/>
  <c r="BV206" i="15" s="1"/>
  <c r="BU205" i="15"/>
  <c r="BV205" i="15" s="1"/>
  <c r="BU204" i="15"/>
  <c r="BV204" i="15" s="1"/>
  <c r="BU203" i="15"/>
  <c r="BV203" i="15" s="1"/>
  <c r="BU202" i="15"/>
  <c r="BV202" i="15" s="1"/>
  <c r="BU201" i="15"/>
  <c r="BV201" i="15" s="1"/>
  <c r="BU200" i="15"/>
  <c r="BV200" i="15" s="1"/>
  <c r="BU199" i="15"/>
  <c r="BV199" i="15" s="1"/>
  <c r="BU198" i="15"/>
  <c r="BV198" i="15" s="1"/>
  <c r="BU197" i="15"/>
  <c r="BV197" i="15" s="1"/>
  <c r="BU196" i="15"/>
  <c r="BV196" i="15" s="1"/>
  <c r="BU195" i="15"/>
  <c r="BV195" i="15" s="1"/>
  <c r="BU194" i="15"/>
  <c r="BV194" i="15" s="1"/>
  <c r="BU193" i="15"/>
  <c r="BV193" i="15" s="1"/>
  <c r="BU192" i="15"/>
  <c r="BV192" i="15" s="1"/>
  <c r="BU191" i="15"/>
  <c r="BV191" i="15" s="1"/>
  <c r="BU190" i="15"/>
  <c r="BV190" i="15" s="1"/>
  <c r="BU189" i="15"/>
  <c r="BV189" i="15" s="1"/>
  <c r="BU188" i="15"/>
  <c r="BV188" i="15" s="1"/>
  <c r="BU187" i="15"/>
  <c r="BV187" i="15" s="1"/>
  <c r="BU186" i="15"/>
  <c r="BV186" i="15" s="1"/>
  <c r="BU185" i="15"/>
  <c r="BV185" i="15" s="1"/>
  <c r="BU184" i="15"/>
  <c r="BV184" i="15" s="1"/>
  <c r="BU183" i="15"/>
  <c r="BV183" i="15" s="1"/>
  <c r="BU182" i="15"/>
  <c r="BV182" i="15" s="1"/>
  <c r="BU181" i="15"/>
  <c r="BV181" i="15" s="1"/>
  <c r="BU180" i="15"/>
  <c r="BV180" i="15" s="1"/>
  <c r="BU179" i="15"/>
  <c r="BV179" i="15" s="1"/>
  <c r="BU178" i="15"/>
  <c r="BV178" i="15" s="1"/>
  <c r="BU177" i="15"/>
  <c r="BV177" i="15" s="1"/>
  <c r="BU176" i="15"/>
  <c r="BV176" i="15" s="1"/>
  <c r="BU175" i="15"/>
  <c r="BV175" i="15" s="1"/>
  <c r="BU174" i="15"/>
  <c r="BV174" i="15" s="1"/>
  <c r="BU173" i="15"/>
  <c r="BV173" i="15" s="1"/>
  <c r="BU172" i="15"/>
  <c r="BV172" i="15" s="1"/>
  <c r="BU171" i="15"/>
  <c r="BV171" i="15" s="1"/>
  <c r="BU170" i="15"/>
  <c r="BV170" i="15" s="1"/>
  <c r="BU169" i="15"/>
  <c r="BV169" i="15" s="1"/>
  <c r="BU168" i="15"/>
  <c r="BV168" i="15" s="1"/>
  <c r="BU167" i="15"/>
  <c r="BV167" i="15" s="1"/>
  <c r="BU166" i="15"/>
  <c r="BV166" i="15" s="1"/>
  <c r="BU165" i="15"/>
  <c r="BV165" i="15" s="1"/>
  <c r="BU164" i="15"/>
  <c r="BV164" i="15" s="1"/>
  <c r="BU163" i="15"/>
  <c r="BV163" i="15" s="1"/>
  <c r="BU162" i="15"/>
  <c r="BV162" i="15" s="1"/>
  <c r="BU161" i="15"/>
  <c r="BV161" i="15" s="1"/>
  <c r="BU160" i="15"/>
  <c r="BV160" i="15" s="1"/>
  <c r="BU159" i="15"/>
  <c r="BV159" i="15" s="1"/>
  <c r="BU158" i="15"/>
  <c r="BV158" i="15" s="1"/>
  <c r="BU157" i="15"/>
  <c r="BV157" i="15" s="1"/>
  <c r="BU156" i="15"/>
  <c r="BV156" i="15" s="1"/>
  <c r="BU155" i="15"/>
  <c r="BV155" i="15" s="1"/>
  <c r="BU154" i="15"/>
  <c r="BV154" i="15" s="1"/>
  <c r="BU153" i="15"/>
  <c r="BV153" i="15" s="1"/>
  <c r="BU152" i="15"/>
  <c r="BV152" i="15" s="1"/>
  <c r="BU151" i="15"/>
  <c r="BV151" i="15" s="1"/>
  <c r="BU150" i="15"/>
  <c r="BV150" i="15" s="1"/>
  <c r="BU149" i="15"/>
  <c r="BV149" i="15" s="1"/>
  <c r="BU148" i="15"/>
  <c r="BV148" i="15" s="1"/>
  <c r="BU147" i="15"/>
  <c r="BV147" i="15" s="1"/>
  <c r="BU146" i="15"/>
  <c r="BV146" i="15" s="1"/>
  <c r="BU145" i="15"/>
  <c r="BV145" i="15" s="1"/>
  <c r="BU144" i="15"/>
  <c r="BV144" i="15" s="1"/>
  <c r="BU143" i="15"/>
  <c r="BV143" i="15" s="1"/>
  <c r="BU142" i="15"/>
  <c r="BV142" i="15" s="1"/>
  <c r="BU141" i="15"/>
  <c r="BV141" i="15" s="1"/>
  <c r="BU140" i="15"/>
  <c r="BV140" i="15" s="1"/>
  <c r="BU139" i="15"/>
  <c r="BV139" i="15" s="1"/>
  <c r="BU138" i="15"/>
  <c r="BV138" i="15" s="1"/>
  <c r="BU137" i="15"/>
  <c r="BV137" i="15" s="1"/>
  <c r="BU136" i="15"/>
  <c r="BV136" i="15" s="1"/>
  <c r="BU135" i="15"/>
  <c r="BV135" i="15" s="1"/>
  <c r="BU134" i="15"/>
  <c r="BV134" i="15" s="1"/>
  <c r="BU133" i="15"/>
  <c r="BV133" i="15" s="1"/>
  <c r="BU132" i="15"/>
  <c r="BV132" i="15" s="1"/>
  <c r="BU131" i="15"/>
  <c r="BV131" i="15" s="1"/>
  <c r="BU130" i="15"/>
  <c r="BV130" i="15" s="1"/>
  <c r="BU129" i="15"/>
  <c r="BV129" i="15" s="1"/>
  <c r="BU128" i="15"/>
  <c r="BV128" i="15" s="1"/>
  <c r="BU127" i="15"/>
  <c r="BV127" i="15" s="1"/>
  <c r="BU126" i="15"/>
  <c r="BV126" i="15" s="1"/>
  <c r="BU125" i="15"/>
  <c r="BV125" i="15" s="1"/>
  <c r="BU124" i="15"/>
  <c r="BV124" i="15" s="1"/>
  <c r="BU123" i="15"/>
  <c r="BV123" i="15" s="1"/>
  <c r="BU122" i="15"/>
  <c r="BV122" i="15" s="1"/>
  <c r="BU121" i="15"/>
  <c r="BV121" i="15" s="1"/>
  <c r="BU120" i="15"/>
  <c r="BV120" i="15" s="1"/>
  <c r="BU119" i="15"/>
  <c r="BV119" i="15" s="1"/>
  <c r="BU118" i="15"/>
  <c r="BV118" i="15" s="1"/>
  <c r="BU117" i="15"/>
  <c r="BV117" i="15" s="1"/>
  <c r="BU116" i="15"/>
  <c r="BV116" i="15" s="1"/>
  <c r="BU115" i="15"/>
  <c r="BV115" i="15" s="1"/>
  <c r="BU114" i="15"/>
  <c r="BV114" i="15" s="1"/>
  <c r="BU113" i="15"/>
  <c r="BV113" i="15" s="1"/>
  <c r="BU112" i="15"/>
  <c r="BV112" i="15" s="1"/>
  <c r="BU111" i="15"/>
  <c r="BV111" i="15" s="1"/>
  <c r="BU110" i="15"/>
  <c r="BV110" i="15" s="1"/>
  <c r="BU109" i="15"/>
  <c r="BV109" i="15" s="1"/>
  <c r="BU108" i="15"/>
  <c r="BV108" i="15" s="1"/>
  <c r="BU107" i="15"/>
  <c r="BV107" i="15" s="1"/>
  <c r="BU106" i="15"/>
  <c r="BV106" i="15" s="1"/>
  <c r="BU105" i="15"/>
  <c r="BV105" i="15" s="1"/>
  <c r="BU103" i="15"/>
  <c r="BV103" i="15" s="1"/>
  <c r="BU102" i="15"/>
  <c r="BV102" i="15" s="1"/>
  <c r="BU101" i="15"/>
  <c r="BV101" i="15" s="1"/>
  <c r="BU100" i="15"/>
  <c r="BV100" i="15" s="1"/>
  <c r="BU99" i="15"/>
  <c r="BV99" i="15" s="1"/>
  <c r="BU98" i="15"/>
  <c r="BV98" i="15" s="1"/>
  <c r="BU97" i="15"/>
  <c r="BV97" i="15" s="1"/>
  <c r="BU96" i="15"/>
  <c r="BV96" i="15" s="1"/>
  <c r="BU95" i="15"/>
  <c r="BV95" i="15" s="1"/>
  <c r="BU94" i="15"/>
  <c r="BV94" i="15" s="1"/>
  <c r="BU93" i="15"/>
  <c r="BV93" i="15" s="1"/>
  <c r="BU92" i="15"/>
  <c r="BV92" i="15" s="1"/>
  <c r="BU91" i="15"/>
  <c r="BV91" i="15" s="1"/>
  <c r="BU90" i="15"/>
  <c r="BV90" i="15" s="1"/>
  <c r="BU89" i="15"/>
  <c r="BV89" i="15" s="1"/>
  <c r="BU88" i="15"/>
  <c r="BV88" i="15" s="1"/>
  <c r="BU87" i="15"/>
  <c r="BV87" i="15" s="1"/>
  <c r="BU86" i="15"/>
  <c r="BV86" i="15" s="1"/>
  <c r="BU85" i="15"/>
  <c r="BV85" i="15" s="1"/>
  <c r="BU84" i="15"/>
  <c r="BV84" i="15" s="1"/>
  <c r="BU83" i="15"/>
  <c r="BV83" i="15" s="1"/>
  <c r="BU82" i="15"/>
  <c r="BV82" i="15" s="1"/>
  <c r="BU81" i="15"/>
  <c r="BV81" i="15" s="1"/>
  <c r="BU80" i="15"/>
  <c r="BV80" i="15" s="1"/>
  <c r="BU79" i="15"/>
  <c r="BV79" i="15" s="1"/>
  <c r="BU78" i="15"/>
  <c r="BV78" i="15" s="1"/>
  <c r="BU77" i="15"/>
  <c r="BV77" i="15" s="1"/>
  <c r="BU76" i="15"/>
  <c r="BV76" i="15" s="1"/>
  <c r="BU75" i="15"/>
  <c r="BV75" i="15" s="1"/>
  <c r="BU74" i="15"/>
  <c r="BV74" i="15" s="1"/>
  <c r="BU73" i="15"/>
  <c r="BV73" i="15" s="1"/>
  <c r="BU72" i="15"/>
  <c r="BV72" i="15" s="1"/>
  <c r="BU71" i="15"/>
  <c r="BV71" i="15" s="1"/>
  <c r="BU70" i="15"/>
  <c r="BV70" i="15" s="1"/>
  <c r="BU69" i="15"/>
  <c r="BV69" i="15" s="1"/>
  <c r="BU68" i="15"/>
  <c r="BV68" i="15" s="1"/>
  <c r="BU67" i="15"/>
  <c r="BV67" i="15" s="1"/>
  <c r="BU66" i="15"/>
  <c r="BV66" i="15" s="1"/>
  <c r="BU64" i="15"/>
  <c r="BV64" i="15" s="1"/>
  <c r="BU63" i="15"/>
  <c r="BV63" i="15" s="1"/>
  <c r="BU62" i="15"/>
  <c r="BV62" i="15" s="1"/>
  <c r="BU61" i="15"/>
  <c r="BV61" i="15" s="1"/>
  <c r="BU60" i="15"/>
  <c r="BV60" i="15" s="1"/>
  <c r="BU59" i="15"/>
  <c r="BV59" i="15" s="1"/>
  <c r="BU58" i="15"/>
  <c r="BV58" i="15" s="1"/>
  <c r="BU57" i="15"/>
  <c r="BV57" i="15" s="1"/>
  <c r="BU56" i="15"/>
  <c r="BV56" i="15" s="1"/>
  <c r="BU55" i="15"/>
  <c r="BV55" i="15" s="1"/>
  <c r="BU54" i="15"/>
  <c r="BV54" i="15" s="1"/>
  <c r="BU53" i="15"/>
  <c r="BV53" i="15" s="1"/>
  <c r="BU52" i="15"/>
  <c r="BV52" i="15" s="1"/>
  <c r="BU51" i="15"/>
  <c r="BV51" i="15" s="1"/>
  <c r="BU50" i="15"/>
  <c r="BV50" i="15" s="1"/>
  <c r="BU49" i="15"/>
  <c r="BV49" i="15" s="1"/>
  <c r="BU48" i="15"/>
  <c r="BV48" i="15" s="1"/>
  <c r="BU47" i="15"/>
  <c r="BV47" i="15" s="1"/>
  <c r="BU46" i="15"/>
  <c r="BV46" i="15" s="1"/>
  <c r="BU45" i="15"/>
  <c r="BV45" i="15" s="1"/>
  <c r="BU44" i="15"/>
  <c r="BV44" i="15" s="1"/>
  <c r="BU43" i="15"/>
  <c r="BV43" i="15" s="1"/>
  <c r="BU42" i="15"/>
  <c r="BV42" i="15" s="1"/>
  <c r="BU41" i="15"/>
  <c r="BV41" i="15" s="1"/>
  <c r="BU40" i="15"/>
  <c r="BV40" i="15" s="1"/>
  <c r="BU39" i="15"/>
  <c r="BV39" i="15" s="1"/>
  <c r="BU38" i="15"/>
  <c r="BV38" i="15" s="1"/>
  <c r="BU37" i="15"/>
  <c r="BV37" i="15" s="1"/>
  <c r="BU36" i="15"/>
  <c r="BV36" i="15" s="1"/>
  <c r="BU35" i="15"/>
  <c r="BV35" i="15" s="1"/>
  <c r="BU34" i="15"/>
  <c r="BV34" i="15" s="1"/>
  <c r="BU33" i="15"/>
  <c r="BV33" i="15" s="1"/>
  <c r="BU32" i="15"/>
  <c r="BV32" i="15" s="1"/>
  <c r="BU31" i="15"/>
  <c r="BV31" i="15" s="1"/>
  <c r="BU30" i="15"/>
  <c r="BV30" i="15" s="1"/>
  <c r="BU29" i="15"/>
  <c r="BV29" i="15" s="1"/>
  <c r="BU28" i="15"/>
  <c r="BV28" i="15" s="1"/>
  <c r="BU27" i="15"/>
  <c r="BV27" i="15" s="1"/>
  <c r="BU26" i="15"/>
  <c r="BV26" i="15" s="1"/>
  <c r="BU25" i="15"/>
  <c r="BV25" i="15" s="1"/>
  <c r="BU24" i="15"/>
  <c r="BV24" i="15" s="1"/>
  <c r="BU23" i="15"/>
  <c r="BV23" i="15" s="1"/>
  <c r="BU22" i="15"/>
  <c r="BV22" i="15" s="1"/>
  <c r="BU21" i="15"/>
  <c r="BV21" i="15" s="1"/>
  <c r="BU20" i="15"/>
  <c r="BV20" i="15" s="1"/>
  <c r="BU19" i="15"/>
  <c r="BV19" i="15" s="1"/>
  <c r="BU18" i="15"/>
  <c r="BV18" i="15" s="1"/>
  <c r="BU17" i="15"/>
  <c r="BV17" i="15" s="1"/>
  <c r="BU16" i="15"/>
  <c r="BV16" i="15" s="1"/>
  <c r="BU15" i="15"/>
  <c r="BV15" i="15" s="1"/>
  <c r="BU14" i="15"/>
  <c r="BV14" i="15" s="1"/>
  <c r="BU13" i="15"/>
  <c r="BV13" i="15" s="1"/>
  <c r="BU12" i="15"/>
  <c r="BV12" i="15" s="1"/>
  <c r="BU11" i="15"/>
  <c r="BV11" i="15" s="1"/>
  <c r="BU10" i="15"/>
  <c r="BV10" i="15" s="1"/>
  <c r="BU9" i="15"/>
  <c r="BV9" i="15" s="1"/>
  <c r="BU8" i="15"/>
  <c r="BV8" i="15" s="1"/>
  <c r="BU7" i="15"/>
  <c r="BV7" i="15" s="1"/>
  <c r="BU6" i="15"/>
  <c r="BV6" i="15" s="1"/>
  <c r="BU5" i="15"/>
  <c r="BV5" i="15" s="1"/>
  <c r="BU4" i="15"/>
  <c r="BV4" i="15" s="1"/>
  <c r="BU3" i="15"/>
  <c r="BV3" i="15" s="1"/>
  <c r="BU2" i="15"/>
  <c r="BV2" i="15" s="1"/>
  <c r="DF7" i="1"/>
  <c r="DF6" i="1"/>
  <c r="DG18" i="1" s="1"/>
  <c r="DE27" i="1"/>
  <c r="DE26" i="1"/>
  <c r="DF21" i="1"/>
  <c r="DF17" i="1"/>
  <c r="BR24" i="7"/>
  <c r="BR23" i="7"/>
  <c r="BR22" i="7"/>
  <c r="BR21" i="7"/>
  <c r="BR19" i="7"/>
  <c r="BS14" i="7"/>
  <c r="BS13" i="7"/>
  <c r="BS12" i="7"/>
  <c r="BS11" i="7"/>
  <c r="BS10" i="7"/>
  <c r="BS9" i="7"/>
  <c r="BS8" i="7"/>
  <c r="BS6" i="7"/>
  <c r="BS5" i="7"/>
  <c r="BS4" i="7"/>
  <c r="BS3" i="7"/>
  <c r="DE87" i="1"/>
  <c r="DE86" i="1"/>
  <c r="DE85" i="1"/>
  <c r="DE84" i="1"/>
  <c r="DE83" i="1"/>
  <c r="DE81" i="1"/>
  <c r="DE72" i="1"/>
  <c r="BR29" i="7" s="1"/>
  <c r="DE71" i="1"/>
  <c r="BR28" i="7" s="1"/>
  <c r="DE70" i="1"/>
  <c r="BR33" i="7" s="1"/>
  <c r="DE69" i="1"/>
  <c r="BR32" i="7" s="1"/>
  <c r="DE68" i="1"/>
  <c r="BR31" i="7" s="1"/>
  <c r="DE67" i="1"/>
  <c r="BR27" i="7" s="1"/>
  <c r="DE66" i="1"/>
  <c r="BR30" i="7" s="1"/>
  <c r="DE64" i="1"/>
  <c r="DE55" i="1"/>
  <c r="DD55" i="1"/>
  <c r="DC55" i="1"/>
  <c r="DB55" i="1"/>
  <c r="BD371" i="15"/>
  <c r="BF371" i="15" s="1"/>
  <c r="BD370" i="15"/>
  <c r="BF370" i="15" s="1"/>
  <c r="BD369" i="15"/>
  <c r="BF369" i="15" s="1"/>
  <c r="BD368" i="15"/>
  <c r="BD367" i="15"/>
  <c r="BF367" i="15" s="1"/>
  <c r="BD366" i="15"/>
  <c r="BF366" i="15" s="1"/>
  <c r="BD365" i="15"/>
  <c r="BF365" i="15" s="1"/>
  <c r="BD364" i="15"/>
  <c r="BF364" i="15" s="1"/>
  <c r="BD363" i="15"/>
  <c r="BE363" i="15" s="1"/>
  <c r="BD362" i="15"/>
  <c r="BF362" i="15" s="1"/>
  <c r="BD361" i="15"/>
  <c r="BF361" i="15" s="1"/>
  <c r="BD360" i="15"/>
  <c r="BF360" i="15" s="1"/>
  <c r="BD359" i="15"/>
  <c r="BF359" i="15" s="1"/>
  <c r="BD358" i="15"/>
  <c r="BF358" i="15" s="1"/>
  <c r="BD357" i="15"/>
  <c r="BF357" i="15" s="1"/>
  <c r="BD356" i="15"/>
  <c r="BF356" i="15" s="1"/>
  <c r="BD355" i="15"/>
  <c r="BE355" i="15" s="1"/>
  <c r="BD354" i="15"/>
  <c r="BF354" i="15" s="1"/>
  <c r="BD353" i="15"/>
  <c r="BF353" i="15" s="1"/>
  <c r="BD352" i="15"/>
  <c r="BF352" i="15" s="1"/>
  <c r="BD351" i="15"/>
  <c r="BF351" i="15" s="1"/>
  <c r="BD350" i="15"/>
  <c r="BF350" i="15" s="1"/>
  <c r="BD317" i="15"/>
  <c r="BF317" i="15" s="1"/>
  <c r="BD316" i="15"/>
  <c r="BF316" i="15" s="1"/>
  <c r="BD315" i="15"/>
  <c r="BF315" i="15" s="1"/>
  <c r="BD314" i="15"/>
  <c r="BF314" i="15" s="1"/>
  <c r="BD313" i="15"/>
  <c r="BF313" i="15" s="1"/>
  <c r="BD312" i="15"/>
  <c r="BF312" i="15" s="1"/>
  <c r="BD311" i="15"/>
  <c r="BF311" i="15" s="1"/>
  <c r="BD310" i="15"/>
  <c r="BF310" i="15" s="1"/>
  <c r="BD309" i="15"/>
  <c r="BF309" i="15" s="1"/>
  <c r="BD308" i="15"/>
  <c r="BF308" i="15" s="1"/>
  <c r="BD307" i="15"/>
  <c r="BF307" i="15" s="1"/>
  <c r="BD306" i="15"/>
  <c r="BF306" i="15" s="1"/>
  <c r="BD305" i="15"/>
  <c r="BF305" i="15" s="1"/>
  <c r="BD304" i="15"/>
  <c r="BF304" i="15" s="1"/>
  <c r="BD303" i="15"/>
  <c r="BF303" i="15" s="1"/>
  <c r="BD302" i="15"/>
  <c r="BF302" i="15" s="1"/>
  <c r="BD301" i="15"/>
  <c r="BF301" i="15" s="1"/>
  <c r="BD300" i="15"/>
  <c r="BF300" i="15" s="1"/>
  <c r="BD299" i="15"/>
  <c r="BF299" i="15" s="1"/>
  <c r="BD298" i="15"/>
  <c r="BF298" i="15" s="1"/>
  <c r="BD297" i="15"/>
  <c r="BF297" i="15" s="1"/>
  <c r="BD296" i="15"/>
  <c r="BF296" i="15" s="1"/>
  <c r="BD295" i="15"/>
  <c r="BF295" i="15" s="1"/>
  <c r="BD294" i="15"/>
  <c r="BF294" i="15" s="1"/>
  <c r="BD293" i="15"/>
  <c r="BF293" i="15" s="1"/>
  <c r="BD292" i="15"/>
  <c r="BF292" i="15" s="1"/>
  <c r="BD291" i="15"/>
  <c r="BF291" i="15" s="1"/>
  <c r="BD290" i="15"/>
  <c r="BF290" i="15" s="1"/>
  <c r="BD289" i="15"/>
  <c r="BF289" i="15" s="1"/>
  <c r="BD288" i="15"/>
  <c r="BF288" i="15" s="1"/>
  <c r="BD287" i="15"/>
  <c r="BF287" i="15" s="1"/>
  <c r="BD286" i="15"/>
  <c r="BF286" i="15" s="1"/>
  <c r="BD285" i="15"/>
  <c r="BF285" i="15" s="1"/>
  <c r="BD284" i="15"/>
  <c r="BF284" i="15" s="1"/>
  <c r="BD283" i="15"/>
  <c r="BF283" i="15" s="1"/>
  <c r="BD282" i="15"/>
  <c r="BF282" i="15" s="1"/>
  <c r="BD281" i="15"/>
  <c r="BF281" i="15" s="1"/>
  <c r="BD280" i="15"/>
  <c r="BF280" i="15" s="1"/>
  <c r="BD279" i="15"/>
  <c r="BF279" i="15" s="1"/>
  <c r="BD278" i="15"/>
  <c r="BF278" i="15" s="1"/>
  <c r="BD277" i="15"/>
  <c r="BF277" i="15" s="1"/>
  <c r="BD276" i="15"/>
  <c r="BF276" i="15" s="1"/>
  <c r="BD275" i="15"/>
  <c r="BF275" i="15" s="1"/>
  <c r="BD274" i="15"/>
  <c r="BF274" i="15" s="1"/>
  <c r="BD273" i="15"/>
  <c r="BF273" i="15" s="1"/>
  <c r="BD272" i="15"/>
  <c r="BF272" i="15" s="1"/>
  <c r="BD271" i="15"/>
  <c r="BF271" i="15" s="1"/>
  <c r="BD270" i="15"/>
  <c r="BF270" i="15" s="1"/>
  <c r="BD269" i="15"/>
  <c r="BF269" i="15" s="1"/>
  <c r="BD268" i="15"/>
  <c r="BF268" i="15" s="1"/>
  <c r="BD267" i="15"/>
  <c r="BE267" i="15" s="1"/>
  <c r="BD266" i="15"/>
  <c r="BF266" i="15" s="1"/>
  <c r="BD265" i="15"/>
  <c r="BF265" i="15" s="1"/>
  <c r="BD264" i="15"/>
  <c r="BF264" i="15" s="1"/>
  <c r="BD263" i="15"/>
  <c r="BF263" i="15" s="1"/>
  <c r="BD262" i="15"/>
  <c r="BF262" i="15" s="1"/>
  <c r="BD261" i="15"/>
  <c r="BF261" i="15" s="1"/>
  <c r="BD260" i="15"/>
  <c r="BF260" i="15" s="1"/>
  <c r="BD259" i="15"/>
  <c r="BF259" i="15" s="1"/>
  <c r="BD258" i="15"/>
  <c r="BF258" i="15" s="1"/>
  <c r="BD257" i="15"/>
  <c r="BF257" i="15" s="1"/>
  <c r="BD256" i="15"/>
  <c r="BF256" i="15" s="1"/>
  <c r="BD255" i="15"/>
  <c r="BE255" i="15" s="1"/>
  <c r="BD254" i="15"/>
  <c r="BF254" i="15" s="1"/>
  <c r="BD253" i="15"/>
  <c r="BF253" i="15" s="1"/>
  <c r="BD252" i="15"/>
  <c r="BF252" i="15" s="1"/>
  <c r="BD251" i="15"/>
  <c r="BF251" i="15" s="1"/>
  <c r="BD250" i="15"/>
  <c r="BF250" i="15" s="1"/>
  <c r="BD249" i="15"/>
  <c r="BF249" i="15" s="1"/>
  <c r="BD248" i="15"/>
  <c r="BF248" i="15" s="1"/>
  <c r="BD247" i="15"/>
  <c r="BE247" i="15" s="1"/>
  <c r="BD246" i="15"/>
  <c r="BF246" i="15" s="1"/>
  <c r="BD245" i="15"/>
  <c r="BF245" i="15" s="1"/>
  <c r="BD244" i="15"/>
  <c r="BF244" i="15" s="1"/>
  <c r="BD243" i="15"/>
  <c r="BF243" i="15" s="1"/>
  <c r="BD242" i="15"/>
  <c r="BF242" i="15" s="1"/>
  <c r="BD241" i="15"/>
  <c r="BF241" i="15" s="1"/>
  <c r="BD240" i="15"/>
  <c r="BF240" i="15" s="1"/>
  <c r="BD239" i="15"/>
  <c r="BF239" i="15" s="1"/>
  <c r="BD238" i="15"/>
  <c r="BF238" i="15" s="1"/>
  <c r="BD237" i="15"/>
  <c r="BF237" i="15" s="1"/>
  <c r="BD236" i="15"/>
  <c r="BF236" i="15" s="1"/>
  <c r="BD235" i="15"/>
  <c r="BF235" i="15" s="1"/>
  <c r="BD234" i="15"/>
  <c r="BF234" i="15" s="1"/>
  <c r="BD233" i="15"/>
  <c r="BF233" i="15" s="1"/>
  <c r="BD232" i="15"/>
  <c r="BF232" i="15" s="1"/>
  <c r="BD231" i="15"/>
  <c r="BF231" i="15" s="1"/>
  <c r="BD230" i="15"/>
  <c r="BF230" i="15" s="1"/>
  <c r="BD229" i="15"/>
  <c r="BF229" i="15" s="1"/>
  <c r="BD228" i="15"/>
  <c r="BF228" i="15" s="1"/>
  <c r="BD227" i="15"/>
  <c r="BF227" i="15" s="1"/>
  <c r="BD226" i="15"/>
  <c r="BF226" i="15" s="1"/>
  <c r="BD225" i="15"/>
  <c r="BF225" i="15" s="1"/>
  <c r="BD224" i="15"/>
  <c r="BF224" i="15" s="1"/>
  <c r="BD223" i="15"/>
  <c r="BF223" i="15" s="1"/>
  <c r="BD222" i="15"/>
  <c r="BD221" i="15"/>
  <c r="BF221" i="15" s="1"/>
  <c r="BD220" i="15"/>
  <c r="BF220" i="15" s="1"/>
  <c r="BD219" i="15"/>
  <c r="BF219" i="15" s="1"/>
  <c r="BD218" i="15"/>
  <c r="BD217" i="15"/>
  <c r="BF217" i="15" s="1"/>
  <c r="BD216" i="15"/>
  <c r="BF216" i="15" s="1"/>
  <c r="BD215" i="15"/>
  <c r="BF215" i="15" s="1"/>
  <c r="BD214" i="15"/>
  <c r="BD213" i="15"/>
  <c r="BF213" i="15" s="1"/>
  <c r="BD212" i="15"/>
  <c r="BF212" i="15" s="1"/>
  <c r="BD211" i="15"/>
  <c r="BF211" i="15" s="1"/>
  <c r="BD210" i="15"/>
  <c r="BD209" i="15"/>
  <c r="BF209" i="15" s="1"/>
  <c r="BD208" i="15"/>
  <c r="BF208" i="15" s="1"/>
  <c r="BD207" i="15"/>
  <c r="BF207" i="15" s="1"/>
  <c r="BD206" i="15"/>
  <c r="BD205" i="15"/>
  <c r="BD204" i="15"/>
  <c r="BF204" i="15" s="1"/>
  <c r="BD203" i="15"/>
  <c r="BE203" i="15" s="1"/>
  <c r="BD202" i="15"/>
  <c r="BD201" i="15"/>
  <c r="BD200" i="15"/>
  <c r="BF200" i="15" s="1"/>
  <c r="BD199" i="15"/>
  <c r="BF199" i="15" s="1"/>
  <c r="BD198" i="15"/>
  <c r="BD197" i="15"/>
  <c r="BD196" i="15"/>
  <c r="BF196" i="15" s="1"/>
  <c r="BD195" i="15"/>
  <c r="BE195" i="15" s="1"/>
  <c r="BD194" i="15"/>
  <c r="BD193" i="15"/>
  <c r="BD192" i="15"/>
  <c r="BF192" i="15" s="1"/>
  <c r="BD191" i="15"/>
  <c r="BF191" i="15" s="1"/>
  <c r="BD190" i="15"/>
  <c r="BD189" i="15"/>
  <c r="BD188" i="15"/>
  <c r="BF188" i="15" s="1"/>
  <c r="BD187" i="15"/>
  <c r="BF187" i="15" s="1"/>
  <c r="BD186" i="15"/>
  <c r="BD185" i="15"/>
  <c r="BD184" i="15"/>
  <c r="BF184" i="15" s="1"/>
  <c r="BD183" i="15"/>
  <c r="BF183" i="15" s="1"/>
  <c r="BD182" i="15"/>
  <c r="BD181" i="15"/>
  <c r="BD180" i="15"/>
  <c r="BF180" i="15" s="1"/>
  <c r="BD179" i="15"/>
  <c r="BF179" i="15" s="1"/>
  <c r="BD178" i="15"/>
  <c r="BD177" i="15"/>
  <c r="BD176" i="15"/>
  <c r="BF176" i="15" s="1"/>
  <c r="BD175" i="15"/>
  <c r="BE175" i="15" s="1"/>
  <c r="BD174" i="15"/>
  <c r="BD173" i="15"/>
  <c r="BD172" i="15"/>
  <c r="BF172" i="15" s="1"/>
  <c r="BD171" i="15"/>
  <c r="BE171" i="15" s="1"/>
  <c r="BD170" i="15"/>
  <c r="BD169" i="15"/>
  <c r="BD168" i="15"/>
  <c r="BF168" i="15" s="1"/>
  <c r="BD167" i="15"/>
  <c r="BF167" i="15" s="1"/>
  <c r="BD166" i="15"/>
  <c r="BD165" i="15"/>
  <c r="BD164" i="15"/>
  <c r="BF164" i="15" s="1"/>
  <c r="BD163" i="15"/>
  <c r="BF163" i="15" s="1"/>
  <c r="BD162" i="15"/>
  <c r="BD161" i="15"/>
  <c r="BD160" i="15"/>
  <c r="BF160" i="15" s="1"/>
  <c r="BD159" i="15"/>
  <c r="BF159" i="15" s="1"/>
  <c r="BD158" i="15"/>
  <c r="BD157" i="15"/>
  <c r="BD156" i="15"/>
  <c r="BF156" i="15" s="1"/>
  <c r="BD155" i="15"/>
  <c r="BF155" i="15" s="1"/>
  <c r="BD154" i="15"/>
  <c r="BD153" i="15"/>
  <c r="BD152" i="15"/>
  <c r="BF152" i="15" s="1"/>
  <c r="BD151" i="15"/>
  <c r="BF151" i="15" s="1"/>
  <c r="BD150" i="15"/>
  <c r="BD149" i="15"/>
  <c r="BD148" i="15"/>
  <c r="BF148" i="15" s="1"/>
  <c r="BD147" i="15"/>
  <c r="BE147" i="15" s="1"/>
  <c r="BD146" i="15"/>
  <c r="BD145" i="15"/>
  <c r="BD144" i="15"/>
  <c r="BF144" i="15" s="1"/>
  <c r="BD143" i="15"/>
  <c r="BF143" i="15" s="1"/>
  <c r="BD142" i="15"/>
  <c r="BD141" i="15"/>
  <c r="BD140" i="15"/>
  <c r="BF140" i="15" s="1"/>
  <c r="BD139" i="15"/>
  <c r="BF139" i="15" s="1"/>
  <c r="BD138" i="15"/>
  <c r="BD137" i="15"/>
  <c r="BD136" i="15"/>
  <c r="BF136" i="15" s="1"/>
  <c r="BD135" i="15"/>
  <c r="BF135" i="15" s="1"/>
  <c r="BD134" i="15"/>
  <c r="BD133" i="15"/>
  <c r="BD132" i="15"/>
  <c r="BF132" i="15" s="1"/>
  <c r="BD131" i="15"/>
  <c r="BF131" i="15" s="1"/>
  <c r="BD130" i="15"/>
  <c r="BD129" i="15"/>
  <c r="BD128" i="15"/>
  <c r="BF128" i="15" s="1"/>
  <c r="BD127" i="15"/>
  <c r="BE127" i="15" s="1"/>
  <c r="BD126" i="15"/>
  <c r="BD125" i="15"/>
  <c r="BD124" i="15"/>
  <c r="BF124" i="15" s="1"/>
  <c r="BD123" i="15"/>
  <c r="BE123" i="15" s="1"/>
  <c r="BD122" i="15"/>
  <c r="BD121" i="15"/>
  <c r="BD120" i="15"/>
  <c r="BF120" i="15" s="1"/>
  <c r="BD119" i="15"/>
  <c r="BF119" i="15" s="1"/>
  <c r="BD118" i="15"/>
  <c r="BD117" i="15"/>
  <c r="BD116" i="15"/>
  <c r="BF116" i="15" s="1"/>
  <c r="BD115" i="15"/>
  <c r="BF115" i="15" s="1"/>
  <c r="BD114" i="15"/>
  <c r="BD113" i="15"/>
  <c r="BD112" i="15"/>
  <c r="BF112" i="15" s="1"/>
  <c r="BD111" i="15"/>
  <c r="BF111" i="15" s="1"/>
  <c r="BD110" i="15"/>
  <c r="BD109" i="15"/>
  <c r="BD108" i="15"/>
  <c r="BF108" i="15" s="1"/>
  <c r="BD107" i="15"/>
  <c r="BE107" i="15" s="1"/>
  <c r="BD106" i="15"/>
  <c r="BD105" i="15"/>
  <c r="BD104" i="15"/>
  <c r="BF104" i="15" s="1"/>
  <c r="BD103" i="15"/>
  <c r="BE103" i="15" s="1"/>
  <c r="BD102" i="15"/>
  <c r="BD101" i="15"/>
  <c r="BD100" i="15"/>
  <c r="BF100" i="15" s="1"/>
  <c r="BD99" i="15"/>
  <c r="BE99" i="15" s="1"/>
  <c r="BD98" i="15"/>
  <c r="BD97" i="15"/>
  <c r="BD96" i="15"/>
  <c r="BF96" i="15" s="1"/>
  <c r="BD95" i="15"/>
  <c r="BF95" i="15" s="1"/>
  <c r="BD94" i="15"/>
  <c r="BD93" i="15"/>
  <c r="BD92" i="15"/>
  <c r="BF92" i="15" s="1"/>
  <c r="BD91" i="15"/>
  <c r="BF91" i="15" s="1"/>
  <c r="BD90" i="15"/>
  <c r="BD89" i="15"/>
  <c r="BD88" i="15"/>
  <c r="BF88" i="15" s="1"/>
  <c r="BD87" i="15"/>
  <c r="BF87" i="15" s="1"/>
  <c r="BD86" i="15"/>
  <c r="BD85" i="15"/>
  <c r="BD84" i="15"/>
  <c r="BF84" i="15" s="1"/>
  <c r="BD83" i="15"/>
  <c r="BF83" i="15" s="1"/>
  <c r="BD82" i="15"/>
  <c r="BD81" i="15"/>
  <c r="BD80" i="15"/>
  <c r="BF80" i="15" s="1"/>
  <c r="BD79" i="15"/>
  <c r="BE79" i="15" s="1"/>
  <c r="BD78" i="15"/>
  <c r="BD77" i="15"/>
  <c r="BD76" i="15"/>
  <c r="BF76" i="15" s="1"/>
  <c r="BD75" i="15"/>
  <c r="BE75" i="15" s="1"/>
  <c r="BD74" i="15"/>
  <c r="BD73" i="15"/>
  <c r="BD72" i="15"/>
  <c r="BF72" i="15" s="1"/>
  <c r="BD71" i="15"/>
  <c r="BF71" i="15" s="1"/>
  <c r="BD70" i="15"/>
  <c r="BD69" i="15"/>
  <c r="BD68" i="15"/>
  <c r="BF68" i="15" s="1"/>
  <c r="BD67" i="15"/>
  <c r="BF67" i="15" s="1"/>
  <c r="BD66" i="15"/>
  <c r="BD65" i="15"/>
  <c r="BD64" i="15"/>
  <c r="BF64" i="15" s="1"/>
  <c r="BD63" i="15"/>
  <c r="BF63" i="15" s="1"/>
  <c r="BD62" i="15"/>
  <c r="BD61" i="15"/>
  <c r="BD60" i="15"/>
  <c r="BF60" i="15" s="1"/>
  <c r="BD59" i="15"/>
  <c r="BE59" i="15" s="1"/>
  <c r="BD58" i="15"/>
  <c r="BD57" i="15"/>
  <c r="BD56" i="15"/>
  <c r="BF56" i="15" s="1"/>
  <c r="BD55" i="15"/>
  <c r="BF55" i="15" s="1"/>
  <c r="BD54" i="15"/>
  <c r="BD53" i="15"/>
  <c r="BD52" i="15"/>
  <c r="BF52" i="15" s="1"/>
  <c r="BD51" i="15"/>
  <c r="BE51" i="15" s="1"/>
  <c r="BD50" i="15"/>
  <c r="BD49" i="15"/>
  <c r="BD48" i="15"/>
  <c r="BF48" i="15" s="1"/>
  <c r="BD47" i="15"/>
  <c r="BF47" i="15" s="1"/>
  <c r="BD46" i="15"/>
  <c r="BD45" i="15"/>
  <c r="BD44" i="15"/>
  <c r="BF44" i="15" s="1"/>
  <c r="BD43" i="15"/>
  <c r="BF43" i="15" s="1"/>
  <c r="BD42" i="15"/>
  <c r="BD41" i="15"/>
  <c r="BD40" i="15"/>
  <c r="BF40" i="15" s="1"/>
  <c r="BD39" i="15"/>
  <c r="BF39" i="15" s="1"/>
  <c r="BD38" i="15"/>
  <c r="BD37" i="15"/>
  <c r="BD36" i="15"/>
  <c r="BF36" i="15" s="1"/>
  <c r="BD35" i="15"/>
  <c r="BF35" i="15" s="1"/>
  <c r="BD34" i="15"/>
  <c r="BD33" i="15"/>
  <c r="BD32" i="15"/>
  <c r="BF32" i="15" s="1"/>
  <c r="BD31" i="15"/>
  <c r="BF31" i="15" s="1"/>
  <c r="BD30" i="15"/>
  <c r="BD29" i="15"/>
  <c r="BD28" i="15"/>
  <c r="BF28" i="15" s="1"/>
  <c r="BD27" i="15"/>
  <c r="BE27" i="15" s="1"/>
  <c r="BD26" i="15"/>
  <c r="BD25" i="15"/>
  <c r="BD24" i="15"/>
  <c r="BF24" i="15" s="1"/>
  <c r="BD23" i="15"/>
  <c r="BF23" i="15" s="1"/>
  <c r="BD22" i="15"/>
  <c r="BD21" i="15"/>
  <c r="BD20" i="15"/>
  <c r="BF20" i="15" s="1"/>
  <c r="BD19" i="15"/>
  <c r="BF19" i="15" s="1"/>
  <c r="BD18" i="15"/>
  <c r="BD17" i="15"/>
  <c r="BD16" i="15"/>
  <c r="BF16" i="15" s="1"/>
  <c r="BD15" i="15"/>
  <c r="BF15" i="15" s="1"/>
  <c r="BD14" i="15"/>
  <c r="BD13" i="15"/>
  <c r="BD12" i="15"/>
  <c r="BF12" i="15" s="1"/>
  <c r="BD11" i="15"/>
  <c r="BE11" i="15" s="1"/>
  <c r="BD10" i="15"/>
  <c r="BD9" i="15"/>
  <c r="BD8" i="15"/>
  <c r="BF8" i="15" s="1"/>
  <c r="BD7" i="15"/>
  <c r="BE7" i="15" s="1"/>
  <c r="BD6" i="15"/>
  <c r="BD5" i="15"/>
  <c r="BD4" i="15"/>
  <c r="BF4" i="15" s="1"/>
  <c r="BD3" i="15"/>
  <c r="BE3" i="15" s="1"/>
  <c r="BD2" i="15"/>
  <c r="BE2" i="15" s="1"/>
  <c r="I387" i="15"/>
  <c r="I394" i="15" s="1"/>
  <c r="I386" i="15"/>
  <c r="I393" i="15" s="1"/>
  <c r="I385" i="15"/>
  <c r="I392" i="15" s="1"/>
  <c r="I384" i="15"/>
  <c r="I391" i="15" s="1"/>
  <c r="I383" i="15"/>
  <c r="I390" i="15" s="1"/>
  <c r="I382" i="15"/>
  <c r="I389" i="15" s="1"/>
  <c r="I381" i="15"/>
  <c r="I388" i="15" s="1"/>
  <c r="DE337" i="1"/>
  <c r="DE336" i="1"/>
  <c r="DF334" i="1"/>
  <c r="DF333" i="1"/>
  <c r="DF332" i="1"/>
  <c r="DF330" i="1"/>
  <c r="DF329" i="1"/>
  <c r="DF328" i="1"/>
  <c r="DF320" i="1"/>
  <c r="DF319" i="1"/>
  <c r="DF317" i="1"/>
  <c r="DF316" i="1"/>
  <c r="DF315" i="1"/>
  <c r="DF313" i="1"/>
  <c r="DF312" i="1"/>
  <c r="DF311" i="1"/>
  <c r="DF302" i="1"/>
  <c r="DF301" i="1"/>
  <c r="DF299" i="1"/>
  <c r="DF298" i="1"/>
  <c r="DF297" i="1"/>
  <c r="DF295" i="1"/>
  <c r="DF292" i="1"/>
  <c r="DF300" i="1" l="1"/>
  <c r="DF335" i="1"/>
  <c r="DF318" i="1"/>
  <c r="BO26" i="7"/>
  <c r="BP26" i="7"/>
  <c r="BQ26" i="7"/>
  <c r="BR26" i="7"/>
  <c r="DF34" i="1"/>
  <c r="DG19" i="1"/>
  <c r="DF25" i="1"/>
  <c r="DE88" i="1"/>
  <c r="DE73" i="1"/>
  <c r="DF8" i="1"/>
  <c r="DG20" i="1" s="1"/>
  <c r="DF24" i="1"/>
  <c r="DF12" i="1"/>
  <c r="BF247" i="15"/>
  <c r="BF363" i="15"/>
  <c r="BE263" i="15"/>
  <c r="BE275" i="15"/>
  <c r="BF103" i="15"/>
  <c r="BF255" i="15"/>
  <c r="BE151" i="15"/>
  <c r="BE163" i="15"/>
  <c r="BF267" i="15"/>
  <c r="BF7" i="15"/>
  <c r="BE371" i="15"/>
  <c r="BE68" i="15"/>
  <c r="BF123" i="15"/>
  <c r="BF3" i="15"/>
  <c r="BE80" i="15"/>
  <c r="BE284" i="15"/>
  <c r="BE116" i="15"/>
  <c r="BF127" i="15"/>
  <c r="BF171" i="15"/>
  <c r="BE271" i="15"/>
  <c r="BE279" i="15"/>
  <c r="BF355" i="15"/>
  <c r="BF27" i="15"/>
  <c r="BE19" i="15"/>
  <c r="BE32" i="15"/>
  <c r="BE67" i="15"/>
  <c r="BF175" i="15"/>
  <c r="BE283" i="15"/>
  <c r="BE176" i="15"/>
  <c r="BE364" i="15"/>
  <c r="BE20" i="15"/>
  <c r="BF79" i="15"/>
  <c r="BE128" i="15"/>
  <c r="BE199" i="15"/>
  <c r="BE287" i="15"/>
  <c r="BE295" i="15"/>
  <c r="BE303" i="15"/>
  <c r="BE311" i="15"/>
  <c r="BE351" i="15"/>
  <c r="BE31" i="15"/>
  <c r="BF51" i="15"/>
  <c r="BE140" i="15"/>
  <c r="BE211" i="15"/>
  <c r="BE272" i="15"/>
  <c r="BE359" i="15"/>
  <c r="BE367" i="15"/>
  <c r="BE92" i="15"/>
  <c r="BE212" i="15"/>
  <c r="BE223" i="15"/>
  <c r="BE243" i="15"/>
  <c r="BE251" i="15"/>
  <c r="BE259" i="15"/>
  <c r="BE352" i="15"/>
  <c r="BE188" i="15"/>
  <c r="BE55" i="15"/>
  <c r="BF75" i="15"/>
  <c r="BE115" i="15"/>
  <c r="BE164" i="15"/>
  <c r="BE224" i="15"/>
  <c r="BE260" i="15"/>
  <c r="BE291" i="15"/>
  <c r="BE299" i="15"/>
  <c r="BE307" i="15"/>
  <c r="BE315" i="15"/>
  <c r="BF99" i="15"/>
  <c r="BE44" i="15"/>
  <c r="BE16" i="15"/>
  <c r="BF195" i="15"/>
  <c r="BE236" i="15"/>
  <c r="BF147" i="15"/>
  <c r="BF86" i="15"/>
  <c r="BE86" i="15"/>
  <c r="BF45" i="15"/>
  <c r="BE45" i="15"/>
  <c r="BF141" i="15"/>
  <c r="BE141" i="15"/>
  <c r="BE155" i="15"/>
  <c r="BE264" i="15"/>
  <c r="BE312" i="15"/>
  <c r="BE4" i="15"/>
  <c r="BF11" i="15"/>
  <c r="BF25" i="15"/>
  <c r="BE25" i="15"/>
  <c r="BE39" i="15"/>
  <c r="BF46" i="15"/>
  <c r="BE46" i="15"/>
  <c r="BE52" i="15"/>
  <c r="BF59" i="15"/>
  <c r="BF73" i="15"/>
  <c r="BE73" i="15"/>
  <c r="BE87" i="15"/>
  <c r="BF94" i="15"/>
  <c r="BE94" i="15"/>
  <c r="BE100" i="15"/>
  <c r="BF107" i="15"/>
  <c r="BF121" i="15"/>
  <c r="BE121" i="15"/>
  <c r="BE135" i="15"/>
  <c r="BF142" i="15"/>
  <c r="BE142" i="15"/>
  <c r="BE148" i="15"/>
  <c r="BF169" i="15"/>
  <c r="BE169" i="15"/>
  <c r="BE183" i="15"/>
  <c r="BF190" i="15"/>
  <c r="BE190" i="15"/>
  <c r="BE196" i="15"/>
  <c r="BF203" i="15"/>
  <c r="BE231" i="15"/>
  <c r="BE244" i="15"/>
  <c r="BE292" i="15"/>
  <c r="BF182" i="15"/>
  <c r="BE182" i="15"/>
  <c r="BF66" i="15"/>
  <c r="BE66" i="15"/>
  <c r="BF26" i="15"/>
  <c r="BE26" i="15"/>
  <c r="BF74" i="15"/>
  <c r="BE74" i="15"/>
  <c r="BF170" i="15"/>
  <c r="BE170" i="15"/>
  <c r="BF218" i="15"/>
  <c r="BE218" i="15"/>
  <c r="BF6" i="15"/>
  <c r="BE6" i="15"/>
  <c r="BF33" i="15"/>
  <c r="BE33" i="15"/>
  <c r="BE47" i="15"/>
  <c r="BF54" i="15"/>
  <c r="BE54" i="15"/>
  <c r="BE60" i="15"/>
  <c r="BF81" i="15"/>
  <c r="BE81" i="15"/>
  <c r="BE95" i="15"/>
  <c r="BF102" i="15"/>
  <c r="BE102" i="15"/>
  <c r="BE108" i="15"/>
  <c r="BF129" i="15"/>
  <c r="BE129" i="15"/>
  <c r="BE143" i="15"/>
  <c r="BF150" i="15"/>
  <c r="BE150" i="15"/>
  <c r="BE156" i="15"/>
  <c r="BF177" i="15"/>
  <c r="BE177" i="15"/>
  <c r="BE191" i="15"/>
  <c r="BF198" i="15"/>
  <c r="BE198" i="15"/>
  <c r="BE204" i="15"/>
  <c r="BE239" i="15"/>
  <c r="BE252" i="15"/>
  <c r="BE300" i="15"/>
  <c r="BF38" i="15"/>
  <c r="BE38" i="15"/>
  <c r="BF93" i="15"/>
  <c r="BE93" i="15"/>
  <c r="BE120" i="15"/>
  <c r="BF162" i="15"/>
  <c r="BE162" i="15"/>
  <c r="BE12" i="15"/>
  <c r="BF13" i="15"/>
  <c r="BE13" i="15"/>
  <c r="BF34" i="15"/>
  <c r="BE34" i="15"/>
  <c r="BE40" i="15"/>
  <c r="BF61" i="15"/>
  <c r="BE61" i="15"/>
  <c r="BF82" i="15"/>
  <c r="BE82" i="15"/>
  <c r="BE88" i="15"/>
  <c r="BF109" i="15"/>
  <c r="BE109" i="15"/>
  <c r="BF130" i="15"/>
  <c r="BE130" i="15"/>
  <c r="BE136" i="15"/>
  <c r="BF157" i="15"/>
  <c r="BE157" i="15"/>
  <c r="BF178" i="15"/>
  <c r="BE178" i="15"/>
  <c r="BE184" i="15"/>
  <c r="BF205" i="15"/>
  <c r="BE205" i="15"/>
  <c r="BE219" i="15"/>
  <c r="BE232" i="15"/>
  <c r="BE280" i="15"/>
  <c r="BE360" i="15"/>
  <c r="BF53" i="15"/>
  <c r="BE53" i="15"/>
  <c r="BF41" i="15"/>
  <c r="BE41" i="15"/>
  <c r="BF62" i="15"/>
  <c r="BE62" i="15"/>
  <c r="BF89" i="15"/>
  <c r="BE89" i="15"/>
  <c r="BF110" i="15"/>
  <c r="BE110" i="15"/>
  <c r="BF137" i="15"/>
  <c r="BE137" i="15"/>
  <c r="BF158" i="15"/>
  <c r="BE158" i="15"/>
  <c r="BF185" i="15"/>
  <c r="BE185" i="15"/>
  <c r="BF206" i="15"/>
  <c r="BE206" i="15"/>
  <c r="BE308" i="15"/>
  <c r="BF368" i="15"/>
  <c r="BE368" i="15"/>
  <c r="BF149" i="15"/>
  <c r="BE149" i="15"/>
  <c r="BF197" i="15"/>
  <c r="BE197" i="15"/>
  <c r="BF14" i="15"/>
  <c r="BE14" i="15"/>
  <c r="BE35" i="15"/>
  <c r="BF42" i="15"/>
  <c r="BE42" i="15"/>
  <c r="BE48" i="15"/>
  <c r="BF69" i="15"/>
  <c r="BE69" i="15"/>
  <c r="BE83" i="15"/>
  <c r="BF90" i="15"/>
  <c r="BE90" i="15"/>
  <c r="BE96" i="15"/>
  <c r="BF117" i="15"/>
  <c r="BE117" i="15"/>
  <c r="BE131" i="15"/>
  <c r="BF138" i="15"/>
  <c r="BE138" i="15"/>
  <c r="BE144" i="15"/>
  <c r="BF165" i="15"/>
  <c r="BE165" i="15"/>
  <c r="BE179" i="15"/>
  <c r="BF186" i="15"/>
  <c r="BE186" i="15"/>
  <c r="BE192" i="15"/>
  <c r="BE227" i="15"/>
  <c r="BE240" i="15"/>
  <c r="BE288" i="15"/>
  <c r="BF161" i="15"/>
  <c r="BE161" i="15"/>
  <c r="BE72" i="15"/>
  <c r="BF210" i="15"/>
  <c r="BE210" i="15"/>
  <c r="BF101" i="15"/>
  <c r="BE101" i="15"/>
  <c r="BE15" i="15"/>
  <c r="BF22" i="15"/>
  <c r="BE22" i="15"/>
  <c r="BE28" i="15"/>
  <c r="BF49" i="15"/>
  <c r="BE49" i="15"/>
  <c r="BE63" i="15"/>
  <c r="BF70" i="15"/>
  <c r="BE70" i="15"/>
  <c r="BE76" i="15"/>
  <c r="BF97" i="15"/>
  <c r="BE97" i="15"/>
  <c r="BE111" i="15"/>
  <c r="BF118" i="15"/>
  <c r="BE118" i="15"/>
  <c r="BE124" i="15"/>
  <c r="BF145" i="15"/>
  <c r="BE145" i="15"/>
  <c r="BE159" i="15"/>
  <c r="BF166" i="15"/>
  <c r="BE166" i="15"/>
  <c r="BE172" i="15"/>
  <c r="BF193" i="15"/>
  <c r="BE193" i="15"/>
  <c r="BE207" i="15"/>
  <c r="BF214" i="15"/>
  <c r="BE214" i="15"/>
  <c r="BE220" i="15"/>
  <c r="BE268" i="15"/>
  <c r="BE316" i="15"/>
  <c r="BF65" i="15"/>
  <c r="BE65" i="15"/>
  <c r="BF134" i="15"/>
  <c r="BE134" i="15"/>
  <c r="BF18" i="15"/>
  <c r="BE18" i="15"/>
  <c r="BF114" i="15"/>
  <c r="BE114" i="15"/>
  <c r="BF189" i="15"/>
  <c r="BE189" i="15"/>
  <c r="BF21" i="15"/>
  <c r="BE21" i="15"/>
  <c r="BE8" i="15"/>
  <c r="BF29" i="15"/>
  <c r="BE29" i="15"/>
  <c r="BE43" i="15"/>
  <c r="BF50" i="15"/>
  <c r="BE50" i="15"/>
  <c r="BE56" i="15"/>
  <c r="BF77" i="15"/>
  <c r="BE77" i="15"/>
  <c r="BE91" i="15"/>
  <c r="BF98" i="15"/>
  <c r="BE98" i="15"/>
  <c r="BE104" i="15"/>
  <c r="BF125" i="15"/>
  <c r="BE125" i="15"/>
  <c r="BE139" i="15"/>
  <c r="BF146" i="15"/>
  <c r="BE146" i="15"/>
  <c r="BE152" i="15"/>
  <c r="BF173" i="15"/>
  <c r="BE173" i="15"/>
  <c r="BE187" i="15"/>
  <c r="BF194" i="15"/>
  <c r="BE194" i="15"/>
  <c r="BE200" i="15"/>
  <c r="BE235" i="15"/>
  <c r="BE248" i="15"/>
  <c r="BE296" i="15"/>
  <c r="BF17" i="15"/>
  <c r="BE17" i="15"/>
  <c r="BF113" i="15"/>
  <c r="BE113" i="15"/>
  <c r="BF5" i="15"/>
  <c r="BE5" i="15"/>
  <c r="BF122" i="15"/>
  <c r="BE122" i="15"/>
  <c r="BF9" i="15"/>
  <c r="BE9" i="15"/>
  <c r="BE23" i="15"/>
  <c r="BF30" i="15"/>
  <c r="BE30" i="15"/>
  <c r="BE36" i="15"/>
  <c r="BF57" i="15"/>
  <c r="BE57" i="15"/>
  <c r="BE71" i="15"/>
  <c r="BF78" i="15"/>
  <c r="BE78" i="15"/>
  <c r="BE84" i="15"/>
  <c r="BF105" i="15"/>
  <c r="BE105" i="15"/>
  <c r="BE119" i="15"/>
  <c r="BF126" i="15"/>
  <c r="BE126" i="15"/>
  <c r="BE132" i="15"/>
  <c r="BF153" i="15"/>
  <c r="BE153" i="15"/>
  <c r="BE167" i="15"/>
  <c r="BF174" i="15"/>
  <c r="BE174" i="15"/>
  <c r="BE180" i="15"/>
  <c r="BF201" i="15"/>
  <c r="BE201" i="15"/>
  <c r="BE215" i="15"/>
  <c r="BF222" i="15"/>
  <c r="BE222" i="15"/>
  <c r="BE228" i="15"/>
  <c r="BE276" i="15"/>
  <c r="BE356" i="15"/>
  <c r="BE24" i="15"/>
  <c r="BE168" i="15"/>
  <c r="BE216" i="15"/>
  <c r="BF10" i="15"/>
  <c r="BE10" i="15"/>
  <c r="BF37" i="15"/>
  <c r="BE37" i="15"/>
  <c r="BF58" i="15"/>
  <c r="BE58" i="15"/>
  <c r="BE64" i="15"/>
  <c r="BF85" i="15"/>
  <c r="BE85" i="15"/>
  <c r="BF106" i="15"/>
  <c r="BE106" i="15"/>
  <c r="BE112" i="15"/>
  <c r="BF133" i="15"/>
  <c r="BE133" i="15"/>
  <c r="BF154" i="15"/>
  <c r="BE154" i="15"/>
  <c r="BE160" i="15"/>
  <c r="BF181" i="15"/>
  <c r="BE181" i="15"/>
  <c r="BF202" i="15"/>
  <c r="BE202" i="15"/>
  <c r="BE208" i="15"/>
  <c r="BE256" i="15"/>
  <c r="BE304" i="15"/>
  <c r="BE209" i="15"/>
  <c r="BE213" i="15"/>
  <c r="BE217" i="15"/>
  <c r="BE221" i="15"/>
  <c r="BE225" i="15"/>
  <c r="BE229" i="15"/>
  <c r="BE233" i="15"/>
  <c r="BE237" i="15"/>
  <c r="BE241" i="15"/>
  <c r="BE245" i="15"/>
  <c r="BE249" i="15"/>
  <c r="BE253" i="15"/>
  <c r="BE257" i="15"/>
  <c r="BE261" i="15"/>
  <c r="BE265" i="15"/>
  <c r="BE269" i="15"/>
  <c r="BE273" i="15"/>
  <c r="BE277" i="15"/>
  <c r="BE281" i="15"/>
  <c r="BE285" i="15"/>
  <c r="BE289" i="15"/>
  <c r="BE293" i="15"/>
  <c r="BE297" i="15"/>
  <c r="BE301" i="15"/>
  <c r="BE305" i="15"/>
  <c r="BE309" i="15"/>
  <c r="BE313" i="15"/>
  <c r="BE317" i="15"/>
  <c r="BE353" i="15"/>
  <c r="BE357" i="15"/>
  <c r="BE361" i="15"/>
  <c r="BE365" i="15"/>
  <c r="BE369" i="15"/>
  <c r="BE226" i="15"/>
  <c r="BE230" i="15"/>
  <c r="BE234" i="15"/>
  <c r="BE238" i="15"/>
  <c r="BE242" i="15"/>
  <c r="BE246" i="15"/>
  <c r="BE250" i="15"/>
  <c r="BE254" i="15"/>
  <c r="BE258" i="15"/>
  <c r="BE262" i="15"/>
  <c r="BE266" i="15"/>
  <c r="BE270" i="15"/>
  <c r="BE274" i="15"/>
  <c r="BE278" i="15"/>
  <c r="BE282" i="15"/>
  <c r="BE286" i="15"/>
  <c r="BE290" i="15"/>
  <c r="BE294" i="15"/>
  <c r="BE298" i="15"/>
  <c r="BE302" i="15"/>
  <c r="BE306" i="15"/>
  <c r="BE310" i="15"/>
  <c r="BE314" i="15"/>
  <c r="BE350" i="15"/>
  <c r="BE354" i="15"/>
  <c r="BE358" i="15"/>
  <c r="BE362" i="15"/>
  <c r="BE366" i="15"/>
  <c r="BE370" i="15"/>
  <c r="BF2" i="15"/>
  <c r="BJ371" i="15"/>
  <c r="BJ370" i="15"/>
  <c r="BJ369" i="15"/>
  <c r="BJ368" i="15"/>
  <c r="BJ367" i="15"/>
  <c r="BJ366" i="15"/>
  <c r="BJ365" i="15"/>
  <c r="BJ364" i="15"/>
  <c r="BJ363" i="15"/>
  <c r="BJ362" i="15"/>
  <c r="BJ361" i="15"/>
  <c r="BJ360" i="15"/>
  <c r="BJ359" i="15"/>
  <c r="BJ358" i="15"/>
  <c r="BJ357" i="15"/>
  <c r="BJ356" i="15"/>
  <c r="BJ355" i="15"/>
  <c r="BJ354" i="15"/>
  <c r="BJ353" i="15"/>
  <c r="BJ352" i="15"/>
  <c r="BJ351" i="15"/>
  <c r="BJ350" i="15"/>
  <c r="BJ317" i="15"/>
  <c r="BJ316" i="15"/>
  <c r="BJ315" i="15"/>
  <c r="BJ314" i="15"/>
  <c r="BJ313" i="15"/>
  <c r="BJ312" i="15"/>
  <c r="BJ311" i="15"/>
  <c r="BJ310" i="15"/>
  <c r="BJ309" i="15"/>
  <c r="BJ308" i="15"/>
  <c r="BJ307" i="15"/>
  <c r="BJ306" i="15"/>
  <c r="BJ305" i="15"/>
  <c r="BJ304" i="15"/>
  <c r="BJ303" i="15"/>
  <c r="BJ302" i="15"/>
  <c r="BJ301" i="15"/>
  <c r="BJ300" i="15"/>
  <c r="BJ299" i="15"/>
  <c r="BJ298" i="15"/>
  <c r="BJ297" i="15"/>
  <c r="BJ296" i="15"/>
  <c r="BJ295" i="15"/>
  <c r="BJ294" i="15"/>
  <c r="BJ293" i="15"/>
  <c r="BJ292" i="15"/>
  <c r="BJ291" i="15"/>
  <c r="BJ290" i="15"/>
  <c r="BJ289" i="15"/>
  <c r="BJ288" i="15"/>
  <c r="BJ287" i="15"/>
  <c r="BJ286" i="15"/>
  <c r="BJ285" i="15"/>
  <c r="BJ284" i="15"/>
  <c r="BJ283" i="15"/>
  <c r="BJ282" i="15"/>
  <c r="BJ281" i="15"/>
  <c r="BJ280" i="15"/>
  <c r="BJ279" i="15"/>
  <c r="BJ278" i="15"/>
  <c r="BJ277" i="15"/>
  <c r="BJ276" i="15"/>
  <c r="BJ275" i="15"/>
  <c r="BJ274" i="15"/>
  <c r="BJ273" i="15"/>
  <c r="BJ272" i="15"/>
  <c r="BJ271" i="15"/>
  <c r="BJ270" i="15"/>
  <c r="BJ269" i="15"/>
  <c r="BJ268" i="15"/>
  <c r="BJ267" i="15"/>
  <c r="BJ266" i="15"/>
  <c r="BJ265" i="15"/>
  <c r="BJ264" i="15"/>
  <c r="BJ263" i="15"/>
  <c r="BJ262" i="15"/>
  <c r="BJ261" i="15"/>
  <c r="BJ260" i="15"/>
  <c r="BJ259" i="15"/>
  <c r="BJ258" i="15"/>
  <c r="BJ257" i="15"/>
  <c r="BJ256" i="15"/>
  <c r="BJ255" i="15"/>
  <c r="BJ254" i="15"/>
  <c r="BJ253" i="15"/>
  <c r="BJ252" i="15"/>
  <c r="BJ251" i="15"/>
  <c r="BJ250" i="15"/>
  <c r="BJ249" i="15"/>
  <c r="BJ248" i="15"/>
  <c r="BJ247" i="15"/>
  <c r="BJ246" i="15"/>
  <c r="BJ245" i="15"/>
  <c r="BJ244" i="15"/>
  <c r="BJ243" i="15"/>
  <c r="BJ242" i="15"/>
  <c r="BJ241" i="15"/>
  <c r="BJ240" i="15"/>
  <c r="BJ239" i="15"/>
  <c r="BJ238" i="15"/>
  <c r="BJ237" i="15"/>
  <c r="BJ236" i="15"/>
  <c r="BJ235" i="15"/>
  <c r="BJ234" i="15"/>
  <c r="BJ233" i="15"/>
  <c r="BJ232" i="15"/>
  <c r="BJ231" i="15"/>
  <c r="BJ230" i="15"/>
  <c r="BJ229" i="15"/>
  <c r="BJ228" i="15"/>
  <c r="BJ227" i="15"/>
  <c r="BJ226" i="15"/>
  <c r="BJ225" i="15"/>
  <c r="BJ224" i="15"/>
  <c r="BJ223" i="15"/>
  <c r="BJ222" i="15"/>
  <c r="BJ221" i="15"/>
  <c r="BJ220" i="15"/>
  <c r="BJ219" i="15"/>
  <c r="BJ218" i="15"/>
  <c r="BJ217" i="15"/>
  <c r="BJ216" i="15"/>
  <c r="BJ215" i="15"/>
  <c r="BJ214" i="15"/>
  <c r="BJ213" i="15"/>
  <c r="BJ212" i="15"/>
  <c r="BJ211" i="15"/>
  <c r="BJ210" i="15"/>
  <c r="BJ209" i="15"/>
  <c r="BJ208" i="15"/>
  <c r="BJ207" i="15"/>
  <c r="BJ206" i="15"/>
  <c r="BJ205" i="15"/>
  <c r="BJ204" i="15"/>
  <c r="BJ203" i="15"/>
  <c r="BJ202" i="15"/>
  <c r="BJ201" i="15"/>
  <c r="BJ200" i="15"/>
  <c r="BJ199" i="15"/>
  <c r="BJ198" i="15"/>
  <c r="BJ197" i="15"/>
  <c r="BJ196" i="15"/>
  <c r="BJ195" i="15"/>
  <c r="BJ194" i="15"/>
  <c r="BJ193" i="15"/>
  <c r="BJ192" i="15"/>
  <c r="BJ191" i="15"/>
  <c r="BJ190" i="15"/>
  <c r="BJ189" i="15"/>
  <c r="BJ188" i="15"/>
  <c r="BJ187" i="15"/>
  <c r="BJ186" i="15"/>
  <c r="BJ185" i="15"/>
  <c r="BJ184" i="15"/>
  <c r="BJ183" i="15"/>
  <c r="BJ182" i="15"/>
  <c r="BJ181" i="15"/>
  <c r="BJ180" i="15"/>
  <c r="BJ179" i="15"/>
  <c r="BJ178" i="15"/>
  <c r="BJ177" i="15"/>
  <c r="BJ176" i="15"/>
  <c r="BJ175" i="15"/>
  <c r="BJ174" i="15"/>
  <c r="BJ173" i="15"/>
  <c r="BJ172" i="15"/>
  <c r="BJ171" i="15"/>
  <c r="BJ170" i="15"/>
  <c r="BJ169" i="15"/>
  <c r="BJ168" i="15"/>
  <c r="BJ167" i="15"/>
  <c r="BJ166" i="15"/>
  <c r="BJ165" i="15"/>
  <c r="BJ164" i="15"/>
  <c r="BJ163" i="15"/>
  <c r="BJ162" i="15"/>
  <c r="BJ161" i="15"/>
  <c r="BJ160" i="15"/>
  <c r="BJ159" i="15"/>
  <c r="BJ158" i="15"/>
  <c r="BJ157" i="15"/>
  <c r="BJ156" i="15"/>
  <c r="BJ155" i="15"/>
  <c r="BJ154" i="15"/>
  <c r="BJ153" i="15"/>
  <c r="BJ152" i="15"/>
  <c r="BJ151" i="15"/>
  <c r="BJ150" i="15"/>
  <c r="BJ149" i="15"/>
  <c r="BJ148" i="15"/>
  <c r="BJ147" i="15"/>
  <c r="BJ146" i="15"/>
  <c r="BJ145" i="15"/>
  <c r="BJ144" i="15"/>
  <c r="BJ143" i="15"/>
  <c r="BJ142" i="15"/>
  <c r="BJ141" i="15"/>
  <c r="BJ140" i="15"/>
  <c r="BJ139" i="15"/>
  <c r="BJ138" i="15"/>
  <c r="BJ137" i="15"/>
  <c r="BJ136" i="15"/>
  <c r="BJ135" i="15"/>
  <c r="BJ134" i="15"/>
  <c r="BJ133" i="15"/>
  <c r="BJ132" i="15"/>
  <c r="BJ131" i="15"/>
  <c r="BJ130" i="15"/>
  <c r="BJ129" i="15"/>
  <c r="BJ128" i="15"/>
  <c r="BJ127" i="15"/>
  <c r="BJ126" i="15"/>
  <c r="BJ125" i="15"/>
  <c r="BJ124" i="15"/>
  <c r="BJ123" i="15"/>
  <c r="BJ122" i="15"/>
  <c r="BJ121" i="15"/>
  <c r="BJ120" i="15"/>
  <c r="BJ119" i="15"/>
  <c r="BJ118" i="15"/>
  <c r="BJ117" i="15"/>
  <c r="BJ116" i="15"/>
  <c r="BJ115" i="15"/>
  <c r="BJ114" i="15"/>
  <c r="BJ113" i="15"/>
  <c r="BJ112" i="15"/>
  <c r="BJ111" i="15"/>
  <c r="BJ110" i="15"/>
  <c r="BJ109" i="15"/>
  <c r="BJ108" i="15"/>
  <c r="BJ107" i="15"/>
  <c r="BJ106" i="15"/>
  <c r="BJ105" i="15"/>
  <c r="BJ104" i="15"/>
  <c r="BJ103" i="15"/>
  <c r="BJ102" i="15"/>
  <c r="BJ101" i="15"/>
  <c r="BJ100" i="15"/>
  <c r="BJ99" i="15"/>
  <c r="BJ98" i="15"/>
  <c r="BJ97" i="15"/>
  <c r="BJ96" i="15"/>
  <c r="BJ95" i="15"/>
  <c r="BJ94" i="15"/>
  <c r="BJ93" i="15"/>
  <c r="BJ92" i="15"/>
  <c r="BJ91" i="15"/>
  <c r="BJ90" i="15"/>
  <c r="BJ89" i="15"/>
  <c r="BJ88" i="15"/>
  <c r="BJ87" i="15"/>
  <c r="BJ86" i="15"/>
  <c r="BJ85" i="15"/>
  <c r="BJ84" i="15"/>
  <c r="BJ83" i="15"/>
  <c r="BJ82" i="15"/>
  <c r="BJ81" i="15"/>
  <c r="BJ80" i="15"/>
  <c r="BJ79" i="15"/>
  <c r="BJ78" i="15"/>
  <c r="BJ77" i="15"/>
  <c r="BJ76" i="15"/>
  <c r="BJ75" i="15"/>
  <c r="BJ74" i="15"/>
  <c r="BJ73" i="15"/>
  <c r="BJ72" i="15"/>
  <c r="BJ71" i="15"/>
  <c r="BJ70" i="15"/>
  <c r="BJ69" i="15"/>
  <c r="BJ68" i="15"/>
  <c r="BJ67" i="15"/>
  <c r="BJ66" i="15"/>
  <c r="BJ65" i="15"/>
  <c r="BJ64" i="15"/>
  <c r="BJ63" i="15"/>
  <c r="BJ62" i="15"/>
  <c r="BJ61" i="15"/>
  <c r="BJ60" i="15"/>
  <c r="BJ59" i="15"/>
  <c r="BJ58" i="15"/>
  <c r="BJ57" i="15"/>
  <c r="BJ56" i="15"/>
  <c r="BJ55" i="15"/>
  <c r="BJ54" i="15"/>
  <c r="BJ53" i="15"/>
  <c r="BJ52" i="15"/>
  <c r="BJ51" i="15"/>
  <c r="BJ50" i="15"/>
  <c r="BJ49" i="15"/>
  <c r="BJ48" i="15"/>
  <c r="BJ47" i="15"/>
  <c r="BJ46" i="15"/>
  <c r="BJ45" i="15"/>
  <c r="BJ44" i="15"/>
  <c r="BJ43" i="15"/>
  <c r="BJ42" i="15"/>
  <c r="BJ41" i="15"/>
  <c r="BJ40" i="15"/>
  <c r="BJ39" i="15"/>
  <c r="BJ38" i="15"/>
  <c r="BJ37" i="15"/>
  <c r="BJ36" i="15"/>
  <c r="BJ35" i="15"/>
  <c r="BJ34" i="15"/>
  <c r="BJ33" i="15"/>
  <c r="BJ32" i="15"/>
  <c r="BJ31" i="15"/>
  <c r="BJ30" i="15"/>
  <c r="BJ29" i="15"/>
  <c r="BJ28" i="15"/>
  <c r="BJ27" i="15"/>
  <c r="BJ26" i="15"/>
  <c r="BJ25" i="15"/>
  <c r="BJ24" i="15"/>
  <c r="BJ23" i="15"/>
  <c r="BJ22" i="15"/>
  <c r="BJ21" i="15"/>
  <c r="BJ20" i="15"/>
  <c r="BJ19" i="15"/>
  <c r="BJ18" i="15"/>
  <c r="BJ17" i="15"/>
  <c r="BJ16" i="15"/>
  <c r="BJ15" i="15"/>
  <c r="BJ14" i="15"/>
  <c r="BJ13" i="15"/>
  <c r="BJ12" i="15"/>
  <c r="BJ11" i="15"/>
  <c r="BJ10" i="15"/>
  <c r="BJ9" i="15"/>
  <c r="BJ8" i="15"/>
  <c r="BJ7" i="15"/>
  <c r="BJ6" i="15"/>
  <c r="BJ5" i="15"/>
  <c r="BJ4" i="15"/>
  <c r="BJ3" i="15"/>
  <c r="BJ2" i="15"/>
  <c r="H387" i="15"/>
  <c r="H394" i="15" s="1"/>
  <c r="H386" i="15"/>
  <c r="H393" i="15" s="1"/>
  <c r="H385" i="15"/>
  <c r="H392" i="15" s="1"/>
  <c r="H384" i="15"/>
  <c r="H391" i="15" s="1"/>
  <c r="H383" i="15"/>
  <c r="H390" i="15" s="1"/>
  <c r="H382" i="15"/>
  <c r="H389" i="15" s="1"/>
  <c r="H381" i="15"/>
  <c r="H388" i="15" s="1"/>
  <c r="BN317" i="15"/>
  <c r="BL316" i="15"/>
  <c r="BN316" i="15" s="1"/>
  <c r="BL315" i="15"/>
  <c r="BN315" i="15" s="1"/>
  <c r="BL314" i="15"/>
  <c r="BN314" i="15" s="1"/>
  <c r="BL313" i="15"/>
  <c r="BN313" i="15" s="1"/>
  <c r="BL312" i="15"/>
  <c r="BM312" i="15" s="1"/>
  <c r="BL311" i="15"/>
  <c r="BN311" i="15" s="1"/>
  <c r="BL310" i="15"/>
  <c r="BN310" i="15" s="1"/>
  <c r="BL309" i="15"/>
  <c r="BN309" i="15" s="1"/>
  <c r="BL308" i="15"/>
  <c r="BN308" i="15" s="1"/>
  <c r="BL307" i="15"/>
  <c r="BN307" i="15" s="1"/>
  <c r="BL306" i="15"/>
  <c r="BM306" i="15" s="1"/>
  <c r="BL305" i="15"/>
  <c r="BN305" i="15" s="1"/>
  <c r="BL304" i="15"/>
  <c r="BN304" i="15" s="1"/>
  <c r="BL303" i="15"/>
  <c r="BN303" i="15" s="1"/>
  <c r="BL302" i="15"/>
  <c r="BN302" i="15" s="1"/>
  <c r="BL301" i="15"/>
  <c r="BN301" i="15" s="1"/>
  <c r="BL300" i="15"/>
  <c r="BM300" i="15" s="1"/>
  <c r="BL299" i="15"/>
  <c r="BN299" i="15" s="1"/>
  <c r="BL298" i="15"/>
  <c r="BN298" i="15" s="1"/>
  <c r="BL297" i="15"/>
  <c r="BN297" i="15" s="1"/>
  <c r="BL296" i="15"/>
  <c r="BN296" i="15" s="1"/>
  <c r="BL295" i="15"/>
  <c r="BN295" i="15" s="1"/>
  <c r="BL294" i="15"/>
  <c r="BM294" i="15" s="1"/>
  <c r="BL293" i="15"/>
  <c r="BN293" i="15" s="1"/>
  <c r="BL292" i="15"/>
  <c r="BN292" i="15" s="1"/>
  <c r="BL291" i="15"/>
  <c r="BN291" i="15" s="1"/>
  <c r="BL290" i="15"/>
  <c r="BN290" i="15" s="1"/>
  <c r="BL289" i="15"/>
  <c r="BN289" i="15" s="1"/>
  <c r="BL288" i="15"/>
  <c r="BM288" i="15" s="1"/>
  <c r="BL287" i="15"/>
  <c r="BN287" i="15" s="1"/>
  <c r="BL286" i="15"/>
  <c r="BN286" i="15" s="1"/>
  <c r="BL285" i="15"/>
  <c r="BN285" i="15" s="1"/>
  <c r="BL284" i="15"/>
  <c r="BN284" i="15" s="1"/>
  <c r="BL283" i="15"/>
  <c r="BN283" i="15" s="1"/>
  <c r="BL282" i="15"/>
  <c r="BM282" i="15" s="1"/>
  <c r="BL281" i="15"/>
  <c r="BN281" i="15" s="1"/>
  <c r="BL280" i="15"/>
  <c r="BN280" i="15" s="1"/>
  <c r="BL279" i="15"/>
  <c r="BN279" i="15" s="1"/>
  <c r="BL278" i="15"/>
  <c r="BN278" i="15" s="1"/>
  <c r="BL277" i="15"/>
  <c r="BN277" i="15" s="1"/>
  <c r="BL276" i="15"/>
  <c r="BM276" i="15" s="1"/>
  <c r="BL275" i="15"/>
  <c r="BN275" i="15" s="1"/>
  <c r="BL274" i="15"/>
  <c r="BN274" i="15" s="1"/>
  <c r="BL273" i="15"/>
  <c r="BN273" i="15" s="1"/>
  <c r="BL272" i="15"/>
  <c r="BN272" i="15" s="1"/>
  <c r="BL271" i="15"/>
  <c r="BN271" i="15" s="1"/>
  <c r="BL270" i="15"/>
  <c r="BM270" i="15" s="1"/>
  <c r="BL269" i="15"/>
  <c r="BN269" i="15" s="1"/>
  <c r="BL268" i="15"/>
  <c r="BN268" i="15" s="1"/>
  <c r="BL267" i="15"/>
  <c r="BN267" i="15" s="1"/>
  <c r="BL266" i="15"/>
  <c r="BN266" i="15" s="1"/>
  <c r="BL265" i="15"/>
  <c r="BN265" i="15" s="1"/>
  <c r="BL264" i="15"/>
  <c r="BM264" i="15" s="1"/>
  <c r="BL263" i="15"/>
  <c r="BN263" i="15" s="1"/>
  <c r="BL262" i="15"/>
  <c r="BN262" i="15" s="1"/>
  <c r="BL261" i="15"/>
  <c r="BN261" i="15" s="1"/>
  <c r="BL260" i="15"/>
  <c r="BN260" i="15" s="1"/>
  <c r="BL259" i="15"/>
  <c r="BN259" i="15" s="1"/>
  <c r="BL258" i="15"/>
  <c r="BM258" i="15" s="1"/>
  <c r="BL257" i="15"/>
  <c r="BN257" i="15" s="1"/>
  <c r="BL256" i="15"/>
  <c r="BN256" i="15" s="1"/>
  <c r="BL255" i="15"/>
  <c r="BN255" i="15" s="1"/>
  <c r="BL254" i="15"/>
  <c r="BN254" i="15" s="1"/>
  <c r="BL253" i="15"/>
  <c r="BN253" i="15" s="1"/>
  <c r="BL252" i="15"/>
  <c r="BM252" i="15" s="1"/>
  <c r="BL251" i="15"/>
  <c r="BN251" i="15" s="1"/>
  <c r="BL250" i="15"/>
  <c r="BN250" i="15" s="1"/>
  <c r="BL249" i="15"/>
  <c r="BN249" i="15" s="1"/>
  <c r="BL248" i="15"/>
  <c r="BN248" i="15" s="1"/>
  <c r="BL247" i="15"/>
  <c r="BN247" i="15" s="1"/>
  <c r="BL246" i="15"/>
  <c r="BM246" i="15" s="1"/>
  <c r="BL245" i="15"/>
  <c r="BN245" i="15" s="1"/>
  <c r="BL244" i="15"/>
  <c r="BN244" i="15" s="1"/>
  <c r="BL243" i="15"/>
  <c r="BN243" i="15" s="1"/>
  <c r="BL242" i="15"/>
  <c r="BN242" i="15" s="1"/>
  <c r="BL241" i="15"/>
  <c r="BN241" i="15" s="1"/>
  <c r="BL240" i="15"/>
  <c r="BM240" i="15" s="1"/>
  <c r="BL239" i="15"/>
  <c r="BN239" i="15" s="1"/>
  <c r="BL238" i="15"/>
  <c r="BN238" i="15" s="1"/>
  <c r="BL237" i="15"/>
  <c r="BN237" i="15" s="1"/>
  <c r="BL236" i="15"/>
  <c r="BN236" i="15" s="1"/>
  <c r="BL235" i="15"/>
  <c r="BN235" i="15" s="1"/>
  <c r="BL234" i="15"/>
  <c r="BM234" i="15" s="1"/>
  <c r="BL233" i="15"/>
  <c r="BN233" i="15" s="1"/>
  <c r="BL232" i="15"/>
  <c r="BN232" i="15" s="1"/>
  <c r="BL231" i="15"/>
  <c r="BN231" i="15" s="1"/>
  <c r="BL230" i="15"/>
  <c r="BN230" i="15" s="1"/>
  <c r="BL229" i="15"/>
  <c r="BN229" i="15" s="1"/>
  <c r="BL228" i="15"/>
  <c r="BM228" i="15" s="1"/>
  <c r="BL227" i="15"/>
  <c r="BN227" i="15" s="1"/>
  <c r="BL226" i="15"/>
  <c r="BN226" i="15" s="1"/>
  <c r="BL225" i="15"/>
  <c r="BN225" i="15" s="1"/>
  <c r="BL224" i="15"/>
  <c r="BN224" i="15" s="1"/>
  <c r="BL223" i="15"/>
  <c r="BN223" i="15" s="1"/>
  <c r="BL222" i="15"/>
  <c r="BM222" i="15" s="1"/>
  <c r="BL221" i="15"/>
  <c r="BN221" i="15" s="1"/>
  <c r="BL220" i="15"/>
  <c r="BN220" i="15" s="1"/>
  <c r="BL219" i="15"/>
  <c r="BN219" i="15" s="1"/>
  <c r="BL218" i="15"/>
  <c r="BN218" i="15" s="1"/>
  <c r="BL217" i="15"/>
  <c r="BN217" i="15" s="1"/>
  <c r="BL216" i="15"/>
  <c r="BM216" i="15" s="1"/>
  <c r="BL215" i="15"/>
  <c r="BN215" i="15" s="1"/>
  <c r="BL214" i="15"/>
  <c r="BN214" i="15" s="1"/>
  <c r="BL213" i="15"/>
  <c r="BN213" i="15" s="1"/>
  <c r="BL212" i="15"/>
  <c r="BN212" i="15" s="1"/>
  <c r="BL211" i="15"/>
  <c r="BN211" i="15" s="1"/>
  <c r="BL210" i="15"/>
  <c r="BM210" i="15" s="1"/>
  <c r="BL209" i="15"/>
  <c r="BN209" i="15" s="1"/>
  <c r="BL208" i="15"/>
  <c r="BN208" i="15" s="1"/>
  <c r="BL207" i="15"/>
  <c r="BN207" i="15" s="1"/>
  <c r="BL206" i="15"/>
  <c r="BN206" i="15" s="1"/>
  <c r="BL205" i="15"/>
  <c r="BN205" i="15" s="1"/>
  <c r="BL204" i="15"/>
  <c r="BM204" i="15" s="1"/>
  <c r="BL203" i="15"/>
  <c r="BN203" i="15" s="1"/>
  <c r="BL202" i="15"/>
  <c r="BN202" i="15" s="1"/>
  <c r="BL201" i="15"/>
  <c r="BN201" i="15" s="1"/>
  <c r="BL200" i="15"/>
  <c r="BN200" i="15" s="1"/>
  <c r="BL199" i="15"/>
  <c r="BN199" i="15" s="1"/>
  <c r="BL198" i="15"/>
  <c r="BM198" i="15" s="1"/>
  <c r="BL197" i="15"/>
  <c r="BN197" i="15" s="1"/>
  <c r="BL196" i="15"/>
  <c r="BN196" i="15" s="1"/>
  <c r="BL195" i="15"/>
  <c r="BN195" i="15" s="1"/>
  <c r="BL194" i="15"/>
  <c r="BN194" i="15" s="1"/>
  <c r="BL193" i="15"/>
  <c r="BN193" i="15" s="1"/>
  <c r="BL192" i="15"/>
  <c r="BM192" i="15" s="1"/>
  <c r="BL191" i="15"/>
  <c r="BN191" i="15" s="1"/>
  <c r="BL190" i="15"/>
  <c r="BN190" i="15" s="1"/>
  <c r="BL189" i="15"/>
  <c r="BN189" i="15" s="1"/>
  <c r="BL188" i="15"/>
  <c r="BN188" i="15" s="1"/>
  <c r="BL187" i="15"/>
  <c r="BN187" i="15" s="1"/>
  <c r="BL186" i="15"/>
  <c r="BM186" i="15" s="1"/>
  <c r="BL185" i="15"/>
  <c r="BN185" i="15" s="1"/>
  <c r="BL184" i="15"/>
  <c r="BN184" i="15" s="1"/>
  <c r="BL183" i="15"/>
  <c r="BN183" i="15" s="1"/>
  <c r="BL182" i="15"/>
  <c r="BN182" i="15" s="1"/>
  <c r="BL181" i="15"/>
  <c r="BN181" i="15" s="1"/>
  <c r="BL180" i="15"/>
  <c r="BM180" i="15" s="1"/>
  <c r="BL179" i="15"/>
  <c r="BN179" i="15" s="1"/>
  <c r="BL178" i="15"/>
  <c r="BN178" i="15" s="1"/>
  <c r="BL177" i="15"/>
  <c r="BN177" i="15" s="1"/>
  <c r="BL176" i="15"/>
  <c r="BN176" i="15" s="1"/>
  <c r="BL175" i="15"/>
  <c r="BN175" i="15" s="1"/>
  <c r="BL174" i="15"/>
  <c r="BM174" i="15" s="1"/>
  <c r="BL173" i="15"/>
  <c r="BN173" i="15" s="1"/>
  <c r="BL172" i="15"/>
  <c r="BN172" i="15" s="1"/>
  <c r="BL171" i="15"/>
  <c r="BN171" i="15" s="1"/>
  <c r="BL170" i="15"/>
  <c r="BN170" i="15" s="1"/>
  <c r="BL169" i="15"/>
  <c r="BN169" i="15" s="1"/>
  <c r="BL168" i="15"/>
  <c r="BM168" i="15" s="1"/>
  <c r="BL167" i="15"/>
  <c r="BN167" i="15" s="1"/>
  <c r="BL166" i="15"/>
  <c r="BN166" i="15" s="1"/>
  <c r="BL165" i="15"/>
  <c r="BN165" i="15" s="1"/>
  <c r="BL164" i="15"/>
  <c r="BN164" i="15" s="1"/>
  <c r="BL163" i="15"/>
  <c r="BN163" i="15" s="1"/>
  <c r="BL162" i="15"/>
  <c r="BM162" i="15" s="1"/>
  <c r="BL161" i="15"/>
  <c r="BN161" i="15" s="1"/>
  <c r="BL160" i="15"/>
  <c r="BN160" i="15" s="1"/>
  <c r="BL159" i="15"/>
  <c r="BN159" i="15" s="1"/>
  <c r="BL158" i="15"/>
  <c r="BN158" i="15" s="1"/>
  <c r="BL157" i="15"/>
  <c r="BN157" i="15" s="1"/>
  <c r="BL156" i="15"/>
  <c r="BM156" i="15" s="1"/>
  <c r="BL155" i="15"/>
  <c r="BN155" i="15" s="1"/>
  <c r="BL154" i="15"/>
  <c r="BN154" i="15" s="1"/>
  <c r="BL153" i="15"/>
  <c r="BN153" i="15" s="1"/>
  <c r="BL152" i="15"/>
  <c r="BN152" i="15" s="1"/>
  <c r="BL151" i="15"/>
  <c r="BN151" i="15" s="1"/>
  <c r="BL150" i="15"/>
  <c r="BM150" i="15" s="1"/>
  <c r="BL149" i="15"/>
  <c r="BN149" i="15" s="1"/>
  <c r="BL148" i="15"/>
  <c r="BN148" i="15" s="1"/>
  <c r="BL147" i="15"/>
  <c r="BN147" i="15" s="1"/>
  <c r="BL146" i="15"/>
  <c r="BN146" i="15" s="1"/>
  <c r="BL145" i="15"/>
  <c r="BN145" i="15" s="1"/>
  <c r="BL144" i="15"/>
  <c r="BM144" i="15" s="1"/>
  <c r="BL143" i="15"/>
  <c r="BN143" i="15" s="1"/>
  <c r="BL142" i="15"/>
  <c r="BN142" i="15" s="1"/>
  <c r="BL141" i="15"/>
  <c r="BN141" i="15" s="1"/>
  <c r="BL140" i="15"/>
  <c r="BN140" i="15" s="1"/>
  <c r="BL139" i="15"/>
  <c r="BN139" i="15" s="1"/>
  <c r="BL138" i="15"/>
  <c r="BM138" i="15" s="1"/>
  <c r="BL137" i="15"/>
  <c r="BN137" i="15" s="1"/>
  <c r="BL136" i="15"/>
  <c r="BN136" i="15" s="1"/>
  <c r="BL135" i="15"/>
  <c r="BN135" i="15" s="1"/>
  <c r="BL134" i="15"/>
  <c r="BN134" i="15" s="1"/>
  <c r="BL133" i="15"/>
  <c r="BN133" i="15" s="1"/>
  <c r="BL132" i="15"/>
  <c r="BM132" i="15" s="1"/>
  <c r="BL131" i="15"/>
  <c r="BN131" i="15" s="1"/>
  <c r="BL130" i="15"/>
  <c r="BN130" i="15" s="1"/>
  <c r="BL129" i="15"/>
  <c r="BN129" i="15" s="1"/>
  <c r="BL128" i="15"/>
  <c r="BN128" i="15" s="1"/>
  <c r="BL127" i="15"/>
  <c r="BN127" i="15" s="1"/>
  <c r="BL126" i="15"/>
  <c r="BM126" i="15" s="1"/>
  <c r="BL125" i="15"/>
  <c r="BN125" i="15" s="1"/>
  <c r="BL124" i="15"/>
  <c r="BN124" i="15" s="1"/>
  <c r="BL123" i="15"/>
  <c r="BN123" i="15" s="1"/>
  <c r="BL122" i="15"/>
  <c r="BN122" i="15" s="1"/>
  <c r="BL121" i="15"/>
  <c r="BN121" i="15" s="1"/>
  <c r="BL120" i="15"/>
  <c r="BM120" i="15" s="1"/>
  <c r="BL119" i="15"/>
  <c r="BN119" i="15" s="1"/>
  <c r="BL118" i="15"/>
  <c r="BN118" i="15" s="1"/>
  <c r="BL117" i="15"/>
  <c r="BN117" i="15" s="1"/>
  <c r="BL116" i="15"/>
  <c r="BN116" i="15" s="1"/>
  <c r="BL115" i="15"/>
  <c r="BN115" i="15" s="1"/>
  <c r="BL114" i="15"/>
  <c r="BM114" i="15" s="1"/>
  <c r="BL113" i="15"/>
  <c r="BN113" i="15" s="1"/>
  <c r="BL112" i="15"/>
  <c r="BN112" i="15" s="1"/>
  <c r="BL111" i="15"/>
  <c r="BN111" i="15" s="1"/>
  <c r="BL110" i="15"/>
  <c r="BN110" i="15" s="1"/>
  <c r="BL109" i="15"/>
  <c r="BN109" i="15" s="1"/>
  <c r="BL108" i="15"/>
  <c r="BM108" i="15" s="1"/>
  <c r="BL107" i="15"/>
  <c r="BN107" i="15" s="1"/>
  <c r="BL106" i="15"/>
  <c r="BN106" i="15" s="1"/>
  <c r="BL105" i="15"/>
  <c r="BN105" i="15" s="1"/>
  <c r="BL104" i="15"/>
  <c r="BN104" i="15" s="1"/>
  <c r="BL103" i="15"/>
  <c r="BN103" i="15" s="1"/>
  <c r="BL102" i="15"/>
  <c r="BM102" i="15" s="1"/>
  <c r="BL101" i="15"/>
  <c r="BN101" i="15" s="1"/>
  <c r="BL100" i="15"/>
  <c r="BN100" i="15" s="1"/>
  <c r="BL99" i="15"/>
  <c r="BN99" i="15" s="1"/>
  <c r="BL98" i="15"/>
  <c r="BN98" i="15" s="1"/>
  <c r="BL97" i="15"/>
  <c r="BN97" i="15" s="1"/>
  <c r="BL96" i="15"/>
  <c r="BM96" i="15" s="1"/>
  <c r="BL95" i="15"/>
  <c r="BN95" i="15" s="1"/>
  <c r="BL94" i="15"/>
  <c r="BN94" i="15" s="1"/>
  <c r="BL93" i="15"/>
  <c r="BN93" i="15" s="1"/>
  <c r="BL92" i="15"/>
  <c r="BN92" i="15" s="1"/>
  <c r="BL91" i="15"/>
  <c r="BN91" i="15" s="1"/>
  <c r="BL90" i="15"/>
  <c r="BM90" i="15" s="1"/>
  <c r="BL89" i="15"/>
  <c r="BN89" i="15" s="1"/>
  <c r="BL88" i="15"/>
  <c r="BN88" i="15" s="1"/>
  <c r="BL87" i="15"/>
  <c r="BN87" i="15" s="1"/>
  <c r="BL86" i="15"/>
  <c r="BN86" i="15" s="1"/>
  <c r="BL85" i="15"/>
  <c r="BN85" i="15" s="1"/>
  <c r="BL84" i="15"/>
  <c r="BM84" i="15" s="1"/>
  <c r="BL83" i="15"/>
  <c r="BN83" i="15" s="1"/>
  <c r="BL82" i="15"/>
  <c r="BN82" i="15" s="1"/>
  <c r="BL81" i="15"/>
  <c r="BN81" i="15" s="1"/>
  <c r="BL80" i="15"/>
  <c r="BN80" i="15" s="1"/>
  <c r="BL79" i="15"/>
  <c r="BN79" i="15" s="1"/>
  <c r="BL78" i="15"/>
  <c r="BM78" i="15" s="1"/>
  <c r="BL77" i="15"/>
  <c r="BN77" i="15" s="1"/>
  <c r="BL76" i="15"/>
  <c r="BN76" i="15" s="1"/>
  <c r="BL75" i="15"/>
  <c r="BN75" i="15" s="1"/>
  <c r="BL74" i="15"/>
  <c r="BN74" i="15" s="1"/>
  <c r="BL73" i="15"/>
  <c r="BN73" i="15" s="1"/>
  <c r="BL72" i="15"/>
  <c r="BM72" i="15" s="1"/>
  <c r="BL71" i="15"/>
  <c r="BN71" i="15" s="1"/>
  <c r="BL70" i="15"/>
  <c r="BN70" i="15" s="1"/>
  <c r="BL69" i="15"/>
  <c r="BN69" i="15" s="1"/>
  <c r="BL68" i="15"/>
  <c r="BN68" i="15" s="1"/>
  <c r="BL67" i="15"/>
  <c r="BN67" i="15" s="1"/>
  <c r="BL66" i="15"/>
  <c r="BM66" i="15" s="1"/>
  <c r="BL65" i="15"/>
  <c r="BN65" i="15" s="1"/>
  <c r="BL64" i="15"/>
  <c r="BN64" i="15" s="1"/>
  <c r="BL63" i="15"/>
  <c r="BN63" i="15" s="1"/>
  <c r="BL62" i="15"/>
  <c r="BN62" i="15" s="1"/>
  <c r="BL61" i="15"/>
  <c r="BN61" i="15" s="1"/>
  <c r="BL60" i="15"/>
  <c r="BM60" i="15" s="1"/>
  <c r="BL59" i="15"/>
  <c r="BN59" i="15" s="1"/>
  <c r="BL58" i="15"/>
  <c r="BN58" i="15" s="1"/>
  <c r="BL57" i="15"/>
  <c r="BN57" i="15" s="1"/>
  <c r="BL56" i="15"/>
  <c r="BN56" i="15" s="1"/>
  <c r="BL55" i="15"/>
  <c r="BN55" i="15" s="1"/>
  <c r="BL54" i="15"/>
  <c r="BM54" i="15" s="1"/>
  <c r="BL53" i="15"/>
  <c r="BN53" i="15" s="1"/>
  <c r="BL52" i="15"/>
  <c r="BN52" i="15" s="1"/>
  <c r="BL51" i="15"/>
  <c r="BN51" i="15" s="1"/>
  <c r="BL50" i="15"/>
  <c r="BN50" i="15" s="1"/>
  <c r="BL49" i="15"/>
  <c r="BN49" i="15" s="1"/>
  <c r="BL48" i="15"/>
  <c r="BM48" i="15" s="1"/>
  <c r="BL47" i="15"/>
  <c r="BN47" i="15" s="1"/>
  <c r="BL46" i="15"/>
  <c r="BN46" i="15" s="1"/>
  <c r="BL45" i="15"/>
  <c r="BN45" i="15" s="1"/>
  <c r="BL44" i="15"/>
  <c r="BN44" i="15" s="1"/>
  <c r="BL43" i="15"/>
  <c r="BN43" i="15" s="1"/>
  <c r="BL42" i="15"/>
  <c r="BM42" i="15" s="1"/>
  <c r="BL41" i="15"/>
  <c r="BN41" i="15" s="1"/>
  <c r="BL40" i="15"/>
  <c r="BN40" i="15" s="1"/>
  <c r="BL39" i="15"/>
  <c r="BN39" i="15" s="1"/>
  <c r="BL38" i="15"/>
  <c r="BN38" i="15" s="1"/>
  <c r="BL37" i="15"/>
  <c r="BN37" i="15" s="1"/>
  <c r="BL36" i="15"/>
  <c r="BM36" i="15" s="1"/>
  <c r="BL35" i="15"/>
  <c r="BN35" i="15" s="1"/>
  <c r="BL34" i="15"/>
  <c r="BN34" i="15" s="1"/>
  <c r="BL33" i="15"/>
  <c r="BN33" i="15" s="1"/>
  <c r="BL32" i="15"/>
  <c r="BN32" i="15" s="1"/>
  <c r="BL31" i="15"/>
  <c r="BN31" i="15" s="1"/>
  <c r="BL30" i="15"/>
  <c r="BM30" i="15" s="1"/>
  <c r="BL29" i="15"/>
  <c r="BN29" i="15" s="1"/>
  <c r="BL28" i="15"/>
  <c r="BN28" i="15" s="1"/>
  <c r="BL27" i="15"/>
  <c r="BN27" i="15" s="1"/>
  <c r="BL26" i="15"/>
  <c r="BN26" i="15" s="1"/>
  <c r="BL25" i="15"/>
  <c r="BN25" i="15" s="1"/>
  <c r="BL24" i="15"/>
  <c r="BM24" i="15" s="1"/>
  <c r="BL23" i="15"/>
  <c r="BN23" i="15" s="1"/>
  <c r="BL22" i="15"/>
  <c r="BN22" i="15" s="1"/>
  <c r="BL21" i="15"/>
  <c r="BN21" i="15" s="1"/>
  <c r="BL20" i="15"/>
  <c r="BN20" i="15" s="1"/>
  <c r="BL19" i="15"/>
  <c r="BN19" i="15" s="1"/>
  <c r="BL18" i="15"/>
  <c r="BM18" i="15" s="1"/>
  <c r="BL17" i="15"/>
  <c r="BN17" i="15" s="1"/>
  <c r="BL16" i="15"/>
  <c r="BN16" i="15" s="1"/>
  <c r="BL15" i="15"/>
  <c r="BN15" i="15" s="1"/>
  <c r="BL14" i="15"/>
  <c r="BN14" i="15" s="1"/>
  <c r="BL13" i="15"/>
  <c r="BN13" i="15" s="1"/>
  <c r="BL12" i="15"/>
  <c r="BM12" i="15" s="1"/>
  <c r="BL11" i="15"/>
  <c r="BN11" i="15" s="1"/>
  <c r="BL10" i="15"/>
  <c r="BN10" i="15" s="1"/>
  <c r="BL9" i="15"/>
  <c r="BN9" i="15" s="1"/>
  <c r="BL8" i="15"/>
  <c r="BN8" i="15" s="1"/>
  <c r="BL7" i="15"/>
  <c r="BN7" i="15" s="1"/>
  <c r="BL6" i="15"/>
  <c r="BM6" i="15" s="1"/>
  <c r="BL5" i="15"/>
  <c r="BN5" i="15" s="1"/>
  <c r="BL4" i="15"/>
  <c r="BN4" i="15" s="1"/>
  <c r="BL3" i="15"/>
  <c r="BN3" i="15" s="1"/>
  <c r="BL2" i="15"/>
  <c r="BN2" i="15" s="1"/>
  <c r="CE25" i="1"/>
  <c r="BO213" i="15" l="1"/>
  <c r="DF13" i="1"/>
  <c r="BO9" i="15"/>
  <c r="BO21" i="15"/>
  <c r="BO33" i="15"/>
  <c r="BO45" i="15"/>
  <c r="BO57" i="15"/>
  <c r="BO69" i="15"/>
  <c r="BO81" i="15"/>
  <c r="BO93" i="15"/>
  <c r="BO105" i="15"/>
  <c r="BO117" i="15"/>
  <c r="BO129" i="15"/>
  <c r="BO141" i="15"/>
  <c r="BO153" i="15"/>
  <c r="BO165" i="15"/>
  <c r="BO177" i="15"/>
  <c r="BO189" i="15"/>
  <c r="BO201" i="15"/>
  <c r="BO225" i="15"/>
  <c r="BO237" i="15"/>
  <c r="BO249" i="15"/>
  <c r="BO261" i="15"/>
  <c r="BO273" i="15"/>
  <c r="BO285" i="15"/>
  <c r="BO297" i="15"/>
  <c r="BO309" i="15"/>
  <c r="BO7" i="15"/>
  <c r="BO19" i="15"/>
  <c r="BO31" i="15"/>
  <c r="BO43" i="15"/>
  <c r="BO55" i="15"/>
  <c r="BO67" i="15"/>
  <c r="BO79" i="15"/>
  <c r="BO91" i="15"/>
  <c r="BO103" i="15"/>
  <c r="BO115" i="15"/>
  <c r="BO127" i="15"/>
  <c r="BO139" i="15"/>
  <c r="BO151" i="15"/>
  <c r="BO163" i="15"/>
  <c r="BO175" i="15"/>
  <c r="BO187" i="15"/>
  <c r="BO199" i="15"/>
  <c r="BO211" i="15"/>
  <c r="BO223" i="15"/>
  <c r="BO235" i="15"/>
  <c r="BO247" i="15"/>
  <c r="BO259" i="15"/>
  <c r="BO271" i="15"/>
  <c r="BO283" i="15"/>
  <c r="BO295" i="15"/>
  <c r="BO307" i="15"/>
  <c r="BO77" i="15"/>
  <c r="BO89" i="15"/>
  <c r="BO173" i="15"/>
  <c r="BO209" i="15"/>
  <c r="BO221" i="15"/>
  <c r="BO233" i="15"/>
  <c r="BO245" i="15"/>
  <c r="BO257" i="15"/>
  <c r="BO269" i="15"/>
  <c r="BO281" i="15"/>
  <c r="BO293" i="15"/>
  <c r="BO305" i="15"/>
  <c r="BO317" i="15"/>
  <c r="BO5" i="15"/>
  <c r="BO149" i="15"/>
  <c r="BO113" i="15"/>
  <c r="BO101" i="15"/>
  <c r="BO65" i="15"/>
  <c r="BO185" i="15"/>
  <c r="BO29" i="15"/>
  <c r="BO137" i="15"/>
  <c r="BO17" i="15"/>
  <c r="BO161" i="15"/>
  <c r="BO53" i="15"/>
  <c r="BO197" i="15"/>
  <c r="BO41" i="15"/>
  <c r="BO125" i="15"/>
  <c r="BO4" i="15"/>
  <c r="BO16" i="15"/>
  <c r="BO28" i="15"/>
  <c r="BO40" i="15"/>
  <c r="BO52" i="15"/>
  <c r="BO64" i="15"/>
  <c r="BO76" i="15"/>
  <c r="BO88" i="15"/>
  <c r="BO100" i="15"/>
  <c r="BO112" i="15"/>
  <c r="BO124" i="15"/>
  <c r="BO136" i="15"/>
  <c r="BO148" i="15"/>
  <c r="BO160" i="15"/>
  <c r="BO172" i="15"/>
  <c r="BO184" i="15"/>
  <c r="BO196" i="15"/>
  <c r="BO208" i="15"/>
  <c r="BO220" i="15"/>
  <c r="BO232" i="15"/>
  <c r="BO244" i="15"/>
  <c r="BO256" i="15"/>
  <c r="BO268" i="15"/>
  <c r="BO280" i="15"/>
  <c r="BO292" i="15"/>
  <c r="BO304" i="15"/>
  <c r="BO316" i="15"/>
  <c r="BO8" i="15"/>
  <c r="BO20" i="15"/>
  <c r="BO32" i="15"/>
  <c r="BO44" i="15"/>
  <c r="BO56" i="15"/>
  <c r="BO68" i="15"/>
  <c r="BO80" i="15"/>
  <c r="BO92" i="15"/>
  <c r="BO104" i="15"/>
  <c r="BO116" i="15"/>
  <c r="BO128" i="15"/>
  <c r="BO140" i="15"/>
  <c r="BO152" i="15"/>
  <c r="BO164" i="15"/>
  <c r="BO176" i="15"/>
  <c r="BO188" i="15"/>
  <c r="BO200" i="15"/>
  <c r="BO212" i="15"/>
  <c r="BO224" i="15"/>
  <c r="BO236" i="15"/>
  <c r="BO248" i="15"/>
  <c r="BO260" i="15"/>
  <c r="BO272" i="15"/>
  <c r="BO284" i="15"/>
  <c r="BO296" i="15"/>
  <c r="BO308" i="15"/>
  <c r="BO10" i="15"/>
  <c r="BO22" i="15"/>
  <c r="BO34" i="15"/>
  <c r="BO46" i="15"/>
  <c r="BO58" i="15"/>
  <c r="BO70" i="15"/>
  <c r="BO82" i="15"/>
  <c r="BO94" i="15"/>
  <c r="BO106" i="15"/>
  <c r="BO118" i="15"/>
  <c r="BO130" i="15"/>
  <c r="BO142" i="15"/>
  <c r="BO154" i="15"/>
  <c r="BO166" i="15"/>
  <c r="BO178" i="15"/>
  <c r="BO190" i="15"/>
  <c r="BO202" i="15"/>
  <c r="BO214" i="15"/>
  <c r="BO226" i="15"/>
  <c r="BO238" i="15"/>
  <c r="BO250" i="15"/>
  <c r="BO262" i="15"/>
  <c r="BO274" i="15"/>
  <c r="BO286" i="15"/>
  <c r="BO298" i="15"/>
  <c r="BO310" i="15"/>
  <c r="BO11" i="15"/>
  <c r="BO23" i="15"/>
  <c r="BO35" i="15"/>
  <c r="BO47" i="15"/>
  <c r="BO59" i="15"/>
  <c r="BO71" i="15"/>
  <c r="BO83" i="15"/>
  <c r="BO95" i="15"/>
  <c r="BO107" i="15"/>
  <c r="BO119" i="15"/>
  <c r="BO131" i="15"/>
  <c r="BO143" i="15"/>
  <c r="BO155" i="15"/>
  <c r="BO167" i="15"/>
  <c r="BO179" i="15"/>
  <c r="BO191" i="15"/>
  <c r="BO203" i="15"/>
  <c r="BO215" i="15"/>
  <c r="BO227" i="15"/>
  <c r="BO239" i="15"/>
  <c r="BO251" i="15"/>
  <c r="BO263" i="15"/>
  <c r="BO275" i="15"/>
  <c r="BO287" i="15"/>
  <c r="BO299" i="15"/>
  <c r="BO311" i="15"/>
  <c r="BO13" i="15"/>
  <c r="BO25" i="15"/>
  <c r="BO37" i="15"/>
  <c r="BO49" i="15"/>
  <c r="BO61" i="15"/>
  <c r="BO73" i="15"/>
  <c r="BO85" i="15"/>
  <c r="BO97" i="15"/>
  <c r="BO109" i="15"/>
  <c r="BO121" i="15"/>
  <c r="BO133" i="15"/>
  <c r="BO145" i="15"/>
  <c r="BO157" i="15"/>
  <c r="BO169" i="15"/>
  <c r="BO181" i="15"/>
  <c r="BO193" i="15"/>
  <c r="BO205" i="15"/>
  <c r="BO217" i="15"/>
  <c r="BO229" i="15"/>
  <c r="BO241" i="15"/>
  <c r="BO253" i="15"/>
  <c r="BO265" i="15"/>
  <c r="BO277" i="15"/>
  <c r="BO289" i="15"/>
  <c r="BO301" i="15"/>
  <c r="BO313" i="15"/>
  <c r="BO14" i="15"/>
  <c r="BO26" i="15"/>
  <c r="BO38" i="15"/>
  <c r="BO50" i="15"/>
  <c r="BO62" i="15"/>
  <c r="BO74" i="15"/>
  <c r="BO86" i="15"/>
  <c r="BO98" i="15"/>
  <c r="BO110" i="15"/>
  <c r="BO122" i="15"/>
  <c r="BO134" i="15"/>
  <c r="BO146" i="15"/>
  <c r="BO158" i="15"/>
  <c r="BO170" i="15"/>
  <c r="BO182" i="15"/>
  <c r="BO194" i="15"/>
  <c r="BO206" i="15"/>
  <c r="BO218" i="15"/>
  <c r="BO230" i="15"/>
  <c r="BO242" i="15"/>
  <c r="BO254" i="15"/>
  <c r="BO266" i="15"/>
  <c r="BO278" i="15"/>
  <c r="BO290" i="15"/>
  <c r="BO302" i="15"/>
  <c r="BO314" i="15"/>
  <c r="BO3" i="15"/>
  <c r="BO15" i="15"/>
  <c r="BO27" i="15"/>
  <c r="BO39" i="15"/>
  <c r="BO51" i="15"/>
  <c r="BO63" i="15"/>
  <c r="BO75" i="15"/>
  <c r="BO87" i="15"/>
  <c r="BO99" i="15"/>
  <c r="BO111" i="15"/>
  <c r="BO123" i="15"/>
  <c r="BO135" i="15"/>
  <c r="BO147" i="15"/>
  <c r="BO159" i="15"/>
  <c r="BO171" i="15"/>
  <c r="BO183" i="15"/>
  <c r="BO195" i="15"/>
  <c r="BO207" i="15"/>
  <c r="BO219" i="15"/>
  <c r="BO231" i="15"/>
  <c r="BO243" i="15"/>
  <c r="BO255" i="15"/>
  <c r="BO267" i="15"/>
  <c r="BO279" i="15"/>
  <c r="BO291" i="15"/>
  <c r="BO303" i="15"/>
  <c r="BO315" i="15"/>
  <c r="BO2" i="15"/>
  <c r="BN30" i="15"/>
  <c r="BO30" i="15" s="1"/>
  <c r="BN102" i="15"/>
  <c r="BO102" i="15" s="1"/>
  <c r="BN174" i="15"/>
  <c r="BO174" i="15" s="1"/>
  <c r="BN246" i="15"/>
  <c r="BO246" i="15" s="1"/>
  <c r="BN36" i="15"/>
  <c r="BO36" i="15" s="1"/>
  <c r="BN108" i="15"/>
  <c r="BO108" i="15" s="1"/>
  <c r="BN180" i="15"/>
  <c r="BO180" i="15" s="1"/>
  <c r="BN252" i="15"/>
  <c r="BO252" i="15" s="1"/>
  <c r="BN42" i="15"/>
  <c r="BO42" i="15" s="1"/>
  <c r="BN114" i="15"/>
  <c r="BO114" i="15" s="1"/>
  <c r="BN186" i="15"/>
  <c r="BO186" i="15" s="1"/>
  <c r="BN258" i="15"/>
  <c r="BO258" i="15" s="1"/>
  <c r="BN48" i="15"/>
  <c r="BO48" i="15" s="1"/>
  <c r="BN120" i="15"/>
  <c r="BO120" i="15" s="1"/>
  <c r="BN192" i="15"/>
  <c r="BO192" i="15" s="1"/>
  <c r="BN264" i="15"/>
  <c r="BO264" i="15" s="1"/>
  <c r="BN54" i="15"/>
  <c r="BO54" i="15" s="1"/>
  <c r="BN126" i="15"/>
  <c r="BO126" i="15" s="1"/>
  <c r="BN198" i="15"/>
  <c r="BO198" i="15" s="1"/>
  <c r="BN270" i="15"/>
  <c r="BO270" i="15" s="1"/>
  <c r="BN60" i="15"/>
  <c r="BO60" i="15" s="1"/>
  <c r="BN132" i="15"/>
  <c r="BO132" i="15" s="1"/>
  <c r="BN204" i="15"/>
  <c r="BO204" i="15" s="1"/>
  <c r="BN276" i="15"/>
  <c r="BO276" i="15" s="1"/>
  <c r="BN66" i="15"/>
  <c r="BO66" i="15" s="1"/>
  <c r="BN138" i="15"/>
  <c r="BO138" i="15" s="1"/>
  <c r="BN210" i="15"/>
  <c r="BO210" i="15" s="1"/>
  <c r="BN282" i="15"/>
  <c r="BO282" i="15" s="1"/>
  <c r="BN72" i="15"/>
  <c r="BO72" i="15" s="1"/>
  <c r="BN144" i="15"/>
  <c r="BO144" i="15" s="1"/>
  <c r="BN216" i="15"/>
  <c r="BO216" i="15" s="1"/>
  <c r="BN288" i="15"/>
  <c r="BO288" i="15" s="1"/>
  <c r="BN6" i="15"/>
  <c r="BO6" i="15" s="1"/>
  <c r="BN78" i="15"/>
  <c r="BO78" i="15" s="1"/>
  <c r="BN150" i="15"/>
  <c r="BO150" i="15" s="1"/>
  <c r="BN222" i="15"/>
  <c r="BO222" i="15" s="1"/>
  <c r="BN294" i="15"/>
  <c r="BO294" i="15" s="1"/>
  <c r="BN12" i="15"/>
  <c r="BO12" i="15" s="1"/>
  <c r="BN84" i="15"/>
  <c r="BO84" i="15" s="1"/>
  <c r="BN156" i="15"/>
  <c r="BO156" i="15" s="1"/>
  <c r="BN228" i="15"/>
  <c r="BO228" i="15" s="1"/>
  <c r="BN300" i="15"/>
  <c r="BO300" i="15" s="1"/>
  <c r="BN18" i="15"/>
  <c r="BO18" i="15" s="1"/>
  <c r="BN90" i="15"/>
  <c r="BO90" i="15" s="1"/>
  <c r="BN162" i="15"/>
  <c r="BO162" i="15" s="1"/>
  <c r="BN234" i="15"/>
  <c r="BO234" i="15" s="1"/>
  <c r="BN306" i="15"/>
  <c r="BO306" i="15" s="1"/>
  <c r="BN24" i="15"/>
  <c r="BO24" i="15" s="1"/>
  <c r="BN96" i="15"/>
  <c r="BO96" i="15" s="1"/>
  <c r="BN168" i="15"/>
  <c r="BO168" i="15" s="1"/>
  <c r="BN240" i="15"/>
  <c r="BO240" i="15" s="1"/>
  <c r="BN312" i="15"/>
  <c r="BO312" i="15" s="1"/>
  <c r="BM7" i="15"/>
  <c r="BM13" i="15"/>
  <c r="BM19" i="15"/>
  <c r="BM25" i="15"/>
  <c r="BM31" i="15"/>
  <c r="BM37" i="15"/>
  <c r="BM43" i="15"/>
  <c r="BM49" i="15"/>
  <c r="BM55" i="15"/>
  <c r="BM61" i="15"/>
  <c r="BM67" i="15"/>
  <c r="BM73" i="15"/>
  <c r="BM79" i="15"/>
  <c r="BM85" i="15"/>
  <c r="BM91" i="15"/>
  <c r="BM97" i="15"/>
  <c r="BM103" i="15"/>
  <c r="BM109" i="15"/>
  <c r="BM115" i="15"/>
  <c r="BM121" i="15"/>
  <c r="BM127" i="15"/>
  <c r="BM133" i="15"/>
  <c r="BM139" i="15"/>
  <c r="BM145" i="15"/>
  <c r="BM151" i="15"/>
  <c r="BM157" i="15"/>
  <c r="BM163" i="15"/>
  <c r="BM169" i="15"/>
  <c r="BM175" i="15"/>
  <c r="BM181" i="15"/>
  <c r="BM187" i="15"/>
  <c r="BM193" i="15"/>
  <c r="BM199" i="15"/>
  <c r="BM205" i="15"/>
  <c r="BM211" i="15"/>
  <c r="BM217" i="15"/>
  <c r="BM223" i="15"/>
  <c r="BM229" i="15"/>
  <c r="BM235" i="15"/>
  <c r="BM241" i="15"/>
  <c r="BM247" i="15"/>
  <c r="BM253" i="15"/>
  <c r="BM259" i="15"/>
  <c r="BM265" i="15"/>
  <c r="BM271" i="15"/>
  <c r="BM277" i="15"/>
  <c r="BM283" i="15"/>
  <c r="BM289" i="15"/>
  <c r="BM295" i="15"/>
  <c r="BM301" i="15"/>
  <c r="BM307" i="15"/>
  <c r="BM313" i="15"/>
  <c r="BM2" i="15"/>
  <c r="BM8" i="15"/>
  <c r="BM14" i="15"/>
  <c r="BM20" i="15"/>
  <c r="BM26" i="15"/>
  <c r="BM32" i="15"/>
  <c r="BM38" i="15"/>
  <c r="BM44" i="15"/>
  <c r="BM50" i="15"/>
  <c r="BM56" i="15"/>
  <c r="BM62" i="15"/>
  <c r="BM68" i="15"/>
  <c r="BM74" i="15"/>
  <c r="BM80" i="15"/>
  <c r="BM86" i="15"/>
  <c r="BM92" i="15"/>
  <c r="BM98" i="15"/>
  <c r="BM104" i="15"/>
  <c r="BM110" i="15"/>
  <c r="BM116" i="15"/>
  <c r="BM122" i="15"/>
  <c r="BM128" i="15"/>
  <c r="BM134" i="15"/>
  <c r="BM140" i="15"/>
  <c r="BM146" i="15"/>
  <c r="BM152" i="15"/>
  <c r="BM158" i="15"/>
  <c r="BM164" i="15"/>
  <c r="BM170" i="15"/>
  <c r="BM176" i="15"/>
  <c r="BM182" i="15"/>
  <c r="BM188" i="15"/>
  <c r="BM194" i="15"/>
  <c r="BM200" i="15"/>
  <c r="BM206" i="15"/>
  <c r="BM212" i="15"/>
  <c r="BM218" i="15"/>
  <c r="BM224" i="15"/>
  <c r="BM230" i="15"/>
  <c r="BM236" i="15"/>
  <c r="BM242" i="15"/>
  <c r="BM248" i="15"/>
  <c r="BM254" i="15"/>
  <c r="BM260" i="15"/>
  <c r="BM266" i="15"/>
  <c r="BM272" i="15"/>
  <c r="BM278" i="15"/>
  <c r="BM284" i="15"/>
  <c r="BM290" i="15"/>
  <c r="BM296" i="15"/>
  <c r="BM302" i="15"/>
  <c r="BM308" i="15"/>
  <c r="BM314" i="15"/>
  <c r="BM3" i="15"/>
  <c r="BM9" i="15"/>
  <c r="BM15" i="15"/>
  <c r="BM21" i="15"/>
  <c r="BM27" i="15"/>
  <c r="BM33" i="15"/>
  <c r="BM39" i="15"/>
  <c r="BM45" i="15"/>
  <c r="BM51" i="15"/>
  <c r="BM57" i="15"/>
  <c r="BM63" i="15"/>
  <c r="BM69" i="15"/>
  <c r="BM75" i="15"/>
  <c r="BM81" i="15"/>
  <c r="BM87" i="15"/>
  <c r="BM93" i="15"/>
  <c r="BM99" i="15"/>
  <c r="BM105" i="15"/>
  <c r="BM111" i="15"/>
  <c r="BM117" i="15"/>
  <c r="BM123" i="15"/>
  <c r="BM129" i="15"/>
  <c r="BM135" i="15"/>
  <c r="BM141" i="15"/>
  <c r="BM147" i="15"/>
  <c r="BM153" i="15"/>
  <c r="BM159" i="15"/>
  <c r="BM165" i="15"/>
  <c r="BM171" i="15"/>
  <c r="BM177" i="15"/>
  <c r="BM183" i="15"/>
  <c r="BM189" i="15"/>
  <c r="BM195" i="15"/>
  <c r="BM201" i="15"/>
  <c r="BM207" i="15"/>
  <c r="BM213" i="15"/>
  <c r="BM219" i="15"/>
  <c r="BM225" i="15"/>
  <c r="BM231" i="15"/>
  <c r="BM237" i="15"/>
  <c r="BM243" i="15"/>
  <c r="BM249" i="15"/>
  <c r="BM255" i="15"/>
  <c r="BM261" i="15"/>
  <c r="BM267" i="15"/>
  <c r="BM273" i="15"/>
  <c r="BM279" i="15"/>
  <c r="BM285" i="15"/>
  <c r="BM291" i="15"/>
  <c r="BM297" i="15"/>
  <c r="BM303" i="15"/>
  <c r="BM309" i="15"/>
  <c r="BM315" i="15"/>
  <c r="BM4" i="15"/>
  <c r="BM10" i="15"/>
  <c r="BM16" i="15"/>
  <c r="BM22" i="15"/>
  <c r="BM28" i="15"/>
  <c r="BM34" i="15"/>
  <c r="BM40" i="15"/>
  <c r="BM46" i="15"/>
  <c r="BM52" i="15"/>
  <c r="BM58" i="15"/>
  <c r="BM64" i="15"/>
  <c r="BM70" i="15"/>
  <c r="BM76" i="15"/>
  <c r="BM82" i="15"/>
  <c r="BM88" i="15"/>
  <c r="BM94" i="15"/>
  <c r="BM100" i="15"/>
  <c r="BM106" i="15"/>
  <c r="BM112" i="15"/>
  <c r="BM118" i="15"/>
  <c r="BM124" i="15"/>
  <c r="BM130" i="15"/>
  <c r="BM136" i="15"/>
  <c r="BM142" i="15"/>
  <c r="BM148" i="15"/>
  <c r="BM154" i="15"/>
  <c r="BM160" i="15"/>
  <c r="BM166" i="15"/>
  <c r="BM172" i="15"/>
  <c r="BM178" i="15"/>
  <c r="BM184" i="15"/>
  <c r="BM190" i="15"/>
  <c r="BM196" i="15"/>
  <c r="BM202" i="15"/>
  <c r="BM208" i="15"/>
  <c r="BM214" i="15"/>
  <c r="BM220" i="15"/>
  <c r="BM226" i="15"/>
  <c r="BM232" i="15"/>
  <c r="BM238" i="15"/>
  <c r="BM244" i="15"/>
  <c r="BM250" i="15"/>
  <c r="BM256" i="15"/>
  <c r="BM262" i="15"/>
  <c r="BM268" i="15"/>
  <c r="BM274" i="15"/>
  <c r="BM280" i="15"/>
  <c r="BM286" i="15"/>
  <c r="BM292" i="15"/>
  <c r="BM298" i="15"/>
  <c r="BM304" i="15"/>
  <c r="BM310" i="15"/>
  <c r="BM316" i="15"/>
  <c r="BM5" i="15"/>
  <c r="BM11" i="15"/>
  <c r="BM17" i="15"/>
  <c r="BM23" i="15"/>
  <c r="BM29" i="15"/>
  <c r="BM35" i="15"/>
  <c r="BM41" i="15"/>
  <c r="BM47" i="15"/>
  <c r="BM53" i="15"/>
  <c r="BM59" i="15"/>
  <c r="BM65" i="15"/>
  <c r="BM71" i="15"/>
  <c r="BM77" i="15"/>
  <c r="BM83" i="15"/>
  <c r="BM89" i="15"/>
  <c r="BM95" i="15"/>
  <c r="BM101" i="15"/>
  <c r="BM107" i="15"/>
  <c r="BM113" i="15"/>
  <c r="BM119" i="15"/>
  <c r="BM125" i="15"/>
  <c r="BM131" i="15"/>
  <c r="BM137" i="15"/>
  <c r="BM143" i="15"/>
  <c r="BM149" i="15"/>
  <c r="BM155" i="15"/>
  <c r="BM161" i="15"/>
  <c r="BM167" i="15"/>
  <c r="BM173" i="15"/>
  <c r="BM179" i="15"/>
  <c r="BM185" i="15"/>
  <c r="BM191" i="15"/>
  <c r="BM197" i="15"/>
  <c r="BM203" i="15"/>
  <c r="BM209" i="15"/>
  <c r="BM215" i="15"/>
  <c r="BM221" i="15"/>
  <c r="BM227" i="15"/>
  <c r="BM233" i="15"/>
  <c r="BM239" i="15"/>
  <c r="BM245" i="15"/>
  <c r="BM251" i="15"/>
  <c r="BM257" i="15"/>
  <c r="BM263" i="15"/>
  <c r="BM269" i="15"/>
  <c r="BM275" i="15"/>
  <c r="BM281" i="15"/>
  <c r="BM287" i="15"/>
  <c r="BM293" i="15"/>
  <c r="BM299" i="15"/>
  <c r="BM305" i="15"/>
  <c r="BM311" i="15"/>
  <c r="BM317" i="15"/>
  <c r="BQ24" i="7"/>
  <c r="BQ23" i="7"/>
  <c r="BQ22" i="7"/>
  <c r="BQ21" i="7"/>
  <c r="BQ19" i="7"/>
  <c r="BR14" i="7"/>
  <c r="BR13" i="7"/>
  <c r="BR12" i="7"/>
  <c r="BR11" i="7"/>
  <c r="BR10" i="7"/>
  <c r="BR9" i="7"/>
  <c r="BR8" i="7"/>
  <c r="BR6" i="7"/>
  <c r="BR5" i="7"/>
  <c r="BR4" i="7"/>
  <c r="BR3" i="7"/>
  <c r="DD343" i="1"/>
  <c r="DE351" i="1" s="1"/>
  <c r="DD337" i="1"/>
  <c r="DD336" i="1"/>
  <c r="DE334" i="1"/>
  <c r="DE333" i="1"/>
  <c r="DE332" i="1"/>
  <c r="DE335" i="1" s="1"/>
  <c r="DE330" i="1"/>
  <c r="DE329" i="1"/>
  <c r="DE328" i="1"/>
  <c r="DE320" i="1"/>
  <c r="DE319" i="1"/>
  <c r="DE317" i="1"/>
  <c r="DE316" i="1"/>
  <c r="DE315" i="1"/>
  <c r="DE318" i="1" s="1"/>
  <c r="DE313" i="1"/>
  <c r="DE312" i="1"/>
  <c r="DE311" i="1"/>
  <c r="DE302" i="1"/>
  <c r="DE301" i="1"/>
  <c r="DE299" i="1"/>
  <c r="DE298" i="1"/>
  <c r="DE297" i="1"/>
  <c r="DE295" i="1"/>
  <c r="DE292" i="1"/>
  <c r="DD87" i="1"/>
  <c r="DD86" i="1"/>
  <c r="DD85" i="1"/>
  <c r="DD84" i="1"/>
  <c r="DD83" i="1"/>
  <c r="DD81" i="1"/>
  <c r="DD72" i="1"/>
  <c r="BQ29" i="7" s="1"/>
  <c r="DD71" i="1"/>
  <c r="BQ28" i="7" s="1"/>
  <c r="DD70" i="1"/>
  <c r="BQ33" i="7" s="1"/>
  <c r="DD69" i="1"/>
  <c r="BQ32" i="7" s="1"/>
  <c r="DD68" i="1"/>
  <c r="BQ31" i="7" s="1"/>
  <c r="DD67" i="1"/>
  <c r="BQ27" i="7" s="1"/>
  <c r="DD66" i="1"/>
  <c r="DD64" i="1"/>
  <c r="DY8" i="3"/>
  <c r="DE44" i="1"/>
  <c r="BR15" i="7" s="1"/>
  <c r="DD27" i="1"/>
  <c r="DD26" i="1"/>
  <c r="DE21" i="1"/>
  <c r="DE17" i="1"/>
  <c r="DE7" i="1"/>
  <c r="DE6" i="1"/>
  <c r="DD51" i="1"/>
  <c r="DE300" i="1" l="1"/>
  <c r="DE8" i="1"/>
  <c r="DF20" i="1" s="1"/>
  <c r="DF19" i="1"/>
  <c r="DE25" i="1"/>
  <c r="DE34" i="1"/>
  <c r="DE12" i="1"/>
  <c r="DF18" i="1"/>
  <c r="DD73" i="1"/>
  <c r="BQ30" i="7"/>
  <c r="DD88" i="1"/>
  <c r="DE24" i="1"/>
  <c r="BP24" i="7"/>
  <c r="BP23" i="7"/>
  <c r="BP22" i="7"/>
  <c r="BP21" i="7"/>
  <c r="BP19" i="7"/>
  <c r="BQ14" i="7"/>
  <c r="BQ13" i="7"/>
  <c r="BQ12" i="7"/>
  <c r="BQ11" i="7"/>
  <c r="BQ10" i="7"/>
  <c r="BQ9" i="7"/>
  <c r="BQ8" i="7"/>
  <c r="BQ6" i="7"/>
  <c r="BQ5" i="7"/>
  <c r="BQ4" i="7"/>
  <c r="BQ3" i="7"/>
  <c r="DC87" i="1"/>
  <c r="DC86" i="1"/>
  <c r="DC85" i="1"/>
  <c r="DC84" i="1"/>
  <c r="DC83" i="1"/>
  <c r="DC81" i="1"/>
  <c r="DC72" i="1"/>
  <c r="BP29" i="7" s="1"/>
  <c r="DC71" i="1"/>
  <c r="BP28" i="7" s="1"/>
  <c r="DC70" i="1"/>
  <c r="BP33" i="7" s="1"/>
  <c r="DC69" i="1"/>
  <c r="BP32" i="7" s="1"/>
  <c r="DC68" i="1"/>
  <c r="BP31" i="7" s="1"/>
  <c r="DC67" i="1"/>
  <c r="BP27" i="7" s="1"/>
  <c r="DC66" i="1"/>
  <c r="BP30" i="7" s="1"/>
  <c r="DC64" i="1"/>
  <c r="DC343" i="1"/>
  <c r="DD351" i="1" s="1"/>
  <c r="DC337" i="1"/>
  <c r="DC336" i="1"/>
  <c r="DD334" i="1"/>
  <c r="DD333" i="1"/>
  <c r="DD332" i="1"/>
  <c r="DD330" i="1"/>
  <c r="DD329" i="1"/>
  <c r="DD328" i="1"/>
  <c r="DD320" i="1"/>
  <c r="DD319" i="1"/>
  <c r="DD317" i="1"/>
  <c r="DD316" i="1"/>
  <c r="DD315" i="1"/>
  <c r="DD318" i="1" s="1"/>
  <c r="DD313" i="1"/>
  <c r="DD312" i="1"/>
  <c r="DD311" i="1"/>
  <c r="DD302" i="1"/>
  <c r="DD301" i="1"/>
  <c r="DD299" i="1"/>
  <c r="DD298" i="1"/>
  <c r="DD297" i="1"/>
  <c r="DD295" i="1"/>
  <c r="DD292" i="1"/>
  <c r="DD44" i="1"/>
  <c r="BQ15" i="7" s="1"/>
  <c r="DC51" i="1"/>
  <c r="DD7" i="1"/>
  <c r="DD6" i="1"/>
  <c r="DE18" i="1" s="1"/>
  <c r="DC27" i="1"/>
  <c r="DC26" i="1"/>
  <c r="DD21" i="1"/>
  <c r="DD17" i="1"/>
  <c r="DD335" i="1" l="1"/>
  <c r="DD300" i="1"/>
  <c r="DE19" i="1"/>
  <c r="DD25" i="1"/>
  <c r="DD34" i="1"/>
  <c r="DE13" i="1"/>
  <c r="DD12" i="1"/>
  <c r="DC109" i="1"/>
  <c r="DC88" i="1"/>
  <c r="DC73" i="1"/>
  <c r="DD24" i="1"/>
  <c r="DD8" i="1"/>
  <c r="BO24" i="7"/>
  <c r="BO23" i="7"/>
  <c r="BO22" i="7"/>
  <c r="BO21" i="7"/>
  <c r="BO19" i="7"/>
  <c r="BP14" i="7"/>
  <c r="BP13" i="7"/>
  <c r="BP12" i="7"/>
  <c r="BP11" i="7"/>
  <c r="BP10" i="7"/>
  <c r="BP9" i="7"/>
  <c r="BP8" i="7"/>
  <c r="BP6" i="7"/>
  <c r="BP5" i="7"/>
  <c r="BP4" i="7"/>
  <c r="BP3" i="7"/>
  <c r="DB343" i="1"/>
  <c r="DC351" i="1" s="1"/>
  <c r="DB337" i="1"/>
  <c r="DB336" i="1"/>
  <c r="DC334" i="1"/>
  <c r="DC333" i="1"/>
  <c r="DC332" i="1"/>
  <c r="DC335" i="1" s="1"/>
  <c r="DC330" i="1"/>
  <c r="DC329" i="1"/>
  <c r="DC328" i="1"/>
  <c r="DC320" i="1"/>
  <c r="DC319" i="1"/>
  <c r="DC317" i="1"/>
  <c r="DC316" i="1"/>
  <c r="DC315" i="1"/>
  <c r="DC313" i="1"/>
  <c r="DC312" i="1"/>
  <c r="DC311" i="1"/>
  <c r="DC302" i="1"/>
  <c r="DC301" i="1"/>
  <c r="DC299" i="1"/>
  <c r="DC298" i="1"/>
  <c r="DC297" i="1"/>
  <c r="DC295" i="1"/>
  <c r="DC292" i="1"/>
  <c r="FF227" i="1"/>
  <c r="FD227" i="1"/>
  <c r="CR272" i="1"/>
  <c r="BE48" i="7" s="1"/>
  <c r="CR271" i="1"/>
  <c r="BE51" i="7" s="1"/>
  <c r="CR270" i="1"/>
  <c r="BE50" i="7" s="1"/>
  <c r="CR269" i="1"/>
  <c r="BE49" i="7" s="1"/>
  <c r="CR268" i="1"/>
  <c r="BE52" i="7" s="1"/>
  <c r="CR267" i="1"/>
  <c r="CR266" i="1"/>
  <c r="CR265" i="1"/>
  <c r="CR264" i="1"/>
  <c r="BE55" i="7" s="1"/>
  <c r="CR263" i="1"/>
  <c r="CR248" i="1"/>
  <c r="CR247" i="1"/>
  <c r="CR246" i="1"/>
  <c r="CR245" i="1"/>
  <c r="CR244" i="1"/>
  <c r="CR243" i="1"/>
  <c r="CR240" i="1"/>
  <c r="CR239" i="1"/>
  <c r="CR238" i="1"/>
  <c r="CR237" i="1"/>
  <c r="CR236" i="1"/>
  <c r="CR235" i="1"/>
  <c r="CR233" i="1"/>
  <c r="CR225" i="1"/>
  <c r="CR216" i="1"/>
  <c r="CR215" i="1"/>
  <c r="CR214" i="1"/>
  <c r="CR213" i="1"/>
  <c r="CR212" i="1"/>
  <c r="CR211" i="1"/>
  <c r="CR210" i="1"/>
  <c r="CR209" i="1"/>
  <c r="CR208" i="1"/>
  <c r="CR207" i="1"/>
  <c r="CR206" i="1"/>
  <c r="CR205" i="1"/>
  <c r="CR204" i="1"/>
  <c r="CR203" i="1"/>
  <c r="CR201" i="1"/>
  <c r="CR200" i="1"/>
  <c r="CR199" i="1"/>
  <c r="CR198" i="1"/>
  <c r="CR197" i="1"/>
  <c r="CR196" i="1"/>
  <c r="CR195" i="1"/>
  <c r="CR178" i="1"/>
  <c r="CR177" i="1"/>
  <c r="CR176" i="1"/>
  <c r="CR175" i="1"/>
  <c r="CR174" i="1"/>
  <c r="CR173" i="1"/>
  <c r="CR172" i="1"/>
  <c r="CR170" i="1"/>
  <c r="CR138" i="1"/>
  <c r="BE38" i="7" s="1"/>
  <c r="CR137" i="1"/>
  <c r="BE36" i="7" s="1"/>
  <c r="CR136" i="1"/>
  <c r="BE37" i="7" s="1"/>
  <c r="CR135" i="1"/>
  <c r="BE35" i="7" s="1"/>
  <c r="CR134" i="1"/>
  <c r="CR132" i="1"/>
  <c r="CR261" i="1"/>
  <c r="CR160" i="1"/>
  <c r="BE41" i="7" s="1"/>
  <c r="CR159" i="1"/>
  <c r="BE40" i="7" s="1"/>
  <c r="CR158" i="1"/>
  <c r="BE39" i="7" s="1"/>
  <c r="CR157" i="1"/>
  <c r="BE42" i="7" s="1"/>
  <c r="CR156" i="1"/>
  <c r="CR155" i="1"/>
  <c r="CR154" i="1"/>
  <c r="CR153" i="1"/>
  <c r="BE45" i="7" s="1"/>
  <c r="CR152" i="1"/>
  <c r="CR150" i="1"/>
  <c r="BB150" i="1"/>
  <c r="DB87" i="1"/>
  <c r="DB86" i="1"/>
  <c r="DB85" i="1"/>
  <c r="DB84" i="1"/>
  <c r="DB83" i="1"/>
  <c r="DB81" i="1"/>
  <c r="DB72" i="1"/>
  <c r="BO29" i="7" s="1"/>
  <c r="DB71" i="1"/>
  <c r="BO28" i="7" s="1"/>
  <c r="DB70" i="1"/>
  <c r="BO33" i="7" s="1"/>
  <c r="DB69" i="1"/>
  <c r="BO32" i="7" s="1"/>
  <c r="DB68" i="1"/>
  <c r="BO31" i="7" s="1"/>
  <c r="DB67" i="1"/>
  <c r="BO27" i="7" s="1"/>
  <c r="DB66" i="1"/>
  <c r="BO30" i="7" s="1"/>
  <c r="DB64" i="1"/>
  <c r="DA64" i="1"/>
  <c r="DC44" i="1"/>
  <c r="BP15" i="7" s="1"/>
  <c r="DB51" i="1"/>
  <c r="DC7" i="1"/>
  <c r="DC6" i="1"/>
  <c r="DC12" i="1" s="1"/>
  <c r="DB27" i="1"/>
  <c r="DB26" i="1"/>
  <c r="DC21" i="1"/>
  <c r="DC17" i="1"/>
  <c r="BE43" i="7" l="1"/>
  <c r="BE53" i="7"/>
  <c r="BE54" i="7"/>
  <c r="BE44" i="7"/>
  <c r="DC8" i="1"/>
  <c r="DC13" i="1" s="1"/>
  <c r="DC25" i="1"/>
  <c r="DC34" i="1"/>
  <c r="DB351" i="1"/>
  <c r="CR139" i="1"/>
  <c r="CR179" i="1"/>
  <c r="DC300" i="1"/>
  <c r="DD19" i="1"/>
  <c r="CR217" i="1"/>
  <c r="CR161" i="1"/>
  <c r="CR241" i="1"/>
  <c r="CR249" i="1"/>
  <c r="DE20" i="1"/>
  <c r="DC318" i="1"/>
  <c r="DD18" i="1"/>
  <c r="DB88" i="1"/>
  <c r="DB73" i="1"/>
  <c r="DD13" i="1"/>
  <c r="DC24" i="1"/>
  <c r="BN24" i="7"/>
  <c r="BN23" i="7"/>
  <c r="BN22" i="7"/>
  <c r="BN21" i="7"/>
  <c r="BN19" i="7"/>
  <c r="BO14" i="7"/>
  <c r="BO13" i="7"/>
  <c r="BO12" i="7"/>
  <c r="BO11" i="7"/>
  <c r="BO10" i="7"/>
  <c r="BO9" i="7"/>
  <c r="BO8" i="7"/>
  <c r="BO6" i="7"/>
  <c r="BO5" i="7"/>
  <c r="BO4" i="7"/>
  <c r="BO3" i="7"/>
  <c r="DA343" i="1"/>
  <c r="CZ343" i="1"/>
  <c r="DA337" i="1"/>
  <c r="DA336" i="1"/>
  <c r="DB334" i="1"/>
  <c r="DB333" i="1"/>
  <c r="DB332" i="1"/>
  <c r="DB335" i="1" s="1"/>
  <c r="DB330" i="1"/>
  <c r="DB329" i="1"/>
  <c r="DB328" i="1"/>
  <c r="DB320" i="1"/>
  <c r="DB319" i="1"/>
  <c r="DB317" i="1"/>
  <c r="DB316" i="1"/>
  <c r="DB315" i="1"/>
  <c r="DB318" i="1" s="1"/>
  <c r="DB313" i="1"/>
  <c r="DB312" i="1"/>
  <c r="DB311" i="1"/>
  <c r="DB302" i="1"/>
  <c r="DB301" i="1"/>
  <c r="DB299" i="1"/>
  <c r="DB298" i="1"/>
  <c r="DB297" i="1"/>
  <c r="DB295" i="1"/>
  <c r="DA87" i="1"/>
  <c r="DA86" i="1"/>
  <c r="DA85" i="1"/>
  <c r="DA84" i="1"/>
  <c r="DA83" i="1"/>
  <c r="DA81" i="1"/>
  <c r="DA72" i="1"/>
  <c r="BN29" i="7" s="1"/>
  <c r="DA71" i="1"/>
  <c r="BN28" i="7" s="1"/>
  <c r="DA70" i="1"/>
  <c r="BN33" i="7" s="1"/>
  <c r="DA69" i="1"/>
  <c r="BN32" i="7" s="1"/>
  <c r="DA68" i="1"/>
  <c r="BN31" i="7" s="1"/>
  <c r="DA67" i="1"/>
  <c r="BN27" i="7" s="1"/>
  <c r="DA66" i="1"/>
  <c r="BN30" i="7" s="1"/>
  <c r="DA55" i="1"/>
  <c r="DB44" i="1"/>
  <c r="BO15" i="7" s="1"/>
  <c r="CZ51" i="1"/>
  <c r="DA51" i="1"/>
  <c r="DB7" i="1"/>
  <c r="DB25" i="1" s="1"/>
  <c r="DB6" i="1"/>
  <c r="DB12" i="1" s="1"/>
  <c r="DA27" i="1"/>
  <c r="DA26" i="1"/>
  <c r="DB21" i="1"/>
  <c r="DB17" i="1"/>
  <c r="DA351" i="1" l="1"/>
  <c r="DB300" i="1"/>
  <c r="BN26" i="7"/>
  <c r="DD20" i="1"/>
  <c r="DB34" i="1"/>
  <c r="DC19" i="1"/>
  <c r="DC18" i="1"/>
  <c r="DA88" i="1"/>
  <c r="DA73" i="1"/>
  <c r="DB24" i="1"/>
  <c r="DB8" i="1"/>
  <c r="DA17" i="1"/>
  <c r="DA6" i="1"/>
  <c r="DA7" i="1"/>
  <c r="BM24" i="7"/>
  <c r="BM23" i="7"/>
  <c r="BM22" i="7"/>
  <c r="BM21" i="7"/>
  <c r="BM19" i="7"/>
  <c r="BN14" i="7"/>
  <c r="BN13" i="7"/>
  <c r="BN12" i="7"/>
  <c r="BN11" i="7"/>
  <c r="BN10" i="7"/>
  <c r="BN9" i="7"/>
  <c r="BN8" i="7"/>
  <c r="BN6" i="7"/>
  <c r="BN5" i="7"/>
  <c r="BN4" i="7"/>
  <c r="BN3" i="7"/>
  <c r="DA44" i="1"/>
  <c r="BN15" i="7" s="1"/>
  <c r="CZ27" i="1"/>
  <c r="CZ26" i="1"/>
  <c r="DA21" i="1"/>
  <c r="DA8" i="1" l="1"/>
  <c r="DA13" i="1" s="1"/>
  <c r="DA25" i="1"/>
  <c r="DA24" i="1"/>
  <c r="DC20" i="1"/>
  <c r="DA34" i="1"/>
  <c r="DB19" i="1"/>
  <c r="DA12" i="1"/>
  <c r="DB18" i="1"/>
  <c r="DB13" i="1"/>
  <c r="CZ87" i="1"/>
  <c r="CZ86" i="1"/>
  <c r="CZ85" i="1"/>
  <c r="CZ84" i="1"/>
  <c r="CZ83" i="1"/>
  <c r="CZ81" i="1"/>
  <c r="CZ72" i="1"/>
  <c r="BM29" i="7" s="1"/>
  <c r="CZ71" i="1"/>
  <c r="BM28" i="7" s="1"/>
  <c r="CZ70" i="1"/>
  <c r="BM33" i="7" s="1"/>
  <c r="CZ69" i="1"/>
  <c r="BM32" i="7" s="1"/>
  <c r="CZ68" i="1"/>
  <c r="BM31" i="7" s="1"/>
  <c r="CZ67" i="1"/>
  <c r="BM27" i="7" s="1"/>
  <c r="CZ66" i="1"/>
  <c r="BM30" i="7" s="1"/>
  <c r="CZ64" i="1"/>
  <c r="CZ55" i="1"/>
  <c r="CZ337" i="1"/>
  <c r="CZ336" i="1"/>
  <c r="DA334" i="1"/>
  <c r="DA333" i="1"/>
  <c r="DA332" i="1"/>
  <c r="DA335" i="1" s="1"/>
  <c r="DA330" i="1"/>
  <c r="DA329" i="1"/>
  <c r="DA328" i="1"/>
  <c r="DA320" i="1"/>
  <c r="DA319" i="1"/>
  <c r="DA317" i="1"/>
  <c r="DA316" i="1"/>
  <c r="DA315" i="1"/>
  <c r="DA313" i="1"/>
  <c r="DA312" i="1"/>
  <c r="DA311" i="1"/>
  <c r="DA302" i="1"/>
  <c r="DA301" i="1"/>
  <c r="DA299" i="1"/>
  <c r="DA298" i="1"/>
  <c r="DA297" i="1"/>
  <c r="DA300" i="1" s="1"/>
  <c r="DA295" i="1"/>
  <c r="BM26" i="7" l="1"/>
  <c r="DB20" i="1"/>
  <c r="DA318" i="1"/>
  <c r="CZ88" i="1"/>
  <c r="CZ73" i="1"/>
  <c r="BL24" i="7"/>
  <c r="BL23" i="7"/>
  <c r="BL22" i="7"/>
  <c r="BL21" i="7"/>
  <c r="BL19" i="7"/>
  <c r="BM14" i="7"/>
  <c r="BM13" i="7"/>
  <c r="BM12" i="7"/>
  <c r="BM11" i="7"/>
  <c r="BM10" i="7"/>
  <c r="BM9" i="7"/>
  <c r="BM8" i="7"/>
  <c r="BM6" i="7"/>
  <c r="BM5" i="7"/>
  <c r="BM4" i="7"/>
  <c r="BM3" i="7"/>
  <c r="CY343" i="1"/>
  <c r="CZ351" i="1" s="1"/>
  <c r="CY87" i="1"/>
  <c r="CY86" i="1"/>
  <c r="CY85" i="1"/>
  <c r="CY84" i="1"/>
  <c r="CY83" i="1"/>
  <c r="CY81" i="1"/>
  <c r="CY72" i="1"/>
  <c r="BL29" i="7" s="1"/>
  <c r="CY71" i="1"/>
  <c r="BL28" i="7" s="1"/>
  <c r="CY70" i="1"/>
  <c r="BL33" i="7" s="1"/>
  <c r="CY69" i="1"/>
  <c r="BL32" i="7" s="1"/>
  <c r="CY68" i="1"/>
  <c r="BL31" i="7" s="1"/>
  <c r="CY67" i="1"/>
  <c r="BL27" i="7" s="1"/>
  <c r="CY66" i="1"/>
  <c r="BL30" i="7" s="1"/>
  <c r="CY64" i="1"/>
  <c r="CY55" i="1"/>
  <c r="CY51" i="1"/>
  <c r="CZ44" i="1"/>
  <c r="BM15" i="7" s="1"/>
  <c r="CZ7" i="1"/>
  <c r="CZ25" i="1" s="1"/>
  <c r="CZ6" i="1"/>
  <c r="DA18" i="1" s="1"/>
  <c r="CY27" i="1"/>
  <c r="CY26" i="1"/>
  <c r="CZ21" i="1"/>
  <c r="CZ17" i="1"/>
  <c r="CY337" i="1"/>
  <c r="CY336" i="1"/>
  <c r="CZ334" i="1"/>
  <c r="CZ333" i="1"/>
  <c r="CZ332" i="1"/>
  <c r="CZ330" i="1"/>
  <c r="CZ329" i="1"/>
  <c r="CZ328" i="1"/>
  <c r="CZ320" i="1"/>
  <c r="CZ319" i="1"/>
  <c r="CZ317" i="1"/>
  <c r="CZ316" i="1"/>
  <c r="CZ315" i="1"/>
  <c r="CZ313" i="1"/>
  <c r="CZ312" i="1"/>
  <c r="CZ311" i="1"/>
  <c r="CZ302" i="1"/>
  <c r="CZ301" i="1"/>
  <c r="CZ299" i="1"/>
  <c r="CZ298" i="1"/>
  <c r="CZ297" i="1"/>
  <c r="CZ300" i="1" s="1"/>
  <c r="CZ295" i="1"/>
  <c r="BL26" i="7" l="1"/>
  <c r="CZ335" i="1"/>
  <c r="CZ318" i="1"/>
  <c r="CZ12" i="1"/>
  <c r="CZ8" i="1"/>
  <c r="CZ13" i="1" s="1"/>
  <c r="DA19" i="1"/>
  <c r="CZ24" i="1"/>
  <c r="CY88" i="1"/>
  <c r="CY73" i="1"/>
  <c r="CZ34" i="1"/>
  <c r="BK24" i="7"/>
  <c r="BK23" i="7"/>
  <c r="BK22" i="7"/>
  <c r="BK21" i="7"/>
  <c r="BK19" i="7"/>
  <c r="BL14" i="7"/>
  <c r="BL13" i="7"/>
  <c r="BL12" i="7"/>
  <c r="BL11" i="7"/>
  <c r="BL10" i="7"/>
  <c r="BL9" i="7"/>
  <c r="BL8" i="7"/>
  <c r="BL6" i="7"/>
  <c r="BL5" i="7"/>
  <c r="BL4" i="7"/>
  <c r="BL3" i="7"/>
  <c r="CY44" i="1"/>
  <c r="BL15" i="7" s="1"/>
  <c r="CX343" i="1"/>
  <c r="CY351" i="1" s="1"/>
  <c r="CY320" i="1"/>
  <c r="CY319" i="1"/>
  <c r="CY317" i="1"/>
  <c r="CY313" i="1"/>
  <c r="CY312" i="1"/>
  <c r="CY311" i="1"/>
  <c r="CX51" i="1"/>
  <c r="CY7" i="1"/>
  <c r="CY6" i="1"/>
  <c r="CZ18" i="1" s="1"/>
  <c r="CX27" i="1"/>
  <c r="CX26" i="1"/>
  <c r="CY21" i="1"/>
  <c r="CY17" i="1"/>
  <c r="FF123" i="1"/>
  <c r="FF122" i="1"/>
  <c r="FF121" i="1"/>
  <c r="FF120" i="1"/>
  <c r="FF119" i="1"/>
  <c r="FF118" i="1"/>
  <c r="FD123" i="1"/>
  <c r="FD122" i="1"/>
  <c r="FD121" i="1"/>
  <c r="FD120" i="1"/>
  <c r="FD119" i="1"/>
  <c r="FD118" i="1"/>
  <c r="FC118" i="1"/>
  <c r="FC123" i="1"/>
  <c r="FC122" i="1"/>
  <c r="FC121" i="1"/>
  <c r="FC120" i="1"/>
  <c r="FC119" i="1"/>
  <c r="CX87" i="1"/>
  <c r="CX86" i="1"/>
  <c r="CX85" i="1"/>
  <c r="CX84" i="1"/>
  <c r="CX83" i="1"/>
  <c r="CX81" i="1"/>
  <c r="CX72" i="1"/>
  <c r="BK29" i="7" s="1"/>
  <c r="CX71" i="1"/>
  <c r="BK28" i="7" s="1"/>
  <c r="CX70" i="1"/>
  <c r="BK33" i="7" s="1"/>
  <c r="CX69" i="1"/>
  <c r="BK32" i="7" s="1"/>
  <c r="CX68" i="1"/>
  <c r="BK31" i="7" s="1"/>
  <c r="CX67" i="1"/>
  <c r="BK27" i="7" s="1"/>
  <c r="CX66" i="1"/>
  <c r="BK30" i="7" s="1"/>
  <c r="CX64" i="1"/>
  <c r="CX55" i="1"/>
  <c r="CX337" i="1"/>
  <c r="CX336" i="1"/>
  <c r="CY334" i="1"/>
  <c r="CY333" i="1"/>
  <c r="CY332" i="1"/>
  <c r="CY330" i="1"/>
  <c r="CY329" i="1"/>
  <c r="CY328" i="1"/>
  <c r="CY302" i="1"/>
  <c r="CY301" i="1"/>
  <c r="CY299" i="1"/>
  <c r="CY298" i="1"/>
  <c r="CY297" i="1"/>
  <c r="CY295" i="1"/>
  <c r="CY300" i="1" l="1"/>
  <c r="BK26" i="7"/>
  <c r="DA20" i="1"/>
  <c r="CY8" i="1"/>
  <c r="CZ20" i="1" s="1"/>
  <c r="CY25" i="1"/>
  <c r="FG123" i="1"/>
  <c r="FG121" i="1"/>
  <c r="FF124" i="1"/>
  <c r="FG122" i="1"/>
  <c r="FG119" i="1"/>
  <c r="FG120" i="1"/>
  <c r="CZ19" i="1"/>
  <c r="CY12" i="1"/>
  <c r="CY335" i="1"/>
  <c r="FD124" i="1"/>
  <c r="CX73" i="1"/>
  <c r="CX88" i="1"/>
  <c r="FG118" i="1"/>
  <c r="CY34" i="1"/>
  <c r="CY24" i="1"/>
  <c r="DM185" i="3"/>
  <c r="DN185" i="3" s="1"/>
  <c r="DM184" i="3"/>
  <c r="DN184" i="3" s="1"/>
  <c r="DM183" i="3"/>
  <c r="DN183" i="3" s="1"/>
  <c r="DM182" i="3"/>
  <c r="DN182" i="3" s="1"/>
  <c r="DM181" i="3"/>
  <c r="DN181" i="3" s="1"/>
  <c r="DM180" i="3"/>
  <c r="DN180" i="3" s="1"/>
  <c r="DM179" i="3"/>
  <c r="DN179" i="3" s="1"/>
  <c r="DM178" i="3"/>
  <c r="DN178" i="3" s="1"/>
  <c r="DM177" i="3"/>
  <c r="DN177" i="3" s="1"/>
  <c r="DM150" i="3"/>
  <c r="DN150" i="3" s="1"/>
  <c r="DM149" i="3"/>
  <c r="DN149" i="3" s="1"/>
  <c r="DM148" i="3"/>
  <c r="DN148" i="3" s="1"/>
  <c r="DM147" i="3"/>
  <c r="DN147" i="3" s="1"/>
  <c r="DM146" i="3"/>
  <c r="DN146" i="3" s="1"/>
  <c r="DM145" i="3"/>
  <c r="DN145" i="3" s="1"/>
  <c r="DM144" i="3"/>
  <c r="DN144" i="3" s="1"/>
  <c r="DM143" i="3"/>
  <c r="DN143" i="3" s="1"/>
  <c r="DM142" i="3"/>
  <c r="DN142" i="3" s="1"/>
  <c r="DM141" i="3"/>
  <c r="DN141" i="3" s="1"/>
  <c r="DM140" i="3"/>
  <c r="DN140" i="3" s="1"/>
  <c r="DM139" i="3"/>
  <c r="DN139" i="3" s="1"/>
  <c r="DM138" i="3"/>
  <c r="DN138" i="3" s="1"/>
  <c r="DM137" i="3"/>
  <c r="DN137" i="3" s="1"/>
  <c r="DM136" i="3"/>
  <c r="DN136" i="3" s="1"/>
  <c r="DM135" i="3"/>
  <c r="DN135" i="3" s="1"/>
  <c r="DM134" i="3"/>
  <c r="DN134" i="3" s="1"/>
  <c r="DM133" i="3"/>
  <c r="DN133" i="3" s="1"/>
  <c r="DM132" i="3"/>
  <c r="DN132" i="3" s="1"/>
  <c r="DM131" i="3"/>
  <c r="DN131" i="3" s="1"/>
  <c r="DM130" i="3"/>
  <c r="DN130" i="3" s="1"/>
  <c r="DM129" i="3"/>
  <c r="DN129" i="3" s="1"/>
  <c r="DM128" i="3"/>
  <c r="DN128" i="3" s="1"/>
  <c r="DM127" i="3"/>
  <c r="DN127" i="3" s="1"/>
  <c r="DM126" i="3"/>
  <c r="DN126" i="3" s="1"/>
  <c r="DM125" i="3"/>
  <c r="DN125" i="3" s="1"/>
  <c r="DM124" i="3"/>
  <c r="DN124" i="3" s="1"/>
  <c r="DM123" i="3"/>
  <c r="DN123" i="3" s="1"/>
  <c r="DM122" i="3"/>
  <c r="DN122" i="3" s="1"/>
  <c r="DM121" i="3"/>
  <c r="DN121" i="3" s="1"/>
  <c r="DM120" i="3"/>
  <c r="DN120" i="3" s="1"/>
  <c r="DM119" i="3"/>
  <c r="DN119" i="3" s="1"/>
  <c r="DM118" i="3"/>
  <c r="DN118" i="3" s="1"/>
  <c r="DM117" i="3"/>
  <c r="DN117" i="3" s="1"/>
  <c r="DM116" i="3"/>
  <c r="DN116" i="3" s="1"/>
  <c r="DM115" i="3"/>
  <c r="DN115" i="3" s="1"/>
  <c r="DM114" i="3"/>
  <c r="DN114" i="3" s="1"/>
  <c r="DM113" i="3"/>
  <c r="DN113" i="3" s="1"/>
  <c r="DM112" i="3"/>
  <c r="DN112" i="3" s="1"/>
  <c r="DM111" i="3"/>
  <c r="DN111" i="3" s="1"/>
  <c r="DM110" i="3"/>
  <c r="DN110" i="3" s="1"/>
  <c r="DM109" i="3"/>
  <c r="DN109" i="3" s="1"/>
  <c r="DM108" i="3"/>
  <c r="DN108" i="3" s="1"/>
  <c r="DM107" i="3"/>
  <c r="DN107" i="3" s="1"/>
  <c r="DM106" i="3"/>
  <c r="DN106" i="3" s="1"/>
  <c r="DM105" i="3"/>
  <c r="DN105" i="3" s="1"/>
  <c r="DM104" i="3"/>
  <c r="DN104" i="3" s="1"/>
  <c r="DM103" i="3"/>
  <c r="DN103" i="3" s="1"/>
  <c r="DM102" i="3"/>
  <c r="DN102" i="3" s="1"/>
  <c r="DM101" i="3"/>
  <c r="DN101" i="3" s="1"/>
  <c r="DM100" i="3"/>
  <c r="DN100" i="3" s="1"/>
  <c r="DM99" i="3"/>
  <c r="DN99" i="3" s="1"/>
  <c r="DM98" i="3"/>
  <c r="DN98" i="3" s="1"/>
  <c r="DM97" i="3"/>
  <c r="DN97" i="3" s="1"/>
  <c r="DM96" i="3"/>
  <c r="DN96" i="3" s="1"/>
  <c r="DM95" i="3"/>
  <c r="DN95" i="3" s="1"/>
  <c r="DM94" i="3"/>
  <c r="DN94" i="3" s="1"/>
  <c r="DM93" i="3"/>
  <c r="DN93" i="3" s="1"/>
  <c r="DM92" i="3"/>
  <c r="DN92" i="3" s="1"/>
  <c r="DM91" i="3"/>
  <c r="DN91" i="3" s="1"/>
  <c r="DM90" i="3"/>
  <c r="DN90" i="3" s="1"/>
  <c r="DM89" i="3"/>
  <c r="DN89" i="3" s="1"/>
  <c r="DM88" i="3"/>
  <c r="DN88" i="3" s="1"/>
  <c r="DM87" i="3"/>
  <c r="DN87" i="3" s="1"/>
  <c r="DM86" i="3"/>
  <c r="DN86" i="3" s="1"/>
  <c r="DM85" i="3"/>
  <c r="DN85" i="3" s="1"/>
  <c r="DM84" i="3"/>
  <c r="DN84" i="3" s="1"/>
  <c r="DM83" i="3"/>
  <c r="DN83" i="3" s="1"/>
  <c r="DM82" i="3"/>
  <c r="DN82" i="3" s="1"/>
  <c r="DM81" i="3"/>
  <c r="DN81" i="3" s="1"/>
  <c r="DM80" i="3"/>
  <c r="DN80" i="3" s="1"/>
  <c r="DM79" i="3"/>
  <c r="DN79" i="3" s="1"/>
  <c r="DM78" i="3"/>
  <c r="DN78" i="3" s="1"/>
  <c r="DM77" i="3"/>
  <c r="DN77" i="3" s="1"/>
  <c r="DM76" i="3"/>
  <c r="DN76" i="3" s="1"/>
  <c r="DM75" i="3"/>
  <c r="DN75" i="3" s="1"/>
  <c r="DM74" i="3"/>
  <c r="DN74" i="3" s="1"/>
  <c r="DM73" i="3"/>
  <c r="DN73" i="3" s="1"/>
  <c r="DM72" i="3"/>
  <c r="DN72" i="3" s="1"/>
  <c r="DM71" i="3"/>
  <c r="DN71" i="3" s="1"/>
  <c r="DM70" i="3"/>
  <c r="DN70" i="3" s="1"/>
  <c r="DM69" i="3"/>
  <c r="DN69" i="3" s="1"/>
  <c r="DM68" i="3"/>
  <c r="DN68" i="3" s="1"/>
  <c r="DM67" i="3"/>
  <c r="DN67" i="3" s="1"/>
  <c r="DM66" i="3"/>
  <c r="DN66" i="3" s="1"/>
  <c r="DM65" i="3"/>
  <c r="DN65" i="3" s="1"/>
  <c r="DM64" i="3"/>
  <c r="DN64" i="3" s="1"/>
  <c r="DM63" i="3"/>
  <c r="DN63" i="3" s="1"/>
  <c r="DM62" i="3"/>
  <c r="DN62" i="3" s="1"/>
  <c r="DM61" i="3"/>
  <c r="DN61" i="3" s="1"/>
  <c r="DM60" i="3"/>
  <c r="DN60" i="3" s="1"/>
  <c r="DM59" i="3"/>
  <c r="DN59" i="3" s="1"/>
  <c r="DM58" i="3"/>
  <c r="DN58" i="3" s="1"/>
  <c r="DM57" i="3"/>
  <c r="DN57" i="3" s="1"/>
  <c r="DM56" i="3"/>
  <c r="DN56" i="3" s="1"/>
  <c r="DM55" i="3"/>
  <c r="DN55" i="3" s="1"/>
  <c r="DM54" i="3"/>
  <c r="DN54" i="3" s="1"/>
  <c r="DM53" i="3"/>
  <c r="DN53" i="3" s="1"/>
  <c r="DM52" i="3"/>
  <c r="DN52" i="3" s="1"/>
  <c r="DM51" i="3"/>
  <c r="DN51" i="3" s="1"/>
  <c r="DM50" i="3"/>
  <c r="DN50" i="3" s="1"/>
  <c r="DM49" i="3"/>
  <c r="DN49" i="3" s="1"/>
  <c r="DM48" i="3"/>
  <c r="DN48" i="3" s="1"/>
  <c r="DM47" i="3"/>
  <c r="DN47" i="3" s="1"/>
  <c r="DM46" i="3"/>
  <c r="DN46" i="3" s="1"/>
  <c r="DM45" i="3"/>
  <c r="DN45" i="3" s="1"/>
  <c r="DM44" i="3"/>
  <c r="DN44" i="3" s="1"/>
  <c r="DM43" i="3"/>
  <c r="DN43" i="3" s="1"/>
  <c r="DM42" i="3"/>
  <c r="DN42" i="3" s="1"/>
  <c r="DM41" i="3"/>
  <c r="DN41" i="3" s="1"/>
  <c r="DM40" i="3"/>
  <c r="DN40" i="3" s="1"/>
  <c r="DM39" i="3"/>
  <c r="DN39" i="3" s="1"/>
  <c r="DM38" i="3"/>
  <c r="DN38" i="3" s="1"/>
  <c r="DM37" i="3"/>
  <c r="DN37" i="3" s="1"/>
  <c r="DM36" i="3"/>
  <c r="DN36" i="3" s="1"/>
  <c r="DM35" i="3"/>
  <c r="DN35" i="3" s="1"/>
  <c r="DM34" i="3"/>
  <c r="DN34" i="3" s="1"/>
  <c r="DM33" i="3"/>
  <c r="DN33" i="3" s="1"/>
  <c r="DM32" i="3"/>
  <c r="DN32" i="3" s="1"/>
  <c r="DM31" i="3"/>
  <c r="DN31" i="3" s="1"/>
  <c r="DM30" i="3"/>
  <c r="DN30" i="3" s="1"/>
  <c r="DM29" i="3"/>
  <c r="DN29" i="3" s="1"/>
  <c r="DM28" i="3"/>
  <c r="DN28" i="3" s="1"/>
  <c r="DM27" i="3"/>
  <c r="DN27" i="3" s="1"/>
  <c r="DM26" i="3"/>
  <c r="DN26" i="3" s="1"/>
  <c r="DM25" i="3"/>
  <c r="DN25" i="3" s="1"/>
  <c r="DM24" i="3"/>
  <c r="DN24" i="3" s="1"/>
  <c r="DM23" i="3"/>
  <c r="DN23" i="3" s="1"/>
  <c r="DM22" i="3"/>
  <c r="DN22" i="3" s="1"/>
  <c r="DM21" i="3"/>
  <c r="DN21" i="3" s="1"/>
  <c r="DM20" i="3"/>
  <c r="DN20" i="3" s="1"/>
  <c r="DM19" i="3"/>
  <c r="DN19" i="3" s="1"/>
  <c r="DM18" i="3"/>
  <c r="DN18" i="3" s="1"/>
  <c r="DM17" i="3"/>
  <c r="DN17" i="3" s="1"/>
  <c r="DM16" i="3"/>
  <c r="DN16" i="3" s="1"/>
  <c r="DM15" i="3"/>
  <c r="DN15" i="3" s="1"/>
  <c r="DM14" i="3"/>
  <c r="DN14" i="3" s="1"/>
  <c r="DM13" i="3"/>
  <c r="DN13" i="3" s="1"/>
  <c r="DM12" i="3"/>
  <c r="DN12" i="3" s="1"/>
  <c r="DM11" i="3"/>
  <c r="DN11" i="3" s="1"/>
  <c r="DM10" i="3"/>
  <c r="DN10" i="3" s="1"/>
  <c r="DM9" i="3"/>
  <c r="DN9" i="3" s="1"/>
  <c r="DM8" i="3"/>
  <c r="DN8" i="3" s="1"/>
  <c r="DM7" i="3"/>
  <c r="DN7" i="3" s="1"/>
  <c r="DM6" i="3"/>
  <c r="DN6" i="3" s="1"/>
  <c r="DM5" i="3"/>
  <c r="DN5" i="3" s="1"/>
  <c r="DM4" i="3"/>
  <c r="DN4" i="3" s="1"/>
  <c r="DM3" i="3"/>
  <c r="DN3" i="3" s="1"/>
  <c r="DM2" i="3"/>
  <c r="DN2" i="3" s="1"/>
  <c r="DJ2" i="3"/>
  <c r="DL2" i="3" s="1"/>
  <c r="BJ24" i="7"/>
  <c r="BJ23" i="7"/>
  <c r="BJ22" i="7"/>
  <c r="BJ21" i="7"/>
  <c r="BJ19" i="7"/>
  <c r="BK14" i="7"/>
  <c r="BK13" i="7"/>
  <c r="BK12" i="7"/>
  <c r="BK11" i="7"/>
  <c r="BK10" i="7"/>
  <c r="BK9" i="7"/>
  <c r="BK8" i="7"/>
  <c r="BK6" i="7"/>
  <c r="BK5" i="7"/>
  <c r="BK4" i="7"/>
  <c r="BK3" i="7"/>
  <c r="CW87" i="1"/>
  <c r="CW86" i="1"/>
  <c r="CW85" i="1"/>
  <c r="CW84" i="1"/>
  <c r="CW83" i="1"/>
  <c r="CW81" i="1"/>
  <c r="CW72" i="1"/>
  <c r="BJ29" i="7" s="1"/>
  <c r="CW71" i="1"/>
  <c r="BJ28" i="7" s="1"/>
  <c r="CW70" i="1"/>
  <c r="BJ33" i="7" s="1"/>
  <c r="CW69" i="1"/>
  <c r="BJ32" i="7" s="1"/>
  <c r="CW68" i="1"/>
  <c r="BJ31" i="7" s="1"/>
  <c r="CW67" i="1"/>
  <c r="BJ27" i="7" s="1"/>
  <c r="CW66" i="1"/>
  <c r="BJ30" i="7" s="1"/>
  <c r="CW64" i="1"/>
  <c r="CW55" i="1"/>
  <c r="CW343" i="1"/>
  <c r="CX351" i="1" s="1"/>
  <c r="CW337" i="1"/>
  <c r="CW336" i="1"/>
  <c r="CX334" i="1"/>
  <c r="CX333" i="1"/>
  <c r="CX332" i="1"/>
  <c r="CX330" i="1"/>
  <c r="CX329" i="1"/>
  <c r="CX328" i="1"/>
  <c r="CX320" i="1"/>
  <c r="CX319" i="1"/>
  <c r="CX317" i="1"/>
  <c r="CX313" i="1"/>
  <c r="CX312" i="1"/>
  <c r="CX302" i="1"/>
  <c r="CX301" i="1"/>
  <c r="CX299" i="1"/>
  <c r="CX298" i="1"/>
  <c r="CX297" i="1"/>
  <c r="CX295" i="1"/>
  <c r="CX44" i="1"/>
  <c r="BK15" i="7" s="1"/>
  <c r="CW51" i="1"/>
  <c r="CX7" i="1"/>
  <c r="CX6" i="1"/>
  <c r="CX12" i="1" s="1"/>
  <c r="CX21" i="1"/>
  <c r="CX17" i="1"/>
  <c r="CW27" i="1"/>
  <c r="CW26" i="1"/>
  <c r="BJ26" i="7" l="1"/>
  <c r="CY13" i="1"/>
  <c r="CX8" i="1"/>
  <c r="CY20" i="1" s="1"/>
  <c r="CX25" i="1"/>
  <c r="FD126" i="1"/>
  <c r="FG124" i="1"/>
  <c r="FH123" i="1" s="1"/>
  <c r="CY19" i="1"/>
  <c r="CY18" i="1"/>
  <c r="DO46" i="3"/>
  <c r="DO47" i="3"/>
  <c r="DO115" i="3"/>
  <c r="DO143" i="3"/>
  <c r="DO180" i="3"/>
  <c r="DO181" i="3"/>
  <c r="DO182" i="3"/>
  <c r="DO183" i="3"/>
  <c r="DO34" i="3"/>
  <c r="DO107" i="3"/>
  <c r="DO58" i="3"/>
  <c r="DO119" i="3"/>
  <c r="DO59" i="3"/>
  <c r="DO127" i="3"/>
  <c r="DO118" i="3"/>
  <c r="DO70" i="3"/>
  <c r="DO130" i="3"/>
  <c r="DO177" i="3"/>
  <c r="DO71" i="3"/>
  <c r="DO131" i="3"/>
  <c r="DO178" i="3"/>
  <c r="DO82" i="3"/>
  <c r="DO137" i="3"/>
  <c r="DO179" i="3"/>
  <c r="DO83" i="3"/>
  <c r="DO139" i="3"/>
  <c r="DO94" i="3"/>
  <c r="DO142" i="3"/>
  <c r="DO10" i="3"/>
  <c r="DO95" i="3"/>
  <c r="DO22" i="3"/>
  <c r="DO106" i="3"/>
  <c r="DO149" i="3"/>
  <c r="DO9" i="3"/>
  <c r="DO21" i="3"/>
  <c r="DO33" i="3"/>
  <c r="DO45" i="3"/>
  <c r="DO57" i="3"/>
  <c r="DO69" i="3"/>
  <c r="DO81" i="3"/>
  <c r="DO93" i="3"/>
  <c r="DO105" i="3"/>
  <c r="DO117" i="3"/>
  <c r="DO129" i="3"/>
  <c r="DO141" i="3"/>
  <c r="DO23" i="3"/>
  <c r="DO12" i="3"/>
  <c r="DO24" i="3"/>
  <c r="DO36" i="3"/>
  <c r="DO48" i="3"/>
  <c r="DO60" i="3"/>
  <c r="DO72" i="3"/>
  <c r="DO84" i="3"/>
  <c r="DO96" i="3"/>
  <c r="DO108" i="3"/>
  <c r="DO120" i="3"/>
  <c r="DO132" i="3"/>
  <c r="DO144" i="3"/>
  <c r="DO13" i="3"/>
  <c r="DO25" i="3"/>
  <c r="DO37" i="3"/>
  <c r="DO49" i="3"/>
  <c r="DO61" i="3"/>
  <c r="DO73" i="3"/>
  <c r="DO85" i="3"/>
  <c r="DO97" i="3"/>
  <c r="DO109" i="3"/>
  <c r="DO121" i="3"/>
  <c r="DO133" i="3"/>
  <c r="DO145" i="3"/>
  <c r="DO11" i="3"/>
  <c r="DO35" i="3"/>
  <c r="DO14" i="3"/>
  <c r="DO26" i="3"/>
  <c r="DO38" i="3"/>
  <c r="DO50" i="3"/>
  <c r="DO62" i="3"/>
  <c r="DO74" i="3"/>
  <c r="DO86" i="3"/>
  <c r="DO98" i="3"/>
  <c r="DO110" i="3"/>
  <c r="DO122" i="3"/>
  <c r="DO134" i="3"/>
  <c r="DO146" i="3"/>
  <c r="DO3" i="3"/>
  <c r="DO15" i="3"/>
  <c r="DO27" i="3"/>
  <c r="DO39" i="3"/>
  <c r="DO51" i="3"/>
  <c r="DO63" i="3"/>
  <c r="DO75" i="3"/>
  <c r="DO87" i="3"/>
  <c r="DO99" i="3"/>
  <c r="DO111" i="3"/>
  <c r="DO123" i="3"/>
  <c r="DO135" i="3"/>
  <c r="DO147" i="3"/>
  <c r="DO4" i="3"/>
  <c r="DO16" i="3"/>
  <c r="DO28" i="3"/>
  <c r="DO40" i="3"/>
  <c r="DO52" i="3"/>
  <c r="DO64" i="3"/>
  <c r="DO76" i="3"/>
  <c r="DO88" i="3"/>
  <c r="DO100" i="3"/>
  <c r="DO112" i="3"/>
  <c r="DO124" i="3"/>
  <c r="DO136" i="3"/>
  <c r="DO148" i="3"/>
  <c r="DO5" i="3"/>
  <c r="DO17" i="3"/>
  <c r="DO29" i="3"/>
  <c r="DO41" i="3"/>
  <c r="DO53" i="3"/>
  <c r="DO65" i="3"/>
  <c r="DO77" i="3"/>
  <c r="DO89" i="3"/>
  <c r="DO101" i="3"/>
  <c r="DO113" i="3"/>
  <c r="DO125" i="3"/>
  <c r="DO6" i="3"/>
  <c r="DO18" i="3"/>
  <c r="DO30" i="3"/>
  <c r="DO42" i="3"/>
  <c r="DO54" i="3"/>
  <c r="DO66" i="3"/>
  <c r="DO78" i="3"/>
  <c r="DO90" i="3"/>
  <c r="DO102" i="3"/>
  <c r="DO114" i="3"/>
  <c r="DO126" i="3"/>
  <c r="DO138" i="3"/>
  <c r="DO150" i="3"/>
  <c r="DO7" i="3"/>
  <c r="DO19" i="3"/>
  <c r="DO31" i="3"/>
  <c r="DO43" i="3"/>
  <c r="DO55" i="3"/>
  <c r="DO67" i="3"/>
  <c r="DO79" i="3"/>
  <c r="DO91" i="3"/>
  <c r="DO103" i="3"/>
  <c r="DO8" i="3"/>
  <c r="DO20" i="3"/>
  <c r="DO32" i="3"/>
  <c r="DO44" i="3"/>
  <c r="DO56" i="3"/>
  <c r="DO68" i="3"/>
  <c r="DO80" i="3"/>
  <c r="DO92" i="3"/>
  <c r="DO104" i="3"/>
  <c r="DO116" i="3"/>
  <c r="DO128" i="3"/>
  <c r="DO140" i="3"/>
  <c r="DO2" i="3"/>
  <c r="CX335" i="1"/>
  <c r="CX300" i="1"/>
  <c r="CX34" i="1"/>
  <c r="CW88" i="1"/>
  <c r="CW73" i="1"/>
  <c r="CX24" i="1"/>
  <c r="BI24" i="7"/>
  <c r="BI23" i="7"/>
  <c r="BI22" i="7"/>
  <c r="BI21" i="7"/>
  <c r="BI19" i="7"/>
  <c r="BJ14" i="7"/>
  <c r="BJ13" i="7"/>
  <c r="BJ12" i="7"/>
  <c r="BJ11" i="7"/>
  <c r="BJ10" i="7"/>
  <c r="BJ9" i="7"/>
  <c r="BJ8" i="7"/>
  <c r="BJ6" i="7"/>
  <c r="BJ5" i="7"/>
  <c r="BJ4" i="7"/>
  <c r="BJ3" i="7"/>
  <c r="CV87" i="1"/>
  <c r="CV86" i="1"/>
  <c r="CV85" i="1"/>
  <c r="CV84" i="1"/>
  <c r="CV83" i="1"/>
  <c r="CV81" i="1"/>
  <c r="CV72" i="1"/>
  <c r="BI29" i="7" s="1"/>
  <c r="CV71" i="1"/>
  <c r="BI28" i="7" s="1"/>
  <c r="CV70" i="1"/>
  <c r="BI33" i="7" s="1"/>
  <c r="CV69" i="1"/>
  <c r="BI32" i="7" s="1"/>
  <c r="CV68" i="1"/>
  <c r="BI31" i="7" s="1"/>
  <c r="CV67" i="1"/>
  <c r="BI27" i="7" s="1"/>
  <c r="CV66" i="1"/>
  <c r="BI30" i="7" s="1"/>
  <c r="CV64" i="1"/>
  <c r="CV55" i="1"/>
  <c r="CV343" i="1"/>
  <c r="CW351" i="1" s="1"/>
  <c r="CV337" i="1"/>
  <c r="CV336" i="1"/>
  <c r="CW334" i="1"/>
  <c r="CW333" i="1"/>
  <c r="CW332" i="1"/>
  <c r="CW330" i="1"/>
  <c r="CW329" i="1"/>
  <c r="CW328" i="1"/>
  <c r="CW313" i="1"/>
  <c r="CW312" i="1"/>
  <c r="CW320" i="1"/>
  <c r="CW319" i="1"/>
  <c r="CW317" i="1"/>
  <c r="CW302" i="1"/>
  <c r="CW301" i="1"/>
  <c r="CW299" i="1"/>
  <c r="CW298" i="1"/>
  <c r="CW297" i="1"/>
  <c r="CW295" i="1"/>
  <c r="CW44" i="1"/>
  <c r="BJ15" i="7" s="1"/>
  <c r="CV51" i="1"/>
  <c r="CW7" i="1"/>
  <c r="CW6" i="1"/>
  <c r="CW12" i="1" s="1"/>
  <c r="CW21" i="1"/>
  <c r="CW17" i="1"/>
  <c r="CV27" i="1"/>
  <c r="CV26" i="1"/>
  <c r="BI26" i="7" l="1"/>
  <c r="CX13" i="1"/>
  <c r="CW8" i="1"/>
  <c r="CX20" i="1" s="1"/>
  <c r="CW25" i="1"/>
  <c r="CW300" i="1"/>
  <c r="FF125" i="1"/>
  <c r="FH119" i="1"/>
  <c r="FD125" i="1"/>
  <c r="FH118" i="1"/>
  <c r="CW335" i="1"/>
  <c r="FH121" i="1"/>
  <c r="FH122" i="1"/>
  <c r="FH120" i="1"/>
  <c r="CV109" i="1"/>
  <c r="CX18" i="1"/>
  <c r="CX19" i="1"/>
  <c r="CW24" i="1"/>
  <c r="CV88" i="1"/>
  <c r="CV73" i="1"/>
  <c r="CW34" i="1"/>
  <c r="BI14" i="7"/>
  <c r="BI13" i="7"/>
  <c r="BI12" i="7"/>
  <c r="BI11" i="7"/>
  <c r="BI10" i="7"/>
  <c r="BI9" i="7"/>
  <c r="BI8" i="7"/>
  <c r="BI6" i="7"/>
  <c r="BI5" i="7"/>
  <c r="BI4" i="7"/>
  <c r="BI3" i="7"/>
  <c r="CU343" i="1"/>
  <c r="CV44" i="1"/>
  <c r="BI15" i="7" s="1"/>
  <c r="CV7" i="1"/>
  <c r="CW13" i="1" l="1"/>
  <c r="CV8" i="1"/>
  <c r="CW20" i="1" s="1"/>
  <c r="CV25" i="1"/>
  <c r="CV351" i="1"/>
  <c r="CW19" i="1"/>
  <c r="CV6" i="1"/>
  <c r="CW18" i="1" s="1"/>
  <c r="BH24" i="7" l="1"/>
  <c r="BH23" i="7"/>
  <c r="BH22" i="7"/>
  <c r="BH21" i="7"/>
  <c r="CU51" i="1"/>
  <c r="CK270" i="1" l="1"/>
  <c r="AX50" i="7" s="1"/>
  <c r="AU261" i="1"/>
  <c r="AU270" i="1"/>
  <c r="H50" i="7" s="1"/>
  <c r="CV21" i="1"/>
  <c r="CV17" i="1"/>
  <c r="CV13" i="1"/>
  <c r="CV12" i="1"/>
  <c r="CU27" i="1"/>
  <c r="CU26" i="1"/>
  <c r="CK261" i="1"/>
  <c r="CD261" i="1"/>
  <c r="BW261" i="1"/>
  <c r="BP261" i="1"/>
  <c r="BI261" i="1"/>
  <c r="BB261" i="1"/>
  <c r="AN261" i="1"/>
  <c r="AG261" i="1"/>
  <c r="Z261" i="1"/>
  <c r="S261" i="1"/>
  <c r="L261" i="1"/>
  <c r="E261" i="1"/>
  <c r="L272" i="1"/>
  <c r="E272" i="1"/>
  <c r="CK272" i="1"/>
  <c r="AX48" i="7" s="1"/>
  <c r="CD272" i="1"/>
  <c r="AQ48" i="7" s="1"/>
  <c r="BW272" i="1"/>
  <c r="AJ48" i="7" s="1"/>
  <c r="BP272" i="1"/>
  <c r="AC48" i="7" s="1"/>
  <c r="BI272" i="1"/>
  <c r="V48" i="7" s="1"/>
  <c r="BB272" i="1"/>
  <c r="O48" i="7" s="1"/>
  <c r="AU272" i="1"/>
  <c r="H48" i="7" s="1"/>
  <c r="AN272" i="1"/>
  <c r="AG272" i="1"/>
  <c r="Z272" i="1"/>
  <c r="S272" i="1"/>
  <c r="E271" i="1"/>
  <c r="E263" i="1"/>
  <c r="CK271" i="1"/>
  <c r="AX51" i="7" s="1"/>
  <c r="CD271" i="1"/>
  <c r="AQ51" i="7" s="1"/>
  <c r="BW271" i="1"/>
  <c r="AJ51" i="7" s="1"/>
  <c r="BP271" i="1"/>
  <c r="AC51" i="7" s="1"/>
  <c r="BI271" i="1"/>
  <c r="V51" i="7" s="1"/>
  <c r="BB271" i="1"/>
  <c r="O51" i="7" s="1"/>
  <c r="AU271" i="1"/>
  <c r="H51" i="7" s="1"/>
  <c r="AN271" i="1"/>
  <c r="AG271" i="1"/>
  <c r="Z271" i="1"/>
  <c r="S271" i="1"/>
  <c r="L271" i="1"/>
  <c r="CD270" i="1"/>
  <c r="AQ50" i="7" s="1"/>
  <c r="BW270" i="1"/>
  <c r="AJ50" i="7" s="1"/>
  <c r="BP270" i="1"/>
  <c r="AC50" i="7" s="1"/>
  <c r="BI270" i="1"/>
  <c r="V50" i="7" s="1"/>
  <c r="BB270" i="1"/>
  <c r="O50" i="7" s="1"/>
  <c r="AN270" i="1"/>
  <c r="AG270" i="1"/>
  <c r="Z270" i="1"/>
  <c r="S270" i="1"/>
  <c r="L270" i="1"/>
  <c r="E270" i="1"/>
  <c r="CK269" i="1"/>
  <c r="AX49" i="7" s="1"/>
  <c r="CD269" i="1"/>
  <c r="AQ49" i="7" s="1"/>
  <c r="BW269" i="1"/>
  <c r="AJ49" i="7" s="1"/>
  <c r="BP269" i="1"/>
  <c r="AC49" i="7" s="1"/>
  <c r="BI269" i="1"/>
  <c r="V49" i="7" s="1"/>
  <c r="BB269" i="1"/>
  <c r="O49" i="7" s="1"/>
  <c r="AU269" i="1"/>
  <c r="H49" i="7" s="1"/>
  <c r="AN269" i="1"/>
  <c r="AG269" i="1"/>
  <c r="Z269" i="1"/>
  <c r="S269" i="1"/>
  <c r="L269" i="1"/>
  <c r="E269" i="1"/>
  <c r="CK268" i="1"/>
  <c r="AX52" i="7" s="1"/>
  <c r="CD268" i="1"/>
  <c r="AQ52" i="7" s="1"/>
  <c r="BW268" i="1"/>
  <c r="AJ52" i="7" s="1"/>
  <c r="BP268" i="1"/>
  <c r="AC52" i="7" s="1"/>
  <c r="BI268" i="1"/>
  <c r="V52" i="7" s="1"/>
  <c r="BB268" i="1"/>
  <c r="O52" i="7" s="1"/>
  <c r="AU268" i="1"/>
  <c r="H52" i="7" s="1"/>
  <c r="AN268" i="1"/>
  <c r="AG268" i="1"/>
  <c r="Z268" i="1"/>
  <c r="S268" i="1"/>
  <c r="L268" i="1"/>
  <c r="E268" i="1"/>
  <c r="CK267" i="1"/>
  <c r="CD267" i="1"/>
  <c r="BW267" i="1"/>
  <c r="BP267" i="1"/>
  <c r="BI267" i="1"/>
  <c r="BB267" i="1"/>
  <c r="AU267" i="1"/>
  <c r="AN267" i="1"/>
  <c r="AG267" i="1"/>
  <c r="Z267" i="1"/>
  <c r="S267" i="1"/>
  <c r="L267" i="1"/>
  <c r="E267" i="1"/>
  <c r="CK266" i="1"/>
  <c r="CD266" i="1"/>
  <c r="BW266" i="1"/>
  <c r="BP266" i="1"/>
  <c r="BI266" i="1"/>
  <c r="BB266" i="1"/>
  <c r="AU266" i="1"/>
  <c r="AN266" i="1"/>
  <c r="AG266" i="1"/>
  <c r="Z266" i="1"/>
  <c r="S266" i="1"/>
  <c r="L266" i="1"/>
  <c r="E266" i="1"/>
  <c r="CK265" i="1"/>
  <c r="CD265" i="1"/>
  <c r="BW265" i="1"/>
  <c r="BP265" i="1"/>
  <c r="BI265" i="1"/>
  <c r="BB265" i="1"/>
  <c r="AU265" i="1"/>
  <c r="AN265" i="1"/>
  <c r="AG265" i="1"/>
  <c r="Z265" i="1"/>
  <c r="S265" i="1"/>
  <c r="L265" i="1"/>
  <c r="E265" i="1"/>
  <c r="CK264" i="1"/>
  <c r="AX55" i="7" s="1"/>
  <c r="CD264" i="1"/>
  <c r="AQ55" i="7" s="1"/>
  <c r="BW264" i="1"/>
  <c r="AJ55" i="7" s="1"/>
  <c r="BP264" i="1"/>
  <c r="AC55" i="7" s="1"/>
  <c r="BI264" i="1"/>
  <c r="V55" i="7" s="1"/>
  <c r="BB264" i="1"/>
  <c r="O55" i="7" s="1"/>
  <c r="AU264" i="1"/>
  <c r="H55" i="7" s="1"/>
  <c r="AN264" i="1"/>
  <c r="AG264" i="1"/>
  <c r="Z264" i="1"/>
  <c r="S264" i="1"/>
  <c r="L264" i="1"/>
  <c r="E264" i="1"/>
  <c r="CK263" i="1"/>
  <c r="CD263" i="1"/>
  <c r="BW263" i="1"/>
  <c r="BP263" i="1"/>
  <c r="BI263" i="1"/>
  <c r="BB263" i="1"/>
  <c r="AU263" i="1"/>
  <c r="AN263" i="1"/>
  <c r="AG263" i="1"/>
  <c r="Z263" i="1"/>
  <c r="S263" i="1"/>
  <c r="L263" i="1"/>
  <c r="BH19" i="7"/>
  <c r="CV34" i="1"/>
  <c r="CK160" i="1"/>
  <c r="AX41" i="7" s="1"/>
  <c r="CK159" i="1"/>
  <c r="AX40" i="7" s="1"/>
  <c r="CK158" i="1"/>
  <c r="AX39" i="7" s="1"/>
  <c r="CK157" i="1"/>
  <c r="AX42" i="7" s="1"/>
  <c r="CK156" i="1"/>
  <c r="CK155" i="1"/>
  <c r="CK154" i="1"/>
  <c r="CK153" i="1"/>
  <c r="AX45" i="7" s="1"/>
  <c r="CK152" i="1"/>
  <c r="CK150" i="1"/>
  <c r="CK248" i="1"/>
  <c r="CK247" i="1"/>
  <c r="CK246" i="1"/>
  <c r="CK245" i="1"/>
  <c r="CK244" i="1"/>
  <c r="CK243" i="1"/>
  <c r="CK240" i="1"/>
  <c r="CK239" i="1"/>
  <c r="CK238" i="1"/>
  <c r="CK237" i="1"/>
  <c r="CK236" i="1"/>
  <c r="CK235" i="1"/>
  <c r="CK233" i="1"/>
  <c r="CK225" i="1"/>
  <c r="CK216" i="1"/>
  <c r="CK215" i="1"/>
  <c r="CK214" i="1"/>
  <c r="CK213" i="1"/>
  <c r="CK212" i="1"/>
  <c r="CK211" i="1"/>
  <c r="CK210" i="1"/>
  <c r="CK209" i="1"/>
  <c r="CK208" i="1"/>
  <c r="CK207" i="1"/>
  <c r="CK206" i="1"/>
  <c r="CK205" i="1"/>
  <c r="CK204" i="1"/>
  <c r="CK203" i="1"/>
  <c r="CK201" i="1"/>
  <c r="CK200" i="1"/>
  <c r="CK199" i="1"/>
  <c r="CK198" i="1"/>
  <c r="CK197" i="1"/>
  <c r="CK196" i="1"/>
  <c r="CK195" i="1"/>
  <c r="CK178" i="1"/>
  <c r="CK177" i="1"/>
  <c r="CK176" i="1"/>
  <c r="CK175" i="1"/>
  <c r="CK174" i="1"/>
  <c r="CK173" i="1"/>
  <c r="CK172" i="1"/>
  <c r="CK170" i="1"/>
  <c r="CK138" i="1"/>
  <c r="AX38" i="7" s="1"/>
  <c r="CK137" i="1"/>
  <c r="AX36" i="7" s="1"/>
  <c r="CK136" i="1"/>
  <c r="CK135" i="1"/>
  <c r="AX35" i="7" s="1"/>
  <c r="CK134" i="1"/>
  <c r="CK132" i="1"/>
  <c r="CU87" i="1"/>
  <c r="CU86" i="1"/>
  <c r="CU85" i="1"/>
  <c r="CU84" i="1"/>
  <c r="CU83" i="1"/>
  <c r="CU81" i="1"/>
  <c r="CU72" i="1"/>
  <c r="BH29" i="7" s="1"/>
  <c r="CU71" i="1"/>
  <c r="BH28" i="7" s="1"/>
  <c r="CU70" i="1"/>
  <c r="BH33" i="7" s="1"/>
  <c r="CU69" i="1"/>
  <c r="BH32" i="7" s="1"/>
  <c r="CU68" i="1"/>
  <c r="BH31" i="7" s="1"/>
  <c r="CU67" i="1"/>
  <c r="BH27" i="7" s="1"/>
  <c r="CU66" i="1"/>
  <c r="BH30" i="7" s="1"/>
  <c r="CU64" i="1"/>
  <c r="CU55" i="1"/>
  <c r="CT343" i="1"/>
  <c r="CU351" i="1" s="1"/>
  <c r="CV334" i="1"/>
  <c r="CV333" i="1"/>
  <c r="CV332" i="1"/>
  <c r="CV330" i="1"/>
  <c r="CV329" i="1"/>
  <c r="CV328" i="1"/>
  <c r="CU337" i="1"/>
  <c r="CU336" i="1"/>
  <c r="CV320" i="1"/>
  <c r="CV319" i="1"/>
  <c r="CV317" i="1"/>
  <c r="CV313" i="1"/>
  <c r="CV312" i="1"/>
  <c r="CV302" i="1"/>
  <c r="CV301" i="1"/>
  <c r="CV299" i="1"/>
  <c r="CV298" i="1"/>
  <c r="CV297" i="1"/>
  <c r="CV295" i="1"/>
  <c r="EA273" i="1" l="1"/>
  <c r="EA274" i="1" s="1"/>
  <c r="DT273" i="1"/>
  <c r="CG47" i="7" s="1"/>
  <c r="DM273" i="1"/>
  <c r="DM274" i="1" s="1"/>
  <c r="DF273" i="1"/>
  <c r="V53" i="7"/>
  <c r="CY273" i="1"/>
  <c r="CY274" i="1" s="1"/>
  <c r="BH26" i="7"/>
  <c r="CR273" i="1"/>
  <c r="AQ54" i="7"/>
  <c r="AC53" i="7"/>
  <c r="AC54" i="7"/>
  <c r="AJ54" i="7"/>
  <c r="O53" i="7"/>
  <c r="L273" i="1"/>
  <c r="L274" i="1" s="1"/>
  <c r="AX53" i="7"/>
  <c r="CV335" i="1"/>
  <c r="AX44" i="7"/>
  <c r="AQ53" i="7"/>
  <c r="O54" i="7"/>
  <c r="H53" i="7"/>
  <c r="AX54" i="7"/>
  <c r="CV300" i="1"/>
  <c r="AJ53" i="7"/>
  <c r="H54" i="7"/>
  <c r="V54" i="7"/>
  <c r="AG273" i="1"/>
  <c r="AG274" i="1" s="1"/>
  <c r="CD273" i="1"/>
  <c r="CD274" i="1" s="1"/>
  <c r="BP273" i="1"/>
  <c r="BP274" i="1" s="1"/>
  <c r="CV24" i="1"/>
  <c r="BW273" i="1"/>
  <c r="E273" i="1"/>
  <c r="E274" i="1" s="1"/>
  <c r="S273" i="1"/>
  <c r="S274" i="1" s="1"/>
  <c r="CK273" i="1"/>
  <c r="AX47" i="7" s="1"/>
  <c r="Z273" i="1"/>
  <c r="Z274" i="1" s="1"/>
  <c r="AN273" i="1"/>
  <c r="AN274" i="1" s="1"/>
  <c r="AU273" i="1"/>
  <c r="BB273" i="1"/>
  <c r="AX43" i="7"/>
  <c r="BI273" i="1"/>
  <c r="CK179" i="1"/>
  <c r="CK139" i="1"/>
  <c r="AX37" i="7"/>
  <c r="CU88" i="1"/>
  <c r="CK217" i="1"/>
  <c r="CU73" i="1"/>
  <c r="CK161" i="1"/>
  <c r="CK249" i="1"/>
  <c r="CK241" i="1"/>
  <c r="BG24" i="7"/>
  <c r="BG23" i="7"/>
  <c r="BG22" i="7"/>
  <c r="BG21" i="7"/>
  <c r="BG19" i="7"/>
  <c r="BH14" i="7"/>
  <c r="BH13" i="7"/>
  <c r="BH12" i="7"/>
  <c r="BH11" i="7"/>
  <c r="BH10" i="7"/>
  <c r="BH9" i="7"/>
  <c r="BH8" i="7"/>
  <c r="BH6" i="7"/>
  <c r="BH5" i="7"/>
  <c r="BH4" i="7"/>
  <c r="BH3" i="7"/>
  <c r="CT87" i="1"/>
  <c r="CT86" i="1"/>
  <c r="CT85" i="1"/>
  <c r="CT84" i="1"/>
  <c r="CT83" i="1"/>
  <c r="CT81" i="1"/>
  <c r="CT72" i="1"/>
  <c r="BG29" i="7" s="1"/>
  <c r="CT71" i="1"/>
  <c r="BG28" i="7" s="1"/>
  <c r="CT70" i="1"/>
  <c r="BG33" i="7" s="1"/>
  <c r="CT69" i="1"/>
  <c r="BG32" i="7" s="1"/>
  <c r="CT68" i="1"/>
  <c r="BG31" i="7" s="1"/>
  <c r="CT67" i="1"/>
  <c r="BG27" i="7" s="1"/>
  <c r="CT66" i="1"/>
  <c r="BG30" i="7" s="1"/>
  <c r="CT64" i="1"/>
  <c r="CT55" i="1"/>
  <c r="CU7" i="1"/>
  <c r="CU25" i="1" s="1"/>
  <c r="CU6" i="1"/>
  <c r="CV18" i="1" s="1"/>
  <c r="CU21" i="1"/>
  <c r="CU17" i="1"/>
  <c r="CU44" i="1"/>
  <c r="BH15" i="7" s="1"/>
  <c r="CT51" i="1"/>
  <c r="CU330" i="1"/>
  <c r="CU329" i="1"/>
  <c r="CU328" i="1"/>
  <c r="CU334" i="1"/>
  <c r="CU333" i="1"/>
  <c r="CU332" i="1"/>
  <c r="CT337" i="1"/>
  <c r="CT336" i="1"/>
  <c r="CU320" i="1"/>
  <c r="CU319" i="1"/>
  <c r="CU317" i="1"/>
  <c r="CU315" i="1"/>
  <c r="CU313" i="1"/>
  <c r="CU312" i="1"/>
  <c r="CU306" i="1"/>
  <c r="CU302" i="1"/>
  <c r="CU301" i="1"/>
  <c r="CU299" i="1"/>
  <c r="CU298" i="1"/>
  <c r="CU297" i="1"/>
  <c r="CU295" i="1"/>
  <c r="CT27" i="1"/>
  <c r="CT26" i="1"/>
  <c r="CN47" i="7" l="1"/>
  <c r="DT274" i="1"/>
  <c r="BZ47" i="7"/>
  <c r="BG26" i="7"/>
  <c r="DF274" i="1"/>
  <c r="BS47" i="7"/>
  <c r="BL47" i="7"/>
  <c r="CR274" i="1"/>
  <c r="BE47" i="7"/>
  <c r="AQ47" i="7"/>
  <c r="CK274" i="1"/>
  <c r="CU318" i="1"/>
  <c r="AC47" i="7"/>
  <c r="CU300" i="1"/>
  <c r="CU34" i="1"/>
  <c r="CV19" i="1"/>
  <c r="BB274" i="1"/>
  <c r="O47" i="7"/>
  <c r="AU274" i="1"/>
  <c r="H47" i="7"/>
  <c r="BW274" i="1"/>
  <c r="AJ47" i="7"/>
  <c r="V47" i="7"/>
  <c r="BI274" i="1"/>
  <c r="CU335" i="1"/>
  <c r="CU24" i="1"/>
  <c r="CT88" i="1"/>
  <c r="CT73" i="1"/>
  <c r="CU8" i="1"/>
  <c r="CV20" i="1" s="1"/>
  <c r="CU12" i="1"/>
  <c r="BF24" i="7"/>
  <c r="BF23" i="7"/>
  <c r="BF22" i="7"/>
  <c r="BF21" i="7"/>
  <c r="BF19" i="7"/>
  <c r="BG14" i="7"/>
  <c r="BG13" i="7"/>
  <c r="BG12" i="7"/>
  <c r="BG11" i="7"/>
  <c r="BG10" i="7"/>
  <c r="BG9" i="7"/>
  <c r="BG8" i="7"/>
  <c r="BG6" i="7"/>
  <c r="BG5" i="7"/>
  <c r="BG4" i="7"/>
  <c r="BG3" i="7"/>
  <c r="CS343" i="1"/>
  <c r="CT351" i="1" s="1"/>
  <c r="CT313" i="1"/>
  <c r="CT44" i="1"/>
  <c r="BG15" i="7" s="1"/>
  <c r="CS51" i="1"/>
  <c r="CU13" i="1" l="1"/>
  <c r="CS27" i="1"/>
  <c r="CS26" i="1"/>
  <c r="CT21" i="1"/>
  <c r="CT17" i="1"/>
  <c r="CT7" i="1"/>
  <c r="CT25" i="1" s="1"/>
  <c r="CT6" i="1"/>
  <c r="CU18" i="1" s="1"/>
  <c r="CT306" i="1"/>
  <c r="CT320" i="1"/>
  <c r="CT319" i="1"/>
  <c r="CT317" i="1"/>
  <c r="CT315" i="1"/>
  <c r="CT312" i="1"/>
  <c r="CS87" i="1"/>
  <c r="CS86" i="1"/>
  <c r="CS85" i="1"/>
  <c r="CS84" i="1"/>
  <c r="CS83" i="1"/>
  <c r="CS81" i="1"/>
  <c r="CS72" i="1"/>
  <c r="BF29" i="7" s="1"/>
  <c r="CS71" i="1"/>
  <c r="BF28" i="7" s="1"/>
  <c r="CS70" i="1"/>
  <c r="BF33" i="7" s="1"/>
  <c r="CS69" i="1"/>
  <c r="BF32" i="7" s="1"/>
  <c r="CS68" i="1"/>
  <c r="BF31" i="7" s="1"/>
  <c r="CS67" i="1"/>
  <c r="BF27" i="7" s="1"/>
  <c r="CS66" i="1"/>
  <c r="BF30" i="7" s="1"/>
  <c r="CS64" i="1"/>
  <c r="CS55" i="1"/>
  <c r="CT330" i="1"/>
  <c r="CS313" i="1"/>
  <c r="CT295" i="1"/>
  <c r="CS295" i="1"/>
  <c r="CT301" i="1"/>
  <c r="CS337" i="1"/>
  <c r="CS336" i="1"/>
  <c r="CT334" i="1"/>
  <c r="CT333" i="1"/>
  <c r="CT332" i="1"/>
  <c r="CS330" i="1"/>
  <c r="CT329" i="1"/>
  <c r="CT328" i="1"/>
  <c r="CT302" i="1"/>
  <c r="CT299" i="1"/>
  <c r="CT298" i="1"/>
  <c r="CT297" i="1"/>
  <c r="BF26" i="7" l="1"/>
  <c r="CT24" i="1"/>
  <c r="CT318" i="1"/>
  <c r="CT300" i="1"/>
  <c r="CT335" i="1"/>
  <c r="CU316" i="1"/>
  <c r="CT8" i="1"/>
  <c r="CU20" i="1" s="1"/>
  <c r="CT34" i="1"/>
  <c r="CU19" i="1"/>
  <c r="CT12" i="1"/>
  <c r="CS88" i="1"/>
  <c r="CS73" i="1"/>
  <c r="FF232" i="1"/>
  <c r="FD232" i="1"/>
  <c r="FF231" i="1"/>
  <c r="FD231" i="1"/>
  <c r="FF230" i="1"/>
  <c r="FD230" i="1"/>
  <c r="FF229" i="1"/>
  <c r="FD229" i="1"/>
  <c r="FF228" i="1"/>
  <c r="FD228" i="1"/>
  <c r="FC232" i="1"/>
  <c r="FC231" i="1"/>
  <c r="FC230" i="1"/>
  <c r="FC229" i="1"/>
  <c r="FC228" i="1"/>
  <c r="FC227" i="1"/>
  <c r="FC224" i="1"/>
  <c r="FC223" i="1"/>
  <c r="FC222" i="1"/>
  <c r="FC221" i="1"/>
  <c r="FC220" i="1"/>
  <c r="FC219" i="1"/>
  <c r="CD248" i="1"/>
  <c r="CD247" i="1"/>
  <c r="CD246" i="1"/>
  <c r="CD245" i="1"/>
  <c r="CD244" i="1"/>
  <c r="CD243" i="1"/>
  <c r="CD240" i="1"/>
  <c r="CD239" i="1"/>
  <c r="CD238" i="1"/>
  <c r="CD237" i="1"/>
  <c r="CD236" i="1"/>
  <c r="CD235" i="1"/>
  <c r="BW248" i="1"/>
  <c r="BW247" i="1"/>
  <c r="BW246" i="1"/>
  <c r="BW245" i="1"/>
  <c r="BW244" i="1"/>
  <c r="BW243" i="1"/>
  <c r="BW240" i="1"/>
  <c r="BW239" i="1"/>
  <c r="BW238" i="1"/>
  <c r="BW237" i="1"/>
  <c r="BW236" i="1"/>
  <c r="BW235" i="1"/>
  <c r="BP248" i="1"/>
  <c r="BP247" i="1"/>
  <c r="BP246" i="1"/>
  <c r="BP245" i="1"/>
  <c r="BP244" i="1"/>
  <c r="BP243" i="1"/>
  <c r="BP240" i="1"/>
  <c r="BP239" i="1"/>
  <c r="BP238" i="1"/>
  <c r="BP237" i="1"/>
  <c r="BP236" i="1"/>
  <c r="BP235" i="1"/>
  <c r="BI248" i="1"/>
  <c r="BI247" i="1"/>
  <c r="BI246" i="1"/>
  <c r="BI245" i="1"/>
  <c r="BI244" i="1"/>
  <c r="BI243" i="1"/>
  <c r="BI240" i="1"/>
  <c r="BI239" i="1"/>
  <c r="BI238" i="1"/>
  <c r="BI237" i="1"/>
  <c r="BI236" i="1"/>
  <c r="BI235" i="1"/>
  <c r="BB248" i="1"/>
  <c r="BB247" i="1"/>
  <c r="BB246" i="1"/>
  <c r="BB245" i="1"/>
  <c r="BB244" i="1"/>
  <c r="BB243" i="1"/>
  <c r="BB240" i="1"/>
  <c r="BB239" i="1"/>
  <c r="BB238" i="1"/>
  <c r="BB237" i="1"/>
  <c r="BB236" i="1"/>
  <c r="BB235" i="1"/>
  <c r="AU248" i="1"/>
  <c r="AU247" i="1"/>
  <c r="AU246" i="1"/>
  <c r="AU245" i="1"/>
  <c r="AU244" i="1"/>
  <c r="AU243" i="1"/>
  <c r="AU240" i="1"/>
  <c r="AU239" i="1"/>
  <c r="AU238" i="1"/>
  <c r="AU237" i="1"/>
  <c r="AU236" i="1"/>
  <c r="AU235" i="1"/>
  <c r="AN248" i="1"/>
  <c r="AN247" i="1"/>
  <c r="AN246" i="1"/>
  <c r="AN245" i="1"/>
  <c r="AN244" i="1"/>
  <c r="AN243" i="1"/>
  <c r="AN240" i="1"/>
  <c r="AN239" i="1"/>
  <c r="AN238" i="1"/>
  <c r="AN237" i="1"/>
  <c r="AN236" i="1"/>
  <c r="AN235" i="1"/>
  <c r="AG248" i="1"/>
  <c r="AG247" i="1"/>
  <c r="AG246" i="1"/>
  <c r="AG245" i="1"/>
  <c r="AG244" i="1"/>
  <c r="AG243" i="1"/>
  <c r="AG240" i="1"/>
  <c r="AG239" i="1"/>
  <c r="AG238" i="1"/>
  <c r="AG237" i="1"/>
  <c r="AG236" i="1"/>
  <c r="AG235" i="1"/>
  <c r="Z248" i="1"/>
  <c r="Z247" i="1"/>
  <c r="Z246" i="1"/>
  <c r="Z245" i="1"/>
  <c r="Z244" i="1"/>
  <c r="Z243" i="1"/>
  <c r="Z240" i="1"/>
  <c r="Z239" i="1"/>
  <c r="Z238" i="1"/>
  <c r="Z237" i="1"/>
  <c r="Z236" i="1"/>
  <c r="Z235" i="1"/>
  <c r="S248" i="1"/>
  <c r="S247" i="1"/>
  <c r="S246" i="1"/>
  <c r="S245" i="1"/>
  <c r="S244" i="1"/>
  <c r="S243" i="1"/>
  <c r="S240" i="1"/>
  <c r="S239" i="1"/>
  <c r="S238" i="1"/>
  <c r="S237" i="1"/>
  <c r="S236" i="1"/>
  <c r="S235" i="1"/>
  <c r="L248" i="1"/>
  <c r="L247" i="1"/>
  <c r="L246" i="1"/>
  <c r="L245" i="1"/>
  <c r="L244" i="1"/>
  <c r="L243" i="1"/>
  <c r="L240" i="1"/>
  <c r="L239" i="1"/>
  <c r="L238" i="1"/>
  <c r="L237" i="1"/>
  <c r="L236" i="1"/>
  <c r="L235" i="1"/>
  <c r="E248" i="1"/>
  <c r="E247" i="1"/>
  <c r="E246" i="1"/>
  <c r="E245" i="1"/>
  <c r="E244" i="1"/>
  <c r="E243" i="1"/>
  <c r="E240" i="1"/>
  <c r="E239" i="1"/>
  <c r="E238" i="1"/>
  <c r="E237" i="1"/>
  <c r="E236" i="1"/>
  <c r="E235" i="1"/>
  <c r="CD233" i="1"/>
  <c r="BW233" i="1"/>
  <c r="BP233" i="1"/>
  <c r="BI233" i="1"/>
  <c r="BB233" i="1"/>
  <c r="CD225" i="1"/>
  <c r="BW225" i="1"/>
  <c r="BP225" i="1"/>
  <c r="BI225" i="1"/>
  <c r="BB225" i="1"/>
  <c r="L233" i="1"/>
  <c r="L225" i="1"/>
  <c r="E233" i="1"/>
  <c r="E225" i="1"/>
  <c r="S233" i="1"/>
  <c r="S225" i="1"/>
  <c r="Z233" i="1"/>
  <c r="Z225" i="1"/>
  <c r="AG233" i="1"/>
  <c r="AG225" i="1"/>
  <c r="AN233" i="1"/>
  <c r="AN225" i="1"/>
  <c r="AU233" i="1"/>
  <c r="AU225" i="1"/>
  <c r="FG187" i="1"/>
  <c r="FF187" i="1"/>
  <c r="FG186" i="1"/>
  <c r="FF186" i="1"/>
  <c r="FG185" i="1"/>
  <c r="FF185" i="1"/>
  <c r="FG184" i="1"/>
  <c r="FF184" i="1"/>
  <c r="FG183" i="1"/>
  <c r="FF183" i="1"/>
  <c r="FG182" i="1"/>
  <c r="FF182" i="1"/>
  <c r="FG181" i="1"/>
  <c r="FF181" i="1"/>
  <c r="FC187" i="1"/>
  <c r="FC186" i="1"/>
  <c r="FC185" i="1"/>
  <c r="FC184" i="1"/>
  <c r="FC183" i="1"/>
  <c r="FC182" i="1"/>
  <c r="FC181" i="1"/>
  <c r="FC178" i="1"/>
  <c r="FC177" i="1"/>
  <c r="FC176" i="1"/>
  <c r="FC175" i="1"/>
  <c r="FC174" i="1"/>
  <c r="FC173" i="1"/>
  <c r="FC172" i="1"/>
  <c r="CD160" i="1"/>
  <c r="AQ41" i="7" s="1"/>
  <c r="CD159" i="1"/>
  <c r="AQ40" i="7" s="1"/>
  <c r="CD158" i="1"/>
  <c r="AQ39" i="7" s="1"/>
  <c r="CD157" i="1"/>
  <c r="AQ42" i="7" s="1"/>
  <c r="CD156" i="1"/>
  <c r="CD155" i="1"/>
  <c r="CD154" i="1"/>
  <c r="CD153" i="1"/>
  <c r="AQ45" i="7" s="1"/>
  <c r="CD152" i="1"/>
  <c r="BW160" i="1"/>
  <c r="AJ41" i="7" s="1"/>
  <c r="BW159" i="1"/>
  <c r="AJ40" i="7" s="1"/>
  <c r="BW158" i="1"/>
  <c r="AJ39" i="7" s="1"/>
  <c r="BW157" i="1"/>
  <c r="AJ42" i="7" s="1"/>
  <c r="BW156" i="1"/>
  <c r="BW155" i="1"/>
  <c r="BW154" i="1"/>
  <c r="BW153" i="1"/>
  <c r="AJ45" i="7" s="1"/>
  <c r="BW152" i="1"/>
  <c r="BP160" i="1"/>
  <c r="AC41" i="7" s="1"/>
  <c r="BP159" i="1"/>
  <c r="AC40" i="7" s="1"/>
  <c r="BP158" i="1"/>
  <c r="AC39" i="7" s="1"/>
  <c r="BP157" i="1"/>
  <c r="AC42" i="7" s="1"/>
  <c r="BP156" i="1"/>
  <c r="BP155" i="1"/>
  <c r="BP154" i="1"/>
  <c r="BP153" i="1"/>
  <c r="AC45" i="7" s="1"/>
  <c r="BP152" i="1"/>
  <c r="BI160" i="1"/>
  <c r="V41" i="7" s="1"/>
  <c r="BI159" i="1"/>
  <c r="V40" i="7" s="1"/>
  <c r="BI158" i="1"/>
  <c r="V39" i="7" s="1"/>
  <c r="BI157" i="1"/>
  <c r="V42" i="7" s="1"/>
  <c r="BI156" i="1"/>
  <c r="BI155" i="1"/>
  <c r="BI154" i="1"/>
  <c r="BI153" i="1"/>
  <c r="V45" i="7" s="1"/>
  <c r="BI152" i="1"/>
  <c r="BB160" i="1"/>
  <c r="O41" i="7" s="1"/>
  <c r="BB159" i="1"/>
  <c r="O40" i="7" s="1"/>
  <c r="BB158" i="1"/>
  <c r="O39" i="7" s="1"/>
  <c r="BB157" i="1"/>
  <c r="O42" i="7" s="1"/>
  <c r="BB156" i="1"/>
  <c r="BB155" i="1"/>
  <c r="BB154" i="1"/>
  <c r="BB153" i="1"/>
  <c r="O45" i="7" s="1"/>
  <c r="BB152" i="1"/>
  <c r="AU160" i="1"/>
  <c r="H41" i="7" s="1"/>
  <c r="AU159" i="1"/>
  <c r="H40" i="7" s="1"/>
  <c r="AU158" i="1"/>
  <c r="H39" i="7" s="1"/>
  <c r="AU157" i="1"/>
  <c r="H42" i="7" s="1"/>
  <c r="AU156" i="1"/>
  <c r="AU155" i="1"/>
  <c r="AU154" i="1"/>
  <c r="AU153" i="1"/>
  <c r="H45" i="7" s="1"/>
  <c r="AU152" i="1"/>
  <c r="AN157" i="1"/>
  <c r="AN160" i="1"/>
  <c r="AN159" i="1"/>
  <c r="AN158" i="1"/>
  <c r="AN156" i="1"/>
  <c r="AN155" i="1"/>
  <c r="AN154" i="1"/>
  <c r="AN153" i="1"/>
  <c r="AN152" i="1"/>
  <c r="AG160" i="1"/>
  <c r="AG159" i="1"/>
  <c r="AG158" i="1"/>
  <c r="AG157" i="1"/>
  <c r="AG156" i="1"/>
  <c r="AG155" i="1"/>
  <c r="AG154" i="1"/>
  <c r="AG153" i="1"/>
  <c r="AG152" i="1"/>
  <c r="Z160" i="1"/>
  <c r="Z159" i="1"/>
  <c r="Z158" i="1"/>
  <c r="Z157" i="1"/>
  <c r="Z156" i="1"/>
  <c r="Z155" i="1"/>
  <c r="Z154" i="1"/>
  <c r="Z153" i="1"/>
  <c r="Z152" i="1"/>
  <c r="S160" i="1"/>
  <c r="S159" i="1"/>
  <c r="S158" i="1"/>
  <c r="S157" i="1"/>
  <c r="S156" i="1"/>
  <c r="S155" i="1"/>
  <c r="S154" i="1"/>
  <c r="S153" i="1"/>
  <c r="S152" i="1"/>
  <c r="L160" i="1"/>
  <c r="L159" i="1"/>
  <c r="L158" i="1"/>
  <c r="L157" i="1"/>
  <c r="L156" i="1"/>
  <c r="L155" i="1"/>
  <c r="L154" i="1"/>
  <c r="L153" i="1"/>
  <c r="L152" i="1"/>
  <c r="E160" i="1"/>
  <c r="E159" i="1"/>
  <c r="E158" i="1"/>
  <c r="E157" i="1"/>
  <c r="E156" i="1"/>
  <c r="E155" i="1"/>
  <c r="E154" i="1"/>
  <c r="E153" i="1"/>
  <c r="E152" i="1"/>
  <c r="CD150" i="1"/>
  <c r="BW150" i="1"/>
  <c r="BP150" i="1"/>
  <c r="BI150" i="1"/>
  <c r="AU150" i="1"/>
  <c r="AN150" i="1"/>
  <c r="AG150" i="1"/>
  <c r="Z150" i="1"/>
  <c r="S150" i="1"/>
  <c r="L150" i="1"/>
  <c r="E150" i="1"/>
  <c r="CD199" i="1"/>
  <c r="CD172" i="1"/>
  <c r="CD195" i="1"/>
  <c r="CD201" i="1"/>
  <c r="CD216" i="1"/>
  <c r="CD215" i="1"/>
  <c r="CD214" i="1"/>
  <c r="CD213" i="1"/>
  <c r="CD212" i="1"/>
  <c r="CD211" i="1"/>
  <c r="CD210" i="1"/>
  <c r="CD209" i="1"/>
  <c r="CD208" i="1"/>
  <c r="CD207" i="1"/>
  <c r="CD206" i="1"/>
  <c r="CD205" i="1"/>
  <c r="CD204" i="1"/>
  <c r="CD203" i="1"/>
  <c r="BW216" i="1"/>
  <c r="BW215" i="1"/>
  <c r="BW214" i="1"/>
  <c r="BW213" i="1"/>
  <c r="BW212" i="1"/>
  <c r="BW211" i="1"/>
  <c r="BW210" i="1"/>
  <c r="BW209" i="1"/>
  <c r="BW208" i="1"/>
  <c r="BW207" i="1"/>
  <c r="BW206" i="1"/>
  <c r="BW205" i="1"/>
  <c r="BW204" i="1"/>
  <c r="BW203" i="1"/>
  <c r="BP216" i="1"/>
  <c r="BP215" i="1"/>
  <c r="BP214" i="1"/>
  <c r="BP213" i="1"/>
  <c r="BP212" i="1"/>
  <c r="BP211" i="1"/>
  <c r="BP210" i="1"/>
  <c r="BP209" i="1"/>
  <c r="BP208" i="1"/>
  <c r="BP207" i="1"/>
  <c r="BP206" i="1"/>
  <c r="BP205" i="1"/>
  <c r="BP204" i="1"/>
  <c r="BP203" i="1"/>
  <c r="BI216" i="1"/>
  <c r="BI215" i="1"/>
  <c r="BI214" i="1"/>
  <c r="BI213" i="1"/>
  <c r="BI212" i="1"/>
  <c r="BI211" i="1"/>
  <c r="BI210" i="1"/>
  <c r="BI209" i="1"/>
  <c r="BI208" i="1"/>
  <c r="BI207" i="1"/>
  <c r="BI206" i="1"/>
  <c r="BI205" i="1"/>
  <c r="BI204" i="1"/>
  <c r="BI203" i="1"/>
  <c r="BB216" i="1"/>
  <c r="BB215" i="1"/>
  <c r="BB214" i="1"/>
  <c r="BB213" i="1"/>
  <c r="BB212" i="1"/>
  <c r="BB211" i="1"/>
  <c r="BB210" i="1"/>
  <c r="BB209" i="1"/>
  <c r="BB208" i="1"/>
  <c r="BB207" i="1"/>
  <c r="BB206" i="1"/>
  <c r="BB205" i="1"/>
  <c r="BB204" i="1"/>
  <c r="BB203" i="1"/>
  <c r="AU216" i="1"/>
  <c r="AU215" i="1"/>
  <c r="AU214" i="1"/>
  <c r="AU213" i="1"/>
  <c r="AU212" i="1"/>
  <c r="AU211" i="1"/>
  <c r="AU210" i="1"/>
  <c r="AU209" i="1"/>
  <c r="AU208" i="1"/>
  <c r="AU207" i="1"/>
  <c r="AU206" i="1"/>
  <c r="AU205" i="1"/>
  <c r="AU204" i="1"/>
  <c r="AU203" i="1"/>
  <c r="AN206" i="1"/>
  <c r="AN216" i="1"/>
  <c r="AN215" i="1"/>
  <c r="AN214" i="1"/>
  <c r="AN213" i="1"/>
  <c r="AN212" i="1"/>
  <c r="AN211" i="1"/>
  <c r="AN210" i="1"/>
  <c r="AN209" i="1"/>
  <c r="AN208" i="1"/>
  <c r="AN207" i="1"/>
  <c r="AN205" i="1"/>
  <c r="AN204" i="1"/>
  <c r="AN203" i="1"/>
  <c r="AG216" i="1"/>
  <c r="AG215" i="1"/>
  <c r="AG214" i="1"/>
  <c r="AG213" i="1"/>
  <c r="AG212" i="1"/>
  <c r="AG211" i="1"/>
  <c r="AG210" i="1"/>
  <c r="AG209" i="1"/>
  <c r="AG208" i="1"/>
  <c r="AG207" i="1"/>
  <c r="AG206" i="1"/>
  <c r="AG205" i="1"/>
  <c r="AG204" i="1"/>
  <c r="AG203" i="1"/>
  <c r="Z216" i="1"/>
  <c r="Z215" i="1"/>
  <c r="Z214" i="1"/>
  <c r="Z213" i="1"/>
  <c r="Z212" i="1"/>
  <c r="Z211" i="1"/>
  <c r="Z210" i="1"/>
  <c r="Z209" i="1"/>
  <c r="Z208" i="1"/>
  <c r="Z207" i="1"/>
  <c r="Z206" i="1"/>
  <c r="Z205" i="1"/>
  <c r="Z204" i="1"/>
  <c r="Z203" i="1"/>
  <c r="S205" i="1"/>
  <c r="S216" i="1"/>
  <c r="S215" i="1"/>
  <c r="S214" i="1"/>
  <c r="S213" i="1"/>
  <c r="S212" i="1"/>
  <c r="S211" i="1"/>
  <c r="S210" i="1"/>
  <c r="S209" i="1"/>
  <c r="S208" i="1"/>
  <c r="S207" i="1"/>
  <c r="S206" i="1"/>
  <c r="S204" i="1"/>
  <c r="S203" i="1"/>
  <c r="L216" i="1"/>
  <c r="L215" i="1"/>
  <c r="L214" i="1"/>
  <c r="L213" i="1"/>
  <c r="L212" i="1"/>
  <c r="L211" i="1"/>
  <c r="L210" i="1"/>
  <c r="L209" i="1"/>
  <c r="L208" i="1"/>
  <c r="L207" i="1"/>
  <c r="L206" i="1"/>
  <c r="L205" i="1"/>
  <c r="L204" i="1"/>
  <c r="L203" i="1"/>
  <c r="E216" i="1"/>
  <c r="E215" i="1"/>
  <c r="E214" i="1"/>
  <c r="E213" i="1"/>
  <c r="E212" i="1"/>
  <c r="E211" i="1"/>
  <c r="E210" i="1"/>
  <c r="E209" i="1"/>
  <c r="E208" i="1"/>
  <c r="E207" i="1"/>
  <c r="E206" i="1"/>
  <c r="E205" i="1"/>
  <c r="E204" i="1"/>
  <c r="E203" i="1"/>
  <c r="CD178" i="1"/>
  <c r="CD177" i="1"/>
  <c r="CD176" i="1"/>
  <c r="CD175" i="1"/>
  <c r="CD174" i="1"/>
  <c r="CD173" i="1"/>
  <c r="BW178" i="1"/>
  <c r="BW177" i="1"/>
  <c r="BW176" i="1"/>
  <c r="BW175" i="1"/>
  <c r="BW174" i="1"/>
  <c r="BW173" i="1"/>
  <c r="BW172" i="1"/>
  <c r="BP178" i="1"/>
  <c r="BP177" i="1"/>
  <c r="BP176" i="1"/>
  <c r="BP175" i="1"/>
  <c r="BP174" i="1"/>
  <c r="BP173" i="1"/>
  <c r="BP172" i="1"/>
  <c r="E178" i="1"/>
  <c r="E177" i="1"/>
  <c r="E176" i="1"/>
  <c r="E175" i="1"/>
  <c r="E174" i="1"/>
  <c r="E173" i="1"/>
  <c r="E172" i="1"/>
  <c r="L178" i="1"/>
  <c r="L177" i="1"/>
  <c r="L176" i="1"/>
  <c r="L175" i="1"/>
  <c r="L174" i="1"/>
  <c r="L173" i="1"/>
  <c r="L172" i="1"/>
  <c r="S178" i="1"/>
  <c r="S177" i="1"/>
  <c r="S176" i="1"/>
  <c r="S175" i="1"/>
  <c r="S174" i="1"/>
  <c r="S173" i="1"/>
  <c r="S172" i="1"/>
  <c r="Z178" i="1"/>
  <c r="Z177" i="1"/>
  <c r="Z176" i="1"/>
  <c r="Z175" i="1"/>
  <c r="Z174" i="1"/>
  <c r="Z173" i="1"/>
  <c r="Z172" i="1"/>
  <c r="AG178" i="1"/>
  <c r="AG177" i="1"/>
  <c r="AG176" i="1"/>
  <c r="AG175" i="1"/>
  <c r="AG174" i="1"/>
  <c r="AG173" i="1"/>
  <c r="AG172" i="1"/>
  <c r="AN178" i="1"/>
  <c r="AN177" i="1"/>
  <c r="AN176" i="1"/>
  <c r="AN175" i="1"/>
  <c r="AN174" i="1"/>
  <c r="AN173" i="1"/>
  <c r="AN172" i="1"/>
  <c r="AU178" i="1"/>
  <c r="AU177" i="1"/>
  <c r="AU176" i="1"/>
  <c r="AU175" i="1"/>
  <c r="AU174" i="1"/>
  <c r="AU173" i="1"/>
  <c r="AU172" i="1"/>
  <c r="BB178" i="1"/>
  <c r="BB177" i="1"/>
  <c r="BB176" i="1"/>
  <c r="BB175" i="1"/>
  <c r="BB174" i="1"/>
  <c r="BB173" i="1"/>
  <c r="BB172" i="1"/>
  <c r="BI178" i="1"/>
  <c r="BI177" i="1"/>
  <c r="BI176" i="1"/>
  <c r="BI175" i="1"/>
  <c r="BI174" i="1"/>
  <c r="BI173" i="1"/>
  <c r="BI172" i="1"/>
  <c r="BW201" i="1"/>
  <c r="BP201" i="1"/>
  <c r="BI201" i="1"/>
  <c r="BB201" i="1"/>
  <c r="AU201" i="1"/>
  <c r="AN201" i="1"/>
  <c r="AG201" i="1"/>
  <c r="Z201" i="1"/>
  <c r="S201" i="1"/>
  <c r="L201" i="1"/>
  <c r="E201" i="1"/>
  <c r="CD200" i="1"/>
  <c r="BW200" i="1"/>
  <c r="BP200" i="1"/>
  <c r="BI200" i="1"/>
  <c r="BB200" i="1"/>
  <c r="AU200" i="1"/>
  <c r="AN200" i="1"/>
  <c r="AG200" i="1"/>
  <c r="Z200" i="1"/>
  <c r="S200" i="1"/>
  <c r="L200" i="1"/>
  <c r="E200" i="1"/>
  <c r="BW199" i="1"/>
  <c r="BP199" i="1"/>
  <c r="BI199" i="1"/>
  <c r="BB199" i="1"/>
  <c r="AU199" i="1"/>
  <c r="AN199" i="1"/>
  <c r="AG199" i="1"/>
  <c r="Z199" i="1"/>
  <c r="S199" i="1"/>
  <c r="L199" i="1"/>
  <c r="E199" i="1"/>
  <c r="CD198" i="1"/>
  <c r="BW198" i="1"/>
  <c r="BP198" i="1"/>
  <c r="BI198" i="1"/>
  <c r="BB198" i="1"/>
  <c r="AU198" i="1"/>
  <c r="AN198" i="1"/>
  <c r="AG198" i="1"/>
  <c r="Z198" i="1"/>
  <c r="S198" i="1"/>
  <c r="L198" i="1"/>
  <c r="E198" i="1"/>
  <c r="CD197" i="1"/>
  <c r="BW197" i="1"/>
  <c r="BP197" i="1"/>
  <c r="BI197" i="1"/>
  <c r="BB197" i="1"/>
  <c r="AU197" i="1"/>
  <c r="AN197" i="1"/>
  <c r="AG197" i="1"/>
  <c r="Z197" i="1"/>
  <c r="S197" i="1"/>
  <c r="L197" i="1"/>
  <c r="E197" i="1"/>
  <c r="CD196" i="1"/>
  <c r="BW196" i="1"/>
  <c r="BP196" i="1"/>
  <c r="BI196" i="1"/>
  <c r="BB196" i="1"/>
  <c r="AU196" i="1"/>
  <c r="AN196" i="1"/>
  <c r="AG196" i="1"/>
  <c r="Z196" i="1"/>
  <c r="S196" i="1"/>
  <c r="L196" i="1"/>
  <c r="E196" i="1"/>
  <c r="BW195" i="1"/>
  <c r="BP195" i="1"/>
  <c r="BB195" i="1"/>
  <c r="AU195" i="1"/>
  <c r="AN195" i="1"/>
  <c r="AG195" i="1"/>
  <c r="Z195" i="1"/>
  <c r="S195" i="1"/>
  <c r="L195" i="1"/>
  <c r="E195" i="1"/>
  <c r="CD170" i="1"/>
  <c r="BW170" i="1"/>
  <c r="BP170" i="1"/>
  <c r="BI170" i="1"/>
  <c r="BB170" i="1"/>
  <c r="AU170" i="1"/>
  <c r="AN170" i="1"/>
  <c r="AG170" i="1"/>
  <c r="Z170" i="1"/>
  <c r="S170" i="1"/>
  <c r="L170" i="1"/>
  <c r="E170" i="1"/>
  <c r="CD138" i="1"/>
  <c r="AQ38" i="7" s="1"/>
  <c r="CD137" i="1"/>
  <c r="AQ36" i="7" s="1"/>
  <c r="CD136" i="1"/>
  <c r="AQ37" i="7" s="1"/>
  <c r="CD135" i="1"/>
  <c r="AQ35" i="7" s="1"/>
  <c r="CD134" i="1"/>
  <c r="BW138" i="1"/>
  <c r="AJ38" i="7" s="1"/>
  <c r="BW137" i="1"/>
  <c r="AJ36" i="7" s="1"/>
  <c r="BW136" i="1"/>
  <c r="AJ37" i="7" s="1"/>
  <c r="BW135" i="1"/>
  <c r="AJ35" i="7" s="1"/>
  <c r="BW134" i="1"/>
  <c r="BP138" i="1"/>
  <c r="AC38" i="7" s="1"/>
  <c r="BP137" i="1"/>
  <c r="AC36" i="7" s="1"/>
  <c r="BP136" i="1"/>
  <c r="AC37" i="7" s="1"/>
  <c r="BP135" i="1"/>
  <c r="AC35" i="7" s="1"/>
  <c r="BP134" i="1"/>
  <c r="BI138" i="1"/>
  <c r="V38" i="7" s="1"/>
  <c r="BI137" i="1"/>
  <c r="V36" i="7" s="1"/>
  <c r="BI136" i="1"/>
  <c r="V37" i="7" s="1"/>
  <c r="BI135" i="1"/>
  <c r="V35" i="7" s="1"/>
  <c r="BI134" i="1"/>
  <c r="BB138" i="1"/>
  <c r="O38" i="7" s="1"/>
  <c r="BB137" i="1"/>
  <c r="O36" i="7" s="1"/>
  <c r="BB136" i="1"/>
  <c r="O37" i="7" s="1"/>
  <c r="BB135" i="1"/>
  <c r="O35" i="7" s="1"/>
  <c r="BB134" i="1"/>
  <c r="AU138" i="1"/>
  <c r="H38" i="7" s="1"/>
  <c r="AU137" i="1"/>
  <c r="H36" i="7" s="1"/>
  <c r="AU136" i="1"/>
  <c r="H37" i="7" s="1"/>
  <c r="AU135" i="1"/>
  <c r="H35" i="7" s="1"/>
  <c r="AU134" i="1"/>
  <c r="AN138" i="1"/>
  <c r="AN137" i="1"/>
  <c r="AN136" i="1"/>
  <c r="AN135" i="1"/>
  <c r="AN134" i="1"/>
  <c r="AG138" i="1"/>
  <c r="AG137" i="1"/>
  <c r="AG136" i="1"/>
  <c r="AG135" i="1"/>
  <c r="AG134" i="1"/>
  <c r="Z138" i="1"/>
  <c r="Z137" i="1"/>
  <c r="Z136" i="1"/>
  <c r="Z135" i="1"/>
  <c r="Z134" i="1"/>
  <c r="S138" i="1"/>
  <c r="S137" i="1"/>
  <c r="S136" i="1"/>
  <c r="S135" i="1"/>
  <c r="S134" i="1"/>
  <c r="L138" i="1"/>
  <c r="L137" i="1"/>
  <c r="L136" i="1"/>
  <c r="L135" i="1"/>
  <c r="L134" i="1"/>
  <c r="E136" i="1"/>
  <c r="E138" i="1"/>
  <c r="E137" i="1"/>
  <c r="E135" i="1"/>
  <c r="E134" i="1"/>
  <c r="CD132" i="1"/>
  <c r="BW132" i="1"/>
  <c r="BP132" i="1"/>
  <c r="BI132" i="1"/>
  <c r="BB132" i="1"/>
  <c r="AU132" i="1"/>
  <c r="AN132" i="1"/>
  <c r="AG132" i="1"/>
  <c r="Z132" i="1"/>
  <c r="S132" i="1"/>
  <c r="L132" i="1"/>
  <c r="E132" i="1"/>
  <c r="CT13" i="1" l="1"/>
  <c r="L249" i="1"/>
  <c r="AG249" i="1"/>
  <c r="E241" i="1"/>
  <c r="H43" i="7"/>
  <c r="AN249" i="1"/>
  <c r="E249" i="1"/>
  <c r="H44" i="7"/>
  <c r="AG241" i="1"/>
  <c r="AU241" i="1"/>
  <c r="Z241" i="1"/>
  <c r="FD183" i="1"/>
  <c r="O44" i="7"/>
  <c r="AN241" i="1"/>
  <c r="FD184" i="1"/>
  <c r="S241" i="1"/>
  <c r="S249" i="1"/>
  <c r="FD182" i="1"/>
  <c r="FD186" i="1"/>
  <c r="FD185" i="1"/>
  <c r="FD187" i="1"/>
  <c r="Z249" i="1"/>
  <c r="AU249" i="1"/>
  <c r="FD181" i="1"/>
  <c r="L241" i="1"/>
  <c r="O43" i="7"/>
  <c r="AQ43" i="7"/>
  <c r="V43" i="7"/>
  <c r="AQ44" i="7"/>
  <c r="V44" i="7"/>
  <c r="AC44" i="7"/>
  <c r="AC43" i="7"/>
  <c r="AJ44" i="7"/>
  <c r="AJ43" i="7"/>
  <c r="BB249" i="1"/>
  <c r="BB241" i="1"/>
  <c r="BI249" i="1"/>
  <c r="BI241" i="1"/>
  <c r="BP249" i="1"/>
  <c r="BP241" i="1"/>
  <c r="BW249" i="1"/>
  <c r="BW241" i="1"/>
  <c r="FF225" i="1"/>
  <c r="FD225" i="1"/>
  <c r="CD249" i="1"/>
  <c r="CD241" i="1"/>
  <c r="FG179" i="1"/>
  <c r="FG174" i="1" s="1"/>
  <c r="FF179" i="1"/>
  <c r="FF172" i="1" s="1"/>
  <c r="E161" i="1"/>
  <c r="Z161" i="1"/>
  <c r="BB161" i="1"/>
  <c r="CD161" i="1"/>
  <c r="L161" i="1"/>
  <c r="BP161" i="1"/>
  <c r="AN161" i="1"/>
  <c r="S161" i="1"/>
  <c r="AU161" i="1"/>
  <c r="BW161" i="1"/>
  <c r="BI161" i="1"/>
  <c r="BI179" i="1"/>
  <c r="AG179" i="1"/>
  <c r="BP179" i="1"/>
  <c r="S217" i="1"/>
  <c r="AG217" i="1"/>
  <c r="AU217" i="1"/>
  <c r="CD179" i="1"/>
  <c r="AG161" i="1"/>
  <c r="S179" i="1"/>
  <c r="BI217" i="1"/>
  <c r="AN217" i="1"/>
  <c r="E179" i="1"/>
  <c r="AN179" i="1"/>
  <c r="AN139" i="1"/>
  <c r="Z217" i="1"/>
  <c r="AU139" i="1"/>
  <c r="CD139" i="1"/>
  <c r="BB179" i="1"/>
  <c r="BW179" i="1"/>
  <c r="BW217" i="1"/>
  <c r="CD217" i="1"/>
  <c r="BP217" i="1"/>
  <c r="Z179" i="1"/>
  <c r="E217" i="1"/>
  <c r="L179" i="1"/>
  <c r="L217" i="1"/>
  <c r="AU179" i="1"/>
  <c r="BB217" i="1"/>
  <c r="AG139" i="1"/>
  <c r="BB139" i="1"/>
  <c r="BI139" i="1"/>
  <c r="BW139" i="1"/>
  <c r="L139" i="1"/>
  <c r="Z139" i="1"/>
  <c r="BP139" i="1"/>
  <c r="S139" i="1"/>
  <c r="E139" i="1"/>
  <c r="I19" i="13"/>
  <c r="I18" i="13"/>
  <c r="I17" i="13"/>
  <c r="I16" i="13"/>
  <c r="I15" i="13"/>
  <c r="I14" i="13"/>
  <c r="I13" i="13"/>
  <c r="I12" i="13"/>
  <c r="I11" i="13"/>
  <c r="I10" i="13"/>
  <c r="I9" i="13"/>
  <c r="I8" i="13"/>
  <c r="I7" i="13"/>
  <c r="I6" i="13"/>
  <c r="I5" i="13"/>
  <c r="I4" i="13"/>
  <c r="I3" i="13"/>
  <c r="I2" i="13"/>
  <c r="FD108" i="1"/>
  <c r="FD107" i="1"/>
  <c r="FD106" i="1"/>
  <c r="FD105" i="1"/>
  <c r="FD104" i="1"/>
  <c r="FD103" i="1"/>
  <c r="FD102" i="1"/>
  <c r="FD101" i="1"/>
  <c r="FD100" i="1"/>
  <c r="FD99" i="1"/>
  <c r="FD98" i="1"/>
  <c r="FD97" i="1"/>
  <c r="FD96" i="1"/>
  <c r="FD95" i="1"/>
  <c r="FD94" i="1"/>
  <c r="FD93" i="1"/>
  <c r="FD92" i="1"/>
  <c r="FD91" i="1"/>
  <c r="FC108" i="1"/>
  <c r="FC107" i="1"/>
  <c r="FC106" i="1"/>
  <c r="FH106" i="1" s="1"/>
  <c r="FC105" i="1"/>
  <c r="FH105" i="1" s="1"/>
  <c r="FC104" i="1"/>
  <c r="FH104" i="1" s="1"/>
  <c r="FC103" i="1"/>
  <c r="FH103" i="1" s="1"/>
  <c r="FC102" i="1"/>
  <c r="FH102" i="1" s="1"/>
  <c r="FC101" i="1"/>
  <c r="FH101" i="1" s="1"/>
  <c r="FC100" i="1"/>
  <c r="FH100" i="1" s="1"/>
  <c r="FC99" i="1"/>
  <c r="FH99" i="1" s="1"/>
  <c r="FC98" i="1"/>
  <c r="FH98" i="1" s="1"/>
  <c r="FC97" i="1"/>
  <c r="FH97" i="1" s="1"/>
  <c r="FC96" i="1"/>
  <c r="FH96" i="1" s="1"/>
  <c r="FC95" i="1"/>
  <c r="FH95" i="1" s="1"/>
  <c r="FC94" i="1"/>
  <c r="FH94" i="1" s="1"/>
  <c r="FC93" i="1"/>
  <c r="FH93" i="1" s="1"/>
  <c r="FC92" i="1"/>
  <c r="FH92" i="1" s="1"/>
  <c r="FC91" i="1"/>
  <c r="FH91" i="1" s="1"/>
  <c r="FC87" i="1"/>
  <c r="FC86" i="1"/>
  <c r="FC85" i="1"/>
  <c r="FC84" i="1"/>
  <c r="FC83" i="1"/>
  <c r="I19" i="7"/>
  <c r="H19" i="7"/>
  <c r="G19" i="7"/>
  <c r="F19" i="7"/>
  <c r="E19" i="7"/>
  <c r="D19" i="7"/>
  <c r="C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BE24" i="7"/>
  <c r="BE23" i="7"/>
  <c r="BE22" i="7"/>
  <c r="BE21" i="7"/>
  <c r="A24" i="7"/>
  <c r="A38" i="7" s="1"/>
  <c r="A23" i="7"/>
  <c r="A37" i="7" s="1"/>
  <c r="A48" i="7" s="1"/>
  <c r="A22" i="7"/>
  <c r="A36" i="7" s="1"/>
  <c r="A21" i="7"/>
  <c r="A35" i="7" s="1"/>
  <c r="A47" i="7" s="1"/>
  <c r="DO24" i="7" l="1"/>
  <c r="DU23" i="7"/>
  <c r="DR23" i="7"/>
  <c r="DO23" i="7"/>
  <c r="DU22" i="7"/>
  <c r="DO22" i="7"/>
  <c r="DR21" i="7"/>
  <c r="DO21" i="7"/>
  <c r="DU24" i="7"/>
  <c r="DR24" i="7"/>
  <c r="DR22" i="7"/>
  <c r="FD220" i="1"/>
  <c r="FD219" i="1"/>
  <c r="FD179" i="1"/>
  <c r="FD172" i="1" s="1"/>
  <c r="FG173" i="1"/>
  <c r="FF223" i="1"/>
  <c r="FF224" i="1"/>
  <c r="FF222" i="1"/>
  <c r="FF221" i="1"/>
  <c r="FF220" i="1"/>
  <c r="FF219" i="1"/>
  <c r="FD222" i="1"/>
  <c r="FD221" i="1"/>
  <c r="FD224" i="1"/>
  <c r="FD223" i="1"/>
  <c r="FG175" i="1"/>
  <c r="FG172" i="1"/>
  <c r="FG178" i="1"/>
  <c r="FF175" i="1"/>
  <c r="FF178" i="1"/>
  <c r="FF174" i="1"/>
  <c r="FG177" i="1"/>
  <c r="FF177" i="1"/>
  <c r="FF173" i="1"/>
  <c r="FG176" i="1"/>
  <c r="FF176" i="1"/>
  <c r="FD109" i="1"/>
  <c r="FG102" i="1" s="1"/>
  <c r="CS306" i="1"/>
  <c r="CT316" i="1" s="1"/>
  <c r="CR306" i="1"/>
  <c r="CQ306" i="1"/>
  <c r="CP306" i="1"/>
  <c r="K3" i="7"/>
  <c r="K14" i="7"/>
  <c r="K13" i="7"/>
  <c r="K12" i="7"/>
  <c r="K11" i="7"/>
  <c r="K10" i="7"/>
  <c r="K9" i="7"/>
  <c r="K8" i="7"/>
  <c r="BE14" i="7"/>
  <c r="BD14" i="7"/>
  <c r="BC14" i="7"/>
  <c r="BB14" i="7"/>
  <c r="BA14" i="7"/>
  <c r="AZ14" i="7"/>
  <c r="AY14" i="7"/>
  <c r="AX14" i="7"/>
  <c r="AW14" i="7"/>
  <c r="AV14" i="7"/>
  <c r="AU14" i="7"/>
  <c r="AT14" i="7"/>
  <c r="AS14" i="7"/>
  <c r="AR14" i="7"/>
  <c r="AQ14" i="7"/>
  <c r="AP14" i="7"/>
  <c r="AO14" i="7"/>
  <c r="AN14" i="7"/>
  <c r="AM14" i="7"/>
  <c r="AL14" i="7"/>
  <c r="AK14" i="7"/>
  <c r="AJ14" i="7"/>
  <c r="AI14" i="7"/>
  <c r="AH14" i="7"/>
  <c r="AG14" i="7"/>
  <c r="AF14" i="7"/>
  <c r="AE14" i="7"/>
  <c r="AD14" i="7"/>
  <c r="AC14" i="7"/>
  <c r="AB14" i="7"/>
  <c r="AA14" i="7"/>
  <c r="Z14" i="7"/>
  <c r="Y14" i="7"/>
  <c r="X14" i="7"/>
  <c r="W14" i="7"/>
  <c r="V14" i="7"/>
  <c r="U14" i="7"/>
  <c r="T14" i="7"/>
  <c r="S14" i="7"/>
  <c r="R14" i="7"/>
  <c r="Q14" i="7"/>
  <c r="P14" i="7"/>
  <c r="O14" i="7"/>
  <c r="N14" i="7"/>
  <c r="M14" i="7"/>
  <c r="L14" i="7"/>
  <c r="BE13" i="7"/>
  <c r="BD13" i="7"/>
  <c r="BC13" i="7"/>
  <c r="BB13" i="7"/>
  <c r="BA13" i="7"/>
  <c r="AZ13" i="7"/>
  <c r="AY13" i="7"/>
  <c r="AX13" i="7"/>
  <c r="AW13" i="7"/>
  <c r="AV13" i="7"/>
  <c r="AU13" i="7"/>
  <c r="AT13" i="7"/>
  <c r="AS13" i="7"/>
  <c r="AR13" i="7"/>
  <c r="AQ13" i="7"/>
  <c r="AP13" i="7"/>
  <c r="AO13" i="7"/>
  <c r="AN13" i="7"/>
  <c r="AM13" i="7"/>
  <c r="AL13" i="7"/>
  <c r="AK13" i="7"/>
  <c r="AJ13" i="7"/>
  <c r="AI13" i="7"/>
  <c r="AH13" i="7"/>
  <c r="AG13" i="7"/>
  <c r="AF13" i="7"/>
  <c r="AE13" i="7"/>
  <c r="AD13" i="7"/>
  <c r="AC13" i="7"/>
  <c r="AB13" i="7"/>
  <c r="AA13" i="7"/>
  <c r="Z13" i="7"/>
  <c r="Y13" i="7"/>
  <c r="X13" i="7"/>
  <c r="W13" i="7"/>
  <c r="V13" i="7"/>
  <c r="U13" i="7"/>
  <c r="T13" i="7"/>
  <c r="S13" i="7"/>
  <c r="R13" i="7"/>
  <c r="Q13" i="7"/>
  <c r="P13" i="7"/>
  <c r="O13" i="7"/>
  <c r="N13" i="7"/>
  <c r="M13" i="7"/>
  <c r="L13" i="7"/>
  <c r="BE12" i="7"/>
  <c r="BD12" i="7"/>
  <c r="BC12" i="7"/>
  <c r="BB12" i="7"/>
  <c r="BA12" i="7"/>
  <c r="AZ12" i="7"/>
  <c r="AY12" i="7"/>
  <c r="AX12" i="7"/>
  <c r="AW12" i="7"/>
  <c r="AV12" i="7"/>
  <c r="AU12" i="7"/>
  <c r="AT12" i="7"/>
  <c r="AS12" i="7"/>
  <c r="AR12" i="7"/>
  <c r="AQ12" i="7"/>
  <c r="AP12" i="7"/>
  <c r="AO12" i="7"/>
  <c r="AN12" i="7"/>
  <c r="AM12" i="7"/>
  <c r="AL12" i="7"/>
  <c r="AK12" i="7"/>
  <c r="AJ12" i="7"/>
  <c r="AI12" i="7"/>
  <c r="AH12" i="7"/>
  <c r="AG12" i="7"/>
  <c r="AF12" i="7"/>
  <c r="AE12" i="7"/>
  <c r="AD12" i="7"/>
  <c r="AC12" i="7"/>
  <c r="AB12" i="7"/>
  <c r="AA12" i="7"/>
  <c r="Z12" i="7"/>
  <c r="Y12" i="7"/>
  <c r="X12" i="7"/>
  <c r="W12" i="7"/>
  <c r="V12" i="7"/>
  <c r="U12" i="7"/>
  <c r="T12" i="7"/>
  <c r="S12" i="7"/>
  <c r="R12" i="7"/>
  <c r="Q12" i="7"/>
  <c r="P12" i="7"/>
  <c r="O12" i="7"/>
  <c r="N12" i="7"/>
  <c r="M12" i="7"/>
  <c r="L12" i="7"/>
  <c r="BE11" i="7"/>
  <c r="BD11" i="7"/>
  <c r="BC11"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L11" i="7"/>
  <c r="BE10" i="7"/>
  <c r="BD10" i="7"/>
  <c r="BC10" i="7"/>
  <c r="BB10" i="7"/>
  <c r="BA10" i="7"/>
  <c r="AZ10" i="7"/>
  <c r="AY10" i="7"/>
  <c r="AX10" i="7"/>
  <c r="AW10" i="7"/>
  <c r="AV10" i="7"/>
  <c r="AU10" i="7"/>
  <c r="AT10" i="7"/>
  <c r="AS10" i="7"/>
  <c r="AR10" i="7"/>
  <c r="AQ10" i="7"/>
  <c r="AP10" i="7"/>
  <c r="AO10" i="7"/>
  <c r="AN10" i="7"/>
  <c r="AM10" i="7"/>
  <c r="AL10" i="7"/>
  <c r="AK10" i="7"/>
  <c r="AJ10" i="7"/>
  <c r="AI10" i="7"/>
  <c r="AH10" i="7"/>
  <c r="AG10" i="7"/>
  <c r="AF10" i="7"/>
  <c r="AE10" i="7"/>
  <c r="AD10" i="7"/>
  <c r="AC10" i="7"/>
  <c r="AB10" i="7"/>
  <c r="AA10" i="7"/>
  <c r="Z10" i="7"/>
  <c r="Y10" i="7"/>
  <c r="X10" i="7"/>
  <c r="W10" i="7"/>
  <c r="V10" i="7"/>
  <c r="U10" i="7"/>
  <c r="T10" i="7"/>
  <c r="S10" i="7"/>
  <c r="R10" i="7"/>
  <c r="Q10" i="7"/>
  <c r="P10" i="7"/>
  <c r="O10" i="7"/>
  <c r="N10" i="7"/>
  <c r="M10" i="7"/>
  <c r="L10" i="7"/>
  <c r="BE9" i="7"/>
  <c r="BD9" i="7"/>
  <c r="BC9" i="7"/>
  <c r="BB9" i="7"/>
  <c r="BA9" i="7"/>
  <c r="AZ9" i="7"/>
  <c r="AY9" i="7"/>
  <c r="AX9" i="7"/>
  <c r="AW9" i="7"/>
  <c r="AV9" i="7"/>
  <c r="AU9" i="7"/>
  <c r="AT9" i="7"/>
  <c r="AS9" i="7"/>
  <c r="AR9" i="7"/>
  <c r="AQ9" i="7"/>
  <c r="AP9" i="7"/>
  <c r="AO9" i="7"/>
  <c r="AN9" i="7"/>
  <c r="AM9" i="7"/>
  <c r="AL9" i="7"/>
  <c r="AK9" i="7"/>
  <c r="AJ9" i="7"/>
  <c r="AI9" i="7"/>
  <c r="AH9" i="7"/>
  <c r="AG9" i="7"/>
  <c r="AF9" i="7"/>
  <c r="AE9" i="7"/>
  <c r="AD9" i="7"/>
  <c r="AC9" i="7"/>
  <c r="AB9" i="7"/>
  <c r="AA9" i="7"/>
  <c r="Z9" i="7"/>
  <c r="Y9" i="7"/>
  <c r="X9" i="7"/>
  <c r="W9" i="7"/>
  <c r="V9" i="7"/>
  <c r="U9" i="7"/>
  <c r="T9" i="7"/>
  <c r="S9" i="7"/>
  <c r="R9" i="7"/>
  <c r="Q9" i="7"/>
  <c r="P9" i="7"/>
  <c r="O9" i="7"/>
  <c r="N9" i="7"/>
  <c r="M9" i="7"/>
  <c r="L9"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BE6" i="7"/>
  <c r="BD6" i="7"/>
  <c r="BC6"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P6" i="7"/>
  <c r="O6" i="7"/>
  <c r="N6" i="7"/>
  <c r="M6" i="7"/>
  <c r="L6" i="7"/>
  <c r="BE5" i="7"/>
  <c r="BD5" i="7"/>
  <c r="BC5"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L5" i="7"/>
  <c r="BE4" i="7"/>
  <c r="BD4" i="7"/>
  <c r="BC4"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L4" i="7"/>
  <c r="BE3" i="7"/>
  <c r="BD3" i="7"/>
  <c r="BC3" i="7"/>
  <c r="BB3" i="7"/>
  <c r="BA3" i="7"/>
  <c r="AZ3" i="7"/>
  <c r="AY3" i="7"/>
  <c r="AX3" i="7"/>
  <c r="AW3" i="7"/>
  <c r="AV3" i="7"/>
  <c r="AU3" i="7"/>
  <c r="AT3" i="7"/>
  <c r="AS3" i="7"/>
  <c r="AR3" i="7"/>
  <c r="AQ3" i="7"/>
  <c r="AP3" i="7"/>
  <c r="AO3" i="7"/>
  <c r="AN3" i="7"/>
  <c r="AM3" i="7"/>
  <c r="AL3" i="7"/>
  <c r="AK3" i="7"/>
  <c r="AJ3" i="7"/>
  <c r="AI3" i="7"/>
  <c r="AH3" i="7"/>
  <c r="AG3" i="7"/>
  <c r="AF3" i="7"/>
  <c r="AE3" i="7"/>
  <c r="AD3" i="7"/>
  <c r="AC3" i="7"/>
  <c r="AB3" i="7"/>
  <c r="AA3" i="7"/>
  <c r="Z3" i="7"/>
  <c r="Y3" i="7"/>
  <c r="X3" i="7"/>
  <c r="W3" i="7"/>
  <c r="V3" i="7"/>
  <c r="U3" i="7"/>
  <c r="T3" i="7"/>
  <c r="S3" i="7"/>
  <c r="R3" i="7"/>
  <c r="Q3" i="7"/>
  <c r="P3" i="7"/>
  <c r="O3" i="7"/>
  <c r="N3" i="7"/>
  <c r="M3" i="7"/>
  <c r="L3" i="7"/>
  <c r="BO343" i="1"/>
  <c r="CQ343" i="1"/>
  <c r="CP343" i="1"/>
  <c r="CO343" i="1"/>
  <c r="CN343" i="1"/>
  <c r="CM343" i="1"/>
  <c r="CL343" i="1"/>
  <c r="CK343" i="1"/>
  <c r="CJ343" i="1"/>
  <c r="CI343" i="1"/>
  <c r="CH343" i="1"/>
  <c r="CG343" i="1"/>
  <c r="CF343" i="1"/>
  <c r="CE343" i="1"/>
  <c r="CD343" i="1"/>
  <c r="CC343" i="1"/>
  <c r="CB343" i="1"/>
  <c r="CA343" i="1"/>
  <c r="BZ343" i="1"/>
  <c r="BY343" i="1"/>
  <c r="BX343" i="1"/>
  <c r="BW343" i="1"/>
  <c r="BV343" i="1"/>
  <c r="BU343" i="1"/>
  <c r="BT343" i="1"/>
  <c r="BS343" i="1"/>
  <c r="BR343" i="1"/>
  <c r="BQ343" i="1"/>
  <c r="BP343" i="1"/>
  <c r="CR343" i="1"/>
  <c r="CS351" i="1" s="1"/>
  <c r="BO342" i="1"/>
  <c r="BN342" i="1"/>
  <c r="BM342" i="1"/>
  <c r="BL342" i="1"/>
  <c r="BK342" i="1"/>
  <c r="BJ342" i="1"/>
  <c r="BI342" i="1"/>
  <c r="BH342" i="1"/>
  <c r="BG342" i="1"/>
  <c r="BF342" i="1"/>
  <c r="BE342" i="1"/>
  <c r="BD342" i="1"/>
  <c r="BC342" i="1"/>
  <c r="BB342" i="1"/>
  <c r="BA342" i="1"/>
  <c r="AZ342" i="1"/>
  <c r="AY342" i="1"/>
  <c r="AX342" i="1"/>
  <c r="CQ337" i="1"/>
  <c r="CP337" i="1"/>
  <c r="CO337" i="1"/>
  <c r="CN337" i="1"/>
  <c r="CM337" i="1"/>
  <c r="CL337" i="1"/>
  <c r="CK337" i="1"/>
  <c r="CJ337" i="1"/>
  <c r="CI337" i="1"/>
  <c r="CH337" i="1"/>
  <c r="CG337" i="1"/>
  <c r="CF337" i="1"/>
  <c r="CE337" i="1"/>
  <c r="CD337" i="1"/>
  <c r="CC337" i="1"/>
  <c r="CB337" i="1"/>
  <c r="CR337" i="1"/>
  <c r="CQ336" i="1"/>
  <c r="CP336" i="1"/>
  <c r="CO336" i="1"/>
  <c r="CN336" i="1"/>
  <c r="CM336" i="1"/>
  <c r="CL336" i="1"/>
  <c r="CK336" i="1"/>
  <c r="CJ336" i="1"/>
  <c r="CI336" i="1"/>
  <c r="CH336" i="1"/>
  <c r="CG336" i="1"/>
  <c r="CF336" i="1"/>
  <c r="CE336" i="1"/>
  <c r="CD336" i="1"/>
  <c r="CC336" i="1"/>
  <c r="CB336" i="1"/>
  <c r="CR336" i="1"/>
  <c r="CR334" i="1"/>
  <c r="CQ334" i="1"/>
  <c r="CP334" i="1"/>
  <c r="CO334" i="1"/>
  <c r="CN334" i="1"/>
  <c r="CM334" i="1"/>
  <c r="CL334" i="1"/>
  <c r="CK334" i="1"/>
  <c r="CJ334" i="1"/>
  <c r="CI334" i="1"/>
  <c r="CH334" i="1"/>
  <c r="CG334" i="1"/>
  <c r="CF334" i="1"/>
  <c r="CE334" i="1"/>
  <c r="CD334" i="1"/>
  <c r="CC334" i="1"/>
  <c r="CR333" i="1"/>
  <c r="CQ333" i="1"/>
  <c r="CP333" i="1"/>
  <c r="CO333" i="1"/>
  <c r="CN333" i="1"/>
  <c r="CM333" i="1"/>
  <c r="CL333" i="1"/>
  <c r="CK333" i="1"/>
  <c r="CJ333" i="1"/>
  <c r="CI333" i="1"/>
  <c r="CH333" i="1"/>
  <c r="CG333" i="1"/>
  <c r="CF333" i="1"/>
  <c r="CC333" i="1"/>
  <c r="CR332" i="1"/>
  <c r="CQ332" i="1"/>
  <c r="CP332" i="1"/>
  <c r="CO332" i="1"/>
  <c r="CN332" i="1"/>
  <c r="CM332" i="1"/>
  <c r="CL332" i="1"/>
  <c r="CK332" i="1"/>
  <c r="CJ332" i="1"/>
  <c r="CI332" i="1"/>
  <c r="CH332" i="1"/>
  <c r="CG332" i="1"/>
  <c r="CF332" i="1"/>
  <c r="CC332" i="1"/>
  <c r="CS334" i="1"/>
  <c r="CS333" i="1"/>
  <c r="CS332" i="1"/>
  <c r="CQ330" i="1"/>
  <c r="CP330" i="1"/>
  <c r="CO330" i="1"/>
  <c r="CN330" i="1"/>
  <c r="CM330" i="1"/>
  <c r="CL330" i="1"/>
  <c r="CK330" i="1"/>
  <c r="CJ330" i="1"/>
  <c r="CI330" i="1"/>
  <c r="CH330" i="1"/>
  <c r="CG330" i="1"/>
  <c r="CF330" i="1"/>
  <c r="CE330" i="1"/>
  <c r="CD330" i="1"/>
  <c r="CC330" i="1"/>
  <c r="CB330" i="1"/>
  <c r="CA330" i="1"/>
  <c r="CR330" i="1"/>
  <c r="CR329" i="1"/>
  <c r="CQ329" i="1"/>
  <c r="CP329" i="1"/>
  <c r="CO329" i="1"/>
  <c r="CN329" i="1"/>
  <c r="CM329" i="1"/>
  <c r="CL329" i="1"/>
  <c r="CK329" i="1"/>
  <c r="CJ329" i="1"/>
  <c r="CI329" i="1"/>
  <c r="CH329" i="1"/>
  <c r="CG329" i="1"/>
  <c r="CF329" i="1"/>
  <c r="CE329" i="1"/>
  <c r="CD329" i="1"/>
  <c r="CC329" i="1"/>
  <c r="CB329" i="1"/>
  <c r="CS329" i="1"/>
  <c r="CR328" i="1"/>
  <c r="CQ328" i="1"/>
  <c r="CP328" i="1"/>
  <c r="CO328" i="1"/>
  <c r="CN328" i="1"/>
  <c r="CM328" i="1"/>
  <c r="CL328" i="1"/>
  <c r="CK328" i="1"/>
  <c r="CJ328" i="1"/>
  <c r="CI328" i="1"/>
  <c r="CH328" i="1"/>
  <c r="CG328" i="1"/>
  <c r="CF328" i="1"/>
  <c r="CE328" i="1"/>
  <c r="CC328" i="1"/>
  <c r="CB328" i="1"/>
  <c r="CS328" i="1"/>
  <c r="BO326" i="1"/>
  <c r="BY326" i="1"/>
  <c r="BY330" i="1" s="1"/>
  <c r="BX326" i="1"/>
  <c r="BX330" i="1" s="1"/>
  <c r="BW326" i="1"/>
  <c r="BW330" i="1" s="1"/>
  <c r="BV326" i="1"/>
  <c r="BV330" i="1" s="1"/>
  <c r="BU326" i="1"/>
  <c r="BU330" i="1" s="1"/>
  <c r="BT326" i="1"/>
  <c r="BT330" i="1" s="1"/>
  <c r="BS326" i="1"/>
  <c r="BS330" i="1" s="1"/>
  <c r="BR326" i="1"/>
  <c r="BR330" i="1" s="1"/>
  <c r="BQ326" i="1"/>
  <c r="BP326" i="1"/>
  <c r="BP330" i="1" s="1"/>
  <c r="BZ326" i="1"/>
  <c r="BZ330" i="1" s="1"/>
  <c r="CA325" i="1"/>
  <c r="CB334" i="1" s="1"/>
  <c r="CD323" i="1"/>
  <c r="CD332" i="1" s="1"/>
  <c r="CA320" i="1"/>
  <c r="CR320" i="1"/>
  <c r="CQ320" i="1"/>
  <c r="CP320" i="1"/>
  <c r="CO320" i="1"/>
  <c r="CN320" i="1"/>
  <c r="CM320" i="1"/>
  <c r="CL320" i="1"/>
  <c r="CK320" i="1"/>
  <c r="CJ320" i="1"/>
  <c r="CI320" i="1"/>
  <c r="CH320" i="1"/>
  <c r="CG320" i="1"/>
  <c r="CF320" i="1"/>
  <c r="CE320" i="1"/>
  <c r="CD320" i="1"/>
  <c r="CC320" i="1"/>
  <c r="CB320" i="1"/>
  <c r="BZ320" i="1"/>
  <c r="BY320" i="1"/>
  <c r="BX320" i="1"/>
  <c r="BW320" i="1"/>
  <c r="BV320" i="1"/>
  <c r="BU320" i="1"/>
  <c r="BT320" i="1"/>
  <c r="BS320" i="1"/>
  <c r="BR320" i="1"/>
  <c r="BQ320" i="1"/>
  <c r="BP320" i="1"/>
  <c r="BO320" i="1"/>
  <c r="BN320" i="1"/>
  <c r="BM320" i="1"/>
  <c r="BL320" i="1"/>
  <c r="BK320" i="1"/>
  <c r="BJ320" i="1"/>
  <c r="BI320" i="1"/>
  <c r="BH320" i="1"/>
  <c r="BG320" i="1"/>
  <c r="BF320" i="1"/>
  <c r="BE320" i="1"/>
  <c r="BD320" i="1"/>
  <c r="BC320" i="1"/>
  <c r="BB320" i="1"/>
  <c r="BA320" i="1"/>
  <c r="AZ320" i="1"/>
  <c r="AY320" i="1"/>
  <c r="AX320" i="1"/>
  <c r="AW320" i="1"/>
  <c r="AV320" i="1"/>
  <c r="AU320" i="1"/>
  <c r="AT320" i="1"/>
  <c r="AS320" i="1"/>
  <c r="AR320" i="1"/>
  <c r="AQ320" i="1"/>
  <c r="AP320" i="1"/>
  <c r="AO320" i="1"/>
  <c r="AN320" i="1"/>
  <c r="AM320" i="1"/>
  <c r="CS320" i="1"/>
  <c r="AM319" i="1"/>
  <c r="CR319" i="1"/>
  <c r="CQ319" i="1"/>
  <c r="CP319" i="1"/>
  <c r="CO319" i="1"/>
  <c r="CN319" i="1"/>
  <c r="CM319" i="1"/>
  <c r="CL319" i="1"/>
  <c r="CK319" i="1"/>
  <c r="CJ319" i="1"/>
  <c r="CI319" i="1"/>
  <c r="CH319" i="1"/>
  <c r="CG319" i="1"/>
  <c r="CF319" i="1"/>
  <c r="CE319" i="1"/>
  <c r="CD319" i="1"/>
  <c r="CC319" i="1"/>
  <c r="CB319" i="1"/>
  <c r="CA319" i="1"/>
  <c r="BZ319" i="1"/>
  <c r="BY319" i="1"/>
  <c r="BX319" i="1"/>
  <c r="BW319" i="1"/>
  <c r="BV319" i="1"/>
  <c r="BU319" i="1"/>
  <c r="BT319" i="1"/>
  <c r="BS319" i="1"/>
  <c r="BR319" i="1"/>
  <c r="BQ319" i="1"/>
  <c r="BP319" i="1"/>
  <c r="BO319" i="1"/>
  <c r="BN319" i="1"/>
  <c r="BM319" i="1"/>
  <c r="BL319" i="1"/>
  <c r="BK319" i="1"/>
  <c r="BJ319" i="1"/>
  <c r="BI319" i="1"/>
  <c r="BH319" i="1"/>
  <c r="BG319" i="1"/>
  <c r="BF319" i="1"/>
  <c r="BE319" i="1"/>
  <c r="BD319" i="1"/>
  <c r="BC319" i="1"/>
  <c r="BB319" i="1"/>
  <c r="BA319" i="1"/>
  <c r="AZ319" i="1"/>
  <c r="AY319" i="1"/>
  <c r="AX319" i="1"/>
  <c r="AW319" i="1"/>
  <c r="AV319" i="1"/>
  <c r="AU319" i="1"/>
  <c r="AT319" i="1"/>
  <c r="AS319" i="1"/>
  <c r="AR319" i="1"/>
  <c r="AQ319" i="1"/>
  <c r="AP319" i="1"/>
  <c r="AO319" i="1"/>
  <c r="AN319" i="1"/>
  <c r="CS319" i="1"/>
  <c r="BB316" i="1"/>
  <c r="BA316" i="1"/>
  <c r="AZ316" i="1"/>
  <c r="AY316" i="1"/>
  <c r="BA315" i="1"/>
  <c r="AZ315" i="1"/>
  <c r="AY315" i="1"/>
  <c r="BB315" i="1"/>
  <c r="BM315" i="1"/>
  <c r="CR317" i="1"/>
  <c r="CQ317" i="1"/>
  <c r="CP317" i="1"/>
  <c r="CO317" i="1"/>
  <c r="CN317" i="1"/>
  <c r="CM317" i="1"/>
  <c r="CL317" i="1"/>
  <c r="CK317" i="1"/>
  <c r="CJ317" i="1"/>
  <c r="CI317" i="1"/>
  <c r="CH317" i="1"/>
  <c r="CG317" i="1"/>
  <c r="CF317" i="1"/>
  <c r="CE317" i="1"/>
  <c r="CD317" i="1"/>
  <c r="CC317" i="1"/>
  <c r="CB317" i="1"/>
  <c r="CA317" i="1"/>
  <c r="BZ317" i="1"/>
  <c r="BY317" i="1"/>
  <c r="BX317" i="1"/>
  <c r="BW317" i="1"/>
  <c r="BV317" i="1"/>
  <c r="BU317" i="1"/>
  <c r="BT317" i="1"/>
  <c r="BS317" i="1"/>
  <c r="BR317" i="1"/>
  <c r="BQ317" i="1"/>
  <c r="BP317" i="1"/>
  <c r="BO317" i="1"/>
  <c r="BN317" i="1"/>
  <c r="BM317" i="1"/>
  <c r="BL317" i="1"/>
  <c r="BK317" i="1"/>
  <c r="BJ317" i="1"/>
  <c r="BI317" i="1"/>
  <c r="BH317" i="1"/>
  <c r="BG317" i="1"/>
  <c r="BF317" i="1"/>
  <c r="BE317" i="1"/>
  <c r="BD317" i="1"/>
  <c r="BC317" i="1"/>
  <c r="BB317" i="1"/>
  <c r="BA317" i="1"/>
  <c r="AZ317" i="1"/>
  <c r="AY317" i="1"/>
  <c r="AX317" i="1"/>
  <c r="AW317" i="1"/>
  <c r="AV317" i="1"/>
  <c r="AU317" i="1"/>
  <c r="AT317" i="1"/>
  <c r="AS317" i="1"/>
  <c r="AR317" i="1"/>
  <c r="AQ317" i="1"/>
  <c r="AP317" i="1"/>
  <c r="AO317" i="1"/>
  <c r="AN317" i="1"/>
  <c r="AM317" i="1"/>
  <c r="AL317" i="1"/>
  <c r="AK317" i="1"/>
  <c r="AJ317" i="1"/>
  <c r="AI317" i="1"/>
  <c r="AH317" i="1"/>
  <c r="AG317" i="1"/>
  <c r="AF317" i="1"/>
  <c r="AE317" i="1"/>
  <c r="AD317" i="1"/>
  <c r="AC317" i="1"/>
  <c r="AB317" i="1"/>
  <c r="AA317" i="1"/>
  <c r="Z317" i="1"/>
  <c r="Y317" i="1"/>
  <c r="X317" i="1"/>
  <c r="W317" i="1"/>
  <c r="V317" i="1"/>
  <c r="U317" i="1"/>
  <c r="T317" i="1"/>
  <c r="S317" i="1"/>
  <c r="R317" i="1"/>
  <c r="Q317" i="1"/>
  <c r="P317" i="1"/>
  <c r="O317" i="1"/>
  <c r="N317" i="1"/>
  <c r="M317" i="1"/>
  <c r="L317" i="1"/>
  <c r="K317" i="1"/>
  <c r="J317" i="1"/>
  <c r="I317" i="1"/>
  <c r="H317" i="1"/>
  <c r="G317" i="1"/>
  <c r="CS317" i="1"/>
  <c r="CS315" i="1"/>
  <c r="CR315" i="1"/>
  <c r="CQ315" i="1"/>
  <c r="CL316" i="1"/>
  <c r="CK316" i="1"/>
  <c r="CJ316" i="1"/>
  <c r="CI316" i="1"/>
  <c r="CH316" i="1"/>
  <c r="CG316" i="1"/>
  <c r="CF316" i="1"/>
  <c r="CE316" i="1"/>
  <c r="CD316" i="1"/>
  <c r="CC316" i="1"/>
  <c r="CB316" i="1"/>
  <c r="CA316" i="1"/>
  <c r="BZ316" i="1"/>
  <c r="BY316" i="1"/>
  <c r="BX316" i="1"/>
  <c r="BW316" i="1"/>
  <c r="BV316" i="1"/>
  <c r="BU316" i="1"/>
  <c r="BT316" i="1"/>
  <c r="BS316" i="1"/>
  <c r="BR316" i="1"/>
  <c r="BQ316" i="1"/>
  <c r="BP316" i="1"/>
  <c r="BO316" i="1"/>
  <c r="BN316" i="1"/>
  <c r="BM316" i="1"/>
  <c r="CL315" i="1"/>
  <c r="CK315" i="1"/>
  <c r="CJ315" i="1"/>
  <c r="CI315" i="1"/>
  <c r="CH315" i="1"/>
  <c r="CG315" i="1"/>
  <c r="CF315" i="1"/>
  <c r="CE315" i="1"/>
  <c r="CD315" i="1"/>
  <c r="CC315" i="1"/>
  <c r="CB315" i="1"/>
  <c r="CA315" i="1"/>
  <c r="BZ315" i="1"/>
  <c r="BY315" i="1"/>
  <c r="BX315" i="1"/>
  <c r="BW315" i="1"/>
  <c r="BV315" i="1"/>
  <c r="BU315" i="1"/>
  <c r="BT315" i="1"/>
  <c r="BS315" i="1"/>
  <c r="BR315" i="1"/>
  <c r="BQ315" i="1"/>
  <c r="BP315" i="1"/>
  <c r="BO315" i="1"/>
  <c r="BN315" i="1"/>
  <c r="CM316" i="1"/>
  <c r="CM315" i="1"/>
  <c r="CQ313" i="1"/>
  <c r="CP313" i="1"/>
  <c r="CO313" i="1"/>
  <c r="CN313" i="1"/>
  <c r="CM313" i="1"/>
  <c r="CL313" i="1"/>
  <c r="CK313" i="1"/>
  <c r="CJ313" i="1"/>
  <c r="CI313" i="1"/>
  <c r="CH313" i="1"/>
  <c r="CG313" i="1"/>
  <c r="CF313" i="1"/>
  <c r="CE313" i="1"/>
  <c r="CD313" i="1"/>
  <c r="CC313" i="1"/>
  <c r="CB313" i="1"/>
  <c r="CA313" i="1"/>
  <c r="BZ313" i="1"/>
  <c r="BY313" i="1"/>
  <c r="BX313" i="1"/>
  <c r="BW313" i="1"/>
  <c r="BV313" i="1"/>
  <c r="BU313" i="1"/>
  <c r="BT313" i="1"/>
  <c r="BS313" i="1"/>
  <c r="BR313" i="1"/>
  <c r="BQ313" i="1"/>
  <c r="BP313" i="1"/>
  <c r="CR313" i="1"/>
  <c r="CR312" i="1"/>
  <c r="CQ312" i="1"/>
  <c r="CP312" i="1"/>
  <c r="CO312" i="1"/>
  <c r="CN312" i="1"/>
  <c r="CM312" i="1"/>
  <c r="CL312" i="1"/>
  <c r="CK312" i="1"/>
  <c r="CJ312" i="1"/>
  <c r="CI312" i="1"/>
  <c r="CH312" i="1"/>
  <c r="CG312" i="1"/>
  <c r="CF312" i="1"/>
  <c r="CE312" i="1"/>
  <c r="CD312" i="1"/>
  <c r="CC312" i="1"/>
  <c r="CB312" i="1"/>
  <c r="CA312" i="1"/>
  <c r="BZ312" i="1"/>
  <c r="BY312" i="1"/>
  <c r="BX312" i="1"/>
  <c r="BW312" i="1"/>
  <c r="BV312" i="1"/>
  <c r="BU312" i="1"/>
  <c r="BT312" i="1"/>
  <c r="BS312" i="1"/>
  <c r="BR312" i="1"/>
  <c r="BQ312" i="1"/>
  <c r="BP312" i="1"/>
  <c r="BO312" i="1"/>
  <c r="BN312" i="1"/>
  <c r="BM312" i="1"/>
  <c r="BL312" i="1"/>
  <c r="BK312" i="1"/>
  <c r="BJ312" i="1"/>
  <c r="BI312" i="1"/>
  <c r="BH312" i="1"/>
  <c r="BG312" i="1"/>
  <c r="BF312" i="1"/>
  <c r="BE312" i="1"/>
  <c r="BD312" i="1"/>
  <c r="BC312" i="1"/>
  <c r="BB312" i="1"/>
  <c r="BA312" i="1"/>
  <c r="AZ312" i="1"/>
  <c r="AY312" i="1"/>
  <c r="CS312" i="1"/>
  <c r="CM311" i="1"/>
  <c r="CL311" i="1"/>
  <c r="CK311" i="1"/>
  <c r="CJ311" i="1"/>
  <c r="CI311" i="1"/>
  <c r="CH311" i="1"/>
  <c r="CG311" i="1"/>
  <c r="CF311" i="1"/>
  <c r="CE311" i="1"/>
  <c r="CD311" i="1"/>
  <c r="CC311" i="1"/>
  <c r="CB311" i="1"/>
  <c r="CA311" i="1"/>
  <c r="BZ311" i="1"/>
  <c r="BY311" i="1"/>
  <c r="BX311" i="1"/>
  <c r="BW311" i="1"/>
  <c r="BV311" i="1"/>
  <c r="BU311" i="1"/>
  <c r="BT311" i="1"/>
  <c r="BS311" i="1"/>
  <c r="BR311" i="1"/>
  <c r="BQ311" i="1"/>
  <c r="BP311" i="1"/>
  <c r="BO311" i="1"/>
  <c r="BN311" i="1"/>
  <c r="BM311" i="1"/>
  <c r="BL311" i="1"/>
  <c r="CN311" i="1"/>
  <c r="CR302" i="1"/>
  <c r="CQ302" i="1"/>
  <c r="CP302" i="1"/>
  <c r="CO302" i="1"/>
  <c r="CN302" i="1"/>
  <c r="CM302" i="1"/>
  <c r="CL302" i="1"/>
  <c r="CK302" i="1"/>
  <c r="CJ302" i="1"/>
  <c r="CI302" i="1"/>
  <c r="CH302" i="1"/>
  <c r="CG302" i="1"/>
  <c r="CF302" i="1"/>
  <c r="CE302" i="1"/>
  <c r="CD302" i="1"/>
  <c r="CC302" i="1"/>
  <c r="CB302" i="1"/>
  <c r="CA302" i="1"/>
  <c r="BZ302" i="1"/>
  <c r="BY302" i="1"/>
  <c r="BX302" i="1"/>
  <c r="BW302" i="1"/>
  <c r="BV302" i="1"/>
  <c r="BU302" i="1"/>
  <c r="BT302" i="1"/>
  <c r="BS302" i="1"/>
  <c r="BR302" i="1"/>
  <c r="BQ302" i="1"/>
  <c r="BP302" i="1"/>
  <c r="BO302" i="1"/>
  <c r="BN302" i="1"/>
  <c r="BM302" i="1"/>
  <c r="BL302" i="1"/>
  <c r="BK302" i="1"/>
  <c r="BJ302" i="1"/>
  <c r="BI302" i="1"/>
  <c r="BH302" i="1"/>
  <c r="BG302" i="1"/>
  <c r="BF302" i="1"/>
  <c r="BE302" i="1"/>
  <c r="BD302" i="1"/>
  <c r="BC302" i="1"/>
  <c r="CS302" i="1"/>
  <c r="CR301" i="1"/>
  <c r="CQ301" i="1"/>
  <c r="CP301" i="1"/>
  <c r="CO301" i="1"/>
  <c r="CN301" i="1"/>
  <c r="CM301" i="1"/>
  <c r="CL301" i="1"/>
  <c r="CK301" i="1"/>
  <c r="CJ301" i="1"/>
  <c r="CI301" i="1"/>
  <c r="CH301" i="1"/>
  <c r="CG301" i="1"/>
  <c r="CF301" i="1"/>
  <c r="CE301" i="1"/>
  <c r="CD301" i="1"/>
  <c r="CC301" i="1"/>
  <c r="CB301" i="1"/>
  <c r="CA301" i="1"/>
  <c r="BZ301" i="1"/>
  <c r="BY301" i="1"/>
  <c r="BX301" i="1"/>
  <c r="BW301" i="1"/>
  <c r="BV301" i="1"/>
  <c r="BU301" i="1"/>
  <c r="BT301" i="1"/>
  <c r="BS301" i="1"/>
  <c r="BR301" i="1"/>
  <c r="BQ301" i="1"/>
  <c r="BP301" i="1"/>
  <c r="BO301" i="1"/>
  <c r="BN301" i="1"/>
  <c r="BM301" i="1"/>
  <c r="BL301" i="1"/>
  <c r="BK301" i="1"/>
  <c r="BJ301" i="1"/>
  <c r="BI301" i="1"/>
  <c r="BH301" i="1"/>
  <c r="BG301" i="1"/>
  <c r="BF301" i="1"/>
  <c r="BE301" i="1"/>
  <c r="BD301" i="1"/>
  <c r="BC301" i="1"/>
  <c r="BB301" i="1"/>
  <c r="BA301" i="1"/>
  <c r="AZ301" i="1"/>
  <c r="AY301" i="1"/>
  <c r="AX301" i="1"/>
  <c r="AW301" i="1"/>
  <c r="AV301" i="1"/>
  <c r="AU301" i="1"/>
  <c r="AT301" i="1"/>
  <c r="AS301" i="1"/>
  <c r="AR301" i="1"/>
  <c r="AQ301" i="1"/>
  <c r="CS301" i="1"/>
  <c r="CR299" i="1"/>
  <c r="CQ299" i="1"/>
  <c r="CP299" i="1"/>
  <c r="CO299" i="1"/>
  <c r="CN299" i="1"/>
  <c r="CM299" i="1"/>
  <c r="CL299" i="1"/>
  <c r="CK299" i="1"/>
  <c r="CJ299" i="1"/>
  <c r="CI299" i="1"/>
  <c r="CH299" i="1"/>
  <c r="CG299" i="1"/>
  <c r="CF299" i="1"/>
  <c r="CE299" i="1"/>
  <c r="CD299" i="1"/>
  <c r="CC299" i="1"/>
  <c r="CB299" i="1"/>
  <c r="CA299" i="1"/>
  <c r="BZ299" i="1"/>
  <c r="BY299" i="1"/>
  <c r="BX299" i="1"/>
  <c r="BW299" i="1"/>
  <c r="BV299" i="1"/>
  <c r="BU299" i="1"/>
  <c r="BT299" i="1"/>
  <c r="BS299" i="1"/>
  <c r="BR299" i="1"/>
  <c r="BQ299" i="1"/>
  <c r="BP299" i="1"/>
  <c r="BO299" i="1"/>
  <c r="BN299" i="1"/>
  <c r="BM299" i="1"/>
  <c r="BL299" i="1"/>
  <c r="BK299" i="1"/>
  <c r="BJ299" i="1"/>
  <c r="BI299" i="1"/>
  <c r="BH299" i="1"/>
  <c r="BG299" i="1"/>
  <c r="BF299" i="1"/>
  <c r="BE299" i="1"/>
  <c r="BD299" i="1"/>
  <c r="BC299" i="1"/>
  <c r="BB299" i="1"/>
  <c r="BA299" i="1"/>
  <c r="AZ299" i="1"/>
  <c r="AY299" i="1"/>
  <c r="AX299" i="1"/>
  <c r="AW299" i="1"/>
  <c r="AV299" i="1"/>
  <c r="AU299" i="1"/>
  <c r="AT299" i="1"/>
  <c r="AS299" i="1"/>
  <c r="AR299" i="1"/>
  <c r="AQ299" i="1"/>
  <c r="AP299" i="1"/>
  <c r="AO299" i="1"/>
  <c r="AN299" i="1"/>
  <c r="AM299" i="1"/>
  <c r="AL299" i="1"/>
  <c r="AK299" i="1"/>
  <c r="AJ299" i="1"/>
  <c r="AI299" i="1"/>
  <c r="AH299" i="1"/>
  <c r="AG299" i="1"/>
  <c r="AF299" i="1"/>
  <c r="AE299" i="1"/>
  <c r="AD299" i="1"/>
  <c r="AC299" i="1"/>
  <c r="AB299" i="1"/>
  <c r="AA299" i="1"/>
  <c r="Z299" i="1"/>
  <c r="Y299" i="1"/>
  <c r="X299" i="1"/>
  <c r="W299" i="1"/>
  <c r="V299" i="1"/>
  <c r="U299" i="1"/>
  <c r="T299" i="1"/>
  <c r="S299" i="1"/>
  <c r="R299" i="1"/>
  <c r="Q299" i="1"/>
  <c r="P299" i="1"/>
  <c r="O299" i="1"/>
  <c r="N299" i="1"/>
  <c r="M299" i="1"/>
  <c r="L299" i="1"/>
  <c r="K299" i="1"/>
  <c r="J299" i="1"/>
  <c r="I299" i="1"/>
  <c r="H299" i="1"/>
  <c r="G299" i="1"/>
  <c r="CR298" i="1"/>
  <c r="CQ298" i="1"/>
  <c r="CP298" i="1"/>
  <c r="CO298" i="1"/>
  <c r="CN298" i="1"/>
  <c r="CM298" i="1"/>
  <c r="CL298" i="1"/>
  <c r="CK298" i="1"/>
  <c r="CJ298" i="1"/>
  <c r="CI298" i="1"/>
  <c r="CH298" i="1"/>
  <c r="CG298" i="1"/>
  <c r="CF298" i="1"/>
  <c r="CE298" i="1"/>
  <c r="CD298" i="1"/>
  <c r="CC298" i="1"/>
  <c r="CB298" i="1"/>
  <c r="CA298" i="1"/>
  <c r="BZ298" i="1"/>
  <c r="BY298" i="1"/>
  <c r="BX298" i="1"/>
  <c r="BW298" i="1"/>
  <c r="BV298" i="1"/>
  <c r="BU298" i="1"/>
  <c r="BT298" i="1"/>
  <c r="BS298" i="1"/>
  <c r="BR298" i="1"/>
  <c r="BQ298" i="1"/>
  <c r="BP298" i="1"/>
  <c r="BO298" i="1"/>
  <c r="BN298" i="1"/>
  <c r="BM298" i="1"/>
  <c r="BL298" i="1"/>
  <c r="BK298" i="1"/>
  <c r="BJ298" i="1"/>
  <c r="BI298" i="1"/>
  <c r="BH298" i="1"/>
  <c r="BG298" i="1"/>
  <c r="BF298" i="1"/>
  <c r="BE298" i="1"/>
  <c r="BD298" i="1"/>
  <c r="BC298" i="1"/>
  <c r="BB298" i="1"/>
  <c r="BA298" i="1"/>
  <c r="AZ298" i="1"/>
  <c r="AY298" i="1"/>
  <c r="AX298" i="1"/>
  <c r="AW298" i="1"/>
  <c r="AV298" i="1"/>
  <c r="AU298" i="1"/>
  <c r="AT298" i="1"/>
  <c r="AS298" i="1"/>
  <c r="AR298" i="1"/>
  <c r="AQ298" i="1"/>
  <c r="AP298" i="1"/>
  <c r="AO298" i="1"/>
  <c r="AN298" i="1"/>
  <c r="AM298" i="1"/>
  <c r="AL298" i="1"/>
  <c r="AK298" i="1"/>
  <c r="AJ298" i="1"/>
  <c r="AI298" i="1"/>
  <c r="AH298" i="1"/>
  <c r="AG298" i="1"/>
  <c r="AF298" i="1"/>
  <c r="AE298" i="1"/>
  <c r="AD298" i="1"/>
  <c r="AC298" i="1"/>
  <c r="AB298" i="1"/>
  <c r="AA298" i="1"/>
  <c r="Z298" i="1"/>
  <c r="Y298" i="1"/>
  <c r="X298" i="1"/>
  <c r="W298" i="1"/>
  <c r="V298" i="1"/>
  <c r="U298" i="1"/>
  <c r="T298" i="1"/>
  <c r="S298" i="1"/>
  <c r="R298" i="1"/>
  <c r="Q298" i="1"/>
  <c r="P298" i="1"/>
  <c r="O298" i="1"/>
  <c r="N298" i="1"/>
  <c r="M298" i="1"/>
  <c r="L298" i="1"/>
  <c r="K298" i="1"/>
  <c r="J298" i="1"/>
  <c r="I298" i="1"/>
  <c r="H298" i="1"/>
  <c r="G298" i="1"/>
  <c r="CR297" i="1"/>
  <c r="CR300" i="1" s="1"/>
  <c r="CQ297" i="1"/>
  <c r="CQ300" i="1" s="1"/>
  <c r="CP297" i="1"/>
  <c r="CP300" i="1" s="1"/>
  <c r="CO297" i="1"/>
  <c r="CO300" i="1" s="1"/>
  <c r="CN297" i="1"/>
  <c r="CN300" i="1" s="1"/>
  <c r="CM297" i="1"/>
  <c r="CM300" i="1" s="1"/>
  <c r="CL297" i="1"/>
  <c r="CL300" i="1" s="1"/>
  <c r="CK297" i="1"/>
  <c r="CK300" i="1" s="1"/>
  <c r="CJ297" i="1"/>
  <c r="CJ300" i="1" s="1"/>
  <c r="CI297" i="1"/>
  <c r="CI300" i="1" s="1"/>
  <c r="CH297" i="1"/>
  <c r="CH300" i="1" s="1"/>
  <c r="CG297" i="1"/>
  <c r="CG300" i="1" s="1"/>
  <c r="CF297" i="1"/>
  <c r="CF300" i="1" s="1"/>
  <c r="CE297" i="1"/>
  <c r="CE300" i="1" s="1"/>
  <c r="CD297" i="1"/>
  <c r="CD300" i="1" s="1"/>
  <c r="CC297" i="1"/>
  <c r="CC300" i="1" s="1"/>
  <c r="CB297" i="1"/>
  <c r="CB300" i="1" s="1"/>
  <c r="CA297" i="1"/>
  <c r="CA300" i="1" s="1"/>
  <c r="BZ297" i="1"/>
  <c r="BZ300" i="1" s="1"/>
  <c r="BY297" i="1"/>
  <c r="BY300" i="1" s="1"/>
  <c r="BX297" i="1"/>
  <c r="BX300" i="1" s="1"/>
  <c r="BW297" i="1"/>
  <c r="BW300" i="1" s="1"/>
  <c r="BV297" i="1"/>
  <c r="BV300" i="1" s="1"/>
  <c r="BU297" i="1"/>
  <c r="BU300" i="1" s="1"/>
  <c r="BT297" i="1"/>
  <c r="BT300" i="1" s="1"/>
  <c r="BS297" i="1"/>
  <c r="BS300" i="1" s="1"/>
  <c r="BR297" i="1"/>
  <c r="BR300" i="1" s="1"/>
  <c r="BQ297" i="1"/>
  <c r="BQ300" i="1" s="1"/>
  <c r="BP297" i="1"/>
  <c r="BP300" i="1" s="1"/>
  <c r="BO297" i="1"/>
  <c r="BO300" i="1" s="1"/>
  <c r="BN297" i="1"/>
  <c r="BN300" i="1" s="1"/>
  <c r="BM297" i="1"/>
  <c r="BM300" i="1" s="1"/>
  <c r="BL297" i="1"/>
  <c r="BL300" i="1" s="1"/>
  <c r="BK297" i="1"/>
  <c r="BK300" i="1" s="1"/>
  <c r="BJ297" i="1"/>
  <c r="BJ300" i="1" s="1"/>
  <c r="BI297" i="1"/>
  <c r="BI300" i="1" s="1"/>
  <c r="BH297" i="1"/>
  <c r="BH300" i="1" s="1"/>
  <c r="BG297" i="1"/>
  <c r="BG300" i="1" s="1"/>
  <c r="BF297" i="1"/>
  <c r="BF300" i="1" s="1"/>
  <c r="BE297" i="1"/>
  <c r="BE300" i="1" s="1"/>
  <c r="BD297" i="1"/>
  <c r="BD300" i="1" s="1"/>
  <c r="BC297" i="1"/>
  <c r="BC300" i="1" s="1"/>
  <c r="BB297" i="1"/>
  <c r="BB300" i="1" s="1"/>
  <c r="BA297" i="1"/>
  <c r="BA300" i="1" s="1"/>
  <c r="AZ297" i="1"/>
  <c r="AZ300" i="1" s="1"/>
  <c r="AY297" i="1"/>
  <c r="AY300" i="1" s="1"/>
  <c r="AX297" i="1"/>
  <c r="AX300" i="1" s="1"/>
  <c r="AW297" i="1"/>
  <c r="AW300" i="1" s="1"/>
  <c r="AV297" i="1"/>
  <c r="AV300" i="1" s="1"/>
  <c r="AU297" i="1"/>
  <c r="AU300" i="1" s="1"/>
  <c r="AT297" i="1"/>
  <c r="AT300" i="1" s="1"/>
  <c r="AS297" i="1"/>
  <c r="AS300" i="1" s="1"/>
  <c r="AR297" i="1"/>
  <c r="AR300" i="1" s="1"/>
  <c r="AQ297" i="1"/>
  <c r="AQ300" i="1" s="1"/>
  <c r="AP297" i="1"/>
  <c r="AP300" i="1" s="1"/>
  <c r="AO297" i="1"/>
  <c r="AO300" i="1" s="1"/>
  <c r="AN297" i="1"/>
  <c r="AN300" i="1" s="1"/>
  <c r="AM297" i="1"/>
  <c r="AM300" i="1" s="1"/>
  <c r="AL297" i="1"/>
  <c r="AL300" i="1" s="1"/>
  <c r="AK297" i="1"/>
  <c r="AK300" i="1" s="1"/>
  <c r="AJ297" i="1"/>
  <c r="AJ300" i="1" s="1"/>
  <c r="AI297" i="1"/>
  <c r="AI300" i="1" s="1"/>
  <c r="AH297" i="1"/>
  <c r="AH300" i="1" s="1"/>
  <c r="AG297" i="1"/>
  <c r="AG300" i="1" s="1"/>
  <c r="AF297" i="1"/>
  <c r="AF300" i="1" s="1"/>
  <c r="AE297" i="1"/>
  <c r="AE300" i="1" s="1"/>
  <c r="AD297" i="1"/>
  <c r="AD300" i="1" s="1"/>
  <c r="AC297" i="1"/>
  <c r="AC300" i="1" s="1"/>
  <c r="AB297" i="1"/>
  <c r="AB300" i="1" s="1"/>
  <c r="AA297" i="1"/>
  <c r="AA300" i="1" s="1"/>
  <c r="Z297" i="1"/>
  <c r="Z300" i="1" s="1"/>
  <c r="Y297" i="1"/>
  <c r="Y300" i="1" s="1"/>
  <c r="X297" i="1"/>
  <c r="X300" i="1" s="1"/>
  <c r="W297" i="1"/>
  <c r="W300" i="1" s="1"/>
  <c r="V297" i="1"/>
  <c r="V300" i="1" s="1"/>
  <c r="U297" i="1"/>
  <c r="T297" i="1"/>
  <c r="T300" i="1" s="1"/>
  <c r="S297" i="1"/>
  <c r="S300" i="1" s="1"/>
  <c r="R297" i="1"/>
  <c r="R300" i="1" s="1"/>
  <c r="Q297" i="1"/>
  <c r="Q300" i="1" s="1"/>
  <c r="P297" i="1"/>
  <c r="P300" i="1" s="1"/>
  <c r="O297" i="1"/>
  <c r="O300" i="1" s="1"/>
  <c r="N297" i="1"/>
  <c r="N300" i="1" s="1"/>
  <c r="M297" i="1"/>
  <c r="M300" i="1" s="1"/>
  <c r="L297" i="1"/>
  <c r="L300" i="1" s="1"/>
  <c r="K297" i="1"/>
  <c r="K300" i="1" s="1"/>
  <c r="J297" i="1"/>
  <c r="J300" i="1" s="1"/>
  <c r="I297" i="1"/>
  <c r="H297" i="1"/>
  <c r="H300" i="1" s="1"/>
  <c r="G297" i="1"/>
  <c r="G300" i="1" s="1"/>
  <c r="CS299" i="1"/>
  <c r="CS298" i="1"/>
  <c r="CS297" i="1"/>
  <c r="CQ295" i="1"/>
  <c r="CP295" i="1"/>
  <c r="CO295" i="1"/>
  <c r="CN295" i="1"/>
  <c r="CM295" i="1"/>
  <c r="CL295" i="1"/>
  <c r="CK295" i="1"/>
  <c r="CJ295" i="1"/>
  <c r="CI295" i="1"/>
  <c r="CH295" i="1"/>
  <c r="CG295" i="1"/>
  <c r="CF295" i="1"/>
  <c r="CE295" i="1"/>
  <c r="CD295" i="1"/>
  <c r="CC295" i="1"/>
  <c r="CB295" i="1"/>
  <c r="CA295" i="1"/>
  <c r="BZ295" i="1"/>
  <c r="BY295" i="1"/>
  <c r="BX295" i="1"/>
  <c r="BW295" i="1"/>
  <c r="BV295" i="1"/>
  <c r="BU295" i="1"/>
  <c r="BT295" i="1"/>
  <c r="BS295" i="1"/>
  <c r="BR295" i="1"/>
  <c r="BQ295" i="1"/>
  <c r="BP295" i="1"/>
  <c r="CR295" i="1"/>
  <c r="CR87" i="1"/>
  <c r="CQ87" i="1"/>
  <c r="CP87" i="1"/>
  <c r="CO87" i="1"/>
  <c r="CN87" i="1"/>
  <c r="CM87" i="1"/>
  <c r="CL87" i="1"/>
  <c r="CK87" i="1"/>
  <c r="CJ87" i="1"/>
  <c r="CI87" i="1"/>
  <c r="CH87" i="1"/>
  <c r="CG87" i="1"/>
  <c r="CF87" i="1"/>
  <c r="CE87" i="1"/>
  <c r="CD87" i="1"/>
  <c r="CC87" i="1"/>
  <c r="CB87" i="1"/>
  <c r="CA87" i="1"/>
  <c r="BZ87" i="1"/>
  <c r="BY87"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AY87" i="1"/>
  <c r="AX87" i="1"/>
  <c r="AW87" i="1"/>
  <c r="AV87" i="1"/>
  <c r="AU87" i="1"/>
  <c r="AT87" i="1"/>
  <c r="AS87" i="1"/>
  <c r="AR87" i="1"/>
  <c r="AQ87" i="1"/>
  <c r="AP87" i="1"/>
  <c r="AO87" i="1"/>
  <c r="AN87" i="1"/>
  <c r="AM87" i="1"/>
  <c r="AL87" i="1"/>
  <c r="AK87" i="1"/>
  <c r="AJ87" i="1"/>
  <c r="AI87" i="1"/>
  <c r="AH87" i="1"/>
  <c r="AG87" i="1"/>
  <c r="AF87" i="1"/>
  <c r="AE87" i="1"/>
  <c r="AD87" i="1"/>
  <c r="AC87" i="1"/>
  <c r="AB87" i="1"/>
  <c r="AA87" i="1"/>
  <c r="Z87" i="1"/>
  <c r="Y87" i="1"/>
  <c r="X87" i="1"/>
  <c r="W87" i="1"/>
  <c r="V87" i="1"/>
  <c r="U87" i="1"/>
  <c r="T87" i="1"/>
  <c r="S87" i="1"/>
  <c r="R87" i="1"/>
  <c r="Q87" i="1"/>
  <c r="P87" i="1"/>
  <c r="O87" i="1"/>
  <c r="N87" i="1"/>
  <c r="M87" i="1"/>
  <c r="L87" i="1"/>
  <c r="K87" i="1"/>
  <c r="J87" i="1"/>
  <c r="I87" i="1"/>
  <c r="H87" i="1"/>
  <c r="G87" i="1"/>
  <c r="F87" i="1"/>
  <c r="E87" i="1"/>
  <c r="CR86" i="1"/>
  <c r="CQ86" i="1"/>
  <c r="CP86" i="1"/>
  <c r="CO86" i="1"/>
  <c r="CN86" i="1"/>
  <c r="CM86" i="1"/>
  <c r="CL86" i="1"/>
  <c r="CK86" i="1"/>
  <c r="CJ86" i="1"/>
  <c r="CI86" i="1"/>
  <c r="CH86" i="1"/>
  <c r="CG86" i="1"/>
  <c r="CF86" i="1"/>
  <c r="CE86" i="1"/>
  <c r="CD86" i="1"/>
  <c r="CC86" i="1"/>
  <c r="CB86" i="1"/>
  <c r="CA86" i="1"/>
  <c r="BZ86" i="1"/>
  <c r="BY86" i="1"/>
  <c r="BX86" i="1"/>
  <c r="BW86" i="1"/>
  <c r="BV86" i="1"/>
  <c r="BU86" i="1"/>
  <c r="BT86" i="1"/>
  <c r="BS86" i="1"/>
  <c r="BR86" i="1"/>
  <c r="BQ86" i="1"/>
  <c r="BP86" i="1"/>
  <c r="BO86" i="1"/>
  <c r="BN86" i="1"/>
  <c r="BM86" i="1"/>
  <c r="BL86" i="1"/>
  <c r="BK86" i="1"/>
  <c r="BJ86" i="1"/>
  <c r="BI86" i="1"/>
  <c r="BH86" i="1"/>
  <c r="BG86" i="1"/>
  <c r="BF86" i="1"/>
  <c r="BE86" i="1"/>
  <c r="BD86" i="1"/>
  <c r="BC86" i="1"/>
  <c r="BB86" i="1"/>
  <c r="BA86" i="1"/>
  <c r="AZ86" i="1"/>
  <c r="AY86" i="1"/>
  <c r="AX86" i="1"/>
  <c r="AW86" i="1"/>
  <c r="AV86" i="1"/>
  <c r="AU86" i="1"/>
  <c r="AT86" i="1"/>
  <c r="AS86" i="1"/>
  <c r="AR86" i="1"/>
  <c r="AQ86" i="1"/>
  <c r="AP86" i="1"/>
  <c r="AO86" i="1"/>
  <c r="AN86" i="1"/>
  <c r="AM86" i="1"/>
  <c r="AL86" i="1"/>
  <c r="AK86" i="1"/>
  <c r="AJ86" i="1"/>
  <c r="AI86" i="1"/>
  <c r="AH86" i="1"/>
  <c r="AG86" i="1"/>
  <c r="AF86" i="1"/>
  <c r="AE86" i="1"/>
  <c r="AD86" i="1"/>
  <c r="AC86" i="1"/>
  <c r="AB86" i="1"/>
  <c r="AA86" i="1"/>
  <c r="Z86" i="1"/>
  <c r="Y86" i="1"/>
  <c r="X86" i="1"/>
  <c r="W86" i="1"/>
  <c r="V86" i="1"/>
  <c r="U86" i="1"/>
  <c r="T86" i="1"/>
  <c r="S86" i="1"/>
  <c r="R86" i="1"/>
  <c r="Q86" i="1"/>
  <c r="P86" i="1"/>
  <c r="O86" i="1"/>
  <c r="N86" i="1"/>
  <c r="M86" i="1"/>
  <c r="L86" i="1"/>
  <c r="K86" i="1"/>
  <c r="J86" i="1"/>
  <c r="I86" i="1"/>
  <c r="H86" i="1"/>
  <c r="G86" i="1"/>
  <c r="F86" i="1"/>
  <c r="E86" i="1"/>
  <c r="CR85" i="1"/>
  <c r="CQ85" i="1"/>
  <c r="CP85" i="1"/>
  <c r="CO85" i="1"/>
  <c r="CN85" i="1"/>
  <c r="CM85" i="1"/>
  <c r="CL85" i="1"/>
  <c r="CK85" i="1"/>
  <c r="CJ85" i="1"/>
  <c r="CI85" i="1"/>
  <c r="CH85" i="1"/>
  <c r="CG85" i="1"/>
  <c r="CF85" i="1"/>
  <c r="CE85" i="1"/>
  <c r="CD85" i="1"/>
  <c r="CC85" i="1"/>
  <c r="CB85" i="1"/>
  <c r="CA85" i="1"/>
  <c r="BZ85" i="1"/>
  <c r="BY85" i="1"/>
  <c r="BX85" i="1"/>
  <c r="BW85" i="1"/>
  <c r="BV85" i="1"/>
  <c r="BU85" i="1"/>
  <c r="BT85" i="1"/>
  <c r="BS85" i="1"/>
  <c r="BR85" i="1"/>
  <c r="BQ85" i="1"/>
  <c r="BP85" i="1"/>
  <c r="BO85" i="1"/>
  <c r="BN85" i="1"/>
  <c r="BM85" i="1"/>
  <c r="BL85" i="1"/>
  <c r="BK85" i="1"/>
  <c r="BJ85" i="1"/>
  <c r="BI85" i="1"/>
  <c r="BH85" i="1"/>
  <c r="BG85" i="1"/>
  <c r="BF85" i="1"/>
  <c r="BE85" i="1"/>
  <c r="BD85" i="1"/>
  <c r="BC85" i="1"/>
  <c r="BB85" i="1"/>
  <c r="BA85" i="1"/>
  <c r="AZ85" i="1"/>
  <c r="AY85" i="1"/>
  <c r="AX85" i="1"/>
  <c r="AW85" i="1"/>
  <c r="AV85" i="1"/>
  <c r="AU85" i="1"/>
  <c r="AT85" i="1"/>
  <c r="AS85" i="1"/>
  <c r="AR85" i="1"/>
  <c r="AQ85" i="1"/>
  <c r="AP85" i="1"/>
  <c r="AO85" i="1"/>
  <c r="AN85" i="1"/>
  <c r="AM85" i="1"/>
  <c r="AL85" i="1"/>
  <c r="AK85" i="1"/>
  <c r="AJ85" i="1"/>
  <c r="AI85" i="1"/>
  <c r="AH85" i="1"/>
  <c r="AG85" i="1"/>
  <c r="AF85" i="1"/>
  <c r="AE85" i="1"/>
  <c r="AD85" i="1"/>
  <c r="AC85" i="1"/>
  <c r="AB85" i="1"/>
  <c r="AA85" i="1"/>
  <c r="Z85" i="1"/>
  <c r="Y85" i="1"/>
  <c r="X85" i="1"/>
  <c r="W85" i="1"/>
  <c r="V85" i="1"/>
  <c r="U85" i="1"/>
  <c r="T85" i="1"/>
  <c r="S85" i="1"/>
  <c r="R85" i="1"/>
  <c r="Q85" i="1"/>
  <c r="P85" i="1"/>
  <c r="O85" i="1"/>
  <c r="N85" i="1"/>
  <c r="M85" i="1"/>
  <c r="L85" i="1"/>
  <c r="K85" i="1"/>
  <c r="J85" i="1"/>
  <c r="I85" i="1"/>
  <c r="H85" i="1"/>
  <c r="G85" i="1"/>
  <c r="F85" i="1"/>
  <c r="E85" i="1"/>
  <c r="CR84" i="1"/>
  <c r="CQ84" i="1"/>
  <c r="CP84" i="1"/>
  <c r="CO84" i="1"/>
  <c r="CN84" i="1"/>
  <c r="CM84" i="1"/>
  <c r="CL84" i="1"/>
  <c r="CK84" i="1"/>
  <c r="CJ84" i="1"/>
  <c r="CI84" i="1"/>
  <c r="CH84" i="1"/>
  <c r="CG84" i="1"/>
  <c r="CF84" i="1"/>
  <c r="CE84" i="1"/>
  <c r="CD84" i="1"/>
  <c r="CC84" i="1"/>
  <c r="CB84" i="1"/>
  <c r="CA84" i="1"/>
  <c r="BZ84" i="1"/>
  <c r="BY84"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AY84" i="1"/>
  <c r="AX84" i="1"/>
  <c r="AW84" i="1"/>
  <c r="AV84" i="1"/>
  <c r="AU84" i="1"/>
  <c r="AT84" i="1"/>
  <c r="AS84" i="1"/>
  <c r="AR84" i="1"/>
  <c r="AQ84" i="1"/>
  <c r="AP84" i="1"/>
  <c r="AO84" i="1"/>
  <c r="AN84" i="1"/>
  <c r="AM84" i="1"/>
  <c r="AL84" i="1"/>
  <c r="AK84" i="1"/>
  <c r="AJ84" i="1"/>
  <c r="AI84" i="1"/>
  <c r="AH84" i="1"/>
  <c r="AG84" i="1"/>
  <c r="AF84" i="1"/>
  <c r="AE84" i="1"/>
  <c r="AD84" i="1"/>
  <c r="AC84" i="1"/>
  <c r="AB84" i="1"/>
  <c r="AA84" i="1"/>
  <c r="Z84" i="1"/>
  <c r="Y84" i="1"/>
  <c r="X84" i="1"/>
  <c r="W84" i="1"/>
  <c r="V84" i="1"/>
  <c r="U84" i="1"/>
  <c r="T84" i="1"/>
  <c r="S84" i="1"/>
  <c r="R84" i="1"/>
  <c r="Q84" i="1"/>
  <c r="P84" i="1"/>
  <c r="O84" i="1"/>
  <c r="N84" i="1"/>
  <c r="M84" i="1"/>
  <c r="L84" i="1"/>
  <c r="K84" i="1"/>
  <c r="J84" i="1"/>
  <c r="I84" i="1"/>
  <c r="H84" i="1"/>
  <c r="G84" i="1"/>
  <c r="F84" i="1"/>
  <c r="E84" i="1"/>
  <c r="CR83" i="1"/>
  <c r="CQ83" i="1"/>
  <c r="CP83" i="1"/>
  <c r="CO83"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AG83" i="1"/>
  <c r="AF83" i="1"/>
  <c r="AE83" i="1"/>
  <c r="AD83" i="1"/>
  <c r="AC83" i="1"/>
  <c r="AB83" i="1"/>
  <c r="AA83" i="1"/>
  <c r="Z83" i="1"/>
  <c r="Y83" i="1"/>
  <c r="X83" i="1"/>
  <c r="W83" i="1"/>
  <c r="V83" i="1"/>
  <c r="U83" i="1"/>
  <c r="T83" i="1"/>
  <c r="S83" i="1"/>
  <c r="R83" i="1"/>
  <c r="Q83" i="1"/>
  <c r="P83" i="1"/>
  <c r="O83" i="1"/>
  <c r="N83" i="1"/>
  <c r="M83" i="1"/>
  <c r="L83" i="1"/>
  <c r="K83" i="1"/>
  <c r="J83" i="1"/>
  <c r="I83" i="1"/>
  <c r="H83" i="1"/>
  <c r="G83" i="1"/>
  <c r="F83" i="1"/>
  <c r="E83" i="1"/>
  <c r="D83" i="1"/>
  <c r="D87" i="1"/>
  <c r="D86" i="1"/>
  <c r="D85" i="1"/>
  <c r="D84"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R72" i="1"/>
  <c r="BE29" i="7" s="1"/>
  <c r="CR71" i="1"/>
  <c r="BE28" i="7" s="1"/>
  <c r="CR70" i="1"/>
  <c r="BE33" i="7" s="1"/>
  <c r="CR69" i="1"/>
  <c r="BE32" i="7" s="1"/>
  <c r="CR68" i="1"/>
  <c r="BE31" i="7" s="1"/>
  <c r="CR67" i="1"/>
  <c r="BE27" i="7" s="1"/>
  <c r="CR66" i="1"/>
  <c r="BE30" i="7" s="1"/>
  <c r="CQ69" i="1"/>
  <c r="BD32" i="7" s="1"/>
  <c r="CQ72" i="1"/>
  <c r="BD29" i="7" s="1"/>
  <c r="CP72" i="1"/>
  <c r="BC29" i="7" s="1"/>
  <c r="CO72" i="1"/>
  <c r="BB29" i="7" s="1"/>
  <c r="CN72" i="1"/>
  <c r="BA29" i="7" s="1"/>
  <c r="CM72" i="1"/>
  <c r="AZ29" i="7" s="1"/>
  <c r="CL72" i="1"/>
  <c r="AY29" i="7" s="1"/>
  <c r="CK72" i="1"/>
  <c r="AX29" i="7" s="1"/>
  <c r="CJ72" i="1"/>
  <c r="AW29" i="7" s="1"/>
  <c r="CI72" i="1"/>
  <c r="AV29" i="7" s="1"/>
  <c r="CH72" i="1"/>
  <c r="AU29" i="7" s="1"/>
  <c r="CG72" i="1"/>
  <c r="AT29" i="7" s="1"/>
  <c r="CF72" i="1"/>
  <c r="AS29" i="7" s="1"/>
  <c r="CE72" i="1"/>
  <c r="AR29" i="7" s="1"/>
  <c r="CD72" i="1"/>
  <c r="AQ29" i="7" s="1"/>
  <c r="CC72" i="1"/>
  <c r="AP29" i="7" s="1"/>
  <c r="CB72" i="1"/>
  <c r="AO29" i="7" s="1"/>
  <c r="CA72" i="1"/>
  <c r="AN29" i="7" s="1"/>
  <c r="BZ72" i="1"/>
  <c r="AM29" i="7" s="1"/>
  <c r="BY72" i="1"/>
  <c r="AL29" i="7" s="1"/>
  <c r="BX72" i="1"/>
  <c r="AK29" i="7" s="1"/>
  <c r="BW72" i="1"/>
  <c r="AJ29" i="7" s="1"/>
  <c r="BV72" i="1"/>
  <c r="AI29" i="7" s="1"/>
  <c r="BU72" i="1"/>
  <c r="AH29" i="7" s="1"/>
  <c r="BT72" i="1"/>
  <c r="AG29" i="7" s="1"/>
  <c r="BS72" i="1"/>
  <c r="AF29" i="7" s="1"/>
  <c r="BR72" i="1"/>
  <c r="AE29" i="7" s="1"/>
  <c r="BQ72" i="1"/>
  <c r="AD29" i="7" s="1"/>
  <c r="BP72" i="1"/>
  <c r="AC29" i="7" s="1"/>
  <c r="BO72" i="1"/>
  <c r="AB29" i="7" s="1"/>
  <c r="BN72" i="1"/>
  <c r="AA29" i="7" s="1"/>
  <c r="BM72" i="1"/>
  <c r="Z29" i="7" s="1"/>
  <c r="BL72" i="1"/>
  <c r="Y29" i="7" s="1"/>
  <c r="BK72" i="1"/>
  <c r="X29" i="7" s="1"/>
  <c r="BJ72" i="1"/>
  <c r="W29" i="7" s="1"/>
  <c r="BI72" i="1"/>
  <c r="V29" i="7" s="1"/>
  <c r="BH72" i="1"/>
  <c r="U29" i="7" s="1"/>
  <c r="BG72" i="1"/>
  <c r="T29" i="7" s="1"/>
  <c r="BF72" i="1"/>
  <c r="S29" i="7" s="1"/>
  <c r="BE72" i="1"/>
  <c r="R29" i="7" s="1"/>
  <c r="BD72" i="1"/>
  <c r="Q29" i="7" s="1"/>
  <c r="BC72" i="1"/>
  <c r="P29" i="7" s="1"/>
  <c r="BB72" i="1"/>
  <c r="O29" i="7" s="1"/>
  <c r="BA72" i="1"/>
  <c r="N29" i="7" s="1"/>
  <c r="AZ72" i="1"/>
  <c r="M29" i="7" s="1"/>
  <c r="AY72" i="1"/>
  <c r="L29" i="7" s="1"/>
  <c r="AX72" i="1"/>
  <c r="K29" i="7" s="1"/>
  <c r="AW72" i="1"/>
  <c r="J29" i="7" s="1"/>
  <c r="AV72" i="1"/>
  <c r="I29" i="7" s="1"/>
  <c r="AU72" i="1"/>
  <c r="H29" i="7" s="1"/>
  <c r="AT72" i="1"/>
  <c r="G29" i="7" s="1"/>
  <c r="AS72" i="1"/>
  <c r="F29" i="7" s="1"/>
  <c r="AR72" i="1"/>
  <c r="E29" i="7" s="1"/>
  <c r="AQ72" i="1"/>
  <c r="D29" i="7" s="1"/>
  <c r="AP72" i="1"/>
  <c r="C29" i="7" s="1"/>
  <c r="AO72" i="1"/>
  <c r="AN72" i="1"/>
  <c r="AM72" i="1"/>
  <c r="AL72" i="1"/>
  <c r="AK72" i="1"/>
  <c r="AJ72" i="1"/>
  <c r="AI72" i="1"/>
  <c r="AH72" i="1"/>
  <c r="AG72" i="1"/>
  <c r="AF72" i="1"/>
  <c r="AE72" i="1"/>
  <c r="AD72" i="1"/>
  <c r="AC72" i="1"/>
  <c r="AB72" i="1"/>
  <c r="AA72" i="1"/>
  <c r="Z72" i="1"/>
  <c r="Y72" i="1"/>
  <c r="X72" i="1"/>
  <c r="W72" i="1"/>
  <c r="V72" i="1"/>
  <c r="U72" i="1"/>
  <c r="T72" i="1"/>
  <c r="S72" i="1"/>
  <c r="R72" i="1"/>
  <c r="Q72" i="1"/>
  <c r="P72" i="1"/>
  <c r="O72" i="1"/>
  <c r="N72" i="1"/>
  <c r="M72" i="1"/>
  <c r="L72" i="1"/>
  <c r="K72" i="1"/>
  <c r="J72" i="1"/>
  <c r="I72" i="1"/>
  <c r="H72" i="1"/>
  <c r="G72" i="1"/>
  <c r="F72" i="1"/>
  <c r="E72" i="1"/>
  <c r="CQ71" i="1"/>
  <c r="BD28" i="7" s="1"/>
  <c r="CP71" i="1"/>
  <c r="BC28" i="7" s="1"/>
  <c r="CO71" i="1"/>
  <c r="BB28" i="7" s="1"/>
  <c r="CN71" i="1"/>
  <c r="BA28" i="7" s="1"/>
  <c r="CM71" i="1"/>
  <c r="AZ28" i="7" s="1"/>
  <c r="CL71" i="1"/>
  <c r="AY28" i="7" s="1"/>
  <c r="CK71" i="1"/>
  <c r="AX28" i="7" s="1"/>
  <c r="CJ71" i="1"/>
  <c r="AW28" i="7" s="1"/>
  <c r="CI71" i="1"/>
  <c r="AV28" i="7" s="1"/>
  <c r="CH71" i="1"/>
  <c r="AU28" i="7" s="1"/>
  <c r="CG71" i="1"/>
  <c r="AT28" i="7" s="1"/>
  <c r="CF71" i="1"/>
  <c r="AS28" i="7" s="1"/>
  <c r="CE71" i="1"/>
  <c r="AR28" i="7" s="1"/>
  <c r="CD71" i="1"/>
  <c r="AQ28" i="7" s="1"/>
  <c r="CC71" i="1"/>
  <c r="AP28" i="7" s="1"/>
  <c r="CB71" i="1"/>
  <c r="AO28" i="7" s="1"/>
  <c r="CA71" i="1"/>
  <c r="AN28" i="7" s="1"/>
  <c r="BZ71" i="1"/>
  <c r="AM28" i="7" s="1"/>
  <c r="BY71" i="1"/>
  <c r="AL28" i="7" s="1"/>
  <c r="BX71" i="1"/>
  <c r="AK28" i="7" s="1"/>
  <c r="BW71" i="1"/>
  <c r="AJ28" i="7" s="1"/>
  <c r="BV71" i="1"/>
  <c r="AI28" i="7" s="1"/>
  <c r="BU71" i="1"/>
  <c r="AH28" i="7" s="1"/>
  <c r="BT71" i="1"/>
  <c r="AG28" i="7" s="1"/>
  <c r="BS71" i="1"/>
  <c r="AF28" i="7" s="1"/>
  <c r="BR71" i="1"/>
  <c r="AE28" i="7" s="1"/>
  <c r="BQ71" i="1"/>
  <c r="AD28" i="7" s="1"/>
  <c r="BP71" i="1"/>
  <c r="AC28" i="7" s="1"/>
  <c r="BO71" i="1"/>
  <c r="AB28" i="7" s="1"/>
  <c r="BN71" i="1"/>
  <c r="AA28" i="7" s="1"/>
  <c r="BM71" i="1"/>
  <c r="Z28" i="7" s="1"/>
  <c r="BL71" i="1"/>
  <c r="Y28" i="7" s="1"/>
  <c r="BK71" i="1"/>
  <c r="X28" i="7" s="1"/>
  <c r="BJ71" i="1"/>
  <c r="W28" i="7" s="1"/>
  <c r="BI71" i="1"/>
  <c r="V28" i="7" s="1"/>
  <c r="BH71" i="1"/>
  <c r="U28" i="7" s="1"/>
  <c r="BG71" i="1"/>
  <c r="T28" i="7" s="1"/>
  <c r="BF71" i="1"/>
  <c r="S28" i="7" s="1"/>
  <c r="BE71" i="1"/>
  <c r="R28" i="7" s="1"/>
  <c r="BD71" i="1"/>
  <c r="Q28" i="7" s="1"/>
  <c r="BC71" i="1"/>
  <c r="P28" i="7" s="1"/>
  <c r="BB71" i="1"/>
  <c r="O28" i="7" s="1"/>
  <c r="BA71" i="1"/>
  <c r="N28" i="7" s="1"/>
  <c r="AZ71" i="1"/>
  <c r="M28" i="7" s="1"/>
  <c r="AY71" i="1"/>
  <c r="L28" i="7" s="1"/>
  <c r="AX71" i="1"/>
  <c r="K28" i="7" s="1"/>
  <c r="AW71" i="1"/>
  <c r="J28" i="7" s="1"/>
  <c r="AV71" i="1"/>
  <c r="I28" i="7" s="1"/>
  <c r="AU71" i="1"/>
  <c r="H28" i="7" s="1"/>
  <c r="AT71" i="1"/>
  <c r="G28" i="7" s="1"/>
  <c r="AS71" i="1"/>
  <c r="F28" i="7" s="1"/>
  <c r="AR71" i="1"/>
  <c r="E28" i="7" s="1"/>
  <c r="AQ71" i="1"/>
  <c r="D28" i="7" s="1"/>
  <c r="AP71" i="1"/>
  <c r="C28" i="7" s="1"/>
  <c r="AO71" i="1"/>
  <c r="AN71" i="1"/>
  <c r="AM71" i="1"/>
  <c r="AL71" i="1"/>
  <c r="AK71" i="1"/>
  <c r="AJ71" i="1"/>
  <c r="AI71" i="1"/>
  <c r="AH71" i="1"/>
  <c r="AG71" i="1"/>
  <c r="AF71" i="1"/>
  <c r="AE71" i="1"/>
  <c r="AD71" i="1"/>
  <c r="AC71" i="1"/>
  <c r="AB71" i="1"/>
  <c r="AA71" i="1"/>
  <c r="Z71" i="1"/>
  <c r="Y71" i="1"/>
  <c r="X71" i="1"/>
  <c r="W71" i="1"/>
  <c r="V71" i="1"/>
  <c r="U71" i="1"/>
  <c r="T71" i="1"/>
  <c r="S71" i="1"/>
  <c r="R71" i="1"/>
  <c r="Q71" i="1"/>
  <c r="P71" i="1"/>
  <c r="O71" i="1"/>
  <c r="N71" i="1"/>
  <c r="M71" i="1"/>
  <c r="L71" i="1"/>
  <c r="K71" i="1"/>
  <c r="J71" i="1"/>
  <c r="I71" i="1"/>
  <c r="H71" i="1"/>
  <c r="G71" i="1"/>
  <c r="F71" i="1"/>
  <c r="E71" i="1"/>
  <c r="CQ70" i="1"/>
  <c r="BD33" i="7" s="1"/>
  <c r="CP70" i="1"/>
  <c r="BC33" i="7" s="1"/>
  <c r="CO70" i="1"/>
  <c r="BB33" i="7" s="1"/>
  <c r="CN70" i="1"/>
  <c r="BA33" i="7" s="1"/>
  <c r="CM70" i="1"/>
  <c r="AZ33" i="7" s="1"/>
  <c r="CL70" i="1"/>
  <c r="AY33" i="7" s="1"/>
  <c r="CK70" i="1"/>
  <c r="AX33" i="7" s="1"/>
  <c r="CJ70" i="1"/>
  <c r="AW33" i="7" s="1"/>
  <c r="CI70" i="1"/>
  <c r="AV33" i="7" s="1"/>
  <c r="CH70" i="1"/>
  <c r="AU33" i="7" s="1"/>
  <c r="CG70" i="1"/>
  <c r="AT33" i="7" s="1"/>
  <c r="CF70" i="1"/>
  <c r="AS33" i="7" s="1"/>
  <c r="CE70" i="1"/>
  <c r="AR33" i="7" s="1"/>
  <c r="CD70" i="1"/>
  <c r="AQ33" i="7" s="1"/>
  <c r="CC70" i="1"/>
  <c r="AP33" i="7" s="1"/>
  <c r="CB70" i="1"/>
  <c r="AO33" i="7" s="1"/>
  <c r="CA70" i="1"/>
  <c r="AN33" i="7" s="1"/>
  <c r="BZ70" i="1"/>
  <c r="AM33" i="7" s="1"/>
  <c r="BY70" i="1"/>
  <c r="AL33" i="7" s="1"/>
  <c r="BX70" i="1"/>
  <c r="AK33" i="7" s="1"/>
  <c r="BW70" i="1"/>
  <c r="AJ33" i="7" s="1"/>
  <c r="BV70" i="1"/>
  <c r="AI33" i="7" s="1"/>
  <c r="BU70" i="1"/>
  <c r="AH33" i="7" s="1"/>
  <c r="BT70" i="1"/>
  <c r="AG33" i="7" s="1"/>
  <c r="BS70" i="1"/>
  <c r="AF33" i="7" s="1"/>
  <c r="BR70" i="1"/>
  <c r="AE33" i="7" s="1"/>
  <c r="BQ70" i="1"/>
  <c r="AD33" i="7" s="1"/>
  <c r="BP70" i="1"/>
  <c r="AC33" i="7" s="1"/>
  <c r="BO70" i="1"/>
  <c r="AB33" i="7" s="1"/>
  <c r="BN70" i="1"/>
  <c r="AA33" i="7" s="1"/>
  <c r="BM70" i="1"/>
  <c r="Z33" i="7" s="1"/>
  <c r="BL70" i="1"/>
  <c r="Y33" i="7" s="1"/>
  <c r="BK70" i="1"/>
  <c r="X33" i="7" s="1"/>
  <c r="BJ70" i="1"/>
  <c r="W33" i="7" s="1"/>
  <c r="BI70" i="1"/>
  <c r="V33" i="7" s="1"/>
  <c r="BH70" i="1"/>
  <c r="U33" i="7" s="1"/>
  <c r="BG70" i="1"/>
  <c r="T33" i="7" s="1"/>
  <c r="BF70" i="1"/>
  <c r="S33" i="7" s="1"/>
  <c r="BE70" i="1"/>
  <c r="R33" i="7" s="1"/>
  <c r="BD70" i="1"/>
  <c r="Q33" i="7" s="1"/>
  <c r="BC70" i="1"/>
  <c r="P33" i="7" s="1"/>
  <c r="BB70" i="1"/>
  <c r="O33" i="7" s="1"/>
  <c r="BA70" i="1"/>
  <c r="N33" i="7" s="1"/>
  <c r="AZ70" i="1"/>
  <c r="M33" i="7" s="1"/>
  <c r="AY70" i="1"/>
  <c r="L33" i="7" s="1"/>
  <c r="AX70" i="1"/>
  <c r="K33" i="7" s="1"/>
  <c r="AW70" i="1"/>
  <c r="J33" i="7" s="1"/>
  <c r="AV70" i="1"/>
  <c r="I33" i="7" s="1"/>
  <c r="AU70" i="1"/>
  <c r="H33" i="7" s="1"/>
  <c r="AT70" i="1"/>
  <c r="G33" i="7" s="1"/>
  <c r="AS70" i="1"/>
  <c r="F33" i="7" s="1"/>
  <c r="AR70" i="1"/>
  <c r="E33" i="7" s="1"/>
  <c r="AQ70" i="1"/>
  <c r="D33" i="7" s="1"/>
  <c r="AP70" i="1"/>
  <c r="C33" i="7" s="1"/>
  <c r="AO70" i="1"/>
  <c r="AN70" i="1"/>
  <c r="AM70" i="1"/>
  <c r="AL70" i="1"/>
  <c r="AK70" i="1"/>
  <c r="AJ70" i="1"/>
  <c r="AI70" i="1"/>
  <c r="AH70" i="1"/>
  <c r="AG70" i="1"/>
  <c r="AF70" i="1"/>
  <c r="AE70" i="1"/>
  <c r="AD70" i="1"/>
  <c r="AC70" i="1"/>
  <c r="AB70" i="1"/>
  <c r="AA70" i="1"/>
  <c r="Z70" i="1"/>
  <c r="Y70" i="1"/>
  <c r="X70" i="1"/>
  <c r="W70" i="1"/>
  <c r="V70" i="1"/>
  <c r="U70" i="1"/>
  <c r="T70" i="1"/>
  <c r="S70" i="1"/>
  <c r="R70" i="1"/>
  <c r="Q70" i="1"/>
  <c r="P70" i="1"/>
  <c r="O70" i="1"/>
  <c r="N70" i="1"/>
  <c r="M70" i="1"/>
  <c r="L70" i="1"/>
  <c r="K70" i="1"/>
  <c r="J70" i="1"/>
  <c r="I70" i="1"/>
  <c r="H70" i="1"/>
  <c r="G70" i="1"/>
  <c r="F70" i="1"/>
  <c r="E70" i="1"/>
  <c r="CP69" i="1"/>
  <c r="BC32" i="7" s="1"/>
  <c r="CO69" i="1"/>
  <c r="BB32" i="7" s="1"/>
  <c r="CN69" i="1"/>
  <c r="BA32" i="7" s="1"/>
  <c r="CM69" i="1"/>
  <c r="AZ32" i="7" s="1"/>
  <c r="CL69" i="1"/>
  <c r="AY32" i="7" s="1"/>
  <c r="CK69" i="1"/>
  <c r="AX32" i="7" s="1"/>
  <c r="CJ69" i="1"/>
  <c r="AW32" i="7" s="1"/>
  <c r="CI69" i="1"/>
  <c r="AV32" i="7" s="1"/>
  <c r="CH69" i="1"/>
  <c r="AU32" i="7" s="1"/>
  <c r="CG69" i="1"/>
  <c r="AT32" i="7" s="1"/>
  <c r="CF69" i="1"/>
  <c r="AS32" i="7" s="1"/>
  <c r="CE69" i="1"/>
  <c r="AR32" i="7" s="1"/>
  <c r="CD69" i="1"/>
  <c r="AQ32" i="7" s="1"/>
  <c r="CC69" i="1"/>
  <c r="AP32" i="7" s="1"/>
  <c r="CB69" i="1"/>
  <c r="AO32" i="7" s="1"/>
  <c r="CA69" i="1"/>
  <c r="AN32" i="7" s="1"/>
  <c r="BZ69" i="1"/>
  <c r="AM32" i="7" s="1"/>
  <c r="BY69" i="1"/>
  <c r="AL32" i="7" s="1"/>
  <c r="BX69" i="1"/>
  <c r="AK32" i="7" s="1"/>
  <c r="BW69" i="1"/>
  <c r="AJ32" i="7" s="1"/>
  <c r="BV69" i="1"/>
  <c r="AI32" i="7" s="1"/>
  <c r="BU69" i="1"/>
  <c r="AH32" i="7" s="1"/>
  <c r="BT69" i="1"/>
  <c r="AG32" i="7" s="1"/>
  <c r="BS69" i="1"/>
  <c r="AF32" i="7" s="1"/>
  <c r="BR69" i="1"/>
  <c r="AE32" i="7" s="1"/>
  <c r="BQ69" i="1"/>
  <c r="AD32" i="7" s="1"/>
  <c r="BP69" i="1"/>
  <c r="AC32" i="7" s="1"/>
  <c r="BO69" i="1"/>
  <c r="AB32" i="7" s="1"/>
  <c r="BN69" i="1"/>
  <c r="AA32" i="7" s="1"/>
  <c r="BM69" i="1"/>
  <c r="Z32" i="7" s="1"/>
  <c r="BL69" i="1"/>
  <c r="Y32" i="7" s="1"/>
  <c r="BK69" i="1"/>
  <c r="X32" i="7" s="1"/>
  <c r="BJ69" i="1"/>
  <c r="W32" i="7" s="1"/>
  <c r="BI69" i="1"/>
  <c r="V32" i="7" s="1"/>
  <c r="BH69" i="1"/>
  <c r="U32" i="7" s="1"/>
  <c r="BG69" i="1"/>
  <c r="T32" i="7" s="1"/>
  <c r="BF69" i="1"/>
  <c r="S32" i="7" s="1"/>
  <c r="BE69" i="1"/>
  <c r="R32" i="7" s="1"/>
  <c r="BD69" i="1"/>
  <c r="Q32" i="7" s="1"/>
  <c r="BC69" i="1"/>
  <c r="P32" i="7" s="1"/>
  <c r="BB69" i="1"/>
  <c r="O32" i="7" s="1"/>
  <c r="BA69" i="1"/>
  <c r="N32" i="7" s="1"/>
  <c r="AZ69" i="1"/>
  <c r="M32" i="7" s="1"/>
  <c r="AY69" i="1"/>
  <c r="L32" i="7" s="1"/>
  <c r="AX69" i="1"/>
  <c r="K32" i="7" s="1"/>
  <c r="AW69" i="1"/>
  <c r="J32" i="7" s="1"/>
  <c r="AV69" i="1"/>
  <c r="I32" i="7" s="1"/>
  <c r="AU69" i="1"/>
  <c r="H32" i="7" s="1"/>
  <c r="AT69" i="1"/>
  <c r="G32" i="7" s="1"/>
  <c r="AS69" i="1"/>
  <c r="F32" i="7" s="1"/>
  <c r="AR69" i="1"/>
  <c r="E32" i="7" s="1"/>
  <c r="AQ69" i="1"/>
  <c r="D32" i="7" s="1"/>
  <c r="AP69" i="1"/>
  <c r="C32" i="7" s="1"/>
  <c r="AO69" i="1"/>
  <c r="AN69" i="1"/>
  <c r="AM69" i="1"/>
  <c r="AL69" i="1"/>
  <c r="AK69" i="1"/>
  <c r="AJ69" i="1"/>
  <c r="AI69" i="1"/>
  <c r="AH69" i="1"/>
  <c r="AG69" i="1"/>
  <c r="AF69" i="1"/>
  <c r="AE69" i="1"/>
  <c r="AD69" i="1"/>
  <c r="AC69" i="1"/>
  <c r="AB69" i="1"/>
  <c r="AA69" i="1"/>
  <c r="Z69" i="1"/>
  <c r="Y69" i="1"/>
  <c r="X69" i="1"/>
  <c r="W69" i="1"/>
  <c r="V69" i="1"/>
  <c r="U69" i="1"/>
  <c r="T69" i="1"/>
  <c r="S69" i="1"/>
  <c r="R69" i="1"/>
  <c r="Q69" i="1"/>
  <c r="P69" i="1"/>
  <c r="O69" i="1"/>
  <c r="N69" i="1"/>
  <c r="M69" i="1"/>
  <c r="L69" i="1"/>
  <c r="K69" i="1"/>
  <c r="J69" i="1"/>
  <c r="I69" i="1"/>
  <c r="H69" i="1"/>
  <c r="G69" i="1"/>
  <c r="F69" i="1"/>
  <c r="E69" i="1"/>
  <c r="CQ68" i="1"/>
  <c r="BD31" i="7" s="1"/>
  <c r="CP68" i="1"/>
  <c r="BC31" i="7" s="1"/>
  <c r="CO68" i="1"/>
  <c r="BB31" i="7" s="1"/>
  <c r="CN68" i="1"/>
  <c r="BA31" i="7" s="1"/>
  <c r="CM68" i="1"/>
  <c r="AZ31" i="7" s="1"/>
  <c r="CL68" i="1"/>
  <c r="AY31" i="7" s="1"/>
  <c r="CK68" i="1"/>
  <c r="AX31" i="7" s="1"/>
  <c r="CJ68" i="1"/>
  <c r="AW31" i="7" s="1"/>
  <c r="CI68" i="1"/>
  <c r="AV31" i="7" s="1"/>
  <c r="CH68" i="1"/>
  <c r="AU31" i="7" s="1"/>
  <c r="CG68" i="1"/>
  <c r="AT31" i="7" s="1"/>
  <c r="CF68" i="1"/>
  <c r="AS31" i="7" s="1"/>
  <c r="CE68" i="1"/>
  <c r="AR31" i="7" s="1"/>
  <c r="CD68" i="1"/>
  <c r="AQ31" i="7" s="1"/>
  <c r="CC68" i="1"/>
  <c r="AP31" i="7" s="1"/>
  <c r="CB68" i="1"/>
  <c r="AO31" i="7" s="1"/>
  <c r="CA68" i="1"/>
  <c r="AN31" i="7" s="1"/>
  <c r="BZ68" i="1"/>
  <c r="AM31" i="7" s="1"/>
  <c r="BY68" i="1"/>
  <c r="AL31" i="7" s="1"/>
  <c r="BX68" i="1"/>
  <c r="AK31" i="7" s="1"/>
  <c r="BW68" i="1"/>
  <c r="AJ31" i="7" s="1"/>
  <c r="BV68" i="1"/>
  <c r="AI31" i="7" s="1"/>
  <c r="BU68" i="1"/>
  <c r="AH31" i="7" s="1"/>
  <c r="BT68" i="1"/>
  <c r="AG31" i="7" s="1"/>
  <c r="BS68" i="1"/>
  <c r="AF31" i="7" s="1"/>
  <c r="BR68" i="1"/>
  <c r="AE31" i="7" s="1"/>
  <c r="BQ68" i="1"/>
  <c r="AD31" i="7" s="1"/>
  <c r="BP68" i="1"/>
  <c r="AC31" i="7" s="1"/>
  <c r="BO68" i="1"/>
  <c r="AB31" i="7" s="1"/>
  <c r="BN68" i="1"/>
  <c r="AA31" i="7" s="1"/>
  <c r="BM68" i="1"/>
  <c r="Z31" i="7" s="1"/>
  <c r="BL68" i="1"/>
  <c r="Y31" i="7" s="1"/>
  <c r="BK68" i="1"/>
  <c r="X31" i="7" s="1"/>
  <c r="BJ68" i="1"/>
  <c r="W31" i="7" s="1"/>
  <c r="BI68" i="1"/>
  <c r="V31" i="7" s="1"/>
  <c r="BH68" i="1"/>
  <c r="U31" i="7" s="1"/>
  <c r="BG68" i="1"/>
  <c r="T31" i="7" s="1"/>
  <c r="BF68" i="1"/>
  <c r="S31" i="7" s="1"/>
  <c r="BE68" i="1"/>
  <c r="R31" i="7" s="1"/>
  <c r="BD68" i="1"/>
  <c r="Q31" i="7" s="1"/>
  <c r="BC68" i="1"/>
  <c r="P31" i="7" s="1"/>
  <c r="BB68" i="1"/>
  <c r="O31" i="7" s="1"/>
  <c r="BA68" i="1"/>
  <c r="N31" i="7" s="1"/>
  <c r="AZ68" i="1"/>
  <c r="M31" i="7" s="1"/>
  <c r="AY68" i="1"/>
  <c r="L31" i="7" s="1"/>
  <c r="AX68" i="1"/>
  <c r="K31" i="7" s="1"/>
  <c r="AW68" i="1"/>
  <c r="J31" i="7" s="1"/>
  <c r="AV68" i="1"/>
  <c r="I31" i="7" s="1"/>
  <c r="AU68" i="1"/>
  <c r="H31" i="7" s="1"/>
  <c r="AT68" i="1"/>
  <c r="G31" i="7" s="1"/>
  <c r="AS68" i="1"/>
  <c r="F31" i="7" s="1"/>
  <c r="AR68" i="1"/>
  <c r="E31" i="7" s="1"/>
  <c r="AQ68" i="1"/>
  <c r="D31" i="7" s="1"/>
  <c r="AP68" i="1"/>
  <c r="C31" i="7" s="1"/>
  <c r="AO68" i="1"/>
  <c r="AN68" i="1"/>
  <c r="AM68" i="1"/>
  <c r="AL68" i="1"/>
  <c r="AK68" i="1"/>
  <c r="AJ68" i="1"/>
  <c r="AI68" i="1"/>
  <c r="AH68" i="1"/>
  <c r="AG68" i="1"/>
  <c r="AF68" i="1"/>
  <c r="AE68" i="1"/>
  <c r="AD68" i="1"/>
  <c r="AC68" i="1"/>
  <c r="AB68" i="1"/>
  <c r="AA68" i="1"/>
  <c r="Z68" i="1"/>
  <c r="Y68" i="1"/>
  <c r="X68" i="1"/>
  <c r="W68" i="1"/>
  <c r="V68" i="1"/>
  <c r="U68" i="1"/>
  <c r="T68" i="1"/>
  <c r="S68" i="1"/>
  <c r="R68" i="1"/>
  <c r="Q68" i="1"/>
  <c r="P68" i="1"/>
  <c r="O68" i="1"/>
  <c r="N68" i="1"/>
  <c r="M68" i="1"/>
  <c r="L68" i="1"/>
  <c r="K68" i="1"/>
  <c r="J68" i="1"/>
  <c r="I68" i="1"/>
  <c r="H68" i="1"/>
  <c r="G68" i="1"/>
  <c r="F68" i="1"/>
  <c r="E68" i="1"/>
  <c r="CQ67" i="1"/>
  <c r="BD27" i="7" s="1"/>
  <c r="CP67" i="1"/>
  <c r="BC27" i="7" s="1"/>
  <c r="CO67" i="1"/>
  <c r="BB27" i="7" s="1"/>
  <c r="CN67" i="1"/>
  <c r="BA27" i="7" s="1"/>
  <c r="CM67" i="1"/>
  <c r="AZ27" i="7" s="1"/>
  <c r="CL67" i="1"/>
  <c r="AY27" i="7" s="1"/>
  <c r="CK67" i="1"/>
  <c r="AX27" i="7" s="1"/>
  <c r="CJ67" i="1"/>
  <c r="AW27" i="7" s="1"/>
  <c r="CI67" i="1"/>
  <c r="AV27" i="7" s="1"/>
  <c r="CH67" i="1"/>
  <c r="AU27" i="7" s="1"/>
  <c r="CG67" i="1"/>
  <c r="AT27" i="7" s="1"/>
  <c r="CF67" i="1"/>
  <c r="AS27" i="7" s="1"/>
  <c r="CE67" i="1"/>
  <c r="AR27" i="7" s="1"/>
  <c r="CD67" i="1"/>
  <c r="AQ27" i="7" s="1"/>
  <c r="CC67" i="1"/>
  <c r="AP27" i="7" s="1"/>
  <c r="CB67" i="1"/>
  <c r="AO27" i="7" s="1"/>
  <c r="CA67" i="1"/>
  <c r="AN27" i="7" s="1"/>
  <c r="BZ67" i="1"/>
  <c r="AM27" i="7" s="1"/>
  <c r="BY67" i="1"/>
  <c r="AL27" i="7" s="1"/>
  <c r="BX67" i="1"/>
  <c r="AK27" i="7" s="1"/>
  <c r="BW67" i="1"/>
  <c r="AJ27" i="7" s="1"/>
  <c r="BV67" i="1"/>
  <c r="AI27" i="7" s="1"/>
  <c r="BU67" i="1"/>
  <c r="AH27" i="7" s="1"/>
  <c r="BT67" i="1"/>
  <c r="AG27" i="7" s="1"/>
  <c r="BS67" i="1"/>
  <c r="AF27" i="7" s="1"/>
  <c r="BR67" i="1"/>
  <c r="AE27" i="7" s="1"/>
  <c r="BQ67" i="1"/>
  <c r="AD27" i="7" s="1"/>
  <c r="BP67" i="1"/>
  <c r="AC27" i="7" s="1"/>
  <c r="BO67" i="1"/>
  <c r="AB27" i="7" s="1"/>
  <c r="BN67" i="1"/>
  <c r="AA27" i="7" s="1"/>
  <c r="BM67" i="1"/>
  <c r="Z27" i="7" s="1"/>
  <c r="BL67" i="1"/>
  <c r="Y27" i="7" s="1"/>
  <c r="BK67" i="1"/>
  <c r="X27" i="7" s="1"/>
  <c r="BJ67" i="1"/>
  <c r="W27" i="7" s="1"/>
  <c r="BI67" i="1"/>
  <c r="V27" i="7" s="1"/>
  <c r="BH67" i="1"/>
  <c r="U27" i="7" s="1"/>
  <c r="BG67" i="1"/>
  <c r="T27" i="7" s="1"/>
  <c r="BF67" i="1"/>
  <c r="S27" i="7" s="1"/>
  <c r="BE67" i="1"/>
  <c r="R27" i="7" s="1"/>
  <c r="BD67" i="1"/>
  <c r="Q27" i="7" s="1"/>
  <c r="BC67" i="1"/>
  <c r="P27" i="7" s="1"/>
  <c r="BB67" i="1"/>
  <c r="O27" i="7" s="1"/>
  <c r="BA67" i="1"/>
  <c r="N27" i="7" s="1"/>
  <c r="AZ67" i="1"/>
  <c r="M27" i="7" s="1"/>
  <c r="AY67" i="1"/>
  <c r="L27" i="7" s="1"/>
  <c r="AX67" i="1"/>
  <c r="K27" i="7" s="1"/>
  <c r="AW67" i="1"/>
  <c r="J27" i="7" s="1"/>
  <c r="AV67" i="1"/>
  <c r="I27" i="7" s="1"/>
  <c r="AU67" i="1"/>
  <c r="H27" i="7" s="1"/>
  <c r="AT67" i="1"/>
  <c r="G27" i="7" s="1"/>
  <c r="AS67" i="1"/>
  <c r="F27" i="7" s="1"/>
  <c r="AR67" i="1"/>
  <c r="E27" i="7" s="1"/>
  <c r="AQ67" i="1"/>
  <c r="D27" i="7" s="1"/>
  <c r="AP67" i="1"/>
  <c r="C27" i="7" s="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CQ66" i="1"/>
  <c r="BD30" i="7" s="1"/>
  <c r="CP66" i="1"/>
  <c r="BC30" i="7" s="1"/>
  <c r="CO66" i="1"/>
  <c r="BB30" i="7" s="1"/>
  <c r="CN66" i="1"/>
  <c r="BA30" i="7" s="1"/>
  <c r="CM66" i="1"/>
  <c r="AZ30" i="7" s="1"/>
  <c r="CL66" i="1"/>
  <c r="AY30" i="7" s="1"/>
  <c r="CK66" i="1"/>
  <c r="AX30" i="7" s="1"/>
  <c r="CJ66" i="1"/>
  <c r="AW30" i="7" s="1"/>
  <c r="CI66" i="1"/>
  <c r="AV30" i="7" s="1"/>
  <c r="CH66" i="1"/>
  <c r="AU30" i="7" s="1"/>
  <c r="CG66" i="1"/>
  <c r="AT30" i="7" s="1"/>
  <c r="CF66" i="1"/>
  <c r="AS30" i="7" s="1"/>
  <c r="CE66" i="1"/>
  <c r="AR30" i="7" s="1"/>
  <c r="CD66" i="1"/>
  <c r="AQ30" i="7" s="1"/>
  <c r="CC66" i="1"/>
  <c r="AP30" i="7" s="1"/>
  <c r="CB66" i="1"/>
  <c r="AO30" i="7" s="1"/>
  <c r="CA66" i="1"/>
  <c r="AN30" i="7" s="1"/>
  <c r="BZ66" i="1"/>
  <c r="AM30" i="7" s="1"/>
  <c r="BY66" i="1"/>
  <c r="AL30" i="7" s="1"/>
  <c r="BX66" i="1"/>
  <c r="AK30" i="7" s="1"/>
  <c r="BW66" i="1"/>
  <c r="AJ30" i="7" s="1"/>
  <c r="BV66" i="1"/>
  <c r="AI30" i="7" s="1"/>
  <c r="BU66" i="1"/>
  <c r="AH30" i="7" s="1"/>
  <c r="BT66" i="1"/>
  <c r="AG30" i="7" s="1"/>
  <c r="BS66" i="1"/>
  <c r="AF30" i="7" s="1"/>
  <c r="BR66" i="1"/>
  <c r="AE30" i="7" s="1"/>
  <c r="BQ66" i="1"/>
  <c r="AD30" i="7" s="1"/>
  <c r="BP66" i="1"/>
  <c r="AC30" i="7" s="1"/>
  <c r="BO66" i="1"/>
  <c r="AB30" i="7" s="1"/>
  <c r="BN66" i="1"/>
  <c r="AA30" i="7" s="1"/>
  <c r="BM66" i="1"/>
  <c r="Z30" i="7" s="1"/>
  <c r="BL66" i="1"/>
  <c r="Y30" i="7" s="1"/>
  <c r="BK66" i="1"/>
  <c r="X30" i="7" s="1"/>
  <c r="BJ66" i="1"/>
  <c r="W30" i="7" s="1"/>
  <c r="BI66" i="1"/>
  <c r="V30" i="7" s="1"/>
  <c r="BH66" i="1"/>
  <c r="U30" i="7" s="1"/>
  <c r="BG66" i="1"/>
  <c r="T30" i="7" s="1"/>
  <c r="BF66" i="1"/>
  <c r="S30" i="7" s="1"/>
  <c r="BE66" i="1"/>
  <c r="R30" i="7" s="1"/>
  <c r="BD66" i="1"/>
  <c r="Q30" i="7" s="1"/>
  <c r="BC66" i="1"/>
  <c r="P30" i="7" s="1"/>
  <c r="BB66" i="1"/>
  <c r="O30" i="7" s="1"/>
  <c r="BA66" i="1"/>
  <c r="N30" i="7" s="1"/>
  <c r="AZ66" i="1"/>
  <c r="M30" i="7" s="1"/>
  <c r="AY66" i="1"/>
  <c r="L30" i="7" s="1"/>
  <c r="AX66" i="1"/>
  <c r="K30" i="7" s="1"/>
  <c r="AW66" i="1"/>
  <c r="J30" i="7" s="1"/>
  <c r="AV66" i="1"/>
  <c r="I30" i="7" s="1"/>
  <c r="AU66" i="1"/>
  <c r="H30" i="7" s="1"/>
  <c r="AT66" i="1"/>
  <c r="G30" i="7" s="1"/>
  <c r="AS66" i="1"/>
  <c r="F30" i="7" s="1"/>
  <c r="AR66" i="1"/>
  <c r="E30" i="7" s="1"/>
  <c r="AQ66" i="1"/>
  <c r="D30" i="7" s="1"/>
  <c r="AP66" i="1"/>
  <c r="C30" i="7" s="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9" i="1"/>
  <c r="D72" i="1"/>
  <c r="D71" i="1"/>
  <c r="D70" i="1"/>
  <c r="D68" i="1"/>
  <c r="D67" i="1"/>
  <c r="D66" i="1"/>
  <c r="M55" i="1"/>
  <c r="CR55" i="1"/>
  <c r="CQ55" i="1"/>
  <c r="CP55" i="1"/>
  <c r="CO55" i="1"/>
  <c r="CN55" i="1"/>
  <c r="CM55" i="1"/>
  <c r="CL55" i="1"/>
  <c r="CK55" i="1"/>
  <c r="CJ55" i="1"/>
  <c r="CI55" i="1"/>
  <c r="CH55" i="1"/>
  <c r="CG55" i="1"/>
  <c r="CF55" i="1"/>
  <c r="CE55" i="1"/>
  <c r="CD55" i="1"/>
  <c r="CC55" i="1"/>
  <c r="CB55" i="1"/>
  <c r="CA55" i="1"/>
  <c r="BZ55" i="1"/>
  <c r="BY55" i="1"/>
  <c r="BX55" i="1"/>
  <c r="BW55" i="1"/>
  <c r="BV55" i="1"/>
  <c r="BU55" i="1"/>
  <c r="BT55" i="1"/>
  <c r="BS55" i="1"/>
  <c r="BR55" i="1"/>
  <c r="BQ55" i="1"/>
  <c r="BP55" i="1"/>
  <c r="BO55" i="1"/>
  <c r="BN55" i="1"/>
  <c r="AA26" i="7" s="1"/>
  <c r="BM55" i="1"/>
  <c r="Z26" i="7" s="1"/>
  <c r="BL55" i="1"/>
  <c r="Y26" i="7" s="1"/>
  <c r="BK55" i="1"/>
  <c r="X26" i="7" s="1"/>
  <c r="BJ55" i="1"/>
  <c r="W26" i="7" s="1"/>
  <c r="BI55" i="1"/>
  <c r="V26" i="7" s="1"/>
  <c r="BH55" i="1"/>
  <c r="U26" i="7" s="1"/>
  <c r="BG55" i="1"/>
  <c r="T26" i="7" s="1"/>
  <c r="BF55" i="1"/>
  <c r="S26" i="7" s="1"/>
  <c r="BE55" i="1"/>
  <c r="R26" i="7" s="1"/>
  <c r="BD55" i="1"/>
  <c r="Q26" i="7" s="1"/>
  <c r="BC55" i="1"/>
  <c r="P26" i="7" s="1"/>
  <c r="BB55" i="1"/>
  <c r="O26" i="7" s="1"/>
  <c r="BA55" i="1"/>
  <c r="N26" i="7" s="1"/>
  <c r="AZ55" i="1"/>
  <c r="M26" i="7" s="1"/>
  <c r="AY55" i="1"/>
  <c r="L26" i="7" s="1"/>
  <c r="AX55" i="1"/>
  <c r="K26" i="7" s="1"/>
  <c r="AW55" i="1"/>
  <c r="J26" i="7" s="1"/>
  <c r="AV55" i="1"/>
  <c r="I26" i="7" s="1"/>
  <c r="AU55" i="1"/>
  <c r="H26" i="7" s="1"/>
  <c r="AT55" i="1"/>
  <c r="G26" i="7" s="1"/>
  <c r="AS55" i="1"/>
  <c r="F26" i="7" s="1"/>
  <c r="AR55" i="1"/>
  <c r="E26" i="7" s="1"/>
  <c r="AQ55" i="1"/>
  <c r="D26" i="7" s="1"/>
  <c r="AP55" i="1"/>
  <c r="C26" i="7" s="1"/>
  <c r="AO55" i="1"/>
  <c r="AN55" i="1"/>
  <c r="AM55" i="1"/>
  <c r="AL55" i="1"/>
  <c r="AK55" i="1"/>
  <c r="AJ55" i="1"/>
  <c r="AI55" i="1"/>
  <c r="AH55" i="1"/>
  <c r="AG55" i="1"/>
  <c r="AF55" i="1"/>
  <c r="AE55" i="1"/>
  <c r="AD55" i="1"/>
  <c r="AC55" i="1"/>
  <c r="AB55" i="1"/>
  <c r="AA55" i="1"/>
  <c r="Z55" i="1"/>
  <c r="Y55" i="1"/>
  <c r="X55" i="1"/>
  <c r="W55" i="1"/>
  <c r="V55" i="1"/>
  <c r="U55" i="1"/>
  <c r="T55" i="1"/>
  <c r="S55" i="1"/>
  <c r="R55" i="1"/>
  <c r="Q55" i="1"/>
  <c r="P55" i="1"/>
  <c r="O55" i="1"/>
  <c r="N55" i="1"/>
  <c r="L55" i="1"/>
  <c r="K55" i="1"/>
  <c r="J55" i="1"/>
  <c r="I55" i="1"/>
  <c r="H55" i="1"/>
  <c r="G55" i="1"/>
  <c r="F55" i="1"/>
  <c r="E55" i="1"/>
  <c r="D55"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FF43" i="1"/>
  <c r="FF42" i="1"/>
  <c r="FF41" i="1"/>
  <c r="FF40" i="1"/>
  <c r="FF39" i="1"/>
  <c r="FF38" i="1"/>
  <c r="CS44" i="1"/>
  <c r="CR44" i="1"/>
  <c r="BE15" i="7" s="1"/>
  <c r="CQ44" i="1"/>
  <c r="BD15" i="7" s="1"/>
  <c r="CP44" i="1"/>
  <c r="BC15" i="7" s="1"/>
  <c r="CO44" i="1"/>
  <c r="BB15" i="7" s="1"/>
  <c r="CN44" i="1"/>
  <c r="BA15" i="7" s="1"/>
  <c r="CM44" i="1"/>
  <c r="AZ15" i="7" s="1"/>
  <c r="CL44" i="1"/>
  <c r="AY15" i="7" s="1"/>
  <c r="CK44" i="1"/>
  <c r="AX15" i="7" s="1"/>
  <c r="CJ44" i="1"/>
  <c r="AW15" i="7" s="1"/>
  <c r="CI44" i="1"/>
  <c r="AV15" i="7" s="1"/>
  <c r="CH44" i="1"/>
  <c r="AU15" i="7" s="1"/>
  <c r="CG44" i="1"/>
  <c r="AT15" i="7" s="1"/>
  <c r="CF44" i="1"/>
  <c r="AS15" i="7" s="1"/>
  <c r="CE44" i="1"/>
  <c r="AR15" i="7" s="1"/>
  <c r="CD44" i="1"/>
  <c r="AQ15" i="7" s="1"/>
  <c r="CC44" i="1"/>
  <c r="AP15" i="7" s="1"/>
  <c r="CB44" i="1"/>
  <c r="AO15" i="7" s="1"/>
  <c r="CA44" i="1"/>
  <c r="AN15" i="7" s="1"/>
  <c r="BZ44" i="1"/>
  <c r="AM15" i="7" s="1"/>
  <c r="BY44" i="1"/>
  <c r="AL15" i="7" s="1"/>
  <c r="BX44" i="1"/>
  <c r="AK15" i="7" s="1"/>
  <c r="BW44" i="1"/>
  <c r="AJ15" i="7" s="1"/>
  <c r="BV44" i="1"/>
  <c r="AI15" i="7" s="1"/>
  <c r="BU44" i="1"/>
  <c r="AH15" i="7" s="1"/>
  <c r="BT44" i="1"/>
  <c r="AG15" i="7" s="1"/>
  <c r="BS44" i="1"/>
  <c r="AF15" i="7" s="1"/>
  <c r="BR44" i="1"/>
  <c r="AE15" i="7" s="1"/>
  <c r="BQ44" i="1"/>
  <c r="AD15" i="7" s="1"/>
  <c r="BP44" i="1"/>
  <c r="AC15" i="7" s="1"/>
  <c r="BO44" i="1"/>
  <c r="AB15" i="7" s="1"/>
  <c r="BN44" i="1"/>
  <c r="AA15" i="7" s="1"/>
  <c r="BM44" i="1"/>
  <c r="Z15" i="7" s="1"/>
  <c r="BL44" i="1"/>
  <c r="Y15" i="7" s="1"/>
  <c r="BK44" i="1"/>
  <c r="X15" i="7" s="1"/>
  <c r="BJ44" i="1"/>
  <c r="W15" i="7" s="1"/>
  <c r="BI44" i="1"/>
  <c r="V15" i="7" s="1"/>
  <c r="BH44" i="1"/>
  <c r="U15" i="7" s="1"/>
  <c r="BG44" i="1"/>
  <c r="T15" i="7" s="1"/>
  <c r="BF44" i="1"/>
  <c r="S15" i="7" s="1"/>
  <c r="BE44" i="1"/>
  <c r="R15" i="7" s="1"/>
  <c r="BD44" i="1"/>
  <c r="Q15" i="7" s="1"/>
  <c r="BC44" i="1"/>
  <c r="P15" i="7" s="1"/>
  <c r="BB44" i="1"/>
  <c r="O15" i="7" s="1"/>
  <c r="BA44" i="1"/>
  <c r="N15" i="7" s="1"/>
  <c r="AZ44" i="1"/>
  <c r="M15" i="7" s="1"/>
  <c r="AY44" i="1"/>
  <c r="L15" i="7" s="1"/>
  <c r="AX44" i="1"/>
  <c r="K15" i="7" s="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CR27" i="1"/>
  <c r="CQ27" i="1"/>
  <c r="CP27" i="1"/>
  <c r="CO27" i="1"/>
  <c r="CN27" i="1"/>
  <c r="CM27" i="1"/>
  <c r="CL27" i="1"/>
  <c r="CK27" i="1"/>
  <c r="CJ27" i="1"/>
  <c r="CI27" i="1"/>
  <c r="CH27" i="1"/>
  <c r="CG27" i="1"/>
  <c r="CF27" i="1"/>
  <c r="CE27" i="1"/>
  <c r="CD27" i="1"/>
  <c r="CC27" i="1"/>
  <c r="CB27" i="1"/>
  <c r="CA27" i="1"/>
  <c r="BZ27" i="1"/>
  <c r="BY27" i="1"/>
  <c r="BX27" i="1"/>
  <c r="BW27" i="1"/>
  <c r="BV27" i="1"/>
  <c r="BU27" i="1"/>
  <c r="BT27" i="1"/>
  <c r="BS27" i="1"/>
  <c r="BR27" i="1"/>
  <c r="BQ27" i="1"/>
  <c r="BP27" i="1"/>
  <c r="BO27" i="1"/>
  <c r="BN27" i="1"/>
  <c r="BM27" i="1"/>
  <c r="BL27" i="1"/>
  <c r="BK27" i="1"/>
  <c r="BJ27" i="1"/>
  <c r="BI27" i="1"/>
  <c r="BH27" i="1"/>
  <c r="BG27" i="1"/>
  <c r="BF27" i="1"/>
  <c r="BE27" i="1"/>
  <c r="BD27" i="1"/>
  <c r="BC27" i="1"/>
  <c r="BB27" i="1"/>
  <c r="BA27" i="1"/>
  <c r="AZ27" i="1"/>
  <c r="AY27" i="1"/>
  <c r="AX27" i="1"/>
  <c r="AW27" i="1"/>
  <c r="AV27" i="1"/>
  <c r="AU27" i="1"/>
  <c r="AT27" i="1"/>
  <c r="CQ26" i="1"/>
  <c r="CP26" i="1"/>
  <c r="CO26" i="1"/>
  <c r="CN26" i="1"/>
  <c r="CM26" i="1"/>
  <c r="CL26" i="1"/>
  <c r="CK26" i="1"/>
  <c r="CJ26" i="1"/>
  <c r="CI26" i="1"/>
  <c r="CH26" i="1"/>
  <c r="CG26" i="1"/>
  <c r="CF26" i="1"/>
  <c r="CE26" i="1"/>
  <c r="CR26" i="1"/>
  <c r="CR21" i="1"/>
  <c r="CQ21" i="1"/>
  <c r="CP21" i="1"/>
  <c r="CO21" i="1"/>
  <c r="CN21" i="1"/>
  <c r="CM21" i="1"/>
  <c r="CL21" i="1"/>
  <c r="CK21" i="1"/>
  <c r="CJ21" i="1"/>
  <c r="CI21" i="1"/>
  <c r="CH21" i="1"/>
  <c r="CG21" i="1"/>
  <c r="CF21" i="1"/>
  <c r="CS21" i="1"/>
  <c r="CS24" i="1" s="1"/>
  <c r="CE20"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CQ17" i="1"/>
  <c r="CP17" i="1"/>
  <c r="CO17" i="1"/>
  <c r="CN17" i="1"/>
  <c r="CM17" i="1"/>
  <c r="CL17" i="1"/>
  <c r="CK17" i="1"/>
  <c r="CJ17" i="1"/>
  <c r="CI17" i="1"/>
  <c r="CH17" i="1"/>
  <c r="CG17" i="1"/>
  <c r="CF17" i="1"/>
  <c r="CE17" i="1"/>
  <c r="CD17" i="1"/>
  <c r="CC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CR17" i="1"/>
  <c r="CE13" i="1"/>
  <c r="BB26" i="7" l="1"/>
  <c r="AD26" i="7"/>
  <c r="AE26" i="7"/>
  <c r="AQ26" i="7"/>
  <c r="BC26" i="7"/>
  <c r="AF26" i="7"/>
  <c r="AR26" i="7"/>
  <c r="BD26" i="7"/>
  <c r="AG26" i="7"/>
  <c r="AS26" i="7"/>
  <c r="BE26" i="7"/>
  <c r="AH26" i="7"/>
  <c r="AT26" i="7"/>
  <c r="AI26" i="7"/>
  <c r="AU26" i="7"/>
  <c r="AP26" i="7"/>
  <c r="AJ26" i="7"/>
  <c r="AV26" i="7"/>
  <c r="AK26" i="7"/>
  <c r="AW26" i="7"/>
  <c r="AL26" i="7"/>
  <c r="AX26" i="7"/>
  <c r="AM26" i="7"/>
  <c r="AY26" i="7"/>
  <c r="AB26" i="7"/>
  <c r="AN26" i="7"/>
  <c r="AZ26" i="7"/>
  <c r="AC26" i="7"/>
  <c r="AO26" i="7"/>
  <c r="BA26" i="7"/>
  <c r="DS22" i="7"/>
  <c r="DT22" i="7"/>
  <c r="DT24" i="7"/>
  <c r="DS24" i="7"/>
  <c r="DP21" i="7"/>
  <c r="DS21" i="7"/>
  <c r="DQ22" i="7"/>
  <c r="DP22" i="7"/>
  <c r="DP23" i="7"/>
  <c r="DQ23" i="7"/>
  <c r="DS23" i="7"/>
  <c r="DT23" i="7"/>
  <c r="DQ24" i="7"/>
  <c r="DP24" i="7"/>
  <c r="FD85" i="1"/>
  <c r="FD176" i="1"/>
  <c r="FD178" i="1"/>
  <c r="FG180" i="1"/>
  <c r="FD175" i="1"/>
  <c r="FF180" i="1"/>
  <c r="FD173" i="1"/>
  <c r="FD174" i="1"/>
  <c r="FD177" i="1"/>
  <c r="I300" i="1"/>
  <c r="U300" i="1"/>
  <c r="CQ335" i="1"/>
  <c r="BH348" i="1"/>
  <c r="BC348" i="1"/>
  <c r="BO348" i="1"/>
  <c r="BJ348" i="1"/>
  <c r="BI348" i="1"/>
  <c r="BK348" i="1"/>
  <c r="BQ351" i="1"/>
  <c r="CO351" i="1"/>
  <c r="CC351" i="1"/>
  <c r="BF348" i="1"/>
  <c r="AY348" i="1"/>
  <c r="CQ316" i="1"/>
  <c r="AZ348" i="1"/>
  <c r="BL348" i="1"/>
  <c r="CR316" i="1"/>
  <c r="BR318" i="1"/>
  <c r="CD318" i="1"/>
  <c r="CR351" i="1"/>
  <c r="CD335" i="1"/>
  <c r="BG348" i="1"/>
  <c r="BR351" i="1"/>
  <c r="CD351" i="1"/>
  <c r="CP351" i="1"/>
  <c r="BT351" i="1"/>
  <c r="CF351" i="1"/>
  <c r="CS316" i="1"/>
  <c r="CS335" i="1"/>
  <c r="BA348" i="1"/>
  <c r="FG99" i="1"/>
  <c r="FG91" i="1"/>
  <c r="FG104" i="1"/>
  <c r="FF104" i="1"/>
  <c r="FG94" i="1"/>
  <c r="FG98" i="1"/>
  <c r="FG95" i="1"/>
  <c r="FG105" i="1"/>
  <c r="FG97" i="1"/>
  <c r="FG96" i="1"/>
  <c r="FG106" i="1"/>
  <c r="FG93" i="1"/>
  <c r="FG101" i="1"/>
  <c r="FG100" i="1"/>
  <c r="FG92" i="1"/>
  <c r="FG103" i="1"/>
  <c r="BD348" i="1"/>
  <c r="CA351" i="1"/>
  <c r="FD87" i="1"/>
  <c r="BW318" i="1"/>
  <c r="CI318" i="1"/>
  <c r="CA337" i="1"/>
  <c r="BE348" i="1"/>
  <c r="BP351" i="1"/>
  <c r="CB351" i="1"/>
  <c r="CN351" i="1"/>
  <c r="FF93" i="1"/>
  <c r="FD86" i="1"/>
  <c r="CM351" i="1"/>
  <c r="FF102" i="1"/>
  <c r="FD83" i="1"/>
  <c r="FF91" i="1"/>
  <c r="CI335" i="1"/>
  <c r="FF101" i="1"/>
  <c r="BS351" i="1"/>
  <c r="CE351" i="1"/>
  <c r="CQ351" i="1"/>
  <c r="FF94" i="1"/>
  <c r="CO109" i="1"/>
  <c r="BO350" i="1"/>
  <c r="FF92" i="1"/>
  <c r="FF100" i="1"/>
  <c r="FF106" i="1"/>
  <c r="FF108" i="1"/>
  <c r="FF96" i="1"/>
  <c r="FF107" i="1"/>
  <c r="FF95" i="1"/>
  <c r="FF99" i="1"/>
  <c r="FF98" i="1"/>
  <c r="FF97" i="1"/>
  <c r="BM348" i="1"/>
  <c r="FF105" i="1"/>
  <c r="FD84" i="1"/>
  <c r="BB348" i="1"/>
  <c r="BN348" i="1"/>
  <c r="BZ351" i="1"/>
  <c r="CL351" i="1"/>
  <c r="FF103" i="1"/>
  <c r="BU351" i="1"/>
  <c r="CG351" i="1"/>
  <c r="BV351" i="1"/>
  <c r="CH351" i="1"/>
  <c r="CI351" i="1"/>
  <c r="BX351" i="1"/>
  <c r="CJ351" i="1"/>
  <c r="BW351" i="1"/>
  <c r="BY351" i="1"/>
  <c r="CK351" i="1"/>
  <c r="BN318" i="1"/>
  <c r="BZ318" i="1"/>
  <c r="CL318" i="1"/>
  <c r="CN335" i="1"/>
  <c r="BO318" i="1"/>
  <c r="CA318" i="1"/>
  <c r="BZ337" i="1"/>
  <c r="CQ318" i="1"/>
  <c r="BS318" i="1"/>
  <c r="CE318" i="1"/>
  <c r="BT318" i="1"/>
  <c r="CF318" i="1"/>
  <c r="BB318" i="1"/>
  <c r="CE332" i="1"/>
  <c r="CE335" i="1" s="1"/>
  <c r="BS337" i="1"/>
  <c r="BP337" i="1"/>
  <c r="BQ337" i="1"/>
  <c r="BR337" i="1"/>
  <c r="BO330" i="1"/>
  <c r="BT337" i="1"/>
  <c r="BQ318" i="1"/>
  <c r="CC318" i="1"/>
  <c r="CG335" i="1"/>
  <c r="BU337" i="1"/>
  <c r="CR318" i="1"/>
  <c r="BX318" i="1"/>
  <c r="CJ318" i="1"/>
  <c r="BQ330" i="1"/>
  <c r="CC335" i="1"/>
  <c r="CO335" i="1"/>
  <c r="CH335" i="1"/>
  <c r="CA336" i="1"/>
  <c r="BV337" i="1"/>
  <c r="CS318" i="1"/>
  <c r="CP335" i="1"/>
  <c r="BW337" i="1"/>
  <c r="BX337" i="1"/>
  <c r="P88" i="1"/>
  <c r="AB88" i="1"/>
  <c r="CA329" i="1"/>
  <c r="BY337" i="1"/>
  <c r="AZ318" i="1"/>
  <c r="BL88" i="1"/>
  <c r="BA318" i="1"/>
  <c r="Q88" i="1"/>
  <c r="AC88" i="1"/>
  <c r="AO88" i="1"/>
  <c r="BA88" i="1"/>
  <c r="BM88" i="1"/>
  <c r="AY318" i="1"/>
  <c r="BU318" i="1"/>
  <c r="CG318" i="1"/>
  <c r="CM318" i="1"/>
  <c r="CM335" i="1"/>
  <c r="BV318" i="1"/>
  <c r="CH318" i="1"/>
  <c r="BP318" i="1"/>
  <c r="CB318" i="1"/>
  <c r="T73" i="1"/>
  <c r="AF73" i="1"/>
  <c r="AR73" i="1"/>
  <c r="BD73" i="1"/>
  <c r="BP73" i="1"/>
  <c r="CB73" i="1"/>
  <c r="CN73" i="1"/>
  <c r="BM318" i="1"/>
  <c r="CJ335" i="1"/>
  <c r="BY318" i="1"/>
  <c r="CK318" i="1"/>
  <c r="CF335" i="1"/>
  <c r="CR335" i="1"/>
  <c r="CK335" i="1"/>
  <c r="CL335" i="1"/>
  <c r="BX88" i="1"/>
  <c r="D88" i="1"/>
  <c r="CJ88" i="1"/>
  <c r="E88" i="1"/>
  <c r="AZ88" i="1"/>
  <c r="H73" i="1"/>
  <c r="J88" i="1"/>
  <c r="V88" i="1"/>
  <c r="AH88" i="1"/>
  <c r="AT88" i="1"/>
  <c r="BF88" i="1"/>
  <c r="BR88" i="1"/>
  <c r="CD88" i="1"/>
  <c r="CP88" i="1"/>
  <c r="N88" i="1"/>
  <c r="Z88" i="1"/>
  <c r="AL88" i="1"/>
  <c r="AX88" i="1"/>
  <c r="BJ88" i="1"/>
  <c r="BV88" i="1"/>
  <c r="CH88" i="1"/>
  <c r="CS300" i="1"/>
  <c r="I73" i="1"/>
  <c r="U73" i="1"/>
  <c r="AG73" i="1"/>
  <c r="AS73" i="1"/>
  <c r="BE73" i="1"/>
  <c r="BQ73" i="1"/>
  <c r="CC73" i="1"/>
  <c r="CO73" i="1"/>
  <c r="W88" i="1"/>
  <c r="AI88" i="1"/>
  <c r="AU88" i="1"/>
  <c r="BG88" i="1"/>
  <c r="BS88" i="1"/>
  <c r="CE88" i="1"/>
  <c r="CQ88" i="1"/>
  <c r="AN88" i="1"/>
  <c r="G73" i="1"/>
  <c r="S73" i="1"/>
  <c r="AE73" i="1"/>
  <c r="AQ73" i="1"/>
  <c r="BC73" i="1"/>
  <c r="BO73" i="1"/>
  <c r="CA73" i="1"/>
  <c r="CM73" i="1"/>
  <c r="I88" i="1"/>
  <c r="U88" i="1"/>
  <c r="AG88" i="1"/>
  <c r="AS88" i="1"/>
  <c r="BE88" i="1"/>
  <c r="BQ88" i="1"/>
  <c r="CC88" i="1"/>
  <c r="CO88" i="1"/>
  <c r="D73" i="1"/>
  <c r="J73" i="1"/>
  <c r="V73" i="1"/>
  <c r="AH73" i="1"/>
  <c r="AT73" i="1"/>
  <c r="BF73" i="1"/>
  <c r="BR73" i="1"/>
  <c r="CD73" i="1"/>
  <c r="CP73" i="1"/>
  <c r="L88" i="1"/>
  <c r="X88" i="1"/>
  <c r="AJ88" i="1"/>
  <c r="AV88" i="1"/>
  <c r="BH88" i="1"/>
  <c r="BT88" i="1"/>
  <c r="CF88" i="1"/>
  <c r="CR88" i="1"/>
  <c r="K73" i="1"/>
  <c r="W73" i="1"/>
  <c r="AI73" i="1"/>
  <c r="AU73" i="1"/>
  <c r="BG73" i="1"/>
  <c r="BS73" i="1"/>
  <c r="CE73" i="1"/>
  <c r="CQ73" i="1"/>
  <c r="M88" i="1"/>
  <c r="Y88" i="1"/>
  <c r="AK88" i="1"/>
  <c r="AW88" i="1"/>
  <c r="BI88" i="1"/>
  <c r="BU88" i="1"/>
  <c r="CG88" i="1"/>
  <c r="X73" i="1"/>
  <c r="BT73" i="1"/>
  <c r="L73" i="1"/>
  <c r="AV73" i="1"/>
  <c r="CF73" i="1"/>
  <c r="M73" i="1"/>
  <c r="Y73" i="1"/>
  <c r="AK73" i="1"/>
  <c r="AW73" i="1"/>
  <c r="BI73" i="1"/>
  <c r="BU73" i="1"/>
  <c r="CG73" i="1"/>
  <c r="O88" i="1"/>
  <c r="AA88" i="1"/>
  <c r="AM88" i="1"/>
  <c r="AY88" i="1"/>
  <c r="BK88" i="1"/>
  <c r="BW88" i="1"/>
  <c r="CI88" i="1"/>
  <c r="AJ73" i="1"/>
  <c r="BH73" i="1"/>
  <c r="N73" i="1"/>
  <c r="Z73" i="1"/>
  <c r="AL73" i="1"/>
  <c r="AX73" i="1"/>
  <c r="BJ73" i="1"/>
  <c r="BV73" i="1"/>
  <c r="CH73" i="1"/>
  <c r="O73" i="1"/>
  <c r="AA73" i="1"/>
  <c r="AM73" i="1"/>
  <c r="AY73" i="1"/>
  <c r="BK73" i="1"/>
  <c r="BW73" i="1"/>
  <c r="CI73" i="1"/>
  <c r="P73" i="1"/>
  <c r="AB73" i="1"/>
  <c r="AN73" i="1"/>
  <c r="AZ73" i="1"/>
  <c r="BL73" i="1"/>
  <c r="BX73" i="1"/>
  <c r="CJ73" i="1"/>
  <c r="F88" i="1"/>
  <c r="R88" i="1"/>
  <c r="AD88" i="1"/>
  <c r="AP88" i="1"/>
  <c r="BB88" i="1"/>
  <c r="BN88" i="1"/>
  <c r="BZ88" i="1"/>
  <c r="CL88" i="1"/>
  <c r="E73" i="1"/>
  <c r="Q73" i="1"/>
  <c r="AC73" i="1"/>
  <c r="AO73" i="1"/>
  <c r="BA73" i="1"/>
  <c r="BM73" i="1"/>
  <c r="BY73" i="1"/>
  <c r="CK73" i="1"/>
  <c r="G88" i="1"/>
  <c r="S88" i="1"/>
  <c r="AE88" i="1"/>
  <c r="AQ88" i="1"/>
  <c r="BC88" i="1"/>
  <c r="BO88" i="1"/>
  <c r="CA88" i="1"/>
  <c r="CM88" i="1"/>
  <c r="K88" i="1"/>
  <c r="F73" i="1"/>
  <c r="R73" i="1"/>
  <c r="AD73" i="1"/>
  <c r="AP73" i="1"/>
  <c r="BB73" i="1"/>
  <c r="BN73" i="1"/>
  <c r="BZ73" i="1"/>
  <c r="CL73" i="1"/>
  <c r="H88" i="1"/>
  <c r="T88" i="1"/>
  <c r="AF88" i="1"/>
  <c r="AR88" i="1"/>
  <c r="BD88" i="1"/>
  <c r="BP88" i="1"/>
  <c r="CB88" i="1"/>
  <c r="CN88" i="1"/>
  <c r="BY88" i="1"/>
  <c r="CK88" i="1"/>
  <c r="CR73" i="1"/>
  <c r="CP24" i="1"/>
  <c r="CL24" i="1"/>
  <c r="CH24" i="1"/>
  <c r="CM24" i="1"/>
  <c r="CQ24" i="1"/>
  <c r="CF24" i="1"/>
  <c r="CR24" i="1"/>
  <c r="CI24" i="1"/>
  <c r="CG24" i="1"/>
  <c r="CK24" i="1"/>
  <c r="CJ24" i="1"/>
  <c r="CO24" i="1"/>
  <c r="CN24" i="1"/>
  <c r="FD88" i="1" l="1"/>
  <c r="FF85" i="1" s="1"/>
  <c r="CC8" i="1"/>
  <c r="BO8" i="1"/>
  <c r="CS7" i="1"/>
  <c r="CS25" i="1" s="1"/>
  <c r="CR7" i="1"/>
  <c r="CQ7" i="1"/>
  <c r="CP7" i="1"/>
  <c r="CO7" i="1"/>
  <c r="CN7" i="1"/>
  <c r="CM7" i="1"/>
  <c r="CL7" i="1"/>
  <c r="CK7" i="1"/>
  <c r="CJ7" i="1"/>
  <c r="CI7" i="1"/>
  <c r="CH7" i="1"/>
  <c r="CG7" i="1"/>
  <c r="CF7" i="1"/>
  <c r="CS6" i="1"/>
  <c r="CR6" i="1"/>
  <c r="CQ6" i="1"/>
  <c r="CP6" i="1"/>
  <c r="CO6" i="1"/>
  <c r="CN6" i="1"/>
  <c r="CM6" i="1"/>
  <c r="CL6" i="1"/>
  <c r="CK6" i="1"/>
  <c r="CJ6" i="1"/>
  <c r="CI6" i="1"/>
  <c r="CH6" i="1"/>
  <c r="CG6" i="1"/>
  <c r="CF6" i="1"/>
  <c r="CE6" i="1"/>
  <c r="CA5" i="1"/>
  <c r="CF34" i="1" l="1"/>
  <c r="CF25" i="1"/>
  <c r="CI34" i="1"/>
  <c r="CI25" i="1"/>
  <c r="CO34" i="1"/>
  <c r="CO25" i="1"/>
  <c r="CM34" i="1"/>
  <c r="CM25" i="1"/>
  <c r="CQ34" i="1"/>
  <c r="CQ25" i="1"/>
  <c r="CN34" i="1"/>
  <c r="CN25" i="1"/>
  <c r="CR34" i="1"/>
  <c r="CR25" i="1"/>
  <c r="CJ34" i="1"/>
  <c r="CJ25" i="1"/>
  <c r="CL34" i="1"/>
  <c r="CL25" i="1"/>
  <c r="CP34" i="1"/>
  <c r="CP25" i="1"/>
  <c r="CK34" i="1"/>
  <c r="CK25" i="1"/>
  <c r="CG34" i="1"/>
  <c r="CG25" i="1"/>
  <c r="CH34" i="1"/>
  <c r="CH25" i="1"/>
  <c r="CS12" i="1"/>
  <c r="CT18" i="1"/>
  <c r="CS34" i="1"/>
  <c r="CT19" i="1"/>
  <c r="FF87" i="1"/>
  <c r="FF83" i="1"/>
  <c r="FF84" i="1"/>
  <c r="FF86" i="1"/>
  <c r="CK19" i="1"/>
  <c r="CJ19" i="1"/>
  <c r="CO12" i="1"/>
  <c r="CO18" i="1"/>
  <c r="CQ19" i="1"/>
  <c r="CL18" i="1"/>
  <c r="CL12" i="1"/>
  <c r="CL19" i="1"/>
  <c r="CM19" i="1"/>
  <c r="CQ12" i="1"/>
  <c r="CQ18" i="1"/>
  <c r="CF19" i="1"/>
  <c r="CR19" i="1"/>
  <c r="CM12" i="1"/>
  <c r="CM18" i="1"/>
  <c r="CN19" i="1"/>
  <c r="CO19" i="1"/>
  <c r="CF12" i="1"/>
  <c r="CF18" i="1"/>
  <c r="CP19" i="1"/>
  <c r="CG12" i="1"/>
  <c r="CG18" i="1"/>
  <c r="CI12" i="1"/>
  <c r="CI18" i="1"/>
  <c r="CG19" i="1"/>
  <c r="CS19" i="1"/>
  <c r="CP12" i="1"/>
  <c r="CP18" i="1"/>
  <c r="CE12" i="1"/>
  <c r="CR18" i="1"/>
  <c r="CR12" i="1"/>
  <c r="CB17" i="1"/>
  <c r="CA17" i="1"/>
  <c r="CH12" i="1"/>
  <c r="CH18" i="1"/>
  <c r="CJ12" i="1"/>
  <c r="CJ18" i="1"/>
  <c r="CH19" i="1"/>
  <c r="CN18" i="1"/>
  <c r="CN12" i="1"/>
  <c r="CK12" i="1"/>
  <c r="CK18" i="1"/>
  <c r="CI19" i="1"/>
  <c r="CS18" i="1"/>
  <c r="CR8" i="1"/>
  <c r="CR13" i="1" s="1"/>
  <c r="BF14" i="7" l="1"/>
  <c r="DR14" i="7" s="1"/>
  <c r="DS14" i="7" s="1"/>
  <c r="BF13" i="7"/>
  <c r="DR13" i="7" s="1"/>
  <c r="DS13" i="7" s="1"/>
  <c r="BF12" i="7"/>
  <c r="DR12" i="7" s="1"/>
  <c r="DS12" i="7" s="1"/>
  <c r="BF11" i="7"/>
  <c r="DR11" i="7" s="1"/>
  <c r="DS11" i="7" s="1"/>
  <c r="BF10" i="7"/>
  <c r="DR10" i="7" s="1"/>
  <c r="DS10" i="7" s="1"/>
  <c r="BF9" i="7"/>
  <c r="DR9" i="7" s="1"/>
  <c r="DS9" i="7" s="1"/>
  <c r="BF8" i="7"/>
  <c r="DR8" i="7" s="1"/>
  <c r="DS8" i="7" s="1"/>
  <c r="BF6" i="7"/>
  <c r="DR6" i="7" s="1"/>
  <c r="BF5" i="7"/>
  <c r="DR5" i="7" s="1"/>
  <c r="BF4" i="7"/>
  <c r="DR4" i="7" s="1"/>
  <c r="BF3" i="7"/>
  <c r="DR3" i="7" s="1"/>
  <c r="BF15" i="7"/>
  <c r="CS8" i="1"/>
  <c r="CT20" i="1" s="1"/>
  <c r="DT4" i="7" l="1"/>
  <c r="DS4" i="7"/>
  <c r="DS3" i="7"/>
  <c r="DT5" i="7"/>
  <c r="DS5" i="7"/>
  <c r="DT6" i="7"/>
  <c r="DS6" i="7"/>
  <c r="DO15" i="7"/>
  <c r="DP15" i="7" s="1"/>
  <c r="DR15" i="7"/>
  <c r="DS15" i="7" s="1"/>
  <c r="DO12" i="7"/>
  <c r="DO3" i="7"/>
  <c r="DU5" i="7"/>
  <c r="DO5" i="7"/>
  <c r="DO8" i="7"/>
  <c r="DO10" i="7"/>
  <c r="DO13" i="7"/>
  <c r="DO14" i="7"/>
  <c r="DU4" i="7"/>
  <c r="DO4" i="7"/>
  <c r="DO6" i="7"/>
  <c r="DU6" i="7"/>
  <c r="DO9" i="7"/>
  <c r="DO11" i="7"/>
  <c r="CS20" i="1"/>
  <c r="CS13" i="1"/>
  <c r="DP8" i="7" l="1"/>
  <c r="DP5" i="7"/>
  <c r="DQ5" i="7"/>
  <c r="DP13" i="7"/>
  <c r="DP9" i="7"/>
  <c r="DP11" i="7"/>
  <c r="DP12" i="7"/>
  <c r="DP10" i="7"/>
  <c r="DP4" i="7"/>
  <c r="DQ4" i="7"/>
  <c r="DP14" i="7"/>
  <c r="DP6" i="7"/>
  <c r="DQ6" i="7"/>
  <c r="DP3" i="7"/>
  <c r="DJ185" i="3"/>
  <c r="DJ184" i="3"/>
  <c r="DP183" i="3"/>
  <c r="DJ183" i="3"/>
  <c r="DP182" i="3"/>
  <c r="DJ182" i="3"/>
  <c r="DP181" i="3"/>
  <c r="DJ181" i="3"/>
  <c r="DP180" i="3"/>
  <c r="DJ180" i="3"/>
  <c r="DP179" i="3"/>
  <c r="DJ179" i="3"/>
  <c r="DP178" i="3"/>
  <c r="DJ178" i="3"/>
  <c r="DP177" i="3"/>
  <c r="DJ177" i="3"/>
  <c r="DK182" i="3" l="1"/>
  <c r="DL182" i="3"/>
  <c r="DK179" i="3"/>
  <c r="DL179" i="3"/>
  <c r="DK181" i="3"/>
  <c r="DL181" i="3"/>
  <c r="DK180" i="3"/>
  <c r="DL180" i="3"/>
  <c r="DK177" i="3"/>
  <c r="DL177" i="3"/>
  <c r="DK183" i="3"/>
  <c r="DL183" i="3"/>
  <c r="DK178" i="3"/>
  <c r="DL178" i="3"/>
  <c r="DK184" i="3"/>
  <c r="DK185" i="3"/>
  <c r="CQ8" i="1"/>
  <c r="CQ13" i="1" l="1"/>
  <c r="CR20" i="1"/>
  <c r="CP8" i="1" l="1"/>
  <c r="B183" i="3"/>
  <c r="A183" i="3"/>
  <c r="B182" i="3"/>
  <c r="A182" i="3"/>
  <c r="B181" i="3"/>
  <c r="A181" i="3"/>
  <c r="B180" i="3"/>
  <c r="A180" i="3"/>
  <c r="B179" i="3"/>
  <c r="A179" i="3"/>
  <c r="B178" i="3"/>
  <c r="A178" i="3"/>
  <c r="B177" i="3"/>
  <c r="A177"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B5" i="3"/>
  <c r="A5" i="3"/>
  <c r="B4" i="3"/>
  <c r="A4" i="3"/>
  <c r="B3" i="3"/>
  <c r="A3" i="3"/>
  <c r="A2" i="3"/>
  <c r="B2" i="3"/>
  <c r="CP13" i="1" l="1"/>
  <c r="CQ20" i="1"/>
  <c r="CO8" i="1"/>
  <c r="CO13" i="1" l="1"/>
  <c r="CP20" i="1"/>
  <c r="CN8" i="1"/>
  <c r="CN13" i="1" l="1"/>
  <c r="CO20" i="1"/>
  <c r="AT385" i="10"/>
  <c r="AT384" i="10"/>
  <c r="AT383" i="10"/>
  <c r="AT382" i="10"/>
  <c r="AT381" i="10"/>
  <c r="AT380" i="10"/>
  <c r="AT379" i="10"/>
  <c r="AT378" i="10"/>
  <c r="AT377" i="10"/>
  <c r="AT376" i="10"/>
  <c r="AT375" i="10"/>
  <c r="AT374" i="10"/>
  <c r="AT373" i="10"/>
  <c r="AT372" i="10"/>
  <c r="AT371" i="10"/>
  <c r="AT370" i="10"/>
  <c r="AT369" i="10"/>
  <c r="AT368" i="10"/>
  <c r="AT367" i="10"/>
  <c r="AT366" i="10"/>
  <c r="AT365" i="10"/>
  <c r="AT364" i="10"/>
  <c r="AT363" i="10"/>
  <c r="AT362" i="10"/>
  <c r="AT361" i="10"/>
  <c r="AT360" i="10"/>
  <c r="AT359" i="10"/>
  <c r="AT358" i="10"/>
  <c r="AT357" i="10"/>
  <c r="AT356" i="10"/>
  <c r="AT355" i="10"/>
  <c r="AT354" i="10"/>
  <c r="AT353" i="10"/>
  <c r="AT352" i="10"/>
  <c r="AT351" i="10"/>
  <c r="AT350" i="10"/>
  <c r="AT349" i="10"/>
  <c r="AT348" i="10"/>
  <c r="AT347" i="10"/>
  <c r="AT346" i="10"/>
  <c r="AT345" i="10"/>
  <c r="AT344" i="10"/>
  <c r="AT343" i="10"/>
  <c r="AT342" i="10"/>
  <c r="AT341" i="10"/>
  <c r="AT340" i="10"/>
  <c r="AT339" i="10"/>
  <c r="AT338" i="10"/>
  <c r="AT337" i="10"/>
  <c r="AT336" i="10"/>
  <c r="AT335" i="10"/>
  <c r="AT334" i="10"/>
  <c r="AT333" i="10"/>
  <c r="AT332" i="10"/>
  <c r="AT331" i="10"/>
  <c r="AT330" i="10"/>
  <c r="AT329" i="10"/>
  <c r="AT328" i="10"/>
  <c r="AT327" i="10"/>
  <c r="AT326" i="10"/>
  <c r="AT325" i="10"/>
  <c r="AT324" i="10"/>
  <c r="AT323" i="10"/>
  <c r="AT322" i="10"/>
  <c r="AT321" i="10"/>
  <c r="AT320" i="10"/>
  <c r="AT319" i="10"/>
  <c r="AT318" i="10"/>
  <c r="AT317" i="10"/>
  <c r="AT316" i="10"/>
  <c r="AT315" i="10"/>
  <c r="AT314" i="10"/>
  <c r="AT313" i="10"/>
  <c r="AT312" i="10"/>
  <c r="AT311" i="10"/>
  <c r="AT310" i="10"/>
  <c r="AT309" i="10"/>
  <c r="AT308" i="10"/>
  <c r="AT307" i="10"/>
  <c r="AT306" i="10"/>
  <c r="AT305" i="10"/>
  <c r="AT304" i="10"/>
  <c r="AT303" i="10"/>
  <c r="AT302" i="10"/>
  <c r="AT301" i="10"/>
  <c r="AT300" i="10"/>
  <c r="AT299" i="10"/>
  <c r="AT298" i="10"/>
  <c r="AT297" i="10"/>
  <c r="AT296" i="10"/>
  <c r="AT295" i="10"/>
  <c r="AT294" i="10"/>
  <c r="AT293" i="10"/>
  <c r="AT292" i="10"/>
  <c r="AT291" i="10"/>
  <c r="AT290" i="10"/>
  <c r="AT289" i="10"/>
  <c r="AT288" i="10"/>
  <c r="AT287" i="10"/>
  <c r="AT286" i="10"/>
  <c r="AT285" i="10"/>
  <c r="AT284" i="10"/>
  <c r="AT283" i="10"/>
  <c r="AT282" i="10"/>
  <c r="AT281" i="10"/>
  <c r="AT280" i="10"/>
  <c r="AT279" i="10"/>
  <c r="AT278" i="10"/>
  <c r="AT277" i="10"/>
  <c r="AT276" i="10"/>
  <c r="AT275" i="10"/>
  <c r="AT274" i="10"/>
  <c r="AT273" i="10"/>
  <c r="AT272" i="10"/>
  <c r="AT271" i="10"/>
  <c r="AT270" i="10"/>
  <c r="AT269" i="10"/>
  <c r="AT268" i="10"/>
  <c r="AT267" i="10"/>
  <c r="AT266" i="10"/>
  <c r="AT265" i="10"/>
  <c r="AT264" i="10"/>
  <c r="AT263" i="10"/>
  <c r="AT262" i="10"/>
  <c r="AT261" i="10"/>
  <c r="AT260" i="10"/>
  <c r="AT259" i="10"/>
  <c r="AT258" i="10"/>
  <c r="AT257" i="10"/>
  <c r="AT256" i="10"/>
  <c r="AT255" i="10"/>
  <c r="AT254" i="10"/>
  <c r="AT253" i="10"/>
  <c r="AT252" i="10"/>
  <c r="AT251" i="10"/>
  <c r="AT250" i="10"/>
  <c r="AT249" i="10"/>
  <c r="AT248" i="10"/>
  <c r="AT247" i="10"/>
  <c r="AT246" i="10"/>
  <c r="AT245" i="10"/>
  <c r="AT244" i="10"/>
  <c r="AT243" i="10"/>
  <c r="AT242" i="10"/>
  <c r="AT241" i="10"/>
  <c r="AT240" i="10"/>
  <c r="AT239" i="10"/>
  <c r="AT238" i="10"/>
  <c r="AT237" i="10"/>
  <c r="AT236" i="10"/>
  <c r="AT235" i="10"/>
  <c r="AT234" i="10"/>
  <c r="AT233" i="10"/>
  <c r="AT232" i="10"/>
  <c r="AT231" i="10"/>
  <c r="AT230" i="10"/>
  <c r="AT229" i="10"/>
  <c r="AT228" i="10"/>
  <c r="AT227" i="10"/>
  <c r="AT226" i="10"/>
  <c r="AT225" i="10"/>
  <c r="AT224" i="10"/>
  <c r="AT223" i="10"/>
  <c r="AT222" i="10"/>
  <c r="AT221" i="10"/>
  <c r="AT220" i="10"/>
  <c r="AT219" i="10"/>
  <c r="AT218" i="10"/>
  <c r="AT217" i="10"/>
  <c r="AT216" i="10"/>
  <c r="AT215" i="10"/>
  <c r="AT214" i="10"/>
  <c r="AT213" i="10"/>
  <c r="AT212" i="10"/>
  <c r="AT211" i="10"/>
  <c r="AT210" i="10"/>
  <c r="AT209" i="10"/>
  <c r="AT208" i="10"/>
  <c r="AT207" i="10"/>
  <c r="AT206" i="10"/>
  <c r="AT205" i="10"/>
  <c r="AT204" i="10"/>
  <c r="AT203" i="10"/>
  <c r="AT202" i="10"/>
  <c r="AT201" i="10"/>
  <c r="AT200" i="10"/>
  <c r="AT199" i="10"/>
  <c r="AT198" i="10"/>
  <c r="AT197" i="10"/>
  <c r="AT196" i="10"/>
  <c r="AT195" i="10"/>
  <c r="AT194" i="10"/>
  <c r="AT193" i="10"/>
  <c r="AT192" i="10"/>
  <c r="AT191" i="10"/>
  <c r="AT190" i="10"/>
  <c r="AT189" i="10"/>
  <c r="AT188" i="10"/>
  <c r="AT187" i="10"/>
  <c r="AT186" i="10"/>
  <c r="AT185" i="10"/>
  <c r="AT184" i="10"/>
  <c r="AT183" i="10"/>
  <c r="AT182" i="10"/>
  <c r="AT181" i="10"/>
  <c r="AT180" i="10"/>
  <c r="AT179" i="10"/>
  <c r="AT178" i="10"/>
  <c r="AT177" i="10"/>
  <c r="AT176" i="10"/>
  <c r="AT175" i="10"/>
  <c r="AT174" i="10"/>
  <c r="AT173" i="10"/>
  <c r="AT172" i="10"/>
  <c r="AT171" i="10"/>
  <c r="AT170" i="10"/>
  <c r="AT169" i="10"/>
  <c r="AT168" i="10"/>
  <c r="AT167" i="10"/>
  <c r="AT166" i="10"/>
  <c r="AT165" i="10"/>
  <c r="AT164" i="10"/>
  <c r="AT163" i="10"/>
  <c r="AT162" i="10"/>
  <c r="AT161" i="10"/>
  <c r="AT160" i="10"/>
  <c r="AT159" i="10"/>
  <c r="AT158" i="10"/>
  <c r="AT157" i="10"/>
  <c r="AT156" i="10"/>
  <c r="AT155" i="10"/>
  <c r="AT154" i="10"/>
  <c r="AT153" i="10"/>
  <c r="AT152" i="10"/>
  <c r="AT151" i="10"/>
  <c r="AT150" i="10"/>
  <c r="AT149" i="10"/>
  <c r="AT148" i="10"/>
  <c r="AT147" i="10"/>
  <c r="AT146" i="10"/>
  <c r="AT145" i="10"/>
  <c r="AT144" i="10"/>
  <c r="AT143" i="10"/>
  <c r="AT142" i="10"/>
  <c r="AT141" i="10"/>
  <c r="AT140" i="10"/>
  <c r="AT139" i="10"/>
  <c r="AT138" i="10"/>
  <c r="AT137" i="10"/>
  <c r="AT136" i="10"/>
  <c r="AT135" i="10"/>
  <c r="AT134" i="10"/>
  <c r="AT133" i="10"/>
  <c r="AT132" i="10"/>
  <c r="AT131" i="10"/>
  <c r="AT130" i="10"/>
  <c r="AT129" i="10"/>
  <c r="AT128" i="10"/>
  <c r="AT127" i="10"/>
  <c r="AT126" i="10"/>
  <c r="AT125" i="10"/>
  <c r="AT124" i="10"/>
  <c r="AT123" i="10"/>
  <c r="AT122" i="10"/>
  <c r="AT121" i="10"/>
  <c r="AT120" i="10"/>
  <c r="AT119" i="10"/>
  <c r="AT118" i="10"/>
  <c r="AT117" i="10"/>
  <c r="AT116" i="10"/>
  <c r="AT115" i="10"/>
  <c r="AT114" i="10"/>
  <c r="AT113" i="10"/>
  <c r="AT112" i="10"/>
  <c r="AT111" i="10"/>
  <c r="AT110" i="10"/>
  <c r="AT109" i="10"/>
  <c r="AT108" i="10"/>
  <c r="AT107" i="10"/>
  <c r="AT106" i="10"/>
  <c r="AT105" i="10"/>
  <c r="AT104" i="10"/>
  <c r="AT103" i="10"/>
  <c r="AT102" i="10"/>
  <c r="AT101" i="10"/>
  <c r="AT100" i="10"/>
  <c r="AT99" i="10"/>
  <c r="AT98" i="10"/>
  <c r="AT97" i="10"/>
  <c r="AT96" i="10"/>
  <c r="AT95" i="10"/>
  <c r="AT94" i="10"/>
  <c r="AT93" i="10"/>
  <c r="AT92" i="10"/>
  <c r="AT91" i="10"/>
  <c r="AT90" i="10"/>
  <c r="AT89" i="10"/>
  <c r="AT88" i="10"/>
  <c r="AT87" i="10"/>
  <c r="AT86" i="10"/>
  <c r="AT85" i="10"/>
  <c r="AT84" i="10"/>
  <c r="AT83" i="10"/>
  <c r="AT82" i="10"/>
  <c r="AT81" i="10"/>
  <c r="AT80" i="10"/>
  <c r="AT79" i="10"/>
  <c r="AT78" i="10"/>
  <c r="AT77" i="10"/>
  <c r="AT76" i="10"/>
  <c r="AT75" i="10"/>
  <c r="AT74" i="10"/>
  <c r="AT73" i="10"/>
  <c r="AT72" i="10"/>
  <c r="AT71" i="10"/>
  <c r="AT70" i="10"/>
  <c r="AT69" i="10"/>
  <c r="AT68" i="10"/>
  <c r="AT67" i="10"/>
  <c r="AT66" i="10"/>
  <c r="AT65" i="10"/>
  <c r="AT64" i="10"/>
  <c r="AT63" i="10"/>
  <c r="AT62" i="10"/>
  <c r="AT61" i="10"/>
  <c r="AT60" i="10"/>
  <c r="AT59" i="10"/>
  <c r="AT58" i="10"/>
  <c r="AT57" i="10"/>
  <c r="AT56" i="10"/>
  <c r="AT55" i="10"/>
  <c r="AT54" i="10"/>
  <c r="AT53" i="10"/>
  <c r="AT52" i="10"/>
  <c r="AT51" i="10"/>
  <c r="AT50" i="10"/>
  <c r="AT49" i="10"/>
  <c r="AT48" i="10"/>
  <c r="AT47" i="10"/>
  <c r="AT46" i="10"/>
  <c r="AT45" i="10"/>
  <c r="AT44" i="10"/>
  <c r="AT43" i="10"/>
  <c r="AT42" i="10"/>
  <c r="AT41" i="10"/>
  <c r="AT40" i="10"/>
  <c r="AT39" i="10"/>
  <c r="AT38" i="10"/>
  <c r="AT37" i="10"/>
  <c r="AT36" i="10"/>
  <c r="AT35" i="10"/>
  <c r="AT34" i="10"/>
  <c r="AT33" i="10"/>
  <c r="AT32" i="10"/>
  <c r="AT31" i="10"/>
  <c r="AT30" i="10"/>
  <c r="AT29" i="10"/>
  <c r="AT28" i="10"/>
  <c r="AT27" i="10"/>
  <c r="AT26" i="10"/>
  <c r="AT25" i="10"/>
  <c r="AT24" i="10"/>
  <c r="AT23" i="10"/>
  <c r="AT22" i="10"/>
  <c r="AT21" i="10"/>
  <c r="AT20" i="10"/>
  <c r="AT19" i="10"/>
  <c r="AT18" i="10"/>
  <c r="AT17" i="10"/>
  <c r="AT16" i="10"/>
  <c r="AT15" i="10"/>
  <c r="AT14" i="10"/>
  <c r="AT13" i="10"/>
  <c r="AT12" i="10"/>
  <c r="AT11" i="10"/>
  <c r="AT10" i="10"/>
  <c r="AT9" i="10"/>
  <c r="AT8" i="10"/>
  <c r="AT7" i="10"/>
  <c r="AT6" i="10"/>
  <c r="AK344" i="10"/>
  <c r="AL344" i="10" s="1"/>
  <c r="AK343" i="10"/>
  <c r="AL343" i="10" s="1"/>
  <c r="AK342" i="10"/>
  <c r="AL342" i="10" s="1"/>
  <c r="AK341" i="10"/>
  <c r="AL341" i="10" s="1"/>
  <c r="AK340" i="10"/>
  <c r="AL340" i="10" s="1"/>
  <c r="AK339" i="10"/>
  <c r="AL339" i="10" s="1"/>
  <c r="AK338" i="10"/>
  <c r="AL338" i="10" s="1"/>
  <c r="AK337" i="10"/>
  <c r="AL337" i="10" s="1"/>
  <c r="AK336" i="10"/>
  <c r="AL336" i="10" s="1"/>
  <c r="AK335" i="10"/>
  <c r="AL335" i="10" s="1"/>
  <c r="AK334" i="10"/>
  <c r="AL334" i="10" s="1"/>
  <c r="AK333" i="10"/>
  <c r="AL333" i="10" s="1"/>
  <c r="AK332" i="10"/>
  <c r="AL332" i="10" s="1"/>
  <c r="AK331" i="10"/>
  <c r="AL331" i="10" s="1"/>
  <c r="AK330" i="10"/>
  <c r="AL330" i="10" s="1"/>
  <c r="AK329" i="10"/>
  <c r="AL329" i="10" s="1"/>
  <c r="AK328" i="10"/>
  <c r="AL328" i="10" s="1"/>
  <c r="AK327" i="10"/>
  <c r="AL327" i="10" s="1"/>
  <c r="AK326" i="10"/>
  <c r="AL326" i="10" s="1"/>
  <c r="AK325" i="10"/>
  <c r="AL325" i="10" s="1"/>
  <c r="AK324" i="10"/>
  <c r="AL324" i="10" s="1"/>
  <c r="AK323" i="10"/>
  <c r="AL323" i="10" s="1"/>
  <c r="AK322" i="10"/>
  <c r="AL322" i="10" s="1"/>
  <c r="AK321" i="10"/>
  <c r="AL321" i="10" s="1"/>
  <c r="AK320" i="10"/>
  <c r="AL320" i="10" s="1"/>
  <c r="AK319" i="10"/>
  <c r="AL319" i="10" s="1"/>
  <c r="AK318" i="10"/>
  <c r="AL318" i="10" s="1"/>
  <c r="AK317" i="10"/>
  <c r="AL317" i="10" s="1"/>
  <c r="AK316" i="10"/>
  <c r="AL316" i="10" s="1"/>
  <c r="AK315" i="10"/>
  <c r="AL315" i="10" s="1"/>
  <c r="AK314" i="10"/>
  <c r="AL314" i="10" s="1"/>
  <c r="AK313" i="10"/>
  <c r="AL313" i="10" s="1"/>
  <c r="AK312" i="10"/>
  <c r="AL312" i="10" s="1"/>
  <c r="AK311" i="10"/>
  <c r="AL311" i="10" s="1"/>
  <c r="AK310" i="10"/>
  <c r="AL310" i="10" s="1"/>
  <c r="AK309" i="10"/>
  <c r="AL309" i="10" s="1"/>
  <c r="AK308" i="10"/>
  <c r="AL308" i="10" s="1"/>
  <c r="AK307" i="10"/>
  <c r="AL307" i="10" s="1"/>
  <c r="AK306" i="10"/>
  <c r="AL306" i="10" s="1"/>
  <c r="AK305" i="10"/>
  <c r="AL305" i="10" s="1"/>
  <c r="AK304" i="10"/>
  <c r="AL304" i="10" s="1"/>
  <c r="AK303" i="10"/>
  <c r="AL303" i="10" s="1"/>
  <c r="AK302" i="10"/>
  <c r="AL302" i="10" s="1"/>
  <c r="AK301" i="10"/>
  <c r="AL301" i="10" s="1"/>
  <c r="AK300" i="10"/>
  <c r="AL300" i="10" s="1"/>
  <c r="AK299" i="10"/>
  <c r="AL299" i="10" s="1"/>
  <c r="AK298" i="10"/>
  <c r="AL298" i="10" s="1"/>
  <c r="AK297" i="10"/>
  <c r="AL297" i="10" s="1"/>
  <c r="AK296" i="10"/>
  <c r="AL296" i="10" s="1"/>
  <c r="AK295" i="10"/>
  <c r="AL295" i="10" s="1"/>
  <c r="AK294" i="10"/>
  <c r="AL294" i="10" s="1"/>
  <c r="AK293" i="10"/>
  <c r="AL293" i="10" s="1"/>
  <c r="AK292" i="10"/>
  <c r="AL292" i="10" s="1"/>
  <c r="AK291" i="10"/>
  <c r="AL291" i="10" s="1"/>
  <c r="AK290" i="10"/>
  <c r="AL290" i="10" s="1"/>
  <c r="AK289" i="10"/>
  <c r="AL289" i="10" s="1"/>
  <c r="AK288" i="10"/>
  <c r="AL288" i="10" s="1"/>
  <c r="AK287" i="10"/>
  <c r="AL287" i="10" s="1"/>
  <c r="AK286" i="10"/>
  <c r="AL286" i="10" s="1"/>
  <c r="AK285" i="10"/>
  <c r="AL285" i="10" s="1"/>
  <c r="AK284" i="10"/>
  <c r="AL284" i="10" s="1"/>
  <c r="AK283" i="10"/>
  <c r="AL283" i="10" s="1"/>
  <c r="AK282" i="10"/>
  <c r="AL282" i="10" s="1"/>
  <c r="AK281" i="10"/>
  <c r="AL281" i="10" s="1"/>
  <c r="AK280" i="10"/>
  <c r="AL280" i="10" s="1"/>
  <c r="AK279" i="10"/>
  <c r="AL279" i="10" s="1"/>
  <c r="AK278" i="10"/>
  <c r="AL278" i="10" s="1"/>
  <c r="AK277" i="10"/>
  <c r="AL277" i="10" s="1"/>
  <c r="AK276" i="10"/>
  <c r="AL276" i="10" s="1"/>
  <c r="AK275" i="10"/>
  <c r="AL275" i="10" s="1"/>
  <c r="AK274" i="10"/>
  <c r="AL274" i="10" s="1"/>
  <c r="AK273" i="10"/>
  <c r="AL273" i="10" s="1"/>
  <c r="AK272" i="10"/>
  <c r="AL272" i="10" s="1"/>
  <c r="AK271" i="10"/>
  <c r="AL271" i="10" s="1"/>
  <c r="AK270" i="10"/>
  <c r="AL270" i="10" s="1"/>
  <c r="AK269" i="10"/>
  <c r="AL269" i="10" s="1"/>
  <c r="AK268" i="10"/>
  <c r="AL268" i="10" s="1"/>
  <c r="AK267" i="10"/>
  <c r="AL267" i="10" s="1"/>
  <c r="AK266" i="10"/>
  <c r="AL266" i="10" s="1"/>
  <c r="AK265" i="10"/>
  <c r="AL265" i="10" s="1"/>
  <c r="AK264" i="10"/>
  <c r="AL264" i="10" s="1"/>
  <c r="AK263" i="10"/>
  <c r="AL263" i="10" s="1"/>
  <c r="AK262" i="10"/>
  <c r="AL262" i="10" s="1"/>
  <c r="AK261" i="10"/>
  <c r="AL261" i="10" s="1"/>
  <c r="AK260" i="10"/>
  <c r="AL260" i="10" s="1"/>
  <c r="AK259" i="10"/>
  <c r="AL259" i="10" s="1"/>
  <c r="AK258" i="10"/>
  <c r="AL258" i="10" s="1"/>
  <c r="AK257" i="10"/>
  <c r="AL257" i="10" s="1"/>
  <c r="AK256" i="10"/>
  <c r="AL256" i="10" s="1"/>
  <c r="AK255" i="10"/>
  <c r="AL255" i="10" s="1"/>
  <c r="AK254" i="10"/>
  <c r="AL254" i="10" s="1"/>
  <c r="AK253" i="10"/>
  <c r="AL253" i="10" s="1"/>
  <c r="AK252" i="10"/>
  <c r="AL252" i="10" s="1"/>
  <c r="AK251" i="10"/>
  <c r="AL251" i="10" s="1"/>
  <c r="AK250" i="10"/>
  <c r="AL250" i="10" s="1"/>
  <c r="AK249" i="10"/>
  <c r="AL249" i="10" s="1"/>
  <c r="AK248" i="10"/>
  <c r="AL248" i="10" s="1"/>
  <c r="AK247" i="10"/>
  <c r="AL247" i="10" s="1"/>
  <c r="AK246" i="10"/>
  <c r="AL246" i="10" s="1"/>
  <c r="AK245" i="10"/>
  <c r="AL245" i="10" s="1"/>
  <c r="AK244" i="10"/>
  <c r="AL244" i="10" s="1"/>
  <c r="AK243" i="10"/>
  <c r="AL243" i="10" s="1"/>
  <c r="AK242" i="10"/>
  <c r="AL242" i="10" s="1"/>
  <c r="AK241" i="10"/>
  <c r="AL241" i="10" s="1"/>
  <c r="AK240" i="10"/>
  <c r="AL240" i="10" s="1"/>
  <c r="AK239" i="10"/>
  <c r="AL239" i="10" s="1"/>
  <c r="AK238" i="10"/>
  <c r="AL238" i="10" s="1"/>
  <c r="AK237" i="10"/>
  <c r="AL237" i="10" s="1"/>
  <c r="AK236" i="10"/>
  <c r="AL236" i="10" s="1"/>
  <c r="AK235" i="10"/>
  <c r="AL235" i="10" s="1"/>
  <c r="AK234" i="10"/>
  <c r="AL234" i="10" s="1"/>
  <c r="AK233" i="10"/>
  <c r="AL233" i="10" s="1"/>
  <c r="AK232" i="10"/>
  <c r="AL232" i="10" s="1"/>
  <c r="AK231" i="10"/>
  <c r="AL231" i="10" s="1"/>
  <c r="AK230" i="10"/>
  <c r="AL230" i="10" s="1"/>
  <c r="AK229" i="10"/>
  <c r="AL229" i="10" s="1"/>
  <c r="AK228" i="10"/>
  <c r="AL228" i="10" s="1"/>
  <c r="AK227" i="10"/>
  <c r="AL227" i="10" s="1"/>
  <c r="AK226" i="10"/>
  <c r="AL226" i="10" s="1"/>
  <c r="AK225" i="10"/>
  <c r="AL225" i="10" s="1"/>
  <c r="AK224" i="10"/>
  <c r="AL224" i="10" s="1"/>
  <c r="AK223" i="10"/>
  <c r="AL223" i="10" s="1"/>
  <c r="AK222" i="10"/>
  <c r="AL222" i="10" s="1"/>
  <c r="AK221" i="10"/>
  <c r="AL221" i="10" s="1"/>
  <c r="AK220" i="10"/>
  <c r="AL220" i="10" s="1"/>
  <c r="AK219" i="10"/>
  <c r="AL219" i="10" s="1"/>
  <c r="AK218" i="10"/>
  <c r="AL218" i="10" s="1"/>
  <c r="AK217" i="10"/>
  <c r="AL217" i="10" s="1"/>
  <c r="AK216" i="10"/>
  <c r="AL216" i="10" s="1"/>
  <c r="AK215" i="10"/>
  <c r="AL215" i="10" s="1"/>
  <c r="AK214" i="10"/>
  <c r="AL214" i="10" s="1"/>
  <c r="AK213" i="10"/>
  <c r="AL213" i="10" s="1"/>
  <c r="AK212" i="10"/>
  <c r="AL212" i="10" s="1"/>
  <c r="AK211" i="10"/>
  <c r="AL211" i="10" s="1"/>
  <c r="AK210" i="10"/>
  <c r="AL210" i="10" s="1"/>
  <c r="AK209" i="10"/>
  <c r="AL209" i="10" s="1"/>
  <c r="AK208" i="10"/>
  <c r="AL208" i="10" s="1"/>
  <c r="AK207" i="10"/>
  <c r="AL207" i="10" s="1"/>
  <c r="AK206" i="10"/>
  <c r="AL206" i="10" s="1"/>
  <c r="AK205" i="10"/>
  <c r="AL205" i="10" s="1"/>
  <c r="AK204" i="10"/>
  <c r="AL204" i="10" s="1"/>
  <c r="AK203" i="10"/>
  <c r="AL203" i="10" s="1"/>
  <c r="AK202" i="10"/>
  <c r="AL202" i="10" s="1"/>
  <c r="AK201" i="10"/>
  <c r="AL201" i="10" s="1"/>
  <c r="AK200" i="10"/>
  <c r="AL200" i="10" s="1"/>
  <c r="AK199" i="10"/>
  <c r="AL199" i="10" s="1"/>
  <c r="AK198" i="10"/>
  <c r="AL198" i="10" s="1"/>
  <c r="AK197" i="10"/>
  <c r="AL197" i="10" s="1"/>
  <c r="AK196" i="10"/>
  <c r="AL196" i="10" s="1"/>
  <c r="AK195" i="10"/>
  <c r="AL195" i="10" s="1"/>
  <c r="AK194" i="10"/>
  <c r="AL194" i="10" s="1"/>
  <c r="AK193" i="10"/>
  <c r="AL193" i="10" s="1"/>
  <c r="AK192" i="10"/>
  <c r="AL192" i="10" s="1"/>
  <c r="AK191" i="10"/>
  <c r="AL191" i="10" s="1"/>
  <c r="AK190" i="10"/>
  <c r="AL190" i="10" s="1"/>
  <c r="AK189" i="10"/>
  <c r="AL189" i="10" s="1"/>
  <c r="AK188" i="10"/>
  <c r="AL188" i="10" s="1"/>
  <c r="AK187" i="10"/>
  <c r="AL187" i="10" s="1"/>
  <c r="AK186" i="10"/>
  <c r="AL186" i="10" s="1"/>
  <c r="AK185" i="10"/>
  <c r="AL185" i="10" s="1"/>
  <c r="AK184" i="10"/>
  <c r="AL184" i="10" s="1"/>
  <c r="AK183" i="10"/>
  <c r="AL183" i="10" s="1"/>
  <c r="AK182" i="10"/>
  <c r="AL182" i="10" s="1"/>
  <c r="AK181" i="10"/>
  <c r="AL181" i="10" s="1"/>
  <c r="AK180" i="10"/>
  <c r="AL180" i="10" s="1"/>
  <c r="AK179" i="10"/>
  <c r="AL179" i="10" s="1"/>
  <c r="AK178" i="10"/>
  <c r="AL178" i="10" s="1"/>
  <c r="AK177" i="10"/>
  <c r="AL177" i="10" s="1"/>
  <c r="AK176" i="10"/>
  <c r="AL176" i="10" s="1"/>
  <c r="AK175" i="10"/>
  <c r="AL175" i="10" s="1"/>
  <c r="AK174" i="10"/>
  <c r="AL174" i="10" s="1"/>
  <c r="AK173" i="10"/>
  <c r="AL173" i="10" s="1"/>
  <c r="AK172" i="10"/>
  <c r="AL172" i="10" s="1"/>
  <c r="AK171" i="10"/>
  <c r="AL171" i="10" s="1"/>
  <c r="AK170" i="10"/>
  <c r="AL170" i="10" s="1"/>
  <c r="AK169" i="10"/>
  <c r="AL169" i="10" s="1"/>
  <c r="AK168" i="10"/>
  <c r="AL168" i="10" s="1"/>
  <c r="AK167" i="10"/>
  <c r="AL167" i="10" s="1"/>
  <c r="AK166" i="10"/>
  <c r="AL166" i="10" s="1"/>
  <c r="AK165" i="10"/>
  <c r="AL165" i="10" s="1"/>
  <c r="AK164" i="10"/>
  <c r="AL164" i="10" s="1"/>
  <c r="AK163" i="10"/>
  <c r="AL163" i="10" s="1"/>
  <c r="AK162" i="10"/>
  <c r="AL162" i="10" s="1"/>
  <c r="AK161" i="10"/>
  <c r="AL161" i="10" s="1"/>
  <c r="AK160" i="10"/>
  <c r="AL160" i="10" s="1"/>
  <c r="AK159" i="10"/>
  <c r="AL159" i="10" s="1"/>
  <c r="AK158" i="10"/>
  <c r="AL158" i="10" s="1"/>
  <c r="AK157" i="10"/>
  <c r="AL157" i="10" s="1"/>
  <c r="AK156" i="10"/>
  <c r="AL156" i="10" s="1"/>
  <c r="AK155" i="10"/>
  <c r="AL155" i="10" s="1"/>
  <c r="AK154" i="10"/>
  <c r="AL154" i="10" s="1"/>
  <c r="AK153" i="10"/>
  <c r="AL153" i="10" s="1"/>
  <c r="AK152" i="10"/>
  <c r="AL152" i="10" s="1"/>
  <c r="AK151" i="10"/>
  <c r="AL151" i="10" s="1"/>
  <c r="AK150" i="10"/>
  <c r="AL150" i="10" s="1"/>
  <c r="AK149" i="10"/>
  <c r="AL149" i="10" s="1"/>
  <c r="AK148" i="10"/>
  <c r="AL148" i="10" s="1"/>
  <c r="AK147" i="10"/>
  <c r="AL147" i="10" s="1"/>
  <c r="AK146" i="10"/>
  <c r="AL146" i="10" s="1"/>
  <c r="AK145" i="10"/>
  <c r="AL145" i="10" s="1"/>
  <c r="AK144" i="10"/>
  <c r="AL144" i="10" s="1"/>
  <c r="AK143" i="10"/>
  <c r="AL143" i="10" s="1"/>
  <c r="AK142" i="10"/>
  <c r="AL142" i="10" s="1"/>
  <c r="AK141" i="10"/>
  <c r="AL141" i="10" s="1"/>
  <c r="AK140" i="10"/>
  <c r="AL140" i="10" s="1"/>
  <c r="AK139" i="10"/>
  <c r="AL139" i="10" s="1"/>
  <c r="AK138" i="10"/>
  <c r="AL138" i="10" s="1"/>
  <c r="AK137" i="10"/>
  <c r="AL137" i="10" s="1"/>
  <c r="AK136" i="10"/>
  <c r="AL136" i="10" s="1"/>
  <c r="AK135" i="10"/>
  <c r="AL135" i="10" s="1"/>
  <c r="AK134" i="10"/>
  <c r="AL134" i="10" s="1"/>
  <c r="AK133" i="10"/>
  <c r="AL133" i="10" s="1"/>
  <c r="AK132" i="10"/>
  <c r="AL132" i="10" s="1"/>
  <c r="AK131" i="10"/>
  <c r="AL131" i="10" s="1"/>
  <c r="AK130" i="10"/>
  <c r="AL130" i="10" s="1"/>
  <c r="AK129" i="10"/>
  <c r="AL129" i="10" s="1"/>
  <c r="AK128" i="10"/>
  <c r="AL128" i="10" s="1"/>
  <c r="AK127" i="10"/>
  <c r="AL127" i="10" s="1"/>
  <c r="AK126" i="10"/>
  <c r="AL126" i="10" s="1"/>
  <c r="AK125" i="10"/>
  <c r="AL125" i="10" s="1"/>
  <c r="AK124" i="10"/>
  <c r="AL124" i="10" s="1"/>
  <c r="AK123" i="10"/>
  <c r="AL123" i="10" s="1"/>
  <c r="AK122" i="10"/>
  <c r="AL122" i="10" s="1"/>
  <c r="AK121" i="10"/>
  <c r="AL121" i="10" s="1"/>
  <c r="AK120" i="10"/>
  <c r="AL120" i="10" s="1"/>
  <c r="AK119" i="10"/>
  <c r="AL119" i="10" s="1"/>
  <c r="AK118" i="10"/>
  <c r="AL118" i="10" s="1"/>
  <c r="AK117" i="10"/>
  <c r="AL117" i="10" s="1"/>
  <c r="AK116" i="10"/>
  <c r="AL116" i="10" s="1"/>
  <c r="AK115" i="10"/>
  <c r="AL115" i="10" s="1"/>
  <c r="AK114" i="10"/>
  <c r="AL114" i="10" s="1"/>
  <c r="AK113" i="10"/>
  <c r="AL113" i="10" s="1"/>
  <c r="AK112" i="10"/>
  <c r="AL112" i="10" s="1"/>
  <c r="AK111" i="10"/>
  <c r="AL111" i="10" s="1"/>
  <c r="AK110" i="10"/>
  <c r="AL110" i="10" s="1"/>
  <c r="AK109" i="10"/>
  <c r="AL109" i="10" s="1"/>
  <c r="AK108" i="10"/>
  <c r="AL108" i="10" s="1"/>
  <c r="AK107" i="10"/>
  <c r="AL107" i="10" s="1"/>
  <c r="AK106" i="10"/>
  <c r="AL106" i="10" s="1"/>
  <c r="AK105" i="10"/>
  <c r="AL105" i="10" s="1"/>
  <c r="AK104" i="10"/>
  <c r="AL104" i="10" s="1"/>
  <c r="AK103" i="10"/>
  <c r="AL103" i="10" s="1"/>
  <c r="AK102" i="10"/>
  <c r="AL102" i="10" s="1"/>
  <c r="AK101" i="10"/>
  <c r="AL101" i="10" s="1"/>
  <c r="AK100" i="10"/>
  <c r="AL100" i="10" s="1"/>
  <c r="AK99" i="10"/>
  <c r="AL99" i="10" s="1"/>
  <c r="AK98" i="10"/>
  <c r="AL98" i="10" s="1"/>
  <c r="AK97" i="10"/>
  <c r="AL97" i="10" s="1"/>
  <c r="AK96" i="10"/>
  <c r="AL96" i="10" s="1"/>
  <c r="AK95" i="10"/>
  <c r="AL95" i="10" s="1"/>
  <c r="AK94" i="10"/>
  <c r="AL94" i="10" s="1"/>
  <c r="AK93" i="10"/>
  <c r="AL93" i="10" s="1"/>
  <c r="AK92" i="10"/>
  <c r="AL92" i="10" s="1"/>
  <c r="AK91" i="10"/>
  <c r="AL91" i="10" s="1"/>
  <c r="AK90" i="10"/>
  <c r="AL90" i="10" s="1"/>
  <c r="AK89" i="10"/>
  <c r="AL89" i="10" s="1"/>
  <c r="AK88" i="10"/>
  <c r="AL88" i="10" s="1"/>
  <c r="AK87" i="10"/>
  <c r="AL87" i="10" s="1"/>
  <c r="AK86" i="10"/>
  <c r="AL86" i="10" s="1"/>
  <c r="AK85" i="10"/>
  <c r="AL85" i="10" s="1"/>
  <c r="AK84" i="10"/>
  <c r="AL84" i="10" s="1"/>
  <c r="AK83" i="10"/>
  <c r="AL83" i="10" s="1"/>
  <c r="AK82" i="10"/>
  <c r="AL82" i="10" s="1"/>
  <c r="AK81" i="10"/>
  <c r="AL81" i="10" s="1"/>
  <c r="AK80" i="10"/>
  <c r="AL80" i="10" s="1"/>
  <c r="AK79" i="10"/>
  <c r="AL79" i="10" s="1"/>
  <c r="AK78" i="10"/>
  <c r="AL78" i="10" s="1"/>
  <c r="AK77" i="10"/>
  <c r="AL77" i="10" s="1"/>
  <c r="AK76" i="10"/>
  <c r="AL76" i="10" s="1"/>
  <c r="AK75" i="10"/>
  <c r="AL75" i="10" s="1"/>
  <c r="AK74" i="10"/>
  <c r="AL74" i="10" s="1"/>
  <c r="AK73" i="10"/>
  <c r="AL73" i="10" s="1"/>
  <c r="AK72" i="10"/>
  <c r="AL72" i="10" s="1"/>
  <c r="AK71" i="10"/>
  <c r="AL71" i="10" s="1"/>
  <c r="AK70" i="10"/>
  <c r="AL70" i="10" s="1"/>
  <c r="AK69" i="10"/>
  <c r="AL69" i="10" s="1"/>
  <c r="AK68" i="10"/>
  <c r="AL68" i="10" s="1"/>
  <c r="AK67" i="10"/>
  <c r="AL67" i="10" s="1"/>
  <c r="AK66" i="10"/>
  <c r="AL66" i="10" s="1"/>
  <c r="AK65" i="10"/>
  <c r="AL65" i="10" s="1"/>
  <c r="AK64" i="10"/>
  <c r="AL64" i="10" s="1"/>
  <c r="AK63" i="10"/>
  <c r="AL63" i="10" s="1"/>
  <c r="AK62" i="10"/>
  <c r="AL62" i="10" s="1"/>
  <c r="AK61" i="10"/>
  <c r="AL61" i="10" s="1"/>
  <c r="AK60" i="10"/>
  <c r="AL60" i="10" s="1"/>
  <c r="AK59" i="10"/>
  <c r="AL59" i="10" s="1"/>
  <c r="AK58" i="10"/>
  <c r="AL58" i="10" s="1"/>
  <c r="AK57" i="10"/>
  <c r="AL57" i="10" s="1"/>
  <c r="AK56" i="10"/>
  <c r="AL56" i="10" s="1"/>
  <c r="AK55" i="10"/>
  <c r="AL55" i="10" s="1"/>
  <c r="AK54" i="10"/>
  <c r="AL54" i="10" s="1"/>
  <c r="AK53" i="10"/>
  <c r="AL53" i="10" s="1"/>
  <c r="AK52" i="10"/>
  <c r="AL52" i="10" s="1"/>
  <c r="AK51" i="10"/>
  <c r="AL51" i="10" s="1"/>
  <c r="AK50" i="10"/>
  <c r="AL50" i="10" s="1"/>
  <c r="AK49" i="10"/>
  <c r="AL49" i="10" s="1"/>
  <c r="AK48" i="10"/>
  <c r="AL48" i="10" s="1"/>
  <c r="AK47" i="10"/>
  <c r="AL47" i="10" s="1"/>
  <c r="AK46" i="10"/>
  <c r="AL46" i="10" s="1"/>
  <c r="AK45" i="10"/>
  <c r="AL45" i="10" s="1"/>
  <c r="AK44" i="10"/>
  <c r="AL44" i="10" s="1"/>
  <c r="AK43" i="10"/>
  <c r="AL43" i="10" s="1"/>
  <c r="AK42" i="10"/>
  <c r="AL42" i="10" s="1"/>
  <c r="AK41" i="10"/>
  <c r="AL41" i="10" s="1"/>
  <c r="AK40" i="10"/>
  <c r="AL40" i="10" s="1"/>
  <c r="AK39" i="10"/>
  <c r="AL39" i="10" s="1"/>
  <c r="AK38" i="10"/>
  <c r="AL38" i="10" s="1"/>
  <c r="AK37" i="10"/>
  <c r="AL37" i="10" s="1"/>
  <c r="AK36" i="10"/>
  <c r="AL36" i="10" s="1"/>
  <c r="AK35" i="10"/>
  <c r="AL35" i="10" s="1"/>
  <c r="AK34" i="10"/>
  <c r="AL34" i="10" s="1"/>
  <c r="AK33" i="10"/>
  <c r="AL33" i="10" s="1"/>
  <c r="AK32" i="10"/>
  <c r="AL32" i="10" s="1"/>
  <c r="AK31" i="10"/>
  <c r="AL31" i="10" s="1"/>
  <c r="AK30" i="10"/>
  <c r="AL30" i="10" s="1"/>
  <c r="AK29" i="10"/>
  <c r="AL29" i="10" s="1"/>
  <c r="AK28" i="10"/>
  <c r="AL28" i="10" s="1"/>
  <c r="AK27" i="10"/>
  <c r="AL27" i="10" s="1"/>
  <c r="AK26" i="10"/>
  <c r="AL26" i="10" s="1"/>
  <c r="AK25" i="10"/>
  <c r="AL25" i="10" s="1"/>
  <c r="AK24" i="10"/>
  <c r="AL24" i="10" s="1"/>
  <c r="AK23" i="10"/>
  <c r="AL23" i="10" s="1"/>
  <c r="AK22" i="10"/>
  <c r="AL22" i="10" s="1"/>
  <c r="AK21" i="10"/>
  <c r="AL21" i="10" s="1"/>
  <c r="AK20" i="10"/>
  <c r="AL20" i="10" s="1"/>
  <c r="AK19" i="10"/>
  <c r="AL19" i="10" s="1"/>
  <c r="AK18" i="10"/>
  <c r="AL18" i="10" s="1"/>
  <c r="AK17" i="10"/>
  <c r="AL17" i="10" s="1"/>
  <c r="AK16" i="10"/>
  <c r="AL16" i="10" s="1"/>
  <c r="AK15" i="10"/>
  <c r="AL15" i="10" s="1"/>
  <c r="AK14" i="10"/>
  <c r="AL14" i="10" s="1"/>
  <c r="AK13" i="10"/>
  <c r="AL13" i="10" s="1"/>
  <c r="AK12" i="10"/>
  <c r="AL12" i="10" s="1"/>
  <c r="AK11" i="10"/>
  <c r="AL11" i="10" s="1"/>
  <c r="AK10" i="10"/>
  <c r="AL10" i="10" s="1"/>
  <c r="AK9" i="10"/>
  <c r="AL9" i="10" s="1"/>
  <c r="AK8" i="10"/>
  <c r="AL8" i="10" s="1"/>
  <c r="AK7" i="10"/>
  <c r="AL7" i="10" s="1"/>
  <c r="AK6" i="10"/>
  <c r="Z349" i="10"/>
  <c r="Y349" i="10"/>
  <c r="X349" i="10"/>
  <c r="W349" i="10"/>
  <c r="V349" i="10"/>
  <c r="U349" i="10"/>
  <c r="T349" i="10"/>
  <c r="S349" i="10"/>
  <c r="R349" i="10"/>
  <c r="Q349" i="10"/>
  <c r="P349" i="10"/>
  <c r="O349" i="10"/>
  <c r="N349" i="10"/>
  <c r="M349" i="10"/>
  <c r="L349" i="10"/>
  <c r="K349" i="10"/>
  <c r="J349" i="10"/>
  <c r="I349" i="10"/>
  <c r="H349" i="10"/>
  <c r="G349" i="10"/>
  <c r="F349" i="10"/>
  <c r="E349" i="10"/>
  <c r="D349" i="10"/>
  <c r="C349" i="10"/>
  <c r="C347" i="10"/>
  <c r="Z348" i="10"/>
  <c r="Y348" i="10"/>
  <c r="X348" i="10"/>
  <c r="W348" i="10"/>
  <c r="V348" i="10"/>
  <c r="U348" i="10"/>
  <c r="T348" i="10"/>
  <c r="S348" i="10"/>
  <c r="R348" i="10"/>
  <c r="Q348" i="10"/>
  <c r="P348" i="10"/>
  <c r="O348" i="10"/>
  <c r="N348" i="10"/>
  <c r="M348" i="10"/>
  <c r="L348" i="10"/>
  <c r="K348" i="10"/>
  <c r="J348" i="10"/>
  <c r="I348" i="10"/>
  <c r="H348" i="10"/>
  <c r="G348" i="10"/>
  <c r="F348" i="10"/>
  <c r="E348" i="10"/>
  <c r="D348" i="10"/>
  <c r="Z347" i="10"/>
  <c r="Y347" i="10"/>
  <c r="X347" i="10"/>
  <c r="W347" i="10"/>
  <c r="V347" i="10"/>
  <c r="U347" i="10"/>
  <c r="T347" i="10"/>
  <c r="S347" i="10"/>
  <c r="R347" i="10"/>
  <c r="Q347" i="10"/>
  <c r="P347" i="10"/>
  <c r="O347" i="10"/>
  <c r="N347" i="10"/>
  <c r="M347" i="10"/>
  <c r="L347" i="10"/>
  <c r="K347" i="10"/>
  <c r="J347" i="10"/>
  <c r="I347" i="10"/>
  <c r="H347" i="10"/>
  <c r="G347" i="10"/>
  <c r="F347" i="10"/>
  <c r="E347" i="10"/>
  <c r="D347" i="10"/>
  <c r="C348" i="10"/>
  <c r="AI344" i="10"/>
  <c r="AH344" i="10"/>
  <c r="AG344" i="10"/>
  <c r="AF344" i="10"/>
  <c r="AE344" i="10"/>
  <c r="AI343" i="10"/>
  <c r="AH343" i="10"/>
  <c r="AG343" i="10"/>
  <c r="AF343" i="10"/>
  <c r="AE343" i="10"/>
  <c r="AI342" i="10"/>
  <c r="AH342" i="10"/>
  <c r="AG342" i="10"/>
  <c r="AF342" i="10"/>
  <c r="AE342" i="10"/>
  <c r="AI341" i="10"/>
  <c r="AH341" i="10"/>
  <c r="AG341" i="10"/>
  <c r="AF341" i="10"/>
  <c r="AE341" i="10"/>
  <c r="AI340" i="10"/>
  <c r="AH340" i="10"/>
  <c r="AG340" i="10"/>
  <c r="AF340" i="10"/>
  <c r="AE340" i="10"/>
  <c r="AI339" i="10"/>
  <c r="AH339" i="10"/>
  <c r="AG339" i="10"/>
  <c r="AF339" i="10"/>
  <c r="AE339" i="10"/>
  <c r="AI338" i="10"/>
  <c r="AH338" i="10"/>
  <c r="AG338" i="10"/>
  <c r="AF338" i="10"/>
  <c r="AE338" i="10"/>
  <c r="AI337" i="10"/>
  <c r="AH337" i="10"/>
  <c r="AG337" i="10"/>
  <c r="AF337" i="10"/>
  <c r="AE337" i="10"/>
  <c r="AI336" i="10"/>
  <c r="AH336" i="10"/>
  <c r="AG336" i="10"/>
  <c r="AF336" i="10"/>
  <c r="AE336" i="10"/>
  <c r="AI335" i="10"/>
  <c r="AH335" i="10"/>
  <c r="AG335" i="10"/>
  <c r="AF335" i="10"/>
  <c r="AE335" i="10"/>
  <c r="AI334" i="10"/>
  <c r="AH334" i="10"/>
  <c r="AG334" i="10"/>
  <c r="AF334" i="10"/>
  <c r="AE334" i="10"/>
  <c r="AI333" i="10"/>
  <c r="AH333" i="10"/>
  <c r="AG333" i="10"/>
  <c r="AF333" i="10"/>
  <c r="AE333" i="10"/>
  <c r="AI332" i="10"/>
  <c r="AH332" i="10"/>
  <c r="AG332" i="10"/>
  <c r="AF332" i="10"/>
  <c r="AE332" i="10"/>
  <c r="AI331" i="10"/>
  <c r="AH331" i="10"/>
  <c r="AG331" i="10"/>
  <c r="AF331" i="10"/>
  <c r="AE331" i="10"/>
  <c r="AI330" i="10"/>
  <c r="AH330" i="10"/>
  <c r="AG330" i="10"/>
  <c r="AF330" i="10"/>
  <c r="AE330" i="10"/>
  <c r="AI329" i="10"/>
  <c r="AH329" i="10"/>
  <c r="AG329" i="10"/>
  <c r="AF329" i="10"/>
  <c r="AE329" i="10"/>
  <c r="AI328" i="10"/>
  <c r="AH328" i="10"/>
  <c r="AG328" i="10"/>
  <c r="AF328" i="10"/>
  <c r="AE328" i="10"/>
  <c r="AI327" i="10"/>
  <c r="AH327" i="10"/>
  <c r="AG327" i="10"/>
  <c r="AF327" i="10"/>
  <c r="AE327" i="10"/>
  <c r="AI326" i="10"/>
  <c r="AH326" i="10"/>
  <c r="AG326" i="10"/>
  <c r="AF326" i="10"/>
  <c r="AE326" i="10"/>
  <c r="AI325" i="10"/>
  <c r="AH325" i="10"/>
  <c r="AG325" i="10"/>
  <c r="AF325" i="10"/>
  <c r="AE325" i="10"/>
  <c r="AI324" i="10"/>
  <c r="AH324" i="10"/>
  <c r="AG324" i="10"/>
  <c r="AF324" i="10"/>
  <c r="AE324" i="10"/>
  <c r="AI323" i="10"/>
  <c r="AH323" i="10"/>
  <c r="AG323" i="10"/>
  <c r="AF323" i="10"/>
  <c r="AE323" i="10"/>
  <c r="AI322" i="10"/>
  <c r="AH322" i="10"/>
  <c r="AG322" i="10"/>
  <c r="AF322" i="10"/>
  <c r="AE322" i="10"/>
  <c r="AI321" i="10"/>
  <c r="AH321" i="10"/>
  <c r="AG321" i="10"/>
  <c r="AF321" i="10"/>
  <c r="AE321" i="10"/>
  <c r="AI320" i="10"/>
  <c r="AH320" i="10"/>
  <c r="AG320" i="10"/>
  <c r="AF320" i="10"/>
  <c r="AE320" i="10"/>
  <c r="AI319" i="10"/>
  <c r="AH319" i="10"/>
  <c r="AG319" i="10"/>
  <c r="AF319" i="10"/>
  <c r="AE319" i="10"/>
  <c r="AI318" i="10"/>
  <c r="AH318" i="10"/>
  <c r="AG318" i="10"/>
  <c r="AF318" i="10"/>
  <c r="AE318" i="10"/>
  <c r="AI317" i="10"/>
  <c r="AH317" i="10"/>
  <c r="AG317" i="10"/>
  <c r="AF317" i="10"/>
  <c r="AE317" i="10"/>
  <c r="AI316" i="10"/>
  <c r="AH316" i="10"/>
  <c r="AG316" i="10"/>
  <c r="AF316" i="10"/>
  <c r="AE316" i="10"/>
  <c r="AI315" i="10"/>
  <c r="AH315" i="10"/>
  <c r="AG315" i="10"/>
  <c r="AF315" i="10"/>
  <c r="AE315" i="10"/>
  <c r="AI314" i="10"/>
  <c r="AH314" i="10"/>
  <c r="AG314" i="10"/>
  <c r="AF314" i="10"/>
  <c r="AE314" i="10"/>
  <c r="AI313" i="10"/>
  <c r="AH313" i="10"/>
  <c r="AG313" i="10"/>
  <c r="AF313" i="10"/>
  <c r="AE313" i="10"/>
  <c r="AI312" i="10"/>
  <c r="AH312" i="10"/>
  <c r="AG312" i="10"/>
  <c r="AF312" i="10"/>
  <c r="AE312" i="10"/>
  <c r="AI311" i="10"/>
  <c r="AH311" i="10"/>
  <c r="AG311" i="10"/>
  <c r="AF311" i="10"/>
  <c r="AE311" i="10"/>
  <c r="AI310" i="10"/>
  <c r="AH310" i="10"/>
  <c r="AG310" i="10"/>
  <c r="AF310" i="10"/>
  <c r="AE310" i="10"/>
  <c r="AI309" i="10"/>
  <c r="AH309" i="10"/>
  <c r="AG309" i="10"/>
  <c r="AF309" i="10"/>
  <c r="AE309" i="10"/>
  <c r="AI308" i="10"/>
  <c r="AH308" i="10"/>
  <c r="AG308" i="10"/>
  <c r="AF308" i="10"/>
  <c r="AE308" i="10"/>
  <c r="AI307" i="10"/>
  <c r="AH307" i="10"/>
  <c r="AG307" i="10"/>
  <c r="AF307" i="10"/>
  <c r="AE307" i="10"/>
  <c r="AI306" i="10"/>
  <c r="AH306" i="10"/>
  <c r="AG306" i="10"/>
  <c r="AF306" i="10"/>
  <c r="AE306" i="10"/>
  <c r="AI305" i="10"/>
  <c r="AH305" i="10"/>
  <c r="AG305" i="10"/>
  <c r="AF305" i="10"/>
  <c r="AE305" i="10"/>
  <c r="AI304" i="10"/>
  <c r="AH304" i="10"/>
  <c r="AG304" i="10"/>
  <c r="AF304" i="10"/>
  <c r="AE304" i="10"/>
  <c r="AI303" i="10"/>
  <c r="AH303" i="10"/>
  <c r="AG303" i="10"/>
  <c r="AF303" i="10"/>
  <c r="AE303" i="10"/>
  <c r="AI302" i="10"/>
  <c r="AH302" i="10"/>
  <c r="AG302" i="10"/>
  <c r="AF302" i="10"/>
  <c r="AE302" i="10"/>
  <c r="AI301" i="10"/>
  <c r="AH301" i="10"/>
  <c r="AG301" i="10"/>
  <c r="AF301" i="10"/>
  <c r="AE301" i="10"/>
  <c r="AI300" i="10"/>
  <c r="AH300" i="10"/>
  <c r="AG300" i="10"/>
  <c r="AF300" i="10"/>
  <c r="AE300" i="10"/>
  <c r="AI299" i="10"/>
  <c r="AH299" i="10"/>
  <c r="AG299" i="10"/>
  <c r="AF299" i="10"/>
  <c r="AE299" i="10"/>
  <c r="AI298" i="10"/>
  <c r="AH298" i="10"/>
  <c r="AG298" i="10"/>
  <c r="AF298" i="10"/>
  <c r="AE298" i="10"/>
  <c r="AI297" i="10"/>
  <c r="AH297" i="10"/>
  <c r="AG297" i="10"/>
  <c r="AF297" i="10"/>
  <c r="AE297" i="10"/>
  <c r="AI296" i="10"/>
  <c r="AH296" i="10"/>
  <c r="AG296" i="10"/>
  <c r="AF296" i="10"/>
  <c r="AE296" i="10"/>
  <c r="AI295" i="10"/>
  <c r="AH295" i="10"/>
  <c r="AG295" i="10"/>
  <c r="AF295" i="10"/>
  <c r="AE295" i="10"/>
  <c r="AI294" i="10"/>
  <c r="AH294" i="10"/>
  <c r="AG294" i="10"/>
  <c r="AF294" i="10"/>
  <c r="AE294" i="10"/>
  <c r="AI293" i="10"/>
  <c r="AH293" i="10"/>
  <c r="AG293" i="10"/>
  <c r="AF293" i="10"/>
  <c r="AE293" i="10"/>
  <c r="AI292" i="10"/>
  <c r="AH292" i="10"/>
  <c r="AG292" i="10"/>
  <c r="AF292" i="10"/>
  <c r="AE292" i="10"/>
  <c r="AI291" i="10"/>
  <c r="AH291" i="10"/>
  <c r="AG291" i="10"/>
  <c r="AF291" i="10"/>
  <c r="AE291" i="10"/>
  <c r="AI290" i="10"/>
  <c r="AH290" i="10"/>
  <c r="AG290" i="10"/>
  <c r="AF290" i="10"/>
  <c r="AE290" i="10"/>
  <c r="AI289" i="10"/>
  <c r="AH289" i="10"/>
  <c r="AG289" i="10"/>
  <c r="AF289" i="10"/>
  <c r="AE289" i="10"/>
  <c r="AI288" i="10"/>
  <c r="AH288" i="10"/>
  <c r="AG288" i="10"/>
  <c r="AF288" i="10"/>
  <c r="AE288" i="10"/>
  <c r="AI287" i="10"/>
  <c r="AH287" i="10"/>
  <c r="AG287" i="10"/>
  <c r="AF287" i="10"/>
  <c r="AE287" i="10"/>
  <c r="AI286" i="10"/>
  <c r="AH286" i="10"/>
  <c r="AG286" i="10"/>
  <c r="AF286" i="10"/>
  <c r="AE286" i="10"/>
  <c r="AI285" i="10"/>
  <c r="AH285" i="10"/>
  <c r="AG285" i="10"/>
  <c r="AF285" i="10"/>
  <c r="AE285" i="10"/>
  <c r="AI284" i="10"/>
  <c r="AH284" i="10"/>
  <c r="AG284" i="10"/>
  <c r="AF284" i="10"/>
  <c r="AE284" i="10"/>
  <c r="AI283" i="10"/>
  <c r="AH283" i="10"/>
  <c r="AG283" i="10"/>
  <c r="AF283" i="10"/>
  <c r="AE283" i="10"/>
  <c r="AI282" i="10"/>
  <c r="AH282" i="10"/>
  <c r="AG282" i="10"/>
  <c r="AF282" i="10"/>
  <c r="AE282" i="10"/>
  <c r="AI281" i="10"/>
  <c r="AH281" i="10"/>
  <c r="AG281" i="10"/>
  <c r="AF281" i="10"/>
  <c r="AE281" i="10"/>
  <c r="AI280" i="10"/>
  <c r="AH280" i="10"/>
  <c r="AG280" i="10"/>
  <c r="AF280" i="10"/>
  <c r="AE280" i="10"/>
  <c r="AI279" i="10"/>
  <c r="AH279" i="10"/>
  <c r="AG279" i="10"/>
  <c r="AF279" i="10"/>
  <c r="AE279" i="10"/>
  <c r="AI278" i="10"/>
  <c r="AH278" i="10"/>
  <c r="AG278" i="10"/>
  <c r="AF278" i="10"/>
  <c r="AE278" i="10"/>
  <c r="AI277" i="10"/>
  <c r="AH277" i="10"/>
  <c r="AG277" i="10"/>
  <c r="AF277" i="10"/>
  <c r="AE277" i="10"/>
  <c r="AI276" i="10"/>
  <c r="AH276" i="10"/>
  <c r="AG276" i="10"/>
  <c r="AF276" i="10"/>
  <c r="AE276" i="10"/>
  <c r="AI275" i="10"/>
  <c r="AH275" i="10"/>
  <c r="AG275" i="10"/>
  <c r="AF275" i="10"/>
  <c r="AE275" i="10"/>
  <c r="AI274" i="10"/>
  <c r="AH274" i="10"/>
  <c r="AG274" i="10"/>
  <c r="AF274" i="10"/>
  <c r="AE274" i="10"/>
  <c r="AI273" i="10"/>
  <c r="AH273" i="10"/>
  <c r="AG273" i="10"/>
  <c r="AF273" i="10"/>
  <c r="AE273" i="10"/>
  <c r="AI272" i="10"/>
  <c r="AH272" i="10"/>
  <c r="AG272" i="10"/>
  <c r="AF272" i="10"/>
  <c r="AE272" i="10"/>
  <c r="AI271" i="10"/>
  <c r="AH271" i="10"/>
  <c r="AG271" i="10"/>
  <c r="AF271" i="10"/>
  <c r="AE271" i="10"/>
  <c r="AI270" i="10"/>
  <c r="AH270" i="10"/>
  <c r="AG270" i="10"/>
  <c r="AF270" i="10"/>
  <c r="AE270" i="10"/>
  <c r="AI269" i="10"/>
  <c r="AH269" i="10"/>
  <c r="AG269" i="10"/>
  <c r="AF269" i="10"/>
  <c r="AE269" i="10"/>
  <c r="AI268" i="10"/>
  <c r="AH268" i="10"/>
  <c r="AG268" i="10"/>
  <c r="AF268" i="10"/>
  <c r="AE268" i="10"/>
  <c r="AI267" i="10"/>
  <c r="AH267" i="10"/>
  <c r="AG267" i="10"/>
  <c r="AF267" i="10"/>
  <c r="AE267" i="10"/>
  <c r="AI266" i="10"/>
  <c r="AH266" i="10"/>
  <c r="AG266" i="10"/>
  <c r="AF266" i="10"/>
  <c r="AE266" i="10"/>
  <c r="AI265" i="10"/>
  <c r="AH265" i="10"/>
  <c r="AG265" i="10"/>
  <c r="AF265" i="10"/>
  <c r="AE265" i="10"/>
  <c r="AI264" i="10"/>
  <c r="AH264" i="10"/>
  <c r="AG264" i="10"/>
  <c r="AF264" i="10"/>
  <c r="AE264" i="10"/>
  <c r="AI263" i="10"/>
  <c r="AH263" i="10"/>
  <c r="AG263" i="10"/>
  <c r="AF263" i="10"/>
  <c r="AE263" i="10"/>
  <c r="AI262" i="10"/>
  <c r="AH262" i="10"/>
  <c r="AG262" i="10"/>
  <c r="AF262" i="10"/>
  <c r="AE262" i="10"/>
  <c r="AI261" i="10"/>
  <c r="AH261" i="10"/>
  <c r="AG261" i="10"/>
  <c r="AF261" i="10"/>
  <c r="AE261" i="10"/>
  <c r="AI260" i="10"/>
  <c r="AH260" i="10"/>
  <c r="AG260" i="10"/>
  <c r="AF260" i="10"/>
  <c r="AE260" i="10"/>
  <c r="AI259" i="10"/>
  <c r="AH259" i="10"/>
  <c r="AG259" i="10"/>
  <c r="AF259" i="10"/>
  <c r="AE259" i="10"/>
  <c r="AI258" i="10"/>
  <c r="AH258" i="10"/>
  <c r="AG258" i="10"/>
  <c r="AF258" i="10"/>
  <c r="AE258" i="10"/>
  <c r="AI257" i="10"/>
  <c r="AH257" i="10"/>
  <c r="AG257" i="10"/>
  <c r="AF257" i="10"/>
  <c r="AE257" i="10"/>
  <c r="AI256" i="10"/>
  <c r="AH256" i="10"/>
  <c r="AG256" i="10"/>
  <c r="AF256" i="10"/>
  <c r="AE256" i="10"/>
  <c r="AI255" i="10"/>
  <c r="AH255" i="10"/>
  <c r="AG255" i="10"/>
  <c r="AF255" i="10"/>
  <c r="AE255" i="10"/>
  <c r="AI254" i="10"/>
  <c r="AH254" i="10"/>
  <c r="AG254" i="10"/>
  <c r="AF254" i="10"/>
  <c r="AE254" i="10"/>
  <c r="AI253" i="10"/>
  <c r="AH253" i="10"/>
  <c r="AG253" i="10"/>
  <c r="AF253" i="10"/>
  <c r="AE253" i="10"/>
  <c r="AI252" i="10"/>
  <c r="AH252" i="10"/>
  <c r="AG252" i="10"/>
  <c r="AF252" i="10"/>
  <c r="AE252" i="10"/>
  <c r="AI251" i="10"/>
  <c r="AH251" i="10"/>
  <c r="AG251" i="10"/>
  <c r="AF251" i="10"/>
  <c r="AE251" i="10"/>
  <c r="AI250" i="10"/>
  <c r="AH250" i="10"/>
  <c r="AG250" i="10"/>
  <c r="AF250" i="10"/>
  <c r="AE250" i="10"/>
  <c r="AI249" i="10"/>
  <c r="AH249" i="10"/>
  <c r="AG249" i="10"/>
  <c r="AF249" i="10"/>
  <c r="AE249" i="10"/>
  <c r="AI248" i="10"/>
  <c r="AH248" i="10"/>
  <c r="AG248" i="10"/>
  <c r="AF248" i="10"/>
  <c r="AE248" i="10"/>
  <c r="AI247" i="10"/>
  <c r="AH247" i="10"/>
  <c r="AG247" i="10"/>
  <c r="AF247" i="10"/>
  <c r="AE247" i="10"/>
  <c r="AI246" i="10"/>
  <c r="AH246" i="10"/>
  <c r="AG246" i="10"/>
  <c r="AF246" i="10"/>
  <c r="AE246" i="10"/>
  <c r="AI245" i="10"/>
  <c r="AH245" i="10"/>
  <c r="AG245" i="10"/>
  <c r="AF245" i="10"/>
  <c r="AE245" i="10"/>
  <c r="AI244" i="10"/>
  <c r="AH244" i="10"/>
  <c r="AG244" i="10"/>
  <c r="AF244" i="10"/>
  <c r="AE244" i="10"/>
  <c r="AI243" i="10"/>
  <c r="AH243" i="10"/>
  <c r="AG243" i="10"/>
  <c r="AF243" i="10"/>
  <c r="AE243" i="10"/>
  <c r="AI242" i="10"/>
  <c r="AH242" i="10"/>
  <c r="AG242" i="10"/>
  <c r="AF242" i="10"/>
  <c r="AE242" i="10"/>
  <c r="AI241" i="10"/>
  <c r="AH241" i="10"/>
  <c r="AG241" i="10"/>
  <c r="AF241" i="10"/>
  <c r="AE241" i="10"/>
  <c r="AI240" i="10"/>
  <c r="AH240" i="10"/>
  <c r="AG240" i="10"/>
  <c r="AF240" i="10"/>
  <c r="AE240" i="10"/>
  <c r="AI239" i="10"/>
  <c r="AH239" i="10"/>
  <c r="AG239" i="10"/>
  <c r="AF239" i="10"/>
  <c r="AE239" i="10"/>
  <c r="AI238" i="10"/>
  <c r="AH238" i="10"/>
  <c r="AG238" i="10"/>
  <c r="AF238" i="10"/>
  <c r="AE238" i="10"/>
  <c r="AI237" i="10"/>
  <c r="AH237" i="10"/>
  <c r="AG237" i="10"/>
  <c r="AF237" i="10"/>
  <c r="AE237" i="10"/>
  <c r="AI236" i="10"/>
  <c r="AH236" i="10"/>
  <c r="AG236" i="10"/>
  <c r="AF236" i="10"/>
  <c r="AE236" i="10"/>
  <c r="AI235" i="10"/>
  <c r="AH235" i="10"/>
  <c r="AG235" i="10"/>
  <c r="AF235" i="10"/>
  <c r="AE235" i="10"/>
  <c r="AI234" i="10"/>
  <c r="AH234" i="10"/>
  <c r="AG234" i="10"/>
  <c r="AF234" i="10"/>
  <c r="AE234" i="10"/>
  <c r="AI233" i="10"/>
  <c r="AH233" i="10"/>
  <c r="AG233" i="10"/>
  <c r="AF233" i="10"/>
  <c r="AE233" i="10"/>
  <c r="AI232" i="10"/>
  <c r="AH232" i="10"/>
  <c r="AG232" i="10"/>
  <c r="AF232" i="10"/>
  <c r="AE232" i="10"/>
  <c r="AI231" i="10"/>
  <c r="AH231" i="10"/>
  <c r="AG231" i="10"/>
  <c r="AF231" i="10"/>
  <c r="AE231" i="10"/>
  <c r="AI230" i="10"/>
  <c r="AH230" i="10"/>
  <c r="AG230" i="10"/>
  <c r="AF230" i="10"/>
  <c r="AE230" i="10"/>
  <c r="AI229" i="10"/>
  <c r="AH229" i="10"/>
  <c r="AG229" i="10"/>
  <c r="AF229" i="10"/>
  <c r="AE229" i="10"/>
  <c r="AI228" i="10"/>
  <c r="AH228" i="10"/>
  <c r="AG228" i="10"/>
  <c r="AF228" i="10"/>
  <c r="AE228" i="10"/>
  <c r="AI227" i="10"/>
  <c r="AH227" i="10"/>
  <c r="AG227" i="10"/>
  <c r="AF227" i="10"/>
  <c r="AE227" i="10"/>
  <c r="AI226" i="10"/>
  <c r="AH226" i="10"/>
  <c r="AG226" i="10"/>
  <c r="AF226" i="10"/>
  <c r="AE226" i="10"/>
  <c r="AI225" i="10"/>
  <c r="AH225" i="10"/>
  <c r="AG225" i="10"/>
  <c r="AF225" i="10"/>
  <c r="AE225" i="10"/>
  <c r="AI224" i="10"/>
  <c r="AH224" i="10"/>
  <c r="AG224" i="10"/>
  <c r="AF224" i="10"/>
  <c r="AE224" i="10"/>
  <c r="AI223" i="10"/>
  <c r="AH223" i="10"/>
  <c r="AG223" i="10"/>
  <c r="AF223" i="10"/>
  <c r="AE223" i="10"/>
  <c r="AI222" i="10"/>
  <c r="AH222" i="10"/>
  <c r="AG222" i="10"/>
  <c r="AF222" i="10"/>
  <c r="AE222" i="10"/>
  <c r="AI221" i="10"/>
  <c r="AH221" i="10"/>
  <c r="AG221" i="10"/>
  <c r="AF221" i="10"/>
  <c r="AE221" i="10"/>
  <c r="AI220" i="10"/>
  <c r="AH220" i="10"/>
  <c r="AG220" i="10"/>
  <c r="AF220" i="10"/>
  <c r="AE220" i="10"/>
  <c r="AI219" i="10"/>
  <c r="AH219" i="10"/>
  <c r="AG219" i="10"/>
  <c r="AF219" i="10"/>
  <c r="AE219" i="10"/>
  <c r="AI218" i="10"/>
  <c r="AH218" i="10"/>
  <c r="AG218" i="10"/>
  <c r="AF218" i="10"/>
  <c r="AE218" i="10"/>
  <c r="AI217" i="10"/>
  <c r="AH217" i="10"/>
  <c r="AG217" i="10"/>
  <c r="AF217" i="10"/>
  <c r="AE217" i="10"/>
  <c r="AI216" i="10"/>
  <c r="AH216" i="10"/>
  <c r="AG216" i="10"/>
  <c r="AF216" i="10"/>
  <c r="AE216" i="10"/>
  <c r="AI215" i="10"/>
  <c r="AH215" i="10"/>
  <c r="AG215" i="10"/>
  <c r="AF215" i="10"/>
  <c r="AE215" i="10"/>
  <c r="AI214" i="10"/>
  <c r="AH214" i="10"/>
  <c r="AG214" i="10"/>
  <c r="AF214" i="10"/>
  <c r="AE214" i="10"/>
  <c r="AI213" i="10"/>
  <c r="AH213" i="10"/>
  <c r="AG213" i="10"/>
  <c r="AF213" i="10"/>
  <c r="AE213" i="10"/>
  <c r="AI212" i="10"/>
  <c r="AH212" i="10"/>
  <c r="AG212" i="10"/>
  <c r="AF212" i="10"/>
  <c r="AE212" i="10"/>
  <c r="AI211" i="10"/>
  <c r="AH211" i="10"/>
  <c r="AG211" i="10"/>
  <c r="AF211" i="10"/>
  <c r="AE211" i="10"/>
  <c r="AI210" i="10"/>
  <c r="AH210" i="10"/>
  <c r="AG210" i="10"/>
  <c r="AF210" i="10"/>
  <c r="AE210" i="10"/>
  <c r="AI209" i="10"/>
  <c r="AH209" i="10"/>
  <c r="AG209" i="10"/>
  <c r="AF209" i="10"/>
  <c r="AE209" i="10"/>
  <c r="AI208" i="10"/>
  <c r="AH208" i="10"/>
  <c r="AG208" i="10"/>
  <c r="AF208" i="10"/>
  <c r="AE208" i="10"/>
  <c r="AI207" i="10"/>
  <c r="AH207" i="10"/>
  <c r="AG207" i="10"/>
  <c r="AF207" i="10"/>
  <c r="AE207" i="10"/>
  <c r="AI206" i="10"/>
  <c r="AH206" i="10"/>
  <c r="AG206" i="10"/>
  <c r="AF206" i="10"/>
  <c r="AE206" i="10"/>
  <c r="AI205" i="10"/>
  <c r="AH205" i="10"/>
  <c r="AG205" i="10"/>
  <c r="AF205" i="10"/>
  <c r="AE205" i="10"/>
  <c r="AI204" i="10"/>
  <c r="AH204" i="10"/>
  <c r="AG204" i="10"/>
  <c r="AF204" i="10"/>
  <c r="AE204" i="10"/>
  <c r="AI203" i="10"/>
  <c r="AH203" i="10"/>
  <c r="AG203" i="10"/>
  <c r="AF203" i="10"/>
  <c r="AE203" i="10"/>
  <c r="AI202" i="10"/>
  <c r="AH202" i="10"/>
  <c r="AG202" i="10"/>
  <c r="AF202" i="10"/>
  <c r="AE202" i="10"/>
  <c r="AI201" i="10"/>
  <c r="AH201" i="10"/>
  <c r="AG201" i="10"/>
  <c r="AF201" i="10"/>
  <c r="AE201" i="10"/>
  <c r="AI200" i="10"/>
  <c r="AH200" i="10"/>
  <c r="AG200" i="10"/>
  <c r="AF200" i="10"/>
  <c r="AE200" i="10"/>
  <c r="AI199" i="10"/>
  <c r="AH199" i="10"/>
  <c r="AG199" i="10"/>
  <c r="AF199" i="10"/>
  <c r="AE199" i="10"/>
  <c r="AI198" i="10"/>
  <c r="AH198" i="10"/>
  <c r="AG198" i="10"/>
  <c r="AF198" i="10"/>
  <c r="AE198" i="10"/>
  <c r="AI197" i="10"/>
  <c r="AH197" i="10"/>
  <c r="AG197" i="10"/>
  <c r="AF197" i="10"/>
  <c r="AE197" i="10"/>
  <c r="AI196" i="10"/>
  <c r="AH196" i="10"/>
  <c r="AG196" i="10"/>
  <c r="AF196" i="10"/>
  <c r="AE196" i="10"/>
  <c r="AI195" i="10"/>
  <c r="AH195" i="10"/>
  <c r="AG195" i="10"/>
  <c r="AF195" i="10"/>
  <c r="AE195" i="10"/>
  <c r="AI194" i="10"/>
  <c r="AH194" i="10"/>
  <c r="AG194" i="10"/>
  <c r="AF194" i="10"/>
  <c r="AE194" i="10"/>
  <c r="AI193" i="10"/>
  <c r="AH193" i="10"/>
  <c r="AG193" i="10"/>
  <c r="AF193" i="10"/>
  <c r="AE193" i="10"/>
  <c r="AI192" i="10"/>
  <c r="AH192" i="10"/>
  <c r="AG192" i="10"/>
  <c r="AF192" i="10"/>
  <c r="AE192" i="10"/>
  <c r="AI191" i="10"/>
  <c r="AH191" i="10"/>
  <c r="AG191" i="10"/>
  <c r="AF191" i="10"/>
  <c r="AE191" i="10"/>
  <c r="AI190" i="10"/>
  <c r="AH190" i="10"/>
  <c r="AG190" i="10"/>
  <c r="AF190" i="10"/>
  <c r="AE190" i="10"/>
  <c r="AI189" i="10"/>
  <c r="AH189" i="10"/>
  <c r="AG189" i="10"/>
  <c r="AF189" i="10"/>
  <c r="AE189" i="10"/>
  <c r="AI188" i="10"/>
  <c r="AH188" i="10"/>
  <c r="AG188" i="10"/>
  <c r="AF188" i="10"/>
  <c r="AE188" i="10"/>
  <c r="AI187" i="10"/>
  <c r="AH187" i="10"/>
  <c r="AG187" i="10"/>
  <c r="AF187" i="10"/>
  <c r="AE187" i="10"/>
  <c r="AI186" i="10"/>
  <c r="AH186" i="10"/>
  <c r="AG186" i="10"/>
  <c r="AF186" i="10"/>
  <c r="AE186" i="10"/>
  <c r="AI185" i="10"/>
  <c r="AH185" i="10"/>
  <c r="AG185" i="10"/>
  <c r="AF185" i="10"/>
  <c r="AE185" i="10"/>
  <c r="AI184" i="10"/>
  <c r="AH184" i="10"/>
  <c r="AG184" i="10"/>
  <c r="AF184" i="10"/>
  <c r="AE184" i="10"/>
  <c r="AI183" i="10"/>
  <c r="AH183" i="10"/>
  <c r="AG183" i="10"/>
  <c r="AF183" i="10"/>
  <c r="AE183" i="10"/>
  <c r="AI182" i="10"/>
  <c r="AH182" i="10"/>
  <c r="AG182" i="10"/>
  <c r="AF182" i="10"/>
  <c r="AE182" i="10"/>
  <c r="AI181" i="10"/>
  <c r="AH181" i="10"/>
  <c r="AG181" i="10"/>
  <c r="AF181" i="10"/>
  <c r="AE181" i="10"/>
  <c r="AI180" i="10"/>
  <c r="AH180" i="10"/>
  <c r="AG180" i="10"/>
  <c r="AF180" i="10"/>
  <c r="AE180" i="10"/>
  <c r="AI179" i="10"/>
  <c r="AH179" i="10"/>
  <c r="AG179" i="10"/>
  <c r="AF179" i="10"/>
  <c r="AE179" i="10"/>
  <c r="AI178" i="10"/>
  <c r="AH178" i="10"/>
  <c r="AG178" i="10"/>
  <c r="AF178" i="10"/>
  <c r="AE178" i="10"/>
  <c r="AI177" i="10"/>
  <c r="AH177" i="10"/>
  <c r="AG177" i="10"/>
  <c r="AF177" i="10"/>
  <c r="AE177" i="10"/>
  <c r="AI176" i="10"/>
  <c r="AH176" i="10"/>
  <c r="AG176" i="10"/>
  <c r="AF176" i="10"/>
  <c r="AE176" i="10"/>
  <c r="AI175" i="10"/>
  <c r="AH175" i="10"/>
  <c r="AG175" i="10"/>
  <c r="AF175" i="10"/>
  <c r="AE175" i="10"/>
  <c r="AI174" i="10"/>
  <c r="AH174" i="10"/>
  <c r="AG174" i="10"/>
  <c r="AF174" i="10"/>
  <c r="AE174" i="10"/>
  <c r="AI173" i="10"/>
  <c r="AH173" i="10"/>
  <c r="AG173" i="10"/>
  <c r="AF173" i="10"/>
  <c r="AE173" i="10"/>
  <c r="AI172" i="10"/>
  <c r="AH172" i="10"/>
  <c r="AG172" i="10"/>
  <c r="AF172" i="10"/>
  <c r="AE172" i="10"/>
  <c r="AI171" i="10"/>
  <c r="AH171" i="10"/>
  <c r="AG171" i="10"/>
  <c r="AF171" i="10"/>
  <c r="AE171" i="10"/>
  <c r="AI170" i="10"/>
  <c r="AH170" i="10"/>
  <c r="AG170" i="10"/>
  <c r="AF170" i="10"/>
  <c r="AE170" i="10"/>
  <c r="AI169" i="10"/>
  <c r="AH169" i="10"/>
  <c r="AG169" i="10"/>
  <c r="AF169" i="10"/>
  <c r="AE169" i="10"/>
  <c r="AI168" i="10"/>
  <c r="AH168" i="10"/>
  <c r="AG168" i="10"/>
  <c r="AF168" i="10"/>
  <c r="AE168" i="10"/>
  <c r="AI167" i="10"/>
  <c r="AH167" i="10"/>
  <c r="AG167" i="10"/>
  <c r="AF167" i="10"/>
  <c r="AE167" i="10"/>
  <c r="AI166" i="10"/>
  <c r="AH166" i="10"/>
  <c r="AG166" i="10"/>
  <c r="AF166" i="10"/>
  <c r="AE166" i="10"/>
  <c r="AI165" i="10"/>
  <c r="AH165" i="10"/>
  <c r="AG165" i="10"/>
  <c r="AF165" i="10"/>
  <c r="AE165" i="10"/>
  <c r="AI164" i="10"/>
  <c r="AH164" i="10"/>
  <c r="AG164" i="10"/>
  <c r="AF164" i="10"/>
  <c r="AE164" i="10"/>
  <c r="AI163" i="10"/>
  <c r="AH163" i="10"/>
  <c r="AG163" i="10"/>
  <c r="AF163" i="10"/>
  <c r="AE163" i="10"/>
  <c r="AI162" i="10"/>
  <c r="AH162" i="10"/>
  <c r="AG162" i="10"/>
  <c r="AF162" i="10"/>
  <c r="AE162" i="10"/>
  <c r="AI161" i="10"/>
  <c r="AH161" i="10"/>
  <c r="AG161" i="10"/>
  <c r="AF161" i="10"/>
  <c r="AE161" i="10"/>
  <c r="AI160" i="10"/>
  <c r="AH160" i="10"/>
  <c r="AG160" i="10"/>
  <c r="AF160" i="10"/>
  <c r="AE160" i="10"/>
  <c r="AI159" i="10"/>
  <c r="AH159" i="10"/>
  <c r="AG159" i="10"/>
  <c r="AF159" i="10"/>
  <c r="AE159" i="10"/>
  <c r="AI158" i="10"/>
  <c r="AH158" i="10"/>
  <c r="AG158" i="10"/>
  <c r="AF158" i="10"/>
  <c r="AE158" i="10"/>
  <c r="AI157" i="10"/>
  <c r="AH157" i="10"/>
  <c r="AG157" i="10"/>
  <c r="AF157" i="10"/>
  <c r="AE157" i="10"/>
  <c r="AI156" i="10"/>
  <c r="AH156" i="10"/>
  <c r="AG156" i="10"/>
  <c r="AF156" i="10"/>
  <c r="AE156" i="10"/>
  <c r="AI155" i="10"/>
  <c r="AH155" i="10"/>
  <c r="AG155" i="10"/>
  <c r="AF155" i="10"/>
  <c r="AE155" i="10"/>
  <c r="AI154" i="10"/>
  <c r="AH154" i="10"/>
  <c r="AG154" i="10"/>
  <c r="AF154" i="10"/>
  <c r="AE154" i="10"/>
  <c r="AI153" i="10"/>
  <c r="AH153" i="10"/>
  <c r="AG153" i="10"/>
  <c r="AF153" i="10"/>
  <c r="AE153" i="10"/>
  <c r="AI152" i="10"/>
  <c r="AH152" i="10"/>
  <c r="AG152" i="10"/>
  <c r="AF152" i="10"/>
  <c r="AE152" i="10"/>
  <c r="AI151" i="10"/>
  <c r="AH151" i="10"/>
  <c r="AG151" i="10"/>
  <c r="AF151" i="10"/>
  <c r="AE151" i="10"/>
  <c r="AI150" i="10"/>
  <c r="AH150" i="10"/>
  <c r="AG150" i="10"/>
  <c r="AF150" i="10"/>
  <c r="AE150" i="10"/>
  <c r="AI149" i="10"/>
  <c r="AH149" i="10"/>
  <c r="AG149" i="10"/>
  <c r="AF149" i="10"/>
  <c r="AE149" i="10"/>
  <c r="AI148" i="10"/>
  <c r="AH148" i="10"/>
  <c r="AG148" i="10"/>
  <c r="AF148" i="10"/>
  <c r="AE148" i="10"/>
  <c r="AI147" i="10"/>
  <c r="AH147" i="10"/>
  <c r="AG147" i="10"/>
  <c r="AF147" i="10"/>
  <c r="AE147" i="10"/>
  <c r="AI146" i="10"/>
  <c r="AH146" i="10"/>
  <c r="AG146" i="10"/>
  <c r="AF146" i="10"/>
  <c r="AE146" i="10"/>
  <c r="AI145" i="10"/>
  <c r="AH145" i="10"/>
  <c r="AG145" i="10"/>
  <c r="AF145" i="10"/>
  <c r="AE145" i="10"/>
  <c r="AI144" i="10"/>
  <c r="AH144" i="10"/>
  <c r="AG144" i="10"/>
  <c r="AF144" i="10"/>
  <c r="AE144" i="10"/>
  <c r="AI143" i="10"/>
  <c r="AH143" i="10"/>
  <c r="AG143" i="10"/>
  <c r="AF143" i="10"/>
  <c r="AE143" i="10"/>
  <c r="AI142" i="10"/>
  <c r="AH142" i="10"/>
  <c r="AG142" i="10"/>
  <c r="AF142" i="10"/>
  <c r="AE142" i="10"/>
  <c r="AI141" i="10"/>
  <c r="AH141" i="10"/>
  <c r="AG141" i="10"/>
  <c r="AF141" i="10"/>
  <c r="AE141" i="10"/>
  <c r="AI140" i="10"/>
  <c r="AH140" i="10"/>
  <c r="AG140" i="10"/>
  <c r="AF140" i="10"/>
  <c r="AE140" i="10"/>
  <c r="AI139" i="10"/>
  <c r="AH139" i="10"/>
  <c r="AG139" i="10"/>
  <c r="AF139" i="10"/>
  <c r="AE139" i="10"/>
  <c r="AI138" i="10"/>
  <c r="AH138" i="10"/>
  <c r="AG138" i="10"/>
  <c r="AF138" i="10"/>
  <c r="AE138" i="10"/>
  <c r="AI137" i="10"/>
  <c r="AH137" i="10"/>
  <c r="AG137" i="10"/>
  <c r="AF137" i="10"/>
  <c r="AE137" i="10"/>
  <c r="AI136" i="10"/>
  <c r="AH136" i="10"/>
  <c r="AG136" i="10"/>
  <c r="AF136" i="10"/>
  <c r="AE136" i="10"/>
  <c r="AI135" i="10"/>
  <c r="AH135" i="10"/>
  <c r="AG135" i="10"/>
  <c r="AF135" i="10"/>
  <c r="AE135" i="10"/>
  <c r="AI134" i="10"/>
  <c r="AH134" i="10"/>
  <c r="AG134" i="10"/>
  <c r="AF134" i="10"/>
  <c r="AE134" i="10"/>
  <c r="AI133" i="10"/>
  <c r="AH133" i="10"/>
  <c r="AG133" i="10"/>
  <c r="AF133" i="10"/>
  <c r="AE133" i="10"/>
  <c r="AI132" i="10"/>
  <c r="AH132" i="10"/>
  <c r="AG132" i="10"/>
  <c r="AF132" i="10"/>
  <c r="AE132" i="10"/>
  <c r="AI131" i="10"/>
  <c r="AH131" i="10"/>
  <c r="AG131" i="10"/>
  <c r="AF131" i="10"/>
  <c r="AE131" i="10"/>
  <c r="AI130" i="10"/>
  <c r="AH130" i="10"/>
  <c r="AG130" i="10"/>
  <c r="AF130" i="10"/>
  <c r="AE130" i="10"/>
  <c r="AI129" i="10"/>
  <c r="AH129" i="10"/>
  <c r="AG129" i="10"/>
  <c r="AF129" i="10"/>
  <c r="AE129" i="10"/>
  <c r="AI128" i="10"/>
  <c r="AH128" i="10"/>
  <c r="AG128" i="10"/>
  <c r="AF128" i="10"/>
  <c r="AE128" i="10"/>
  <c r="AI127" i="10"/>
  <c r="AH127" i="10"/>
  <c r="AG127" i="10"/>
  <c r="AF127" i="10"/>
  <c r="AE127" i="10"/>
  <c r="AI126" i="10"/>
  <c r="AH126" i="10"/>
  <c r="AG126" i="10"/>
  <c r="AF126" i="10"/>
  <c r="AE126" i="10"/>
  <c r="AI125" i="10"/>
  <c r="AH125" i="10"/>
  <c r="AG125" i="10"/>
  <c r="AF125" i="10"/>
  <c r="AE125" i="10"/>
  <c r="AI124" i="10"/>
  <c r="AH124" i="10"/>
  <c r="AG124" i="10"/>
  <c r="AF124" i="10"/>
  <c r="AE124" i="10"/>
  <c r="AI123" i="10"/>
  <c r="AH123" i="10"/>
  <c r="AG123" i="10"/>
  <c r="AF123" i="10"/>
  <c r="AE123" i="10"/>
  <c r="AI122" i="10"/>
  <c r="AH122" i="10"/>
  <c r="AG122" i="10"/>
  <c r="AF122" i="10"/>
  <c r="AE122" i="10"/>
  <c r="AI121" i="10"/>
  <c r="AH121" i="10"/>
  <c r="AG121" i="10"/>
  <c r="AF121" i="10"/>
  <c r="AE121" i="10"/>
  <c r="AI120" i="10"/>
  <c r="AH120" i="10"/>
  <c r="AG120" i="10"/>
  <c r="AF120" i="10"/>
  <c r="AE120" i="10"/>
  <c r="AI119" i="10"/>
  <c r="AH119" i="10"/>
  <c r="AG119" i="10"/>
  <c r="AF119" i="10"/>
  <c r="AE119" i="10"/>
  <c r="AI118" i="10"/>
  <c r="AH118" i="10"/>
  <c r="AG118" i="10"/>
  <c r="AF118" i="10"/>
  <c r="AE118" i="10"/>
  <c r="AI117" i="10"/>
  <c r="AH117" i="10"/>
  <c r="AG117" i="10"/>
  <c r="AF117" i="10"/>
  <c r="AE117" i="10"/>
  <c r="AI116" i="10"/>
  <c r="AH116" i="10"/>
  <c r="AG116" i="10"/>
  <c r="AF116" i="10"/>
  <c r="AE116" i="10"/>
  <c r="AI115" i="10"/>
  <c r="AH115" i="10"/>
  <c r="AG115" i="10"/>
  <c r="AF115" i="10"/>
  <c r="AE115" i="10"/>
  <c r="AI114" i="10"/>
  <c r="AH114" i="10"/>
  <c r="AG114" i="10"/>
  <c r="AF114" i="10"/>
  <c r="AE114" i="10"/>
  <c r="AI113" i="10"/>
  <c r="AH113" i="10"/>
  <c r="AG113" i="10"/>
  <c r="AF113" i="10"/>
  <c r="AE113" i="10"/>
  <c r="AI112" i="10"/>
  <c r="AH112" i="10"/>
  <c r="AG112" i="10"/>
  <c r="AF112" i="10"/>
  <c r="AE112" i="10"/>
  <c r="AI111" i="10"/>
  <c r="AH111" i="10"/>
  <c r="AG111" i="10"/>
  <c r="AF111" i="10"/>
  <c r="AE111" i="10"/>
  <c r="AI110" i="10"/>
  <c r="AH110" i="10"/>
  <c r="AG110" i="10"/>
  <c r="AF110" i="10"/>
  <c r="AE110" i="10"/>
  <c r="AI109" i="10"/>
  <c r="AH109" i="10"/>
  <c r="AG109" i="10"/>
  <c r="AF109" i="10"/>
  <c r="AE109" i="10"/>
  <c r="AI108" i="10"/>
  <c r="AH108" i="10"/>
  <c r="AG108" i="10"/>
  <c r="AF108" i="10"/>
  <c r="AE108" i="10"/>
  <c r="AI107" i="10"/>
  <c r="AH107" i="10"/>
  <c r="AG107" i="10"/>
  <c r="AF107" i="10"/>
  <c r="AE107" i="10"/>
  <c r="AI106" i="10"/>
  <c r="AH106" i="10"/>
  <c r="AG106" i="10"/>
  <c r="AF106" i="10"/>
  <c r="AE106" i="10"/>
  <c r="AI105" i="10"/>
  <c r="AH105" i="10"/>
  <c r="AG105" i="10"/>
  <c r="AF105" i="10"/>
  <c r="AE105" i="10"/>
  <c r="AI104" i="10"/>
  <c r="AH104" i="10"/>
  <c r="AG104" i="10"/>
  <c r="AF104" i="10"/>
  <c r="AE104" i="10"/>
  <c r="AI103" i="10"/>
  <c r="AH103" i="10"/>
  <c r="AG103" i="10"/>
  <c r="AF103" i="10"/>
  <c r="AE103" i="10"/>
  <c r="AI102" i="10"/>
  <c r="AH102" i="10"/>
  <c r="AG102" i="10"/>
  <c r="AF102" i="10"/>
  <c r="AE102" i="10"/>
  <c r="AI101" i="10"/>
  <c r="AH101" i="10"/>
  <c r="AG101" i="10"/>
  <c r="AF101" i="10"/>
  <c r="AE101" i="10"/>
  <c r="AI100" i="10"/>
  <c r="AH100" i="10"/>
  <c r="AG100" i="10"/>
  <c r="AF100" i="10"/>
  <c r="AE100" i="10"/>
  <c r="AI99" i="10"/>
  <c r="AH99" i="10"/>
  <c r="AG99" i="10"/>
  <c r="AF99" i="10"/>
  <c r="AE99" i="10"/>
  <c r="AI98" i="10"/>
  <c r="AH98" i="10"/>
  <c r="AG98" i="10"/>
  <c r="AF98" i="10"/>
  <c r="AE98" i="10"/>
  <c r="AI97" i="10"/>
  <c r="AH97" i="10"/>
  <c r="AG97" i="10"/>
  <c r="AF97" i="10"/>
  <c r="AE97" i="10"/>
  <c r="AI96" i="10"/>
  <c r="AH96" i="10"/>
  <c r="AG96" i="10"/>
  <c r="AF96" i="10"/>
  <c r="AE96" i="10"/>
  <c r="AI95" i="10"/>
  <c r="AH95" i="10"/>
  <c r="AG95" i="10"/>
  <c r="AF95" i="10"/>
  <c r="AE95" i="10"/>
  <c r="AI94" i="10"/>
  <c r="AH94" i="10"/>
  <c r="AG94" i="10"/>
  <c r="AF94" i="10"/>
  <c r="AE94" i="10"/>
  <c r="AI93" i="10"/>
  <c r="AH93" i="10"/>
  <c r="AG93" i="10"/>
  <c r="AF93" i="10"/>
  <c r="AE93" i="10"/>
  <c r="AI92" i="10"/>
  <c r="AH92" i="10"/>
  <c r="AG92" i="10"/>
  <c r="AF92" i="10"/>
  <c r="AE92" i="10"/>
  <c r="AI91" i="10"/>
  <c r="AH91" i="10"/>
  <c r="AG91" i="10"/>
  <c r="AF91" i="10"/>
  <c r="AE91" i="10"/>
  <c r="AI90" i="10"/>
  <c r="AH90" i="10"/>
  <c r="AG90" i="10"/>
  <c r="AF90" i="10"/>
  <c r="AE90" i="10"/>
  <c r="AI89" i="10"/>
  <c r="AH89" i="10"/>
  <c r="AG89" i="10"/>
  <c r="AF89" i="10"/>
  <c r="AE89" i="10"/>
  <c r="AI88" i="10"/>
  <c r="AH88" i="10"/>
  <c r="AG88" i="10"/>
  <c r="AF88" i="10"/>
  <c r="AE88" i="10"/>
  <c r="AI87" i="10"/>
  <c r="AH87" i="10"/>
  <c r="AG87" i="10"/>
  <c r="AF87" i="10"/>
  <c r="AE87" i="10"/>
  <c r="AI86" i="10"/>
  <c r="AH86" i="10"/>
  <c r="AG86" i="10"/>
  <c r="AF86" i="10"/>
  <c r="AE86" i="10"/>
  <c r="AI85" i="10"/>
  <c r="AH85" i="10"/>
  <c r="AG85" i="10"/>
  <c r="AF85" i="10"/>
  <c r="AE85" i="10"/>
  <c r="AI84" i="10"/>
  <c r="AH84" i="10"/>
  <c r="AG84" i="10"/>
  <c r="AF84" i="10"/>
  <c r="AE84" i="10"/>
  <c r="AI83" i="10"/>
  <c r="AH83" i="10"/>
  <c r="AG83" i="10"/>
  <c r="AF83" i="10"/>
  <c r="AE83" i="10"/>
  <c r="AI82" i="10"/>
  <c r="AH82" i="10"/>
  <c r="AG82" i="10"/>
  <c r="AF82" i="10"/>
  <c r="AE82" i="10"/>
  <c r="AI81" i="10"/>
  <c r="AH81" i="10"/>
  <c r="AG81" i="10"/>
  <c r="AF81" i="10"/>
  <c r="AE81" i="10"/>
  <c r="AI80" i="10"/>
  <c r="AH80" i="10"/>
  <c r="AG80" i="10"/>
  <c r="AF80" i="10"/>
  <c r="AE80" i="10"/>
  <c r="AI79" i="10"/>
  <c r="AH79" i="10"/>
  <c r="AG79" i="10"/>
  <c r="AF79" i="10"/>
  <c r="AE79" i="10"/>
  <c r="AI78" i="10"/>
  <c r="AH78" i="10"/>
  <c r="AG78" i="10"/>
  <c r="AF78" i="10"/>
  <c r="AE78" i="10"/>
  <c r="AI77" i="10"/>
  <c r="AH77" i="10"/>
  <c r="AG77" i="10"/>
  <c r="AF77" i="10"/>
  <c r="AE77" i="10"/>
  <c r="AI76" i="10"/>
  <c r="AH76" i="10"/>
  <c r="AG76" i="10"/>
  <c r="AF76" i="10"/>
  <c r="AE76" i="10"/>
  <c r="AI75" i="10"/>
  <c r="AH75" i="10"/>
  <c r="AG75" i="10"/>
  <c r="AF75" i="10"/>
  <c r="AE75" i="10"/>
  <c r="AI74" i="10"/>
  <c r="AH74" i="10"/>
  <c r="AG74" i="10"/>
  <c r="AF74" i="10"/>
  <c r="AE74" i="10"/>
  <c r="AI73" i="10"/>
  <c r="AH73" i="10"/>
  <c r="AG73" i="10"/>
  <c r="AF73" i="10"/>
  <c r="AE73" i="10"/>
  <c r="AI72" i="10"/>
  <c r="AH72" i="10"/>
  <c r="AG72" i="10"/>
  <c r="AF72" i="10"/>
  <c r="AE72" i="10"/>
  <c r="AI71" i="10"/>
  <c r="AH71" i="10"/>
  <c r="AG71" i="10"/>
  <c r="AF71" i="10"/>
  <c r="AE71" i="10"/>
  <c r="AI70" i="10"/>
  <c r="AH70" i="10"/>
  <c r="AG70" i="10"/>
  <c r="AF70" i="10"/>
  <c r="AE70" i="10"/>
  <c r="AI69" i="10"/>
  <c r="AH69" i="10"/>
  <c r="AG69" i="10"/>
  <c r="AF69" i="10"/>
  <c r="AE69" i="10"/>
  <c r="AI68" i="10"/>
  <c r="AH68" i="10"/>
  <c r="AG68" i="10"/>
  <c r="AF68" i="10"/>
  <c r="AE68" i="10"/>
  <c r="AI67" i="10"/>
  <c r="AH67" i="10"/>
  <c r="AG67" i="10"/>
  <c r="AF67" i="10"/>
  <c r="AE67" i="10"/>
  <c r="AI66" i="10"/>
  <c r="AH66" i="10"/>
  <c r="AG66" i="10"/>
  <c r="AF66" i="10"/>
  <c r="AE66" i="10"/>
  <c r="AI65" i="10"/>
  <c r="AH65" i="10"/>
  <c r="AG65" i="10"/>
  <c r="AF65" i="10"/>
  <c r="AE65" i="10"/>
  <c r="AI64" i="10"/>
  <c r="AH64" i="10"/>
  <c r="AG64" i="10"/>
  <c r="AF64" i="10"/>
  <c r="AE64" i="10"/>
  <c r="AI63" i="10"/>
  <c r="AH63" i="10"/>
  <c r="AG63" i="10"/>
  <c r="AF63" i="10"/>
  <c r="AE63" i="10"/>
  <c r="AI62" i="10"/>
  <c r="AH62" i="10"/>
  <c r="AG62" i="10"/>
  <c r="AF62" i="10"/>
  <c r="AE62" i="10"/>
  <c r="AI61" i="10"/>
  <c r="AH61" i="10"/>
  <c r="AG61" i="10"/>
  <c r="AF61" i="10"/>
  <c r="AE61" i="10"/>
  <c r="AI60" i="10"/>
  <c r="AH60" i="10"/>
  <c r="AG60" i="10"/>
  <c r="AF60" i="10"/>
  <c r="AE60" i="10"/>
  <c r="AI59" i="10"/>
  <c r="AH59" i="10"/>
  <c r="AG59" i="10"/>
  <c r="AF59" i="10"/>
  <c r="AE59" i="10"/>
  <c r="AI58" i="10"/>
  <c r="AH58" i="10"/>
  <c r="AG58" i="10"/>
  <c r="AF58" i="10"/>
  <c r="AE58" i="10"/>
  <c r="AI57" i="10"/>
  <c r="AH57" i="10"/>
  <c r="AG57" i="10"/>
  <c r="AF57" i="10"/>
  <c r="AE57" i="10"/>
  <c r="AI56" i="10"/>
  <c r="AH56" i="10"/>
  <c r="AG56" i="10"/>
  <c r="AF56" i="10"/>
  <c r="AE56" i="10"/>
  <c r="AI55" i="10"/>
  <c r="AH55" i="10"/>
  <c r="AG55" i="10"/>
  <c r="AF55" i="10"/>
  <c r="AE55" i="10"/>
  <c r="AI54" i="10"/>
  <c r="AH54" i="10"/>
  <c r="AG54" i="10"/>
  <c r="AF54" i="10"/>
  <c r="AE54" i="10"/>
  <c r="AI53" i="10"/>
  <c r="AH53" i="10"/>
  <c r="AG53" i="10"/>
  <c r="AF53" i="10"/>
  <c r="AE53" i="10"/>
  <c r="AI52" i="10"/>
  <c r="AH52" i="10"/>
  <c r="AG52" i="10"/>
  <c r="AF52" i="10"/>
  <c r="AE52" i="10"/>
  <c r="AI51" i="10"/>
  <c r="AH51" i="10"/>
  <c r="AG51" i="10"/>
  <c r="AF51" i="10"/>
  <c r="AE51" i="10"/>
  <c r="AI50" i="10"/>
  <c r="AH50" i="10"/>
  <c r="AG50" i="10"/>
  <c r="AF50" i="10"/>
  <c r="AE50" i="10"/>
  <c r="AI49" i="10"/>
  <c r="AH49" i="10"/>
  <c r="AG49" i="10"/>
  <c r="AF49" i="10"/>
  <c r="AE49" i="10"/>
  <c r="AI48" i="10"/>
  <c r="AH48" i="10"/>
  <c r="AG48" i="10"/>
  <c r="AF48" i="10"/>
  <c r="AE48" i="10"/>
  <c r="AI47" i="10"/>
  <c r="AH47" i="10"/>
  <c r="AG47" i="10"/>
  <c r="AF47" i="10"/>
  <c r="AE47" i="10"/>
  <c r="AI46" i="10"/>
  <c r="AH46" i="10"/>
  <c r="AG46" i="10"/>
  <c r="AF46" i="10"/>
  <c r="AE46" i="10"/>
  <c r="AI45" i="10"/>
  <c r="AH45" i="10"/>
  <c r="AG45" i="10"/>
  <c r="AF45" i="10"/>
  <c r="AE45" i="10"/>
  <c r="AI44" i="10"/>
  <c r="AH44" i="10"/>
  <c r="AG44" i="10"/>
  <c r="AF44" i="10"/>
  <c r="AE44" i="10"/>
  <c r="AI43" i="10"/>
  <c r="AH43" i="10"/>
  <c r="AG43" i="10"/>
  <c r="AF43" i="10"/>
  <c r="AE43" i="10"/>
  <c r="AI42" i="10"/>
  <c r="AH42" i="10"/>
  <c r="AG42" i="10"/>
  <c r="AF42" i="10"/>
  <c r="AE42" i="10"/>
  <c r="AI41" i="10"/>
  <c r="AH41" i="10"/>
  <c r="AG41" i="10"/>
  <c r="AF41" i="10"/>
  <c r="AE41" i="10"/>
  <c r="AI40" i="10"/>
  <c r="AH40" i="10"/>
  <c r="AG40" i="10"/>
  <c r="AF40" i="10"/>
  <c r="AE40" i="10"/>
  <c r="AI39" i="10"/>
  <c r="AH39" i="10"/>
  <c r="AG39" i="10"/>
  <c r="AF39" i="10"/>
  <c r="AE39" i="10"/>
  <c r="AI38" i="10"/>
  <c r="AH38" i="10"/>
  <c r="AG38" i="10"/>
  <c r="AF38" i="10"/>
  <c r="AE38" i="10"/>
  <c r="AI37" i="10"/>
  <c r="AH37" i="10"/>
  <c r="AG37" i="10"/>
  <c r="AF37" i="10"/>
  <c r="AE37" i="10"/>
  <c r="AI36" i="10"/>
  <c r="AH36" i="10"/>
  <c r="AG36" i="10"/>
  <c r="AF36" i="10"/>
  <c r="AE36" i="10"/>
  <c r="AI35" i="10"/>
  <c r="AH35" i="10"/>
  <c r="AG35" i="10"/>
  <c r="AF35" i="10"/>
  <c r="AE35" i="10"/>
  <c r="AI34" i="10"/>
  <c r="AH34" i="10"/>
  <c r="AG34" i="10"/>
  <c r="AF34" i="10"/>
  <c r="AE34" i="10"/>
  <c r="AI33" i="10"/>
  <c r="AH33" i="10"/>
  <c r="AG33" i="10"/>
  <c r="AF33" i="10"/>
  <c r="AE33" i="10"/>
  <c r="AI32" i="10"/>
  <c r="AH32" i="10"/>
  <c r="AG32" i="10"/>
  <c r="AF32" i="10"/>
  <c r="AE32" i="10"/>
  <c r="AI31" i="10"/>
  <c r="AH31" i="10"/>
  <c r="AG31" i="10"/>
  <c r="AF31" i="10"/>
  <c r="AE31" i="10"/>
  <c r="AI30" i="10"/>
  <c r="AH30" i="10"/>
  <c r="AG30" i="10"/>
  <c r="AF30" i="10"/>
  <c r="AE30" i="10"/>
  <c r="AI29" i="10"/>
  <c r="AH29" i="10"/>
  <c r="AG29" i="10"/>
  <c r="AF29" i="10"/>
  <c r="AE29" i="10"/>
  <c r="AI28" i="10"/>
  <c r="AH28" i="10"/>
  <c r="AG28" i="10"/>
  <c r="AF28" i="10"/>
  <c r="AE28" i="10"/>
  <c r="AI27" i="10"/>
  <c r="AH27" i="10"/>
  <c r="AG27" i="10"/>
  <c r="AF27" i="10"/>
  <c r="AE27" i="10"/>
  <c r="AI26" i="10"/>
  <c r="AH26" i="10"/>
  <c r="AG26" i="10"/>
  <c r="AF26" i="10"/>
  <c r="AE26" i="10"/>
  <c r="AI25" i="10"/>
  <c r="AH25" i="10"/>
  <c r="AG25" i="10"/>
  <c r="AF25" i="10"/>
  <c r="AE25" i="10"/>
  <c r="AI24" i="10"/>
  <c r="AH24" i="10"/>
  <c r="AG24" i="10"/>
  <c r="AF24" i="10"/>
  <c r="AE24" i="10"/>
  <c r="AI23" i="10"/>
  <c r="AH23" i="10"/>
  <c r="AG23" i="10"/>
  <c r="AF23" i="10"/>
  <c r="AE23" i="10"/>
  <c r="AI22" i="10"/>
  <c r="AH22" i="10"/>
  <c r="AG22" i="10"/>
  <c r="AF22" i="10"/>
  <c r="AE22" i="10"/>
  <c r="AI21" i="10"/>
  <c r="AH21" i="10"/>
  <c r="AG21" i="10"/>
  <c r="AF21" i="10"/>
  <c r="AE21" i="10"/>
  <c r="AI20" i="10"/>
  <c r="AH20" i="10"/>
  <c r="AG20" i="10"/>
  <c r="AF20" i="10"/>
  <c r="AE20" i="10"/>
  <c r="AI19" i="10"/>
  <c r="AH19" i="10"/>
  <c r="AG19" i="10"/>
  <c r="AF19" i="10"/>
  <c r="AE19" i="10"/>
  <c r="AI18" i="10"/>
  <c r="AH18" i="10"/>
  <c r="AG18" i="10"/>
  <c r="AF18" i="10"/>
  <c r="AE18" i="10"/>
  <c r="AI17" i="10"/>
  <c r="AH17" i="10"/>
  <c r="AG17" i="10"/>
  <c r="AF17" i="10"/>
  <c r="AE17" i="10"/>
  <c r="AI16" i="10"/>
  <c r="AH16" i="10"/>
  <c r="AG16" i="10"/>
  <c r="AF16" i="10"/>
  <c r="AE16" i="10"/>
  <c r="AI15" i="10"/>
  <c r="AH15" i="10"/>
  <c r="AG15" i="10"/>
  <c r="AF15" i="10"/>
  <c r="AE15" i="10"/>
  <c r="AI14" i="10"/>
  <c r="AH14" i="10"/>
  <c r="AG14" i="10"/>
  <c r="AF14" i="10"/>
  <c r="AE14" i="10"/>
  <c r="AI13" i="10"/>
  <c r="AH13" i="10"/>
  <c r="AG13" i="10"/>
  <c r="AF13" i="10"/>
  <c r="AE13" i="10"/>
  <c r="AI12" i="10"/>
  <c r="AH12" i="10"/>
  <c r="AG12" i="10"/>
  <c r="AF12" i="10"/>
  <c r="AE12" i="10"/>
  <c r="AI11" i="10"/>
  <c r="AH11" i="10"/>
  <c r="AG11" i="10"/>
  <c r="AF11" i="10"/>
  <c r="AE11" i="10"/>
  <c r="AI10" i="10"/>
  <c r="AH10" i="10"/>
  <c r="AG10" i="10"/>
  <c r="AF10" i="10"/>
  <c r="AE10" i="10"/>
  <c r="AI9" i="10"/>
  <c r="AH9" i="10"/>
  <c r="AG9" i="10"/>
  <c r="AF9" i="10"/>
  <c r="AE9" i="10"/>
  <c r="AI8" i="10"/>
  <c r="AH8" i="10"/>
  <c r="AG8" i="10"/>
  <c r="AF8" i="10"/>
  <c r="AE8" i="10"/>
  <c r="AI7" i="10"/>
  <c r="AH7" i="10"/>
  <c r="AG7" i="10"/>
  <c r="AF7" i="10"/>
  <c r="AE7" i="10"/>
  <c r="AI6" i="10"/>
  <c r="AH6" i="10"/>
  <c r="AG6" i="10"/>
  <c r="AF6" i="10"/>
  <c r="AE6" i="10"/>
  <c r="AD344" i="10"/>
  <c r="AD343" i="10"/>
  <c r="AD342" i="10"/>
  <c r="AD341" i="10"/>
  <c r="AD340" i="10"/>
  <c r="AD339" i="10"/>
  <c r="AD338" i="10"/>
  <c r="AD337" i="10"/>
  <c r="AD336" i="10"/>
  <c r="AD335" i="10"/>
  <c r="AD334" i="10"/>
  <c r="AD333" i="10"/>
  <c r="AD332" i="10"/>
  <c r="AD331" i="10"/>
  <c r="AD330" i="10"/>
  <c r="AD329" i="10"/>
  <c r="AD328" i="10"/>
  <c r="AD327" i="10"/>
  <c r="AD326" i="10"/>
  <c r="AD325" i="10"/>
  <c r="AD324" i="10"/>
  <c r="AD323" i="10"/>
  <c r="AD322" i="10"/>
  <c r="AD321" i="10"/>
  <c r="AD320" i="10"/>
  <c r="AD319" i="10"/>
  <c r="AD318" i="10"/>
  <c r="AD317" i="10"/>
  <c r="AD316" i="10"/>
  <c r="AD315" i="10"/>
  <c r="AD314" i="10"/>
  <c r="AD313" i="10"/>
  <c r="AD312" i="10"/>
  <c r="AD311" i="10"/>
  <c r="AD310" i="10"/>
  <c r="AD309" i="10"/>
  <c r="AD308" i="10"/>
  <c r="AD307" i="10"/>
  <c r="AD306" i="10"/>
  <c r="AD305" i="10"/>
  <c r="AD304" i="10"/>
  <c r="AD303" i="10"/>
  <c r="AD302" i="10"/>
  <c r="AD301" i="10"/>
  <c r="AD300" i="10"/>
  <c r="AD299" i="10"/>
  <c r="AD298" i="10"/>
  <c r="AD297" i="10"/>
  <c r="AD296" i="10"/>
  <c r="AD295" i="10"/>
  <c r="AD294" i="10"/>
  <c r="AD293" i="10"/>
  <c r="AD292" i="10"/>
  <c r="AD291" i="10"/>
  <c r="AD290" i="10"/>
  <c r="AD289" i="10"/>
  <c r="AD288" i="10"/>
  <c r="AD287" i="10"/>
  <c r="AD286" i="10"/>
  <c r="AD285" i="10"/>
  <c r="AD284" i="10"/>
  <c r="AD283" i="10"/>
  <c r="AD282" i="10"/>
  <c r="AD281" i="10"/>
  <c r="AD280" i="10"/>
  <c r="AD279" i="10"/>
  <c r="AD278" i="10"/>
  <c r="AD277" i="10"/>
  <c r="AD276" i="10"/>
  <c r="AD275" i="10"/>
  <c r="AD274" i="10"/>
  <c r="AD273" i="10"/>
  <c r="AD272" i="10"/>
  <c r="AD271" i="10"/>
  <c r="AD270" i="10"/>
  <c r="AD269" i="10"/>
  <c r="AD268" i="10"/>
  <c r="AD267" i="10"/>
  <c r="AD266" i="10"/>
  <c r="AD265" i="10"/>
  <c r="AD264" i="10"/>
  <c r="AD263" i="10"/>
  <c r="AD262" i="10"/>
  <c r="AD261" i="10"/>
  <c r="AD260" i="10"/>
  <c r="AD259" i="10"/>
  <c r="AD258" i="10"/>
  <c r="AD257" i="10"/>
  <c r="AD256" i="10"/>
  <c r="AD255" i="10"/>
  <c r="AD254" i="10"/>
  <c r="AD253" i="10"/>
  <c r="AD252" i="10"/>
  <c r="AD251" i="10"/>
  <c r="AD250" i="10"/>
  <c r="AD249" i="10"/>
  <c r="AD248" i="10"/>
  <c r="AD247" i="10"/>
  <c r="AD246" i="10"/>
  <c r="AD245" i="10"/>
  <c r="AD244" i="10"/>
  <c r="AD243" i="10"/>
  <c r="AD242" i="10"/>
  <c r="AD241" i="10"/>
  <c r="AD240" i="10"/>
  <c r="AD239" i="10"/>
  <c r="AD238" i="10"/>
  <c r="AD237" i="10"/>
  <c r="AD236" i="10"/>
  <c r="AD235" i="10"/>
  <c r="AD234" i="10"/>
  <c r="AD233" i="10"/>
  <c r="AD232" i="10"/>
  <c r="AD231" i="10"/>
  <c r="AD230" i="10"/>
  <c r="AD229" i="10"/>
  <c r="AD228" i="10"/>
  <c r="AD227" i="10"/>
  <c r="AD226" i="10"/>
  <c r="AD225" i="10"/>
  <c r="AD224" i="10"/>
  <c r="AD223" i="10"/>
  <c r="AD222" i="10"/>
  <c r="AD221" i="10"/>
  <c r="AD220" i="10"/>
  <c r="AD219" i="10"/>
  <c r="AD218" i="10"/>
  <c r="AD217" i="10"/>
  <c r="AD216" i="10"/>
  <c r="AD215" i="10"/>
  <c r="AD214" i="10"/>
  <c r="AD213" i="10"/>
  <c r="AD212" i="10"/>
  <c r="AD211" i="10"/>
  <c r="AD210" i="10"/>
  <c r="AD209" i="10"/>
  <c r="AD208" i="10"/>
  <c r="AD207" i="10"/>
  <c r="AD206" i="10"/>
  <c r="AD205" i="10"/>
  <c r="AD204" i="10"/>
  <c r="AD203" i="10"/>
  <c r="AD202" i="10"/>
  <c r="AD201" i="10"/>
  <c r="AD200" i="10"/>
  <c r="AD199" i="10"/>
  <c r="AD198" i="10"/>
  <c r="AD197" i="10"/>
  <c r="AD196" i="10"/>
  <c r="AD195" i="10"/>
  <c r="AD194" i="10"/>
  <c r="AD193" i="10"/>
  <c r="AD192" i="10"/>
  <c r="AD191" i="10"/>
  <c r="AD190" i="10"/>
  <c r="AD189" i="10"/>
  <c r="AD188" i="10"/>
  <c r="AD187" i="10"/>
  <c r="AD186" i="10"/>
  <c r="AD185" i="10"/>
  <c r="AD184" i="10"/>
  <c r="AD183" i="10"/>
  <c r="AD182" i="10"/>
  <c r="AD181" i="10"/>
  <c r="AD180" i="10"/>
  <c r="AD179" i="10"/>
  <c r="AD178" i="10"/>
  <c r="AD177" i="10"/>
  <c r="AD176" i="10"/>
  <c r="AD175" i="10"/>
  <c r="AD174" i="10"/>
  <c r="AD173" i="10"/>
  <c r="AD172" i="10"/>
  <c r="AD171" i="10"/>
  <c r="AD170" i="10"/>
  <c r="AD169" i="10"/>
  <c r="AD168" i="10"/>
  <c r="AD167" i="10"/>
  <c r="AD166" i="10"/>
  <c r="AD165" i="10"/>
  <c r="AD164" i="10"/>
  <c r="AD163" i="10"/>
  <c r="AD162" i="10"/>
  <c r="AD161" i="10"/>
  <c r="AD160" i="10"/>
  <c r="AD159" i="10"/>
  <c r="AD158" i="10"/>
  <c r="AD157" i="10"/>
  <c r="AD156" i="10"/>
  <c r="AD155" i="10"/>
  <c r="AD154" i="10"/>
  <c r="AD153" i="10"/>
  <c r="AD152" i="10"/>
  <c r="AD151" i="10"/>
  <c r="AD150" i="10"/>
  <c r="AD149" i="10"/>
  <c r="AD148" i="10"/>
  <c r="AD147" i="10"/>
  <c r="AD146" i="10"/>
  <c r="AD145" i="10"/>
  <c r="AD144" i="10"/>
  <c r="AD143" i="10"/>
  <c r="AD142" i="10"/>
  <c r="AD141" i="10"/>
  <c r="AD140" i="10"/>
  <c r="AD139" i="10"/>
  <c r="AD138" i="10"/>
  <c r="AD137" i="10"/>
  <c r="AD136" i="10"/>
  <c r="AD135" i="10"/>
  <c r="AD134" i="10"/>
  <c r="AD133" i="10"/>
  <c r="AD132" i="10"/>
  <c r="AD131" i="10"/>
  <c r="AD130" i="10"/>
  <c r="AD129" i="10"/>
  <c r="AD128" i="10"/>
  <c r="AD127" i="10"/>
  <c r="AD126" i="10"/>
  <c r="AD125" i="10"/>
  <c r="AD124" i="10"/>
  <c r="AD123" i="10"/>
  <c r="AD122" i="10"/>
  <c r="AD121" i="10"/>
  <c r="AD120" i="10"/>
  <c r="AD119" i="10"/>
  <c r="AD118" i="10"/>
  <c r="AD117" i="10"/>
  <c r="AD116" i="10"/>
  <c r="AD115" i="10"/>
  <c r="AD114" i="10"/>
  <c r="AD113" i="10"/>
  <c r="AD112" i="10"/>
  <c r="AD111" i="10"/>
  <c r="AD110" i="10"/>
  <c r="AD109" i="10"/>
  <c r="AD108" i="10"/>
  <c r="AD107" i="10"/>
  <c r="AD106" i="10"/>
  <c r="AD105" i="10"/>
  <c r="AD104" i="10"/>
  <c r="AD103" i="10"/>
  <c r="AD102" i="10"/>
  <c r="AD101" i="10"/>
  <c r="AD100" i="10"/>
  <c r="AD99" i="10"/>
  <c r="AD98" i="10"/>
  <c r="AD97" i="10"/>
  <c r="AD96" i="10"/>
  <c r="AD95" i="10"/>
  <c r="AD94" i="10"/>
  <c r="AD93" i="10"/>
  <c r="AD92" i="10"/>
  <c r="AD91" i="10"/>
  <c r="AD90" i="10"/>
  <c r="AD89" i="10"/>
  <c r="AD88" i="10"/>
  <c r="AD87" i="10"/>
  <c r="AD86" i="10"/>
  <c r="AD85" i="10"/>
  <c r="AD84" i="10"/>
  <c r="AD83" i="10"/>
  <c r="AD82" i="10"/>
  <c r="AD81" i="10"/>
  <c r="AD80" i="10"/>
  <c r="AD79" i="10"/>
  <c r="AD78" i="10"/>
  <c r="AD77" i="10"/>
  <c r="AD76" i="10"/>
  <c r="AD75" i="10"/>
  <c r="AD74" i="10"/>
  <c r="AD73" i="10"/>
  <c r="AD72" i="10"/>
  <c r="AD71" i="10"/>
  <c r="AD70" i="10"/>
  <c r="AD69" i="10"/>
  <c r="AD68" i="10"/>
  <c r="AD67" i="10"/>
  <c r="AD66" i="10"/>
  <c r="AD65" i="10"/>
  <c r="AD64" i="10"/>
  <c r="AD63" i="10"/>
  <c r="AD62" i="10"/>
  <c r="AD61" i="10"/>
  <c r="AD60" i="10"/>
  <c r="AD59" i="10"/>
  <c r="AD58" i="10"/>
  <c r="AD57" i="10"/>
  <c r="AD56" i="10"/>
  <c r="AD55" i="10"/>
  <c r="AD54" i="10"/>
  <c r="AD53" i="10"/>
  <c r="AD52" i="10"/>
  <c r="AD51" i="10"/>
  <c r="AD50" i="10"/>
  <c r="AD49" i="10"/>
  <c r="AD48" i="10"/>
  <c r="AD47" i="10"/>
  <c r="AD46" i="10"/>
  <c r="AD45" i="10"/>
  <c r="AD44" i="10"/>
  <c r="AD43" i="10"/>
  <c r="AD42" i="10"/>
  <c r="AD41" i="10"/>
  <c r="AD40" i="10"/>
  <c r="AD39" i="10"/>
  <c r="AD38" i="10"/>
  <c r="AD37" i="10"/>
  <c r="AD36" i="10"/>
  <c r="AD35" i="10"/>
  <c r="AD34" i="10"/>
  <c r="AD33" i="10"/>
  <c r="AD32" i="10"/>
  <c r="AD31" i="10"/>
  <c r="AD30" i="10"/>
  <c r="AD29" i="10"/>
  <c r="AD28" i="10"/>
  <c r="AD27" i="10"/>
  <c r="AD26" i="10"/>
  <c r="AD25" i="10"/>
  <c r="AD24" i="10"/>
  <c r="AD23" i="10"/>
  <c r="AD22" i="10"/>
  <c r="AD21" i="10"/>
  <c r="AD20" i="10"/>
  <c r="AD19" i="10"/>
  <c r="AD18" i="10"/>
  <c r="AD17" i="10"/>
  <c r="AD16" i="10"/>
  <c r="AD15" i="10"/>
  <c r="AD14" i="10"/>
  <c r="AD13" i="10"/>
  <c r="AD12" i="10"/>
  <c r="AD11" i="10"/>
  <c r="AD10" i="10"/>
  <c r="AD9" i="10"/>
  <c r="AD8" i="10"/>
  <c r="AD7" i="10"/>
  <c r="AD6" i="10"/>
  <c r="O3" i="10"/>
  <c r="I3" i="10" s="1"/>
  <c r="C3" i="10" s="1"/>
  <c r="AD2" i="10" s="1"/>
  <c r="AQ385" i="10" l="1"/>
  <c r="AQ14" i="10"/>
  <c r="AQ26" i="10"/>
  <c r="AQ38" i="10"/>
  <c r="AQ50" i="10"/>
  <c r="AQ62" i="10"/>
  <c r="AQ74" i="10"/>
  <c r="AQ86" i="10"/>
  <c r="AQ98" i="10"/>
  <c r="AQ110" i="10"/>
  <c r="AQ122" i="10"/>
  <c r="AQ134" i="10"/>
  <c r="AQ146" i="10"/>
  <c r="AQ158" i="10"/>
  <c r="AQ170" i="10"/>
  <c r="AQ182" i="10"/>
  <c r="AQ194" i="10"/>
  <c r="AQ206" i="10"/>
  <c r="AQ218" i="10"/>
  <c r="AQ230" i="10"/>
  <c r="AQ242" i="10"/>
  <c r="AQ254" i="10"/>
  <c r="AQ266" i="10"/>
  <c r="AQ278" i="10"/>
  <c r="AQ290" i="10"/>
  <c r="AQ302" i="10"/>
  <c r="AQ314" i="10"/>
  <c r="AQ326" i="10"/>
  <c r="AQ338" i="10"/>
  <c r="AQ350" i="10"/>
  <c r="AQ362" i="10"/>
  <c r="AQ374" i="10"/>
  <c r="AQ15" i="10"/>
  <c r="AQ27" i="10"/>
  <c r="AQ39" i="10"/>
  <c r="AQ51" i="10"/>
  <c r="AQ63" i="10"/>
  <c r="AQ75" i="10"/>
  <c r="AQ87" i="10"/>
  <c r="AQ99" i="10"/>
  <c r="AQ111" i="10"/>
  <c r="AQ123" i="10"/>
  <c r="AQ135" i="10"/>
  <c r="AQ147" i="10"/>
  <c r="AQ159" i="10"/>
  <c r="AQ171" i="10"/>
  <c r="AQ183" i="10"/>
  <c r="AQ195" i="10"/>
  <c r="AQ207" i="10"/>
  <c r="AQ219" i="10"/>
  <c r="AQ231" i="10"/>
  <c r="AQ243" i="10"/>
  <c r="AQ255" i="10"/>
  <c r="AQ267" i="10"/>
  <c r="AQ279" i="10"/>
  <c r="AQ291" i="10"/>
  <c r="AQ303" i="10"/>
  <c r="AQ315" i="10"/>
  <c r="AQ327" i="10"/>
  <c r="AQ339" i="10"/>
  <c r="AQ351" i="10"/>
  <c r="AQ363" i="10"/>
  <c r="AQ375" i="10"/>
  <c r="AQ16" i="10"/>
  <c r="AQ28" i="10"/>
  <c r="AQ40" i="10"/>
  <c r="AQ52" i="10"/>
  <c r="AQ64" i="10"/>
  <c r="AQ76" i="10"/>
  <c r="AQ88" i="10"/>
  <c r="AQ100" i="10"/>
  <c r="AQ112" i="10"/>
  <c r="AQ124" i="10"/>
  <c r="AQ136" i="10"/>
  <c r="AQ148" i="10"/>
  <c r="AQ160" i="10"/>
  <c r="AQ172" i="10"/>
  <c r="AQ184" i="10"/>
  <c r="AQ196" i="10"/>
  <c r="AQ208" i="10"/>
  <c r="AQ220" i="10"/>
  <c r="AQ232" i="10"/>
  <c r="AQ244" i="10"/>
  <c r="AQ256" i="10"/>
  <c r="AQ268" i="10"/>
  <c r="AQ280" i="10"/>
  <c r="AQ292" i="10"/>
  <c r="AQ304" i="10"/>
  <c r="AQ316" i="10"/>
  <c r="AQ328" i="10"/>
  <c r="AQ340" i="10"/>
  <c r="AQ352" i="10"/>
  <c r="AQ364" i="10"/>
  <c r="AQ376" i="10"/>
  <c r="AQ17" i="10"/>
  <c r="AQ29" i="10"/>
  <c r="AQ41" i="10"/>
  <c r="AQ53" i="10"/>
  <c r="AQ65" i="10"/>
  <c r="AQ77" i="10"/>
  <c r="AQ89" i="10"/>
  <c r="AQ101" i="10"/>
  <c r="AQ113" i="10"/>
  <c r="AQ125" i="10"/>
  <c r="AQ137" i="10"/>
  <c r="AQ149" i="10"/>
  <c r="AQ161" i="10"/>
  <c r="AQ173" i="10"/>
  <c r="AQ185" i="10"/>
  <c r="AQ197" i="10"/>
  <c r="AQ209" i="10"/>
  <c r="AQ221" i="10"/>
  <c r="AQ233" i="10"/>
  <c r="AQ245" i="10"/>
  <c r="AQ257" i="10"/>
  <c r="AQ269" i="10"/>
  <c r="AQ281" i="10"/>
  <c r="AQ293" i="10"/>
  <c r="AQ305" i="10"/>
  <c r="AQ317" i="10"/>
  <c r="AQ329" i="10"/>
  <c r="AQ341" i="10"/>
  <c r="AQ353" i="10"/>
  <c r="AQ365" i="10"/>
  <c r="AQ377" i="10"/>
  <c r="AQ6" i="10"/>
  <c r="AQ18" i="10"/>
  <c r="AQ30" i="10"/>
  <c r="AQ42" i="10"/>
  <c r="AQ54" i="10"/>
  <c r="AQ66" i="10"/>
  <c r="AQ78" i="10"/>
  <c r="AQ90" i="10"/>
  <c r="AQ102" i="10"/>
  <c r="AQ114" i="10"/>
  <c r="AQ126" i="10"/>
  <c r="AQ138" i="10"/>
  <c r="AQ150" i="10"/>
  <c r="AQ162" i="10"/>
  <c r="AQ174" i="10"/>
  <c r="AQ186" i="10"/>
  <c r="AQ198" i="10"/>
  <c r="AQ210" i="10"/>
  <c r="AQ222" i="10"/>
  <c r="AQ234" i="10"/>
  <c r="AQ246" i="10"/>
  <c r="AQ258" i="10"/>
  <c r="AQ270" i="10"/>
  <c r="AQ282" i="10"/>
  <c r="AQ294" i="10"/>
  <c r="AQ306" i="10"/>
  <c r="AQ318" i="10"/>
  <c r="AQ330" i="10"/>
  <c r="AQ342" i="10"/>
  <c r="AQ354" i="10"/>
  <c r="AQ366" i="10"/>
  <c r="AQ378" i="10"/>
  <c r="AQ7" i="10"/>
  <c r="AQ19" i="10"/>
  <c r="AQ31" i="10"/>
  <c r="AQ43" i="10"/>
  <c r="AQ55" i="10"/>
  <c r="AQ67" i="10"/>
  <c r="AQ79" i="10"/>
  <c r="AQ91" i="10"/>
  <c r="AQ103" i="10"/>
  <c r="AQ115" i="10"/>
  <c r="AQ127" i="10"/>
  <c r="AQ139" i="10"/>
  <c r="AQ151" i="10"/>
  <c r="AQ163" i="10"/>
  <c r="AQ175" i="10"/>
  <c r="AQ187" i="10"/>
  <c r="AQ199" i="10"/>
  <c r="AQ211" i="10"/>
  <c r="AQ223" i="10"/>
  <c r="AQ235" i="10"/>
  <c r="AQ247" i="10"/>
  <c r="AQ259" i="10"/>
  <c r="AQ271" i="10"/>
  <c r="AQ283" i="10"/>
  <c r="AQ295" i="10"/>
  <c r="AQ307" i="10"/>
  <c r="AQ319" i="10"/>
  <c r="AQ331" i="10"/>
  <c r="AQ343" i="10"/>
  <c r="AQ355" i="10"/>
  <c r="AQ367" i="10"/>
  <c r="AQ379" i="10"/>
  <c r="AQ8" i="10"/>
  <c r="AQ20" i="10"/>
  <c r="AQ32" i="10"/>
  <c r="AQ44" i="10"/>
  <c r="AQ56" i="10"/>
  <c r="AQ68" i="10"/>
  <c r="AQ80" i="10"/>
  <c r="AQ92" i="10"/>
  <c r="AQ104" i="10"/>
  <c r="AQ116" i="10"/>
  <c r="AQ128" i="10"/>
  <c r="AQ140" i="10"/>
  <c r="AQ152" i="10"/>
  <c r="AQ164" i="10"/>
  <c r="AQ176" i="10"/>
  <c r="AQ188" i="10"/>
  <c r="AQ200" i="10"/>
  <c r="AQ212" i="10"/>
  <c r="AQ224" i="10"/>
  <c r="AQ236" i="10"/>
  <c r="AQ248" i="10"/>
  <c r="AQ260" i="10"/>
  <c r="AQ272" i="10"/>
  <c r="AQ284" i="10"/>
  <c r="AQ296" i="10"/>
  <c r="AQ308" i="10"/>
  <c r="AQ320" i="10"/>
  <c r="AQ332" i="10"/>
  <c r="AQ344" i="10"/>
  <c r="AQ356" i="10"/>
  <c r="AQ368" i="10"/>
  <c r="AQ380" i="10"/>
  <c r="AQ9" i="10"/>
  <c r="AQ21" i="10"/>
  <c r="AQ33" i="10"/>
  <c r="AQ45" i="10"/>
  <c r="AQ57" i="10"/>
  <c r="AQ69" i="10"/>
  <c r="AQ81" i="10"/>
  <c r="AQ93" i="10"/>
  <c r="AQ105" i="10"/>
  <c r="AQ117" i="10"/>
  <c r="AQ129" i="10"/>
  <c r="AQ141" i="10"/>
  <c r="AQ153" i="10"/>
  <c r="AQ165" i="10"/>
  <c r="AQ177" i="10"/>
  <c r="AQ189" i="10"/>
  <c r="AQ201" i="10"/>
  <c r="AQ213" i="10"/>
  <c r="AQ225" i="10"/>
  <c r="AQ237" i="10"/>
  <c r="AQ249" i="10"/>
  <c r="AQ261" i="10"/>
  <c r="AQ273" i="10"/>
  <c r="AQ285" i="10"/>
  <c r="AQ297" i="10"/>
  <c r="AQ309" i="10"/>
  <c r="AQ321" i="10"/>
  <c r="AQ333" i="10"/>
  <c r="AQ345" i="10"/>
  <c r="AQ357" i="10"/>
  <c r="AQ369" i="10"/>
  <c r="AQ381" i="10"/>
  <c r="AQ10" i="10"/>
  <c r="AQ22" i="10"/>
  <c r="AQ34" i="10"/>
  <c r="AQ46" i="10"/>
  <c r="AQ58" i="10"/>
  <c r="AQ70" i="10"/>
  <c r="AQ82" i="10"/>
  <c r="AQ94" i="10"/>
  <c r="AQ106" i="10"/>
  <c r="AQ118" i="10"/>
  <c r="AQ130" i="10"/>
  <c r="AQ142" i="10"/>
  <c r="AQ154" i="10"/>
  <c r="AQ166" i="10"/>
  <c r="AQ178" i="10"/>
  <c r="AQ190" i="10"/>
  <c r="AQ202" i="10"/>
  <c r="AQ214" i="10"/>
  <c r="AQ226" i="10"/>
  <c r="AQ238" i="10"/>
  <c r="AQ250" i="10"/>
  <c r="AQ262" i="10"/>
  <c r="AQ274" i="10"/>
  <c r="AQ286" i="10"/>
  <c r="AQ298" i="10"/>
  <c r="AQ310" i="10"/>
  <c r="AQ322" i="10"/>
  <c r="AQ334" i="10"/>
  <c r="AQ346" i="10"/>
  <c r="AQ358" i="10"/>
  <c r="AQ370" i="10"/>
  <c r="AQ382" i="10"/>
  <c r="AQ11" i="10"/>
  <c r="AQ23" i="10"/>
  <c r="AQ35" i="10"/>
  <c r="AQ47" i="10"/>
  <c r="AQ59" i="10"/>
  <c r="AQ71" i="10"/>
  <c r="AQ83" i="10"/>
  <c r="AQ95" i="10"/>
  <c r="AQ107" i="10"/>
  <c r="AQ119" i="10"/>
  <c r="AQ131" i="10"/>
  <c r="AQ143" i="10"/>
  <c r="AQ155" i="10"/>
  <c r="AQ167" i="10"/>
  <c r="AQ179" i="10"/>
  <c r="AQ191" i="10"/>
  <c r="AQ203" i="10"/>
  <c r="AQ215" i="10"/>
  <c r="AQ227" i="10"/>
  <c r="AQ239" i="10"/>
  <c r="AQ251" i="10"/>
  <c r="AQ263" i="10"/>
  <c r="AQ275" i="10"/>
  <c r="AQ287" i="10"/>
  <c r="AQ299" i="10"/>
  <c r="AQ311" i="10"/>
  <c r="AQ323" i="10"/>
  <c r="AQ335" i="10"/>
  <c r="AQ347" i="10"/>
  <c r="AQ359" i="10"/>
  <c r="AQ371" i="10"/>
  <c r="AQ383" i="10"/>
  <c r="AQ12" i="10"/>
  <c r="AQ24" i="10"/>
  <c r="AQ36" i="10"/>
  <c r="AQ48" i="10"/>
  <c r="AQ60" i="10"/>
  <c r="AQ72" i="10"/>
  <c r="AQ84" i="10"/>
  <c r="AQ96" i="10"/>
  <c r="AQ108" i="10"/>
  <c r="AQ120" i="10"/>
  <c r="AQ132" i="10"/>
  <c r="AQ144" i="10"/>
  <c r="AQ156" i="10"/>
  <c r="AQ168" i="10"/>
  <c r="AQ180" i="10"/>
  <c r="AQ192" i="10"/>
  <c r="AQ204" i="10"/>
  <c r="AQ216" i="10"/>
  <c r="AQ228" i="10"/>
  <c r="AQ240" i="10"/>
  <c r="AQ252" i="10"/>
  <c r="AQ264" i="10"/>
  <c r="AQ276" i="10"/>
  <c r="AQ288" i="10"/>
  <c r="AQ300" i="10"/>
  <c r="AQ312" i="10"/>
  <c r="AQ324" i="10"/>
  <c r="AQ336" i="10"/>
  <c r="AQ348" i="10"/>
  <c r="AQ360" i="10"/>
  <c r="AQ372" i="10"/>
  <c r="AQ384" i="10"/>
  <c r="AQ13" i="10"/>
  <c r="AQ25" i="10"/>
  <c r="AQ37" i="10"/>
  <c r="AQ49" i="10"/>
  <c r="AQ61" i="10"/>
  <c r="AQ73" i="10"/>
  <c r="AQ85" i="10"/>
  <c r="AQ97" i="10"/>
  <c r="AQ109" i="10"/>
  <c r="AQ121" i="10"/>
  <c r="AQ133" i="10"/>
  <c r="AQ145" i="10"/>
  <c r="AQ157" i="10"/>
  <c r="AQ169" i="10"/>
  <c r="AQ181" i="10"/>
  <c r="AQ193" i="10"/>
  <c r="AQ205" i="10"/>
  <c r="AQ217" i="10"/>
  <c r="AQ229" i="10"/>
  <c r="AQ241" i="10"/>
  <c r="AQ253" i="10"/>
  <c r="AQ265" i="10"/>
  <c r="AQ277" i="10"/>
  <c r="AQ289" i="10"/>
  <c r="AQ301" i="10"/>
  <c r="AQ313" i="10"/>
  <c r="AQ325" i="10"/>
  <c r="AQ337" i="10"/>
  <c r="AQ349" i="10"/>
  <c r="AQ361" i="10"/>
  <c r="AQ373" i="10"/>
  <c r="AL6" i="10"/>
  <c r="AJ80" i="10"/>
  <c r="AJ140" i="10"/>
  <c r="AJ200" i="10"/>
  <c r="AJ284" i="10"/>
  <c r="AJ332" i="10"/>
  <c r="AJ116" i="10"/>
  <c r="AJ176" i="10"/>
  <c r="AJ236" i="10"/>
  <c r="AJ296" i="10"/>
  <c r="AJ92" i="10"/>
  <c r="AJ152" i="10"/>
  <c r="AJ212" i="10"/>
  <c r="AJ260" i="10"/>
  <c r="AJ308" i="10"/>
  <c r="AJ104" i="10"/>
  <c r="AJ164" i="10"/>
  <c r="AJ224" i="10"/>
  <c r="AJ272" i="10"/>
  <c r="AJ344" i="10"/>
  <c r="AJ68" i="10"/>
  <c r="AJ128" i="10"/>
  <c r="AJ188" i="10"/>
  <c r="AJ248" i="10"/>
  <c r="AJ320" i="10"/>
  <c r="AJ13" i="10"/>
  <c r="AJ25" i="10"/>
  <c r="AJ37" i="10"/>
  <c r="AJ49" i="10"/>
  <c r="AJ61" i="10"/>
  <c r="AJ73" i="10"/>
  <c r="AJ85" i="10"/>
  <c r="AJ97" i="10"/>
  <c r="AJ109" i="10"/>
  <c r="AJ121" i="10"/>
  <c r="AJ133" i="10"/>
  <c r="AJ145" i="10"/>
  <c r="AJ157" i="10"/>
  <c r="AJ169" i="10"/>
  <c r="AJ181" i="10"/>
  <c r="AJ193" i="10"/>
  <c r="AJ205" i="10"/>
  <c r="AJ217" i="10"/>
  <c r="AJ229" i="10"/>
  <c r="AJ241" i="10"/>
  <c r="AJ253" i="10"/>
  <c r="AJ265" i="10"/>
  <c r="AJ277" i="10"/>
  <c r="AJ289" i="10"/>
  <c r="AJ301" i="10"/>
  <c r="AJ313" i="10"/>
  <c r="AJ325" i="10"/>
  <c r="AJ337" i="10"/>
  <c r="AF348" i="10"/>
  <c r="AJ6" i="10"/>
  <c r="AJ102" i="10"/>
  <c r="AJ186" i="10"/>
  <c r="AJ282" i="10"/>
  <c r="AJ54" i="10"/>
  <c r="AJ138" i="10"/>
  <c r="AJ210" i="10"/>
  <c r="AJ294" i="10"/>
  <c r="AJ30" i="10"/>
  <c r="AJ114" i="10"/>
  <c r="AJ198" i="10"/>
  <c r="AJ270" i="10"/>
  <c r="AJ42" i="10"/>
  <c r="AJ126" i="10"/>
  <c r="AJ222" i="10"/>
  <c r="AJ306" i="10"/>
  <c r="AJ18" i="10"/>
  <c r="AJ90" i="10"/>
  <c r="AJ174" i="10"/>
  <c r="AJ258" i="10"/>
  <c r="AJ342" i="10"/>
  <c r="AJ66" i="10"/>
  <c r="AJ150" i="10"/>
  <c r="AJ234" i="10"/>
  <c r="AJ330" i="10"/>
  <c r="AJ78" i="10"/>
  <c r="AJ162" i="10"/>
  <c r="AJ246" i="10"/>
  <c r="AJ318" i="10"/>
  <c r="AE349" i="10"/>
  <c r="AF347" i="10"/>
  <c r="AF349" i="10"/>
  <c r="AJ15" i="10"/>
  <c r="AJ51" i="10"/>
  <c r="AJ87" i="10"/>
  <c r="AJ123" i="10"/>
  <c r="AJ147" i="10"/>
  <c r="AJ171" i="10"/>
  <c r="AJ183" i="10"/>
  <c r="AJ195" i="10"/>
  <c r="AJ207" i="10"/>
  <c r="AJ219" i="10"/>
  <c r="AJ231" i="10"/>
  <c r="AJ243" i="10"/>
  <c r="AJ255" i="10"/>
  <c r="AJ267" i="10"/>
  <c r="AJ279" i="10"/>
  <c r="AJ291" i="10"/>
  <c r="AJ303" i="10"/>
  <c r="AJ315" i="10"/>
  <c r="AJ327" i="10"/>
  <c r="AJ339" i="10"/>
  <c r="AG347" i="10"/>
  <c r="AG349" i="10"/>
  <c r="AJ39" i="10"/>
  <c r="AJ75" i="10"/>
  <c r="AJ111" i="10"/>
  <c r="AJ135" i="10"/>
  <c r="AJ159" i="10"/>
  <c r="AH347" i="10"/>
  <c r="AI348" i="10"/>
  <c r="AH349" i="10"/>
  <c r="AJ27" i="10"/>
  <c r="AJ63" i="10"/>
  <c r="AJ99" i="10"/>
  <c r="AJ70" i="10"/>
  <c r="AJ94" i="10"/>
  <c r="AJ118" i="10"/>
  <c r="AJ130" i="10"/>
  <c r="AJ142" i="10"/>
  <c r="AJ154" i="10"/>
  <c r="AJ166" i="10"/>
  <c r="AJ178" i="10"/>
  <c r="AJ190" i="10"/>
  <c r="AJ202" i="10"/>
  <c r="AJ214" i="10"/>
  <c r="AJ226" i="10"/>
  <c r="AJ238" i="10"/>
  <c r="AJ250" i="10"/>
  <c r="AJ262" i="10"/>
  <c r="AJ274" i="10"/>
  <c r="AJ286" i="10"/>
  <c r="AJ298" i="10"/>
  <c r="AJ310" i="10"/>
  <c r="AJ322" i="10"/>
  <c r="AJ334" i="10"/>
  <c r="AJ82" i="10"/>
  <c r="AJ106" i="10"/>
  <c r="AE347" i="10"/>
  <c r="AJ16" i="10"/>
  <c r="AJ52" i="10"/>
  <c r="AJ88" i="10"/>
  <c r="AJ124" i="10"/>
  <c r="AJ160" i="10"/>
  <c r="AJ196" i="10"/>
  <c r="AJ220" i="10"/>
  <c r="AJ232" i="10"/>
  <c r="AJ244" i="10"/>
  <c r="AJ256" i="10"/>
  <c r="AJ268" i="10"/>
  <c r="AJ280" i="10"/>
  <c r="AJ292" i="10"/>
  <c r="AJ304" i="10"/>
  <c r="AJ316" i="10"/>
  <c r="AJ328" i="10"/>
  <c r="AJ340" i="10"/>
  <c r="AJ40" i="10"/>
  <c r="AJ76" i="10"/>
  <c r="AJ112" i="10"/>
  <c r="AJ148" i="10"/>
  <c r="AJ172" i="10"/>
  <c r="AJ208" i="10"/>
  <c r="AI347" i="10"/>
  <c r="AJ28" i="10"/>
  <c r="AJ64" i="10"/>
  <c r="AJ100" i="10"/>
  <c r="AJ136" i="10"/>
  <c r="AJ184" i="10"/>
  <c r="AJ11" i="10"/>
  <c r="AJ35" i="10"/>
  <c r="AJ59" i="10"/>
  <c r="AJ83" i="10"/>
  <c r="AJ107" i="10"/>
  <c r="AJ131" i="10"/>
  <c r="AJ143" i="10"/>
  <c r="AJ155" i="10"/>
  <c r="AJ167" i="10"/>
  <c r="AJ179" i="10"/>
  <c r="AJ191" i="10"/>
  <c r="AJ203" i="10"/>
  <c r="AJ215" i="10"/>
  <c r="AJ227" i="10"/>
  <c r="AJ239" i="10"/>
  <c r="AJ251" i="10"/>
  <c r="AJ263" i="10"/>
  <c r="AJ275" i="10"/>
  <c r="AJ287" i="10"/>
  <c r="AJ299" i="10"/>
  <c r="AJ311" i="10"/>
  <c r="AJ323" i="10"/>
  <c r="AJ335" i="10"/>
  <c r="AJ23" i="10"/>
  <c r="AJ47" i="10"/>
  <c r="AJ71" i="10"/>
  <c r="AJ95" i="10"/>
  <c r="AJ119" i="10"/>
  <c r="AD348" i="10"/>
  <c r="AH348" i="10"/>
  <c r="AD347" i="10"/>
  <c r="AI349" i="10"/>
  <c r="AG348" i="10"/>
  <c r="AJ333" i="10"/>
  <c r="AE348" i="10"/>
  <c r="AD349" i="10"/>
  <c r="AJ17" i="10"/>
  <c r="AJ29" i="10"/>
  <c r="AJ41" i="10"/>
  <c r="AJ53" i="10"/>
  <c r="AJ65" i="10"/>
  <c r="AJ77" i="10"/>
  <c r="AJ89" i="10"/>
  <c r="AJ101" i="10"/>
  <c r="AJ113" i="10"/>
  <c r="AJ125" i="10"/>
  <c r="AJ137" i="10"/>
  <c r="AJ149" i="10"/>
  <c r="AJ161" i="10"/>
  <c r="AJ173" i="10"/>
  <c r="AJ185" i="10"/>
  <c r="AJ197" i="10"/>
  <c r="AJ209" i="10"/>
  <c r="AJ221" i="10"/>
  <c r="AJ233" i="10"/>
  <c r="AJ245" i="10"/>
  <c r="AJ257" i="10"/>
  <c r="AJ269" i="10"/>
  <c r="AJ281" i="10"/>
  <c r="AJ293" i="10"/>
  <c r="AJ305" i="10"/>
  <c r="AJ317" i="10"/>
  <c r="AJ329" i="10"/>
  <c r="AJ341" i="10"/>
  <c r="AJ19" i="10"/>
  <c r="AJ43" i="10"/>
  <c r="AJ67" i="10"/>
  <c r="AJ91" i="10"/>
  <c r="AJ139" i="10"/>
  <c r="AJ151" i="10"/>
  <c r="AJ163" i="10"/>
  <c r="AJ175" i="10"/>
  <c r="AJ187" i="10"/>
  <c r="AJ199" i="10"/>
  <c r="AJ211" i="10"/>
  <c r="AJ223" i="10"/>
  <c r="AJ235" i="10"/>
  <c r="AJ247" i="10"/>
  <c r="AJ259" i="10"/>
  <c r="AJ271" i="10"/>
  <c r="AJ283" i="10"/>
  <c r="AJ295" i="10"/>
  <c r="AJ307" i="10"/>
  <c r="AJ319" i="10"/>
  <c r="AJ331" i="10"/>
  <c r="AJ343" i="10"/>
  <c r="AJ7" i="10"/>
  <c r="AJ31" i="10"/>
  <c r="AJ55" i="10"/>
  <c r="AJ79" i="10"/>
  <c r="AJ103" i="10"/>
  <c r="AJ115" i="10"/>
  <c r="AJ127" i="10"/>
  <c r="AJ8" i="10"/>
  <c r="AJ20" i="10"/>
  <c r="AJ32" i="10"/>
  <c r="AJ44" i="10"/>
  <c r="AJ56" i="10"/>
  <c r="AJ33" i="10"/>
  <c r="AJ81" i="10"/>
  <c r="AJ129" i="10"/>
  <c r="AJ177" i="10"/>
  <c r="AJ213" i="10"/>
  <c r="AJ261" i="10"/>
  <c r="AJ297" i="10"/>
  <c r="AJ9" i="10"/>
  <c r="AJ57" i="10"/>
  <c r="AJ105" i="10"/>
  <c r="AJ153" i="10"/>
  <c r="AJ189" i="10"/>
  <c r="AJ237" i="10"/>
  <c r="AJ285" i="10"/>
  <c r="AJ309" i="10"/>
  <c r="AJ321" i="10"/>
  <c r="AJ10" i="10"/>
  <c r="AJ22" i="10"/>
  <c r="AJ34" i="10"/>
  <c r="AJ46" i="10"/>
  <c r="AJ58" i="10"/>
  <c r="AJ21" i="10"/>
  <c r="AJ69" i="10"/>
  <c r="AJ117" i="10"/>
  <c r="AJ165" i="10"/>
  <c r="AJ225" i="10"/>
  <c r="AJ273" i="10"/>
  <c r="AJ45" i="10"/>
  <c r="AJ93" i="10"/>
  <c r="AJ141" i="10"/>
  <c r="AJ201" i="10"/>
  <c r="AJ249" i="10"/>
  <c r="AJ12" i="10"/>
  <c r="AJ24" i="10"/>
  <c r="AJ36" i="10"/>
  <c r="AJ48" i="10"/>
  <c r="AJ60" i="10"/>
  <c r="AJ72" i="10"/>
  <c r="AJ84" i="10"/>
  <c r="AJ96" i="10"/>
  <c r="AJ108" i="10"/>
  <c r="AJ120" i="10"/>
  <c r="AJ132" i="10"/>
  <c r="AJ144" i="10"/>
  <c r="AJ156" i="10"/>
  <c r="AJ168" i="10"/>
  <c r="AJ180" i="10"/>
  <c r="AJ192" i="10"/>
  <c r="AJ204" i="10"/>
  <c r="AJ216" i="10"/>
  <c r="AJ228" i="10"/>
  <c r="AJ240" i="10"/>
  <c r="AJ252" i="10"/>
  <c r="AJ264" i="10"/>
  <c r="AJ276" i="10"/>
  <c r="AJ288" i="10"/>
  <c r="AJ300" i="10"/>
  <c r="AJ312" i="10"/>
  <c r="AJ324" i="10"/>
  <c r="AJ336" i="10"/>
  <c r="AJ14" i="10"/>
  <c r="AJ26" i="10"/>
  <c r="AJ38" i="10"/>
  <c r="AJ50" i="10"/>
  <c r="AJ62" i="10"/>
  <c r="AJ74" i="10"/>
  <c r="AJ86" i="10"/>
  <c r="AJ98" i="10"/>
  <c r="AJ110" i="10"/>
  <c r="AJ122" i="10"/>
  <c r="AJ134" i="10"/>
  <c r="AJ146" i="10"/>
  <c r="AJ158" i="10"/>
  <c r="AJ170" i="10"/>
  <c r="AJ182" i="10"/>
  <c r="AJ194" i="10"/>
  <c r="AJ206" i="10"/>
  <c r="AJ218" i="10"/>
  <c r="AJ230" i="10"/>
  <c r="AJ242" i="10"/>
  <c r="AJ254" i="10"/>
  <c r="AJ266" i="10"/>
  <c r="AJ278" i="10"/>
  <c r="AJ290" i="10"/>
  <c r="AJ302" i="10"/>
  <c r="AJ314" i="10"/>
  <c r="AJ326" i="10"/>
  <c r="AJ338" i="10"/>
  <c r="CM8" i="1" l="1"/>
  <c r="AJ347" i="10"/>
  <c r="AJ349" i="10"/>
  <c r="AJ350" i="10" s="1"/>
  <c r="AJ348" i="10"/>
  <c r="CM13" i="1" l="1"/>
  <c r="CN20" i="1"/>
  <c r="AE350" i="10"/>
  <c r="AG350" i="10"/>
  <c r="AI350" i="10"/>
  <c r="AH350" i="10"/>
  <c r="AF350" i="10"/>
  <c r="AD350" i="10"/>
  <c r="CL8" i="1"/>
  <c r="CK8" i="1"/>
  <c r="CK13" i="1" l="1"/>
  <c r="CL20" i="1"/>
  <c r="CL13" i="1"/>
  <c r="CM20" i="1"/>
  <c r="DR20" i="3"/>
  <c r="CJ8" i="1" l="1"/>
  <c r="CI8" i="1"/>
  <c r="CI13" i="1" l="1"/>
  <c r="CJ20" i="1"/>
  <c r="CJ13" i="1"/>
  <c r="CK20" i="1"/>
  <c r="DY151" i="3"/>
  <c r="DY150" i="3"/>
  <c r="DY149" i="3"/>
  <c r="DY148" i="3"/>
  <c r="DY147" i="3"/>
  <c r="DY146" i="3"/>
  <c r="DY145" i="3"/>
  <c r="DY144" i="3"/>
  <c r="DY143" i="3"/>
  <c r="DY142" i="3"/>
  <c r="DY141" i="3"/>
  <c r="DY140" i="3"/>
  <c r="DY139" i="3"/>
  <c r="DY138" i="3"/>
  <c r="DY137" i="3"/>
  <c r="DY136" i="3"/>
  <c r="DY135" i="3"/>
  <c r="DY134" i="3"/>
  <c r="DY133" i="3"/>
  <c r="DY132" i="3"/>
  <c r="DY131" i="3"/>
  <c r="DY130" i="3"/>
  <c r="DY129" i="3"/>
  <c r="DY128" i="3"/>
  <c r="DY127" i="3"/>
  <c r="DY126" i="3"/>
  <c r="DY125" i="3"/>
  <c r="DY124" i="3"/>
  <c r="DY123" i="3"/>
  <c r="DY122" i="3"/>
  <c r="DY121" i="3"/>
  <c r="DY120" i="3"/>
  <c r="DY119" i="3"/>
  <c r="DY118" i="3"/>
  <c r="DY117" i="3"/>
  <c r="DY116" i="3"/>
  <c r="DY115" i="3"/>
  <c r="DY114" i="3"/>
  <c r="DY113" i="3"/>
  <c r="DY112" i="3"/>
  <c r="DY111" i="3"/>
  <c r="DY110" i="3"/>
  <c r="DY109" i="3"/>
  <c r="DY108" i="3"/>
  <c r="DY107" i="3"/>
  <c r="DY106" i="3"/>
  <c r="DY105" i="3"/>
  <c r="DY104" i="3"/>
  <c r="DY103" i="3"/>
  <c r="DY102" i="3"/>
  <c r="DY101" i="3"/>
  <c r="DY100" i="3"/>
  <c r="DY99" i="3"/>
  <c r="DY98" i="3"/>
  <c r="DY97" i="3"/>
  <c r="DY96" i="3"/>
  <c r="DY95" i="3"/>
  <c r="DY94" i="3"/>
  <c r="DY93" i="3"/>
  <c r="DY92" i="3"/>
  <c r="DY91" i="3"/>
  <c r="DY90" i="3"/>
  <c r="DY89" i="3"/>
  <c r="DY88" i="3"/>
  <c r="DY87" i="3"/>
  <c r="DY86" i="3"/>
  <c r="DY85" i="3"/>
  <c r="DY84" i="3"/>
  <c r="DY83" i="3"/>
  <c r="DY82" i="3"/>
  <c r="DY81" i="3"/>
  <c r="DY80" i="3"/>
  <c r="DY79" i="3"/>
  <c r="DY78" i="3"/>
  <c r="DY77" i="3"/>
  <c r="DY76" i="3"/>
  <c r="DY75" i="3"/>
  <c r="DY74" i="3"/>
  <c r="DY73" i="3"/>
  <c r="DY72" i="3"/>
  <c r="DY71" i="3"/>
  <c r="DY70" i="3"/>
  <c r="DY69" i="3"/>
  <c r="DY68" i="3"/>
  <c r="DY67" i="3"/>
  <c r="DY66" i="3"/>
  <c r="DY65" i="3"/>
  <c r="DY64" i="3"/>
  <c r="DY63" i="3"/>
  <c r="DY62" i="3"/>
  <c r="DY61" i="3"/>
  <c r="DY60" i="3"/>
  <c r="DY59" i="3"/>
  <c r="DY58" i="3"/>
  <c r="DY57" i="3"/>
  <c r="DY56" i="3"/>
  <c r="DY55" i="3"/>
  <c r="DY54" i="3"/>
  <c r="DY53" i="3"/>
  <c r="DY52" i="3"/>
  <c r="DY51" i="3"/>
  <c r="DY50" i="3"/>
  <c r="DY49" i="3"/>
  <c r="DY48" i="3"/>
  <c r="DY47" i="3"/>
  <c r="DY46" i="3"/>
  <c r="DY45" i="3"/>
  <c r="DY44" i="3"/>
  <c r="DY43" i="3"/>
  <c r="DY42" i="3"/>
  <c r="DY41" i="3"/>
  <c r="DY40" i="3"/>
  <c r="DY39" i="3"/>
  <c r="DY38" i="3"/>
  <c r="DY37" i="3"/>
  <c r="DY36" i="3"/>
  <c r="DY35" i="3"/>
  <c r="DY34" i="3"/>
  <c r="DY33" i="3"/>
  <c r="DY32" i="3"/>
  <c r="DY31" i="3"/>
  <c r="DY30" i="3"/>
  <c r="DY29" i="3"/>
  <c r="DY28" i="3"/>
  <c r="DY27" i="3"/>
  <c r="DY26" i="3"/>
  <c r="DY25" i="3"/>
  <c r="DY24" i="3"/>
  <c r="DY23" i="3"/>
  <c r="DY22" i="3"/>
  <c r="DY21" i="3"/>
  <c r="DY20" i="3"/>
  <c r="DY19" i="3"/>
  <c r="DY18" i="3"/>
  <c r="DY17" i="3"/>
  <c r="DY16" i="3"/>
  <c r="DY15" i="3"/>
  <c r="DY14" i="3"/>
  <c r="DY13" i="3"/>
  <c r="DY12" i="3"/>
  <c r="DY11" i="3"/>
  <c r="DY10" i="3"/>
  <c r="DY9" i="3"/>
  <c r="DY7" i="3"/>
  <c r="DY6" i="3"/>
  <c r="DY5" i="3"/>
  <c r="DY4" i="3"/>
  <c r="DY3" i="3"/>
  <c r="DY2" i="3"/>
  <c r="DR150" i="3"/>
  <c r="DR149" i="3"/>
  <c r="DR148" i="3"/>
  <c r="DR147" i="3"/>
  <c r="DR146" i="3"/>
  <c r="DR145" i="3"/>
  <c r="DR144" i="3"/>
  <c r="DR143" i="3"/>
  <c r="DR142" i="3"/>
  <c r="DR141" i="3"/>
  <c r="DR140" i="3"/>
  <c r="DR139" i="3"/>
  <c r="DR138" i="3"/>
  <c r="DR137" i="3"/>
  <c r="DR136" i="3"/>
  <c r="DR135" i="3"/>
  <c r="DR134" i="3"/>
  <c r="DR133" i="3"/>
  <c r="DR132" i="3"/>
  <c r="DR131" i="3"/>
  <c r="DR130" i="3"/>
  <c r="DR129" i="3"/>
  <c r="DR128" i="3"/>
  <c r="DR127" i="3"/>
  <c r="DR126" i="3"/>
  <c r="DR125" i="3"/>
  <c r="DR124" i="3"/>
  <c r="DR123" i="3"/>
  <c r="DR122" i="3"/>
  <c r="DR121" i="3"/>
  <c r="DR120" i="3"/>
  <c r="DR119" i="3"/>
  <c r="DR118" i="3"/>
  <c r="DR117" i="3"/>
  <c r="DR116" i="3"/>
  <c r="DR115" i="3"/>
  <c r="DR114" i="3"/>
  <c r="DR113" i="3"/>
  <c r="DR112" i="3"/>
  <c r="DR111" i="3"/>
  <c r="DR110" i="3"/>
  <c r="DR109" i="3"/>
  <c r="DR108" i="3"/>
  <c r="DR107" i="3"/>
  <c r="DR106" i="3"/>
  <c r="DR105" i="3"/>
  <c r="DR104" i="3"/>
  <c r="DR103" i="3"/>
  <c r="DR102" i="3"/>
  <c r="DR101" i="3"/>
  <c r="DR100" i="3"/>
  <c r="DR99" i="3"/>
  <c r="DR98" i="3"/>
  <c r="DR97" i="3"/>
  <c r="DR96" i="3"/>
  <c r="DR95" i="3"/>
  <c r="DR94" i="3"/>
  <c r="DR93" i="3"/>
  <c r="DR92" i="3"/>
  <c r="DR91" i="3"/>
  <c r="DR90" i="3"/>
  <c r="DR89" i="3"/>
  <c r="DR88" i="3"/>
  <c r="DR87" i="3"/>
  <c r="DR86" i="3"/>
  <c r="DR85" i="3"/>
  <c r="DR84" i="3"/>
  <c r="DR83" i="3"/>
  <c r="DR82" i="3"/>
  <c r="DR81" i="3"/>
  <c r="DR80" i="3"/>
  <c r="DR79" i="3"/>
  <c r="DR78" i="3"/>
  <c r="DR77" i="3"/>
  <c r="DR76" i="3"/>
  <c r="DR75" i="3"/>
  <c r="DR74" i="3"/>
  <c r="DR73" i="3"/>
  <c r="DR72" i="3"/>
  <c r="DR71" i="3"/>
  <c r="DR70" i="3"/>
  <c r="DR69" i="3"/>
  <c r="DR68" i="3"/>
  <c r="DR67" i="3"/>
  <c r="DR66" i="3"/>
  <c r="DR65" i="3"/>
  <c r="DR64" i="3"/>
  <c r="DR63" i="3"/>
  <c r="DR62" i="3"/>
  <c r="DR61" i="3"/>
  <c r="DR60" i="3"/>
  <c r="DR59" i="3"/>
  <c r="DR58" i="3"/>
  <c r="DR57" i="3"/>
  <c r="DR56" i="3"/>
  <c r="DR55" i="3"/>
  <c r="DR54" i="3"/>
  <c r="DR53" i="3"/>
  <c r="DR52" i="3"/>
  <c r="DR51" i="3"/>
  <c r="DR50" i="3"/>
  <c r="DR49" i="3"/>
  <c r="DR48" i="3"/>
  <c r="DR47" i="3"/>
  <c r="DR46" i="3"/>
  <c r="DR45" i="3"/>
  <c r="DR44" i="3"/>
  <c r="DR43" i="3"/>
  <c r="DR42" i="3"/>
  <c r="DR41" i="3"/>
  <c r="DR40" i="3"/>
  <c r="DR39" i="3"/>
  <c r="DR38" i="3"/>
  <c r="DR37" i="3"/>
  <c r="DR36" i="3"/>
  <c r="DR35" i="3"/>
  <c r="DR34" i="3"/>
  <c r="DR33" i="3"/>
  <c r="DR32" i="3"/>
  <c r="DR31" i="3"/>
  <c r="DR30" i="3"/>
  <c r="DR29" i="3"/>
  <c r="DR28" i="3"/>
  <c r="DR27" i="3"/>
  <c r="DR26" i="3"/>
  <c r="DR25" i="3"/>
  <c r="DR24" i="3"/>
  <c r="DR23" i="3"/>
  <c r="DR22" i="3"/>
  <c r="DR21" i="3"/>
  <c r="DR19" i="3"/>
  <c r="DR18" i="3"/>
  <c r="DR17" i="3"/>
  <c r="DR16" i="3"/>
  <c r="DR15" i="3"/>
  <c r="DR14" i="3"/>
  <c r="DR13" i="3"/>
  <c r="DR12" i="3"/>
  <c r="DR11" i="3"/>
  <c r="DR10" i="3"/>
  <c r="DR9" i="3"/>
  <c r="DR8" i="3"/>
  <c r="DR7" i="3"/>
  <c r="DR6" i="3"/>
  <c r="DR5" i="3"/>
  <c r="DR4" i="3"/>
  <c r="DR3" i="3"/>
  <c r="CH8" i="1" l="1"/>
  <c r="CG8" i="1"/>
  <c r="CH20" i="1" l="1"/>
  <c r="CH13" i="1"/>
  <c r="CI20" i="1"/>
  <c r="CG13" i="1"/>
  <c r="CF8" i="1"/>
  <c r="CG20" i="1" s="1"/>
  <c r="CF20" i="1" l="1"/>
  <c r="CF13" i="1"/>
  <c r="FD6" i="1"/>
  <c r="FD8" i="1" s="1"/>
  <c r="AL185" i="3" l="1"/>
  <c r="AL184" i="3"/>
  <c r="AL183" i="3"/>
  <c r="AL182" i="3"/>
  <c r="AL181" i="3"/>
  <c r="AL180" i="3"/>
  <c r="AL179" i="3"/>
  <c r="AL178" i="3"/>
  <c r="AL177" i="3"/>
  <c r="CD324" i="1" l="1"/>
  <c r="BN9" i="1"/>
  <c r="BM9" i="1"/>
  <c r="BL9" i="1"/>
  <c r="BK9" i="1"/>
  <c r="BJ9" i="1"/>
  <c r="BI9" i="1"/>
  <c r="BH9" i="1"/>
  <c r="BG9" i="1"/>
  <c r="BF9" i="1"/>
  <c r="BE9" i="1"/>
  <c r="BD9" i="1"/>
  <c r="BC9" i="1"/>
  <c r="BB9" i="1"/>
  <c r="BA9" i="1"/>
  <c r="AZ9" i="1"/>
  <c r="AY9" i="1"/>
  <c r="AX9" i="1"/>
  <c r="AW9" i="1"/>
  <c r="AV9" i="1"/>
  <c r="AU9" i="1"/>
  <c r="AT9" i="1"/>
  <c r="AS9" i="1"/>
  <c r="AR9" i="1"/>
  <c r="AQ9" i="1"/>
  <c r="AP9" i="1"/>
  <c r="AO9" i="1"/>
  <c r="AN9" i="1"/>
  <c r="AM9" i="1"/>
  <c r="AL9" i="1"/>
  <c r="AK9" i="1"/>
  <c r="AJ9" i="1"/>
  <c r="AI9" i="1"/>
  <c r="AH9" i="1"/>
  <c r="AG9" i="1"/>
  <c r="AF9" i="1"/>
  <c r="AE9" i="1"/>
  <c r="AD9" i="1"/>
  <c r="AC9" i="1"/>
  <c r="AB9" i="1"/>
  <c r="AA9" i="1"/>
  <c r="Z9" i="1"/>
  <c r="Y9" i="1"/>
  <c r="X9" i="1"/>
  <c r="W9" i="1"/>
  <c r="V9" i="1"/>
  <c r="U9" i="1"/>
  <c r="T9" i="1"/>
  <c r="S9" i="1"/>
  <c r="R9" i="1"/>
  <c r="Q9" i="1"/>
  <c r="P9" i="1"/>
  <c r="O9" i="1"/>
  <c r="N9" i="1"/>
  <c r="M9" i="1"/>
  <c r="L9" i="1"/>
  <c r="K9" i="1"/>
  <c r="J9" i="1"/>
  <c r="I9" i="1"/>
  <c r="H9" i="1"/>
  <c r="G9" i="1"/>
  <c r="F9" i="1"/>
  <c r="CD9" i="1"/>
  <c r="CD25" i="1" s="1"/>
  <c r="BO9" i="1"/>
  <c r="CC9" i="1"/>
  <c r="CC25" i="1" s="1"/>
  <c r="CB8" i="1"/>
  <c r="CB9" i="1" s="1"/>
  <c r="CB25" i="1" s="1"/>
  <c r="CA8" i="1"/>
  <c r="CA9" i="1" s="1"/>
  <c r="CA25" i="1" s="1"/>
  <c r="BZ8" i="1"/>
  <c r="BZ9" i="1" s="1"/>
  <c r="BZ25" i="1" s="1"/>
  <c r="BY8" i="1"/>
  <c r="BX8" i="1"/>
  <c r="BW8" i="1"/>
  <c r="BV8" i="1"/>
  <c r="BU8" i="1"/>
  <c r="BT8" i="1"/>
  <c r="BS8" i="1"/>
  <c r="BR8" i="1"/>
  <c r="BQ8" i="1"/>
  <c r="BP8" i="1"/>
  <c r="BP9" i="1" s="1"/>
  <c r="BP25" i="1" s="1"/>
  <c r="CE333" i="1" l="1"/>
  <c r="CD333" i="1"/>
  <c r="CD328" i="1"/>
  <c r="BR9" i="1"/>
  <c r="X21" i="1"/>
  <c r="X24" i="1" s="1"/>
  <c r="X26" i="1"/>
  <c r="X12" i="1"/>
  <c r="X13" i="1"/>
  <c r="Y26" i="1"/>
  <c r="Y12" i="1"/>
  <c r="Y13" i="1"/>
  <c r="Y21" i="1"/>
  <c r="Y24" i="1" s="1"/>
  <c r="Z26" i="1"/>
  <c r="Z21" i="1"/>
  <c r="Z24" i="1" s="1"/>
  <c r="Z12" i="1"/>
  <c r="Z13" i="1"/>
  <c r="BK12" i="1"/>
  <c r="BK13" i="1"/>
  <c r="BK21" i="1"/>
  <c r="BK24" i="1" s="1"/>
  <c r="BK26" i="1"/>
  <c r="BI26" i="1"/>
  <c r="BI12" i="1"/>
  <c r="BI13" i="1"/>
  <c r="BI21" i="1"/>
  <c r="BI24" i="1" s="1"/>
  <c r="CB21" i="1"/>
  <c r="CB24" i="1" s="1"/>
  <c r="CB26" i="1"/>
  <c r="CB6" i="1"/>
  <c r="P13" i="1"/>
  <c r="P26" i="1"/>
  <c r="P21" i="1"/>
  <c r="P24" i="1" s="1"/>
  <c r="P12" i="1"/>
  <c r="AB12" i="1"/>
  <c r="AB13" i="1"/>
  <c r="AB21" i="1"/>
  <c r="AB24" i="1" s="1"/>
  <c r="AB26" i="1"/>
  <c r="AN12" i="1"/>
  <c r="AN13" i="1"/>
  <c r="AN21" i="1"/>
  <c r="AN24" i="1" s="1"/>
  <c r="AN26" i="1"/>
  <c r="AZ12" i="1"/>
  <c r="AZ13" i="1"/>
  <c r="AZ21" i="1"/>
  <c r="AZ24" i="1" s="1"/>
  <c r="AZ26" i="1"/>
  <c r="BL12" i="1"/>
  <c r="BL13" i="1"/>
  <c r="BL21" i="1"/>
  <c r="BL24" i="1" s="1"/>
  <c r="BL26" i="1"/>
  <c r="BO21" i="1"/>
  <c r="BO24" i="1" s="1"/>
  <c r="BO26" i="1"/>
  <c r="BO12" i="1"/>
  <c r="BO13" i="1"/>
  <c r="AK26" i="1"/>
  <c r="AK12" i="1"/>
  <c r="AK13" i="1"/>
  <c r="AK21" i="1"/>
  <c r="AK24" i="1" s="1"/>
  <c r="BZ26" i="1"/>
  <c r="BZ6" i="1"/>
  <c r="AM12" i="1"/>
  <c r="AM13" i="1"/>
  <c r="AM21" i="1"/>
  <c r="AM24" i="1" s="1"/>
  <c r="AM26" i="1"/>
  <c r="BW9" i="1"/>
  <c r="CE21" i="1"/>
  <c r="CE24" i="1" s="1"/>
  <c r="CD21" i="1"/>
  <c r="CD24" i="1" s="1"/>
  <c r="CD26" i="1"/>
  <c r="CD13" i="1"/>
  <c r="CD6" i="1"/>
  <c r="Q13" i="1"/>
  <c r="Q21" i="1"/>
  <c r="Q24" i="1" s="1"/>
  <c r="Q26" i="1"/>
  <c r="Q12" i="1"/>
  <c r="AC13" i="1"/>
  <c r="AC21" i="1"/>
  <c r="AC24" i="1" s="1"/>
  <c r="AC26" i="1"/>
  <c r="AC12" i="1"/>
  <c r="AO12" i="1"/>
  <c r="AO13" i="1"/>
  <c r="AO21" i="1"/>
  <c r="AO24" i="1" s="1"/>
  <c r="AO26" i="1"/>
  <c r="BA13" i="1"/>
  <c r="BA21" i="1"/>
  <c r="BA24" i="1" s="1"/>
  <c r="BA26" i="1"/>
  <c r="BA12" i="1"/>
  <c r="BM13" i="1"/>
  <c r="BM21" i="1"/>
  <c r="BM24" i="1" s="1"/>
  <c r="BM26" i="1"/>
  <c r="BM12" i="1"/>
  <c r="CA21" i="1"/>
  <c r="CA24" i="1" s="1"/>
  <c r="CA26" i="1"/>
  <c r="CA6" i="1"/>
  <c r="BX9" i="1"/>
  <c r="F13" i="1"/>
  <c r="F21" i="1"/>
  <c r="F24" i="1" s="1"/>
  <c r="F12" i="1"/>
  <c r="R13" i="1"/>
  <c r="R21" i="1"/>
  <c r="R24" i="1" s="1"/>
  <c r="R26" i="1"/>
  <c r="R12" i="1"/>
  <c r="AD13" i="1"/>
  <c r="AD21" i="1"/>
  <c r="AD24" i="1" s="1"/>
  <c r="AD26" i="1"/>
  <c r="AD12" i="1"/>
  <c r="AP13" i="1"/>
  <c r="AP21" i="1"/>
  <c r="AP24" i="1" s="1"/>
  <c r="AP26" i="1"/>
  <c r="AP12" i="1"/>
  <c r="BB13" i="1"/>
  <c r="BB21" i="1"/>
  <c r="BB24" i="1" s="1"/>
  <c r="BB26" i="1"/>
  <c r="BB12" i="1"/>
  <c r="BN13" i="1"/>
  <c r="BN21" i="1"/>
  <c r="BN24" i="1" s="1"/>
  <c r="BN26" i="1"/>
  <c r="BN12" i="1"/>
  <c r="L21" i="1"/>
  <c r="L24" i="1" s="1"/>
  <c r="L26" i="1"/>
  <c r="L12" i="1"/>
  <c r="L13" i="1"/>
  <c r="AW26" i="1"/>
  <c r="AW12" i="1"/>
  <c r="AW13" i="1"/>
  <c r="AW21" i="1"/>
  <c r="AW24" i="1" s="1"/>
  <c r="N26" i="1"/>
  <c r="N12" i="1"/>
  <c r="N13" i="1"/>
  <c r="N21" i="1"/>
  <c r="N24" i="1" s="1"/>
  <c r="AY12" i="1"/>
  <c r="AY13" i="1"/>
  <c r="AY21" i="1"/>
  <c r="AY24" i="1" s="1"/>
  <c r="AY26" i="1"/>
  <c r="BY9" i="1"/>
  <c r="BY25" i="1" s="1"/>
  <c r="G12" i="1"/>
  <c r="G13" i="1"/>
  <c r="G21" i="1"/>
  <c r="G24" i="1" s="1"/>
  <c r="S13" i="1"/>
  <c r="S21" i="1"/>
  <c r="S24" i="1" s="1"/>
  <c r="S12" i="1"/>
  <c r="S26" i="1"/>
  <c r="AE13" i="1"/>
  <c r="AE21" i="1"/>
  <c r="AE24" i="1" s="1"/>
  <c r="AE26" i="1"/>
  <c r="AE12" i="1"/>
  <c r="AQ13" i="1"/>
  <c r="AQ21" i="1"/>
  <c r="AQ24" i="1" s="1"/>
  <c r="AQ26" i="1"/>
  <c r="AQ12" i="1"/>
  <c r="BC13" i="1"/>
  <c r="BC12" i="1"/>
  <c r="BC21" i="1"/>
  <c r="BC24" i="1" s="1"/>
  <c r="BC26" i="1"/>
  <c r="BS9" i="1"/>
  <c r="T13" i="1"/>
  <c r="T21" i="1"/>
  <c r="T24" i="1" s="1"/>
  <c r="T26" i="1"/>
  <c r="T12" i="1"/>
  <c r="AF13" i="1"/>
  <c r="AF21" i="1"/>
  <c r="AF24" i="1" s="1"/>
  <c r="AF26" i="1"/>
  <c r="AF12" i="1"/>
  <c r="AR13" i="1"/>
  <c r="AR21" i="1"/>
  <c r="AR24" i="1" s="1"/>
  <c r="AR26" i="1"/>
  <c r="AR12" i="1"/>
  <c r="BD13" i="1"/>
  <c r="BD21" i="1"/>
  <c r="BD24" i="1" s="1"/>
  <c r="BD26" i="1"/>
  <c r="BD12" i="1"/>
  <c r="BH21" i="1"/>
  <c r="BH24" i="1" s="1"/>
  <c r="BH26" i="1"/>
  <c r="BH12" i="1"/>
  <c r="BH13" i="1"/>
  <c r="AL26" i="1"/>
  <c r="AL12" i="1"/>
  <c r="AL13" i="1"/>
  <c r="AL21" i="1"/>
  <c r="AL24" i="1" s="1"/>
  <c r="BU9" i="1"/>
  <c r="AA13" i="1"/>
  <c r="AA21" i="1"/>
  <c r="AA24" i="1" s="1"/>
  <c r="AA26" i="1"/>
  <c r="AA12" i="1"/>
  <c r="BV9" i="1"/>
  <c r="BZ13" i="1"/>
  <c r="CA13" i="1"/>
  <c r="I21" i="1"/>
  <c r="I24" i="1" s="1"/>
  <c r="I12" i="1"/>
  <c r="I13" i="1"/>
  <c r="U21" i="1"/>
  <c r="U24" i="1" s="1"/>
  <c r="U26" i="1"/>
  <c r="U12" i="1"/>
  <c r="U13" i="1"/>
  <c r="AG13" i="1"/>
  <c r="AG21" i="1"/>
  <c r="AG24" i="1" s="1"/>
  <c r="AG26" i="1"/>
  <c r="AG12" i="1"/>
  <c r="AS21" i="1"/>
  <c r="AS24" i="1" s="1"/>
  <c r="AS26" i="1"/>
  <c r="AS12" i="1"/>
  <c r="AS13" i="1"/>
  <c r="BE21" i="1"/>
  <c r="BE24" i="1" s="1"/>
  <c r="BE26" i="1"/>
  <c r="BE12" i="1"/>
  <c r="BE13" i="1"/>
  <c r="AV21" i="1"/>
  <c r="AV24" i="1" s="1"/>
  <c r="AV26" i="1"/>
  <c r="AV12" i="1"/>
  <c r="AV13" i="1"/>
  <c r="M26" i="1"/>
  <c r="M12" i="1"/>
  <c r="M13" i="1"/>
  <c r="M21" i="1"/>
  <c r="M24" i="1" s="1"/>
  <c r="BT9" i="1"/>
  <c r="BT25" i="1" s="1"/>
  <c r="AX26" i="1"/>
  <c r="AX21" i="1"/>
  <c r="AX24" i="1" s="1"/>
  <c r="AX12" i="1"/>
  <c r="AX13" i="1"/>
  <c r="O12" i="1"/>
  <c r="O13" i="1"/>
  <c r="O21" i="1"/>
  <c r="O24" i="1" s="1"/>
  <c r="O26" i="1"/>
  <c r="H13" i="1"/>
  <c r="H21" i="1"/>
  <c r="H24" i="1" s="1"/>
  <c r="H12" i="1"/>
  <c r="BP13" i="1"/>
  <c r="CB13" i="1"/>
  <c r="J21" i="1"/>
  <c r="J24" i="1" s="1"/>
  <c r="J12" i="1"/>
  <c r="J13" i="1"/>
  <c r="V21" i="1"/>
  <c r="V24" i="1" s="1"/>
  <c r="V26" i="1"/>
  <c r="V12" i="1"/>
  <c r="V13" i="1"/>
  <c r="AH21" i="1"/>
  <c r="AH24" i="1" s="1"/>
  <c r="AH26" i="1"/>
  <c r="AH12" i="1"/>
  <c r="AH13" i="1"/>
  <c r="AT21" i="1"/>
  <c r="AT24" i="1" s="1"/>
  <c r="AT26" i="1"/>
  <c r="AT12" i="1"/>
  <c r="AT13" i="1"/>
  <c r="BF21" i="1"/>
  <c r="BF24" i="1" s="1"/>
  <c r="BF26" i="1"/>
  <c r="BF12" i="1"/>
  <c r="BF13" i="1"/>
  <c r="AJ21" i="1"/>
  <c r="AJ24" i="1" s="1"/>
  <c r="AJ26" i="1"/>
  <c r="AJ12" i="1"/>
  <c r="AJ13" i="1"/>
  <c r="BP21" i="1"/>
  <c r="BP24" i="1" s="1"/>
  <c r="BP26" i="1"/>
  <c r="BP12" i="1"/>
  <c r="BJ26" i="1"/>
  <c r="BJ21" i="1"/>
  <c r="BJ24" i="1" s="1"/>
  <c r="BJ12" i="1"/>
  <c r="BJ13" i="1"/>
  <c r="BQ9" i="1"/>
  <c r="CC21" i="1"/>
  <c r="CC24" i="1" s="1"/>
  <c r="CC26" i="1"/>
  <c r="CC13" i="1"/>
  <c r="K21" i="1"/>
  <c r="K24" i="1" s="1"/>
  <c r="K13" i="1"/>
  <c r="K12" i="1"/>
  <c r="W21" i="1"/>
  <c r="W24" i="1" s="1"/>
  <c r="W26" i="1"/>
  <c r="W12" i="1"/>
  <c r="W13" i="1"/>
  <c r="AI21" i="1"/>
  <c r="AI24" i="1" s="1"/>
  <c r="AI13" i="1"/>
  <c r="AI26" i="1"/>
  <c r="AI12" i="1"/>
  <c r="AU21" i="1"/>
  <c r="AU24" i="1" s="1"/>
  <c r="AU13" i="1"/>
  <c r="AU26" i="1"/>
  <c r="AU12" i="1"/>
  <c r="BG21" i="1"/>
  <c r="BG24" i="1" s="1"/>
  <c r="BG26" i="1"/>
  <c r="BG12" i="1"/>
  <c r="BG13" i="1"/>
  <c r="CC6" i="1"/>
  <c r="BU13" i="1" l="1"/>
  <c r="BU25" i="1"/>
  <c r="BS13" i="1"/>
  <c r="BS25" i="1"/>
  <c r="BX13" i="1"/>
  <c r="BX25" i="1"/>
  <c r="BR13" i="1"/>
  <c r="BR25" i="1"/>
  <c r="BQ13" i="1"/>
  <c r="BQ25" i="1"/>
  <c r="BW13" i="1"/>
  <c r="BW25" i="1"/>
  <c r="BV13" i="1"/>
  <c r="BV25" i="1"/>
  <c r="FD7" i="1"/>
  <c r="FD9" i="1" s="1"/>
  <c r="BT21" i="1"/>
  <c r="BT24" i="1" s="1"/>
  <c r="BT6" i="1"/>
  <c r="BT26" i="1"/>
  <c r="BY21" i="1"/>
  <c r="BY24" i="1" s="1"/>
  <c r="BY26" i="1"/>
  <c r="BY6" i="1"/>
  <c r="CC12" i="1"/>
  <c r="CC18" i="1"/>
  <c r="BQ21" i="1"/>
  <c r="BQ24" i="1" s="1"/>
  <c r="BQ26" i="1"/>
  <c r="BQ12" i="1"/>
  <c r="BS21" i="1"/>
  <c r="BS24" i="1" s="1"/>
  <c r="BS26" i="1"/>
  <c r="BS12" i="1"/>
  <c r="BZ12" i="1"/>
  <c r="BX21" i="1"/>
  <c r="BX24" i="1" s="1"/>
  <c r="BX26" i="1"/>
  <c r="BX6" i="1"/>
  <c r="CD12" i="1"/>
  <c r="CD18" i="1"/>
  <c r="CE18" i="1"/>
  <c r="BU26" i="1"/>
  <c r="BU21" i="1"/>
  <c r="BU24" i="1" s="1"/>
  <c r="BU6" i="1"/>
  <c r="CA12" i="1"/>
  <c r="CA18" i="1"/>
  <c r="BZ21" i="1"/>
  <c r="BZ24" i="1" s="1"/>
  <c r="BV26" i="1"/>
  <c r="BV21" i="1"/>
  <c r="BV24" i="1" s="1"/>
  <c r="BV6" i="1"/>
  <c r="BT13" i="1"/>
  <c r="BY13" i="1"/>
  <c r="BW21" i="1"/>
  <c r="BW24" i="1" s="1"/>
  <c r="BW26" i="1"/>
  <c r="BW6" i="1"/>
  <c r="CB12" i="1"/>
  <c r="CB18" i="1"/>
  <c r="BR21" i="1"/>
  <c r="BR24" i="1" s="1"/>
  <c r="BR26" i="1"/>
  <c r="BR12" i="1"/>
  <c r="BW12" i="1" l="1"/>
  <c r="BW18" i="1"/>
  <c r="BV12" i="1"/>
  <c r="BV18" i="1"/>
  <c r="BX12" i="1"/>
  <c r="BX18" i="1"/>
  <c r="BY18" i="1"/>
  <c r="BY12" i="1"/>
  <c r="BZ18" i="1"/>
  <c r="BT12" i="1"/>
  <c r="BT18" i="1"/>
  <c r="BU12" i="1"/>
  <c r="BU18" i="1"/>
  <c r="BY325" i="1"/>
  <c r="BY336" i="1" s="1"/>
  <c r="BX325" i="1"/>
  <c r="BX336" i="1" s="1"/>
  <c r="BW325" i="1"/>
  <c r="BW336" i="1" s="1"/>
  <c r="BV325" i="1"/>
  <c r="BV336" i="1" s="1"/>
  <c r="BU325" i="1"/>
  <c r="BU336" i="1" s="1"/>
  <c r="BT325" i="1"/>
  <c r="BT336" i="1" s="1"/>
  <c r="BS325" i="1"/>
  <c r="BS336" i="1" s="1"/>
  <c r="BR325" i="1"/>
  <c r="BR336" i="1" s="1"/>
  <c r="BQ325" i="1"/>
  <c r="BQ336" i="1" s="1"/>
  <c r="BP325" i="1"/>
  <c r="BP336" i="1" s="1"/>
  <c r="BO325" i="1"/>
  <c r="BO336" i="1" s="1"/>
  <c r="BN325" i="1"/>
  <c r="BM325" i="1"/>
  <c r="BL325" i="1"/>
  <c r="BK325" i="1"/>
  <c r="BJ325" i="1"/>
  <c r="BI325" i="1"/>
  <c r="BH325" i="1"/>
  <c r="BG325" i="1"/>
  <c r="BF325" i="1"/>
  <c r="BE325" i="1"/>
  <c r="BD325" i="1"/>
  <c r="BC325" i="1"/>
  <c r="BB325" i="1"/>
  <c r="BA325" i="1"/>
  <c r="AZ325" i="1"/>
  <c r="AY325" i="1"/>
  <c r="BZ325" i="1"/>
  <c r="BZ336" i="1" s="1"/>
  <c r="BK329" i="1" l="1"/>
  <c r="BK334" i="1"/>
  <c r="BX329" i="1"/>
  <c r="BX334" i="1"/>
  <c r="AY329" i="1"/>
  <c r="BM329" i="1"/>
  <c r="BM334" i="1"/>
  <c r="BL329" i="1"/>
  <c r="BL334" i="1"/>
  <c r="BB329" i="1"/>
  <c r="BB334" i="1"/>
  <c r="BA334" i="1"/>
  <c r="BA329" i="1"/>
  <c r="BE329" i="1"/>
  <c r="BE334" i="1"/>
  <c r="BY329" i="1"/>
  <c r="BY334" i="1"/>
  <c r="BO329" i="1"/>
  <c r="BO334" i="1"/>
  <c r="BD329" i="1"/>
  <c r="BD334" i="1"/>
  <c r="BQ329" i="1"/>
  <c r="BQ334" i="1"/>
  <c r="BS334" i="1"/>
  <c r="BS329" i="1"/>
  <c r="BW329" i="1"/>
  <c r="BW334" i="1"/>
  <c r="BN329" i="1"/>
  <c r="BN334" i="1"/>
  <c r="BC329" i="1"/>
  <c r="BC334" i="1"/>
  <c r="BR334" i="1"/>
  <c r="BR329" i="1"/>
  <c r="BT334" i="1"/>
  <c r="BT329" i="1"/>
  <c r="BP329" i="1"/>
  <c r="BP334" i="1"/>
  <c r="BI329" i="1"/>
  <c r="BI334" i="1"/>
  <c r="BU329" i="1"/>
  <c r="BU334" i="1"/>
  <c r="AZ329" i="1"/>
  <c r="AZ334" i="1"/>
  <c r="BF334" i="1"/>
  <c r="BF329" i="1"/>
  <c r="BG334" i="1"/>
  <c r="BG329" i="1"/>
  <c r="BH334" i="1"/>
  <c r="BH329" i="1"/>
  <c r="BZ329" i="1"/>
  <c r="CA334" i="1"/>
  <c r="BZ334" i="1"/>
  <c r="BJ329" i="1"/>
  <c r="BJ334" i="1"/>
  <c r="BV329" i="1"/>
  <c r="BV334" i="1"/>
  <c r="CA323" i="1"/>
  <c r="CB332" i="1" s="1"/>
  <c r="CB335" i="1" s="1"/>
  <c r="CA324" i="1" l="1"/>
  <c r="CA328" i="1" l="1"/>
  <c r="CB333" i="1"/>
  <c r="F50" i="1" l="1"/>
  <c r="F313" i="1" s="1"/>
  <c r="F33" i="1"/>
  <c r="F312" i="1" s="1"/>
  <c r="F31" i="1"/>
  <c r="F294" i="1" s="1"/>
  <c r="F48" i="1"/>
  <c r="F295" i="1" s="1"/>
  <c r="W33" i="1"/>
  <c r="W312" i="1" s="1"/>
  <c r="V33" i="1"/>
  <c r="V312" i="1" s="1"/>
  <c r="U33" i="1"/>
  <c r="U312" i="1" s="1"/>
  <c r="T33" i="1"/>
  <c r="T312" i="1" s="1"/>
  <c r="S33" i="1"/>
  <c r="S312" i="1" s="1"/>
  <c r="R33" i="1"/>
  <c r="R312" i="1" s="1"/>
  <c r="Q33" i="1"/>
  <c r="Q312" i="1" s="1"/>
  <c r="P33" i="1"/>
  <c r="P312" i="1" s="1"/>
  <c r="O33" i="1"/>
  <c r="O312" i="1" s="1"/>
  <c r="N33" i="1"/>
  <c r="N312" i="1" s="1"/>
  <c r="M33" i="1"/>
  <c r="M312" i="1" s="1"/>
  <c r="L33" i="1"/>
  <c r="L312" i="1" s="1"/>
  <c r="K33" i="1"/>
  <c r="K312" i="1" s="1"/>
  <c r="J33" i="1"/>
  <c r="J312" i="1" s="1"/>
  <c r="I33" i="1"/>
  <c r="I312" i="1" s="1"/>
  <c r="H33" i="1"/>
  <c r="H312" i="1" s="1"/>
  <c r="G33" i="1"/>
  <c r="G312" i="1" s="1"/>
  <c r="W50" i="1"/>
  <c r="W313" i="1" s="1"/>
  <c r="V50" i="1"/>
  <c r="V313" i="1" s="1"/>
  <c r="U50" i="1"/>
  <c r="U313" i="1" s="1"/>
  <c r="T50" i="1"/>
  <c r="T313" i="1" s="1"/>
  <c r="S50" i="1"/>
  <c r="S313" i="1" s="1"/>
  <c r="R50" i="1"/>
  <c r="R313" i="1" s="1"/>
  <c r="Q50" i="1"/>
  <c r="Q313" i="1" s="1"/>
  <c r="P50" i="1"/>
  <c r="P313" i="1" s="1"/>
  <c r="O50" i="1"/>
  <c r="O313" i="1" s="1"/>
  <c r="N50" i="1"/>
  <c r="N313" i="1" s="1"/>
  <c r="M50" i="1"/>
  <c r="M313" i="1" s="1"/>
  <c r="L50" i="1"/>
  <c r="L313" i="1" s="1"/>
  <c r="K50" i="1"/>
  <c r="K313" i="1" s="1"/>
  <c r="J50" i="1"/>
  <c r="J313" i="1" s="1"/>
  <c r="I50" i="1"/>
  <c r="I313" i="1" s="1"/>
  <c r="H50" i="1"/>
  <c r="H313" i="1" s="1"/>
  <c r="G50" i="1"/>
  <c r="G313" i="1" s="1"/>
  <c r="AW33" i="1"/>
  <c r="AW312" i="1" s="1"/>
  <c r="AV33" i="1"/>
  <c r="AV312" i="1" s="1"/>
  <c r="AU33" i="1"/>
  <c r="AU312" i="1" s="1"/>
  <c r="AT33" i="1"/>
  <c r="AT312" i="1" s="1"/>
  <c r="AS33" i="1"/>
  <c r="AS312" i="1" s="1"/>
  <c r="AR33" i="1"/>
  <c r="AR312" i="1" s="1"/>
  <c r="AQ33" i="1"/>
  <c r="AQ312" i="1" s="1"/>
  <c r="AP33" i="1"/>
  <c r="AP312" i="1" s="1"/>
  <c r="AO33" i="1"/>
  <c r="AO312" i="1" s="1"/>
  <c r="AN33" i="1"/>
  <c r="AN312" i="1" s="1"/>
  <c r="AM33" i="1"/>
  <c r="AM312" i="1" s="1"/>
  <c r="AL33" i="1"/>
  <c r="AL312" i="1" s="1"/>
  <c r="AK33" i="1"/>
  <c r="AK312" i="1" s="1"/>
  <c r="AJ33" i="1"/>
  <c r="AJ312" i="1" s="1"/>
  <c r="AI33" i="1"/>
  <c r="AI312" i="1" s="1"/>
  <c r="AH33" i="1"/>
  <c r="AH312" i="1" s="1"/>
  <c r="AG33" i="1"/>
  <c r="AG312" i="1" s="1"/>
  <c r="AF33" i="1"/>
  <c r="AF312" i="1" s="1"/>
  <c r="AE33" i="1"/>
  <c r="AE312" i="1" s="1"/>
  <c r="AD33" i="1"/>
  <c r="AD312" i="1" s="1"/>
  <c r="AC33" i="1"/>
  <c r="AC312" i="1" s="1"/>
  <c r="AB33" i="1"/>
  <c r="AB312" i="1" s="1"/>
  <c r="AA33" i="1"/>
  <c r="AA312" i="1" s="1"/>
  <c r="Z33" i="1"/>
  <c r="Z312" i="1" s="1"/>
  <c r="Y33" i="1"/>
  <c r="Y312" i="1" s="1"/>
  <c r="X33" i="1"/>
  <c r="X312" i="1" s="1"/>
  <c r="AX33" i="1"/>
  <c r="AW31" i="1"/>
  <c r="AW294" i="1" s="1"/>
  <c r="AV31" i="1"/>
  <c r="AV294" i="1" s="1"/>
  <c r="AU31" i="1"/>
  <c r="AU294" i="1" s="1"/>
  <c r="AT31" i="1"/>
  <c r="AT294" i="1" s="1"/>
  <c r="AS31" i="1"/>
  <c r="AS294" i="1" s="1"/>
  <c r="AR31" i="1"/>
  <c r="AR294" i="1" s="1"/>
  <c r="AQ31" i="1"/>
  <c r="AQ294" i="1" s="1"/>
  <c r="AP31" i="1"/>
  <c r="AP294" i="1" s="1"/>
  <c r="AO31" i="1"/>
  <c r="AO294" i="1" s="1"/>
  <c r="AN31" i="1"/>
  <c r="AN294" i="1" s="1"/>
  <c r="AM31" i="1"/>
  <c r="AM294" i="1" s="1"/>
  <c r="AL31" i="1"/>
  <c r="AL294" i="1" s="1"/>
  <c r="AK31" i="1"/>
  <c r="AK294" i="1" s="1"/>
  <c r="AJ31" i="1"/>
  <c r="AJ294" i="1" s="1"/>
  <c r="AI31" i="1"/>
  <c r="AI294" i="1" s="1"/>
  <c r="AH31" i="1"/>
  <c r="AH294" i="1" s="1"/>
  <c r="AG31" i="1"/>
  <c r="AG294" i="1" s="1"/>
  <c r="AF31" i="1"/>
  <c r="AF294" i="1" s="1"/>
  <c r="AE31" i="1"/>
  <c r="AE294" i="1" s="1"/>
  <c r="AD31" i="1"/>
  <c r="AD294" i="1" s="1"/>
  <c r="AC31" i="1"/>
  <c r="AC294" i="1" s="1"/>
  <c r="AB31" i="1"/>
  <c r="AB294" i="1" s="1"/>
  <c r="AA31" i="1"/>
  <c r="AA294" i="1" s="1"/>
  <c r="Z31" i="1"/>
  <c r="Z294" i="1" s="1"/>
  <c r="Y31" i="1"/>
  <c r="Y294" i="1" s="1"/>
  <c r="X31" i="1"/>
  <c r="X294" i="1" s="1"/>
  <c r="W31" i="1"/>
  <c r="W294" i="1" s="1"/>
  <c r="V31" i="1"/>
  <c r="V294" i="1" s="1"/>
  <c r="U31" i="1"/>
  <c r="U294" i="1" s="1"/>
  <c r="T31" i="1"/>
  <c r="T294" i="1" s="1"/>
  <c r="S31" i="1"/>
  <c r="S294" i="1" s="1"/>
  <c r="R31" i="1"/>
  <c r="R294" i="1" s="1"/>
  <c r="Q31" i="1"/>
  <c r="Q294" i="1" s="1"/>
  <c r="P31" i="1"/>
  <c r="P294" i="1" s="1"/>
  <c r="O31" i="1"/>
  <c r="O294" i="1" s="1"/>
  <c r="N31" i="1"/>
  <c r="N294" i="1" s="1"/>
  <c r="M31" i="1"/>
  <c r="M294" i="1" s="1"/>
  <c r="L31" i="1"/>
  <c r="L294" i="1" s="1"/>
  <c r="K31" i="1"/>
  <c r="K294" i="1" s="1"/>
  <c r="J31" i="1"/>
  <c r="J294" i="1" s="1"/>
  <c r="I31" i="1"/>
  <c r="I294" i="1" s="1"/>
  <c r="H31" i="1"/>
  <c r="H294" i="1" s="1"/>
  <c r="G31" i="1"/>
  <c r="G294" i="1" s="1"/>
  <c r="AX31" i="1"/>
  <c r="BN50" i="1"/>
  <c r="BN313" i="1" s="1"/>
  <c r="BM50" i="1"/>
  <c r="BM313" i="1" s="1"/>
  <c r="BL50" i="1"/>
  <c r="BL313" i="1" s="1"/>
  <c r="BK50" i="1"/>
  <c r="BK313" i="1" s="1"/>
  <c r="BJ50" i="1"/>
  <c r="BJ313" i="1" s="1"/>
  <c r="BI50" i="1"/>
  <c r="BI313" i="1" s="1"/>
  <c r="BH50" i="1"/>
  <c r="BH313" i="1" s="1"/>
  <c r="BG50" i="1"/>
  <c r="BG313" i="1" s="1"/>
  <c r="BF50" i="1"/>
  <c r="BF313" i="1" s="1"/>
  <c r="BE50" i="1"/>
  <c r="BE313" i="1" s="1"/>
  <c r="BD50" i="1"/>
  <c r="BD313" i="1" s="1"/>
  <c r="BC50" i="1"/>
  <c r="BC313" i="1" s="1"/>
  <c r="BB50" i="1"/>
  <c r="BB313" i="1" s="1"/>
  <c r="BA50" i="1"/>
  <c r="BA313" i="1" s="1"/>
  <c r="AZ50" i="1"/>
  <c r="AZ313" i="1" s="1"/>
  <c r="AY50" i="1"/>
  <c r="AY313" i="1" s="1"/>
  <c r="AX50" i="1"/>
  <c r="AX313" i="1" s="1"/>
  <c r="AW50" i="1"/>
  <c r="AW313" i="1" s="1"/>
  <c r="AV50" i="1"/>
  <c r="AV313" i="1" s="1"/>
  <c r="AU50" i="1"/>
  <c r="AU313" i="1" s="1"/>
  <c r="AT50" i="1"/>
  <c r="AT313" i="1" s="1"/>
  <c r="AS50" i="1"/>
  <c r="AS313" i="1" s="1"/>
  <c r="AR50" i="1"/>
  <c r="AR313" i="1" s="1"/>
  <c r="AQ50" i="1"/>
  <c r="AQ313" i="1" s="1"/>
  <c r="AP50" i="1"/>
  <c r="AP313" i="1" s="1"/>
  <c r="AO50" i="1"/>
  <c r="AO313" i="1" s="1"/>
  <c r="AN50" i="1"/>
  <c r="AN313" i="1" s="1"/>
  <c r="AM50" i="1"/>
  <c r="AM313" i="1" s="1"/>
  <c r="AL50" i="1"/>
  <c r="AL313" i="1" s="1"/>
  <c r="AK50" i="1"/>
  <c r="AK313" i="1" s="1"/>
  <c r="AJ50" i="1"/>
  <c r="AJ313" i="1" s="1"/>
  <c r="AI50" i="1"/>
  <c r="AI313" i="1" s="1"/>
  <c r="AH50" i="1"/>
  <c r="AH313" i="1" s="1"/>
  <c r="AG50" i="1"/>
  <c r="AG313" i="1" s="1"/>
  <c r="AF50" i="1"/>
  <c r="AF313" i="1" s="1"/>
  <c r="AE50" i="1"/>
  <c r="AE313" i="1" s="1"/>
  <c r="AD50" i="1"/>
  <c r="AD313" i="1" s="1"/>
  <c r="AC50" i="1"/>
  <c r="AC313" i="1" s="1"/>
  <c r="AB50" i="1"/>
  <c r="AB313" i="1" s="1"/>
  <c r="AA50" i="1"/>
  <c r="AA313" i="1" s="1"/>
  <c r="Z50" i="1"/>
  <c r="Z313" i="1" s="1"/>
  <c r="Y50" i="1"/>
  <c r="Y313" i="1" s="1"/>
  <c r="X50" i="1"/>
  <c r="X313" i="1" s="1"/>
  <c r="BO50" i="1"/>
  <c r="BN48" i="1"/>
  <c r="BN295" i="1" s="1"/>
  <c r="BM48" i="1"/>
  <c r="BM295" i="1" s="1"/>
  <c r="BL48" i="1"/>
  <c r="BL295" i="1" s="1"/>
  <c r="BK48" i="1"/>
  <c r="BK295" i="1" s="1"/>
  <c r="BJ48" i="1"/>
  <c r="BJ295" i="1" s="1"/>
  <c r="BI48" i="1"/>
  <c r="BI295" i="1" s="1"/>
  <c r="BH48" i="1"/>
  <c r="BH295" i="1" s="1"/>
  <c r="BG48" i="1"/>
  <c r="BG295" i="1" s="1"/>
  <c r="BF48" i="1"/>
  <c r="BF295" i="1" s="1"/>
  <c r="BE48" i="1"/>
  <c r="BE295" i="1" s="1"/>
  <c r="BD48" i="1"/>
  <c r="BD295" i="1" s="1"/>
  <c r="BC48" i="1"/>
  <c r="BC295" i="1" s="1"/>
  <c r="BB48" i="1"/>
  <c r="BB295" i="1" s="1"/>
  <c r="BA48" i="1"/>
  <c r="BA295" i="1" s="1"/>
  <c r="AZ48" i="1"/>
  <c r="AZ295" i="1" s="1"/>
  <c r="AY48" i="1"/>
  <c r="AY295" i="1" s="1"/>
  <c r="AX48" i="1"/>
  <c r="AX295" i="1" s="1"/>
  <c r="AW48" i="1"/>
  <c r="AW295" i="1" s="1"/>
  <c r="AV48" i="1"/>
  <c r="AV295" i="1" s="1"/>
  <c r="AU48" i="1"/>
  <c r="AU295" i="1" s="1"/>
  <c r="AT48" i="1"/>
  <c r="AT295" i="1" s="1"/>
  <c r="AS48" i="1"/>
  <c r="AS295" i="1" s="1"/>
  <c r="AR48" i="1"/>
  <c r="AR295" i="1" s="1"/>
  <c r="AQ48" i="1"/>
  <c r="AQ295" i="1" s="1"/>
  <c r="AP48" i="1"/>
  <c r="AP295" i="1" s="1"/>
  <c r="AO48" i="1"/>
  <c r="AO295" i="1" s="1"/>
  <c r="AN48" i="1"/>
  <c r="AN295" i="1" s="1"/>
  <c r="AM48" i="1"/>
  <c r="AM295" i="1" s="1"/>
  <c r="AL48" i="1"/>
  <c r="AL295" i="1" s="1"/>
  <c r="AK48" i="1"/>
  <c r="AK295" i="1" s="1"/>
  <c r="AJ48" i="1"/>
  <c r="AJ295" i="1" s="1"/>
  <c r="AI48" i="1"/>
  <c r="AI295" i="1" s="1"/>
  <c r="AH48" i="1"/>
  <c r="AH295" i="1" s="1"/>
  <c r="AG48" i="1"/>
  <c r="AG295" i="1" s="1"/>
  <c r="AF48" i="1"/>
  <c r="AF295" i="1" s="1"/>
  <c r="AE48" i="1"/>
  <c r="AE295" i="1" s="1"/>
  <c r="AD48" i="1"/>
  <c r="AD295" i="1" s="1"/>
  <c r="AC48" i="1"/>
  <c r="AC295" i="1" s="1"/>
  <c r="AB48" i="1"/>
  <c r="AB295" i="1" s="1"/>
  <c r="AA48" i="1"/>
  <c r="AA295" i="1" s="1"/>
  <c r="Z48" i="1"/>
  <c r="Z295" i="1" s="1"/>
  <c r="Y48" i="1"/>
  <c r="Y295" i="1" s="1"/>
  <c r="X48" i="1"/>
  <c r="X295" i="1" s="1"/>
  <c r="W48" i="1"/>
  <c r="W295" i="1" s="1"/>
  <c r="V48" i="1"/>
  <c r="V295" i="1" s="1"/>
  <c r="U48" i="1"/>
  <c r="U295" i="1" s="1"/>
  <c r="T48" i="1"/>
  <c r="T295" i="1" s="1"/>
  <c r="S48" i="1"/>
  <c r="S295" i="1" s="1"/>
  <c r="R48" i="1"/>
  <c r="R295" i="1" s="1"/>
  <c r="Q48" i="1"/>
  <c r="Q295" i="1" s="1"/>
  <c r="P48" i="1"/>
  <c r="P295" i="1" s="1"/>
  <c r="O48" i="1"/>
  <c r="O295" i="1" s="1"/>
  <c r="N48" i="1"/>
  <c r="N295" i="1" s="1"/>
  <c r="M48" i="1"/>
  <c r="M295" i="1" s="1"/>
  <c r="L48" i="1"/>
  <c r="L295" i="1" s="1"/>
  <c r="K48" i="1"/>
  <c r="K295" i="1" s="1"/>
  <c r="J48" i="1"/>
  <c r="J295" i="1" s="1"/>
  <c r="I48" i="1"/>
  <c r="I295" i="1" s="1"/>
  <c r="H48" i="1"/>
  <c r="H295" i="1" s="1"/>
  <c r="G48" i="1"/>
  <c r="G295" i="1" s="1"/>
  <c r="BO48" i="1"/>
  <c r="AL311" i="1"/>
  <c r="AE311" i="1"/>
  <c r="X311" i="1"/>
  <c r="AR311" i="1"/>
  <c r="AU311" i="1"/>
  <c r="BB311" i="1"/>
  <c r="BA311" i="1"/>
  <c r="AZ311" i="1"/>
  <c r="AY311" i="1"/>
  <c r="AX311" i="1"/>
  <c r="BO313" i="1" l="1"/>
  <c r="AB24" i="7"/>
  <c r="BO295" i="1"/>
  <c r="AB22" i="7"/>
  <c r="AX312" i="1"/>
  <c r="K6" i="7"/>
  <c r="K4" i="7"/>
  <c r="BO51" i="1"/>
  <c r="AX32" i="1"/>
  <c r="K5" i="7" s="1"/>
  <c r="AX34" i="1" l="1"/>
  <c r="AX325" i="1"/>
  <c r="AY334" i="1" s="1"/>
  <c r="AX329" i="1" l="1"/>
  <c r="DP150" i="3" l="1"/>
  <c r="DT150" i="3" s="1"/>
  <c r="DJ150" i="3"/>
  <c r="DP149" i="3"/>
  <c r="DT149" i="3" s="1"/>
  <c r="DJ149" i="3"/>
  <c r="DP148" i="3"/>
  <c r="DT148" i="3" s="1"/>
  <c r="DJ148" i="3"/>
  <c r="DP147" i="3"/>
  <c r="DT147" i="3" s="1"/>
  <c r="DJ147" i="3"/>
  <c r="DP146" i="3"/>
  <c r="DT146" i="3" s="1"/>
  <c r="DJ146" i="3"/>
  <c r="DP145" i="3"/>
  <c r="DT145" i="3" s="1"/>
  <c r="DJ145" i="3"/>
  <c r="DP144" i="3"/>
  <c r="DT144" i="3" s="1"/>
  <c r="DJ144" i="3"/>
  <c r="DP143" i="3"/>
  <c r="DT143" i="3" s="1"/>
  <c r="DJ143" i="3"/>
  <c r="DP142" i="3"/>
  <c r="DT142" i="3" s="1"/>
  <c r="DJ142" i="3"/>
  <c r="DP141" i="3"/>
  <c r="DT141" i="3" s="1"/>
  <c r="DJ141" i="3"/>
  <c r="DP140" i="3"/>
  <c r="DT140" i="3" s="1"/>
  <c r="DJ140" i="3"/>
  <c r="DP139" i="3"/>
  <c r="DT139" i="3" s="1"/>
  <c r="DJ139" i="3"/>
  <c r="DP138" i="3"/>
  <c r="DT138" i="3" s="1"/>
  <c r="DJ138" i="3"/>
  <c r="DP137" i="3"/>
  <c r="DT137" i="3" s="1"/>
  <c r="DJ137" i="3"/>
  <c r="DP136" i="3"/>
  <c r="DT136" i="3" s="1"/>
  <c r="DJ136" i="3"/>
  <c r="DP135" i="3"/>
  <c r="DT135" i="3" s="1"/>
  <c r="DJ135" i="3"/>
  <c r="DP134" i="3"/>
  <c r="DT134" i="3" s="1"/>
  <c r="DJ134" i="3"/>
  <c r="DP133" i="3"/>
  <c r="DT133" i="3" s="1"/>
  <c r="DJ133" i="3"/>
  <c r="DP132" i="3"/>
  <c r="DT132" i="3" s="1"/>
  <c r="DJ132" i="3"/>
  <c r="DP131" i="3"/>
  <c r="DT131" i="3" s="1"/>
  <c r="DJ131" i="3"/>
  <c r="DP130" i="3"/>
  <c r="DT130" i="3" s="1"/>
  <c r="DJ130" i="3"/>
  <c r="DP129" i="3"/>
  <c r="DT129" i="3" s="1"/>
  <c r="DJ129" i="3"/>
  <c r="DP128" i="3"/>
  <c r="DT128" i="3" s="1"/>
  <c r="DJ128" i="3"/>
  <c r="DP127" i="3"/>
  <c r="DT127" i="3" s="1"/>
  <c r="DJ127" i="3"/>
  <c r="DP126" i="3"/>
  <c r="DT126" i="3" s="1"/>
  <c r="DJ126" i="3"/>
  <c r="DP125" i="3"/>
  <c r="DT125" i="3" s="1"/>
  <c r="DJ125" i="3"/>
  <c r="DP124" i="3"/>
  <c r="DT124" i="3" s="1"/>
  <c r="DJ124" i="3"/>
  <c r="DP123" i="3"/>
  <c r="DT123" i="3" s="1"/>
  <c r="DJ123" i="3"/>
  <c r="DP122" i="3"/>
  <c r="DT122" i="3" s="1"/>
  <c r="DJ122" i="3"/>
  <c r="DP121" i="3"/>
  <c r="DT121" i="3" s="1"/>
  <c r="DJ121" i="3"/>
  <c r="DP120" i="3"/>
  <c r="DT120" i="3" s="1"/>
  <c r="DJ120" i="3"/>
  <c r="DP119" i="3"/>
  <c r="DT119" i="3" s="1"/>
  <c r="DJ119" i="3"/>
  <c r="DP118" i="3"/>
  <c r="DT118" i="3" s="1"/>
  <c r="DJ118" i="3"/>
  <c r="DP117" i="3"/>
  <c r="DT117" i="3" s="1"/>
  <c r="DJ117" i="3"/>
  <c r="DP116" i="3"/>
  <c r="DT116" i="3" s="1"/>
  <c r="DJ116" i="3"/>
  <c r="DP115" i="3"/>
  <c r="DT115" i="3" s="1"/>
  <c r="DJ115" i="3"/>
  <c r="DP114" i="3"/>
  <c r="DT114" i="3" s="1"/>
  <c r="DJ114" i="3"/>
  <c r="DP113" i="3"/>
  <c r="DT113" i="3" s="1"/>
  <c r="DJ113" i="3"/>
  <c r="DP112" i="3"/>
  <c r="DT112" i="3" s="1"/>
  <c r="DJ112" i="3"/>
  <c r="DP111" i="3"/>
  <c r="DT111" i="3" s="1"/>
  <c r="DJ111" i="3"/>
  <c r="DP110" i="3"/>
  <c r="DT110" i="3" s="1"/>
  <c r="DJ110" i="3"/>
  <c r="DP109" i="3"/>
  <c r="DT109" i="3" s="1"/>
  <c r="DJ109" i="3"/>
  <c r="DP108" i="3"/>
  <c r="DT108" i="3" s="1"/>
  <c r="DJ108" i="3"/>
  <c r="DP107" i="3"/>
  <c r="DT107" i="3" s="1"/>
  <c r="DJ107" i="3"/>
  <c r="DP106" i="3"/>
  <c r="DT106" i="3" s="1"/>
  <c r="DJ106" i="3"/>
  <c r="DP105" i="3"/>
  <c r="DT105" i="3" s="1"/>
  <c r="DJ105" i="3"/>
  <c r="DP104" i="3"/>
  <c r="DT104" i="3" s="1"/>
  <c r="DJ104" i="3"/>
  <c r="DP103" i="3"/>
  <c r="DT103" i="3" s="1"/>
  <c r="DJ103" i="3"/>
  <c r="DP102" i="3"/>
  <c r="DT102" i="3" s="1"/>
  <c r="DJ102" i="3"/>
  <c r="DP101" i="3"/>
  <c r="DT101" i="3" s="1"/>
  <c r="DJ101" i="3"/>
  <c r="DP100" i="3"/>
  <c r="DT100" i="3" s="1"/>
  <c r="DJ100" i="3"/>
  <c r="DP99" i="3"/>
  <c r="DT99" i="3" s="1"/>
  <c r="DJ99" i="3"/>
  <c r="DP98" i="3"/>
  <c r="DT98" i="3" s="1"/>
  <c r="DJ98" i="3"/>
  <c r="DP97" i="3"/>
  <c r="DT97" i="3" s="1"/>
  <c r="DJ97" i="3"/>
  <c r="DP96" i="3"/>
  <c r="DT96" i="3" s="1"/>
  <c r="DJ96" i="3"/>
  <c r="DP95" i="3"/>
  <c r="DT95" i="3" s="1"/>
  <c r="DJ95" i="3"/>
  <c r="DP94" i="3"/>
  <c r="DT94" i="3" s="1"/>
  <c r="DJ94" i="3"/>
  <c r="DP93" i="3"/>
  <c r="DT93" i="3" s="1"/>
  <c r="DJ93" i="3"/>
  <c r="DP92" i="3"/>
  <c r="DT92" i="3" s="1"/>
  <c r="DJ92" i="3"/>
  <c r="DP91" i="3"/>
  <c r="DT91" i="3" s="1"/>
  <c r="DJ91" i="3"/>
  <c r="DP90" i="3"/>
  <c r="DT90" i="3" s="1"/>
  <c r="DJ90" i="3"/>
  <c r="DP89" i="3"/>
  <c r="DT89" i="3" s="1"/>
  <c r="DJ89" i="3"/>
  <c r="DP88" i="3"/>
  <c r="DT88" i="3" s="1"/>
  <c r="DJ88" i="3"/>
  <c r="DP87" i="3"/>
  <c r="DT87" i="3" s="1"/>
  <c r="DJ87" i="3"/>
  <c r="DP86" i="3"/>
  <c r="DT86" i="3" s="1"/>
  <c r="DJ86" i="3"/>
  <c r="DP85" i="3"/>
  <c r="DT85" i="3" s="1"/>
  <c r="DJ85" i="3"/>
  <c r="DP84" i="3"/>
  <c r="DT84" i="3" s="1"/>
  <c r="DJ84" i="3"/>
  <c r="DP83" i="3"/>
  <c r="DT83" i="3" s="1"/>
  <c r="DJ83" i="3"/>
  <c r="DP82" i="3"/>
  <c r="DT82" i="3" s="1"/>
  <c r="DJ82" i="3"/>
  <c r="DP81" i="3"/>
  <c r="DT81" i="3" s="1"/>
  <c r="DJ81" i="3"/>
  <c r="DP80" i="3"/>
  <c r="DT80" i="3" s="1"/>
  <c r="DJ80" i="3"/>
  <c r="DP79" i="3"/>
  <c r="DT79" i="3" s="1"/>
  <c r="DJ79" i="3"/>
  <c r="DP78" i="3"/>
  <c r="DT78" i="3" s="1"/>
  <c r="DJ78" i="3"/>
  <c r="DP77" i="3"/>
  <c r="DT77" i="3" s="1"/>
  <c r="DJ77" i="3"/>
  <c r="DP76" i="3"/>
  <c r="DT76" i="3" s="1"/>
  <c r="DJ76" i="3"/>
  <c r="DP75" i="3"/>
  <c r="DT75" i="3" s="1"/>
  <c r="DJ75" i="3"/>
  <c r="DP74" i="3"/>
  <c r="DT74" i="3" s="1"/>
  <c r="DJ74" i="3"/>
  <c r="DP73" i="3"/>
  <c r="DT73" i="3" s="1"/>
  <c r="DJ73" i="3"/>
  <c r="DP72" i="3"/>
  <c r="DT72" i="3" s="1"/>
  <c r="DJ72" i="3"/>
  <c r="DP71" i="3"/>
  <c r="DT71" i="3" s="1"/>
  <c r="DJ71" i="3"/>
  <c r="DP70" i="3"/>
  <c r="DT70" i="3" s="1"/>
  <c r="DJ70" i="3"/>
  <c r="DP69" i="3"/>
  <c r="DT69" i="3" s="1"/>
  <c r="DJ69" i="3"/>
  <c r="DP68" i="3"/>
  <c r="DT68" i="3" s="1"/>
  <c r="DJ68" i="3"/>
  <c r="DP67" i="3"/>
  <c r="DT67" i="3" s="1"/>
  <c r="DJ67" i="3"/>
  <c r="DP66" i="3"/>
  <c r="DT66" i="3" s="1"/>
  <c r="DJ66" i="3"/>
  <c r="DP65" i="3"/>
  <c r="DT65" i="3" s="1"/>
  <c r="DJ65" i="3"/>
  <c r="DP64" i="3"/>
  <c r="DT64" i="3" s="1"/>
  <c r="DJ64" i="3"/>
  <c r="DP63" i="3"/>
  <c r="DT63" i="3" s="1"/>
  <c r="DJ63" i="3"/>
  <c r="DP62" i="3"/>
  <c r="DT62" i="3" s="1"/>
  <c r="DJ62" i="3"/>
  <c r="DP61" i="3"/>
  <c r="DT61" i="3" s="1"/>
  <c r="DJ61" i="3"/>
  <c r="DP60" i="3"/>
  <c r="DT60" i="3" s="1"/>
  <c r="DJ60" i="3"/>
  <c r="DP59" i="3"/>
  <c r="DT59" i="3" s="1"/>
  <c r="DJ59" i="3"/>
  <c r="DP58" i="3"/>
  <c r="DT58" i="3" s="1"/>
  <c r="DJ58" i="3"/>
  <c r="DP57" i="3"/>
  <c r="DT57" i="3" s="1"/>
  <c r="DJ57" i="3"/>
  <c r="DP56" i="3"/>
  <c r="DT56" i="3" s="1"/>
  <c r="DJ56" i="3"/>
  <c r="DP55" i="3"/>
  <c r="DT55" i="3" s="1"/>
  <c r="DJ55" i="3"/>
  <c r="DP54" i="3"/>
  <c r="DT54" i="3" s="1"/>
  <c r="DJ54" i="3"/>
  <c r="DP53" i="3"/>
  <c r="DT53" i="3" s="1"/>
  <c r="DJ53" i="3"/>
  <c r="DP52" i="3"/>
  <c r="DT52" i="3" s="1"/>
  <c r="DJ52" i="3"/>
  <c r="DP51" i="3"/>
  <c r="DT51" i="3" s="1"/>
  <c r="DJ51" i="3"/>
  <c r="DP50" i="3"/>
  <c r="DT50" i="3" s="1"/>
  <c r="DJ50" i="3"/>
  <c r="DP49" i="3"/>
  <c r="DT49" i="3" s="1"/>
  <c r="DJ49" i="3"/>
  <c r="DP48" i="3"/>
  <c r="DT48" i="3" s="1"/>
  <c r="DJ48" i="3"/>
  <c r="DP47" i="3"/>
  <c r="DT47" i="3" s="1"/>
  <c r="DJ47" i="3"/>
  <c r="DP46" i="3"/>
  <c r="DT46" i="3" s="1"/>
  <c r="DJ46" i="3"/>
  <c r="DP45" i="3"/>
  <c r="DT45" i="3" s="1"/>
  <c r="DJ45" i="3"/>
  <c r="DP44" i="3"/>
  <c r="DT44" i="3" s="1"/>
  <c r="DJ44" i="3"/>
  <c r="DP43" i="3"/>
  <c r="DT43" i="3" s="1"/>
  <c r="DJ43" i="3"/>
  <c r="DP42" i="3"/>
  <c r="DT42" i="3" s="1"/>
  <c r="DJ42" i="3"/>
  <c r="DP41" i="3"/>
  <c r="DT41" i="3" s="1"/>
  <c r="DJ41" i="3"/>
  <c r="DP40" i="3"/>
  <c r="DT40" i="3" s="1"/>
  <c r="DJ40" i="3"/>
  <c r="DP39" i="3"/>
  <c r="DT39" i="3" s="1"/>
  <c r="DJ39" i="3"/>
  <c r="DP38" i="3"/>
  <c r="DT38" i="3" s="1"/>
  <c r="DJ38" i="3"/>
  <c r="DP37" i="3"/>
  <c r="DT37" i="3" s="1"/>
  <c r="DJ37" i="3"/>
  <c r="DP36" i="3"/>
  <c r="DT36" i="3" s="1"/>
  <c r="DJ36" i="3"/>
  <c r="DP35" i="3"/>
  <c r="DT35" i="3" s="1"/>
  <c r="DJ35" i="3"/>
  <c r="DP34" i="3"/>
  <c r="DT34" i="3" s="1"/>
  <c r="DJ34" i="3"/>
  <c r="DP33" i="3"/>
  <c r="DT33" i="3" s="1"/>
  <c r="DJ33" i="3"/>
  <c r="DP32" i="3"/>
  <c r="DT32" i="3" s="1"/>
  <c r="DJ32" i="3"/>
  <c r="DP31" i="3"/>
  <c r="DT31" i="3" s="1"/>
  <c r="DJ31" i="3"/>
  <c r="DP30" i="3"/>
  <c r="DT30" i="3" s="1"/>
  <c r="DJ30" i="3"/>
  <c r="DP29" i="3"/>
  <c r="DT29" i="3" s="1"/>
  <c r="DJ29" i="3"/>
  <c r="DP28" i="3"/>
  <c r="DT28" i="3" s="1"/>
  <c r="DJ28" i="3"/>
  <c r="DP27" i="3"/>
  <c r="DT27" i="3" s="1"/>
  <c r="DJ27" i="3"/>
  <c r="DP26" i="3"/>
  <c r="DT26" i="3" s="1"/>
  <c r="DJ26" i="3"/>
  <c r="DP25" i="3"/>
  <c r="DT25" i="3" s="1"/>
  <c r="DJ25" i="3"/>
  <c r="DP24" i="3"/>
  <c r="DT24" i="3" s="1"/>
  <c r="DJ24" i="3"/>
  <c r="DP23" i="3"/>
  <c r="DT23" i="3" s="1"/>
  <c r="DJ23" i="3"/>
  <c r="DP22" i="3"/>
  <c r="DT22" i="3" s="1"/>
  <c r="DJ22" i="3"/>
  <c r="DP21" i="3"/>
  <c r="DT21" i="3" s="1"/>
  <c r="DJ21" i="3"/>
  <c r="DP20" i="3"/>
  <c r="DJ20" i="3"/>
  <c r="DP19" i="3"/>
  <c r="DT19" i="3" s="1"/>
  <c r="DJ19" i="3"/>
  <c r="DP18" i="3"/>
  <c r="DT18" i="3" s="1"/>
  <c r="DJ18" i="3"/>
  <c r="DP17" i="3"/>
  <c r="DT17" i="3" s="1"/>
  <c r="DJ17" i="3"/>
  <c r="DP16" i="3"/>
  <c r="DT16" i="3" s="1"/>
  <c r="DJ16" i="3"/>
  <c r="DP15" i="3"/>
  <c r="DT15" i="3" s="1"/>
  <c r="DJ15" i="3"/>
  <c r="DP14" i="3"/>
  <c r="DT14" i="3" s="1"/>
  <c r="DJ14" i="3"/>
  <c r="DP13" i="3"/>
  <c r="DT13" i="3" s="1"/>
  <c r="DJ13" i="3"/>
  <c r="DP12" i="3"/>
  <c r="DT12" i="3" s="1"/>
  <c r="DJ12" i="3"/>
  <c r="DP11" i="3"/>
  <c r="DT11" i="3" s="1"/>
  <c r="DJ11" i="3"/>
  <c r="DP10" i="3"/>
  <c r="DT10" i="3" s="1"/>
  <c r="DJ10" i="3"/>
  <c r="DP9" i="3"/>
  <c r="DT9" i="3" s="1"/>
  <c r="DJ9" i="3"/>
  <c r="DP8" i="3"/>
  <c r="DT8" i="3" s="1"/>
  <c r="DJ8" i="3"/>
  <c r="DP7" i="3"/>
  <c r="DT7" i="3" s="1"/>
  <c r="DJ7" i="3"/>
  <c r="DP6" i="3"/>
  <c r="DT6" i="3" s="1"/>
  <c r="DJ6" i="3"/>
  <c r="DP5" i="3"/>
  <c r="DT5" i="3" s="1"/>
  <c r="DJ5" i="3"/>
  <c r="DP4" i="3"/>
  <c r="DT4" i="3" s="1"/>
  <c r="DJ4" i="3"/>
  <c r="DP3" i="3"/>
  <c r="DT3" i="3" s="1"/>
  <c r="DJ3" i="3"/>
  <c r="DK15" i="3" l="1"/>
  <c r="DL15" i="3"/>
  <c r="DK39" i="3"/>
  <c r="DL39" i="3"/>
  <c r="DK51" i="3"/>
  <c r="DL51" i="3"/>
  <c r="DK57" i="3"/>
  <c r="DL57" i="3"/>
  <c r="DK63" i="3"/>
  <c r="DL63" i="3"/>
  <c r="DK69" i="3"/>
  <c r="DL69" i="3"/>
  <c r="DK75" i="3"/>
  <c r="DL75" i="3"/>
  <c r="DK81" i="3"/>
  <c r="DL81" i="3"/>
  <c r="DK87" i="3"/>
  <c r="DL87" i="3"/>
  <c r="DK93" i="3"/>
  <c r="DL93" i="3"/>
  <c r="DK99" i="3"/>
  <c r="DL99" i="3"/>
  <c r="DK105" i="3"/>
  <c r="DL105" i="3"/>
  <c r="DK111" i="3"/>
  <c r="DL111" i="3"/>
  <c r="DK117" i="3"/>
  <c r="DL117" i="3"/>
  <c r="DK123" i="3"/>
  <c r="DL123" i="3"/>
  <c r="DK129" i="3"/>
  <c r="DL129" i="3"/>
  <c r="DK135" i="3"/>
  <c r="DL135" i="3"/>
  <c r="DK141" i="3"/>
  <c r="DL141" i="3"/>
  <c r="DK147" i="3"/>
  <c r="DL147" i="3"/>
  <c r="DK9" i="3"/>
  <c r="DL9" i="3"/>
  <c r="DK45" i="3"/>
  <c r="DL45" i="3"/>
  <c r="DK28" i="3"/>
  <c r="DL28" i="3"/>
  <c r="DK46" i="3"/>
  <c r="DL46" i="3"/>
  <c r="DK58" i="3"/>
  <c r="DL58" i="3"/>
  <c r="DK70" i="3"/>
  <c r="DL70" i="3"/>
  <c r="DK76" i="3"/>
  <c r="DL76" i="3"/>
  <c r="DK82" i="3"/>
  <c r="DL82" i="3"/>
  <c r="DK88" i="3"/>
  <c r="DL88" i="3"/>
  <c r="DK94" i="3"/>
  <c r="DL94" i="3"/>
  <c r="DK100" i="3"/>
  <c r="DL100" i="3"/>
  <c r="DK106" i="3"/>
  <c r="DL106" i="3"/>
  <c r="DK112" i="3"/>
  <c r="DL112" i="3"/>
  <c r="DK118" i="3"/>
  <c r="DL118" i="3"/>
  <c r="DK124" i="3"/>
  <c r="DL124" i="3"/>
  <c r="DK130" i="3"/>
  <c r="DL130" i="3"/>
  <c r="DK136" i="3"/>
  <c r="DL136" i="3"/>
  <c r="DK142" i="3"/>
  <c r="DL142" i="3"/>
  <c r="DK148" i="3"/>
  <c r="DL148" i="3"/>
  <c r="DK34" i="3"/>
  <c r="DL34" i="3"/>
  <c r="DK52" i="3"/>
  <c r="DL52" i="3"/>
  <c r="DK64" i="3"/>
  <c r="DL64" i="3"/>
  <c r="DK21" i="3"/>
  <c r="DL21" i="3"/>
  <c r="DK17" i="3"/>
  <c r="DL17" i="3"/>
  <c r="DK35" i="3"/>
  <c r="DL35" i="3"/>
  <c r="DK47" i="3"/>
  <c r="DL47" i="3"/>
  <c r="DK59" i="3"/>
  <c r="DL59" i="3"/>
  <c r="DK65" i="3"/>
  <c r="DL65" i="3"/>
  <c r="DK71" i="3"/>
  <c r="DL71" i="3"/>
  <c r="DK77" i="3"/>
  <c r="DL77" i="3"/>
  <c r="DK83" i="3"/>
  <c r="DL83" i="3"/>
  <c r="DK89" i="3"/>
  <c r="DL89" i="3"/>
  <c r="DK95" i="3"/>
  <c r="DL95" i="3"/>
  <c r="DK101" i="3"/>
  <c r="DL101" i="3"/>
  <c r="DK107" i="3"/>
  <c r="DL107" i="3"/>
  <c r="DK113" i="3"/>
  <c r="DL113" i="3"/>
  <c r="DK119" i="3"/>
  <c r="DL119" i="3"/>
  <c r="DK125" i="3"/>
  <c r="DL125" i="3"/>
  <c r="DK131" i="3"/>
  <c r="DL131" i="3"/>
  <c r="DK137" i="3"/>
  <c r="DL137" i="3"/>
  <c r="DK143" i="3"/>
  <c r="DL143" i="3"/>
  <c r="DK149" i="3"/>
  <c r="DL149" i="3"/>
  <c r="DK22" i="3"/>
  <c r="DL22" i="3"/>
  <c r="DK29" i="3"/>
  <c r="DL29" i="3"/>
  <c r="DK41" i="3"/>
  <c r="DL41" i="3"/>
  <c r="DK53" i="3"/>
  <c r="DL53" i="3"/>
  <c r="DK27" i="3"/>
  <c r="DL27" i="3"/>
  <c r="DK11" i="3"/>
  <c r="DL11" i="3"/>
  <c r="DK24" i="3"/>
  <c r="DL24" i="3"/>
  <c r="DK54" i="3"/>
  <c r="DL54" i="3"/>
  <c r="DK60" i="3"/>
  <c r="DL60" i="3"/>
  <c r="DK66" i="3"/>
  <c r="DL66" i="3"/>
  <c r="DK72" i="3"/>
  <c r="DL72" i="3"/>
  <c r="DK78" i="3"/>
  <c r="DL78" i="3"/>
  <c r="DK84" i="3"/>
  <c r="DL84" i="3"/>
  <c r="DK90" i="3"/>
  <c r="DL90" i="3"/>
  <c r="DK96" i="3"/>
  <c r="DL96" i="3"/>
  <c r="DK102" i="3"/>
  <c r="DL102" i="3"/>
  <c r="DK108" i="3"/>
  <c r="DL108" i="3"/>
  <c r="DK114" i="3"/>
  <c r="DL114" i="3"/>
  <c r="DK120" i="3"/>
  <c r="DL120" i="3"/>
  <c r="DK126" i="3"/>
  <c r="DL126" i="3"/>
  <c r="DK132" i="3"/>
  <c r="DL132" i="3"/>
  <c r="DK138" i="3"/>
  <c r="DL138" i="3"/>
  <c r="DK144" i="3"/>
  <c r="DL144" i="3"/>
  <c r="DK150" i="3"/>
  <c r="DL150" i="3"/>
  <c r="DK33" i="3"/>
  <c r="DL33" i="3"/>
  <c r="DK5" i="3"/>
  <c r="DL5" i="3"/>
  <c r="DK30" i="3"/>
  <c r="DL30" i="3"/>
  <c r="DK10" i="3"/>
  <c r="DL10" i="3"/>
  <c r="DK23" i="3"/>
  <c r="DL23" i="3"/>
  <c r="DK18" i="3"/>
  <c r="DL18" i="3"/>
  <c r="DK19" i="3"/>
  <c r="DL19" i="3"/>
  <c r="DK31" i="3"/>
  <c r="DL31" i="3"/>
  <c r="DK43" i="3"/>
  <c r="DL43" i="3"/>
  <c r="DK55" i="3"/>
  <c r="DL55" i="3"/>
  <c r="DK67" i="3"/>
  <c r="DL67" i="3"/>
  <c r="DK73" i="3"/>
  <c r="DL73" i="3"/>
  <c r="DK79" i="3"/>
  <c r="DL79" i="3"/>
  <c r="DK85" i="3"/>
  <c r="DL85" i="3"/>
  <c r="DK91" i="3"/>
  <c r="DL91" i="3"/>
  <c r="DK97" i="3"/>
  <c r="DL97" i="3"/>
  <c r="DK103" i="3"/>
  <c r="DL103" i="3"/>
  <c r="DK109" i="3"/>
  <c r="DL109" i="3"/>
  <c r="DK115" i="3"/>
  <c r="DL115" i="3"/>
  <c r="DK121" i="3"/>
  <c r="DL121" i="3"/>
  <c r="DK127" i="3"/>
  <c r="DL127" i="3"/>
  <c r="DK133" i="3"/>
  <c r="DL133" i="3"/>
  <c r="DK139" i="3"/>
  <c r="DL139" i="3"/>
  <c r="DK145" i="3"/>
  <c r="DL145" i="3"/>
  <c r="DK3" i="3"/>
  <c r="DL3" i="3"/>
  <c r="DK4" i="3"/>
  <c r="DL4" i="3"/>
  <c r="DK6" i="3"/>
  <c r="DL6" i="3"/>
  <c r="DK36" i="3"/>
  <c r="DL36" i="3"/>
  <c r="DK13" i="3"/>
  <c r="DL13" i="3"/>
  <c r="DK25" i="3"/>
  <c r="DL25" i="3"/>
  <c r="DK37" i="3"/>
  <c r="DL37" i="3"/>
  <c r="DK49" i="3"/>
  <c r="DL49" i="3"/>
  <c r="DK61" i="3"/>
  <c r="DL61" i="3"/>
  <c r="DK16" i="3"/>
  <c r="DL16" i="3"/>
  <c r="DK12" i="3"/>
  <c r="DL12" i="3"/>
  <c r="DK42" i="3"/>
  <c r="DL42" i="3"/>
  <c r="DK7" i="3"/>
  <c r="DL7" i="3"/>
  <c r="DK14" i="3"/>
  <c r="DL14" i="3"/>
  <c r="DK26" i="3"/>
  <c r="DL26" i="3"/>
  <c r="DK38" i="3"/>
  <c r="DL38" i="3"/>
  <c r="DK50" i="3"/>
  <c r="DL50" i="3"/>
  <c r="DK56" i="3"/>
  <c r="DL56" i="3"/>
  <c r="DK68" i="3"/>
  <c r="DL68" i="3"/>
  <c r="DK74" i="3"/>
  <c r="DL74" i="3"/>
  <c r="DK80" i="3"/>
  <c r="DL80" i="3"/>
  <c r="DK86" i="3"/>
  <c r="DL86" i="3"/>
  <c r="DK92" i="3"/>
  <c r="DL92" i="3"/>
  <c r="DK98" i="3"/>
  <c r="DL98" i="3"/>
  <c r="DK104" i="3"/>
  <c r="DL104" i="3"/>
  <c r="DK110" i="3"/>
  <c r="DL110" i="3"/>
  <c r="DK116" i="3"/>
  <c r="DL116" i="3"/>
  <c r="DK122" i="3"/>
  <c r="DL122" i="3"/>
  <c r="DK128" i="3"/>
  <c r="DL128" i="3"/>
  <c r="DK134" i="3"/>
  <c r="DL134" i="3"/>
  <c r="DK140" i="3"/>
  <c r="DL140" i="3"/>
  <c r="DK146" i="3"/>
  <c r="DL146" i="3"/>
  <c r="DK40" i="3"/>
  <c r="DL40" i="3"/>
  <c r="DK48" i="3"/>
  <c r="DL48" i="3"/>
  <c r="DK8" i="3"/>
  <c r="DL8" i="3"/>
  <c r="DK20" i="3"/>
  <c r="DL20" i="3"/>
  <c r="DK32" i="3"/>
  <c r="DL32" i="3"/>
  <c r="DK44" i="3"/>
  <c r="DL44" i="3"/>
  <c r="DK62" i="3"/>
  <c r="DL62" i="3"/>
  <c r="DK2" i="3"/>
  <c r="A14" i="7" l="1"/>
  <c r="A33" i="7" s="1"/>
  <c r="A45" i="7" s="1"/>
  <c r="A55" i="7" s="1"/>
  <c r="A13" i="7"/>
  <c r="A32" i="7" s="1"/>
  <c r="A44" i="7" s="1"/>
  <c r="A54" i="7" s="1"/>
  <c r="A12" i="7"/>
  <c r="A31" i="7" s="1"/>
  <c r="A43" i="7" s="1"/>
  <c r="A53" i="7" s="1"/>
  <c r="A11" i="7"/>
  <c r="A30" i="7" s="1"/>
  <c r="A42" i="7" s="1"/>
  <c r="A52" i="7" s="1"/>
  <c r="A10" i="7"/>
  <c r="A29" i="7" s="1"/>
  <c r="A41" i="7" s="1"/>
  <c r="A51" i="7" s="1"/>
  <c r="A9" i="7"/>
  <c r="A28" i="7" s="1"/>
  <c r="A40" i="7" s="1"/>
  <c r="A50" i="7" s="1"/>
  <c r="A8" i="7"/>
  <c r="A27" i="7" s="1"/>
  <c r="A39" i="7" s="1"/>
  <c r="A49" i="7" s="1"/>
  <c r="B14" i="7" l="1"/>
  <c r="B33" i="7" s="1"/>
  <c r="B8" i="7"/>
  <c r="B9" i="7"/>
  <c r="B28" i="7" s="1"/>
  <c r="B10" i="7"/>
  <c r="B29" i="7" s="1"/>
  <c r="B12" i="7"/>
  <c r="B31" i="7" s="1"/>
  <c r="B11" i="7"/>
  <c r="B30" i="7" s="1"/>
  <c r="B13" i="7"/>
  <c r="B32" i="7" s="1"/>
  <c r="B14" i="6"/>
  <c r="U47" i="6"/>
  <c r="T47" i="6"/>
  <c r="S47" i="6"/>
  <c r="R47" i="6"/>
  <c r="Q47" i="6"/>
  <c r="P47" i="6"/>
  <c r="O47" i="6"/>
  <c r="N47" i="6"/>
  <c r="M47" i="6"/>
  <c r="L47" i="6"/>
  <c r="K47" i="6"/>
  <c r="J47" i="6"/>
  <c r="I47" i="6"/>
  <c r="H47" i="6"/>
  <c r="G47" i="6"/>
  <c r="F47" i="6"/>
  <c r="E47" i="6"/>
  <c r="D47" i="6"/>
  <c r="C47" i="6"/>
  <c r="U46" i="6"/>
  <c r="T46" i="6"/>
  <c r="S46" i="6"/>
  <c r="R46" i="6"/>
  <c r="Q46" i="6"/>
  <c r="P46" i="6"/>
  <c r="O46" i="6"/>
  <c r="N46" i="6"/>
  <c r="M46" i="6"/>
  <c r="L46" i="6"/>
  <c r="K46" i="6"/>
  <c r="J46" i="6"/>
  <c r="I46" i="6"/>
  <c r="H46" i="6"/>
  <c r="G46" i="6"/>
  <c r="F46" i="6"/>
  <c r="E46" i="6"/>
  <c r="D46" i="6"/>
  <c r="C46" i="6"/>
  <c r="U45" i="6"/>
  <c r="T45" i="6"/>
  <c r="S45" i="6"/>
  <c r="R45" i="6"/>
  <c r="Q45" i="6"/>
  <c r="P45" i="6"/>
  <c r="O45" i="6"/>
  <c r="N45" i="6"/>
  <c r="M45" i="6"/>
  <c r="L45" i="6"/>
  <c r="K45" i="6"/>
  <c r="J45" i="6"/>
  <c r="I45" i="6"/>
  <c r="H45" i="6"/>
  <c r="G45" i="6"/>
  <c r="F45" i="6"/>
  <c r="E45" i="6"/>
  <c r="D45" i="6"/>
  <c r="C45" i="6"/>
  <c r="U44" i="6"/>
  <c r="T44" i="6"/>
  <c r="S44" i="6"/>
  <c r="R44" i="6"/>
  <c r="Q44" i="6"/>
  <c r="P44" i="6"/>
  <c r="O44" i="6"/>
  <c r="N44" i="6"/>
  <c r="M44" i="6"/>
  <c r="L44" i="6"/>
  <c r="K44" i="6"/>
  <c r="J44" i="6"/>
  <c r="I44" i="6"/>
  <c r="H44" i="6"/>
  <c r="G44" i="6"/>
  <c r="F44" i="6"/>
  <c r="E44" i="6"/>
  <c r="D44" i="6"/>
  <c r="C44" i="6"/>
  <c r="U43" i="6"/>
  <c r="T43" i="6"/>
  <c r="S43" i="6"/>
  <c r="R43" i="6"/>
  <c r="Q43" i="6"/>
  <c r="P43" i="6"/>
  <c r="O43" i="6"/>
  <c r="N43" i="6"/>
  <c r="M43" i="6"/>
  <c r="L43" i="6"/>
  <c r="K43" i="6"/>
  <c r="J43" i="6"/>
  <c r="I43" i="6"/>
  <c r="H43" i="6"/>
  <c r="G43" i="6"/>
  <c r="F43" i="6"/>
  <c r="E43" i="6"/>
  <c r="D43" i="6"/>
  <c r="C43" i="6"/>
  <c r="U42" i="6"/>
  <c r="T42" i="6"/>
  <c r="S42" i="6"/>
  <c r="R42" i="6"/>
  <c r="Q42" i="6"/>
  <c r="P42" i="6"/>
  <c r="O42" i="6"/>
  <c r="N42" i="6"/>
  <c r="M42" i="6"/>
  <c r="L42" i="6"/>
  <c r="K42" i="6"/>
  <c r="J42" i="6"/>
  <c r="I42" i="6"/>
  <c r="H42" i="6"/>
  <c r="G42" i="6"/>
  <c r="F42" i="6"/>
  <c r="E42" i="6"/>
  <c r="D42" i="6"/>
  <c r="C42" i="6"/>
  <c r="U41" i="6"/>
  <c r="T41" i="6"/>
  <c r="S41" i="6"/>
  <c r="R41" i="6"/>
  <c r="Q41" i="6"/>
  <c r="P41" i="6"/>
  <c r="O41" i="6"/>
  <c r="N41" i="6"/>
  <c r="M41" i="6"/>
  <c r="L41" i="6"/>
  <c r="K41" i="6"/>
  <c r="J41" i="6"/>
  <c r="I41" i="6"/>
  <c r="H41" i="6"/>
  <c r="G41" i="6"/>
  <c r="F41" i="6"/>
  <c r="E41" i="6"/>
  <c r="D41" i="6"/>
  <c r="C41" i="6"/>
  <c r="U40" i="6"/>
  <c r="T40" i="6"/>
  <c r="S40" i="6"/>
  <c r="R40" i="6"/>
  <c r="Q40" i="6"/>
  <c r="P40" i="6"/>
  <c r="O40" i="6"/>
  <c r="N40" i="6"/>
  <c r="M40" i="6"/>
  <c r="L40" i="6"/>
  <c r="K40" i="6"/>
  <c r="J40" i="6"/>
  <c r="I40" i="6"/>
  <c r="H40" i="6"/>
  <c r="G40" i="6"/>
  <c r="F40" i="6"/>
  <c r="E40" i="6"/>
  <c r="D40" i="6"/>
  <c r="C40" i="6"/>
  <c r="U39" i="6"/>
  <c r="T39" i="6"/>
  <c r="S39" i="6"/>
  <c r="R39" i="6"/>
  <c r="Q39" i="6"/>
  <c r="P39" i="6"/>
  <c r="O39" i="6"/>
  <c r="N39" i="6"/>
  <c r="M39" i="6"/>
  <c r="L39" i="6"/>
  <c r="K39" i="6"/>
  <c r="J39" i="6"/>
  <c r="I39" i="6"/>
  <c r="H39" i="6"/>
  <c r="G39" i="6"/>
  <c r="F39" i="6"/>
  <c r="E39" i="6"/>
  <c r="D39" i="6"/>
  <c r="C39" i="6"/>
  <c r="U38" i="6"/>
  <c r="T38" i="6"/>
  <c r="S38" i="6"/>
  <c r="R38" i="6"/>
  <c r="Q38" i="6"/>
  <c r="P38" i="6"/>
  <c r="O38" i="6"/>
  <c r="N38" i="6"/>
  <c r="M38" i="6"/>
  <c r="L38" i="6"/>
  <c r="K38" i="6"/>
  <c r="J38" i="6"/>
  <c r="I38" i="6"/>
  <c r="H38" i="6"/>
  <c r="G38" i="6"/>
  <c r="F38" i="6"/>
  <c r="E38" i="6"/>
  <c r="D38" i="6"/>
  <c r="C38" i="6"/>
  <c r="U37" i="6"/>
  <c r="T37" i="6"/>
  <c r="S37" i="6"/>
  <c r="R37" i="6"/>
  <c r="Q37" i="6"/>
  <c r="P37" i="6"/>
  <c r="O37" i="6"/>
  <c r="N37" i="6"/>
  <c r="M37" i="6"/>
  <c r="L37" i="6"/>
  <c r="K37" i="6"/>
  <c r="J37" i="6"/>
  <c r="I37" i="6"/>
  <c r="H37" i="6"/>
  <c r="G37" i="6"/>
  <c r="F37" i="6"/>
  <c r="E37" i="6"/>
  <c r="D37" i="6"/>
  <c r="C37" i="6"/>
  <c r="U36" i="6"/>
  <c r="T36" i="6"/>
  <c r="S36" i="6"/>
  <c r="R36" i="6"/>
  <c r="Q36" i="6"/>
  <c r="P36" i="6"/>
  <c r="O36" i="6"/>
  <c r="N36" i="6"/>
  <c r="M36" i="6"/>
  <c r="L36" i="6"/>
  <c r="K36" i="6"/>
  <c r="J36" i="6"/>
  <c r="I36" i="6"/>
  <c r="H36" i="6"/>
  <c r="G36" i="6"/>
  <c r="F36" i="6"/>
  <c r="E36" i="6"/>
  <c r="D36" i="6"/>
  <c r="C36" i="6"/>
  <c r="U35" i="6"/>
  <c r="T35" i="6"/>
  <c r="S35" i="6"/>
  <c r="R35" i="6"/>
  <c r="Q35" i="6"/>
  <c r="P35" i="6"/>
  <c r="O35" i="6"/>
  <c r="N35" i="6"/>
  <c r="M35" i="6"/>
  <c r="L35" i="6"/>
  <c r="K35" i="6"/>
  <c r="J35" i="6"/>
  <c r="I35" i="6"/>
  <c r="H35" i="6"/>
  <c r="G35" i="6"/>
  <c r="F35" i="6"/>
  <c r="E35" i="6"/>
  <c r="D35" i="6"/>
  <c r="C35" i="6"/>
  <c r="U34" i="6"/>
  <c r="T34" i="6"/>
  <c r="S34" i="6"/>
  <c r="R34" i="6"/>
  <c r="Q34" i="6"/>
  <c r="P34" i="6"/>
  <c r="O34" i="6"/>
  <c r="N34" i="6"/>
  <c r="M34" i="6"/>
  <c r="L34" i="6"/>
  <c r="K34" i="6"/>
  <c r="J34" i="6"/>
  <c r="I34" i="6"/>
  <c r="H34" i="6"/>
  <c r="G34" i="6"/>
  <c r="F34" i="6"/>
  <c r="E34" i="6"/>
  <c r="D34" i="6"/>
  <c r="C34" i="6"/>
  <c r="U33" i="6"/>
  <c r="T33" i="6"/>
  <c r="S33" i="6"/>
  <c r="R33" i="6"/>
  <c r="Q33" i="6"/>
  <c r="P33" i="6"/>
  <c r="O33" i="6"/>
  <c r="N33" i="6"/>
  <c r="M33" i="6"/>
  <c r="L33" i="6"/>
  <c r="K33" i="6"/>
  <c r="J33" i="6"/>
  <c r="I33" i="6"/>
  <c r="H33" i="6"/>
  <c r="G33" i="6"/>
  <c r="F33" i="6"/>
  <c r="E33" i="6"/>
  <c r="D33" i="6"/>
  <c r="C33" i="6"/>
  <c r="U32" i="6"/>
  <c r="T32" i="6"/>
  <c r="S32" i="6"/>
  <c r="R32" i="6"/>
  <c r="Q32" i="6"/>
  <c r="P32" i="6"/>
  <c r="O32" i="6"/>
  <c r="N32" i="6"/>
  <c r="M32" i="6"/>
  <c r="L32" i="6"/>
  <c r="K32" i="6"/>
  <c r="J32" i="6"/>
  <c r="I32" i="6"/>
  <c r="H32" i="6"/>
  <c r="G32" i="6"/>
  <c r="F32" i="6"/>
  <c r="E32" i="6"/>
  <c r="D32" i="6"/>
  <c r="C32" i="6"/>
  <c r="U31" i="6"/>
  <c r="T31" i="6"/>
  <c r="S31" i="6"/>
  <c r="R31" i="6"/>
  <c r="Q31" i="6"/>
  <c r="P31" i="6"/>
  <c r="O31" i="6"/>
  <c r="N31" i="6"/>
  <c r="M31" i="6"/>
  <c r="L31" i="6"/>
  <c r="K31" i="6"/>
  <c r="J31" i="6"/>
  <c r="I31" i="6"/>
  <c r="H31" i="6"/>
  <c r="G31" i="6"/>
  <c r="F31" i="6"/>
  <c r="E31" i="6"/>
  <c r="D31" i="6"/>
  <c r="C31" i="6"/>
  <c r="U30" i="6"/>
  <c r="T30" i="6"/>
  <c r="S30" i="6"/>
  <c r="R30" i="6"/>
  <c r="Q30" i="6"/>
  <c r="P30" i="6"/>
  <c r="O30" i="6"/>
  <c r="N30" i="6"/>
  <c r="M30" i="6"/>
  <c r="L30" i="6"/>
  <c r="K30" i="6"/>
  <c r="J30" i="6"/>
  <c r="I30" i="6"/>
  <c r="H30" i="6"/>
  <c r="G30" i="6"/>
  <c r="F30" i="6"/>
  <c r="E30" i="6"/>
  <c r="D30" i="6"/>
  <c r="C30" i="6"/>
  <c r="U29" i="6"/>
  <c r="T29" i="6"/>
  <c r="S29" i="6"/>
  <c r="R29" i="6"/>
  <c r="Q29" i="6"/>
  <c r="P29" i="6"/>
  <c r="O29" i="6"/>
  <c r="N29" i="6"/>
  <c r="M29" i="6"/>
  <c r="L29" i="6"/>
  <c r="K29" i="6"/>
  <c r="J29" i="6"/>
  <c r="I29" i="6"/>
  <c r="H29" i="6"/>
  <c r="G29" i="6"/>
  <c r="F29" i="6"/>
  <c r="E29" i="6"/>
  <c r="D29" i="6"/>
  <c r="C29" i="6"/>
  <c r="U28" i="6"/>
  <c r="T28" i="6"/>
  <c r="S28" i="6"/>
  <c r="R28" i="6"/>
  <c r="Q28" i="6"/>
  <c r="P28" i="6"/>
  <c r="O28" i="6"/>
  <c r="N28" i="6"/>
  <c r="M28" i="6"/>
  <c r="L28" i="6"/>
  <c r="K28" i="6"/>
  <c r="J28" i="6"/>
  <c r="I28" i="6"/>
  <c r="H28" i="6"/>
  <c r="G28" i="6"/>
  <c r="F28" i="6"/>
  <c r="E28" i="6"/>
  <c r="D28" i="6"/>
  <c r="C28" i="6"/>
  <c r="U27" i="6"/>
  <c r="T27" i="6"/>
  <c r="S27" i="6"/>
  <c r="R27" i="6"/>
  <c r="Q27" i="6"/>
  <c r="P27" i="6"/>
  <c r="O27" i="6"/>
  <c r="N27" i="6"/>
  <c r="M27" i="6"/>
  <c r="L27" i="6"/>
  <c r="K27" i="6"/>
  <c r="J27" i="6"/>
  <c r="I27" i="6"/>
  <c r="H27" i="6"/>
  <c r="G27" i="6"/>
  <c r="F27" i="6"/>
  <c r="E27" i="6"/>
  <c r="D27" i="6"/>
  <c r="C27" i="6"/>
  <c r="U26" i="6"/>
  <c r="T26" i="6"/>
  <c r="S26" i="6"/>
  <c r="R26" i="6"/>
  <c r="Q26" i="6"/>
  <c r="P26" i="6"/>
  <c r="O26" i="6"/>
  <c r="N26" i="6"/>
  <c r="M26" i="6"/>
  <c r="L26" i="6"/>
  <c r="K26" i="6"/>
  <c r="J26" i="6"/>
  <c r="I26" i="6"/>
  <c r="H26" i="6"/>
  <c r="G26" i="6"/>
  <c r="F26" i="6"/>
  <c r="E26" i="6"/>
  <c r="D26" i="6"/>
  <c r="C26" i="6"/>
  <c r="U25" i="6"/>
  <c r="T25" i="6"/>
  <c r="S25" i="6"/>
  <c r="R25" i="6"/>
  <c r="Q25" i="6"/>
  <c r="P25" i="6"/>
  <c r="O25" i="6"/>
  <c r="N25" i="6"/>
  <c r="M25" i="6"/>
  <c r="L25" i="6"/>
  <c r="K25" i="6"/>
  <c r="J25" i="6"/>
  <c r="I25" i="6"/>
  <c r="H25" i="6"/>
  <c r="G25" i="6"/>
  <c r="F25" i="6"/>
  <c r="E25" i="6"/>
  <c r="D25" i="6"/>
  <c r="C25" i="6"/>
  <c r="U24" i="6"/>
  <c r="T24" i="6"/>
  <c r="S24" i="6"/>
  <c r="R24" i="6"/>
  <c r="Q24" i="6"/>
  <c r="P24" i="6"/>
  <c r="O24" i="6"/>
  <c r="N24" i="6"/>
  <c r="M24" i="6"/>
  <c r="L24" i="6"/>
  <c r="K24" i="6"/>
  <c r="J24" i="6"/>
  <c r="I24" i="6"/>
  <c r="H24" i="6"/>
  <c r="G24" i="6"/>
  <c r="F24" i="6"/>
  <c r="E24" i="6"/>
  <c r="D24" i="6"/>
  <c r="C24" i="6"/>
  <c r="U23" i="6"/>
  <c r="T23" i="6"/>
  <c r="S23" i="6"/>
  <c r="R23" i="6"/>
  <c r="Q23" i="6"/>
  <c r="P23" i="6"/>
  <c r="O23" i="6"/>
  <c r="N23" i="6"/>
  <c r="M23" i="6"/>
  <c r="L23" i="6"/>
  <c r="K23" i="6"/>
  <c r="J23" i="6"/>
  <c r="I23" i="6"/>
  <c r="H23" i="6"/>
  <c r="G23" i="6"/>
  <c r="F23" i="6"/>
  <c r="E23" i="6"/>
  <c r="D23" i="6"/>
  <c r="C23" i="6"/>
  <c r="U22" i="6"/>
  <c r="T22" i="6"/>
  <c r="S22" i="6"/>
  <c r="R22" i="6"/>
  <c r="Q22" i="6"/>
  <c r="P22" i="6"/>
  <c r="O22" i="6"/>
  <c r="N22" i="6"/>
  <c r="M22" i="6"/>
  <c r="L22" i="6"/>
  <c r="K22" i="6"/>
  <c r="J22" i="6"/>
  <c r="I22" i="6"/>
  <c r="H22" i="6"/>
  <c r="G22" i="6"/>
  <c r="F22" i="6"/>
  <c r="E22" i="6"/>
  <c r="D22" i="6"/>
  <c r="C22" i="6"/>
  <c r="U21" i="6"/>
  <c r="T21" i="6"/>
  <c r="S21" i="6"/>
  <c r="R21" i="6"/>
  <c r="Q21" i="6"/>
  <c r="P21" i="6"/>
  <c r="O21" i="6"/>
  <c r="N21" i="6"/>
  <c r="M21" i="6"/>
  <c r="L21" i="6"/>
  <c r="K21" i="6"/>
  <c r="J21" i="6"/>
  <c r="I21" i="6"/>
  <c r="H21" i="6"/>
  <c r="G21" i="6"/>
  <c r="F21" i="6"/>
  <c r="E21" i="6"/>
  <c r="D21" i="6"/>
  <c r="C21" i="6"/>
  <c r="U20" i="6"/>
  <c r="T20" i="6"/>
  <c r="S20" i="6"/>
  <c r="R20" i="6"/>
  <c r="Q20" i="6"/>
  <c r="P20" i="6"/>
  <c r="O20" i="6"/>
  <c r="N20" i="6"/>
  <c r="M20" i="6"/>
  <c r="L20" i="6"/>
  <c r="K20" i="6"/>
  <c r="J20" i="6"/>
  <c r="I20" i="6"/>
  <c r="H20" i="6"/>
  <c r="G20" i="6"/>
  <c r="F20" i="6"/>
  <c r="E20" i="6"/>
  <c r="D20" i="6"/>
  <c r="C20" i="6"/>
  <c r="U19" i="6"/>
  <c r="T19" i="6"/>
  <c r="S19" i="6"/>
  <c r="R19" i="6"/>
  <c r="Q19" i="6"/>
  <c r="P19" i="6"/>
  <c r="O19" i="6"/>
  <c r="N19" i="6"/>
  <c r="M19" i="6"/>
  <c r="L19" i="6"/>
  <c r="K19" i="6"/>
  <c r="J19" i="6"/>
  <c r="I19" i="6"/>
  <c r="H19" i="6"/>
  <c r="G19" i="6"/>
  <c r="F19" i="6"/>
  <c r="E19" i="6"/>
  <c r="D19" i="6"/>
  <c r="C19" i="6"/>
  <c r="U18" i="6"/>
  <c r="T18" i="6"/>
  <c r="S18" i="6"/>
  <c r="R18" i="6"/>
  <c r="Q18" i="6"/>
  <c r="P18" i="6"/>
  <c r="O18" i="6"/>
  <c r="N18" i="6"/>
  <c r="M18" i="6"/>
  <c r="L18" i="6"/>
  <c r="K18" i="6"/>
  <c r="J18" i="6"/>
  <c r="I18" i="6"/>
  <c r="H18" i="6"/>
  <c r="G18" i="6"/>
  <c r="F18" i="6"/>
  <c r="E18" i="6"/>
  <c r="D18" i="6"/>
  <c r="C18" i="6"/>
  <c r="U17" i="6"/>
  <c r="T17" i="6"/>
  <c r="S17" i="6"/>
  <c r="R17" i="6"/>
  <c r="Q17" i="6"/>
  <c r="P17" i="6"/>
  <c r="O17" i="6"/>
  <c r="N17" i="6"/>
  <c r="M17" i="6"/>
  <c r="L17" i="6"/>
  <c r="K17" i="6"/>
  <c r="J17" i="6"/>
  <c r="I17" i="6"/>
  <c r="H17" i="6"/>
  <c r="G17" i="6"/>
  <c r="F17" i="6"/>
  <c r="E17" i="6"/>
  <c r="D17" i="6"/>
  <c r="C17" i="6"/>
  <c r="U16" i="6"/>
  <c r="T16" i="6"/>
  <c r="S16" i="6"/>
  <c r="R16" i="6"/>
  <c r="Q16" i="6"/>
  <c r="P16" i="6"/>
  <c r="O16" i="6"/>
  <c r="N16" i="6"/>
  <c r="M16" i="6"/>
  <c r="L16" i="6"/>
  <c r="K16" i="6"/>
  <c r="J16" i="6"/>
  <c r="I16" i="6"/>
  <c r="H16" i="6"/>
  <c r="G16" i="6"/>
  <c r="F16" i="6"/>
  <c r="E16" i="6"/>
  <c r="D16" i="6"/>
  <c r="C16" i="6"/>
  <c r="U15" i="6"/>
  <c r="T15" i="6"/>
  <c r="S15" i="6"/>
  <c r="R15" i="6"/>
  <c r="Q15" i="6"/>
  <c r="P15" i="6"/>
  <c r="O15" i="6"/>
  <c r="N15" i="6"/>
  <c r="M15" i="6"/>
  <c r="L15" i="6"/>
  <c r="K15" i="6"/>
  <c r="J15" i="6"/>
  <c r="I15" i="6"/>
  <c r="H15" i="6"/>
  <c r="G15" i="6"/>
  <c r="F15" i="6"/>
  <c r="E15" i="6"/>
  <c r="D15" i="6"/>
  <c r="C15" i="6"/>
  <c r="U14" i="6"/>
  <c r="T14" i="6"/>
  <c r="S14" i="6"/>
  <c r="R14" i="6"/>
  <c r="Q14" i="6"/>
  <c r="P14" i="6"/>
  <c r="O14" i="6"/>
  <c r="N14" i="6"/>
  <c r="M14" i="6"/>
  <c r="L14" i="6"/>
  <c r="K14" i="6"/>
  <c r="J14" i="6"/>
  <c r="I14" i="6"/>
  <c r="H14" i="6"/>
  <c r="G14" i="6"/>
  <c r="F14" i="6"/>
  <c r="E14" i="6"/>
  <c r="D14" i="6"/>
  <c r="C14" i="6"/>
  <c r="U13" i="6"/>
  <c r="T13" i="6"/>
  <c r="S13" i="6"/>
  <c r="R13" i="6"/>
  <c r="Q13" i="6"/>
  <c r="P13" i="6"/>
  <c r="O13" i="6"/>
  <c r="N13" i="6"/>
  <c r="M13" i="6"/>
  <c r="L13" i="6"/>
  <c r="K13" i="6"/>
  <c r="J13" i="6"/>
  <c r="I13" i="6"/>
  <c r="H13" i="6"/>
  <c r="G13" i="6"/>
  <c r="F13" i="6"/>
  <c r="E13" i="6"/>
  <c r="D13" i="6"/>
  <c r="C13" i="6"/>
  <c r="U12" i="6"/>
  <c r="T12" i="6"/>
  <c r="S12" i="6"/>
  <c r="R12" i="6"/>
  <c r="Q12" i="6"/>
  <c r="P12" i="6"/>
  <c r="O12" i="6"/>
  <c r="N12" i="6"/>
  <c r="M12" i="6"/>
  <c r="L12" i="6"/>
  <c r="K12" i="6"/>
  <c r="J12" i="6"/>
  <c r="I12" i="6"/>
  <c r="H12" i="6"/>
  <c r="G12" i="6"/>
  <c r="F12" i="6"/>
  <c r="E12" i="6"/>
  <c r="D12" i="6"/>
  <c r="C12" i="6"/>
  <c r="U11" i="6"/>
  <c r="T11" i="6"/>
  <c r="S11" i="6"/>
  <c r="R11" i="6"/>
  <c r="Q11" i="6"/>
  <c r="P11" i="6"/>
  <c r="O11" i="6"/>
  <c r="N11" i="6"/>
  <c r="M11" i="6"/>
  <c r="L11" i="6"/>
  <c r="K11" i="6"/>
  <c r="J11" i="6"/>
  <c r="I11" i="6"/>
  <c r="H11" i="6"/>
  <c r="G11" i="6"/>
  <c r="F11" i="6"/>
  <c r="E11" i="6"/>
  <c r="D11" i="6"/>
  <c r="C11" i="6"/>
  <c r="U10" i="6"/>
  <c r="T10" i="6"/>
  <c r="S10" i="6"/>
  <c r="R10" i="6"/>
  <c r="Q10" i="6"/>
  <c r="P10" i="6"/>
  <c r="O10" i="6"/>
  <c r="N10" i="6"/>
  <c r="M10" i="6"/>
  <c r="L10" i="6"/>
  <c r="K10" i="6"/>
  <c r="J10" i="6"/>
  <c r="I10" i="6"/>
  <c r="H10" i="6"/>
  <c r="G10" i="6"/>
  <c r="F10" i="6"/>
  <c r="E10" i="6"/>
  <c r="D10" i="6"/>
  <c r="C10" i="6"/>
  <c r="U9" i="6"/>
  <c r="T9" i="6"/>
  <c r="S9" i="6"/>
  <c r="R9" i="6"/>
  <c r="Q9" i="6"/>
  <c r="P9" i="6"/>
  <c r="O9" i="6"/>
  <c r="N9" i="6"/>
  <c r="M9" i="6"/>
  <c r="L9" i="6"/>
  <c r="K9" i="6"/>
  <c r="J9" i="6"/>
  <c r="I9" i="6"/>
  <c r="H9" i="6"/>
  <c r="G9" i="6"/>
  <c r="F9" i="6"/>
  <c r="E9" i="6"/>
  <c r="D9" i="6"/>
  <c r="C9" i="6"/>
  <c r="U8" i="6"/>
  <c r="T8" i="6"/>
  <c r="S8" i="6"/>
  <c r="R8" i="6"/>
  <c r="Q8" i="6"/>
  <c r="P8" i="6"/>
  <c r="O8" i="6"/>
  <c r="N8" i="6"/>
  <c r="M8" i="6"/>
  <c r="L8" i="6"/>
  <c r="K8" i="6"/>
  <c r="J8" i="6"/>
  <c r="I8" i="6"/>
  <c r="H8" i="6"/>
  <c r="G8" i="6"/>
  <c r="F8" i="6"/>
  <c r="E8" i="6"/>
  <c r="D8" i="6"/>
  <c r="C8" i="6"/>
  <c r="D7" i="6"/>
  <c r="E7" i="6" s="1"/>
  <c r="F7" i="6" s="1"/>
  <c r="G7" i="6" s="1"/>
  <c r="H7" i="6" s="1"/>
  <c r="I7" i="6" s="1"/>
  <c r="J7" i="6" s="1"/>
  <c r="K7" i="6" s="1"/>
  <c r="L7" i="6" s="1"/>
  <c r="A9" i="6"/>
  <c r="A10" i="6" s="1"/>
  <c r="A11" i="6" s="1"/>
  <c r="A12" i="6" s="1"/>
  <c r="A13" i="6" s="1"/>
  <c r="A14" i="6" s="1"/>
  <c r="A15" i="6" s="1"/>
  <c r="A16" i="6" s="1"/>
  <c r="A17" i="6" s="1"/>
  <c r="A18" i="6" s="1"/>
  <c r="A19" i="6" s="1"/>
  <c r="A20" i="6" s="1"/>
  <c r="A21" i="6" s="1"/>
  <c r="A22" i="6" s="1"/>
  <c r="A23" i="6" s="1"/>
  <c r="A24" i="6" s="1"/>
  <c r="A25" i="6" s="1"/>
  <c r="A26" i="6" s="1"/>
  <c r="A27" i="6" s="1"/>
  <c r="A28" i="6" s="1"/>
  <c r="B8" i="6"/>
  <c r="B54" i="7" l="1"/>
  <c r="B44" i="7"/>
  <c r="B42" i="7"/>
  <c r="B52" i="7"/>
  <c r="B43" i="7"/>
  <c r="B53" i="7"/>
  <c r="B51" i="7"/>
  <c r="B41" i="7"/>
  <c r="B40" i="7"/>
  <c r="B50" i="7"/>
  <c r="B27" i="7"/>
  <c r="B3" i="7"/>
  <c r="B26" i="7" s="1"/>
  <c r="B55" i="7"/>
  <c r="B45" i="7"/>
  <c r="DT12" i="7"/>
  <c r="DQ12" i="7"/>
  <c r="DT10" i="7"/>
  <c r="DQ10" i="7"/>
  <c r="DT13" i="7"/>
  <c r="DQ13" i="7"/>
  <c r="DT9" i="7"/>
  <c r="DQ9" i="7"/>
  <c r="DT11" i="7"/>
  <c r="DQ11" i="7"/>
  <c r="DT8" i="7"/>
  <c r="DQ8" i="7"/>
  <c r="DT14" i="7"/>
  <c r="DQ14" i="7"/>
  <c r="DU13" i="7"/>
  <c r="DU11" i="7"/>
  <c r="DU12" i="7"/>
  <c r="DU10" i="7"/>
  <c r="DU9" i="7"/>
  <c r="DU8" i="7"/>
  <c r="DU14" i="7"/>
  <c r="A29" i="6"/>
  <c r="A30" i="6" s="1"/>
  <c r="B28" i="6"/>
  <c r="M7" i="6"/>
  <c r="N7" i="6" s="1"/>
  <c r="O7" i="6" s="1"/>
  <c r="P7" i="6" s="1"/>
  <c r="Q7" i="6" s="1"/>
  <c r="R7" i="6" s="1"/>
  <c r="S7" i="6" s="1"/>
  <c r="T7" i="6" s="1"/>
  <c r="U7" i="6" s="1"/>
  <c r="B9" i="6"/>
  <c r="B10" i="6"/>
  <c r="B39" i="7" l="1"/>
  <c r="B49" i="7"/>
  <c r="B21" i="7"/>
  <c r="DT3" i="7"/>
  <c r="DU3" i="7"/>
  <c r="DQ3" i="7"/>
  <c r="B29" i="6"/>
  <c r="B30" i="6"/>
  <c r="A31" i="6"/>
  <c r="B11" i="6"/>
  <c r="DU21" i="7" l="1"/>
  <c r="DQ21" i="7"/>
  <c r="DT21" i="7"/>
  <c r="B35" i="7"/>
  <c r="B47" i="7"/>
  <c r="B31" i="6"/>
  <c r="A32" i="6"/>
  <c r="B12" i="6"/>
  <c r="A33" i="6" l="1"/>
  <c r="B32" i="6"/>
  <c r="B13" i="6"/>
  <c r="DP2" i="3"/>
  <c r="DT2" i="3" s="1"/>
  <c r="B33" i="6" l="1"/>
  <c r="A34" i="6"/>
  <c r="A35" i="6" l="1"/>
  <c r="B34" i="6"/>
  <c r="B15" i="6"/>
  <c r="A36" i="6" l="1"/>
  <c r="B35" i="6"/>
  <c r="B16" i="6"/>
  <c r="B36" i="6" l="1"/>
  <c r="A37" i="6"/>
  <c r="B17" i="6"/>
  <c r="B37" i="6" l="1"/>
  <c r="A38" i="6"/>
  <c r="B18" i="6"/>
  <c r="A39" i="6" l="1"/>
  <c r="B38" i="6"/>
  <c r="B19" i="6"/>
  <c r="B39" i="6" l="1"/>
  <c r="A40" i="6"/>
  <c r="B20" i="6"/>
  <c r="A41" i="6" l="1"/>
  <c r="B40" i="6"/>
  <c r="B21" i="6"/>
  <c r="A42" i="6" l="1"/>
  <c r="B41" i="6"/>
  <c r="B22" i="6"/>
  <c r="B42" i="6" l="1"/>
  <c r="A43" i="6"/>
  <c r="B23" i="6"/>
  <c r="B43" i="6" l="1"/>
  <c r="A44" i="6"/>
  <c r="B24" i="6"/>
  <c r="B44" i="6" l="1"/>
  <c r="A45" i="6"/>
  <c r="B25" i="6"/>
  <c r="B45" i="6" l="1"/>
  <c r="A46" i="6"/>
  <c r="B27" i="6"/>
  <c r="B26" i="6"/>
  <c r="B11" i="4"/>
  <c r="B2" i="4"/>
  <c r="B7" i="4"/>
  <c r="B5" i="4"/>
  <c r="B3" i="4"/>
  <c r="B6" i="4"/>
  <c r="B9" i="4"/>
  <c r="B8" i="4"/>
  <c r="B13" i="4"/>
  <c r="B12" i="4"/>
  <c r="B14" i="4"/>
  <c r="B4" i="4"/>
  <c r="B10" i="4"/>
  <c r="B16" i="4"/>
  <c r="B15" i="4"/>
  <c r="B46" i="6" l="1"/>
  <c r="A47" i="6"/>
  <c r="B47" i="6" s="1"/>
</calcChain>
</file>

<file path=xl/sharedStrings.xml><?xml version="1.0" encoding="utf-8"?>
<sst xmlns="http://schemas.openxmlformats.org/spreadsheetml/2006/main" count="9707" uniqueCount="2384">
  <si>
    <t>Barking and Dagenham</t>
  </si>
  <si>
    <t>Barnet</t>
  </si>
  <si>
    <t>Barnsley</t>
  </si>
  <si>
    <t>Bath and North East Somerset</t>
  </si>
  <si>
    <t>Bexley</t>
  </si>
  <si>
    <t>Birmingham</t>
  </si>
  <si>
    <t>Blackpool</t>
  </si>
  <si>
    <t>Bolton</t>
  </si>
  <si>
    <t>Bournemouth, Christchurch and Poole</t>
  </si>
  <si>
    <t>Bracknell Forest</t>
  </si>
  <si>
    <t>Bradford</t>
  </si>
  <si>
    <t>Brent</t>
  </si>
  <si>
    <t>Brighton and Hove</t>
  </si>
  <si>
    <t>Bristol, City of</t>
  </si>
  <si>
    <t>Bromley</t>
  </si>
  <si>
    <t>Buckinghamshire</t>
  </si>
  <si>
    <t>Bury</t>
  </si>
  <si>
    <t>Calderdale</t>
  </si>
  <si>
    <t>Cambridgeshire</t>
  </si>
  <si>
    <t>Camden</t>
  </si>
  <si>
    <t>Central Bedfordshire</t>
  </si>
  <si>
    <t>Cheshire East</t>
  </si>
  <si>
    <t>Cheshire West and Chester</t>
  </si>
  <si>
    <t>Cornwall and Isles of Scilly</t>
  </si>
  <si>
    <t>County Durham</t>
  </si>
  <si>
    <t>Coventry</t>
  </si>
  <si>
    <t>Croydon</t>
  </si>
  <si>
    <t>Cumbria</t>
  </si>
  <si>
    <t>Darlington</t>
  </si>
  <si>
    <t>Derby</t>
  </si>
  <si>
    <t>Derbyshire</t>
  </si>
  <si>
    <t>Devon</t>
  </si>
  <si>
    <t>Doncaster</t>
  </si>
  <si>
    <t>Dorset</t>
  </si>
  <si>
    <t>Dudley</t>
  </si>
  <si>
    <t>Ealing</t>
  </si>
  <si>
    <t>East Riding of Yorkshire</t>
  </si>
  <si>
    <t>East Sussex</t>
  </si>
  <si>
    <t>Enfield</t>
  </si>
  <si>
    <t>Essex</t>
  </si>
  <si>
    <t>Gateshead</t>
  </si>
  <si>
    <t>Gloucestershire</t>
  </si>
  <si>
    <t>Greenwich</t>
  </si>
  <si>
    <t>Hackney and City of London</t>
  </si>
  <si>
    <t>Hammersmith and Fulham</t>
  </si>
  <si>
    <t>Hampshire</t>
  </si>
  <si>
    <t>Haringey</t>
  </si>
  <si>
    <t>Harrow</t>
  </si>
  <si>
    <t>Havering</t>
  </si>
  <si>
    <t>Herefordshire, County of</t>
  </si>
  <si>
    <t>Hertfordshire</t>
  </si>
  <si>
    <t>Hillingdon</t>
  </si>
  <si>
    <t>Hounslow</t>
  </si>
  <si>
    <t>Isle of Wight</t>
  </si>
  <si>
    <t>Islington</t>
  </si>
  <si>
    <t>Kensington and Chelsea</t>
  </si>
  <si>
    <t>Kent</t>
  </si>
  <si>
    <t>Kingston upon Hull, City of</t>
  </si>
  <si>
    <t>Kingston upon Thames</t>
  </si>
  <si>
    <t>Kirklees</t>
  </si>
  <si>
    <t>Lambeth</t>
  </si>
  <si>
    <t>Lancashire</t>
  </si>
  <si>
    <t>Leeds</t>
  </si>
  <si>
    <t>Leicester</t>
  </si>
  <si>
    <t>Leicestershire</t>
  </si>
  <si>
    <t>Lewisham</t>
  </si>
  <si>
    <t>Lincolnshire</t>
  </si>
  <si>
    <t>Liverpool</t>
  </si>
  <si>
    <t>Luton</t>
  </si>
  <si>
    <t>Manchester</t>
  </si>
  <si>
    <t>Medway</t>
  </si>
  <si>
    <t>Merton</t>
  </si>
  <si>
    <t>Milton Keynes</t>
  </si>
  <si>
    <t>Newcastle upon Tyne</t>
  </si>
  <si>
    <t>Newham</t>
  </si>
  <si>
    <t>North Lincolnshire</t>
  </si>
  <si>
    <t>North Tyneside</t>
  </si>
  <si>
    <t>North Yorkshire</t>
  </si>
  <si>
    <t>Northamptonshire</t>
  </si>
  <si>
    <t>Nottingham</t>
  </si>
  <si>
    <t>Nottinghamshire</t>
  </si>
  <si>
    <t>Oldham</t>
  </si>
  <si>
    <t>Oxfordshire</t>
  </si>
  <si>
    <t>Peterborough</t>
  </si>
  <si>
    <t>Plymouth</t>
  </si>
  <si>
    <t>Portsmouth</t>
  </si>
  <si>
    <t>Reading</t>
  </si>
  <si>
    <t>Redbridge</t>
  </si>
  <si>
    <t>Redcar and Cleveland</t>
  </si>
  <si>
    <t>Richmond upon Thames</t>
  </si>
  <si>
    <t>Rochdale</t>
  </si>
  <si>
    <t>Rotherham</t>
  </si>
  <si>
    <t>Sefton</t>
  </si>
  <si>
    <t>Sheffield</t>
  </si>
  <si>
    <t>Shropshire</t>
  </si>
  <si>
    <t>Slough</t>
  </si>
  <si>
    <t>Somerset</t>
  </si>
  <si>
    <t>South Gloucestershire</t>
  </si>
  <si>
    <t>Southend-on-Sea</t>
  </si>
  <si>
    <t>Southwark</t>
  </si>
  <si>
    <t>St. Helens</t>
  </si>
  <si>
    <t>Staffordshire</t>
  </si>
  <si>
    <t>Stockport</t>
  </si>
  <si>
    <t>Stockton-on-Tees</t>
  </si>
  <si>
    <t>Suffolk</t>
  </si>
  <si>
    <t>Sunderland</t>
  </si>
  <si>
    <t>Surrey</t>
  </si>
  <si>
    <t>Sutton</t>
  </si>
  <si>
    <t>Swindon</t>
  </si>
  <si>
    <t>Tameside</t>
  </si>
  <si>
    <t>Torbay</t>
  </si>
  <si>
    <t>Tower Hamlets</t>
  </si>
  <si>
    <t>Trafford</t>
  </si>
  <si>
    <t>Wakefield</t>
  </si>
  <si>
    <t>Walsall</t>
  </si>
  <si>
    <t>Waltham Forest</t>
  </si>
  <si>
    <t>Wandsworth</t>
  </si>
  <si>
    <t>Warrington</t>
  </si>
  <si>
    <t>Warwickshire</t>
  </si>
  <si>
    <t>West Berkshire</t>
  </si>
  <si>
    <t>West Sussex</t>
  </si>
  <si>
    <t>Westminster</t>
  </si>
  <si>
    <t>Wigan</t>
  </si>
  <si>
    <t>Wiltshire</t>
  </si>
  <si>
    <t>Windsor and Maidenhead</t>
  </si>
  <si>
    <t>Wirral</t>
  </si>
  <si>
    <t>Wokingham</t>
  </si>
  <si>
    <t>Wolverhampton</t>
  </si>
  <si>
    <t>Worcestershire</t>
  </si>
  <si>
    <t>York</t>
  </si>
  <si>
    <t>Total Deaths</t>
  </si>
  <si>
    <t>England</t>
  </si>
  <si>
    <t>Scotland</t>
  </si>
  <si>
    <t>Wales</t>
  </si>
  <si>
    <t>Northern Ireland</t>
  </si>
  <si>
    <t>https://www.arcgis.com/apps/opsdashboard/index.html#/f94c3c90da5b4e9f9a0b19484dd4bb14</t>
  </si>
  <si>
    <t>Date</t>
  </si>
  <si>
    <t>https://twitter.com/DHSCgovuk</t>
  </si>
  <si>
    <t>Daily Tested</t>
  </si>
  <si>
    <t>* Wuhan lockdown</t>
  </si>
  <si>
    <t>Daily Positive Rate</t>
  </si>
  <si>
    <t>* First UK confirmed case</t>
  </si>
  <si>
    <t>No Data</t>
  </si>
  <si>
    <t>London</t>
  </si>
  <si>
    <t>South East</t>
  </si>
  <si>
    <t>Midlands</t>
  </si>
  <si>
    <t>North West</t>
  </si>
  <si>
    <t>North East and Yorkshire</t>
  </si>
  <si>
    <t>South West</t>
  </si>
  <si>
    <t>East of England</t>
  </si>
  <si>
    <t>* UK officially enters coronavirus 'delay' phase</t>
  </si>
  <si>
    <t>* First UK fatality</t>
  </si>
  <si>
    <t>Daily Positive Cases</t>
  </si>
  <si>
    <t>Daily Negative Cases</t>
  </si>
  <si>
    <t>Department of Health and Social Care (DHSC) daily tweets (number of tests/ positives/ negatives/ deaths)</t>
  </si>
  <si>
    <t>BBC report of first two UK cases (31/01/2020)</t>
  </si>
  <si>
    <t>https://www.youtube.com/watch?v=-RRq7BbOzuU</t>
  </si>
  <si>
    <t>BBC report of first UK fatality (05/03/2020)</t>
  </si>
  <si>
    <t>https://www.bbc.co.uk/news/uk-51759602</t>
  </si>
  <si>
    <t>Notes:</t>
  </si>
  <si>
    <t>* DHSC started reporting numbers from 25/01/2020. Some of the 31 tests reported then may have been conducted a few days before, but we'll lump them all into 25/01/2020.</t>
  </si>
  <si>
    <t>Key Events</t>
  </si>
  <si>
    <t>Total Tested Cases</t>
  </si>
  <si>
    <t>Total Negative Cases</t>
  </si>
  <si>
    <t>Total Positive Cases</t>
  </si>
  <si>
    <t>Total Death / Total Positive Cases</t>
  </si>
  <si>
    <t>BBC article on case fatality rate (CFR)</t>
  </si>
  <si>
    <t>https://www.bbc.co.uk/news/health-51674743</t>
  </si>
  <si>
    <r>
      <t xml:space="preserve">The total death over total positive cases reported here is </t>
    </r>
    <r>
      <rPr>
        <b/>
        <sz val="11"/>
        <color rgb="FFFF0000"/>
        <rFont val="Calibri"/>
        <family val="2"/>
        <scheme val="minor"/>
      </rPr>
      <t>NOT</t>
    </r>
    <r>
      <rPr>
        <sz val="11"/>
        <color theme="1"/>
        <rFont val="Calibri"/>
        <family val="2"/>
        <scheme val="minor"/>
      </rPr>
      <t xml:space="preserve"> case fatality rate (CFR). Instead, it reflected the fatality rate so far out of the cases that have been detected, which are likely skewed towards the more severe cases that needed medical attention. See this BBC article for more details on CFR: https://www.bbc.co.uk/news/health-51674743.</t>
    </r>
  </si>
  <si>
    <t>https://en.wikipedia.org/wiki/2020_Hubei_lockdowns</t>
  </si>
  <si>
    <t>Date of Wuhan lockdown (23/01/2020)</t>
  </si>
  <si>
    <t>Data Sources and References</t>
  </si>
  <si>
    <t>https://www.bbc.co.uk/news/uk-51768274</t>
  </si>
  <si>
    <t>Formula End</t>
  </si>
  <si>
    <t>Population</t>
  </si>
  <si>
    <t>Thurrock</t>
  </si>
  <si>
    <t>Southampton</t>
  </si>
  <si>
    <t>Salford</t>
  </si>
  <si>
    <t>Sandwell</t>
  </si>
  <si>
    <t>Norfolk</t>
  </si>
  <si>
    <t>In Table?</t>
  </si>
  <si>
    <t>New data value</t>
  </si>
  <si>
    <t>Unknown (England Only)</t>
  </si>
  <si>
    <t>North Somerset</t>
  </si>
  <si>
    <t>Solihull</t>
  </si>
  <si>
    <t>Total Recovered</t>
  </si>
  <si>
    <t>Halton</t>
  </si>
  <si>
    <t>Blackburn with Darwen</t>
  </si>
  <si>
    <t>Bedford</t>
  </si>
  <si>
    <t>Knowsley</t>
  </si>
  <si>
    <t>Daily positve rates signal the porportion of people being tested each day that turned out to be having COVID-19. Many factors could have contributed to a rise in this number, including but not limited to:
1. A shift in testing criteria, resulting in more tests being conducted on people who are more at risk of contracting the virus (e.g., health care professionals, hospital patients).
2. An increase in the spread of the virus in the population.</t>
  </si>
  <si>
    <t>Public Health England (PHE) UK case tracker (cases breakdown by country and regions)</t>
  </si>
  <si>
    <t>Northumberland</t>
  </si>
  <si>
    <t>South Tyneside</t>
  </si>
  <si>
    <t>Hartlepool</t>
  </si>
  <si>
    <t>Stoke-on-Trent</t>
  </si>
  <si>
    <t>Ayrshire and Arran</t>
  </si>
  <si>
    <t>Borders</t>
  </si>
  <si>
    <t>Dumfries and Galloway</t>
  </si>
  <si>
    <t>Western Isles</t>
  </si>
  <si>
    <t>Fife</t>
  </si>
  <si>
    <t>Forth Valley</t>
  </si>
  <si>
    <t>Grampian</t>
  </si>
  <si>
    <t>Greater Glasgow and Clyde</t>
  </si>
  <si>
    <t>Highland</t>
  </si>
  <si>
    <t>Lanarkshire</t>
  </si>
  <si>
    <t>Lothian</t>
  </si>
  <si>
    <t>Orkney</t>
  </si>
  <si>
    <t>Shetland</t>
  </si>
  <si>
    <t>Tayside</t>
  </si>
  <si>
    <t>Region</t>
  </si>
  <si>
    <t>https://www.gov.scot/coronavirus-covid-19/</t>
  </si>
  <si>
    <t>BBC report of first Scotland fatality (14/03/2020)</t>
  </si>
  <si>
    <t>https://www.bbc.co.uk/news/uk-scotland-51874899</t>
  </si>
  <si>
    <t>* First Scotland fatality</t>
  </si>
  <si>
    <t>Scottish Government daily tweets (number of tests/ positives/ negatives/ deaths in Scotland)</t>
  </si>
  <si>
    <t>Scottish Government COVID-19 case tracker (cases breakdown by NHS regions in Scotland)</t>
  </si>
  <si>
    <t>https://twitter.com/scotgov</t>
  </si>
  <si>
    <t>Assumed CFR</t>
  </si>
  <si>
    <t>Total deaths</t>
  </si>
  <si>
    <t>Middlesbrough</t>
  </si>
  <si>
    <t>https://github.com/Robinlovelace/Creating-maps-in-R</t>
  </si>
  <si>
    <t>Robin Lovelace's "Creating-maps-in-R" Git repository (London borough map)</t>
  </si>
  <si>
    <t>Daily Death Count</t>
  </si>
  <si>
    <t>Average Time Interval Between Deaths (Minutes)</t>
  </si>
  <si>
    <t>&lt;-- UK</t>
  </si>
  <si>
    <t>&lt;-- Italy</t>
  </si>
  <si>
    <t>&lt;-- Spain</t>
  </si>
  <si>
    <t>&lt;-- Germany</t>
  </si>
  <si>
    <t>&lt;-- Iran</t>
  </si>
  <si>
    <t>&lt;-- USA</t>
  </si>
  <si>
    <t>&lt;-- France</t>
  </si>
  <si>
    <t>&lt;-- Switzerland</t>
  </si>
  <si>
    <t>&lt;-- Belgium</t>
  </si>
  <si>
    <t>&lt;-- Sweden, Turkey</t>
  </si>
  <si>
    <t>&lt;-- Indonesia</t>
  </si>
  <si>
    <t>&lt;-- Brazil, Greece, Ecuador, Iraq</t>
  </si>
  <si>
    <t>&lt;-- Portugal, Japan, UAE, Algeria</t>
  </si>
  <si>
    <t>&lt;-- China, S. Korea, Denmark, Peru, Hungary</t>
  </si>
  <si>
    <t>&lt;-- Malaysia, Israel, Pakistan, Luxembourg, Egypt, India, Philippines, Taiwan, Serbia, Costa Rica, Morocco, Lithuania, Guadeloupe, Gabon</t>
  </si>
  <si>
    <t>Situation as at 20/03/2020</t>
  </si>
  <si>
    <t>Data source: https://www.worldometers.info/coronavirus/#countries</t>
  </si>
  <si>
    <t>http://geoportal.statistics.gov.uk/datasets/6638c31a8e9842f98a037748f72258ed_0</t>
  </si>
  <si>
    <t>ONS Counties and Unitary Authorities (December 2017) Full Extent Boundaries in UK (WGS84)</t>
  </si>
  <si>
    <t>http://geoportal.statistics.gov.uk/datasets/counties-and-unitary-authorities-december-2017-full-extent-boundaries-in-uk-wgs84</t>
  </si>
  <si>
    <t>North East Lincolnshire</t>
  </si>
  <si>
    <t>Rutland</t>
  </si>
  <si>
    <t>Telford and Wrekin</t>
  </si>
  <si>
    <t>https://www.worldometers.info/coronavirus/country/uk/</t>
  </si>
  <si>
    <t>Worldometers coronavirus tracker (timely and reliable current data snapshot)</t>
  </si>
  <si>
    <t>https://www.gov.uk/guidance/coronavirus-covid-19-information-for-the-public#number-of-cases</t>
  </si>
  <si>
    <t>GOV.UK - Number of coronavirus (COVID-19) cases and risk in the UK (current number of tests/ positives/ negatives/ deaths)</t>
  </si>
  <si>
    <t>Daily Death Numbers</t>
  </si>
  <si>
    <t>https://twitter.com/DHSCgovuk/status/1243237209039396872</t>
  </si>
  <si>
    <t>DHSC reporting of death changes (26/03/2020)</t>
  </si>
  <si>
    <t>https://data.gov.uk/dataset/27d0fe5f-79bb-4116-aec9-a8e565ff756a/nhs-health-boards</t>
  </si>
  <si>
    <t>Scottish NHS Health Boards (24 September 2019)</t>
  </si>
  <si>
    <t>* The death count recorded on 25/03/2020 covers only 8 hours (9am-5pm on 24/03/2020) due to change in death reporting timing.</t>
  </si>
  <si>
    <t>People who have recovered and those who have died are included in the cumulative counts.</t>
  </si>
  <si>
    <t>* Both recovered and deceased cases are included in the numbers.</t>
  </si>
  <si>
    <r>
      <t xml:space="preserve">* Recovered cases are people discharged from NHS clinical services in </t>
    </r>
    <r>
      <rPr>
        <b/>
        <sz val="10"/>
        <color theme="1"/>
        <rFont val="Arial"/>
        <family val="2"/>
      </rPr>
      <t>England</t>
    </r>
    <r>
      <rPr>
        <sz val="10"/>
        <color theme="1"/>
        <rFont val="Arial"/>
        <family val="2"/>
      </rPr>
      <t xml:space="preserve"> following a positive test result for COVID-19.</t>
    </r>
  </si>
  <si>
    <t>Counts are based on cases reported to PHE by diagnostic laboratories and matched to ONS administrative geography codes by postcode of residence.</t>
  </si>
  <si>
    <t>Unconfirmed cases are those that could not be matched to a postcode at the time of publication.</t>
  </si>
  <si>
    <t>* When DHSC tweet and PHE tracker numbers differ (likely due to report timing), the DHSC twitter numbers are taken - they're published earlier and they won't change after posting.</t>
  </si>
  <si>
    <t>* Cases are assigned to regions according to postcode of residence. Some cases could not be matched to a postcode at the time of publication, so a small proportion of cases remain unassigned.</t>
  </si>
  <si>
    <t>* Regional case numbers have been going down as well as up. There are some case movement across regions and perhaps occasional regional data reporting/recording errors at PHE. Please factor that in when reading the tables.</t>
  </si>
  <si>
    <t>England COVID-19 Cases - Daily Cumulative Counts for Upper Tier Local Authorities</t>
  </si>
  <si>
    <t>Daily cumulative case counts are those that were published each day on the PHE Dashboard.</t>
  </si>
  <si>
    <t>Area Code</t>
  </si>
  <si>
    <t>Area Name</t>
  </si>
  <si>
    <t>Unconfirmed</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</si>
  <si>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</si>
  <si>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</si>
  <si>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</si>
  <si>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</si>
  <si>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</si>
  <si>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</si>
  <si>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</si>
  <si>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</si>
  <si>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</si>
  <si>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</si>
  <si>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</si>
  <si>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</si>
  <si>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</si>
  <si>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</si>
  <si>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</si>
  <si>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</si>
  <si>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</si>
  <si>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</si>
  <si>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</si>
  <si>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</si>
  <si>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</si>
  <si>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</si>
  <si>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</si>
  <si>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</si>
  <si>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</si>
  <si>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</si>
  <si>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</si>
  <si>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</si>
  <si>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</si>
  <si>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</si>
  <si>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</si>
  <si>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</si>
  <si>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</si>
  <si>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</si>
  <si>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</si>
  <si>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</si>
  <si>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</si>
  <si>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</si>
  <si>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</si>
  <si>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</si>
  <si>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</si>
  <si>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</si>
  <si>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</si>
  <si>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</si>
  <si>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</si>
  <si>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</si>
  <si>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</si>
  <si>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</si>
  <si>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</si>
  <si>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E06000054</t>
  </si>
  <si>
    <t>E06000055</t>
  </si>
  <si>
    <t>E06000056</t>
  </si>
  <si>
    <t>E06000057</t>
  </si>
  <si>
    <t>E06000058</t>
  </si>
  <si>
    <t>E06000059</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</si>
  <si>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</si>
  <si>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</si>
  <si>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</si>
  <si>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</si>
  <si>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</si>
  <si>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</si>
  <si>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</si>
  <si>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</si>
  <si>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</si>
  <si>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</si>
  <si>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</si>
  <si>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</si>
  <si>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</si>
  <si>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</si>
  <si>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</si>
  <si>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</si>
  <si>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</si>
  <si>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</si>
  <si>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</si>
  <si>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</si>
  <si>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</si>
  <si>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</si>
  <si>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</si>
  <si>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</si>
  <si>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</si>
  <si>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</si>
  <si>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</si>
  <si>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</si>
  <si>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</si>
  <si>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</si>
  <si>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</si>
  <si>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</si>
  <si>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</si>
  <si>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</si>
  <si>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</si>
  <si>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</si>
  <si>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</si>
  <si>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</si>
  <si>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</si>
  <si>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</si>
  <si>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</si>
  <si>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</si>
  <si>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</si>
  <si>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</si>
  <si>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</si>
  <si>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</si>
  <si>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</si>
  <si>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</si>
  <si>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</si>
  <si>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</si>
  <si>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</si>
  <si>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</si>
  <si>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</si>
  <si>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</si>
  <si>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</si>
  <si>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</si>
  <si>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</si>
  <si>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</si>
  <si>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</si>
  <si>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</si>
  <si>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</si>
  <si>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</si>
  <si>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</si>
  <si>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</si>
  <si>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</si>
  <si>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</si>
  <si>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</si>
  <si>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</si>
  <si>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E10000002</t>
  </si>
  <si>
    <t>E10000003</t>
  </si>
  <si>
    <t>E10000006</t>
  </si>
  <si>
    <t>E10000007</t>
  </si>
  <si>
    <t>E10000008</t>
  </si>
  <si>
    <t>E10000011</t>
  </si>
  <si>
    <t>E10000012</t>
  </si>
  <si>
    <t>E10000013</t>
  </si>
  <si>
    <t>E10000014</t>
  </si>
  <si>
    <t>E10000015</t>
  </si>
  <si>
    <t>E10000016</t>
  </si>
  <si>
    <t>E10000017</t>
  </si>
  <si>
    <t>E10000018</t>
  </si>
  <si>
    <t>E10000019</t>
  </si>
  <si>
    <t>E10000020</t>
  </si>
  <si>
    <t>E10000021</t>
  </si>
  <si>
    <t>E10000023</t>
  </si>
  <si>
    <t>E10000024</t>
  </si>
  <si>
    <t>E10000025</t>
  </si>
  <si>
    <t>E10000027</t>
  </si>
  <si>
    <t>E10000028</t>
  </si>
  <si>
    <t>E10000029</t>
  </si>
  <si>
    <t>E10000030</t>
  </si>
  <si>
    <t>E10000031</t>
  </si>
  <si>
    <t>E10000032</t>
  </si>
  <si>
    <t>E10000034</t>
  </si>
  <si>
    <t>E92000001</t>
  </si>
  <si>
    <t xml:space="preserve">England </t>
  </si>
  <si>
    <t>*British Summer Time change 1am to 2am.</t>
  </si>
  <si>
    <t>p</t>
  </si>
  <si>
    <t>The probability of meeting a person who has/had the coronavirus.</t>
  </si>
  <si>
    <t>People who had the virus will be included in the cases per 100k people statistics, but may not be infectious anymore.</t>
  </si>
  <si>
    <t>Meeting an infectious individual does not necessarily lead to infection.</t>
  </si>
  <si>
    <t>Modelled using Binomial distribution, which is a vastly simplified representation of reality.</t>
  </si>
  <si>
    <t>Current recorded cases per 100k people are lower bounds of what the reality is - multiply this number by 5-10 to get more realistic picture. Also beware that case density can vary a lot within the same region.</t>
  </si>
  <si>
    <t xml:space="preserve">                 Number of people met
Actual
cases per 100k people   </t>
  </si>
  <si>
    <t>https://www.ons.gov.uk/peoplepopulationandcommunity/populationandmigration/populationestimates</t>
  </si>
  <si>
    <t>ONS UK population estimates (population by country)</t>
  </si>
  <si>
    <t>* Country and regional population counts are obtained from different sources, so the total of regional population counts is slightly different from country population counts.</t>
  </si>
  <si>
    <t>England Breakdown</t>
  </si>
  <si>
    <t>Country Breakdown</t>
  </si>
  <si>
    <t>UK</t>
  </si>
  <si>
    <t>https://www.publichealth.hscni.net/publications/covid-19-surveillance-reports</t>
  </si>
  <si>
    <t>Northern Ireland Public Health Agency (PHA) daily COVID-19 Surveillance Reports (NI number of tests/ positives/ deaths)</t>
  </si>
  <si>
    <t>Total Indeterminate Cases</t>
  </si>
  <si>
    <t>Belfast</t>
  </si>
  <si>
    <t>Aneurin Bevan</t>
  </si>
  <si>
    <t>Betsi Cadwaladr</t>
  </si>
  <si>
    <t>Cardiff and Vale</t>
  </si>
  <si>
    <t>Cwm Taf</t>
  </si>
  <si>
    <t>Hywel Dda</t>
  </si>
  <si>
    <t>Powys</t>
  </si>
  <si>
    <t>Swansea Bay</t>
  </si>
  <si>
    <t>Resident outside Wales</t>
  </si>
  <si>
    <t>To be confirmed</t>
  </si>
  <si>
    <t>Public Health Wales daily statements (Wales numbers breakdown by region)</t>
  </si>
  <si>
    <t>https://covid19-phwstatement.nhs.wales/</t>
  </si>
  <si>
    <t>England Upper Tier Local Authorities/ Scotland NHS Health Boards/
NI Local Government Districts/
Wales Health Boards</t>
  </si>
  <si>
    <t>Total Positive Cases By England NHS Regions</t>
  </si>
  <si>
    <t>Total confirmed cases</t>
  </si>
  <si>
    <t>Multiplier for confirmed cases to get to actual cases</t>
  </si>
  <si>
    <t>Anticipated actual cases based on assumed CFR</t>
  </si>
  <si>
    <t>New Data Paste</t>
  </si>
  <si>
    <t>New Data Ordered</t>
  </si>
  <si>
    <t>Total Negative/Indeterminate Cases</t>
  </si>
  <si>
    <t>Data Check: Test = P + I + N</t>
  </si>
  <si>
    <t>Data Check: Country Total = UK</t>
  </si>
  <si>
    <t>Data Check: Scottish Gov = PHE (Positive)</t>
  </si>
  <si>
    <t>Data Check: Scottish Gov = PHE (Death)</t>
  </si>
  <si>
    <t>(Source: Scot Government)</t>
  </si>
  <si>
    <t>(Source: DHSC, PHE)</t>
  </si>
  <si>
    <t>(Source: PHE Tracker)</t>
  </si>
  <si>
    <t>Data Check: NI Report = PHE (Positive)</t>
  </si>
  <si>
    <t>Data Check: NI Report = PHE (Death)</t>
  </si>
  <si>
    <t>(Source: Northern Ireland PHA)</t>
  </si>
  <si>
    <t>*PHE Tracker death numbers for Scotland and NI start to lag by a day</t>
  </si>
  <si>
    <t>Newry, Mourne and Down</t>
  </si>
  <si>
    <t>Ards and North Down</t>
  </si>
  <si>
    <t>Antrim and Newtownabbey</t>
  </si>
  <si>
    <t>Armagh City, Banbridge and Craigavon</t>
  </si>
  <si>
    <t>Causeway Coast and Glens</t>
  </si>
  <si>
    <t>Derry City and Strabane</t>
  </si>
  <si>
    <t>Fermanagh and Omagh</t>
  </si>
  <si>
    <t>Lisburn and Castlereagh</t>
  </si>
  <si>
    <t>Mid and East Antrim</t>
  </si>
  <si>
    <t>Mid Ulster</t>
  </si>
  <si>
    <t>Unknown</t>
  </si>
  <si>
    <t>http://geoportal1-ons.opendata.arcgis.com/datasets/local-health-boards-december-2016-full-extent-boundaries-in-wales</t>
  </si>
  <si>
    <t>ONS Local Health Boards (December 2016) Full Extent Boundaries in Wales</t>
  </si>
  <si>
    <t>http://geoportal1-ons.opendata.arcgis.com/datasets/87e71b2c79fc4ac894eeb79359cda131_0</t>
  </si>
  <si>
    <t>ONS Local Health Boards (December 2016) Full Clipped Boundaries in Wales</t>
  </si>
  <si>
    <t>ONS Counties and Unitary Authorities (December 2017) Full Clipped Boundaries in UK</t>
  </si>
  <si>
    <t>https://www.facebook.com/groups/224857015370702/</t>
  </si>
  <si>
    <t>Our facebook group</t>
  </si>
  <si>
    <t>Social Media</t>
  </si>
  <si>
    <t>* Scotland move to a new process for reporting deaths: https://www.gov.scot/news/new-process-for-reporting-covid-19-deaths/</t>
  </si>
  <si>
    <t>* 11 confirmed cases from Wales in earlier statistics were duplicates and removed.</t>
  </si>
  <si>
    <t>Northern Ireland Department of Health twitter (Northern Ireland historical numbers of cases/deaths)</t>
  </si>
  <si>
    <t>https://twitter.com/healthdpt</t>
  </si>
  <si>
    <t>https://www.health-ni.gov.uk/news/statement-department-health</t>
  </si>
  <si>
    <t>NI government report of first Northern Ireland fatality (19/03/2020)</t>
  </si>
  <si>
    <t>https://twitter.com/publichealthni/status/1233114223863062528</t>
  </si>
  <si>
    <t>First Northern Ireland case (27/02/2020)</t>
  </si>
  <si>
    <t>https://twitter.com/publichealthni</t>
  </si>
  <si>
    <t>Northern Ireland Public Health Agency (PHA) twitter (NI historical number of tests/ positives/ deaths)</t>
  </si>
  <si>
    <t>* DHSC data discrepancy. See discussion at https://www.facebook.com/groups/224857015370702/permalink/238271874029216/</t>
  </si>
  <si>
    <t>Current Hospital inc ICU (Confirmed + Suspected)</t>
  </si>
  <si>
    <t>People in hospital at midnight (confirmed or suspected)</t>
  </si>
  <si>
    <t>People in intensive care at midnight (confirmed or suspected)</t>
  </si>
  <si>
    <t>&lt;5</t>
  </si>
  <si>
    <t>(Source: Public Health Wales)</t>
  </si>
  <si>
    <t>Data Check: Wales Report = PHE (Positive)</t>
  </si>
  <si>
    <t>Data Check: Wales Report = PHE (Death)</t>
  </si>
  <si>
    <t>Public Health Wales COVID dashboard</t>
  </si>
  <si>
    <t>https://public.tableau.com/profile/public.health.wales.health.protection#!/vizhome/RapidCOVID-19virology-Public/Headlinesummary</t>
  </si>
  <si>
    <t>Current ICU (Confirmed)</t>
  </si>
  <si>
    <t>Current ICU (Confirmed + Suspected)</t>
  </si>
  <si>
    <t>Golden Jubilee National Hospital</t>
  </si>
  <si>
    <t>* Wales changes reporting process. Today’s figures reflect a much shorter period of six hours of testing. Case numbers will return to normal on Friday, as we return to 24 hour reporting.</t>
  </si>
  <si>
    <t>Total Positive Cases (Pillar 1)</t>
  </si>
  <si>
    <t>Total Positive Cases (Pillar 2)</t>
  </si>
  <si>
    <t>Daily Positive Cases (Pillar 1)</t>
  </si>
  <si>
    <t>Daily Positive Cases (Pillar 2)</t>
  </si>
  <si>
    <t>Total Positive Cases (Overall)</t>
  </si>
  <si>
    <t>* Pillar 2 data released</t>
  </si>
  <si>
    <t>https://www.gov.uk/guidance/coronavirus-covid-19-information-for-the-public</t>
  </si>
  <si>
    <t>GOV.UK - Number of coronavirus (COVID-19) cases pillar 1 and 2 numbers</t>
  </si>
  <si>
    <t>Daily Positive Cases (Overall)</t>
  </si>
  <si>
    <t>Data Check: P = P1 + P2</t>
  </si>
  <si>
    <t>Data Check: Country Total = UK P1</t>
  </si>
  <si>
    <r>
      <t xml:space="preserve">Total Positive Cases By Country </t>
    </r>
    <r>
      <rPr>
        <b/>
        <sz val="11"/>
        <color rgb="FFFF0000"/>
        <rFont val="Calibri"/>
        <family val="2"/>
        <scheme val="minor"/>
      </rPr>
      <t>(Pillar 1 Only)</t>
    </r>
  </si>
  <si>
    <t>* Pillar 2 results country unclear, difficult to make inference about testing and positive numbers.</t>
  </si>
  <si>
    <t>East Midlands</t>
  </si>
  <si>
    <t>North East</t>
  </si>
  <si>
    <t>West Midlands</t>
  </si>
  <si>
    <t>Yorkshire and The Humber</t>
  </si>
  <si>
    <t>City of London</t>
  </si>
  <si>
    <t>Hackney</t>
  </si>
  <si>
    <t>https://drive.google.com/file/d/1Bk03g2fXelPF4Ue2AvxvMyIxGspZkhl4/view?usp=sharing</t>
  </si>
  <si>
    <t>Raw Data</t>
  </si>
  <si>
    <t>(This file)</t>
  </si>
  <si>
    <t>ONS Number of provisional weekly deaths involving coronavirus (COVID-19) by Local Authority, England and Wales, 2020</t>
  </si>
  <si>
    <t>https://www.ons.gov.uk/peoplepopulationandcommunity/birthsdeathsandmarriages/deaths/adhocs/11600numberofprovisionalweeklydeathsinvolvingcoronaviruscovid19bylocalauthorityenglandandwales2020</t>
  </si>
  <si>
    <t>Area code</t>
  </si>
  <si>
    <t xml:space="preserve">Area name </t>
  </si>
  <si>
    <t>Care home</t>
  </si>
  <si>
    <t>Elsewhere</t>
  </si>
  <si>
    <t>Home</t>
  </si>
  <si>
    <t>Hospice</t>
  </si>
  <si>
    <t>Hospital</t>
  </si>
  <si>
    <t>Other communal establishment</t>
  </si>
  <si>
    <t xml:space="preserve">Hartlepool                                        </t>
  </si>
  <si>
    <t xml:space="preserve">Middlesbrough                                     </t>
  </si>
  <si>
    <t xml:space="preserve">Redcar and Cleveland                              </t>
  </si>
  <si>
    <t xml:space="preserve">Stockton-on-Tees                                  </t>
  </si>
  <si>
    <t xml:space="preserve">Darlington                                        </t>
  </si>
  <si>
    <t xml:space="preserve">Halton                                            </t>
  </si>
  <si>
    <t xml:space="preserve">Warrington                                        </t>
  </si>
  <si>
    <t xml:space="preserve">Blackburn with Darwen                             </t>
  </si>
  <si>
    <t xml:space="preserve">Blackpool                                         </t>
  </si>
  <si>
    <t xml:space="preserve">Kingston upon Hull, City of                       </t>
  </si>
  <si>
    <t xml:space="preserve">East Riding of Yorkshire                          </t>
  </si>
  <si>
    <t xml:space="preserve">North East Lincolnshire                           </t>
  </si>
  <si>
    <t xml:space="preserve">North Lincolnshire                                </t>
  </si>
  <si>
    <t xml:space="preserve">York                                              </t>
  </si>
  <si>
    <t xml:space="preserve">Derby                                             </t>
  </si>
  <si>
    <t xml:space="preserve">Leicester                                         </t>
  </si>
  <si>
    <t xml:space="preserve">Rutland                                           </t>
  </si>
  <si>
    <t xml:space="preserve">Nottingham                                        </t>
  </si>
  <si>
    <t xml:space="preserve">Herefordshire, County of                          </t>
  </si>
  <si>
    <t xml:space="preserve">Telford and Wrekin                                </t>
  </si>
  <si>
    <t xml:space="preserve">Stoke-on-Trent                                    </t>
  </si>
  <si>
    <t xml:space="preserve">Bath and North East Somerset                      </t>
  </si>
  <si>
    <t xml:space="preserve">Bristol, City of                                  </t>
  </si>
  <si>
    <t xml:space="preserve">North Somerset                                    </t>
  </si>
  <si>
    <t xml:space="preserve">South Gloucestershire                             </t>
  </si>
  <si>
    <t xml:space="preserve">Plymouth                                          </t>
  </si>
  <si>
    <t xml:space="preserve">Torbay                                            </t>
  </si>
  <si>
    <t xml:space="preserve">Swindon                                           </t>
  </si>
  <si>
    <t xml:space="preserve">Peterborough                                      </t>
  </si>
  <si>
    <t xml:space="preserve">Luton                                             </t>
  </si>
  <si>
    <t xml:space="preserve">Southend-on-Sea                                   </t>
  </si>
  <si>
    <t xml:space="preserve">Thurrock                                          </t>
  </si>
  <si>
    <t xml:space="preserve">Medway                                            </t>
  </si>
  <si>
    <t xml:space="preserve">Bracknell Forest                                  </t>
  </si>
  <si>
    <t xml:space="preserve">West Berkshire                                    </t>
  </si>
  <si>
    <t xml:space="preserve">Reading                                           </t>
  </si>
  <si>
    <t xml:space="preserve">Slough                                            </t>
  </si>
  <si>
    <t xml:space="preserve">Windsor and Maidenhead                            </t>
  </si>
  <si>
    <t xml:space="preserve">Wokingham                                         </t>
  </si>
  <si>
    <t xml:space="preserve">Milton Keynes                                     </t>
  </si>
  <si>
    <t xml:space="preserve">Brighton and Hove                                 </t>
  </si>
  <si>
    <t xml:space="preserve">Portsmouth                                        </t>
  </si>
  <si>
    <t xml:space="preserve">Southampton                                       </t>
  </si>
  <si>
    <t xml:space="preserve">Isle of Wight                                     </t>
  </si>
  <si>
    <t xml:space="preserve">County Durham                                     </t>
  </si>
  <si>
    <t xml:space="preserve">Cheshire East                                     </t>
  </si>
  <si>
    <t xml:space="preserve">Cheshire West and Chester                         </t>
  </si>
  <si>
    <t xml:space="preserve">Shropshire                                        </t>
  </si>
  <si>
    <t xml:space="preserve">Cornwall                                          </t>
  </si>
  <si>
    <t>E06000053</t>
  </si>
  <si>
    <t xml:space="preserve">Isles of Scilly                                   </t>
  </si>
  <si>
    <t xml:space="preserve">Wiltshire                                         </t>
  </si>
  <si>
    <t xml:space="preserve">Bedford                                           </t>
  </si>
  <si>
    <t xml:space="preserve">Central Bedfordshire                              </t>
  </si>
  <si>
    <t xml:space="preserve">Northumberland                                    </t>
  </si>
  <si>
    <t xml:space="preserve">Bournemouth, Christchurch and Poole               </t>
  </si>
  <si>
    <t xml:space="preserve">Dorset                                            </t>
  </si>
  <si>
    <t>E07000004</t>
  </si>
  <si>
    <t xml:space="preserve">Aylesbury Vale                                    </t>
  </si>
  <si>
    <t>E07000005</t>
  </si>
  <si>
    <t xml:space="preserve">Chiltern                                          </t>
  </si>
  <si>
    <t>E07000006</t>
  </si>
  <si>
    <t xml:space="preserve">South Bucks                                       </t>
  </si>
  <si>
    <t>E07000007</t>
  </si>
  <si>
    <t xml:space="preserve">Wycombe                                           </t>
  </si>
  <si>
    <t>E07000008</t>
  </si>
  <si>
    <t xml:space="preserve">Cambridge                                         </t>
  </si>
  <si>
    <t>E07000009</t>
  </si>
  <si>
    <t xml:space="preserve">East Cambridgeshire                               </t>
  </si>
  <si>
    <t>E07000010</t>
  </si>
  <si>
    <t xml:space="preserve">Fenland                                           </t>
  </si>
  <si>
    <t>E07000011</t>
  </si>
  <si>
    <t xml:space="preserve">Huntingdonshire                                   </t>
  </si>
  <si>
    <t>E07000012</t>
  </si>
  <si>
    <t xml:space="preserve">South Cambridgeshire                              </t>
  </si>
  <si>
    <t>E07000026</t>
  </si>
  <si>
    <t xml:space="preserve">Allerdale                                         </t>
  </si>
  <si>
    <t>E07000027</t>
  </si>
  <si>
    <t xml:space="preserve">Barrow-in-Furness                                 </t>
  </si>
  <si>
    <t>E07000028</t>
  </si>
  <si>
    <t xml:space="preserve">Carlisle                                          </t>
  </si>
  <si>
    <t>E07000029</t>
  </si>
  <si>
    <t xml:space="preserve">Copeland                                          </t>
  </si>
  <si>
    <t>E07000030</t>
  </si>
  <si>
    <t xml:space="preserve">Eden                                              </t>
  </si>
  <si>
    <t>E07000031</t>
  </si>
  <si>
    <t xml:space="preserve">South Lakeland                                    </t>
  </si>
  <si>
    <t>E07000032</t>
  </si>
  <si>
    <t xml:space="preserve">Amber Valley                                      </t>
  </si>
  <si>
    <t>E07000033</t>
  </si>
  <si>
    <t xml:space="preserve">Bolsover                                          </t>
  </si>
  <si>
    <t>E07000034</t>
  </si>
  <si>
    <t xml:space="preserve">Chesterfield                                      </t>
  </si>
  <si>
    <t>E07000035</t>
  </si>
  <si>
    <t xml:space="preserve">Derbyshire Dales                                  </t>
  </si>
  <si>
    <t>E07000036</t>
  </si>
  <si>
    <t xml:space="preserve">Erewash                                           </t>
  </si>
  <si>
    <t>E07000037</t>
  </si>
  <si>
    <t xml:space="preserve">High Peak                                         </t>
  </si>
  <si>
    <t>E07000038</t>
  </si>
  <si>
    <t xml:space="preserve">North East Derbyshire                             </t>
  </si>
  <si>
    <t>E07000039</t>
  </si>
  <si>
    <t xml:space="preserve">South Derbyshire                                  </t>
  </si>
  <si>
    <t>E07000040</t>
  </si>
  <si>
    <t xml:space="preserve">East Devon                                        </t>
  </si>
  <si>
    <t>E07000041</t>
  </si>
  <si>
    <t xml:space="preserve">Exeter                                            </t>
  </si>
  <si>
    <t>E07000042</t>
  </si>
  <si>
    <t xml:space="preserve">Mid Devon                                         </t>
  </si>
  <si>
    <t>E07000043</t>
  </si>
  <si>
    <t xml:space="preserve">North Devon                                       </t>
  </si>
  <si>
    <t>E07000044</t>
  </si>
  <si>
    <t xml:space="preserve">South Hams                                        </t>
  </si>
  <si>
    <t>E07000045</t>
  </si>
  <si>
    <t xml:space="preserve">Teignbridge                                       </t>
  </si>
  <si>
    <t>E07000046</t>
  </si>
  <si>
    <t xml:space="preserve">Torridge                                          </t>
  </si>
  <si>
    <t>E07000047</t>
  </si>
  <si>
    <t xml:space="preserve">West Devon                                        </t>
  </si>
  <si>
    <t>E07000061</t>
  </si>
  <si>
    <t xml:space="preserve">Eastbourne                                        </t>
  </si>
  <si>
    <t>E07000062</t>
  </si>
  <si>
    <t xml:space="preserve">Hastings                                          </t>
  </si>
  <si>
    <t>E07000063</t>
  </si>
  <si>
    <t xml:space="preserve">Lewes                                             </t>
  </si>
  <si>
    <t>E07000064</t>
  </si>
  <si>
    <t xml:space="preserve">Rother                                            </t>
  </si>
  <si>
    <t>E07000065</t>
  </si>
  <si>
    <t xml:space="preserve">Wealden                                           </t>
  </si>
  <si>
    <t>E07000066</t>
  </si>
  <si>
    <t xml:space="preserve">Basildon                                          </t>
  </si>
  <si>
    <t>E07000067</t>
  </si>
  <si>
    <t xml:space="preserve">Braintree                                         </t>
  </si>
  <si>
    <t>E07000068</t>
  </si>
  <si>
    <t xml:space="preserve">Brentwood                                         </t>
  </si>
  <si>
    <t>E07000069</t>
  </si>
  <si>
    <t xml:space="preserve">Castle Point                                      </t>
  </si>
  <si>
    <t>E07000070</t>
  </si>
  <si>
    <t xml:space="preserve">Chelmsford                                        </t>
  </si>
  <si>
    <t>E07000071</t>
  </si>
  <si>
    <t xml:space="preserve">Colchester                                        </t>
  </si>
  <si>
    <t>E07000072</t>
  </si>
  <si>
    <t xml:space="preserve">Epping Forest                                     </t>
  </si>
  <si>
    <t>E07000073</t>
  </si>
  <si>
    <t xml:space="preserve">Harlow                                            </t>
  </si>
  <si>
    <t>E07000074</t>
  </si>
  <si>
    <t xml:space="preserve">Maldon                                            </t>
  </si>
  <si>
    <t>E07000075</t>
  </si>
  <si>
    <t xml:space="preserve">Rochford                                          </t>
  </si>
  <si>
    <t>E07000076</t>
  </si>
  <si>
    <t xml:space="preserve">Tendring                                          </t>
  </si>
  <si>
    <t>E07000077</t>
  </si>
  <si>
    <t xml:space="preserve">Uttlesford                                        </t>
  </si>
  <si>
    <t>E07000078</t>
  </si>
  <si>
    <t xml:space="preserve">Cheltenham                                        </t>
  </si>
  <si>
    <t>E07000079</t>
  </si>
  <si>
    <t xml:space="preserve">Cotswold                                          </t>
  </si>
  <si>
    <t>E07000080</t>
  </si>
  <si>
    <t xml:space="preserve">Forest of Dean                                    </t>
  </si>
  <si>
    <t>E07000081</t>
  </si>
  <si>
    <t xml:space="preserve">Gloucester                                        </t>
  </si>
  <si>
    <t>E07000082</t>
  </si>
  <si>
    <t xml:space="preserve">Stroud                                            </t>
  </si>
  <si>
    <t>E07000083</t>
  </si>
  <si>
    <t xml:space="preserve">Tewkesbury                                        </t>
  </si>
  <si>
    <t>E07000084</t>
  </si>
  <si>
    <t xml:space="preserve">Basingstoke and Deane                             </t>
  </si>
  <si>
    <t>E07000085</t>
  </si>
  <si>
    <t xml:space="preserve">East Hampshire                                    </t>
  </si>
  <si>
    <t>E07000086</t>
  </si>
  <si>
    <t xml:space="preserve">Eastleigh                                         </t>
  </si>
  <si>
    <t>E07000087</t>
  </si>
  <si>
    <t xml:space="preserve">Fareham                                           </t>
  </si>
  <si>
    <t>E07000088</t>
  </si>
  <si>
    <t xml:space="preserve">Gosport                                           </t>
  </si>
  <si>
    <t>E07000089</t>
  </si>
  <si>
    <t xml:space="preserve">Hart                                              </t>
  </si>
  <si>
    <t>E07000090</t>
  </si>
  <si>
    <t xml:space="preserve">Havant                                            </t>
  </si>
  <si>
    <t>E07000091</t>
  </si>
  <si>
    <t xml:space="preserve">New Forest                                        </t>
  </si>
  <si>
    <t>E07000092</t>
  </si>
  <si>
    <t xml:space="preserve">Rushmoor                                          </t>
  </si>
  <si>
    <t>E07000093</t>
  </si>
  <si>
    <t xml:space="preserve">Test Valley                                       </t>
  </si>
  <si>
    <t>E07000094</t>
  </si>
  <si>
    <t xml:space="preserve">Winchester                                        </t>
  </si>
  <si>
    <t>E07000095</t>
  </si>
  <si>
    <t xml:space="preserve">Broxbourne                                        </t>
  </si>
  <si>
    <t>E07000096</t>
  </si>
  <si>
    <t xml:space="preserve">Dacorum                                           </t>
  </si>
  <si>
    <t>E07000098</t>
  </si>
  <si>
    <t xml:space="preserve">Hertsmere                                         </t>
  </si>
  <si>
    <t>E07000099</t>
  </si>
  <si>
    <t xml:space="preserve">North Hertfordshire                               </t>
  </si>
  <si>
    <t>E07000102</t>
  </si>
  <si>
    <t xml:space="preserve">Three Rivers                                      </t>
  </si>
  <si>
    <t>E07000103</t>
  </si>
  <si>
    <t xml:space="preserve">Watford                                           </t>
  </si>
  <si>
    <t>E07000105</t>
  </si>
  <si>
    <t xml:space="preserve">Ashford                                           </t>
  </si>
  <si>
    <t>E07000106</t>
  </si>
  <si>
    <t xml:space="preserve">Canterbury                                        </t>
  </si>
  <si>
    <t>E07000107</t>
  </si>
  <si>
    <t xml:space="preserve">Dartford                                          </t>
  </si>
  <si>
    <t>E07000108</t>
  </si>
  <si>
    <t xml:space="preserve">Dover                                             </t>
  </si>
  <si>
    <t>E07000109</t>
  </si>
  <si>
    <t xml:space="preserve">Gravesham                                         </t>
  </si>
  <si>
    <t>E07000110</t>
  </si>
  <si>
    <t xml:space="preserve">Maidstone                                         </t>
  </si>
  <si>
    <t>E07000111</t>
  </si>
  <si>
    <t xml:space="preserve">Sevenoaks                                         </t>
  </si>
  <si>
    <t>E07000112</t>
  </si>
  <si>
    <t xml:space="preserve">Folkestone and Hythe                              </t>
  </si>
  <si>
    <t>E07000113</t>
  </si>
  <si>
    <t xml:space="preserve">Swale                                             </t>
  </si>
  <si>
    <t>E07000114</t>
  </si>
  <si>
    <t xml:space="preserve">Thanet                                            </t>
  </si>
  <si>
    <t>E07000115</t>
  </si>
  <si>
    <t xml:space="preserve">Tonbridge and Malling                             </t>
  </si>
  <si>
    <t>E07000116</t>
  </si>
  <si>
    <t xml:space="preserve">Tunbridge Wells                                   </t>
  </si>
  <si>
    <t>E07000117</t>
  </si>
  <si>
    <t xml:space="preserve">Burnley                                           </t>
  </si>
  <si>
    <t>E07000118</t>
  </si>
  <si>
    <t xml:space="preserve">Chorley                                           </t>
  </si>
  <si>
    <t>E07000119</t>
  </si>
  <si>
    <t xml:space="preserve">Fylde                                             </t>
  </si>
  <si>
    <t>E07000120</t>
  </si>
  <si>
    <t xml:space="preserve">Hyndburn                                          </t>
  </si>
  <si>
    <t>E07000121</t>
  </si>
  <si>
    <t xml:space="preserve">Lancaster                                         </t>
  </si>
  <si>
    <t>E07000122</t>
  </si>
  <si>
    <t xml:space="preserve">Pendle                                            </t>
  </si>
  <si>
    <t>E07000123</t>
  </si>
  <si>
    <t xml:space="preserve">Preston                                           </t>
  </si>
  <si>
    <t>E07000124</t>
  </si>
  <si>
    <t xml:space="preserve">Ribble Valley                                     </t>
  </si>
  <si>
    <t>E07000125</t>
  </si>
  <si>
    <t xml:space="preserve">Rossendale                                        </t>
  </si>
  <si>
    <t>E07000126</t>
  </si>
  <si>
    <t xml:space="preserve">South Ribble                                      </t>
  </si>
  <si>
    <t>E07000127</t>
  </si>
  <si>
    <t xml:space="preserve">West Lancashire                                   </t>
  </si>
  <si>
    <t>E07000128</t>
  </si>
  <si>
    <t xml:space="preserve">Wyre                                              </t>
  </si>
  <si>
    <t>E07000129</t>
  </si>
  <si>
    <t xml:space="preserve">Blaby                                             </t>
  </si>
  <si>
    <t>E07000130</t>
  </si>
  <si>
    <t xml:space="preserve">Charnwood                                         </t>
  </si>
  <si>
    <t>E07000131</t>
  </si>
  <si>
    <t xml:space="preserve">Harborough                                        </t>
  </si>
  <si>
    <t>E07000132</t>
  </si>
  <si>
    <t xml:space="preserve">Hinckley and Bosworth                             </t>
  </si>
  <si>
    <t>E07000133</t>
  </si>
  <si>
    <t xml:space="preserve">Melton                                            </t>
  </si>
  <si>
    <t>E07000134</t>
  </si>
  <si>
    <t xml:space="preserve">North West Leicestershire                         </t>
  </si>
  <si>
    <t>E07000135</t>
  </si>
  <si>
    <t xml:space="preserve">Oadby and Wigston                                 </t>
  </si>
  <si>
    <t>E07000136</t>
  </si>
  <si>
    <t xml:space="preserve">Boston                                            </t>
  </si>
  <si>
    <t>E07000137</t>
  </si>
  <si>
    <t xml:space="preserve">East Lindsey                                      </t>
  </si>
  <si>
    <t>E07000138</t>
  </si>
  <si>
    <t xml:space="preserve">Lincoln                                           </t>
  </si>
  <si>
    <t>E07000139</t>
  </si>
  <si>
    <t xml:space="preserve">North Kesteven                                    </t>
  </si>
  <si>
    <t>E07000140</t>
  </si>
  <si>
    <t xml:space="preserve">South Holland                                     </t>
  </si>
  <si>
    <t>E07000141</t>
  </si>
  <si>
    <t xml:space="preserve">South Kesteven                                    </t>
  </si>
  <si>
    <t>E07000142</t>
  </si>
  <si>
    <t xml:space="preserve">West Lindsey                                      </t>
  </si>
  <si>
    <t>E07000143</t>
  </si>
  <si>
    <t xml:space="preserve">Breckland                                         </t>
  </si>
  <si>
    <t>E07000144</t>
  </si>
  <si>
    <t xml:space="preserve">Broadland                                         </t>
  </si>
  <si>
    <t>E07000145</t>
  </si>
  <si>
    <t xml:space="preserve">Great Yarmouth                                    </t>
  </si>
  <si>
    <t>E07000146</t>
  </si>
  <si>
    <t xml:space="preserve">King's Lynn and West Norfolk                      </t>
  </si>
  <si>
    <t>E07000147</t>
  </si>
  <si>
    <t xml:space="preserve">North Norfolk                                     </t>
  </si>
  <si>
    <t>E07000148</t>
  </si>
  <si>
    <t xml:space="preserve">Norwich                                           </t>
  </si>
  <si>
    <t>E07000149</t>
  </si>
  <si>
    <t xml:space="preserve">South Norfolk                                     </t>
  </si>
  <si>
    <t>E07000150</t>
  </si>
  <si>
    <t xml:space="preserve">Corby                                             </t>
  </si>
  <si>
    <t>E07000151</t>
  </si>
  <si>
    <t xml:space="preserve">Daventry                                          </t>
  </si>
  <si>
    <t>E07000152</t>
  </si>
  <si>
    <t xml:space="preserve">East Northamptonshire                             </t>
  </si>
  <si>
    <t>E07000153</t>
  </si>
  <si>
    <t xml:space="preserve">Kettering                                         </t>
  </si>
  <si>
    <t>E07000154</t>
  </si>
  <si>
    <t xml:space="preserve">Northampton                                       </t>
  </si>
  <si>
    <t>E07000155</t>
  </si>
  <si>
    <t xml:space="preserve">South Northamptonshire                            </t>
  </si>
  <si>
    <t>E07000156</t>
  </si>
  <si>
    <t xml:space="preserve">Wellingborough                                    </t>
  </si>
  <si>
    <t>E07000163</t>
  </si>
  <si>
    <t xml:space="preserve">Craven                                            </t>
  </si>
  <si>
    <t>E07000164</t>
  </si>
  <si>
    <t xml:space="preserve">Hambleton                                         </t>
  </si>
  <si>
    <t>E07000165</t>
  </si>
  <si>
    <t xml:space="preserve">Harrogate                                         </t>
  </si>
  <si>
    <t>E07000166</t>
  </si>
  <si>
    <t xml:space="preserve">Richmondshire                                     </t>
  </si>
  <si>
    <t>E07000167</t>
  </si>
  <si>
    <t xml:space="preserve">Ryedale                                           </t>
  </si>
  <si>
    <t>E07000168</t>
  </si>
  <si>
    <t xml:space="preserve">Scarborough                                       </t>
  </si>
  <si>
    <t>E07000169</t>
  </si>
  <si>
    <t xml:space="preserve">Selby                                             </t>
  </si>
  <si>
    <t>E07000170</t>
  </si>
  <si>
    <t xml:space="preserve">Ashfield                                          </t>
  </si>
  <si>
    <t>E07000171</t>
  </si>
  <si>
    <t xml:space="preserve">Bassetlaw                                         </t>
  </si>
  <si>
    <t>E07000172</t>
  </si>
  <si>
    <t xml:space="preserve">Broxtowe                                          </t>
  </si>
  <si>
    <t>E07000173</t>
  </si>
  <si>
    <t xml:space="preserve">Gedling                                           </t>
  </si>
  <si>
    <t>E07000174</t>
  </si>
  <si>
    <t xml:space="preserve">Mansfield                                         </t>
  </si>
  <si>
    <t>E07000175</t>
  </si>
  <si>
    <t xml:space="preserve">Newark and Sherwood                               </t>
  </si>
  <si>
    <t>E07000176</t>
  </si>
  <si>
    <t xml:space="preserve">Rushcliffe                                        </t>
  </si>
  <si>
    <t>E07000177</t>
  </si>
  <si>
    <t xml:space="preserve">Cherwell                                          </t>
  </si>
  <si>
    <t>E07000178</t>
  </si>
  <si>
    <t xml:space="preserve">Oxford                                            </t>
  </si>
  <si>
    <t>E07000179</t>
  </si>
  <si>
    <t xml:space="preserve">South Oxfordshire                                 </t>
  </si>
  <si>
    <t>E07000180</t>
  </si>
  <si>
    <t xml:space="preserve">Vale of White Horse                               </t>
  </si>
  <si>
    <t>E07000181</t>
  </si>
  <si>
    <t xml:space="preserve">West Oxfordshire                                  </t>
  </si>
  <si>
    <t>E07000187</t>
  </si>
  <si>
    <t xml:space="preserve">Mendip                                            </t>
  </si>
  <si>
    <t>E07000188</t>
  </si>
  <si>
    <t xml:space="preserve">Sedgemoor                                         </t>
  </si>
  <si>
    <t>E07000189</t>
  </si>
  <si>
    <t xml:space="preserve">South Somerset                                    </t>
  </si>
  <si>
    <t>E07000192</t>
  </si>
  <si>
    <t xml:space="preserve">Cannock Chase                                     </t>
  </si>
  <si>
    <t>E07000193</t>
  </si>
  <si>
    <t xml:space="preserve">East Staffordshire                                </t>
  </si>
  <si>
    <t>E07000194</t>
  </si>
  <si>
    <t xml:space="preserve">Lichfield                                         </t>
  </si>
  <si>
    <t>E07000195</t>
  </si>
  <si>
    <t xml:space="preserve">Newcastle-under-Lyme                              </t>
  </si>
  <si>
    <t>E07000196</t>
  </si>
  <si>
    <t xml:space="preserve">South Staffordshire                               </t>
  </si>
  <si>
    <t>E07000197</t>
  </si>
  <si>
    <t xml:space="preserve">Stafford                                          </t>
  </si>
  <si>
    <t>E07000198</t>
  </si>
  <si>
    <t xml:space="preserve">Staffordshire Moorlands                           </t>
  </si>
  <si>
    <t>E07000199</t>
  </si>
  <si>
    <t xml:space="preserve">Tamworth                                          </t>
  </si>
  <si>
    <t>E07000200</t>
  </si>
  <si>
    <t xml:space="preserve">Babergh                                           </t>
  </si>
  <si>
    <t>E07000202</t>
  </si>
  <si>
    <t xml:space="preserve">Ipswich                                           </t>
  </si>
  <si>
    <t>E07000203</t>
  </si>
  <si>
    <t xml:space="preserve">Mid Suffolk                                       </t>
  </si>
  <si>
    <t>E07000207</t>
  </si>
  <si>
    <t xml:space="preserve">Elmbridge                                         </t>
  </si>
  <si>
    <t>E07000208</t>
  </si>
  <si>
    <t xml:space="preserve">Epsom and Ewell                                   </t>
  </si>
  <si>
    <t>E07000209</t>
  </si>
  <si>
    <t xml:space="preserve">Guildford                                         </t>
  </si>
  <si>
    <t>E07000210</t>
  </si>
  <si>
    <t xml:space="preserve">Mole Valley                                       </t>
  </si>
  <si>
    <t>E07000211</t>
  </si>
  <si>
    <t xml:space="preserve">Reigate and Banstead                              </t>
  </si>
  <si>
    <t>E07000212</t>
  </si>
  <si>
    <t xml:space="preserve">Runnymede                                         </t>
  </si>
  <si>
    <t>E07000213</t>
  </si>
  <si>
    <t xml:space="preserve">Spelthorne                                        </t>
  </si>
  <si>
    <t>E07000214</t>
  </si>
  <si>
    <t xml:space="preserve">Surrey Heath                                      </t>
  </si>
  <si>
    <t>E07000215</t>
  </si>
  <si>
    <t xml:space="preserve">Tandridge                                         </t>
  </si>
  <si>
    <t>E07000216</t>
  </si>
  <si>
    <t xml:space="preserve">Waverley                                          </t>
  </si>
  <si>
    <t>E07000217</t>
  </si>
  <si>
    <t xml:space="preserve">Woking                                            </t>
  </si>
  <si>
    <t>E07000218</t>
  </si>
  <si>
    <t xml:space="preserve">North Warwickshire                                </t>
  </si>
  <si>
    <t>E07000219</t>
  </si>
  <si>
    <t xml:space="preserve">Nuneaton and Bedworth                             </t>
  </si>
  <si>
    <t>E07000220</t>
  </si>
  <si>
    <t xml:space="preserve">Rugby                                             </t>
  </si>
  <si>
    <t>E07000221</t>
  </si>
  <si>
    <t xml:space="preserve">Stratford-on-Avon                                 </t>
  </si>
  <si>
    <t>E07000222</t>
  </si>
  <si>
    <t xml:space="preserve">Warwick                                           </t>
  </si>
  <si>
    <t>E07000223</t>
  </si>
  <si>
    <t xml:space="preserve">Adur                                              </t>
  </si>
  <si>
    <t>E07000224</t>
  </si>
  <si>
    <t xml:space="preserve">Arun                                              </t>
  </si>
  <si>
    <t>E07000225</t>
  </si>
  <si>
    <t xml:space="preserve">Chichester                                        </t>
  </si>
  <si>
    <t>E07000226</t>
  </si>
  <si>
    <t xml:space="preserve">Crawley                                           </t>
  </si>
  <si>
    <t>E07000227</t>
  </si>
  <si>
    <t xml:space="preserve">Horsham                                           </t>
  </si>
  <si>
    <t>E07000228</t>
  </si>
  <si>
    <t xml:space="preserve">Mid Sussex                                        </t>
  </si>
  <si>
    <t>E07000229</t>
  </si>
  <si>
    <t xml:space="preserve">Worthing                                          </t>
  </si>
  <si>
    <t>E07000234</t>
  </si>
  <si>
    <t xml:space="preserve">Bromsgrove                                        </t>
  </si>
  <si>
    <t>E07000235</t>
  </si>
  <si>
    <t xml:space="preserve">Malvern Hills                                     </t>
  </si>
  <si>
    <t>E07000236</t>
  </si>
  <si>
    <t xml:space="preserve">Redditch                                          </t>
  </si>
  <si>
    <t>E07000237</t>
  </si>
  <si>
    <t xml:space="preserve">Worcester                                         </t>
  </si>
  <si>
    <t>E07000238</t>
  </si>
  <si>
    <t xml:space="preserve">Wychavon                                          </t>
  </si>
  <si>
    <t>E07000239</t>
  </si>
  <si>
    <t xml:space="preserve">Wyre Forest                                       </t>
  </si>
  <si>
    <t>E07000240</t>
  </si>
  <si>
    <t xml:space="preserve">St Albans                                         </t>
  </si>
  <si>
    <t>E07000241</t>
  </si>
  <si>
    <t xml:space="preserve">Welwyn Hatfield                                   </t>
  </si>
  <si>
    <t>E07000242</t>
  </si>
  <si>
    <t xml:space="preserve">East Hertfordshire                                </t>
  </si>
  <si>
    <t>E07000243</t>
  </si>
  <si>
    <t xml:space="preserve">Stevenage                                         </t>
  </si>
  <si>
    <t>E07000244</t>
  </si>
  <si>
    <t xml:space="preserve">East Suffolk                                      </t>
  </si>
  <si>
    <t>E07000245</t>
  </si>
  <si>
    <t xml:space="preserve">West Suffolk                                      </t>
  </si>
  <si>
    <t>E07000246</t>
  </si>
  <si>
    <t xml:space="preserve">Somerset West and Taunton                         </t>
  </si>
  <si>
    <t xml:space="preserve">Bolton                                            </t>
  </si>
  <si>
    <t xml:space="preserve">Bury                                              </t>
  </si>
  <si>
    <t xml:space="preserve">Manchester                                        </t>
  </si>
  <si>
    <t xml:space="preserve">Oldham                                            </t>
  </si>
  <si>
    <t xml:space="preserve">Rochdale                                          </t>
  </si>
  <si>
    <t xml:space="preserve">Salford                                           </t>
  </si>
  <si>
    <t xml:space="preserve">Stockport                                         </t>
  </si>
  <si>
    <t xml:space="preserve">Tameside                                          </t>
  </si>
  <si>
    <t xml:space="preserve">Trafford                                          </t>
  </si>
  <si>
    <t xml:space="preserve">Wigan                                             </t>
  </si>
  <si>
    <t xml:space="preserve">Knowsley                                          </t>
  </si>
  <si>
    <t xml:space="preserve">Liverpool                                         </t>
  </si>
  <si>
    <t xml:space="preserve">St. Helens                                        </t>
  </si>
  <si>
    <t xml:space="preserve">Sefton                                            </t>
  </si>
  <si>
    <t xml:space="preserve">Wirral                                            </t>
  </si>
  <si>
    <t xml:space="preserve">Barnsley                                          </t>
  </si>
  <si>
    <t xml:space="preserve">Doncaster                                         </t>
  </si>
  <si>
    <t xml:space="preserve">Rotherham                                         </t>
  </si>
  <si>
    <t xml:space="preserve">Sheffield                                         </t>
  </si>
  <si>
    <t xml:space="preserve">Newcastle upon Tyne                               </t>
  </si>
  <si>
    <t xml:space="preserve">North Tyneside                                    </t>
  </si>
  <si>
    <t xml:space="preserve">South Tyneside                                    </t>
  </si>
  <si>
    <t xml:space="preserve">Sunderland                                        </t>
  </si>
  <si>
    <t xml:space="preserve">Birmingham                                        </t>
  </si>
  <si>
    <t xml:space="preserve">Coventry                                          </t>
  </si>
  <si>
    <t xml:space="preserve">Dudley                                            </t>
  </si>
  <si>
    <t xml:space="preserve">Sandwell                                          </t>
  </si>
  <si>
    <t xml:space="preserve">Solihull                                          </t>
  </si>
  <si>
    <t xml:space="preserve">Walsall                                           </t>
  </si>
  <si>
    <t xml:space="preserve">Wolverhampton                                     </t>
  </si>
  <si>
    <t xml:space="preserve">Bradford                                          </t>
  </si>
  <si>
    <t xml:space="preserve">Calderdale                                        </t>
  </si>
  <si>
    <t xml:space="preserve">Kirklees                                          </t>
  </si>
  <si>
    <t xml:space="preserve">Leeds                                             </t>
  </si>
  <si>
    <t xml:space="preserve">Wakefield                                         </t>
  </si>
  <si>
    <t xml:space="preserve">Gateshead                                         </t>
  </si>
  <si>
    <t>E09000001</t>
  </si>
  <si>
    <t xml:space="preserve">City of London                                    </t>
  </si>
  <si>
    <t xml:space="preserve">Barking and Dagenham                              </t>
  </si>
  <si>
    <t xml:space="preserve">Barnet                                            </t>
  </si>
  <si>
    <t xml:space="preserve">Bexley                                            </t>
  </si>
  <si>
    <t xml:space="preserve">Brent                                             </t>
  </si>
  <si>
    <t xml:space="preserve">Bromley                                           </t>
  </si>
  <si>
    <t xml:space="preserve">Camden                                            </t>
  </si>
  <si>
    <t xml:space="preserve">Croydon                                           </t>
  </si>
  <si>
    <t xml:space="preserve">Ealing                                            </t>
  </si>
  <si>
    <t xml:space="preserve">Enfield                                           </t>
  </si>
  <si>
    <t xml:space="preserve">Greenwich                                         </t>
  </si>
  <si>
    <t xml:space="preserve">Hackney                                           </t>
  </si>
  <si>
    <t xml:space="preserve">Hammersmith and Fulham                            </t>
  </si>
  <si>
    <t xml:space="preserve">Haringey                                          </t>
  </si>
  <si>
    <t xml:space="preserve">Harrow                                            </t>
  </si>
  <si>
    <t xml:space="preserve">Havering                                          </t>
  </si>
  <si>
    <t xml:space="preserve">Hillingdon                                        </t>
  </si>
  <si>
    <t xml:space="preserve">Hounslow                                          </t>
  </si>
  <si>
    <t xml:space="preserve">Islington                                         </t>
  </si>
  <si>
    <t xml:space="preserve">Kensington and Chelsea                            </t>
  </si>
  <si>
    <t xml:space="preserve">Kingston upon Thames                              </t>
  </si>
  <si>
    <t xml:space="preserve">Lambeth                                           </t>
  </si>
  <si>
    <t xml:space="preserve">Lewisham                                          </t>
  </si>
  <si>
    <t xml:space="preserve">Merton                                            </t>
  </si>
  <si>
    <t xml:space="preserve">Newham                                            </t>
  </si>
  <si>
    <t xml:space="preserve">Redbridge                                         </t>
  </si>
  <si>
    <t xml:space="preserve">Richmond upon Thames                              </t>
  </si>
  <si>
    <t xml:space="preserve">Southwark                                         </t>
  </si>
  <si>
    <t xml:space="preserve">Sutton                                            </t>
  </si>
  <si>
    <t xml:space="preserve">Tower Hamlets                                     </t>
  </si>
  <si>
    <t xml:space="preserve">Waltham Forest                                    </t>
  </si>
  <si>
    <t xml:space="preserve">Wandsworth                                        </t>
  </si>
  <si>
    <t xml:space="preserve">Westminster                                       </t>
  </si>
  <si>
    <t>W06000001</t>
  </si>
  <si>
    <t xml:space="preserve">Isle of Anglesey                                  </t>
  </si>
  <si>
    <t>W06000002</t>
  </si>
  <si>
    <t xml:space="preserve">Gwynedd                                           </t>
  </si>
  <si>
    <t>W06000003</t>
  </si>
  <si>
    <t xml:space="preserve">Conwy                                             </t>
  </si>
  <si>
    <t>W06000004</t>
  </si>
  <si>
    <t xml:space="preserve">Denbighshire                                      </t>
  </si>
  <si>
    <t>W06000005</t>
  </si>
  <si>
    <t xml:space="preserve">Flintshire                                        </t>
  </si>
  <si>
    <t>W06000006</t>
  </si>
  <si>
    <t xml:space="preserve">Wrexham                                           </t>
  </si>
  <si>
    <t>W06000008</t>
  </si>
  <si>
    <t xml:space="preserve">Ceredigion                                        </t>
  </si>
  <si>
    <t>W06000009</t>
  </si>
  <si>
    <t xml:space="preserve">Pembrokeshire                                     </t>
  </si>
  <si>
    <t>W06000010</t>
  </si>
  <si>
    <t xml:space="preserve">Carmarthenshire                                   </t>
  </si>
  <si>
    <t>W06000011</t>
  </si>
  <si>
    <t xml:space="preserve">Swansea                                           </t>
  </si>
  <si>
    <t>W06000012</t>
  </si>
  <si>
    <t xml:space="preserve">Neath Port Talbot                                 </t>
  </si>
  <si>
    <t>W06000013</t>
  </si>
  <si>
    <t xml:space="preserve">Bridgend                                          </t>
  </si>
  <si>
    <t>W06000014</t>
  </si>
  <si>
    <t xml:space="preserve">Vale of Glamorgan                                 </t>
  </si>
  <si>
    <t>W06000015</t>
  </si>
  <si>
    <t xml:space="preserve">Cardiff                                           </t>
  </si>
  <si>
    <t>W06000016</t>
  </si>
  <si>
    <t xml:space="preserve">Rhondda Cynon Taf                                 </t>
  </si>
  <si>
    <t>W06000018</t>
  </si>
  <si>
    <t xml:space="preserve">Caerphilly                                        </t>
  </si>
  <si>
    <t>W06000019</t>
  </si>
  <si>
    <t xml:space="preserve">Blaenau Gwent                                     </t>
  </si>
  <si>
    <t>W06000020</t>
  </si>
  <si>
    <t xml:space="preserve">Torfaen                                           </t>
  </si>
  <si>
    <t>W06000021</t>
  </si>
  <si>
    <t xml:space="preserve">Monmouthshire                                     </t>
  </si>
  <si>
    <t>W06000022</t>
  </si>
  <si>
    <t xml:space="preserve">Newport                                           </t>
  </si>
  <si>
    <t>W06000023</t>
  </si>
  <si>
    <t xml:space="preserve">Powys                                             </t>
  </si>
  <si>
    <t>W06000024</t>
  </si>
  <si>
    <t xml:space="preserve">Merthyr Tydfil                                    </t>
  </si>
  <si>
    <t>Week Number</t>
  </si>
  <si>
    <t>Week Ended</t>
  </si>
  <si>
    <t>Total</t>
  </si>
  <si>
    <t>Total until</t>
  </si>
  <si>
    <t>England and Wales %</t>
  </si>
  <si>
    <t>England and Wales N</t>
  </si>
  <si>
    <t>Death registrations by place of occurance by local authority in England and Wales</t>
  </si>
  <si>
    <t>geometry</t>
  </si>
  <si>
    <t>id</t>
  </si>
  <si>
    <t>Value</t>
  </si>
  <si>
    <t>{"type":"Polygon","coordinates":[[[-1.239709706426158,54.723837285103635],[-1.1744766999650134,54.69625889702198],[-1.1967732394677846,54.679291810574604],[-1.1475437305189091,54.64798572171158],[-1.1579835120991788,54.62949016798217],[-1.2669865010141272,54.62415702674628],[-1.299014333926051,54.62798369303513],[-1.3163618751747022,54.6452366798374],[-1.329833569369601,54.636021891475195],[-1.380896812408423,54.6439171397378],[-1.341179799051151,54.65030591305337],[-1.3344387424818551,54.68904541114416],[-1.304119616335564,54.704330083964535],[-1.3055157547904104,54.71752548496055],[-1.239709706426158,54.723837285103635]]]}</t>
  </si>
  <si>
    <t>{"type":"Polygon","coordinates":[[[-1.198606973557732,54.58286641779627],[-1.1666624921953508,54.55405645895498],[-1.1990654070802185,54.544500789400374],[-1.1597443135832766,54.51583378073654],[-1.137489449855277,54.51507504517927],[-1.146199686782527,54.50282531458797],[-1.2348648976089667,54.510313704653214],[-1.282250253524202,54.51838489159577],[-1.282625335497145,54.56528354596909],[-1.2511184497698657,54.59153139778365],[-1.198606973557732,54.58286641779627]]]}</t>
  </si>
  <si>
    <t>{"type":"Polygon","coordinates":[[[-0.7896530146683576,54.56013733958064],[-0.8478532341368057,54.53094251487697],[-0.8562613216969623,54.487848534457505],[-0.8808291909247821,54.49705232665222],[-0.9525844561376715,54.488013476969954],[-1.0033976445278645,54.50301224943542],[-1.0368528727257145,54.49403937675813],[-1.094073711487031,54.50664098470932],[-1.146199686782527,54.50282531458797],[-1.137489449855277,54.51507504517927],[-1.1597443135832766,54.51583378073654],[-1.1990654070802185,54.544500789400374],[-1.1666624921953508,54.55405645895498],[-1.198606973557732,54.58286641779627],[-1.157723038506857,54.60825656854609],[-1.1579835120991788,54.62949016798217],[-1.1475437305189091,54.64798572171158],[-0.9609196110919784,54.58622024888275],[-0.9403109404674543,54.59060771971393],[-0.7896530146683576,54.56013733958064]]]}</t>
  </si>
  <si>
    <t>{"type":"Polygon","coordinates":[[[-1.1579835120991788,54.62949016798217],[-1.157723038506857,54.60825656854609],[-1.198606973557732,54.58286641779627],[-1.2511184497698657,54.59153139778365],[-1.282625335497145,54.56528354596909],[-1.282250253524202,54.51838489159577],[-1.2348648976089667,54.510313704653214],[-1.2574010728166742,54.487320718417664],[-1.2745193973040818,54.49108140770153],[-1.3436282508189787,54.46415179350217],[-1.3644140434862813,54.465955164971625],[-1.3810114207890454,54.494028380590635],[-1.3962230785806549,54.485957193648076],[-1.4080069038973066,54.49292876384097],[-1.4119035888384452,54.477358190665676],[-1.434908616512332,54.48749665709761],[-1.4214890170358983,54.519638454690394],[-1.4496097460629906,54.532965809696364],[-1.4467549554911407,54.55567289557699],[-1.4113618037664155,54.56481071076673],[-1.408152769109007,54.59440139750028],[-1.4231977238015308,54.60312135832514],[-1.4383572868746768,54.59508315988507],[-1.4526416586776199,54.60705798628895],[-1.410632477707913,54.617823234268194],[-1.380896812408423,54.6439171397378],[-1.329833569369601,54.636021891475195],[-1.3163618751747022,54.6452366798374],[-1.299014333926051,54.62798369303513],[-1.2669865010141272,54.62415702674628],[-1.1579835120991788,54.62949016798217]]]}</t>
  </si>
  <si>
    <t>{"type":"Polygon","coordinates":[[[-1.4383572868746768,54.59508315988507],[-1.4231977238015308,54.60312135832514],[-1.408152769109007,54.59440139750028],[-1.4113618037664155,54.56481071076673],[-1.4467549554911407,54.55567289557699],[-1.4496097460629906,54.532965809696364],[-1.4214890170358983,54.519638454690394],[-1.434908616512332,54.48749665709761],[-1.4565070867876795,54.50281431842048],[-1.4548713126278967,54.45466210095254],[-1.4720521507774622,54.45559677518976],[-1.4745839540948324,54.47279478115456],[-1.5286165960861275,54.48486857306591],[-1.5327216599011235,54.46914405354566],[-1.6128329179557053,54.51991335887781],[-1.6285551039882664,54.51378849358216],[-1.6579365252021985,54.53459324248587],[-1.696924212500969,54.53601174809294],[-1.7089893492973278,54.574146456971405],[-1.679316197659996,54.58597833319783],[-1.682421042880475,54.61776825343071],[-1.6067690927264469,54.61753733391328],[-1.5833160504737664,54.58090909998186],[-1.4881702566703527,54.599283695868806],[-1.4383572868746768,54.59508315988507]]]}</t>
  </si>
  <si>
    <t>{"type":"Polygon","coordinates":[[[-2.690630967209743,53.38538377740843],[-2.6972053206799522,53.36854864497102],[-2.6746378886411666,53.353659834180526],[-2.630617851538733,53.36405121246488],[-2.6314722049215495,53.34602849393783],[-2.6095715852791086,53.34627040962276],[-2.61980298798552,53.3319094148721],[-2.5952246998140076,53.32245271082496],[-2.624126849618067,53.309400260006406],[-2.685150602827286,53.315448152129576],[-2.7007998562539974,53.305804513234996],[-2.818075486461095,53.3186700292061],[-2.8315263427686075,53.33513129194863],[-2.8188048125195966,53.347996807919735],[-2.7872979267923164,53.35628791821223],[-2.745174137441988,53.40209795200337],[-2.690630967209743,53.38538377740843]]]}</t>
  </si>
  <si>
    <t>{"type":"Polygon","coordinates":[[[-2.489712057036175,53.46027867422828],[-2.449380326001023,53.415887146044206],[-2.4710413099385278,53.392333355266324],[-2.4265940961446866,53.3874620530653],[-2.4312722018627912,53.373386958669556],[-2.486878104351711,53.36789987108872],[-2.518395409022684,53.342388762496434],[-2.5630926774651543,53.32307949237227],[-2.5952246998140076,53.32245271082496],[-2.61980298798552,53.3319094148721],[-2.6095715852791086,53.34627040962276],[-2.6314722049215495,53.34602849393783],[-2.630617851538733,53.36405121246488],[-2.6746378886411666,53.353659834180526],[-2.6972053206799522,53.36854864497102],[-2.690630967209743,53.38538377740843],[-2.676315338575721,53.38761599941025],[-2.6635521325519385,53.42870867734533],[-2.6820665954941925,53.438891128447246],[-2.677544773931481,53.45257036081311],[-2.6326703834462313,53.44184909750385],[-2.5767414937028317,53.44606062965508],[-2.5509233512318668,53.46797599147595],[-2.4963385052248492,53.48092947678703],[-2.489712057036175,53.46027867422828]]]}</t>
  </si>
  <si>
    <t>{"type":"Polygon","coordinates":[[[-2.4658110002047007,53.78081695675634],[-2.410986518492747,53.70514133204422],[-2.374426445074418,53.68725056752713],[-2.3712382483043957,53.66708359633823],[-2.3791358076236016,53.63087321677168],[-2.421697192609031,53.623835669573815],[-2.4387217466032025,53.646047927917095],[-2.4730313281838683,53.616589195193505],[-2.511320946255216,53.626991569645355],[-2.532346374627455,53.66490635517389],[-2.515676064718841,53.69238577774808],[-2.561602768517072,53.746904776196594],[-2.55129843320481,53.756383472578726],[-2.4658110002047007,53.78081695675634]]]}</t>
  </si>
  <si>
    <t>{"type":"Polygon","coordinates":[[[-3.0106488227366626,53.82619814001511],[-2.9833616092050006,53.79380343056991],[-3.006127001173951,53.787986457964166],[-2.996479059314341,53.774505156613245],[-3.0677342152299714,53.774659102958196],[-3.0549814281498824,53.87591181326758],[-3.019754979524243,53.86859936188229],[-3.0106488227366626,53.82619814001511]]]}</t>
  </si>
  <si>
    <t>{"type":"Polygon","coordinates":[[[-1.6830565984457406,51.69011563061363],[-1.6969137935572762,51.681472642961246],[-1.6862135383846848,51.65234379526256],[-1.6601245033777037,51.63461797325792],[-1.6906311705104669,51.605412152386755],[-1.6911104419203395,51.583518782900875],[-1.6765447586376885,51.56944368850513],[-1.655040058855577,51.57650322803799],[-1.6028098941231512,51.518300513478096],[-1.7190853057357325,51.50070664548342],[-1.7157408248103163,51.48837994171965],[-1.7978004253354678,51.48444331375584],[-1.8134496787621792,51.50704043796151],[-1.837579952354898,51.50083859949338],[-1.8422997338477742,51.61255966125959],[-1.788579660167266,51.632715636281],[-1.7886213359420378,51.66700168653563],[-1.7537282935145706,51.662218353674575],[-1.6830565984457406,51.69011563061363]]]}</t>
  </si>
  <si>
    <t>{"type":"Polygon","coordinates":[[[-0.03126852220705345,52.661528063437345],[-0.012754059264798556,52.5942425145252],[-0.1869796356971989,52.56851148258298],[-0.18785482696740097,52.541867768738534],[-0.2348338440786133,52.54367114020799],[-0.2424500919181103,52.52472474361122],[-0.28463639493059567,52.50610823203935],[-0.3491609132206239,52.564486885279194],[-0.38862787192926795,52.569083283292805],[-0.3968379995592599,52.5829934351761],[-0.415383719332592,52.57873791835489],[-0.478814248534869,52.573646692803926],[-0.49765169873160175,52.586853089967434],[-0.4709166892156631,52.623558297071334],[-0.4947760702723656,52.640316456336265],[-0.4526939566968089,52.654281589057035],[-0.4208849216024362,52.646881168331774],[-0.3567667421164291,52.659482776282964],[-0.33576215163157563,52.67464649126088],[-0.2892415680428506,52.6702810127647],[-0.26012062042124207,52.65146657017789],[-0.212506047744764,52.66667426982579],[-0.1928663388836771,52.6524342329176],[-0.180019781310353,52.66056040069764],[-0.14106335084266064,52.651510554847874],[-0.10220069086820516,52.672205342076616],[-0.05949344067107454,52.674690475930866],[-0.03126852220705345,52.661528063437345]]]}</t>
  </si>
  <si>
    <t>{"type":"Polygon","coordinates":[[[-0.8713271142768724,52.04025559604274],[-0.8192949094746114,52.01164356821639],[-0.8045000094307166,51.98612146345661],[-0.7620011381074443,51.98556065891428],[-0.7403818299447114,51.96985813172903],[-0.7127299533837981,51.97890797757879],[-0.7133863468364501,51.9898161757355],[-0.6529773113051105,51.96923135018172],[-0.7021547255355207,51.9091153024774],[-0.5772628474889245,51.86598833355544],[-0.5376291856811957,51.83140538677841],[-0.5536326831934648,51.82671002325733],[-0.5818263448264087,51.806905925595814],[-0.6329416825836951,51.81994738024687],[-0.6671887505022038,51.81580182510062],[-0.6954553447409966,51.84111500267797],[-0.692308823745746,51.85704844938065],[-0.7225341793988012,51.854255422836495],[-0.7456746533406964,51.842093661585174],[-0.6826504629424432,51.79720730586375],[-0.6734713735490123,51.76847432019494],[-0.6947989512883455,51.749373977253214],[-0.7198460919260379,51.751287310397636],[-0.7130946164130485,51.72354397980352],[-0.7366414291589658,51.719156508972354],[-0.7741496264533465,51.77627060295008],[-0.7853291530358106,51.76977186795955],[-0.7985820494131586,51.78137282466854],[-0.8393722139707984,51.777942020409576],[-0.8347566219148508,51.769969798974486],[-0.8777139267606096,51.74802144865112],[-0.9045843825445568,51.75177114176749],[-0.912784091230856,51.73702528115445],[-0.9536784452254246,51.75785202239315],[-1.0326644573611752,51.75578474290378],[-1.0459694484569875,51.745052483427024],[-1.085738556532724,51.78130684766356],[-1.1235384842505054,51.79418335980216],[-1.1100980468866855,51.81730830004767],[-1.1406776466252992,51.83469324085991],[-1.1216005607236292,51.845337530996694],[-1.0619104323070987,51.83238404568561],[-1.0686098131016228,51.88656216294172],[-1.0926150593700275,51.89342377145965],[-1.0555027819359752,51.94904238665783],[-1.0763510882654357,51.94322541405209],[-1.095230214236941,51.95710257743289],[-1.0531168438303053,52.00245077218918],[-1.1180893766991273,52.01542624983525],[-1.1361558250625876,52.02003364401636],[-1.114401070631847,52.04796390945791],[-1.0529605596749123,52.05966383167437],[-1.0294033279853023,52.06996724061876],[-1.0421144392906205,52.07393685708506],[-0.9678065328729746,52.07091291102347],[-0.9518759679665552,52.08153520882526],[-0.9060326157178675,52.021221230106],[-0.8713271142768724,52.04025559604274]]]}</t>
  </si>
  <si>
    <t>Aylesbury Vale</t>
  </si>
  <si>
    <t>{"type":"Polygon","coordinates":[[[-0.5242720998669199,51.682110420676054],[-0.5051116624157057,51.67307157099379],[-0.5326280927086113,51.663010077734334],[-0.5379521729356753,51.64226030966811],[-0.5225008794391286,51.60506027502686],[-0.5755749786106783,51.5893907363441],[-0.6086551248355843,51.59820966267643],[-0.6088947605405206,51.62865805047472],[-0.640245362112406,51.6347059425979],[-0.6426938138802338,51.619091384752615],[-0.6753780402448104,51.60785330157101],[-0.6918920659980312,51.6548729137868],[-0.762105327544373,51.70236536120493],[-0.7366414291589658,51.719156508972354],[-0.7130946164130485,51.72354397980352],[-0.7198460919260379,51.751287310397636],[-0.6947989512883455,51.749373977253214],[-0.6734713735490123,51.76847432019494],[-0.6129373106933595,51.7474276556063],[-0.5863794232201993,51.752112022959885],[-0.5500798233941921,51.7305705308339],[-0.5630409893481385,51.71154716106465],[-0.5462873278899831,51.68043900321656],[-0.5242720998669199,51.682110420676054]]]}</t>
  </si>
  <si>
    <t>Chiltern</t>
  </si>
  <si>
    <t>{"type":"Polygon","coordinates":[[[-0.5225008794391286,51.60506027502686],[-0.5006002597966877,51.59969414528848],[-0.4766054324719775,51.557996678141095],[-0.4954220447813249,51.53825855748456],[-0.4900250319484112,51.49474672270022],[-0.5318154151005672,51.49339419409813],[-0.5288564350917877,51.51008637635808],[-0.5687088947170675,51.511273962447724],[-0.5650414265371726,51.52069767799237],[-0.6305349065906398,51.53889633519937],[-0.6595308268879343,51.5282190565601],[-0.6592703532956126,51.504907181467146],[-0.6422145424703611,51.50062967231094],[-0.6506851436926757,51.48586181936291],[-0.7035821208214461,51.51251652937485],[-0.6941738146667724,51.56217522178983],[-0.6783474391972817,51.563604723564396],[-0.6753780402448104,51.60785330157101],[-0.6426938138802338,51.619091384752615],[-0.640245362112406,51.6347059425979],[-0.6088947605405206,51.62865805047472],[-0.6086551248355843,51.59820966267643],[-0.5755749786106783,51.5893907363441],[-0.5225008794391286,51.60506027502686]]]}</t>
  </si>
  <si>
    <t>South Bucks</t>
  </si>
  <si>
    <t>{"type":"Polygon","coordinates":[[[-0.7366414291589658,51.719156508972354],[-0.762105327544373,51.70236536120493],[-0.6918920659980312,51.6548729137868],[-0.6753780402448104,51.60785330157101],[-0.6783474391972817,51.563604723564396],[-0.6941738146667724,51.56217522178983],[-0.7269518115245841,51.57741590994022],[-0.8427479517272927,51.5447572924751],[-0.8755988811909541,51.56173537508996],[-0.8968847831555156,51.54486725415006],[-0.9386022337018218,51.57103813279215],[-0.9200669328721816,51.603586788582305],[-0.9423843102623382,51.60454345515451],[-0.9488753121830049,51.63136310767891],[-0.9345805214363683,51.63658628723982],[-0.9507298841603378,51.65073835480804],[-0.9272560040202711,51.651442109527835],[-0.9322154212180838,51.664868430041274],[-0.879891485992423,51.680867853748936],[-0.8947593186421674,51.692468810457925],[-0.8876848558746993,51.7183427925776],[-0.912784091230856,51.73702528115445],[-0.9045843825445568,51.75177114176749],[-0.8777139267606096,51.74802144865112],[-0.8347566219148508,51.769969798974486],[-0.8393722139707984,51.777942020409576],[-0.7985820494131586,51.78137282466854],[-0.7853291530358106,51.76977186795955],[-0.7741496264533465,51.77627060295008],[-0.7366414291589658,51.719156508972354]]]}</t>
  </si>
  <si>
    <t>Wycombe</t>
  </si>
  <si>
    <t>{"type":"Polygon","coordinates":[[[-0.08518655581772627,51.52033480446498],[-0.07844549924842958,51.521511394387126],[-0.08016462495775656,51.50687549544905],[-0.10916054525505103,51.50987744917565],[-0.11144229392379223,51.50976748750068],[-0.11157774019179989,51.51534254442149],[-0.10532637397606948,51.51854242916303],[-0.08518655581772627,51.52033480446498]]]}</t>
  </si>
  <si>
    <t>{"type":"Polygon","coordinates":[[[0.15789781948094195,51.50876683625848],[0.11832667133536923,51.51358315762202],[0.0997288568435728,51.511900743995035],[0.06835741738430023,51.5444164112827],[0.12932907587505404,51.566474723281026],[0.12957913052368397,51.5900505063939],[0.14820820184655936,51.598957402066205],[0.1497814623441851,51.56969660035755],[0.18350758307805037,51.564638363309086],[0.19021738281626632,51.55265254073771],[0.15789781948094195,51.50876683625848]]]}</t>
  </si>
  <si>
    <t>{"type":"Polygon","coordinates":[[[-0.18208273216154325,51.66860712699014],[-0.12912324137061582,51.63226479341363],[-0.13876076428653228,51.61019548524781],[-0.17125744966463685,51.572434646064224],[-0.2134750095082012,51.555192655429444],[-0.25132703194444694,51.57313840078401],[-0.2671325695265523,51.600375907673275],[-0.3044636447781546,51.636355367722395],[-0.18208273216154325,51.66860712699014]]]}</t>
  </si>
  <si>
    <t>{"type":"Polygon","coordinates":[[[0.21033636308722414,51.485872815530406],[0.22370386784519525,51.482277068759],[0.20335567081299288,51.45432481098245],[0.15587654440452248,51.43088098187954],[0.15292798333943658,51.40871270820624],[0.14890627107398302,51.40848178868881],[0.07536936648961046,51.4319915947967],[0.08231880193276453,51.46664051857872],[0.12419253663446383,51.47682296968064],[0.11832667133536923,51.51358315762202],[0.15789781948094195,51.50876683625848],[0.18763348478043085,51.4845642715983],[0.21033636308722414,51.485872815530406]]]}</t>
  </si>
  <si>
    <t>{"type":"Polygon","coordinates":[[[-0.252045939059256,53.73207094624358],[-0.2995250654677264,53.73554573517253],[-0.3980674349150206,53.711585086197275],[-0.41892616018817286,53.71893052608505],[-0.40194328196877294,53.74998370309566],[-0.42234357371943965,53.75056649997298],[-0.3881069247446227,53.7693479540573],[-0.39222240750331316,53.79113136186822],[-0.3161328617141841,53.81326664703902],[-0.2782495824468594,53.78205952368346],[-0.2523272505389649,53.78133377662868],[-0.252045939059256,53.73207094624358]]]}</t>
  </si>
  <si>
    <t>{"type":"Polygon","coordinates":[[[-0.21237060147675635,54.15811745590223],[-0.09368841387111893,54.12837282282372],[-0.07899770326415201,54.109734318916864],[-0.1711220033966292,54.095208381653755],[-0.2027539164482235,54.068311755956884],[-0.2064526414591974,53.99767237595825],[-0.11676637415085622,53.860902044634614],[0.13037097024434274,53.64910486248117],[0.1398105332300954,53.59024237787147],[0.10993942166259885,53.570625215057404],[0.10816820123480753,53.59960011641114],[0.094019275699873,53.59442092152021],[-0.005950489033345718,53.6271895006603],[-0.1279042249585487,53.637481913437185],[-0.252045939059256,53.73207094624358],[-0.2523272505389649,53.78133377662868],[-0.2782495824468594,53.78205952368346],[-0.3161328617141841,53.81326664703902],[-0.39222240750331316,53.79113136186822],[-0.3881069247446227,53.7693479540573],[-0.42234357371943965,53.75056649997298],[-0.40194328196877294,53.74998370309566],[-0.41892616018817286,53.71893052608505],[-0.4409101313801571,53.70841818995823],[-0.5413174917484778,53.69300156312789],[-0.6196575293752691,53.72442860983339],[-0.6987268930605621,53.69437608406498],[-0.702456874902615,53.67748597079009],[-0.7721387703206206,53.664070646444145],[-0.8482595729408278,53.633039461768526],[-0.8653362216534646,53.63771283295461],[-0.9475416873903155,53.65867152820328],[-1.0486575359297508,53.65605444033907],[-1.103565369191248,53.669557734024984],[-1.0749341119232039,53.70399773062457],[-1.0390825266759913,53.69389225269512],[-0.9036570965558903,53.71851267172018],[-0.9115442369314026,53.73287366647084],[-0.9614093014455438,53.73627148222731],[-0.9635660227899709,53.75078642332292],[-0.9296731989570208,53.76346500444659],[-0.9200877707595678,53.81582875406575],[-0.9407797929336343,53.824064883520755],[-0.9481980808429675,53.861363883669476],[-0.9235156032345264,53.88076112313361],[-0.9219527616805934,53.890855604895556],[-0.9483335271109752,53.893098823064875],[-0.9283604120517168,53.9204572877966],[-0.9252972426060095,53.99151452216012],[-0.8787141453551266,54.016860688239944],[-0.7342554910532959,54.030254020250894],[-0.7303588061121573,54.01264915608872],[-0.6836819383680384,54.00876750896239],[-0.6870368382371472,54.03077084012324],[-0.6446525752944972,54.05511635496088],[-0.6603122476649004,54.063099572563466],[-0.5631347598413754,54.09399880322912],[-0.5246263439524768,54.085476773419195],[-0.46594685307415773,54.10763405092499],[-0.45853898410851635,54.12597565830945],[-0.42709461204339405,54.13744466100848],[-0.43316885621634427,54.16407737868543],[-0.41824892884813636,54.17406189877241],[-0.3907845932736951,54.176536036459154],[-0.3749269609731254,54.15411485093344],[-0.32384288004691797,54.15029918081209],[-0.30423442801691003,54.13625707491884],[-0.2226853557327111,54.1370378028111],[-0.21237060147675635,54.15811745590223]]]}</t>
  </si>
  <si>
    <t>{"type":"Polygon","coordinates":[[[0.030297016074195326,53.53490966302821],[0.0047497661392448265,53.519515028532865],[-0.06763063569521677,53.515963266431434],[-0.07534065402795065,53.48973740695187],[-0.10781650151866806,53.469867332285375],[-0.08220673792156141,53.451151855206035],[-0.1318842614492297,53.43594415555814],[-0.18847996358897312,53.484481238888456],[-0.2106097999926586,53.48628461035791],[-0.21987224093563285,53.5326114640214],[-0.1875318397129213,53.56360966019453],[-0.22256032840839524,53.56801912336069],[-0.2921171965020868,53.61326835260951],[-0.20040965411732614,53.64020896297636],[-0.09182342295009249,53.589527626984186],[-0.01873453294451366,53.57254954436932],[0.030297016074195326,53.53490966302821]]]}</t>
  </si>
  <si>
    <t>{"type":"Polygon","coordinates":[[[-0.4409101313801571,53.70841818995823],[-0.4382637196821655,53.69943432111345],[-0.2971182894746711,53.71689623509817],[-0.20040965411732614,53.64020896297636],[-0.2921171965020868,53.61326835260951],[-0.30855828964945786,53.614323984689186],[-0.300817014485645,53.595135672407494],[-0.33593927367435583,53.55862839631853],[-0.4200097303322323,53.56396153755442],[-0.42900127873919125,53.574528854518725],[-0.4909314800496922,53.54587284202239],[-0.5012566532493388,53.53746077388743],[-0.4306683097300539,53.54633468105725],[-0.4082571618466613,53.53234755600148],[-0.4050898029640244,53.5177336493984],[-0.4883788388449357,53.5048571372598],[-0.47175020471109264,53.474870588496366],[-0.6297534858136729,53.4582223909064],[-0.6244919192487668,53.512840354862384],[-0.7395899902240517,53.519932882897734],[-0.7974880603254064,53.45506649083485],[-0.8719209940673665,53.46631557018395],[-0.9162535994805863,53.46030066656327],[-0.9004688997858681,53.475156488851276],[-0.9355599021434999,53.502514953583],[-0.9437179350550275,53.530643150039495],[-0.8973119598469239,53.5329633413813],[-0.9011148742948265,53.56872287808048],[-0.8653362216534646,53.63771283295461],[-0.8482595729408278,53.633039461768526],[-0.7721387703206206,53.664070646444145],[-0.702456874902615,53.67748597079009],[-0.6987268930605621,53.69437608406498],[-0.6196575293752691,53.72442860983339],[-0.5413174917484778,53.69300156312789],[-0.4409101313801571,53.70841818995823]]]}</t>
  </si>
  <si>
    <t>{"type":"Polygon","coordinates":[[[-0.9252972426060095,53.99151452216012],[-0.9283604120517168,53.9204572877966],[-0.9483335271109752,53.893098823064875],[-0.9219527616805934,53.890855604895556],[-0.9235156032345264,53.88076112313361],[-0.9393003029292446,53.887864647336464],[-0.9928328356232807,53.87520805854779],[-1.0082007775702841,53.88999790383082],[-1.0649631828091142,53.87458127700048],[-1.0911980830277948,53.88581936018208],[-1.1051073728577947,53.87573587458763],[-1.1956375746052599,53.92238161710852],[-1.2234769921526452,53.974415481702785],[-1.2165171377657993,53.98558758787941],[-1.182103366748204,53.98534567219448],[-1.1755081753906094,54.00219180079939],[-1.152523985604108,53.98942525033574],[-1.1407922550059206,54.02985815822102],[-1.0597120351879008,54.056611833740426],[-1.002001506073018,54.055226316635846],[-0.9668479900532292,54.0229745573681],[-0.9827577170722623,54.01003206822451],[-0.9719324345753559,53.996693717051045],[-0.9950312327424795,53.98316843103014],[-0.9252972426060095,53.99151452216012]]]}</t>
  </si>
  <si>
    <t>{"type":"Polygon","coordinates":[[[-1.474625629869604,52.96592397208029],[-1.468551385696653,52.950661291594905],[-1.4092780150278381,52.950320410402504],[-1.423468616337546,52.93774079478631],[-1.3830743716402365,52.925930910894884],[-1.388263005599292,52.90146443821478],[-1.4027765941634787,52.90046378697259],[-1.423562386830782,52.86507811996829],[-1.444306503723313,52.861053522664506],[-1.5416923704206962,52.889544592648384],[-1.555164064615595,52.90621478257334],[-1.5440678895826734,52.9242045125979],[-1.5066013680630643,52.93986305511317],[-1.495401003593214,52.965879987410304],[-1.474625629869604,52.96592397208029]]]}</t>
  </si>
  <si>
    <t>{"type":"Polygon","coordinates":[[[-1.04861586015498,52.654996339944326],[-1.0481365887451073,52.63535718479526],[-1.070485222966342,52.61807120949049],[-1.0966159337480947,52.61648776137097],[-1.1019191760877725,52.59931174774116],[-1.1436157887466925,52.58802967988957],[-1.159327555835561,52.581662898909],[-1.165558084163905,52.613078949447],[-1.211047192327035,52.631057683304064],[-1.185291563518227,52.66064837003761],[-1.165026718035568,52.688809554996595],[-1.1475228926315237,52.69065691113604],[-1.1292272275068198,52.66538771822868],[-1.1188082838139364,52.673184000983824],[-1.0750799771349042,52.669621242714896],[-1.04861586015498,52.654996339944326]]]}</t>
  </si>
  <si>
    <t>{"type":"Polygon","coordinates":[[[-0.4950261249209955,52.64023948316378],[-0.514530387514073,52.643153467550405],[-0.5411507886493911,52.624822856333445],[-0.5620511896973159,52.586600178115006],[-0.6030184762977342,52.588590484431904],[-0.6748675120038587,52.55863692417096],[-0.7136572393724645,52.52496665929615],[-0.7422051450909661,52.53948160039176],[-0.7651997538211601,52.58235565746129],[-0.7924348726343577,52.59761833794668],[-0.8169610660874058,52.59370370231786],[-0.8086884247952559,52.646122432774504],[-0.7821930509842527,52.66913741134505],[-0.7860480601506197,52.694736489277304],[-0.8217537801861319,52.71567319219097],[-0.8010409201246791,52.73680782611958],[-0.7533221580112723,52.73657690660215],[-0.6641047431691103,52.75671088928856],[-0.5726368364892842,52.75310414634965],[-0.5399734480120948,52.738402270406596],[-0.5424323187236162,52.72328254009867],[-0.4283657231739255,52.7013561821103],[-0.4561947217776172,52.67039097443967],[-0.5235844495831898,52.66523377188373],[-0.4950261249209955,52.64023948316378]]]}</t>
  </si>
  <si>
    <t>{"type":"Polygon","coordinates":[[[-1.086113638505668,52.94857201977054],[-1.1522843498991717,52.937026043899024],[-1.174924714543808,52.88965455432336],[-1.2139228207862711,52.904411411103894],[-1.1823013266783695,52.917331907912484],[-1.2469091965179402,52.9536412529865],[-1.2319788502060378,52.96763937420977],[-1.2468362639120905,52.984540483652154],[-1.2033475929379938,52.98753144121125],[-1.225144023143507,53.008094274430036],[-1.1827493412571632,53.01857362205436],[-1.1435115993097638,53.006499830143014],[-1.1522739309554781,52.99658128706102],[-1.086113638505668,52.94857201977054]]]}</t>
  </si>
  <si>
    <t>{"type":"Polygon","coordinates":[[[-2.6180317675577296,52.30695664250708],[-2.663156212691608,52.30396568494799],[-2.639880292481706,52.286371816953306],[-2.604237086108352,52.28660273647074],[-2.6288674689983287,52.24035285597972],[-2.495650854941119,52.256946072732205],[-2.5042256456003624,52.2725166459075],[-2.4514016010774426,52.285085265356194],[-2.4280006535432257,52.270614308930575],[-2.4736252079743632,52.25077722276657],[-2.4648524573849553,52.23437094086153],[-2.3902944963186803,52.23034634355775],[-2.4351793057476225,52.16821799720154],[-2.4151957717446715,52.14523600713349],[-2.358725096929242,52.151899684636476],[-2.3446074282253857,52.132590414512315],[-2.3513797416257596,52.021364180283456],[-2.3928888132982076,52.012963108315994],[-2.399015152189624,51.99614996821358],[-2.437294351317278,51.99716161562328],[-2.4369609451191057,52.014942418465395],[-2.478928450314041,52.022529774038105],[-2.491306155421187,52.010466978294254],[-2.4710517288822205,51.99488540895146],[-2.50064152897001,51.96053338169185],[-2.465488012950221,51.95169246302453],[-2.4400657903395846,51.89683258338362],[-2.4938587966259433,51.879997450946206],[-2.508622439838759,51.885165649669645],[-2.531627467512646,51.860776150162025],[-2.6047580332929963,51.854387376846454],[-2.650403425611519,51.82612722638],[-2.693360730457278,51.83386852829766],[-2.6972990911731882,51.84480971495685],[-2.7569892195897188,51.845986304879],[-2.7789940286690884,51.86901227961703],[-2.7693460868094784,51.88027235513363],[-2.8754213525467263,51.933086947620154],[-2.968347911343555,51.90452990063129],[-2.9766622284104765,51.92748989836434],[-2.9988962542510897,51.92348729339555],[-3.067369552200721,51.98314150206502],[-3.09919942518248,52.02268372038306],[-3.0907809186786306,52.050822913007046],[-3.125892758923648,52.07831333174873],[-3.106721902528742,52.1187352434665],[-3.141229444039573,52.12992934197812],[-3.072537348272391,52.15577033559531],[-3.122433669617611,52.16342366817299],[-3.0973031774303754,52.180071865762955],[-3.100449698425626,52.202284124106235],[-3.0772258729341884,52.21315933376045],[-3.07303745756965,52.23587741580858],[-3.0453959999524294,52.238571476845266],[-3.048313304186437,52.25022741439174],[-3.005772757088393,52.264258524117494],[-2.967180989649952,52.26139952056836],[-2.964930497812289,52.27435300587944],[-3.012607584150925,52.27916932724298],[-2.9971458717106856,52.324528518166765],[-2.966805907677008,52.32944380503778],[-2.9546470003874132,52.34915993335932],[-2.9331527195489944,52.350050622926545],[-2.938893557523773,52.36105778659072],[-2.9054279103822314,52.38578816729074],[-2.854854357696974,52.3954977831903],[-2.8056456866354846,52.38809736246504],[-2.7924240470892157,52.35686824677449],[-2.732765175503764,52.35553771050739],[-2.7483831720993965,52.33489790411613],[-2.7669914055348865,52.33610748254077],[-2.7123961405841763,52.30813323242923],[-2.669834755598747,52.34134165826918],[-2.6180317675577296,52.30695664250708]]]}</t>
  </si>
  <si>
    <t>{"type":"Polygon","coordinates":[[[-2.416341855550889,52.8270093880948],[-2.377656317619212,52.81164774210195],[-2.378937847693437,52.78413533102527],[-2.312204513340517,52.74086541192585],[-2.3155802510970114,52.732948171328246],[-2.3579332572085834,52.731210776863776],[-2.3750724195833772,52.74081043108837],[-2.438107028925323,52.61456343205905],[-2.500849907843868,52.62968316236698],[-2.6225535891204412,52.6990359907685],[-2.5974230969332055,52.71824629538519],[-2.6602389084576012,52.731628631228645],[-2.663416686283931,52.76043859006993],[-2.6431310029138864,52.76708027523792],[-2.635254281482066,52.75903108063036],[-2.6210011665102018,52.776525983117565],[-2.589858943812173,52.779297017326726],[-2.5827844810447047,52.80562184231377],[-2.5529446263082862,52.802927781277084],[-2.532408888289612,52.785696786809794],[-2.521125172270219,52.79903513798326],[-2.4784804357352463,52.80153126800501],[-2.4882117291443997,52.78061655742633],[-2.4562880856694047,52.78410234252278],[-2.4691033864116516,52.8230397716285],[-2.416341855550889,52.8270093880948]]]}</t>
  </si>
  <si>
    <t>{"type":"Polygon","coordinates":[[[-2.1812071342898918,53.089795798930325],[-2.161150667681091,53.07012365527878],[-2.125403271870807,53.06458158686045],[-2.1237362408799454,53.02164155278594],[-2.0916563132495574,52.99884649756533],[-2.088124291337669,52.973852208845386],[-2.0812165316692877,52.96690263098749],[-2.121652452141369,52.956082402170765],[-2.1339780625300504,52.9738082241754],[-2.1745390103264466,52.94723048733594],[-2.2125160600870073,52.98058186335336],[-2.2154854590394786,53.01530776030785],[-2.2025138741418386,53.01995913915894],[-2.2387613792493806,53.0733345361878],[-2.1986171892007,53.09272077948444],[-2.1812071342898918,53.089795798930325]]]}</t>
  </si>
  <si>
    <t>{"type":"Polygon","coordinates":[[[-2.2946173363869296,51.42880270622267],[-2.2785409062688107,51.41588220941407],[-2.2967115440691996,51.394978495002896],[-2.2902934747543835,51.37262328648216],[-2.3442010894213627,51.34530880642042],[-2.324332163799034,51.34774995560468],[-2.2890952962297018,51.32527378924148],[-2.3913884854064325,51.29507831329561],[-2.400921818885421,51.30479892536267],[-2.444316719366282,51.27740747212845],[-2.4780011643253737,51.27309697446976],[-2.5063511101137106,51.27899092024797],[-2.497224115438744,51.29084478880939],[-2.5578206919565556,51.302665668868315],[-2.612999417754067,51.28414812280391],[-2.6948818962364394,51.31809329186615],[-2.687182296847398,51.33035401862494],[-2.707895156908851,51.337798424020185],[-2.6899224790386267,51.35279719648565],[-2.6895786538967617,51.38017765355237],[-2.674158617231294,51.34347244644847],[-2.6511744274447926,51.345044898400495],[-2.646308780740216,51.37300815234454],[-2.5901298363481873,51.39754060202962],[-2.56087344245857,51.41172565810033],[-2.5433487791671396,51.40740416427414],[-2.5254594528464587,51.43293726520142],[-2.5104665928723993,51.428780713887676],[-2.4698014556390744,51.41598117492154],[-2.3420131112458575,51.43939201552196],[-2.31376735489445,51.42313967996188],[-2.2946173363869296,51.42880270622267]]]}</t>
  </si>
  <si>
    <t>{"type":"Polygon","coordinates":[[[-2.5104665928723993,51.428780713887676],[-2.5254594528464587,51.43293726520142],[-2.5433487791671396,51.40740416427414],[-2.56087344245857,51.41172565810033],[-2.5901298363481873,51.39754060202962],[-2.627950601953355,51.40186209585581],[-2.634149873450621,51.46660753007623],[-2.6610515860656463,51.486103735047834],[-2.674533699204238,51.47984691574223],[-2.7182724248269627,51.50138840786821],[-2.8080837194596198,51.48194718373409],[-2.888028274415116,51.42786803198545],[-3.107440809643551,51.34162509030903],[-3.117682631293656,51.374602596631554],[-3.117015818897311,51.3754602976963],[-2.793757671881904,51.519806988425145],[-2.7932471436409534,51.520026911775076],[-2.782546888468362,51.52479924846863],[-2.780577708110407,51.525250091336],[-2.7746701670365415,51.52503016798606],[-2.7676165421564596,51.524821240803625],[-2.701622952805735,51.52266599197428],[-2.673814792089429,51.5444274074502],[-2.65448765153913,51.513726107799485],[-2.580992422729529,51.51740982391087],[-2.5881502370465395,51.50123446152326],[-2.5109979590007363,51.48998538217416],[-2.5316691432874174,51.44644055888733],[-2.5104665928723993,51.428780713887676]]]}</t>
  </si>
  <si>
    <t>{"type":"Polygon","coordinates":[[[-2.5901298363481873,51.39754060202962],[-2.646308780740216,51.37300815234454],[-2.6511744274447926,51.345044898400495],[-2.674158617231294,51.34347244644847],[-2.6895786538967617,51.38017765355237],[-2.6899224790386267,51.35279719648565],[-2.707895156908851,51.337798424020185],[-2.687182296847398,51.33035401862494],[-2.6948818962364394,51.31809329186615],[-2.7646471432039874,51.32257972820479],[-2.8120116612318364,51.32716513005091],[-2.810240440804046,51.30142310194119],[-2.884923429194636,51.306668273837104],[-2.897103174371617,51.29061386929196],[-2.994436946350536,51.302566703360846],[-2.9856850336485135,51.31256221961532],[-3.019661209031007,51.33300409499164],[-2.98112153631103,51.38777600529257],[-2.906626088906912,51.40656845554439],[-2.888028274415116,51.42786803198545],[-2.8080837194596198,51.48194718373409],[-2.7182724248269627,51.50138840786821],[-2.674533699204238,51.47984691574223],[-2.6610515860656463,51.486103735047834],[-2.634149873450621,51.46660753007623],[-2.627950601953355,51.40186209585581],[-2.5901298363481873,51.39754060202962]]]}</t>
  </si>
  <si>
    <t>{"type":"Polygon","coordinates":[[[-2.2916375184907647,51.59370123400279],[-2.2725604325890956,51.577591848620166],[-2.2558067711309384,51.522083195096954],[-2.3243217448553413,51.497506760741885],[-2.2888556605247654,51.47815350594774],[-2.2946173363869296,51.42880270622267],[-2.31376735489445,51.42313967996188],[-2.3420131112458575,51.43939201552196],[-2.4698014556390744,51.41598117492154],[-2.5104665928723993,51.428780713887676],[-2.5316691432874174,51.44644055888733],[-2.5109979590007363,51.48998538217416],[-2.5881502370465395,51.50123446152326],[-2.580992422729529,51.51740982391087],[-2.65448765153913,51.513726107799485],[-2.673814792089429,51.5444274074502],[-2.701622952805735,51.52266599197428],[-2.679545211120515,51.55992100745301],[-2.700997816184162,51.5586454520234],[-2.7106978527622365,51.56964161952007],[-2.666073516925616,51.594130084535166],[-2.638004882616988,51.609447745858034],[-2.6443500193259535,51.62852609646476],[-2.6150311117741794,51.65691820094118],[-2.5408169758497694,51.68239632103097],[-2.4898162464731044,51.66338394742922],[-2.490837302955007,51.64514130555224],[-2.4420141328101543,51.65225582592259],[-2.4069648062272933,51.64124866225841],[-2.3890650609629196,51.627789353242484],[-2.3945454253453766,51.5973299692767],[-2.2916375184907647,51.59370123400279]]]}</t>
  </si>
  <si>
    <t>{"type":"Polygon","coordinates":[[[-4.123287819699702,50.346812813052395],[-4.133477546631343,50.363285071962416],[-4.185415980940368,50.36716671908874],[-4.203399077754285,50.410579588365614],[-4.197856199709671,50.42906414592752],[-4.1693916455407125,50.423093226976825],[-4.113483593684699,50.44415088773296],[-4.071505669546071,50.401848631373255],[-4.039654958676926,50.40141978084088],[-4.019629748899203,50.3874656442876],[-4.050198929694124,50.377470128033124],[-4.050167672863045,50.35810587707148],[-4.089582536853224,50.34133672163905],[-4.123287819699702,50.346812813052395]]]}</t>
  </si>
  <si>
    <t>{"type":"Polygon","coordinates":[[[-3.508695169143884,50.51658264303355],[-3.4956402326967018,50.51676957788099],[-3.4677383014871594,50.463921996891976],[-3.456319139199759,50.399924302061336],[-3.5074344769570454,50.37898759914766],[-3.544255023967696,50.37347851923183],[-3.5819820190796277,50.41117338141043],[-3.6280441691458662,50.425985219028455],[-3.625074770193394,50.44128088801632],[-3.586889341558976,50.452233070843015],[-3.584253348804676,50.477722187100305],[-3.508695169143884,50.51658264303355]]]}</t>
  </si>
  <si>
    <t>{"type":"Polygon","coordinates":[[[-1.873379442883646,50.76338062632891],[-1.8509787139439462,50.77349710042585],[-1.787204359599805,50.729402468764185],[-1.740746289673237,50.72154020900407],[-1.7488834846973793,50.71136875406964],[-1.8067919737424267,50.72037461524942],[-1.9006145616968437,50.70910354356533],[-1.8933525579429036,50.74321365514001],[-1.9376122307502728,50.755672312913745],[-1.9192227951323337,50.77468468651549],[-1.8958010097107314,50.78038070127877],[-1.873379442883646,50.76338062632891]]]}</t>
  </si>
  <si>
    <t>Bournemouth</t>
  </si>
  <si>
    <t>{"type":"Polygon","coordinates":[[[-1.9192227951323337,50.77468468651549],[-1.9376122307502728,50.755672312913745],[-1.8933525579429036,50.74321365514001],[-1.9006145616968437,50.70910354356533],[-1.9484166753597938,50.68145917847869],[-1.958627240178819,50.70227492354989],[-1.997625346421283,50.69966883185318],[-2.040509718661191,50.716042125255726],[-2.0127328147759638,50.748304880690974],[-1.9985317945225631,50.792696408875045],[-1.936038970252648,50.79698491419875],[-1.9192227951323337,50.77468468651549]]]}</t>
  </si>
  <si>
    <t>Poole</t>
  </si>
  <si>
    <t>{"type":"Polygon","coordinates":[[[-0.38561679720202413,51.91568001447292],[-0.35482881858955295,51.874015535828015],[-0.38852368249233926,51.871871283166165],[-0.42167676132309495,51.8545523193589],[-0.5059243400237516,51.90061526500247],[-0.48227333784090476,51.9077957623778],[-0.4865763615860672,51.92214576096096],[-0.42167676132309495,51.925675530727396],[-0.4190616064561805,51.91230419105144],[-0.38561679720202413,51.91568001447292]]]}</t>
  </si>
  <si>
    <t>{"type":"Polygon","coordinates":[[[0.8461628208891394,51.52048875080994],[0.841630580382736,51.50801909686871],[0.7916196506568944,51.50479721979218],[0.6969843850944315,51.52405150907886],[0.6255000124175574,51.53041829005944],[0.6320743658877674,51.570532309087305],[0.63895086872507,51.57680012456041],[0.7866914902901598,51.55293844109262],[0.7889836579025946,51.5424480973008],[0.819167337780879,51.54220618161587],[0.8461628208891394,51.52048875080994]]]}</t>
  </si>
  <si>
    <t>{"type":"Polygon","coordinates":[[[0.5173617958291192,51.529824497014616],[0.550452360997717,51.502323082105434],[0.45867188600710485,51.48648860091022],[0.4471172774516976,51.463451630004684],[0.4120679508688365,51.44915661225901],[0.35286751280587225,51.44845285753922],[0.31695341389650267,51.4693455757829],[0.27604864095824233,51.45762366123145],[0.22370386784519525,51.482277068759],[0.21033636308722414,51.485872815530406],[0.2508556351088487,51.528823845772415],[0.26368135479478916,51.51787166294573],[0.26534838578565,51.53215568452391],[0.3340196436654459,51.54050177565389],[0.3130358910679778,51.565814953231225],[0.38260317810536293,51.56582594939873],[0.42768594746446986,51.54513116216999],[0.4819582251606995,51.548605951098935],[0.5173617958291192,51.529824497014616]]]}</t>
  </si>
  <si>
    <t>{"type":"Polygon","coordinates":[[[0.7389727281767531,51.44914561609151],[0.728199540398311,51.434322782306],[0.6633728727411903,51.42885768706015],[0.6232911963546659,51.36922547072568],[0.6349083185722311,51.36636646717655],[0.6014009956559185,51.33330099151405],[0.5256448560649609,51.33471949712112],[0.4562338531829706,51.368763631690825],[0.45408755078223706,51.34086635475176],[0.40128434414670267,51.352951142830605],[0.43111377993942845,51.388028917145],[0.48923064785833326,51.41532140487174],[0.4879595367278018,51.443284658815784],[0.4471172774516976,51.463451630004684],[0.45867188600710485,51.48648860091022],[0.550452360997717,51.502323082105434],[0.677917718136456,51.50368660687502],[0.6781260970103133,51.488050056694746],[0.7307209247719886,51.47434883199389],[0.7389727281767531,51.44914561609151]]]}</t>
  </si>
  <si>
    <t>{"type":"Polygon","coordinates":[[[-0.6676367650809976,51.38457612055104],[-0.7353390611973554,51.36501393857446],[-0.7754624133586505,51.33195945907946],[-0.837350938894379,51.35287416965813],[-0.7888403370603125,51.37175458924992],[-0.8000198636427767,51.44118439082392],[-0.7825681329571967,51.4686858057331],[-0.7245241976441426,51.456139178619395],[-0.7144178222620452,51.46714634228357],[-0.6567593878656277,51.461494312190275],[-0.6619792786557621,51.444318298560475],[-0.6305557444780252,51.44219603823362],[-0.6317539230027069,51.41436473829953],[-0.6762636504587052,51.431584736599326],[-0.6965389148850569,51.41091194170558],[-0.6676367650809976,51.38457612055104]]]}</t>
  </si>
  <si>
    <t>{"type":"Polygon","coordinates":[[[-1.2267902162469824,51.5351576382505],[-1.2046499608996042,51.52839499524005],[-1.1403754972582059,51.542909936335654],[-1.1435324371971491,51.52345771603404],[-1.1023567717228735,51.48978745115922],[-1.042197790840163,51.488654845907064],[-1.0365611423023129,51.475228525393625],[-1.052970978618605,51.46037270310562],[-1.0011471526902023,51.4263835493734],[-1.0118890836375645,51.392867230843535],[-0.9817262416466672,51.37574619805121],[-0.9861230358850639,51.36284769357761],[-1.0500119986098264,51.358152330056534],[-1.0866241667466188,51.38391635050124],[-1.1154533839448275,51.374217730769175],[-1.1173600506406256,51.35999968619598],[-1.1441263169876432,51.357261640489305],[-1.2488158632137383,51.37187554709238],[-1.41116384383625,51.37284320983209],[-1.444931640344886,51.34811282913207],[-1.4296887257221975,51.336533864758074],[-1.4982974699398364,51.32937535971774],[-1.4954530983116792,51.36966531742555],[-1.5562372158159619,51.39644098527995],[-1.552976086440089,51.410010255970846],[-1.5711675621278642,51.416465006291396],[-1.5320652664484715,51.42955044561244],[-1.5290333538338423,51.455512397072084],[-1.5834098209670024,51.49584633944989],[-1.5847121889286129,51.5249092101436],[-1.5550077804602012,51.553367291624994],[-1.5145926978755062,51.551157061958165],[-1.4629876697646536,51.530187370542],[-1.4265942994454113,51.54560399737234],[-1.4227705471101224,51.53576242746282],[-1.3673209287765964,51.55246560589026],[-1.337949926506357,51.545779936052284],[-1.3331363745202447,51.56038284648787],[-1.2267902162469824,51.5351576382505]]]}</t>
  </si>
  <si>
    <t>{"type":"Polygon","coordinates":[[[-0.4900250319484112,51.49474672270022],[-0.5097064165842689,51.469180633270454],[-0.5243554514164632,51.47153381311474],[-0.5343576373616301,51.48678549743263],[-0.6422145424703611,51.50062967231094],[-0.6592703532956126,51.504907181467146],[-0.6595308268879343,51.5282190565601],[-0.6305349065906398,51.53889633519937],[-0.5650414265371726,51.52069767799237],[-0.5687088947170675,51.511273962447724],[-0.5288564350917877,51.51008637635808],[-0.5318154151005672,51.49339419409813],[-0.4900250319484112,51.49474672270022]]]}</t>
  </si>
  <si>
    <t>{"type":"Polygon","coordinates":[[[-0.6941738146667724,51.56217522178983],[-0.7035821208214461,51.51251652937485],[-0.6506851436926757,51.48586181936291],[-0.6422145424703611,51.50062967231094],[-0.5343576373616301,51.48678549743263],[-0.5243554514164632,51.47153381311474],[-0.5405777467462816,51.45709584519161],[-0.5227613530314521,51.4353014412132],[-0.5716782936695406,51.45100396839845],[-0.605123102923697,51.431309832411905],[-0.6184906076816663,51.39238339947368],[-0.6250857990392618,51.382816733751575],[-0.6676367650809976,51.38457612055104],[-0.6965389148850569,51.41091194170558],[-0.6762636504587052,51.431584736599326],[-0.6317539230027069,51.41436473829953],[-0.6305557444780252,51.44219603823362],[-0.6619792786557621,51.444318298560475],[-0.6567593878656277,51.461494312190275],[-0.7144178222620452,51.46714634228357],[-0.7245241976441426,51.456139178619395],[-0.7825681329571967,51.4686858057331],[-0.8000198636427767,51.44118439082392],[-0.8180863120062369,51.443185693308315],[-0.828234363163106,51.46173622787521],[-0.8173882427788142,51.507238368976445],[-0.8539066404223705,51.52607480389825],[-0.8427479517272927,51.5447572924751],[-0.7269518115245841,51.57741590994022],[-0.6941738146667724,51.56217522178983]]]}</t>
  </si>
  <si>
    <t>{"type":"Polygon","coordinates":[[[-0.8427479517272927,51.5447572924751],[-0.8539066404223705,51.52607480389825],[-0.8173882427788142,51.507238368976445],[-0.828234363163106,51.46173622787521],[-0.8180863120062369,51.443185693308315],[-0.8000198636427767,51.44118439082392],[-0.7888403370603125,51.37175458924992],[-0.837350938894379,51.35287416965813],[-0.9236197926714551,51.36600359364916],[-0.9867377535629442,51.359856736018514],[-0.9861230358850639,51.36284769357761],[-0.9817262416466672,51.37574619805121],[-1.0118890836375645,51.392867230843535],[-1.0011471526902023,51.4263835493734],[-0.9623470063779029,51.412209489470186],[-0.9452182629468027,51.44616565469992],[-0.9284750204323391,51.44516500345772],[-0.9491670426064056,51.459515002040874],[-0.8719105751236738,51.50240005527791],[-0.8968847831555156,51.54486725415006],[-0.8755988811909541,51.56173537508996],[-0.8427479517272927,51.5447572924751]]]}</t>
  </si>
  <si>
    <t>{"type":"Polygon","coordinates":[[[-0.6681368743782565,52.19503764972593],[-0.6274508992575463,52.18154535220751],[-0.6346191325182495,52.13796754041819],[-0.6074986220856733,52.13398692778439],[-0.5918076928841902,52.110697045026434],[-0.6689808088173796,52.048711648847686],[-0.6430480579657925,52.03725364231615],[-0.6616875482323614,51.99973471881749],[-0.6529773113051105,51.96923135018172],[-0.7133863468364501,51.9898161757355],[-0.7127299533837981,51.97890797757879],[-0.7403818299447114,51.96985813172903],[-0.7620011381074443,51.98556065891428],[-0.8045000094307166,51.98612146345661],[-0.8192949094746114,52.01164356821639],[-0.8713271142768724,52.04025559604274],[-0.8524688261927533,52.0506579704946],[-0.8591577880435839,52.06364444430817],[-0.8320164397236223,52.07192455843317],[-0.8872993549580626,52.114534707482775],[-0.7054575306861652,52.191573856964474],[-0.6681368743782565,52.19503764972593]]]}</t>
  </si>
  <si>
    <t>{"type":"Polygon","coordinates":[[[-0.1350099445570958,50.88663666779914],[-0.13528083709310934,50.87810364182172],[-0.08599923342577043,50.871494945156215],[-0.07344440627584525,50.841244488372865],[-0.03684265708274559,50.84123349220537],[-0.045229906755517746,50.821869241243725],[-0.016004769696978727,50.814875678715836],[-0.03906189208933064,50.79850238531329],[-0.08989591836690991,50.8087178249177],[-0.09033351400201006,50.79820548879088],[-0.11125475293732023,50.800855565157576],[-0.10985861448247469,50.813303226763814],[-0.2162360295868151,50.8268944897897],[-0.24497147629178784,50.863808624076036],[-0.23924105726070266,50.86788820221731],[-0.2326667037904926,50.875937396824874],[-0.1877297996430869,50.8685699646021],[-0.1824265573034083,50.88833007759362],[-0.16812134761307895,50.880753718188416],[-0.1350099445570958,50.88663666779914]]]}</t>
  </si>
  <si>
    <t>{"type":"Polygon","coordinates":[[[-1.0540128729878937,50.85655115352824],[-1.0230998670511076,50.85276847190938],[-1.0267985920620815,50.78711035578674],[-1.1248512711558085,50.78215108424573],[-1.1119005241455548,50.78956250113849],[-1.121954804809187,50.806815487940774],[-1.1566498873064894,50.83930916289345],[-1.174893457712729,50.83994694060826],[-1.112900742740072,50.83613127048691],[-1.1158493038051578,50.858266555657714],[-1.0540128729878937,50.85655115352824]]]}</t>
  </si>
  <si>
    <t>{"type":"Polygon","coordinates":[[[0.6589864974464863,50.86959260817929],[0.5019417591636515,50.840903607180465],[0.5288434717786767,50.89019942606806],[0.6154353128102326,50.885295135364544],[0.6589864974464863,50.86959260817929]]]}</t>
  </si>
  <si>
    <t>Hastings</t>
  </si>
  <si>
    <t>{"type":"Polygon","coordinates":[[[0.15040659896575903,50.75692587600837],[-0.03906189208933064,50.79850238531329],[-0.016004769696978727,50.814875678715836],[-0.045229906755517746,50.821869241243725],[-0.03684265708274559,50.84123349220537],[-0.07344440627584525,50.841244488372865],[-0.08599923342577043,50.871494945156215],[-0.13528083709310934,50.87810364182172],[-0.1350099445570958,50.88663666779914],[-0.11805832316877307,50.945257236723904],[-0.10543056341299817,50.943112984062054],[-0.108816720113186,50.98024704169833],[-0.0704333315486032,50.99134217470247],[-0.0614313641979507,50.97838868939139],[-0.024600398243608268,50.98002711834839],[-0.016411108501001692,51.00251428087909],[0.011167835454061859,50.97761895766662],[0.05167668853199281,50.96928386270414],[0.05730291812615107,50.926090916777206],[0.1129192395587637,50.90880494147243],[0.09196674379237457,50.884756323157205],[0.1245259428326353,50.84630272542133],[0.0979367985283961,50.82031878162669],[0.11449250005638945,50.797391772396125],[0.14032106147104706,50.79122292243049],[0.15040659896575903,50.75692587600837]]]}</t>
  </si>
  <si>
    <t>Lewes</t>
  </si>
  <si>
    <t>{"type":"Polygon","coordinates":[[[0.6053914510902931,51.0120699504337],[0.6613515976647708,51.01778795753197],[0.682241579769002,51.000545966897185],[0.7789606340700406,50.989494818563024],[0.813468175580871,50.94900692984027],[0.8561858447216935,50.95273463062165],[0.8678863184888019,50.93326041798503],[0.8527475933030413,50.92203333097093],[0.8085712720452154,50.927894288246655],[0.7450678102370905,50.917810802652205],[0.6589864974464863,50.86959260817929],[0.6154353128102326,50.885295135364544],[0.5288434717786767,50.89019942606806],[0.5019417591636515,50.840903607180465],[0.378373086966052,50.819307134217],[0.3776854366823219,50.84220115494507],[0.44908645780965273,50.87895034671896],[0.4163605556703054,50.89685210740355],[0.3743930504753692,50.883062913362714],[0.3664850722124715,50.93050037994337],[0.3235486052540981,50.96388474446327],[0.32865388766361114,51.01288366682845],[0.354065691330554,51.017776961364476],[0.3567121030285474,51.05786898805735],[0.39647079216059034,51.08309419629472],[0.40091968111745224,51.07117435072833],[0.463266640175668,51.05479006115828],[0.4714246730871956,51.03077443134554],[0.5376578981428555,51.02162561998831],[0.5665913047779938,51.00440562168852],[0.6053914510902931,51.0120699504337]]]}</t>
  </si>
  <si>
    <t>Rother</t>
  </si>
  <si>
    <t>{"type":"Polygon","coordinates":[[[0.16075261005279096,51.137316298220824],[0.162596763086432,51.116401587642144],[0.3251739604701882,51.122922314967674],[0.3341863467645325,51.105900247682825],[0.35845206662525797,51.10477863859816],[0.350804561954682,51.08408385136942],[0.39647079216059034,51.08309419629472],[0.3567121030285474,51.05786898805735],[0.354065691330554,51.017776961364476],[0.32865388766361114,51.01288366682845],[0.3235486052540981,50.96388474446327],[0.3664850722124715,50.93050037994337],[0.3743930504753692,50.883062913362714],[0.4163605556703054,50.89685210740355],[0.44908645780965273,50.87895034671896],[0.3776854366823219,50.84220115494507],[0.378373086966052,50.819307134217],[0.3400105362888546,50.79873330483072],[0.2827480217527665,50.811411885954385],[0.2339144326642213,50.79561039326166],[0.2095028475917946,50.73686886649443],[0.15040659896575903,50.75692587600837],[0.14032106147104706,50.79122292243049],[0.11449250005638945,50.797391772396125],[0.0979367985283961,50.82031878162669],[0.1245259428326353,50.84630272542133],[0.09196674379237457,50.884756323157205],[0.1129192395587637,50.90880494147243],[0.05730291812615107,50.926090916777206],[0.05167668853199281,50.96928386270414],[0.011167835454061859,50.97761895766662],[-0.016411108501001692,51.00251428087909],[-0.020672456471389822,51.02750856959903],[0.01371005771512479,51.0570332793276],[-0.008211399814701537,51.05632952460781],[-0.030830926571951522,51.09421132163386],[0.04151821843143111,51.11221204782591],[0.02735887395280301,51.139845416745054],[0.05002007648482554,51.14264943945671],[0.1396229922436234,51.146707025262984],[0.16075261005279096,51.137316298220824]]]}</t>
  </si>
  <si>
    <t>Wealden</t>
  </si>
  <si>
    <t>{"type":"Polygon","coordinates":[[[0.5624758220193051,51.61784881782549],[0.5490353846554843,51.59658222988692],[0.5659140734379573,51.588247134924444],[0.5426694100591334,51.5711810829696],[0.5421276249871028,51.53420097167829],[0.5173617958291192,51.529824497014616],[0.4819582251606995,51.548605951098935],[0.42768594746446986,51.54513116216999],[0.38260317810536293,51.56582594939873],[0.3751223765338718,51.6151767491238],[0.40232623851599136,51.65099126666047],[0.4338122863558844,51.64950678404842],[0.4468255470282969,51.62666774415783],[0.5624758220193051,51.61784881782549]]]}</t>
  </si>
  <si>
    <t>Basildon</t>
  </si>
  <si>
    <t>{"type":"Polygon","coordinates":[[[0.7814715995000245,51.966515296810044],[0.7494958613065652,51.95469441675112],[0.7226045676352335,51.90358423022658],[0.6999642029905964,51.89972457543524],[0.7529236937815238,51.86312933000631],[0.7089140756227845,51.818902744334686],[0.6931189569843728,51.827886613179466],[0.6611327998472198,51.806268147881006],[0.6326786646219542,51.771619224098984],[0.6483174991049729,51.7619975775394],[0.593367990068705,51.75544386171138],[0.5731344014171249,51.751793134102485],[0.5291872969205418,51.79695439401132],[0.5192580435812229,51.85045074888264],[0.4213929054739687,51.92630231227471],[0.41383917129662784,52.01167655671888],[0.4377506470717947,52.01405172889817],[0.43138467247544376,52.03893605594314],[0.38969847876021646,52.036461918256386],[0.3796129412655045,52.04955835374493],[0.40463924401581153,52.06550279661511],[0.4666632158195476,52.07845628192619],[0.48968908138082057,52.06030160938918],[0.5422630712551104,52.057761494697445],[0.5518068236777918,52.06888961620408],[0.6569027087079089,52.08543884828658],[0.6876906873203801,52.08557080229654],[0.7121231102801922,52.07224344729057],[0.6986930918600649,52.0367588147788],[0.7143944400052415,52.027324103066654],[0.7408898138162439,52.03095283834055],[0.7378162254268439,52.0122813459312],[0.7814715995000245,51.966515296810044]]]}</t>
  </si>
  <si>
    <t>Braintree</t>
  </si>
  <si>
    <t>{"type":"Polygon","coordinates":[[[0.40232623851599136,51.65099126666047],[0.3751223765338718,51.6151767491238],[0.38260317810536293,51.56582594939873],[0.3130358910679778,51.565814953231225],[0.29029133698641374,51.564297482116686],[0.2645669650086848,51.60832613677337],[0.22408936876183105,51.63173697737379],[0.2003133392546701,51.62493034969335],[0.17719370320016203,51.65224482975509],[0.20822131751756956,51.66103076758493],[0.21479567098777963,51.67464402294581],[0.23938437810298474,51.674380114925896],[0.23218488801120252,51.68335298760318],[0.2657443056459794,51.69970428867074],[0.30212725702152987,51.680966819256405],[0.3339988057780605,51.717012256310504],[0.3388852903700226,51.701518656307684],[0.36054627430752717,51.69037953863356],[0.3775187335832353,51.69871463359603],[0.4125576412224028,51.67089432982945],[0.40232623851599136,51.65099126666047]]]}</t>
  </si>
  <si>
    <t>Brentwood</t>
  </si>
  <si>
    <t>{"type":"Polygon","coordinates":[[[-2.9638156708371506,53.13275782533983],[-2.9033962163621183,53.11179913009117],[-2.880943392703955,53.12137679198077],[-2.9006351962835044,53.09075246550253],[-2.8760464891682993,53.0806030029031],[-2.861043210250547,53.02285113121057],[-2.8349020805251017,52.99825270452051],[-2.7268367965425133,52.98327592439004],[-2.728545503308146,52.92518317150511],[-2.755322188598857,52.924633363130276],[-2.8004257958453502,52.89548252309659],[-2.84027825547063,52.942029300110015],[-2.887434394624621,52.95253064006934],[-2.9292039398893914,52.9387634383635],[-2.972828057131495,52.96045887683444],[-3.009940334565546,52.95584048648584],[-3.031403358572887,52.93139600614073],[-3.0959487147503006,52.93028539322356],[-3.1138172031835962,52.89532857675164],[-3.147501648142689,52.890171374195695],[-3.1741741439964706,52.90151941905226],[-3.2460440175899814,52.86728834963512],[-3.3750097026204946,52.89245857703501],[-3.314308936665755,52.94680163680357],[-3.197971011391017,52.944206541274355],[-3.1105456548640307,52.95521370493853],[-3.0905308640300015,52.97147703666611],[-3.117453414532412,52.97458895206767],[-3.1487623403295277,52.99858258954541],[-3.129612321822007,53.0723668734481],[-3.0271628484898834,53.095656756206054],[-2.9952704618459665,53.13064656118047],[-2.9638156708371506,53.13275782533983]]]}</t>
  </si>
  <si>
    <t>Wrexham</t>
  </si>
  <si>
    <t>{"type":"Polygon","coordinates":[[[-3.7581038432641325,52.128235932183635],[-3.7767433335307015,52.10688137490509],[-3.8651480707648185,52.14239899591935],[-3.9067196560994244,52.11979087554619],[-3.9424670519097074,52.13767064389578],[-4.018744138685308,52.097017812660575],[-4.05809648901333,52.113874937432975],[-4.144354923846713,52.094114824441455],[-4.164150916863192,52.068152872981806],[-4.212890735458502,52.05811337205734],[-4.2299152894526735,52.03990371868285],[-4.272903851129511,52.03797938937093],[-4.301076674875068,52.051647625569295],[-4.305786037424252,52.03861716708574],[-4.349941520794692,52.02699421804175],[-4.38505336103971,52.04002467652531],[-4.474812560953903,52.03902402528311],[-4.486815184088105,52.048645671842706],[-4.559758208881982,52.04373038497169],[-4.565957480379248,52.05694777830269],[-4.631190486840392,52.055958123227995],[-4.646548009843703,52.07822536240876],[-4.665843893562924,52.057541571347514],[-4.681357700721627,52.064876015067796],[-4.670501161393642,52.0737719145726],[-4.690151289198421,52.10759612579238],[-4.686129576932968,52.13040217718048],[-4.643443164623224,52.13820945610312],[-4.505954783651932,52.14028773175999],[-4.364548879852116,52.21925121055361],[-4.346576201981891,52.21096010026111],[-4.313079298009271,52.218888337026215],[-4.208348076008404,52.264412470462446],[-4.1274449782331635,52.33972522164717],[-4.090280606080647,52.39823582889698],[-4.079851243444071,52.45119337156096],[-4.054199804072192,52.480201261417186],[-4.063014230436371,52.528056582362716],[-4.050501079061218,52.53983347775165],[-4.01679579621474,52.534863210043156],[-4.000042134756582,52.54936715497127],[-3.9266094196091386,52.56077018066532],[-3.8594697464521968,52.5608471538378],[-3.8408615130167068,52.55135746128817],[-3.8375587078660622,52.49779512941186],[-3.812469891453599,52.478914709820074],[-3.7332650815002975,52.50659206340921],[-3.771617213233802,52.44215452187869],[-3.7120521121415866,52.4133555592049],[-3.6923186327872655,52.36654487417156],[-3.6581653353619927,52.347653458412275],[-3.7051339335295124,52.34145161994415],[-3.7450072310421776,52.31756794414137],[-3.7071656275496245,52.27405610935703],[-3.7303269393789042,52.271757910350225],[-3.7534361564897205,52.25175588167377],[-3.7420586699770917,52.13961696554269],[-3.7581038432641325,52.128235932183635]]]}</t>
  </si>
  <si>
    <t>Ceredigion</t>
  </si>
  <si>
    <t>{"type":"MultiPolygon","coordinates":[[[[-4.690151289198421,52.10759612579238],[-4.670501161393642,52.0737719145726],[-4.681357700721627,52.064876015067796],[-4.665843893562924,52.057541571347514],[-4.646548009843703,52.07822536240876],[-4.631190486840392,52.055958123227995],[-4.565957480379248,52.05694777830269],[-4.559758208881982,52.04373038497169],[-4.545578026515968,52.01845019589683],[-4.486815184088105,51.98808977743852],[-4.49294152297952,51.96260066118123],[-4.540639447205541,51.956717711570505],[-4.587243382343809,51.931701430515574],[-4.59873547723706,51.94116913073021],[-4.635608118966175,51.918593998859535],[-4.6652291758850435,51.92948020468124],[-4.717813584703027,51.912381164223916],[-4.694100068858024,51.85962155257487],[-4.708613657422211,51.8472728564761],[-4.645787426954122,51.83133940977343],[-4.616843601375292,51.811161442417024],[-4.64458924842944,51.79727328286873],[-4.6454019260374855,51.77843684794692],[-4.623511725338737,51.76300922494909],[-4.632795004169097,51.733044668520655],[-4.691349467723102,51.714329191441315],[-4.676877554933688,51.69714218164401],[-4.710718284048173,51.65224482975509],[-4.751279231844569,51.65376230086963],[-4.780681490945886,51.63505781995779],[-4.856031291732821,51.646592799661796],[-4.895904589245486,51.62846011945978],[-4.896467212204902,51.61015150057782],[-4.93042254970001,51.59856154003632],[-5.006543352320217,51.60840310994585],[-5.059429910505294,51.620509890359685],[-5.053626558868358,51.640577896041115],[-5.073818471745167,51.663603870779156],[-5.12607989330867,51.68168157014369],[-5.114264811160941,51.69210593693053],[-5.055752023381706,51.680999807758894],[-5.051448999636546,51.69394229690248],[-4.980631439356015,51.68935689505636],[-4.962356612118698,51.70129873295775],[-4.893216501772722,51.7077534832783],[-4.9833820404909375,51.69912149179341],[-5.033966012119887,51.710810417842374],[-5.086227433683391,51.70615903899128],[-5.096187943853788,51.7193324476523],[-5.167328491388798,51.71298765900672],[-5.149407908237038,51.702739230899816],[-5.175944957822812,51.679834214004245],[-5.189364557299246,51.708666165180524],[-5.253993265026203,51.737619074199266],[-5.213755304484286,51.73406731209784],[-5.2027945757193725,51.755762750568785],[-5.159910203479464,51.772180028641316],[-5.118015630890379,51.76879320905234],[-5.105450384796761,51.78622213453457],[-5.115650530672094,51.83530902623973],[-5.139957926307591,51.863833084726096],[-5.229383720023612,51.873223811768256],[-5.320028530151699,51.86115001985691],[-5.299722008894269,51.90012043746512],[-5.3138500965418185,51.90336430687664],[-5.209671078556676,51.93272407409276],[-5.202898765156302,51.94552361305889],[-5.088582114957983,51.96795579475211],[-5.081351368035122,51.98701215302384],[-5.095646158781758,51.99358786118685],[-5.072234792303848,52.00455104018104],[-5.089426049397106,52.01464552194299],[-5.065108234817916,52.030787895828105],[-4.998229035253296,52.02525682357728],[-4.985955519583079,52.00027353102483],[-4.921587285448444,52.01053295529923],[-4.911001638656474,52.034757512294405],[-4.894122949874003,52.02405824132014],[-4.850571765237749,52.022749697388036],[-4.838339925342304,52.050295096967204],[-4.792121491120673,52.05870716510216],[-4.731504076715476,52.11789953473676],[-4.690151289198421,52.10759612579238]]],[[[-5.302212136436868,51.74655895837407],[-5.268746489295326,51.7352109135175],[-5.29105344774179,51.728041412309665],[-5.314954504573265,51.737333173844355],[-5.302212136436868,51.74655895837407]]],[[[-5.3385325741502605,51.87912875371397],[-5.332051991173287,51.85235308585957],[-5.352816945953204,51.86643917642281],[-5.3385325741502605,51.87912875371397]]],[[[-4.713802291381267,51.64399770413258],[-4.6743770084473955,51.63768590398949],[-4.6840562071380845,51.62991161356934],[-4.713802291381267,51.64399770413258]]]]}</t>
  </si>
  <si>
    <t>Pembrokeshire</t>
  </si>
  <si>
    <t>{"type":"Polygon","coordinates":[[[-3.7581038432641325,52.128235932183635],[-3.720314334490044,52.11750367270688],[-3.7215125130147246,52.086593445873724],[-3.6816600533894457,52.07391486475006],[-3.647131673991229,52.038793105765684],[-3.7112081777024635,51.96187491412645],[-3.7024354271130555,51.94576552874382],[-3.720939471111617,51.941312080907664],[-3.7138337515130697,51.88712296748405],[-3.772648688659398,51.84601929338149],[-3.8066873777040486,51.78794853283155],[-3.8168458478046103,51.801517803522444],[-3.8661795461904136,51.81013879883984],[-3.8998848290368926,51.803629067681804],[-3.8821934626463763,51.78798152133404],[-3.8872049745626533,51.76879320905234],[-3.9365074161173785,51.77135531607907],[-3.979756451386538,51.764713630911075],[-3.9957391110114218,51.77411535412073],[-4.044166361295945,51.73611259925222],[-4.043218237419892,51.70789643345576],[-4.078913538511712,51.68643191450225],[-4.072109968280258,51.667012682703124],[-4.139447601367365,51.647791381918935],[-4.1875622833411015,51.64786835509141],[-4.2345517193960065,51.67127919569183],[-4.208233467627783,51.677975861697306],[-4.245199879850134,51.677821915352354],[-4.288271793076515,51.65955728114038],[-4.3893668037285645,51.70634597383873],[-4.3928779877530655,51.69896754544846],[-4.44019041106245,51.70949087774277],[-4.436095766191147,51.72207049335897],[-4.396993470511755,51.7328687298407],[-4.420113106566263,51.73820187107659],[-4.480219992730509,51.724038807340875],[-4.564655112417638,51.737465127854314],[-4.632795004169097,51.733044668520655],[-4.623511725338737,51.76300922494909],[-4.6454019260374855,51.77843684794692],[-4.64458924842944,51.79727328286873],[-4.616843601375292,51.811161442417024],[-4.645787426954122,51.83133940977343],[-4.708613657422211,51.8472728564761],[-4.694100068858024,51.85962155257487],[-4.717813584703027,51.912381164223916],[-4.6652291758850435,51.92948020468124],[-4.635608118966175,51.918593998859535],[-4.59873547723706,51.94116913073021],[-4.587243382343809,51.931701430515574],[-4.540639447205541,51.956717711570505],[-4.49294152297952,51.96260066118123],[-4.486815184088105,51.98808977743852],[-4.545578026515968,52.01845019589683],[-4.559758208881982,52.04373038497169],[-4.486815184088105,52.048645671842706],[-4.474812560953903,52.03902402528311],[-4.38505336103971,52.04002467652531],[-4.349941520794692,52.02699421804175],[-4.305786037424252,52.03861716708574],[-4.301076674875068,52.051647625569295],[-4.272903851129511,52.03797938937093],[-4.2299152894526735,52.03990371868285],[-4.212890735458502,52.05811337205734],[-4.164150916863192,52.068152872981806],[-4.144354923846713,52.094114824441455],[-4.05809648901333,52.113874937432975],[-4.018744138685308,52.097017812660575],[-3.9424670519097074,52.13767064389578],[-3.9067196560994244,52.11979087554619],[-3.8651480707648185,52.14239899591935],[-3.7767433335307015,52.10688137490509],[-3.7581038432641325,52.128235932183635]]]}</t>
  </si>
  <si>
    <t>Carmarthenshire</t>
  </si>
  <si>
    <t>{"type":"Polygon","coordinates":[[[-3.9365074161173785,51.77135531607907],[-3.888309382594099,51.73886164112639],[-3.8803701475001215,51.71189903842455],[-3.843268289009763,51.69819781372369],[-3.886152661249672,51.61391218986168],[-3.967232881067692,51.60250916416763],[-3.986143263870276,51.572775527256624],[-3.96881656050901,51.56602388041367],[-4.035987490497031,51.56776127487814],[-4.063253866141308,51.55675411121397],[-4.110014085434969,51.5678932288881],[-4.154179987749102,51.558348555500984],[-4.144990479411979,51.544449399785194],[-4.199460717038375,51.546087828742195],[-4.204732702546973,51.53499269573805],[-4.290001337729533,51.56173537508996],[-4.311870700540895,51.55879939836835],[-4.29703412472223,51.57246763456671],[-4.3130272032908055,51.608183186595916],[-4.266204470334987,51.629394793697],[-4.2345517193960065,51.67127919569183],[-4.1875622833411015,51.64786835509141],[-4.139447601367365,51.647791381918935],[-4.072109968280258,51.667012682703124],[-4.078913538511712,51.68643191450225],[-4.043218237419892,51.70789643345576],[-4.044166361295945,51.73611259925222],[-3.9957391110114218,51.77411535412073],[-3.979756451386538,51.764713630911075],[-3.9365074161173785,51.77135531607907]]]}</t>
  </si>
  <si>
    <t>Swansea</t>
  </si>
  <si>
    <t>{"type":"Polygon","coordinates":[[[-3.8066873777040486,51.78794853283155],[-3.7776185248009035,51.7566864286385],[-3.7461116390736233,51.7533875783895],[-3.7275346624692114,51.776347576122554],[-3.670240891102045,51.786013207352134],[-3.597693786168496,51.769782864127045],[-3.5912965547410653,51.75460815298163],[-3.578647957097905,51.71788095354274],[-3.589587847975433,51.67927340946191],[-3.5633112719819806,51.64548218674464],[-3.595724605810541,51.63772988865948],[-3.6618119656545023,51.64544919824215],[-3.6944232594132274,51.594262038545125],[-3.655185517465828,51.56461637097409],[-3.6563003444409663,51.5394461435742],[-3.7032897804958713,51.52717442064792],[-3.769866830693398,51.53574043512782],[-3.812970000750857,51.58592694358265],[-3.886152661249672,51.61391218986168],[-3.843268289009763,51.69819781372369],[-3.8803701475001215,51.71189903842455],[-3.888309382594099,51.73886164112639],[-3.9365074161173785,51.77135531607907],[-3.8872049745626533,51.76879320905234],[-3.8821934626463763,51.78798152133404],[-3.8998848290368926,51.803629067681804],[-3.8661795461904136,51.81013879883984],[-3.8168458478046103,51.801517803522444],[-3.8066873777040486,51.78794853283155]]]}</t>
  </si>
  <si>
    <t>Neath Port Talbot</t>
  </si>
  <si>
    <t>{"type":"Polygon","coordinates":[[[-3.5633112719819806,51.64548218674464],[-3.5371805612002287,51.64387674629012],[-3.4734999773493236,51.602421194827656],[-3.4802097770875404,51.55867844052589],[-3.463028938937976,51.5434157600405],[-3.497515642561421,51.51263748721731],[-3.6489966649122554,51.468872740580544],[-3.717959653215452,51.47689994285312],[-3.769866830693398,51.53574043512782],[-3.7032897804958713,51.52717442064792],[-3.6563003444409663,51.5394461435742],[-3.655185517465828,51.56461637097409],[-3.6944232594132274,51.594262038545125],[-3.6618119656545023,51.64544919824215],[-3.595724605810541,51.63772988865948],[-3.5633112719819806,51.64548218674464]]]}</t>
  </si>
  <si>
    <t>Bridgend</t>
  </si>
  <si>
    <t>{"type":"Polygon","coordinates":[[[-3.335740703842017,51.50842595506609],[-3.296523799782003,51.49821051546167],[-3.2710599013965957,51.4650570704592],[-3.218235856873675,51.47466772085129],[-3.159712650150748,51.44282281978093],[-3.166516220382201,51.40469910706996],[-3.1837595721939236,51.399080065479154],[-3.4100902860344338,51.379385929492614],[-3.5597479932390144,51.3999047780414],[-3.6489966649122554,51.468872740580544],[-3.497515642561421,51.51263748721731],[-3.335740703842017,51.50842595506609]]]}</t>
  </si>
  <si>
    <t>Vale of Glamorgan</t>
  </si>
  <si>
    <t>{"type":"Polygon","coordinates":[[[-3.1188912287620303,51.54563698587483],[-3.0689115558672677,51.52024683512501],[-3.090395417761994,51.50987744917565],[-3.077392576033275,51.49430687600036],[-3.159712650150748,51.44282281978093],[-3.218235856873675,51.47466772085129],[-3.2710599013965957,51.4650570704592],[-3.296523799782003,51.49821051546167],[-3.335740703842017,51.50842595506609],[-3.3433152759067433,51.52894480361488],[-3.3103914138372312,51.54888085528635],[-3.2743939633783183,51.55117905429316],[-3.2615682436923787,51.53778572228221],[-3.237698443691982,51.55259755990023],[-3.1637343624162018,51.56050380433034],[-3.1188912287620303,51.54563698587483]]]}</t>
  </si>
  <si>
    <t>Cardiff</t>
  </si>
  <si>
    <t>{"type":"Polygon","coordinates":[[[-3.444201907684935,51.816483587485415],[-3.416633382673565,51.76717677243033],[-3.453151780317122,51.761656696346996],[-3.313902597861733,51.644679466517374],[-3.2870217231340932,51.58731246068723],[-3.237698443691982,51.55259755990023],[-3.2615682436923787,51.53778572228221],[-3.2743939633783183,51.55117905429316],[-3.3103914138372312,51.54888085528635],[-3.3433152759067433,51.52894480361488],[-3.335740703842017,51.50842595506609],[-3.497515642561421,51.51263748721731],[-3.463028938937976,51.5434157600405],[-3.4802097770875404,51.55867844052589],[-3.4734999773493236,51.602421194827656],[-3.5371805612002287,51.64387674629012],[-3.5633112719819806,51.64548218674464],[-3.589587847975433,51.67927340946191],[-3.578647957097905,51.71788095354274],[-3.5912965547410653,51.75460815298163],[-3.476969485599054,51.80908316676015],[-3.4601324725913543,51.83012983134879],[-3.444201907684935,51.816483587485415]]]}</t>
  </si>
  <si>
    <t>Rhondda Cynon Taf</t>
  </si>
  <si>
    <t>{"type":"Polygon","coordinates":[[[-3.1161197897397237,51.69079739299843],[-3.101543687513379,51.682077432173564],[-3.0844253630259715,51.68835624381417],[-3.071662157002189,51.67417118774346],[-3.074798259053747,51.652299810592574],[-3.102179243078645,51.63146207318638],[-3.0818310460464433,51.619432265945015],[-3.063702084020826,51.605478129391734],[-3.093771155518488,51.59140303499599],[-3.1051590609748096,51.59722000760173],[-3.121756438277573,51.57969211661203],[-3.0902808093813716,51.568333075587965],[-3.1188912287620303,51.54563698587483],[-3.1637343624162018,51.56050380433034],[-3.237698443691982,51.55259755990023],[-3.2870217231340932,51.58731246068723],[-3.313902597861733,51.644679466517374],[-3.2961070420342873,51.6640986983165],[-3.2852296648189174,51.65822674487328],[-3.273935529855831,51.68234134019349],[-3.3006392825406916,51.73631053026716],[-3.315507115190437,51.73181309776103],[-3.3344695927114847,51.7904006781833],[-3.3100996834138305,51.794304317644624],[-3.301316513880729,51.79897768883071],[-3.219715346878065,51.72743662309735],[-3.210129918680612,51.750099724307994],[-3.1672455464407028,51.70989773594015],[-3.1161197897397237,51.69079739299843]]]}</t>
  </si>
  <si>
    <t>Caerphilly</t>
  </si>
  <si>
    <t>{"type":"Polygon","coordinates":[[[-3.1573475499324637,51.81605473695305],[-3.1458971308139843,51.8049596039489],[-3.1568578595788983,51.79608569677909],[-3.134186238103183,51.79280883886508],[-3.14392795045603,51.78610117669211],[-3.106117603794555,51.761249838149624],[-3.1161197897397237,51.69079739299843],[-3.1672455464407028,51.70989773594015],[-3.210129918680612,51.750099724307994],[-3.219715346878065,51.72743662309735],[-3.301316513880729,51.79897768883071],[-3.3100996834138305,51.794304317644624],[-3.2834376065037407,51.825489448665195],[-3.238782013836042,51.81236002467416],[-3.1573475499324637,51.81605473695305]]]}</t>
  </si>
  <si>
    <t>Blaenau Gwent</t>
  </si>
  <si>
    <t>{"type":"Polygon","coordinates":[[[-2.9589083483578023,51.62877900831719],[-3.0195466006503855,51.616540273893385],[-3.04716722038022,51.62251119284408],[-3.0449271474862494,51.606797669491336],[-3.0818310460464433,51.619432265945015],[-3.102179243078645,51.63146207318638],[-3.074798259053747,51.652299810592574],[-3.071662157002189,51.67417118774346],[-3.0844253630259715,51.68835624381417],[-3.101543687513379,51.682077432173564],[-3.1161197897397237,51.69079739299843],[-3.106117603794555,51.761249838149624],[-3.14392795045603,51.78610117669211],[-3.134186238103183,51.79280883886508],[-3.058878113091021,51.78363803517285],[-3.027777566167763,51.745371372284424],[-3.0338934861154856,51.72551229378543],[-2.982403066385255,51.713922333243936],[-3.0020010994715696,51.690830381500916],[-2.970754687336611,51.69383233522751],[-3.0034701705322657,51.669057969857505],[-2.9589083483578023,51.62877900831719]]]}</t>
  </si>
  <si>
    <t>Torfaen</t>
  </si>
  <si>
    <t>{"type":"Polygon","coordinates":[[[-2.650403425611519,51.82612722638],[-2.6783053568210615,51.8033211749919],[-2.680451659221795,51.7689251630623],[-2.662687360225429,51.75389340209435],[-2.6858903478294804,51.731978040273475],[-2.6732000744115485,51.68258325587841],[-2.6568423328137207,51.67430314175342],[-2.6846609124737206,51.66803532628031],[-2.6659276517139157,51.66431862166644],[-2.6800557393614657,51.648583105978695],[-2.656519345559242,51.622236288656666],[-2.666073516925616,51.594130084535166],[-2.7106978527622365,51.56964161952007],[-2.7676165421564596,51.524821240803625],[-2.7746701670365415,51.52503016798606],[-2.7932471436409534,51.520026911775076],[-2.793757671881904,51.519806988425145],[-2.8086880181938065,51.535410550102924],[-2.8342248491850643,51.570378362742346],[-2.859199057216906,51.579417212424616],[-2.8056769434665636,51.623720771268715],[-2.8368191661645925,51.64947379554593],[-2.9413315903479083,51.61712307077071],[-2.9589083483578023,51.62877900831719],[-3.0034701705322657,51.669057969857505],[-2.970754687336611,51.69383233522751],[-3.0020010994715696,51.690830381500916],[-2.982403066385255,51.713922333243936],[-3.0338934861154856,51.72551229378543],[-3.027777566167763,51.745371372284424],[-3.058878113091021,51.78363803517285],[-3.134186238103183,51.79280883886508],[-3.1568578595788983,51.79608569677909],[-3.1458971308139843,51.8049596039489],[-3.1573475499324637,51.81605473695305],[-3.0633999346537326,51.86332726102125],[-3.0722456178489903,51.87519212575016],[-3.043999861497583,51.88059124399103],[-3.0385924297209765,51.89341277529215],[-3.0786532682201138,51.92453192930774],[-3.093083505234757,51.96519575671044],[-3.067369552200721,51.98314150206502],[-2.9988962542510897,51.92348729339555],[-2.9766622284104765,51.92748989836434],[-2.968347911343555,51.90452990063129],[-2.8754213525467263,51.933086947620154],[-2.7693460868094784,51.88027235513363],[-2.7789940286690884,51.86901227961703],[-2.7569892195897188,51.845986304879],[-2.6972990911731882,51.84480971495685],[-2.693360730457278,51.83386852829766],[-2.650403425611519,51.82612722638]]]}</t>
  </si>
  <si>
    <t>Monmouthshire</t>
  </si>
  <si>
    <t>{"type":"Polygon","coordinates":[[[-0.9491670426064056,51.459515002040874],[-0.9284750204323391,51.44516500345772],[-0.9452182629468027,51.44616565469992],[-0.9623470063779029,51.412209489470186],[-1.0011471526902023,51.4263835493734],[-1.052970978618605,51.46037270310562],[-1.0365611423023129,51.475228525393625],[-1.0071588832009954,51.467949062510826],[-0.9983965515552811,51.484300363578384],[-0.9574709407296336,51.49307530524073],[-0.9411340370191921,51.474975613541204],[-0.9491670426064056,51.459515002040874]]]}</t>
  </si>
  <si>
    <t>{"type":"Polygon","coordinates":[[[-1.379896593813907,50.94752244722822],[-1.3546931690208215,50.94102371223769],[-1.3219776858251668,50.900953677879805],[-1.3762187066903184,50.871494945156215],[-1.4667801652688635,50.909552680862205],[-1.477324136286061,50.92846608895648],[-1.4517768863511105,50.949127887682735],[-1.379896593813907,50.94752244722822]]]}</t>
  </si>
  <si>
    <t>{"type":"Polygon","coordinates":[[[-1.3112774306525754,50.767427215967686],[-1.2612144062082695,50.76082951546968],[-1.2146104710700012,50.73405384761528],[-1.131665260330955,50.743422582322445],[-1.0627022720277584,50.68410925484539],[-1.1680273738191183,50.639673741991324],[-1.178998521527725,50.60016451217577],[-1.2998999441399466,50.574796353760945],[-1.4849716409566378,50.66649339451571],[-1.5787942289110548,50.66020358670762],[-1.5220422426159175,50.70732216443086],[-1.4869304023709002,50.70684932922851],[-1.3553808193045516,50.739826835551035],[-1.3112774306525754,50.767427215967686]]]}</t>
  </si>
  <si>
    <t>{"type":"Polygon","coordinates":[[[-1.5594149936422914,54.88203914687829],[-1.506674300668914,54.87114194488908],[-1.482085593553709,54.79905107078089],[-1.4238957930289544,54.805406855593965],[-1.4215411117543626,54.83947298249866],[-1.3462642435732786,54.860728574269736],[-1.308255936981639,54.780500536214],[-1.239709706426158,54.723837285103635],[-1.3055157547904104,54.71752548496055],[-1.304119616335564,54.704330083964535],[-1.3344387424818551,54.68904541114416],[-1.341179799051151,54.65030591305337],[-1.380896812408423,54.6439171397378],[-1.410632477707913,54.617823234268194],[-1.4526416586776199,54.60705798628895],[-1.4383572868746768,54.59508315988507],[-1.4881702566703527,54.599283695868806],[-1.5833160504737664,54.58090909998186],[-1.6067690927264469,54.61753733391328],[-1.682421042880475,54.61776825343071],[-1.679316197659996,54.58597833319783],[-1.7089893492973278,54.574146456971405],[-1.696924212500969,54.53601174809294],[-1.7198354696816196,54.54233454440353],[-1.7330883660589675,54.527731633967946],[-1.7796923011972359,54.53187718911419],[-1.7930702248988988,54.48448370720352],[-1.8394345243322308,54.50843336001128],[-1.8578031220627844,54.50354006547526],[-1.8591263279117811,54.48185562317182],[-1.9425403911170074,54.45339754169042],[-1.970056821409913,54.451517197048496],[-2.059211722589918,54.48115186845203],[-2.1702151486938996,54.458202866886474],[-2.172403126869405,54.53244898982402],[-2.1975336190566406,54.53270190167644],[-2.209484147472378,54.55171427527819],[-2.3045153328951695,54.59619377280224],[-2.3249364625332207,54.631645416811516],[-2.2879804692545633,54.65048185173332],[-2.2931378463825407,54.664128095596695],[-2.3517652425423963,54.685933495742596],[-2.3120899049598957,54.791012872340815],[-2.2826772269148847,54.79824835055363],[-2.2150582823480702,54.783854367300485],[-2.1985963513133147,54.80673739186106],[-2.1738513600427156,54.80602264097378],[-2.1431258950924024,54.826959343887445],[-2.1397918331106798,54.84187014701294],[-2.0824772238561264,54.83821941940404],[-2.0116805014629824,54.86674347789042],[-1.9808612660194331,54.868359914512425],[-1.921317002814603,54.84846784751094],[-1.913763268637262,54.83399689108532],[-1.8698578399154506,54.85108493537515],[-1.8451753623070095,54.897026923176256],[-1.8210138318832128,54.905658914661146],[-1.7694296416597464,54.90673653907582],[-1.7513736122399788,54.91701795568521],[-1.674773538209898,54.909562554122466],[-1.6781388570226996,54.8998419420554],[-1.639974266275667,54.879795928708965],[-1.5941621708580582,54.90201918321975],[-1.5799090558861932,54.87777263388958],[-1.5594149936422914,54.88203914687829]]]}</t>
  </si>
  <si>
    <t>{"type":"Polygon","coordinates":[[[-2.313996571655693,53.357420523464384],[-2.297451289071394,53.3438292604385],[-2.2407930732694927,53.35957577229373],[-2.1854372254292027,53.352659182938325],[-2.1941578813001463,53.33865006554756],[-2.154232489069016,53.327796848228346],[-2.1365098658474206,53.36699818535399],[-2.0785492820839098,53.358146270519164],[-2.031059736731746,53.3702640471005],[-2.009002832933912,53.3620059253105],[-2.0094821043437845,53.26065424949365],[-1.9762039981887138,53.227478812156185],[-1.9874043626585642,53.213590652607884],[-2.0018137617858223,53.19299483088661],[-2.0473237078363375,53.192324064669315],[-2.0577218136418356,53.17662153748407],[-2.115567789024725,53.16959498645369],[-2.1421777712163497,53.182240579074865],[-2.1414067693830763,53.156652497310105],[-2.2113178815623256,53.115823727394954],[-2.2463776270888784,53.09161016656728],[-2.32890608008021,53.0766443826043],[-2.3475872461215497,53.0561695187255],[-2.3851267002470093,53.048087335615435],[-2.3704672464711223,53.01457101708557],[-2.3807924196707697,52.99840665086546],[-2.4384925298419597,52.98461745682464],[-2.4345541691260495,52.96958569585668],[-2.474948413823359,52.962504163988825],[-2.5214273216373133,52.97427006321026],[-2.5295124219429903,52.947164510330964],[-2.561258943375207,52.96495630934058],[-2.5860560293642703,52.955290678111005],[-2.5948912936158353,52.97960320444615],[-2.6280235345592047,52.99517377762144],[-2.674658726528552,52.98566209273682],[-2.6992891094185287,52.99543768564136],[-2.6688136991168445,53.03865262390329],[-2.702414792526394,53.054322162586054],[-2.7182515869395774,53.0455692132587],[-2.7529258315494936,53.069221969544046],[-2.711364665158581,53.09364445755416],[-2.706051003875211,53.11850679226414],[-2.674439928711002,53.11514196501016],[-2.627012897020995,53.149977823639624],[-2.588858725217656,53.1467449503956],[-2.5613006191499785,53.16260142392581],[-2.542921602475732,53.14976889645719],[-2.523000582134938,53.15915962349935],[-2.443847866900102,53.159863378219136],[-2.4598096886375993,53.20140689902157],[-2.4065793053106566,53.17413640362982],[-2.3783231300155565,53.17201414330296],[-2.372551035209699,53.19557893024833],[-2.410163421941009,53.20569540434527],[-2.4128723473011586,53.22100206950064],[-2.396285388942088,53.2343624130091],[-2.36796669998483,53.223322260842444],[-2.34635781076579,53.240938121172114],[-2.394253694921976,53.266768118621805],[-2.42288495219002,53.26007145261633],[-2.4532874298858545,53.28459290613391],[-2.498005536215711,53.2899040550348],[-2.5122794890749613,53.321342097907795],[-2.4943484869795087,53.340717345036936],[-2.518395409022684,53.342388762496434],[-2.486878104351711,53.36789987108872],[-2.4312722018627912,53.373386958669556],[-2.4265940961446866,53.3874620530653],[-2.365028557863437,53.36310554206017],[-2.313996571655693,53.357420523464384]]]}</t>
  </si>
  <si>
    <t>{"type":"Polygon","coordinates":[[[-2.6992891094185287,52.99543768564136],[-2.7268367965425133,52.98327592439004],[-2.8349020805251017,52.99825270452051],[-2.861043210250547,53.02285113121057],[-2.8760464891682993,53.0806030029031],[-2.9006351962835044,53.09075246550253],[-2.880943392703955,53.12137679198077],[-2.9033962163621183,53.11179913009117],[-2.9638156708371506,53.13275782533983],[-2.995093339803187,53.154200351958345],[-2.927839058265624,53.17140935409064],[-2.92229618022101,53.189289122440236],[-3.0360293695725273,53.25180233465883],[-3.086040299298368,53.25680559086982],[-3.1282786970293186,53.28637428526837],[-3.074162703488481,53.3163828263668],[-3.0128368009121678,53.29897589321956],[-2.931600296938755,53.30606842125491],[-2.9100539213818717,53.32380523942705],[-2.8775676549474607,53.31224826738805],[-2.818075486461095,53.3186700292061],[-2.7007998562539974,53.305804513234996],[-2.685150602827286,53.315448152129576],[-2.624126849618067,53.309400260006406],[-2.5952246998140076,53.32245271082496],[-2.5630926774651543,53.32307949237227],[-2.518395409022684,53.342388762496434],[-2.4943484869795087,53.340717345036936],[-2.5122794890749613,53.321342097907795],[-2.498005536215711,53.2899040550348],[-2.4532874298858545,53.28459290613391],[-2.42288495219002,53.26007145261633],[-2.394253694921976,53.266768118621805],[-2.34635781076579,53.240938121172114],[-2.36796669998483,53.223322260842444],[-2.396285388942088,53.2343624130091],[-2.4128723473011586,53.22100206950064],[-2.410163421941009,53.20569540434527],[-2.372551035209699,53.19557893024833],[-2.3783231300155565,53.17201414330296],[-2.4065793053106566,53.17413640362982],[-2.4598096886375993,53.20140689902157],[-2.443847866900102,53.159863378219136],[-2.523000582134938,53.15915962349935],[-2.542921602475732,53.14976889645719],[-2.5613006191499785,53.16260142392581],[-2.588858725217656,53.1467449503956],[-2.627012897020995,53.149977823639624],[-2.674439928711002,53.11514196501016],[-2.706051003875211,53.11850679226414],[-2.711364665158581,53.09364445755416],[-2.7529258315494936,53.069221969544046],[-2.7182515869395774,53.0455692132587],[-2.702414792526394,53.054322162586054],[-2.6688136991168445,53.03865262390329],[-2.6992891094185287,52.99543768564136]]]}</t>
  </si>
  <si>
    <t>{"type":"Polygon","coordinates":[[[-2.378937847693437,52.89172183381273],[-2.3943370464715183,52.83575134125466],[-2.416341855550889,52.8270093880948],[-2.4691033864116516,52.8230397716285],[-2.4562880856694047,52.78410234252278],[-2.4882117291443997,52.78061655742633],[-2.4784804357352463,52.80153126800501],[-2.521125172270219,52.79903513798326],[-2.532408888289612,52.785696786809794],[-2.5529446263082862,52.802927781277084],[-2.5827844810447047,52.80562184231377],[-2.589858943812173,52.779297017326726],[-2.6210011665102018,52.776525983117565],[-2.635254281482066,52.75903108063036],[-2.6431310029138864,52.76708027523792],[-2.663416686283931,52.76043859006993],[-2.6602389084576012,52.731628631228645],[-2.5974230969332055,52.71824629538519],[-2.6225535891204412,52.6990359907685],[-2.500849907843868,52.62968316236698],[-2.438107028925323,52.61456343205905],[-2.3750724195833772,52.74081043108837],[-2.3579332572085834,52.731210776863776],[-2.3155802510970114,52.732948171328246],[-2.324832273096292,52.7053367947441],[-2.30303584289078,52.682948597720866],[-2.243699958559808,52.67993564782678],[-2.234708410152849,52.655854041009064],[-2.2558067711309384,52.609978030212936],[-2.323800797670697,52.61295799160454],[-2.3220295772429065,52.59363772531288],[-2.2810518716987955,52.58429098294071],[-2.260839120934601,52.5631563490121],[-2.282104185011777,52.55270998989026],[-2.2564006509214325,52.541801791733555],[-2.261589284880489,52.523559149856574],[-2.312746298412547,52.489207122596966],[-2.2873865894640684,52.45531693437221],[-2.310141562489326,52.437888008889985],[-2.363528229971662,52.43942747233952],[-2.372946955070029,52.40196352967835],[-2.3421798143449433,52.393177591848506],[-2.410861491168432,52.38698674954788],[-2.414924879208657,52.36824928013355],[-2.476198687066505,52.36578613861429],[-2.4798661552464,52.33257771277433],[-2.5132067750636278,52.32921288552035],[-2.5391499448589077,52.34413468481334],[-2.5622174861949523,52.33310552881417],[-2.5628009470417537,52.31144307884573],[-2.6180317675577296,52.30695664250708],[-2.669834755598747,52.34134165826918],[-2.7123961405841763,52.30813323242923],[-2.7669914055348865,52.33610748254077],[-2.7483831720993965,52.33489790411613],[-2.732765175503764,52.35553771050739],[-2.7924240470892157,52.35686824677449],[-2.8056456866354846,52.38809736246504],[-2.854854357696974,52.3954977831903],[-2.9054279103822314,52.38578816729074],[-2.938893557523773,52.36105778659072],[-2.9331527195489944,52.350050622926545],[-2.9546470003874132,52.34915993335932],[-3.0410617193761897,52.344310623493286],[-3.154451083585842,52.38771249660266],[-3.2189443450447914,52.42100889178259],[-3.2355417223475555,52.44249540307109],[-3.194428570535436,52.47640758363083],[-3.113264999167873,52.49837792628919],[-3.0292049614536882,52.50126991834082],[-3.0224639048843924,52.52241554843692],[-3.003876509336288,52.5198314490752],[-2.9941660538145207,52.5529079209052],[-3.0066062725838236,52.57388860848885],[-3.0872801535978214,52.55133546895317],[-3.0825499531612524,52.53642466582768],[-3.134936402049071,52.5284194558901],[-3.1114937787400834,52.54136194503369],[-3.1392185879068464,52.586039373572675],[-3.08933268550532,52.599641632766065],[-3.0818206271027506,52.64116316123351],[-3.051897420816789,52.64748595754409],[-3.0204322108642803,52.72114928360432],[-2.977589514399143,52.72659238651517],[-2.9610963265333083,52.71638794307825],[-2.9650659440802967,52.73226640894345],[-2.996562410863884,52.73611506756729],[-3.0107113363988196,52.76195606118448],[-3.088822157264368,52.77753763052726],[-3.0901557820570575,52.79631908461158],[-3.119026675030038,52.78621360668214],[-3.1584207011328305,52.79349306956494],[-3.167891520949662,52.81926808617714],[-3.152044307592786,52.84305279647245],[-3.1630154553013927,52.8474952481411],[-3.1277160740699026,52.867101414787676],[-3.1516588066761493,52.878042601446865],[-3.147501648142689,52.890171374195695],[-3.1138172031835962,52.89532857675164],[-3.0959487147503006,52.93028539322356],[-3.031403358572887,52.93139600614073],[-3.009940334565546,52.95584048648584],[-2.972828057131495,52.96045887683444],[-2.9292039398893914,52.9387634383635],[-2.887434394624621,52.95253064006934],[-2.84027825547063,52.942029300110015],[-2.8004257958453502,52.89548252309659],[-2.755322188598857,52.924633363130276],[-2.728545503308146,52.92518317150511],[-2.7268367965425133,52.98327592439004],[-2.6992891094185287,52.99543768564136],[-2.674658726528552,52.98566209273682],[-2.6280235345592047,52.99517377762144],[-2.5948912936158353,52.97960320444615],[-2.5860560293642703,52.955290678111005],[-2.561258943375207,52.96495630934058],[-2.5295124219429903,52.947164510330964],[-2.5214273216373133,52.97427006321026],[-2.474948413823359,52.962504163988825],[-2.4345541691260495,52.96958569585668],[-2.4384925298419597,52.98461745682464],[-2.3807924196707697,52.99840665086546],[-2.368727282874411,52.979361288761226],[-2.3937640045684105,52.95058431842243],[-2.4371276482181914,52.94360175206204],[-2.470843350008363,52.90587390138095],[-2.457590453631015,52.879109229694045],[-2.378937847693437,52.89172183381273]]]}</t>
  </si>
  <si>
    <t>{"type":"Polygon","coordinates":[[[-4.335125782863412,50.64643638500178],[-4.30010771311163,50.63340592651822],[-4.308161556586229,50.57912884375464],[-4.272028659859309,50.582735586693545],[-4.279269825725863,50.56877045397277],[-4.259286291722912,50.545843444742204],[-4.232551282206973,50.53108658796167],[-4.213463777361611,50.534561376890615],[-4.2022529939480675,50.50283743366271],[-4.181227565575829,50.50051724232091],[-4.219162939561618,50.49827402415159],[-4.2206736863970855,50.46803456353574],[-4.197501955624112,50.429482000292396],[-4.197856199709671,50.42906414592752],[-4.203399077754285,50.410579588365614],[-4.22025692864937,50.39355752108076],[-4.165338676444181,50.34770350261963],[-4.200440097745505,50.333034615179066],[-4.187864432708195,50.317420057333784],[-4.227258458810988,50.31290063249265],[-4.221965635415003,50.32626097600111],[-4.308255327079465,50.360514037753255],[-4.439086003031004,50.35913951681617],[-4.448786039609079,50.34243633838872],[-4.53911828142638,50.32391879232432],[-4.586909976145638,50.33169308274447],[-4.633138829310962,50.324347642856694],[-4.630075659865254,50.339148484307216],[-4.670886662310279,50.31383530672987],[-4.682107864667515,50.33757603235519],[-4.704883675580158,50.33945637699712],[-4.765980361395227,50.322643236894706],[-4.7535401426259245,50.30583009679229],[-4.782640252360149,50.28339791509907],[-4.783796755110059,50.261713472795634],[-4.767251472525759,50.25390619387299],[-4.805311873835864,50.21887240422859],[-4.840100726826401,50.23421205788645],[-4.873399670868857,50.23060531494754],[-4.9217331506601445,50.19561550997312],[-4.933183569778624,50.205973899754994],[-4.957699344287979,50.201190566893935],[-4.984121785493132,50.149640533669526],[-5.0163996730536855,50.14060168398726],[-5.034778689727932,50.20485229067033],[-5.060951076284455,50.19168987817681],[-5.044301604263227,50.175767427641624],[-5.091176431937511,50.126383639414065],[-5.081205502823421,50.11087904324375],[-5.098084191605892,50.09983889107709],[-5.162827507713471,50.09596824011826],[-5.104293882046852,50.09470368085614],[-5.074683244071676,50.081706210875076],[-5.057325283879331,50.052731309521334],[-5.0679317685586875,50.03402682860949],[-5.089634428270964,50.03078295919798],[-5.101459929362386,50.003171582613824],[-5.156690749878363,50.00677832555274],[-5.185259493484249,49.96294760191099],[-5.21575574167332,49.96049545655923],[-5.241646816750135,49.974592543289965],[-5.266871079430607,50.00046652540964],[-5.257483611163319,50.02132625515083],[-5.282541170744704,50.05826238177217],[-5.333271007585354,50.09029421768998],[-5.419602375024588,50.09858532798247],[-5.484116474370923,50.12682348611393],[-5.528803323869701,50.12321674317502],[-5.548849371534809,50.103522607188474],[-5.533043833952704,50.087952034013185],[-5.554538114791123,50.059845829891685],[-5.578407914791519,50.05223648198399],[-5.6795550201620335,50.03489552584173],[-5.716844419638864,50.06911559909138],[-5.694547880136093,50.08292678546721],[-5.710572215535748,50.12653758575902],[-5.6894842735013516,50.152224633031246],[-5.630565146918094,50.16787217937902],[-5.5395556737607565,50.21657420522178],[-5.475177020682429,50.21831159968626],[-5.468644342986991,50.200706735524086],[-5.425687038141232,50.202949953693405],[-5.395722156080499,50.24080975838446],[-5.344367182618275,50.23872048656009],[-5.252076179386712,50.28256220636933],[-5.235770532507349,50.31827775839853],[-5.202523683183358,50.32108178111018],[-5.162796250882392,50.34478951823301],[-5.147886742457876,50.40540039347468],[-5.107388308323637,50.413482576584734],[-5.098375922029293,50.42588625352098],[-5.0865400019941776,50.417606139395986],[-5.060555156424126,50.42744770930551],[-5.046864664411677,50.44489862712273],[-5.028068889989715,50.540048464471454],[-5.039383862840186,50.54670114580694],[-4.98447602957869,50.54305041819805],[-4.952187723074443,50.56916631600265],[-4.935090236474421,50.55781827114608],[-4.921993624252467,50.591686467035835],[-4.886746337739441,50.58337336440835],[-4.850728049393143,50.59887796057866],[-4.797622693390515,50.59846010621379],[-4.759301818488089,50.668747608852534],[-4.681253511284698,50.69683182063904],[-4.656914858818122,50.71603112908823],[-4.654268447120129,50.740167716743436],[-4.569572853840679,50.77843437963186],[-4.5657386825616975,50.91672218207004],[-4.548359884481968,50.92879597398139],[-4.456058462306712,50.92887294715386],[-4.463570520709281,50.916359308542646],[-4.420925784174308,50.86664563529018],[-4.433657733367013,50.865513030038024],[-4.4451289903728775,50.81052119638716],[-4.493274929177693,50.793323190422356],[-4.408839809490564,50.7624239597567],[-4.412965711192945,50.775212502555334],[-4.3802189711662125,50.769450510787074],[-4.366538898097456,50.69781047954624],[-4.335125782863412,50.64643638500178]]]}</t>
  </si>
  <si>
    <t>Cornwall</t>
  </si>
  <si>
    <t>{"type":"MultiPolygon","coordinates":[[[[-6.29844027551932,49.937469481821196],[-6.276300020171941,49.92856258614889],[-6.30685878202317,49.904272052148734],[-6.328207197649888,49.91242021226377],[-6.29844027551932,49.937469481821196]]],[[[-6.346877944747535,49.96836871248685],[-6.318642607339821,49.953446913193865],[-6.330968217728502,49.93925086095566],[-6.346877944747535,49.96836871248685]]],[[[-6.295064537762825,49.98125622079295],[-6.289323699788047,49.967335072742166],[-6.26090082139386,49.963189517595914],[-6.289000712533567,49.956624805600406],[-6.3056501845547945,49.96665331035737],[-6.295064537762825,49.98125622079295]]],[[[-6.351055941168382,49.89880695690289],[-6.325696232219903,49.89309994597212],[-6.342627015720839,49.88273056002275],[-6.351055941168382,49.89880695690289]]],[[[-6.359380677178995,49.967027180052256],[-6.349065922923041,49.94499086038892],[-6.366246761072606,49.95104974867959],[-6.359380677178995,49.967027180052256]]]]}</t>
  </si>
  <si>
    <t>Isles of Scilly</t>
  </si>
  <si>
    <t>{"type":"Polygon","coordinates":[[[-1.7886213359420378,51.66700168653563],[-1.788579660167266,51.632715636281],[-1.8422997338477742,51.61255966125959],[-1.837579952354898,51.50083859949338],[-1.8134496787621792,51.50704043796151],[-1.7978004253354678,51.48444331375584],[-1.7157408248103163,51.48837994171965],[-1.7190853057357325,51.50070664548342],[-1.6028098941231512,51.518300513478096],[-1.5847121889286129,51.5249092101436],[-1.5834098209670024,51.49584633944989],[-1.5290333538338423,51.455512397072084],[-1.5320652664484715,51.42955044561244],[-1.5711675621278642,51.416465006291396],[-1.552976086440089,51.410010255970846],[-1.5562372158159619,51.39644098527995],[-1.4954530983116792,51.36966531742555],[-1.4982974699398364,51.32937535971774],[-1.5275121880546818,51.33846919023748],[-1.5197604939471763,51.2954301906555],[-1.5345137182162993,51.287095095693026],[-1.5360348839954607,51.24853153628219],[-1.6074150672354062,51.2527760569359],[-1.633608291679315,51.21752234394157],[-1.6897872360713437,51.21477330206739],[-1.6540398402610599,51.156284687152585],[-1.6629792939495545,51.12718882795638],[-1.6262525174321398,51.117336261879366],[-1.6323788563235553,51.032775733829936],[-1.600434374961174,51.02227439387062],[-1.5975274896708598,51.00805634929741],[-1.6288572533553607,50.998940526442674],[-1.6029245025037735,50.978520643401346],[-1.6197510965677804,50.95856259939488],[-1.6616560881005578,50.9452792290589],[-1.7196166718640695,50.97678324893687],[-1.8154188591201343,50.98592106412661],[-1.8358087319271075,51.009419874067],[-1.8739837416178329,50.98443658151456],[-1.8743692425344696,51.00536228826073],[-1.9278809373411194,50.99769795951555],[-1.9499378411389543,50.9823143211877],[-1.9568247629199504,50.98982470358793],[-2.0344563123756263,50.97242876660819],[-2.0672864039519023,50.95182194871942],[-2.101793945462733,50.94498233253649],[-2.119766623332957,50.97819075837645],[-2.1636095383926115,50.99441010543404],[-2.1951268430635844,51.039615350012866],[-2.2446897582106313,51.07230695598048],[-2.3258533295781945,51.07967438820325],[-2.3608713993299766,51.0990166468299],[-2.364247137086471,51.119205610353795],[-2.3463057160473255,51.13050967054038],[-2.2453461516632833,51.25387567368557],[-2.2534937656311183,51.2898331413997],[-2.279968301554735,51.29223030591397],[-2.2720290664607585,51.31417865623733],[-2.2890952962297018,51.32527378924148],[-2.324332163799034,51.34774995560468],[-2.3442010894213627,51.34530880642042],[-2.2902934747543835,51.37262328648216],[-2.2967115440691996,51.394978495002896],[-2.2785409062688107,51.41588220941407],[-2.2946173363869296,51.42880270622267],[-2.2888556605247654,51.47815350594774],[-2.3243217448553413,51.497506760741885],[-2.2558067711309384,51.522083195096954],[-2.2725604325890956,51.577591848620166],[-2.2108177722650666,51.602960007034994],[-2.152534201247076,51.59033640674881],[-2.0571696096261123,51.67244478944648],[-2.0106073502626156,51.64888000250111],[-1.9505213019857557,51.63696015693471],[-1.9611798813835755,51.65688521243869],[-1.9440615568961679,51.67001463642971],[-1.888393140745091,51.648858010166116],[-1.8763800986671963,51.65313551932232],[-1.8967699714741695,51.67279666680638],[-1.8738795521809042,51.68259425204591],[-1.8504890235903808,51.65628042322637],[-1.8158460358115427,51.663043066236824],[-1.8184924475095352,51.70231038036745],[-1.7886213359420378,51.66700168653563]]]}</t>
  </si>
  <si>
    <t>{"type":"Polygon","coordinates":[[[-0.24978502827790017,52.18437136725416],[-0.28911654071853654,52.19092508308217],[-0.3063598925302582,52.16543596682488],[-0.3300629894315694,52.16533700131741],[-0.36203872762502876,52.142915815791696],[-0.3445974158831415,52.1181084619192],[-0.3848978900872151,52.07557528604206],[-0.44003494010995503,52.06329256694828],[-0.47153140689354345,52.088011951480794],[-0.4996729738080212,52.07556428987456],[-0.5044865257941336,52.056782835790244],[-0.589182119073584,52.09750164403043],[-0.5918076928841902,52.110697045026434],[-0.6074986220856733,52.13398692778439],[-0.6346191325182495,52.13796754041819],[-0.6274508992575463,52.18154535220751],[-0.6681368743782565,52.19503764972593],[-0.6373280578783991,52.22732239749617],[-0.6536545426451479,52.26829411758877],[-0.6106138862498458,52.279499212267886],[-0.5656978199898237,52.25347128380326],[-0.5423906429488436,52.25598940616],[-0.519791954078979,52.316622273736655],[-0.46536339222735634,52.32295606621474],[-0.3984841926627354,52.27888342688807],[-0.38057402845466903,52.28266610850693],[-0.37335370047549965,52.23399707116665],[-0.2856157756377282,52.23727392908066],[-0.2999626611028283,52.217997647458986],[-0.28873103980189896,52.2073753496572],[-0.2619022597927252,52.20986048351145],[-0.2407205472650915,52.190188339859894],[-0.24978502827790017,52.18437136725416]]]}</t>
  </si>
  <si>
    <t>{"type":"Polygon","coordinates":[[[-0.24978502827790017,52.18437136725416],[-0.2606936623243499,52.17639914581907],[-0.21662153050345268,52.158739300819406],[-0.23480258724753433,52.14473018342864],[-0.14444950754284847,52.13819845993562],[-0.15728564617248075,52.080545553750554],[-0.21949715896268884,52.03673682244381],[-0.20125358855644926,52.009829200579446],[-0.24798255101903166,51.98507682754443],[-0.2706229156636688,51.979622728466076],[-0.2819274695704461,52.00097728574462],[-0.3104128616267907,51.98262468219267],[-0.36715442897823536,51.98375728744483],[-0.350223645477298,51.957575412635244],[-0.3825223709252388,51.950911735132266],[-0.3806886368352913,51.979435793618634],[-0.3989426261852227,51.96743897487976],[-0.40629840043239795,51.94129008857267],[-0.38561679720202413,51.91568001447292],[-0.4190616064561805,51.91230419105144],[-0.42167676132309495,51.925675530727396],[-0.4865763615860672,51.92214576096096],[-0.48227333784090476,51.9077957623778],[-0.5059243400237516,51.90061526500247],[-0.42167676132309495,51.8545523193589],[-0.38852368249233926,51.871871283166165],[-0.35482881858955295,51.874015535828015],[-0.3394817145299349,51.8496040439854],[-0.37590634168025616,51.82958002297396],[-0.40486058620277987,51.840609178973125],[-0.47829330135022374,51.85313381375183],[-0.5197294404168229,51.80509155795886],[-0.5536326831934648,51.82671002325733],[-0.5376291856811957,51.83140538677841],[-0.5772628474889245,51.86598833355544],[-0.7021547255355207,51.9091153024774],[-0.6529773113051105,51.96923135018172],[-0.6616875482323614,51.99973471881749],[-0.6430480579657925,52.03725364231615],[-0.6689808088173796,52.048711648847686],[-0.5918076928841902,52.110697045026434],[-0.589182119073584,52.09750164403043],[-0.5044865257941336,52.056782835790244],[-0.4996729738080212,52.07556428987456],[-0.47153140689354345,52.088011951480794],[-0.44003494010995503,52.06329256694828],[-0.3848978900872151,52.07557528604206],[-0.3445974158831415,52.1181084619192],[-0.36203872762502876,52.142915815791696],[-0.3300629894315694,52.16533700131741],[-0.3063598925302582,52.16543596682488],[-0.28911654071853654,52.19092508308217],[-0.24978502827790017,52.18437136725416]]]}</t>
  </si>
  <si>
    <t>{"type":"Polygon","coordinates":[[[-1.4609872325756195,55.07458203974506],[-1.5087997651822622,55.04812526074806],[-1.5398690552744414,55.06159556593148],[-1.5561851210974975,55.05423912987621],[-1.6378904775370904,55.064773458338024],[-1.6476842846084008,55.079387364941105],[-1.7046133929463174,55.07093131213616],[-1.6949133563682421,55.04289108501964],[-1.7502483663211477,55.02402166159535],[-1.7565622461990351,55.00326089736163],[-1.7738472737855284,55.00414059076136],[-1.7697526289142251,54.98098266201337],[-1.8128141231969135,54.97632028699478],[-1.8337041053011447,54.953272319921744],[-1.8269526297881562,54.93022435284872],[-1.852645744934807,54.917259871370135],[-1.8210138318832128,54.905658914661146],[-1.8451753623070095,54.897026923176256],[-1.8698578399154506,54.85108493537515],[-1.913763268637262,54.83399689108532],[-1.921317002814603,54.84846784751094],[-1.9808612660194331,54.868359914512425],[-2.0116805014629824,54.86674347789042],[-2.0824772238561264,54.83821941940404],[-2.1397918331106798,54.84187014701294],[-2.1431258950924024,54.826959343887445],[-2.1738513600427156,54.80602264097378],[-2.1985963513133147,54.80673739186106],[-2.2150582823480702,54.783854367300485],[-2.2826772269148847,54.79824835055363],[-2.3120899049598957,54.791012872340815],[-2.4116220740580125,54.85642907277853],[-2.4951403267001675,54.81045409647494],[-2.5347948263952826,54.80706727688596],[-2.5826698726640824,54.84586175581423],[-2.5733553370026447,54.853548076894405],[-2.6052789804776406,54.88394148385521],[-2.5476101271375295,54.92622174787993],[-2.568427176635911,54.95828657230023],[-2.6014343902549664,54.97133902311878],[-2.573313661227873,54.987635343348856],[-2.574824408063342,55.01125511113171],[-2.4830543520164223,55.04002108530301],[-2.5034754816544744,55.06314602554852],[-2.486325900335988,55.08120173257805],[-2.500724880519553,55.09024058226032],[-2.5526528958848855,55.08125671341554],[-2.6008092536333933,55.12386686246515],[-2.6569361033069567,55.136127589223946],[-2.689787032770619,55.18898616638046],[-2.6668132619278104,55.2215788068406],[-2.6314096912593925,55.22370106716746],[-2.6238663760257444,55.249465087612165],[-2.6468193089811667,55.25981248122654],[-2.5733553370026447,55.29689155802532],[-2.5586646263956787,55.317905234111464],[-2.5176973397952604,55.324667877121925],[-2.4885242974551867,55.3518394070062],[-2.414997811814507,55.358920938874064],[-2.3998069919102827,55.348331629574766],[-2.337741344331775,55.367354999344016],[-2.3356262987621195,55.40820576159416],[-2.1947205042595614,55.44470204151562],[-2.1737263327184015,55.47226943342978],[-2.200961451531599,55.475018475303955],[-2.2322078636665568,55.54442628454296],[-2.3360951512282995,55.63216470499893],[-2.307630597059341,55.646800603936995],[-2.2457212336362273,55.6395211410542],[-2.2484509968837623,55.651869837152965],[-2.176904110544731,55.71613144000353],[-2.0856341637950706,55.76204043930215],[-2.086123854148636,55.793049631642766],[-2.033216458076173,55.81165514704714],[-1.959502431449022,55.73400021218563],[-1.914107093779128,55.711612015162395],[-1.7767333211884573,55.68518822466789],[-1.793059805955206,55.66286600464964],[-1.7768270916816933,55.641687386051046],[-1.637557071338918,55.57951505502485],[-1.619448947200686,55.552057624785654],[-1.63279561407127,55.538598315769725],[-1.6099677084401627,55.4963510402475],[-1.590692662608328,55.49245839695368],[-1.5865146661874814,55.434596563586176],[-1.5725949574137887,55.433595912343975],[-1.5691879628262164,55.410690895448404],[-1.6050187101860427,55.37918687557043],[-1.5934328447995565,55.35288404291839],[-1.543515685566951,55.32154496555287],[-1.5647911685878189,55.2652225956349],[-1.4958802750030866,55.18636907851625],[-1.511498271598719,55.18349907879961],[-1.5194166688053112,55.149586898239875],[-1.4609872325756195,55.07458203974506]]]}</t>
  </si>
  <si>
    <t>{"type":"Polygon","coordinates":[[[0.16540987788351025,52.23445891020151],[0.15485548792261916,52.22648668876642],[0.17583924052008726,52.21723891190172],[0.1817051058191801,52.17060416554832],[0.1034275818545467,52.15793658059215],[0.10472994981615713,52.18898975760276],[0.06864914780770093,52.216117302817054],[0.12987086094708467,52.235646496291146],[0.16540987788351025,52.23445891020151]]]}</t>
  </si>
  <si>
    <t>Cambridge</t>
  </si>
  <si>
    <t>{"type":"Polygon","coordinates":[[[0.4293425595116389,52.43642551861293],[0.3747785513920068,52.409726823931],[0.4095986612136233,52.36029905103345],[0.44250168539575085,52.34883004833442],[0.4242164392147387,52.32921288552035],[0.4313742535317502,52.315830549676896],[0.4567131245928433,52.31651231206169],[0.49634678640057217,52.29117714214935],[0.4942109029435322,52.27198882986766],[0.4242060202710469,52.255868448317536],[0.382728205429677,52.293266413973726],[0.35885840542928094,52.29749993845994],[0.340000117345161,52.267689328376456],[0.3608900994493922,52.24942469416448],[0.34268820481792517,52.24234316229662],[0.3712465294801195,52.2265526657714],[0.4269670403496608,52.253603237813216],[0.4830001195299882,52.23219369969719],[0.49492981005834125,52.23925323923006],[0.5125690817303923,52.21505067456988],[0.48744900848685013,52.164501292587666],[0.4445229604721703,52.17107700075068],[0.41727742271527823,52.159311101529234],[0.3103790604262926,52.18572389585625],[0.2104718093552318,52.24945768266697],[0.2502721742620473,52.319206373098375],[0.1392479102706794,52.32083380588789],[0.043872899706023816,52.35288763414069],[0.03442291777657758,52.38575517878825],[0.05441687072322132,52.395453798520315],[0.05501075051371629,52.41438919894959],[0.08835137033094398,52.429695864104964],[0.1061886019331606,52.425319389441285],[0.12647428530320504,52.437855020387495],[0.12383829254890522,52.420964907112605],[0.23632120865727657,52.507295818128995],[0.30935800394439106,52.51361861443958],[0.3653702452373331,52.50101700648839],[0.4283840166918935,52.45429429079502],[0.4293425595116389,52.43642551861293]]]}</t>
  </si>
  <si>
    <t>East Cambridgeshire</t>
  </si>
  <si>
    <t>{"type":"Polygon","coordinates":[[[0.1716299872681617,52.73802840071171],[0.15364689045424562,52.6821788659961],[0.1847161805464239,52.6778903606724],[0.1837680566703721,52.65552415598416],[0.16959829324805042,52.652753121775],[0.2152124287354944,52.624470978973555],[0.19160310232742006,52.601521977408],[0.21773381310917195,52.57044680806239],[0.21314947788430416,52.538173056459655],[0.2305907896261914,52.52791363218526],[0.21363916823786866,52.51846792430561],[0.23632120865727657,52.507295818128995],[0.12383829254890522,52.420964907112605],[0.12647428530320504,52.437855020387495],[0.1061886019331606,52.425319389441285],[0.08835137033094398,52.429695864104964],[0.05501075051371629,52.41438919894959],[0.05441687072322132,52.395453798520315],[0.03442291777657758,52.38575517878825],[0.01905497582957416,52.413971344584716],[0.034058254747327155,52.4272657110882],[0.009146560377642388,52.45443724097248],[-0.03885351321547148,52.47328467206178],[-0.03850968807360644,52.501841719050645],[-0.06967274865902162,52.5168624838511],[-0.07088134612739694,52.50588830868942],[-0.11443253076365067,52.48904218008451],[-0.18785482696740097,52.541867768738534],[-0.1869796356971989,52.56851148258298],[-0.012754059264798556,52.5942425145252],[-0.03126852220705345,52.661528063437345],[0.020399019565957133,52.664705955843885],[0.048561424367820294,52.68139813810384],[0.04801963929579145,52.71878510759253],[0.0632729728621726,52.72721916806248],[0.1716299872681617,52.73802840071171]]]}</t>
  </si>
  <si>
    <t>Fenland</t>
  </si>
  <si>
    <t>{"type":"Polygon","coordinates":[[[-0.18785482696740097,52.541867768738534],[-0.11443253076365067,52.48904218008451],[-0.07088134612739694,52.50588830868942],[-0.06967274865902162,52.5168624838511],[-0.03850968807360644,52.501841719050645],[-0.03885351321547148,52.47328467206178],[0.009146560377642388,52.45443724097248],[0.034058254747327155,52.4272657110882],[0.01905497582957416,52.413971344584716],[0.03442291777657758,52.38575517878825],[0.043872899706023816,52.35288763414069],[-0.015129578426776646,52.31257568409788],[-0.04645934211127667,52.31465395975475],[-0.06353599082391348,52.287757334057886],[-0.1237262285377021,52.25710001907716],[-0.14265744922767176,52.283193924546765],[-0.17547712186025421,52.28021396315517],[-0.1841248451253481,52.26077273902105],[-0.13221766764740295,52.243266840366346],[-0.1375834236492377,52.230137416375314],[-0.18702131147196965,52.22879588394072],[-0.19560652107490561,52.20449435377307],[-0.17313285952935686,52.19768772609263],[-0.15280550038453988,52.2119937400058],[-0.10720178384078949,52.205527993517755],[-0.10036695677825769,52.18293086931209],[-0.14493919789641296,52.182743934464646],[-0.1561916570847277,52.16725033446183],[-0.21662153050345268,52.158739300819406],[-0.2606936623243499,52.17639914581907],[-0.24978502827790017,52.18437136725416],[-0.2407205472650915,52.190188339859894],[-0.2619022597927252,52.20986048351145],[-0.28873103980189896,52.2073753496572],[-0.2999626611028283,52.217997647458986],[-0.2856157756377282,52.23727392908066],[-0.37335370047549965,52.23399707116665],[-0.38057402845466903,52.28266610850693],[-0.3984841926627354,52.27888342688807],[-0.46536339222735634,52.32295606621474],[-0.4666553412452732,52.338922501419916],[-0.49870401204458226,52.36010112001851],[-0.49594299196596836,52.37952035181764],[-0.4462237926635275,52.38321506409652],[-0.3624033906542792,52.4335335265613],[-0.3415863411558977,52.466939883416195],[-0.35217198794786775,52.503326201662695],[-0.41378962094758087,52.526198230055776],[-0.4019849577435437,52.548223553551615],[-0.41959297258451755,52.558966809195866],[-0.415383719332592,52.57873791835489],[-0.3968379995592599,52.5829934351761],[-0.38862787192926795,52.569083283292805],[-0.3491609132206239,52.564486885279194],[-0.28463639493059567,52.50610823203935],[-0.2424500919181103,52.52472474361122],[-0.2348338440786133,52.54367114020799],[-0.18785482696740097,52.541867768738534]]]}</t>
  </si>
  <si>
    <t>Huntingdonshire</t>
  </si>
  <si>
    <t>{"type":"Polygon","coordinates":[[[0.043872899706023816,52.35288763414069],[0.1392479102706794,52.32083380588789],[0.2502721742620473,52.319206373098375],[0.2104718093552318,52.24945768266697],[0.3103790604262926,52.18572389585625],[0.41727742271527823,52.159311101529234],[0.4173086795463572,52.13310723438466],[0.3818009194410106,52.10270283125635],[0.40463924401581153,52.06550279661511],[0.3796129412655045,52.04955835374493],[0.38969847876021646,52.036461918256386],[0.27622576300102075,52.092641337996895],[0.2515745422236577,52.076784864466696],[0.20345986024992158,52.09267432649939],[0.18992565239286563,52.06020264388171],[0.1304230649628071,52.048436744660265],[0.10574058735436687,52.06025762471919],[0.06812820062305569,52.00579360710817],[0.04030962096305757,52.05333003919629],[0.0020929354975596226,52.05020712762723],[-0.016869542023487227,52.0631936014408],[-0.12099646529016717,52.01951682414401],[-0.13372841448287076,52.04623751116093],[-0.15453504503755866,52.05235138028908],[-0.15728564617248075,52.080545553750554],[-0.14444950754284847,52.13819845993562],[-0.23480258724753433,52.14473018342864],[-0.21662153050345268,52.158739300819406],[-0.1561916570847277,52.16725033446183],[-0.14493919789641296,52.182743934464646],[-0.10036695677825769,52.18293086931209],[-0.10720178384078949,52.205527993517755],[-0.15280550038453988,52.2119937400058],[-0.17313285952935686,52.19768772609263],[-0.19560652107490561,52.20449435377307],[-0.18702131147196965,52.22879588394072],[-0.1375834236492377,52.230137416375314],[-0.13221766764740295,52.243266840366346],[-0.1841248451253481,52.26077273902105],[-0.17547712186025421,52.28021396315517],[-0.14265744922767176,52.283193924546765],[-0.1237262285377021,52.25710001907716],[-0.06353599082391348,52.287757334057886],[-0.04645934211127667,52.31465395975475],[-0.015129578426776646,52.31257568409788],[0.043872899706023816,52.35288763414069]],[[0.16540987788351025,52.23445891020151],[0.12987086094708467,52.235646496291146],[0.06864914780770093,52.216117302817054],[0.10472994981615713,52.18898975760276],[0.1034275818545467,52.15793658059215],[0.1817051058191801,52.17060416554832],[0.17583924052008726,52.21723891190172],[0.15485548792261916,52.22648668876642],[0.16540987788351025,52.23445891020151]]]}</t>
  </si>
  <si>
    <t>South Cambridgeshire</t>
  </si>
  <si>
    <t>{"type":"Polygon","coordinates":[[[-3.182801029374178,54.95916626569996],[-3.118370281577386,54.92789316533942],[-3.126361611389828,54.905504968316194],[-3.081872721821215,54.90475722892642],[-3.0571694063253876,54.88674550656687],[-3.0723706451733053,54.8760572317601],[-3.056502593929043,54.870746082859206],[-3.0649627762076648,54.855824283566214],[-3.022630607983479,54.852261525297294],[-3.0479903169319575,54.83507451549999],[-3.0284131217330295,54.803361568439584],[-2.98776882238709,54.79246436645038],[-2.9844347604053674,54.77615705005281],[-3.0260896972895157,54.7480838344338],[-2.9830907166689853,54.71944981427246],[-2.993624268742491,54.69540119595723],[-3.063795854514062,54.700085563310815],[-3.0871863831045854,54.686087442087555],[-3.0546063461769384,54.67975364960947],[-3.0920416108654694,54.65739844108873],[-3.09240627389472,54.617240437390876],[-3.0396343240902644,54.612896951229686],[-3.00753355857249,54.595413044909975],[-3.0370608449981225,54.580986073154335],[-3.014837238101202,54.49984535319638],[-3.1094829226073566,54.47400435957919],[-3.1194225948903673,54.46023715787336],[-3.136447148884539,54.470749494000174],[-3.167141357003774,54.454112292577705],[-3.2193194270177354,54.482020565684266],[-3.224716439850649,54.502341483218125],[-3.366153600481544,54.54464373957783],[-3.392294730206989,54.585329559315525],[-3.433991342865909,54.59746932823185],[-3.4436080278944408,54.58269047911632],[-3.481126644132514,54.58119500033678],[-3.5111227830243266,54.60478177961714],[-3.5755014361026545,54.60137296769317],[-3.5798773924536658,54.65239518487774],[-3.4507241664366806,54.75453858475435],[-3.4454000862096166,54.784107279152906],[-3.4645396857734436,54.78022563202658],[-3.466748501836335,54.82397938249585],[-3.3447530901363614,54.90400948953665],[-3.3096412498913432,54.947026496783636],[-3.324748718246025,54.955504541923574],[-3.2930959673070443,54.9636746943736],[-3.182801029374178,54.95916626569996]]]}</t>
  </si>
  <si>
    <t>Allerdale</t>
  </si>
  <si>
    <t>{"type":"Polygon","coordinates":[[[-3.1242778226512513,54.07311708115294],[-3.173694872586598,54.044648003504044],[-3.214599645524859,54.041898961629876],[-3.275310830423292,54.10625952998791],[-3.3025251113491034,54.16070155526395],[-3.3248216508518746,54.169982320631135],[-3.2733312311216443,54.180340710413006],[-3.2286131247917877,54.176777952144086],[-3.222090866040042,54.20767718280974],[-3.167641466301033,54.20314676180111],[-3.147626675467003,54.21847541929147],[-3.1622027776933477,54.194866647676115],[-3.1449802637690105,54.176118182094285],[-3.171965327933579,54.11283523815092],[-3.1242778226512513,54.07311708115294]]]}</t>
  </si>
  <si>
    <t>Barrow-in-Furness</t>
  </si>
  <si>
    <t>{"type":"Polygon","coordinates":[[[-2.5826698726640824,54.84586175581423],[-2.655331585978253,54.85476865148654],[-2.701227032945405,54.83360102905544],[-2.6897974517143117,54.8191960496348],[-2.799373482532369,54.81872321443244],[-2.870920368871401,54.83482160364757],[-2.9073658339091075,54.82151624097659],[-2.9447802607102522,54.784041302147926],[-2.9844347604053674,54.77615705005281],[-2.98776882238709,54.79246436645038],[-3.0284131217330295,54.803361568439584],[-3.0479903169319575,54.83507451549999],[-3.022630607983479,54.852261525297294],[-3.0649627762076648,54.855824283566214],[-3.056502593929043,54.870746082859206],[-3.0723706451733053,54.8760572317601],[-3.0571694063253876,54.88674550656687],[-3.081872721821215,54.90475722892642],[-3.126361611389828,54.905504968316194],[-3.118370281577386,54.92789316533942],[-3.182801029374178,54.95916626569996],[-3.1477621217350107,54.949863507997776],[-3.120026893624555,54.97310940608575],[-3.0773092244837317,54.96779825718485],[-3.0258708994719656,55.03645832703408],[-3.0510013916592005,55.048730049960376],[-3.0431663460021525,55.05565763548328],[-2.958595780047016,55.04929085450271],[-2.858542663764255,55.10835127012734],[-2.8255041933141207,55.13831582655578],[-2.784776542418639,55.14181260781972],[-2.689787032770619,55.18898616638046],[-2.6569361033069567,55.136127589223946],[-2.6008092536333933,55.12386686246515],[-2.5526528958848855,55.08125671341554],[-2.500724880519553,55.09024058226032],[-2.486325900335988,55.08120173257805],[-2.5034754816544744,55.06314602554852],[-2.4830543520164223,55.04002108530301],[-2.574824408063342,55.01125511113171],[-2.573313661227873,54.987635343348856],[-2.6014343902549664,54.97133902311878],[-2.568427176635911,54.95828657230023],[-2.5476101271375295,54.92622174787993],[-2.6052789804776406,54.88394148385521],[-2.5733553370026447,54.853548076894405],[-2.5826698726640824,54.84586175581423]]]}</t>
  </si>
  <si>
    <t>Carlisle</t>
  </si>
  <si>
    <t>{"type":"Polygon","coordinates":[[[-3.167141357003774,54.454112292577705],[-3.154138515275055,54.42971179690259],[-3.1239965111715433,54.42750156723576],[-3.115265436356907,54.41502091712703],[-3.1605878414209503,54.406597852824575],[-3.195928898427212,54.355993490004884],[-3.2419389537749854,54.323323876372264],[-3.230113452683563,54.2577317372546],[-3.2152456200338175,54.25396005180324],[-3.225258224922679,54.239005264007766],[-3.206900046135818,54.22986744881803],[-3.2415951286331204,54.21695794817693],[-3.2450021232206936,54.183991438021906],[-3.2733312311216443,54.180340710413006],[-3.3248216508518746,54.169982320631135],[-3.4276357872132497,54.28766330518055],[-3.4421181189463583,54.340840771194465],[-3.6397550618566674,54.51749420202854],[-3.6075396879582717,54.53138236157684],[-3.5755014361026545,54.60137296769317],[-3.5111227830243266,54.60478177961714],[-3.481126644132514,54.58119500033678],[-3.4436080278944408,54.58269047911632],[-3.433991342865909,54.59746932823185],[-3.392294730206989,54.585329559315525],[-3.366153600481544,54.54464373957783],[-3.224716439850649,54.502341483218125],[-3.2193194270177354,54.482020565684266],[-3.167141357003774,54.454112292577705]]]}</t>
  </si>
  <si>
    <t>Copeland</t>
  </si>
  <si>
    <t>{"type":"Polygon","coordinates":[[[-2.3120899049598957,54.791012872340815],[-2.3517652425423963,54.685933495742596],[-2.2931378463825407,54.664128095596695],[-2.2879804692545633,54.65048185173332],[-2.3249364625332207,54.631645416811516],[-2.3045153328951695,54.59619377280224],[-2.209484147472378,54.55171427527819],[-2.1975336190566406,54.53270190167644],[-2.172403126869405,54.53244898982402],[-2.1702151486938996,54.458202866886474],[-2.2928669538465254,54.43931145112718],[-2.308047354807057,54.42052999704286],[-2.2974408701277014,54.37689720441606],[-2.367716645336201,54.35607046317736],[-2.381969760308066,54.37121218582028],[-2.42079074450775,54.36584605608191],[-2.4836482318069173,54.37734804728343],[-2.521156429101298,54.36992563422317],[-2.538576902955799,54.39422716439082],[-2.583472131328435,54.38765145622781],[-2.6114886709185985,54.409017009673846],[-2.6404324964974295,54.404387623157746],[-2.8068751219912453,54.48206455035425],[-2.907449185458651,54.48032715588978],[-2.9190454697888297,54.46515244474437],[-2.980808968000244,54.496007690740036],[-3.014837238101202,54.49984535319638],[-3.0370608449981225,54.580986073154335],[-3.00753355857249,54.595413044909975],[-3.0396343240902644,54.612896951229686],[-3.09240627389472,54.617240437390876],[-3.0920416108654694,54.65739844108873],[-3.0546063461769384,54.67975364960947],[-3.0871863831045854,54.686087442087555],[-3.063795854514062,54.700085563310815],[-2.993624268742491,54.69540119595723],[-2.9830907166689853,54.71944981427246],[-3.0260896972895157,54.7480838344338],[-2.9844347604053674,54.77615705005281],[-2.9447802607102522,54.784041302147926],[-2.9073658339091075,54.82151624097659],[-2.870920368871401,54.83482160364757],[-2.799373482532369,54.81872321443244],[-2.6897974517143117,54.8191960496348],[-2.701227032945405,54.83360102905544],[-2.655331585978253,54.85476865148654],[-2.5826698726640824,54.84586175581423],[-2.5347948263952826,54.80706727688596],[-2.4951403267001675,54.81045409647494],[-2.4116220740580125,54.85642907277853],[-2.3120899049598957,54.791012872340815]]]}</t>
  </si>
  <si>
    <t>Eden</t>
  </si>
  <si>
    <t>{"type":"Polygon","coordinates":[[[-3.014837238101202,54.49984535319638],[-2.980808968000244,54.496007690740036],[-2.9190454697888297,54.46515244474437],[-2.907449185458651,54.48032715588978],[-2.8068751219912453,54.48206455035425],[-2.6404324964974295,54.404387623157746],[-2.6114886709185985,54.409017009673846],[-2.583472131328435,54.38765145622781],[-2.538576902955799,54.39422716439082],[-2.521156429101298,54.36992563422317],[-2.4836482318069173,54.37734804728343],[-2.42079074450775,54.36584605608191],[-2.381969760308066,54.37121218582028],[-2.367716645336201,54.35607046317736],[-2.30982899417854,54.32428054294447],[-2.3190914351215133,54.257159936544774],[-2.3480560985877297,54.23780668175063],[-2.3623196325032874,54.249748519652016],[-2.3967750792956535,54.23937913370265],[-2.4036307442455707,54.22557894349433],[-2.4608620019505807,54.22671154874648],[-2.4595804718763556,54.2395660685501],[-2.587004153240322,54.19448178181373],[-2.6399636440312495,54.20204714505144],[-2.6798786173186864,54.161130405796314],[-2.7364847384021234,54.16902565405893],[-2.734390530719854,54.18411239586437],[-2.799456834081912,54.197703658890255],[-2.837215086024922,54.17417186044737],[-2.8786095493167485,54.17737174518891],[-2.8777864527650108,54.164143355690406],[-2.904813192704351,54.16964143943874],[-2.875244230503947,54.11409979741304],[-2.898676434869243,54.08196899598776],[-2.959918985896012,54.045582677741265],[-3.010200808157869,54.071896506560805],[-3.02715242954619,54.10213596717666],[-3.035445908725726,54.049530301872565],[-3.0325494423791035,54.079296927286066],[-3.0496156721480476,54.05823926652993],[-3.070088896504563,54.06038351919179],[-3.0556378216025335,54.10644646483536],[-3.094833887775162,54.04428512997666],[-3.105742521821611,54.10824983630481],[-3.1242778226512513,54.07311708115294],[-3.171965327933579,54.11283523815092],[-3.1449802637690105,54.176118182094285],[-3.1622027776933477,54.194866647676115],[-3.147626675467003,54.21847541929147],[-3.167641466301033,54.20314676180111],[-3.222090866040042,54.20767718280974],[-3.2286131247917877,54.176777952144086],[-3.2733312311216443,54.180340710413006],[-3.2450021232206936,54.183991438021906],[-3.2415951286331204,54.21695794817693],[-3.206900046135818,54.22986744881803],[-3.225258224922679,54.239005264007766],[-3.2152456200338175,54.25396005180324],[-3.230113452683563,54.2577317372546],[-3.2419389537749854,54.323323876372264],[-3.195928898427212,54.355993490004884],[-3.1605878414209503,54.406597852824575],[-3.115265436356907,54.41502091712703],[-3.1239965111715433,54.42750156723576],[-3.154138515275055,54.42971179690259],[-3.167141357003774,54.454112292577705],[-3.136447148884539,54.470749494000174],[-3.1194225948903673,54.46023715787336],[-3.1094829226073566,54.47400435957919],[-3.014837238101202,54.49984535319638]]]}</t>
  </si>
  <si>
    <t>South Lakeland</t>
  </si>
  <si>
    <t>{"type":"Polygon","coordinates":[[[-1.3736452275981765,53.107851505959864],[-1.3316360466284696,53.08098786876549],[-1.3358661377677805,53.05296963398396],[-1.3074432593735938,53.00365182276138],[-1.3327925493783797,52.97814071416909],[-1.4798246827723531,52.98198937279293],[-1.474625629869604,52.96592397208029],[-1.495401003593214,52.965879987410304],[-1.5066013680630643,52.93986305511317],[-1.5440678895826734,52.9242045125979],[-1.6029870161659305,52.936674166539134],[-1.6071337557556982,52.94717550649846],[-1.5993924805918853,52.9625921333288],[-1.5710633726909347,52.966605734465084],[-1.6018513513034058,52.98798228407862],[-1.575283044886553,53.00464147783608],[-1.598558965096455,53.0306694063007],[-1.5812426806788826,53.042347336182175],[-1.5881712782346495,53.05843472922981],[-1.5535491283431977,53.069002046194115],[-1.520771131485386,53.123477059972636],[-1.4953697467621359,53.133967403764466],[-1.4475676330991858,53.10369495464612],[-1.3736452275981765,53.107851505959864]]]}</t>
  </si>
  <si>
    <t>Amber Valley</t>
  </si>
  <si>
    <t>{"type":"Polygon","coordinates":[[[-1.2820106178192656,53.30946623701139],[-1.2542962275961944,53.30175792359622],[-1.1997426384202559,53.31144554716079],[-1.179561144487141,53.30638731011232],[-1.1664853701525715,53.27765432444351],[-1.2130267916286828,53.24766777568008],[-1.2094218371109449,53.21769222308414],[-1.1953562631255519,53.18695793493094],[-1.2599224571903518,53.16448176856774],[-1.296034516029887,53.171211423075704],[-1.3254680319622825,53.157884068069734],[-1.3025567747816318,53.08853123966821],[-1.3316360466284696,53.08098786876549],[-1.3736452275981765,53.107851505959864],[-1.3778232240190231,53.13610066025882],[-1.3529427864804164,53.15921460433683],[-1.3777502914131725,53.173223721727595],[-1.3445763746950314,53.187903605335656],[-1.318497758631744,53.185924295186254],[-1.3192062468028594,53.23958559257002],[-1.3312609646555256,53.25723444140218],[-1.3013065015384857,53.26388712273767],[-1.3167057003165672,53.2816569294123],[-1.3218005637823875,53.30854255894167],[-1.2820106178192656,53.30946623701139]]]}</t>
  </si>
  <si>
    <t>Bolsover</t>
  </si>
  <si>
    <t>{"type":"Polygon","coordinates":[[[-1.3167057003165672,53.2816569294123],[-1.3013065015384857,53.26388712273767],[-1.3312609646555256,53.25723444140218],[-1.3192062468028594,53.23958559257002],[-1.3803446083927007,53.24379712472125],[-1.4007969948618308,53.234285439836626],[-1.4014012935960185,53.21375559512033],[-1.47966839861696,53.222717471630126],[-1.4586429702447212,53.2829764695119],[-1.4017346997941909,53.28156896007233],[-1.3859916758742434,53.2948963150783],[-1.3167057003165672,53.2816569294123]]]}</t>
  </si>
  <si>
    <t>Chesterfield</t>
  </si>
  <si>
    <t>{"type":"Polygon","coordinates":[[[-1.599090331224792,53.31131359315083],[-1.582263737160785,53.26323834885537],[-1.557174920748321,53.24955911648951],[-1.5690212597271298,53.2231243298275],[-1.5176975430959851,53.2006591596318],[-1.5482979807219843,53.19992241640952],[-1.5397127711190484,53.17145333876063],[-1.4953697467621359,53.133967403764466],[-1.520771131485386,53.123477059972636],[-1.5535491283431977,53.069002046194115],[-1.5881712782346495,53.05843472922981],[-1.5812426806788826,53.042347336182175],[-1.598558965096455,53.0306694063007],[-1.575283044886553,53.00464147783608],[-1.6018513513034058,52.98798228407862],[-1.5710633726909347,52.966605734465084],[-1.5993924805918853,52.9625921333288],[-1.6071337557556982,52.94717550649846],[-1.6412453774061992,52.94815416540566],[-1.6583741208372995,52.902739993644396],[-1.7017586023744666,52.92286298016331],[-1.7144697136797848,52.90959060599482],[-1.740527491855687,52.91340627611617],[-1.746007856238144,52.86869585907469],[-1.8327143056503212,52.886828539276706],[-1.8552713187454142,52.92035585397407],[-1.824827165274808,52.97833864518403],[-1.7629386397390796,52.99953925611762],[-1.7600525923361507,53.03891653192321],[-1.7789838130261204,53.04484346620392],[-1.7858707348071166,53.107191735910064],[-1.8214514275183138,53.13588073690889],[-1.8160335767980147,53.15859881895702],[-1.898634962395196,53.19995540491201],[-1.8880597345469186,53.218286016128964],[-1.8316098976188755,53.19759122890022],[-1.8312556535333169,53.21064367971878],[-1.8742650530975409,53.226852030608875],[-1.8425706263837887,53.25065873323918],[-1.7902883669328986,53.256409728839934],[-1.8238686224550626,53.29231221571658],[-1.8061043234586966,53.3170316002491],[-1.759385779939806,53.33824320735019],[-1.7302023186560396,53.33862807321257],[-1.7275871637891251,53.31914286440846],[-1.6855363070446474,53.33558213481599],[-1.6538210424435098,53.391915500901455],[-1.6641774724742362,53.367119143196454],[-1.5916095296533017,53.34622642495277],[-1.6327226814654203,53.32083627420295],[-1.6091967066068893,53.322661638007396],[-1.599090331224792,53.31131359315083]]]}</t>
  </si>
  <si>
    <t>Derbyshire Dales</t>
  </si>
  <si>
    <t>{"type":"Polygon","coordinates":[[[-1.239709706426158,52.89229363452256],[-1.2678929491154083,52.87336923026078],[-1.319310436239789,52.872874402723426],[-1.388263005599292,52.90146443821478],[-1.3830743716402365,52.925930910894884],[-1.423468616337546,52.93774079478631],[-1.4092780150278381,52.950320410402504],[-1.468551385696653,52.950661291594905],[-1.474625629869604,52.96592397208029],[-1.4798246827723531,52.98198937279293],[-1.3327925493783797,52.97814071416909],[-1.3074432593735938,53.00365182276138],[-1.2753737506868985,52.905664974198515],[-1.239709706426158,52.89229363452256]]]}</t>
  </si>
  <si>
    <t>Erewash</t>
  </si>
  <si>
    <t>{"type":"Polygon","coordinates":[[[-1.8222328482952799,53.52108748048489],[-1.796039623851371,53.502635911425465],[-1.8014678935153627,53.48099545379201],[-1.745257692292256,53.46203806102775],[-1.7467371822966458,53.42619055498859],[-1.7298272366830956,53.415953123049185],[-1.6538210424435098,53.391915500901455],[-1.6855363070446474,53.33558213481599],[-1.7275871637891251,53.31914286440846],[-1.7302023186560396,53.33862807321257],[-1.759385779939806,53.33824320735019],[-1.8061043234586966,53.3170316002491],[-1.8238686224550626,53.29231221571658],[-1.7902883669328986,53.256409728839934],[-1.8425706263837887,53.25065873323918],[-1.8742650530975409,53.226852030608875],[-1.8312556535333169,53.21064367971878],[-1.8316098976188755,53.19759122890022],[-1.8880597345469186,53.218286016128964],[-1.898634962395196,53.19995540491201],[-1.956710154539329,53.213744598952836],[-1.9623676409645645,53.22623624522906],[-1.9874043626585642,53.213590652607884],[-1.9762039981887138,53.227478812156185],[-2.0094821043437845,53.26065424949365],[-2.009002832933912,53.3620059253105],[-2.031059736731746,53.3702640471005],[-1.992332523025298,53.415194387491916],[-2.013701776539402,53.415887146044206],[-2.026256603689327,53.42986327493248],[-1.9865604282194402,53.45445070545504],[-1.9873939437148707,53.48157825066934],[-1.963388697446467,53.50982740496829],[-1.9167639244208132,53.51450077615438],[-1.9267765293096746,53.52094453030743],[-1.9096165290474945,53.53839544812465],[-1.8706496796361103,53.539275141524385],[-1.8412682584221782,53.51975694421779],[-1.8222328482952799,53.52108748048489]]]}</t>
  </si>
  <si>
    <t>High Peak</t>
  </si>
  <si>
    <t>{"type":"Polygon","coordinates":[[[-1.324665773297931,53.328808495638036],[-1.2990247528697445,53.33251420408442],[-1.2820106178192656,53.30946623701139],[-1.3218005637823875,53.30854255894167],[-1.3167057003165672,53.2816569294123],[-1.3859916758742434,53.2948963150783],[-1.4017346997941909,53.28156896007233],[-1.4586429702447212,53.2829764695119],[-1.47966839861696,53.222717471630126],[-1.4014012935960185,53.21375559512033],[-1.4007969948618308,53.234285439836626],[-1.3803446083927007,53.24379712472125],[-1.3192062468028594,53.23958559257002],[-1.318497758631744,53.185924295186254],[-1.3445763746950314,53.187903605335656],[-1.3777502914131725,53.173223721727595],[-1.3529427864804164,53.15921460433683],[-1.3778232240190231,53.13610066025882],[-1.3736452275981765,53.107851505959864],[-1.4475676330991858,53.10369495464612],[-1.4953697467621359,53.133967403764466],[-1.5397127711190484,53.17145333876063],[-1.5482979807219843,53.19992241640952],[-1.5176975430959851,53.2006591596318],[-1.5690212597271298,53.2231243298275],[-1.557174920748321,53.24955911648951],[-1.582263737160785,53.26323834885537],[-1.599090331224792,53.31131359315083],[-1.53318009342361,53.30616738676239],[-1.455235975657148,53.32186991394764],[-1.4430353925927815,53.33726454844298],[-1.3902530238446333,53.33592301600839],[-1.3868356103133674,53.317647385628916],[-1.3365329501641252,53.31807623616128],[-1.324665773297931,53.328808495638036]]]}</t>
  </si>
  <si>
    <t>North East Derbyshire</t>
  </si>
  <si>
    <t>{"type":"Polygon","coordinates":[[[-1.6071337557556982,52.94717550649846],[-1.6029870161659305,52.936674166539134],[-1.5440678895826734,52.9242045125979],[-1.555164064615595,52.90621478257334],[-1.5416923704206962,52.889544592648384],[-1.444306503723313,52.861053522664506],[-1.423562386830782,52.86507811996829],[-1.4027765941634787,52.90046378697259],[-1.388263005599292,52.90146443821478],[-1.319310436239789,52.872874402723426],[-1.3940455193488424,52.83673000016186],[-1.417706940475381,52.80161923734498],[-1.4413787805456124,52.802070080212346],[-1.4623312763120015,52.787148280919354],[-1.4666968137193201,52.767861003130186],[-1.5548410773611154,52.76202203818946],[-1.550121295868239,52.72024759786959],[-1.5975379086145525,52.70042150787309],[-1.6544253411776966,52.69998166117322],[-1.656602900409509,52.72174307664913],[-1.70415495942383,52.73207947409601],[-1.6631251591612548,52.78539989028739],[-1.6269610056032553,52.779769852529085],[-1.5888693474620732,52.799870846713006],[-1.6103427904131058,52.81561735856825],[-1.5886192928134442,52.82894471357422],[-1.642631096917352,52.856325170640936],[-1.746007856238144,52.86869585907469],[-1.740527491855687,52.91340627611617],[-1.7144697136797848,52.90959060599482],[-1.7017586023744666,52.92286298016331],[-1.6583741208372995,52.902739993644396],[-1.6412453774061992,52.94815416540566],[-1.6071337557556982,52.94717550649846]]]}</t>
  </si>
  <si>
    <t>South Derbyshire</t>
  </si>
  <si>
    <t>{"type":"Polygon","coordinates":[[[-2.9543240131329336,50.821176482691435],[-2.892873083232306,50.804792193121386],[-2.8870384747642914,50.7925204701951],[-2.9560431388422597,50.763644534348835],[-2.9350593862447916,50.75426480347417],[-2.947259969309159,50.71797745073514],[-3.0224847427717787,50.69787645655122],[-3.0627539601447733,50.70297867826968],[-3.0956048896084356,50.68525285626504],[-3.257713234526012,50.67264025214636],[-3.305359064033568,50.627413015232534],[-3.3584331632051176,50.615438188828655],[-3.3585686094731244,50.60637734681139],[-3.429156952992411,50.62001259450727],[-3.448671634529182,50.656838759453635],[-3.4606325818886123,50.67316806818619],[-3.4510992484096237,50.682228910203456],[-3.4714266075544398,50.69881113078844],[-3.4604346219584476,50.739200054003724],[-3.512268866830544,50.761093423489605],[-3.5696668276346397,50.74500603044197],[-3.585482784160437,50.74387342518981],[-3.549954186167704,50.77450874783555],[-3.572011089965538,50.78852886139381],[-3.524709085599847,50.78700039411177],[-3.4995890123563047,50.82513510299024],[-3.5025167355340043,50.79904119752063],[-3.359954328984278,50.81187372498925],[-3.3676226715422404,50.82951157765391],[-3.3435653305553723,50.825838857710025],[-3.3487956402892003,50.844653300296834],[-3.3310625981239124,50.85607831832588],[-3.28740722405073,50.85404402733899],[-3.2336350556517575,50.89475183941168],[-3.2086400097325294,50.87723494458948],[-3.144178005104659,50.8913980083252],[-3.052418368001433,50.908266129265094],[-3.0540645611049086,50.873045404773244],[-3.032632793928647,50.86164237907919],[-3.0368107903494934,50.85106406594739],[-2.973578221077383,50.855715444798484],[-2.9543240131329336,50.821176482691435]]]}</t>
  </si>
  <si>
    <t>East Devon</t>
  </si>
  <si>
    <t>{"type":"Polygon","coordinates":[[[-3.4606325818886123,50.67316806818619],[-3.5000682837661765,50.69428070977981],[-3.539087227896026,50.692917185010224],[-3.5628215816284152,50.70694829473598],[-3.5696668276346397,50.74500603044197],[-3.512268866830544,50.761093423489605],[-3.4604346219584476,50.739200054003724],[-3.4714266075544398,50.69881113078844],[-3.4510992484096237,50.682228910203456],[-3.4606325818886123,50.67316806818619]]]}</t>
  </si>
  <si>
    <t>Exeter</t>
  </si>
  <si>
    <t>{"type":"Polygon","coordinates":[[[-3.4157060966848984,51.02783845462393],[-3.4141745119620444,51.019701290676394],[-3.3804900670029516,51.01848071608426],[-3.378666751856697,50.977508995991656],[-3.3337194287655976,50.98279815255755],[-3.254827187123083,50.941914401804915],[-3.163942741290059,50.94597198761119],[-3.187812541290455,50.91032241258697],[-3.144178005104659,50.8913980083252],[-3.2086400097325294,50.87723494458948],[-3.2336350556517575,50.89475183941168],[-3.28740722405073,50.85404402733899],[-3.3310625981239124,50.85607831832588],[-3.3487956402892003,50.844653300296834],[-3.3435653305553723,50.825838857710025],[-3.3676226715422404,50.82951157765391],[-3.359954328984278,50.81187372498925],[-3.5025167355340043,50.79904119752063],[-3.4995890123563047,50.82513510299024],[-3.524709085599847,50.78700039411177],[-3.572011089965538,50.78852886139381],[-3.549954186167704,50.77450874783555],[-3.585482784160437,50.74387342518981],[-3.6715432590636556,50.76397441937373],[-3.708436738680156,50.74864576188337],[-3.735588505943811,50.703187605452115],[-3.76626187617566,50.727566108792246],[-3.8185962303450145,50.71696580332545],[-3.828608835233876,50.73625308111462],[-3.8119593632126474,50.758883193822776],[-3.8220449007073594,50.78099648665859],[-3.8452478883114107,50.78131537551599],[-3.8389861031519876,50.81813054429485],[-3.877754992633208,50.81888927985212],[-3.8996660312193416,50.8345148338649],[-3.884589819695739,50.84777621186589],[-3.903541878273095,50.84794115437834],[-3.925932188269101,50.869603604346786],[-3.898551204244203,50.87775176446182],[-3.9202226071254014,50.89759984679332],[-3.9041565959509743,50.90508823685855],[-3.7833176870009106,50.90248214516184],[-3.7608023496805894,50.87680609405711],[-3.7280556096538557,50.91076225928684],[-3.6205842054617614,50.921912373128464],[-3.5957662815853126,50.945158271216435],[-3.6288151709791396,51.00576914645811],[-3.6040701797085415,50.990363515795266],[-3.603205407382032,51.00723163673516],[-3.535044677743187,51.003349989608836],[-3.5198642767826556,51.02552925944963],[-3.4833042033643276,51.03382036974212],[-3.4157060966848984,51.02783845462393]]]}</t>
  </si>
  <si>
    <t>Mid Devon</t>
  </si>
  <si>
    <t>{"type":"Polygon","coordinates":[[[-3.7196891978684707,51.23376368333415],[-3.7332025678381404,51.22272353116749],[-3.7240755731631747,51.18039928247279],[-3.839819618647418,51.176671581691416],[-3.834495538420355,51.138382926468],[-3.720053860897721,51.080861974292894],[-3.5959850794028636,51.05492201516824],[-3.6146245696694326,51.012718724316],[-3.603205407382032,51.00723163673516],[-3.6040701797085415,50.990363515795266],[-3.6288151709791396,51.00576914645811],[-3.5957662815853126,50.945158271216435],[-3.6205842054617614,50.921912373128464],[-3.7280556096538557,50.91076225928684],[-3.7608023496805894,50.87680609405711],[-3.7833176870009106,50.90248214516184],[-3.9041565959509743,50.90508823685855],[-3.901979036719162,50.92591497809725],[-3.954313390888516,50.91792076432717],[-3.996489274957309,50.926002947437226],[-3.9936136464980736,50.948567083140404],[-3.963659183381033,50.95442804041613],[-3.9526776167287334,50.97628842139952],[-3.9836531363276766,50.982116390172756],[-4.011117471902118,50.96729355638724],[-4.036060423102881,50.981170719768045],[-4.034299621618784,51.00761650259755],[-4.07887186273694,51.00289914674148],[-4.135207091284362,51.020679949583595],[-4.20273226535794,51.02063596491361],[-4.183405124807641,51.04990776278976],[-4.197033103157933,51.059595386354324],[-4.237969132927272,51.08543637997151],[-4.230884251216112,51.118160974441615],[-4.255733431923639,51.14694894094791],[-4.227602283952853,51.14570637402078],[-4.205785015859955,51.19937866757205],[-4.071484831658685,51.21794019830644],[-4.050740714766154,51.20831855174685],[-3.925838417775865,51.23208126970716],[-3.892643663170338,51.22476881832187],[-3.8085419496813815,51.23286199759942],[-3.785432732570566,51.246838126487695],[-3.7196891978684707,51.23376368333415]]]}</t>
  </si>
  <si>
    <t>North Devon</t>
  </si>
  <si>
    <t>{"type":"Polygon","coordinates":[[[-3.584253348804676,50.477722187100305],[-3.586889341558976,50.452233070843015],[-3.625074770193394,50.44128088801632],[-3.6280441691458662,50.425985219028455],[-3.5819820190796277,50.41117338141043],[-3.544255023967696,50.37347851923183],[-3.5074344769570454,50.37898759914766],[-3.5179263532557794,50.34650492036249],[-3.534263256966221,50.3372131588278],[-3.577460197516916,50.3477914719596],[-3.5635404887432243,50.33548676053082],[-3.6302217283776788,50.3038287943079],[-3.6567379400760673,50.23059431878004],[-3.6398175755188245,50.22309493254731],[-3.6818267564885314,50.22121458790538],[-3.720189307165729,50.201938306283715],[-3.771773497389195,50.22224822765007],[-3.7593228596761996,50.239721137802285],[-3.784776339117914,50.210669263276074],[-3.8599802746931484,50.23424504638894],[-3.8591259213103317,50.26139458393823],[-3.898082351778023,50.28638887265817],[-3.9454156129747933,50.297088143632436],[-3.9469055219228757,50.30684174420198],[-3.9918736829013612,50.307171629226886],[-4.039602863958462,50.29195293341149],[-4.0760379100524755,50.30285013540069],[-4.069609421793967,50.31210890843289],[-4.121485342440834,50.320883850095235],[-4.123287819699702,50.346812813052395],[-4.089582536853224,50.34133672163905],[-4.050167672863045,50.35810587707148],[-4.050198929694124,50.377470128033124],[-4.019629748899203,50.3874656442876],[-4.039654958676926,50.40141978084088],[-4.071505669546071,50.401848631373255],[-4.113483593684699,50.44415088773296],[-4.1693916455407125,50.423093226976825],[-4.197856199709671,50.42906414592752],[-4.197501955624112,50.429482000292396],[-4.1548259622580614,50.46375705437953],[-4.078007090410431,50.468804295260504],[-4.060065669371284,50.45406943081496],[-3.954855175960546,50.5002203457985],[-3.8989783809356116,50.472773911726804],[-3.87985961925917,50.487299848989906],[-3.8913725520398064,50.50593835289677],[-3.8756086902324736,50.542533598325704],[-3.8218886165519654,50.516846551053476],[-3.800258889445539,50.53681559122743],[-3.7847555012305287,50.51771524828571],[-3.7982688712001984,50.48942210931676],[-3.778483297127413,50.46547245650901],[-3.7588540072100196,50.466813988943606],[-3.7653762659617653,50.506081303074225],[-3.7374014021463724,50.50634521109415],[-3.715542458278703,50.485067626988084],[-3.6452354262391244,50.46112897034782],[-3.61414529825956,50.46923314579287],[-3.6048620194292003,50.48378107539097],[-3.584253348804676,50.477722187100305]]]}</t>
  </si>
  <si>
    <t>South Hams</t>
  </si>
  <si>
    <t>{"type":"Polygon","coordinates":[[[-3.585482784160437,50.74387342518981],[-3.5696668276346397,50.74500603044197],[-3.5628215816284152,50.70694829473598],[-3.539087227896026,50.692917185010224],[-3.5000682837661765,50.69428070977981],[-3.4606325818886123,50.67316806818619],[-3.448671634529182,50.656838759453635],[-3.4423577546512947,50.614052671724075],[-3.423457790792404,50.60870853432069],[-3.459163510827916,50.58407711912814],[-3.508695169143884,50.51658264303355],[-3.584253348804676,50.477722187100305],[-3.6048620194292003,50.48378107539097],[-3.61414529825956,50.46923314579287],[-3.6452354262391244,50.46112897034782],[-3.715542458278703,50.485067626988084],[-3.7374014021463724,50.50634521109415],[-3.7653762659617653,50.506081303074225],[-3.7588540072100196,50.466813988943606],[-3.778483297127413,50.46547245650901],[-3.7982688712001984,50.48942210931676],[-3.7847555012305287,50.51771524828571],[-3.800258889445539,50.53681559122743],[-3.8218886165519654,50.516846551053476],[-3.8756086902324736,50.542533598325704],[-3.882485193069777,50.596722711749315],[-3.843580857320549,50.646942208706626],[-3.8141473413881535,50.65130768720281],[-3.797216557887217,50.674861477980684],[-3.8072812574945427,50.69474254881467],[-3.735588505943811,50.703187605452115],[-3.708436738680156,50.74864576188337],[-3.6715432590636556,50.76397441937373],[-3.585482784160437,50.74387342518981]]]}</t>
  </si>
  <si>
    <t>Teignbridge</t>
  </si>
  <si>
    <t>{"type":"MultiPolygon","coordinates":[[[[-4.197033103157933,51.059595386354324],[-4.183405124807641,51.04990776278976],[-4.20273226535794,51.02063596491361],[-4.135207091284362,51.020679949583595],[-4.07887186273694,51.00289914674148],[-4.034299621618784,51.00761650259755],[-4.036060423102881,50.981170719768045],[-4.011117471902118,50.96729355638724],[-3.9836531363276766,50.982116390172756],[-3.9526776167287334,50.97628842139952],[-3.963659183381033,50.95442804041613],[-3.9936136464980736,50.948567083140404],[-3.996489274957309,50.926002947437226],[-3.954313390888516,50.91792076432717],[-3.901979036719162,50.92591497809725],[-3.9041565959509743,50.90508823685855],[-3.9202226071254014,50.89759984679332],[-3.898551204244203,50.87775176446182],[-3.925932188269101,50.869603604346786],[-3.903541878273095,50.84794115437834],[-3.884589819695739,50.84777621186589],[-3.8996660312193416,50.8345148338649],[-3.94041452000221,50.82555295735511],[-3.9758285096143213,50.8563202340108],[-3.9953952858695567,50.85184479383966],[-3.995884976223122,50.86910877680943],[-4.03670639761184,50.85938816474238],[-4.068682135805299,50.87461785672527],[-4.0900722272067895,50.86718444749752],[-4.103408475133681,50.835515485107095],[-4.127726289712871,50.84405950725201],[-4.1640050516514915,50.83089709475849],[-4.168881117299761,50.79785361143099],[-4.19066712856158,50.789485527966015],[-4.16642224658824,50.78700039411177],[-4.2057954348036475,50.77491560603293],[-4.185926509181319,50.75770660390063],[-4.226852120006965,50.742136030725334],[-4.230050735720681,50.69393982858741],[-4.209160753616449,50.68154714781866],[-4.220934159989408,50.67163960090416],[-4.312891757022799,50.66240282020695],[-4.335125782863412,50.64643638500178],[-4.366538898097456,50.69781047954624],[-4.3802189711662125,50.769450510787074],[-4.412965711192945,50.775212502555334],[-4.408839809490564,50.7624239597567],[-4.493274929177693,50.793323190422356],[-4.4451289903728775,50.81052119638716],[-4.433657733367013,50.865513030038024],[-4.420925784174308,50.86664563529018],[-4.463570520709281,50.916359308542646],[-4.456058462306712,50.92887294715386],[-4.548359884481968,50.92879597398139],[-4.525719519837332,51.02291217158542],[-4.466071067195573,51.021713589328286],[-4.346576201981891,50.98978071891794],[-4.309370154054604,50.995916580381085],[-4.2431994426611,51.04120979429989],[-4.240052921665849,51.078486802113616],[-4.197033103157933,51.059595386354324]]],[[[-4.677408921062025,51.20247958680611],[-4.6553311793768035,51.160606180978775],[-4.671115879071523,51.15848392065192],[-4.677408921062025,51.20247958680611]]]]}</t>
  </si>
  <si>
    <t>Torridge</t>
  </si>
  <si>
    <t>{"type":"Polygon","coordinates":[[[-3.8996660312193416,50.8345148338649],[-3.877754992633208,50.81888927985212],[-3.8389861031519876,50.81813054429485],[-3.8452478883114107,50.78131537551599],[-3.8220449007073594,50.78099648665859],[-3.8119593632126474,50.758883193822776],[-3.828608835233876,50.73625308111462],[-3.8185962303450145,50.71696580332545],[-3.76626187617566,50.727566108792246],[-3.735588505943811,50.703187605452115],[-3.8072812574945427,50.69474254881467],[-3.797216557887217,50.674861477980684],[-3.8141473413881535,50.65130768720281],[-3.843580857320549,50.646942208706626],[-3.882485193069777,50.596722711749315],[-3.8756086902324736,50.542533598325704],[-3.8913725520398064,50.50593835289677],[-3.87985961925917,50.487299848989906],[-3.8989783809356116,50.472773911726804],[-3.954855175960546,50.5002203457985],[-4.060065669371284,50.45406943081496],[-4.078007090410431,50.468804295260504],[-4.1548259622580614,50.46375705437953],[-4.197501955624112,50.429482000292396],[-4.2206736863970855,50.46803456353574],[-4.219162939561618,50.49827402415159],[-4.181227565575829,50.50051724232091],[-4.2022529939480675,50.50283743366271],[-4.213463777361611,50.534561376890615],[-4.232551282206973,50.53108658796167],[-4.259286291722912,50.545843444742204],[-4.279269825725863,50.56877045397277],[-4.272028659859309,50.582735586693545],[-4.308161556586229,50.57912884375464],[-4.30010771311163,50.63340592651822],[-4.335125782863412,50.64643638500178],[-4.312891757022799,50.66240282020695],[-4.220934159989408,50.67163960090416],[-4.209160753616449,50.68154714781866],[-4.230050735720681,50.69393982858741],[-4.226852120006965,50.742136030725334],[-4.185926509181319,50.75770660390063],[-4.2057954348036475,50.77491560603293],[-4.16642224658824,50.78700039411177],[-4.19066712856158,50.789485527966015],[-4.168881117299761,50.79785361143099],[-4.1640050516514915,50.83089709475849],[-4.127726289712871,50.84405950725201],[-4.103408475133681,50.835515485107095],[-4.0900722272067895,50.86718444749752],[-4.068682135805299,50.87461785672527],[-4.03670639761184,50.85938816474238],[-3.995884976223122,50.86910877680943],[-3.9953952858695567,50.85184479383966],[-3.9758285096143213,50.8563202340108],[-3.94041452000221,50.82555295735511],[-3.8996660312193416,50.8345148338649]]]}</t>
  </si>
  <si>
    <t>West Devon</t>
  </si>
  <si>
    <t>{"type":"Polygon","coordinates":[[[-1.8039059263394979,50.79596227062156],[-1.7829951063478804,50.76467817409352],[-1.748643848992443,50.77938005003657],[-1.744163703204503,50.747458175793724],[-1.6818167441462881,50.7518456466249],[-1.6921314984022429,50.73693484349941],[-1.740746289673237,50.72154020900407],[-1.787204359599805,50.729402468764185],[-1.8509787139439462,50.77349710042585],[-1.873379442883646,50.76338062632891],[-1.8645962733505446,50.806617556925836],[-1.8039059263394979,50.79596227062156]]]}</t>
  </si>
  <si>
    <t>Christchurch</t>
  </si>
  <si>
    <t>{"type":"Polygon","coordinates":[[[-1.9568247629199504,50.98982470358793],[-1.8736399164759678,50.91722800577488],[-1.8420184223680662,50.93162198902803],[-1.8106574018524864,50.927201529694365],[-1.824952192599123,50.89577448298887],[-1.8417058540572793,50.897017049915995],[-1.8509474571128672,50.85872839469258],[-1.8080318280418801,50.86445739795834],[-1.7906947057369216,50.8361642589894],[-1.8118347424897818,50.8087288210852],[-1.8039059263394979,50.79596227062156],[-1.8645962733505446,50.806617556925836],[-1.873379442883646,50.76338062632891],[-1.8958010097107314,50.78038070127877],[-1.9192227951323337,50.77468468651549],[-1.936038970252648,50.79698491419875],[-1.9985317945225631,50.792696408875045],[-2.0127328147759638,50.748304880690974],[-2.024506221148922,50.742850781612624],[-2.0549712125069144,50.756475033141],[-2.0692868411409364,50.78649457040692],[-2.10727430984519,50.79294932072747],[-2.134811578025481,50.77406890113568],[-2.1631406859264315,50.80151533520738],[-2.1286748201903727,50.80545196317119],[-2.0399054199270044,50.865348087525575],[-2.0659631981029065,50.891156092640266],[-2.051293325383326,50.9178217988197],[-2.0672864039519023,50.95182194871942],[-2.0344563123756263,50.97242876660819],[-1.9568247629199504,50.98982470358793]]]}</t>
  </si>
  <si>
    <t>East Dorset</t>
  </si>
  <si>
    <t>{"type":"Polygon","coordinates":[[[-2.0672864039519023,50.95182194871942],[-2.051293325383326,50.9178217988197],[-2.0659631981029065,50.891156092640266],[-2.0399054199270044,50.865348087525575],[-2.1286748201903727,50.80545196317119],[-2.1631406859264315,50.80151533520738],[-2.134811578025481,50.77406890113568],[-2.196866806660296,50.76603070269561],[-2.232416242540415,50.781227406176015],[-2.257734275714122,50.7776426555721],[-2.2661006874995078,50.75871825131032],[-2.305661416701386,50.76332564549143],[-2.2943672817383005,50.77353008892834],[-2.3170805789887865,50.79942606338301],[-2.31051664446227,50.81346816927626],[-2.3545471005083964,50.8288737999391],[-2.361454860176778,50.84668759128372],[-2.39932772050041,50.837065944724124],[-2.3943266275278257,50.859399160909874],[-2.4234996698679003,50.857661766445396],[-2.4357419287070385,50.869185749981916],[-2.456465207712184,50.86170835608417],[-2.4794702353860707,50.87545356545502],[-2.4592783225092623,50.89386114984445],[-2.427052529667173,50.88493226183715],[-2.402807647693833,50.893355326139606],[-2.411267829972455,50.91838260336203],[-2.4423267011209404,50.92456244949516],[-2.414924879208657,50.96058589421427],[-2.3443990493515274,50.97894949393372],[-2.3777917638872195,50.99160608272239],[-2.381344623686493,51.004922441560865],[-2.3299583933931913,51.04146270615231],[-2.3499627652835278,51.06857925519911],[-2.3258533295781945,51.07967438820325],[-2.2446897582106313,51.07230695598048],[-2.1951268430635844,51.039615350012866],[-2.1636095383926115,50.99441010543404],[-2.119766623332957,50.97819075837645],[-2.101793945462733,50.94498233253649],[-2.0672864039519023,50.95182194871942]]]}</t>
  </si>
  <si>
    <t>North Dorset</t>
  </si>
  <si>
    <t>{"type":"Polygon","coordinates":[[[-2.0127328147759638,50.748304880690974],[-2.040509718661191,50.716042125255726],[-1.997625346421283,50.69966883185318],[-1.958627240178819,50.70227492354989],[-1.9484166753597938,50.68145917847869],[-1.9511256007199433,50.65846619224314],[-1.940331575054116,50.64115822460337],[-1.9241822123301464,50.642059910338105],[-1.9569914660190362,50.61554815050362],[-1.9596691345481076,50.59100470465104],[-2.0266837803807354,50.588882444324184],[-2.0560964584257455,50.576555740560416],[-2.0632959485175277,50.59289604546047],[-2.199273582653352,50.62295956739638],[-2.2282278271758758,50.61607596654346],[-2.3242488122494906,50.62503784305325],[-2.3255095044363294,50.65575013887146],[-2.3061198502238733,50.65691573262611],[-2.2966281925196563,50.686363469182204],[-2.3213002511844048,50.69635898543668],[-2.3114335115072437,50.71930798700224],[-2.2661006874995078,50.75871825131032],[-2.257734275714122,50.7776426555721],[-2.232416242540415,50.781227406176015],[-2.196866806660296,50.76603070269561],[-2.134811578025481,50.77406890113568],[-2.10727430984519,50.79294932072747],[-2.0692868411409364,50.78649457040692],[-2.0549712125069144,50.756475033141],[-2.024506221148922,50.742850781612624],[-2.0127328147759638,50.748304880690974]]]}</t>
  </si>
  <si>
    <t>Purbeck</t>
  </si>
  <si>
    <t>{"type":"Polygon","coordinates":[[[-2.414924879208657,50.96058589421427],[-2.4423267011209404,50.92456244949516],[-2.411267829972455,50.91838260336203],[-2.402807647693833,50.893355326139606],[-2.427052529667173,50.88493226183715],[-2.4592783225092623,50.89386114984445],[-2.4794702353860707,50.87545356545502],[-2.456465207712184,50.86170835608417],[-2.4357419287070385,50.869185749981916],[-2.4234996698679003,50.857661766445396],[-2.3943266275278257,50.859399160909874],[-2.39932772050041,50.837065944724124],[-2.361454860176778,50.84668759128372],[-2.3545471005083964,50.8288737999391],[-2.31051664446227,50.81346816927626],[-2.3170805789887865,50.79942606338301],[-2.2943672817383005,50.77353008892834],[-2.305661416701386,50.76332564549143],[-2.2661006874995078,50.75871825131032],[-2.3114335115072437,50.71930798700224],[-2.3213002511844048,50.69635898543668],[-2.2966281925196563,50.686363469182204],[-2.3061198502238733,50.65691573262611],[-2.3255095044363294,50.65575013887146],[-2.3242488122494906,50.62503784305325],[-2.4113407625783045,50.633746807710615],[-2.405526991997676,50.65962078983029],[-2.429219669955293,50.65691573262611],[-2.4326787592613304,50.64618347314936],[-2.466998759785689,50.652396307784976],[-2.4637167925224306,50.671584620066675],[-2.4945464469096734,50.678699140437026],[-2.4797619658094714,50.62298155973137],[-2.4886284868921154,50.59055386178368],[-2.5041318751071264,50.5964588037294],[-2.6015906744103594,50.64781090593886],[-2.7804005860676275,50.71495350467356],[-2.912585724699242,50.7329982155356],[-2.947259969309159,50.71797745073514],[-2.9350593862447916,50.75426480347417],[-2.9560431388422597,50.763644534348835],[-2.8870384747642914,50.7925204701951],[-2.892873083232306,50.804792193121386],[-2.9543240131329336,50.821176482691435],[-2.9281620455201027,50.8407936455055],[-2.8284840112102856,50.848776863108085],[-2.811428200385035,50.86341276204616],[-2.7924344660329083,50.85283444891436],[-2.6606139904305453,50.88710950300149],[-2.6155520589588237,50.88193030811056],[-2.623876794969437,50.908167163757625],[-2.6040391261781872,50.92672869449201],[-2.6147393813507787,50.938252678028526],[-2.598746302782202,50.947929305425596],[-2.5958498364355806,50.98133566228049],[-2.5623737703503453,50.977706927006594],[-2.535565828228556,50.994025239571656],[-2.5021939515802494,50.99372834304925],[-2.4553607996807383,50.94927083786019],[-2.427990234599533,50.971384130696],[-2.414924879208657,50.96058589421427]]]}</t>
  </si>
  <si>
    <t>West Dorset</t>
  </si>
  <si>
    <t>{"type":"Polygon","coordinates":[[[-2.4113407625783045,50.633746807710615],[-2.446004588244529,50.62206887782915],[-2.4431706355600644,50.60676221267378],[-2.4701973754994047,50.58369225326575],[-2.4613308544167607,50.57180539620185],[-2.4284382491783267,50.567736814228084],[-2.417967210766979,50.54277551401063],[-2.4567361002481984,50.51286593841968],[-2.448234242194806,50.557719305638614],[-2.5041318751071264,50.5964588037294],[-2.4886284868921154,50.59055386178368],[-2.4797619658094714,50.62298155973137],[-2.4945464469096734,50.678699140437026],[-2.4637167925224306,50.671584620066675],[-2.466998759785689,50.652396307784976],[-2.4326787592613304,50.64618347314936],[-2.429219669955293,50.65691573262611],[-2.405526991997676,50.65962078983029],[-2.4113407625783045,50.633746807710615]]]}</t>
  </si>
  <si>
    <t>Weymouth and Portland</t>
  </si>
  <si>
    <t>{"type":"Polygon","coordinates":[[[0.3400105362888546,50.79873330483072],[0.26151421450666845,50.737616605884206],[0.2095028475917946,50.73686886649443],[0.2339144326642213,50.79561039326166],[0.2827480217527665,50.811411885954385],[0.3400105362888546,50.79873330483072]]]}</t>
  </si>
  <si>
    <t>Eastbourne</t>
  </si>
  <si>
    <t>{"type":"Polygon","coordinates":[[[0.6320743658877674,51.570532309087305],[0.6255000124175574,51.53041829005944],[0.6969843850944315,51.52405150907886],[0.6776780824315196,51.52184127941203],[0.677917718136456,51.50368660687502],[0.550452360997717,51.502323082105434],[0.5173617958291192,51.529824497014616],[0.5421276249871028,51.53420097167829],[0.5426694100591334,51.5711810829696],[0.5659140734379573,51.588247134924444],[0.6320743658877674,51.570532309087305]]]}</t>
  </si>
  <si>
    <t>Castle Point</t>
  </si>
  <si>
    <t>{"type":"Polygon","coordinates":[[[0.5192580435812229,51.85045074888264],[0.5291872969205418,51.79695439401132],[0.5731344014171249,51.751793134102485],[0.593367990068705,51.75544386171138],[0.6287090470749668,51.63951126779394],[0.649005149388703,51.63659728340732],[0.5881376803348779,51.630901268644045],[0.5624758220193051,51.61784881782549],[0.4468255470282969,51.62666774415783],[0.4338122863558844,51.64950678404842],[0.40232623851599136,51.65099126666047],[0.4125576412224028,51.67089432982945],[0.3775187335832353,51.69871463359603],[0.36054627430752717,51.69037953863356],[0.3388852903700226,51.701518656307684],[0.3339988057780605,51.717012256310504],[0.34669949813968515,51.7675946267952],[0.332196328519192,51.77962443403656],[0.3405835781919624,51.794480256324576],[0.4146726867920574,51.81605473695305],[0.4035452549280585,51.840202320775745],[0.42399764139718954,51.85420044199901],[0.4311033609957349,51.831790252640786],[0.4496907565438395,51.830184812186275],[0.5192580435812229,51.85045074888264]]]}</t>
  </si>
  <si>
    <t>Chelmsford</t>
  </si>
  <si>
    <t>{"type":"Polygon","coordinates":[[[1.0247122589540858,51.95490334393355],[1.0057810382641161,51.935605069976894],[0.9553220939594809,51.93675966756404],[0.9315148076212427,51.91322786912116],[0.9571558280494283,51.903595226394074],[0.9528528043042677,51.88030534363612],[0.9783167026896749,51.87215718352108],[0.9793794349463489,51.82808454419441],[1.0096881421489474,51.80074807179768],[1.001811420717127,51.78110891664862],[0.9041234046526512,51.76571428215327],[0.857988321980562,51.784913590602464],[0.8039244231581897,51.78970791963101],[0.8118532393084745,51.799120639008166],[0.7790856613943546,51.811568300614404],[0.7181660976220652,51.7973612522087],[0.7089140756227845,51.818902744334686],[0.7529236937815238,51.86312933000631],[0.6999642029905964,51.89972457543524],[0.7226045676352335,51.90358423022658],[0.7494958613065652,51.95469441675112],[0.7814715995000245,51.966515296810044],[0.8488092325871328,51.960786293544274],[0.9633446806030008,51.97701663676936],[0.9753160469061246,51.96139108275659],[1.0247122589540858,51.95490334393355]]]}</t>
  </si>
  <si>
    <t>Colchester</t>
  </si>
  <si>
    <t>{"type":"Polygon","coordinates":[[[0.34669949813968515,51.7675946267952],[0.3339988057780605,51.717012256310504],[0.30212725702152987,51.680966819256405],[0.2657443056459794,51.69970428867074],[0.23218488801120252,51.68335298760318],[0.23938437810298474,51.674380114925896],[0.21479567098777963,51.67464402294581],[0.20822131751756956,51.66103076758493],[0.17719370320016203,51.65224482975509],[0.2003133392546701,51.62493034969335],[0.13818517801400532,51.62354483258877],[0.07282714422854752,51.604686405331975],[0.021815995908188057,51.62883398915467],[0.0227224440094691,51.641116708248454],[-0.012264368911234058,51.64622992613441],[-0.011920543769369019,51.68087884991643],[-0.013514642154380141,51.74221547221288],[0.014033044969604447,51.76438374588617],[0.05766758115540149,51.779679414874046],[0.08428798229071965,51.73469409364515],[0.1473955242385152,51.757566122038234],[0.1680146138067311,51.78278033410811],[0.14614525099536912,51.79623964312404],[0.16625381232263514,51.8221576099137],[0.1884357434447832,51.819661479891955],[0.19665629001846874,51.79578880025667],[0.231549332445935,51.79516201870936],[0.2375298061256519,51.77982236505151],[0.297459570247117,51.78997182765094],[0.2995433589856944,51.77180615894643],[0.34669949813968515,51.7675946267952]]]}</t>
  </si>
  <si>
    <t>Epping Forest</t>
  </si>
  <si>
    <t>{"type":"Polygon","coordinates":[[[-1.0362902497662985,52.815881266588164],[-1.0459069347948295,52.76602464315825],[-1.0172444206957074,52.72447012618831],[-1.0010533821969663,52.72366740596105],[-1.0155878086485384,52.71082388232494],[-0.9489274069014693,52.68038649069415],[-0.9600444198217764,52.67310702781135],[-0.97888187001851,52.68194794647867],[-1.0137853313896699,52.65504032461431],[-1.04861586015498,52.654996339944326],[-1.0750799771349042,52.669621242714896],[-1.1188082838139364,52.673184000983824],[-1.1292272275068198,52.66538771822868],[-1.1475228926315237,52.69065691113604],[-1.165026718035568,52.688809554996595],[-1.185291563518227,52.66064837003761],[-1.1996801247580988,52.66439806315398],[-1.2808957908441263,52.69181150872319],[-1.2827086870466884,52.714639552446286],[-1.2471384132791838,52.73636797941971],[-1.2678825301717147,52.74560476011692],[-1.2874909822017218,52.73397081490544],[-1.3344595803692414,52.75697479730848],[-1.3189561921542303,52.78538889411989],[-1.2786348800627714,52.783266633793026],[-1.2619228943793859,52.81044915984481],[-1.2292595059021956,52.7932841423825],[-1.2002844234922865,52.793789966087346],[-1.1308942584976815,52.805830769496204],[-1.119162527899494,52.81914712833468],[-1.074434002625945,52.82472218525549],[-1.0716208878288667,52.81397892961124],[-1.0362902497662985,52.815881266588164]]]}</t>
  </si>
  <si>
    <t>Charnwood</t>
  </si>
  <si>
    <t>{"type":"Polygon","coordinates":[[[-0.8086884247952559,52.646122432774504],[-0.8169610660874058,52.59370370231786],[-0.7924348726343577,52.59761833794668],[-0.7651997538211601,52.58235565746129],[-0.7422051450909661,52.53948160039176],[-0.7136572393724645,52.52496665929615],[-0.7582398994343134,52.51119945759031],[-0.7961648544764097,52.51636765631375],[-0.8635650012256741,52.52735282764293],[-0.8945926155430817,52.49229704566353],[-0.8824649650845648,52.47116241173492],[-0.9012815773939122,52.45975938604087],[-0.9519072247976341,52.47741923104053],[-1.0009179359289586,52.47083252671002],[-1.0445316342273694,52.44570628398012],[-1.033831379054778,52.43966938802444],[-1.0549922536950245,52.42199854685729],[-1.084738337938207,52.43595268341057],[-1.1384375737313288,52.40222743769827],[-1.201618048284975,52.39672935394993],[-1.3059429314818187,52.4933966624132],[-1.231843403938031,52.55538205859195],[-1.2021285765259266,52.5274407969829],[-1.1212567355817642,52.54518861132253],[-1.0758926547429493,52.538865815011945],[-1.0593890479334211,52.558933820693376],[-1.0828941849045668,52.556580640849084],[-1.0413538564010398,52.598014199976554],[-1.070485222966342,52.61807120949049],[-1.0481365887451073,52.63535718479526],[-1.04861586015498,52.654996339944326],[-1.0137853313896699,52.65504032461431],[-0.97888187001851,52.68194794647867],[-0.9600444198217764,52.67310702781135],[-0.9489274069014693,52.68038649069415],[-0.9160452206067289,52.67113871382944],[-0.8554278062015319,52.68488392320028],[-0.8086884247952559,52.646122432774504]]]}</t>
  </si>
  <si>
    <t>Harborough</t>
  </si>
  <si>
    <t>{"type":"Polygon","coordinates":[[[-1.2827086870466884,52.714639552446286],[-1.2808957908441263,52.69181150872319],[-1.1996801247580988,52.66439806315398],[-1.2592035500755427,52.63687465590981],[-1.2970868293428675,52.5800134737845],[-1.269966318910292,52.57480129039108],[-1.2752487233625835,52.564453896776705],[-1.3237072304781856,52.567796731695694],[-1.3391168481999607,52.5529079209052],[-1.3250929499893394,52.50103899882338],[-1.4173422774461306,52.534456351845776],[-1.459997432924796,52.5515883808056],[-1.5203856305687493,52.569677076337626],[-1.5607381994912872,52.59613385533463],[-1.5710008590287776,52.63611592035253],[-1.5468914233234452,52.642361743490646],[-1.5517674889717146,52.66745499771805],[-1.503038089320098,52.677560475647496],[-1.445744317952931,52.66395821645411],[-1.4214577602048193,52.68334445975075],[-1.4019118218369702,52.672084384234154],[-1.2827086870466884,52.714639552446286]]]}</t>
  </si>
  <si>
    <t>Hinckley and Bosworth</t>
  </si>
  <si>
    <t>{"type":"Polygon","coordinates":[[[-0.7782755281557288,52.97692013957696],[-0.7784422312548145,52.95931527541479],[-0.7569479504163956,52.9509911766198],[-0.7665958922760066,52.88679555077422],[-0.7427260922756096,52.88315581933282],[-0.6806291878660238,52.807216286600784],[-0.6641047431691103,52.75671088928856],[-0.7533221580112723,52.73657690660215],[-0.8010409201246791,52.73680782611958],[-0.8217537801861319,52.71567319219097],[-0.7860480601506197,52.694736489277304],[-0.7821930509842527,52.66913741134505],[-0.8086884247952559,52.646122432774504],[-0.8554278062015319,52.68488392320028],[-0.9160452206067289,52.67113871382944],[-0.9489274069014693,52.68038649069415],[-1.0155878086485384,52.71082388232494],[-1.0010533821969663,52.72366740596105],[-1.0172444206957074,52.72447012618831],[-1.0459069347948295,52.76602464315825],[-1.0362902497662985,52.815881266588164],[-0.9893529084298578,52.81825643876745],[-0.9770793927596406,52.84073260513065],[-0.9281207763467805,52.86607877121048],[-0.9399358584945103,52.875007659217786],[-0.8576366222644234,52.90564298186352],[-0.8200242355331131,52.96046987300194],[-0.7782755281557288,52.97692013957696]]]}</t>
  </si>
  <si>
    <t>Melton</t>
  </si>
  <si>
    <t>{"type":"Polygon","coordinates":[[[-1.2678929491154083,52.87336923026078],[-1.2619228943793859,52.81044915984481],[-1.2786348800627714,52.783266633793026],[-1.3189561921542303,52.78538889411989],[-1.3344595803692414,52.75697479730848],[-1.2874909822017218,52.73397081490544],[-1.2678825301717147,52.74560476011692],[-1.2471384132791838,52.73636797941971],[-1.2827086870466884,52.714639552446286],[-1.4019118218369702,52.672084384234154],[-1.4214577602048193,52.68334445975075],[-1.445744317952931,52.66395821645411],[-1.503038089320098,52.677560475647496],[-1.5517674889717146,52.66745499771805],[-1.5896403492953466,52.68725909537957],[-1.5975379086145525,52.70042150787309],[-1.550121295868239,52.72024759786959],[-1.5548410773611154,52.76202203818946],[-1.4666968137193201,52.767861003130186],[-1.4623312763120015,52.787148280919354],[-1.4413787805456124,52.802070080212346],[-1.417706940475381,52.80161923734498],[-1.3940455193488424,52.83673000016186],[-1.319310436239789,52.872874402723426],[-1.2678929491154083,52.87336923026078]]]}</t>
  </si>
  <si>
    <t>North West Leicestershire</t>
  </si>
  <si>
    <t>{"type":"Polygon","coordinates":[[[0.14614525099536912,51.79623964312404],[0.1680146138067311,51.78278033410811],[0.1473955242385152,51.757566122038234],[0.08428798229071965,51.73469409364515],[0.05766758115540149,51.779679414874046],[0.14614525099536912,51.79623964312404]]]}</t>
  </si>
  <si>
    <t>Harlow</t>
  </si>
  <si>
    <t>{"type":"Polygon","coordinates":[[[0.7089140756227845,51.818902744334686],[0.7181660976220652,51.7973612522087],[0.7790856613943546,51.811568300614404],[0.8118532393084745,51.799120639008166],[0.8039244231581897,51.78970791963101],[0.857988321980562,51.784913590602464],[0.9041234046526512,51.76571428215327],[0.868417684617139,51.747130759083895],[0.8792117102829664,51.73741014701683],[0.9032794702135281,51.74780152530119],[0.9571454091057365,51.74456865205717],[0.9820883603064985,51.69654838859919],[0.9701899266092262,51.65588456119649],[0.9003830038669065,51.619476250615],[0.789567118749396,51.62473241867841],[0.7643011802941526,51.63847762804925],[0.649005149388703,51.63659728340732],[0.6287090470749668,51.63951126779394],[0.593367990068705,51.75544386171138],[0.6483174991049729,51.7619975775394],[0.6326786646219542,51.771619224098984],[0.6611327998472198,51.806268147881006],[0.6931189569843728,51.827886613179466],[0.7089140756227845,51.818902744334686]]]}</t>
  </si>
  <si>
    <t>Maldon</t>
  </si>
  <si>
    <t>{"type":"Polygon","coordinates":[[[0.8461628208891394,51.52048875080994],[0.819167337780879,51.54220618161587],[0.7889836579025946,51.5424480973008],[0.7866914902901598,51.55293844109262],[0.63895086872507,51.57680012456041],[0.6320743658877674,51.570532309087305],[0.5659140734379573,51.588247134924444],[0.5490353846554843,51.59658222988692],[0.5624758220193051,51.61784881782549],[0.5881376803348779,51.630901268644045],[0.649005149388703,51.63659728340732],[0.7643011802941526,51.63847762804925],[0.789567118749396,51.62473241867841],[0.9003830038669065,51.619476250615],[0.9333693795985756,51.6191353694226],[0.9957059197130977,51.6455921484196],[1.0698367040879653,51.65819375637079],[1.0840585622287513,51.64936383387096],[1.017314808932138,51.6294057898645],[1.0214823864092928,51.616474296888406],[0.944882312379212,51.567420393685744],[0.9929240617470985,51.571357021649554],[0.9823384149551284,51.557622808446204],[0.8986430402701941,51.54124951504366],[0.9392248259539766,51.52505216032105],[0.8890680310164338,51.52825204506259],[0.864062566153514,51.52349070453653],[0.8787011820420148,51.51378108863697],[0.8472880668079714,51.50927265996333],[0.8461628208891394,51.52048875080994]]]}</t>
  </si>
  <si>
    <t>Rochford</t>
  </si>
  <si>
    <t>{"type":"Polygon","coordinates":[[[1.2201299668578116,51.949218325337775],[1.2902182010798384,51.949691160540134],[1.2921769624941017,51.93675966756404],[1.253668546605203,51.89239013171496],[1.2870300043098162,51.878260056481736],[1.2887387110754496,51.860149368614714],[1.2345706228161468,51.817451250225126],[1.1170866137351911,51.77308171437605],[1.0344435523632391,51.769189071082224],[1.0096881421489474,51.80074807179768],[0.9793794349463489,51.82808454419441],[0.9783167026896749,51.87215718352108],[0.9528528043042677,51.88030534363612],[0.9571558280494283,51.903595226394074],[0.9315148076212427,51.91322786912116],[0.9553220939594809,51.93675966756404],[1.0057810382641161,51.935605069976894],[1.0247122589540858,51.95490334393355],[1.0424765579504527,51.95931280709972],[1.081214190600594,51.94467690816165],[1.2201299668578116,51.949218325337775]]]}</t>
  </si>
  <si>
    <t>Tendring</t>
  </si>
  <si>
    <t>{"type":"Polygon","coordinates":[[[0.38969847876021646,52.036461918256386],[0.43138467247544376,52.03893605594314],[0.4377506470717947,52.01405172889817],[0.41383917129662784,52.01167655671888],[0.4213929054739687,51.92630231227471],[0.5192580435812229,51.85045074888264],[0.4496907565438395,51.830184812186275],[0.4311033609957349,51.831790252640786],[0.42399764139718954,51.85420044199901],[0.4035452549280585,51.840202320775745],[0.4146726867920574,51.81605473695305],[0.3405835781919624,51.794480256324576],[0.332196328519192,51.77962443403656],[0.34669949813968515,51.7675946267952],[0.2995433589856944,51.77180615894643],[0.297459570247117,51.78997182765094],[0.2375298061256519,51.77982236505151],[0.231549332445935,51.79516201870936],[0.19665629001846874,51.79578880025667],[0.1884357434447832,51.819661479891955],[0.16625381232263514,51.8221576099137],[0.17046306557455893,51.86162285505927],[0.19424951402541346,51.86577940637301],[0.17497446819357876,51.88281246982536],[0.1836638672334434,51.89364369480958],[0.12476557853757164,51.88458285279232],[0.11473213576132579,51.95593698367824],[0.09645730852400725,51.98432908815465],[0.0690659055554157,51.98404318779974],[0.06812820062305569,52.00579360710817],[0.10574058735436687,52.06025762471919],[0.1304230649628071,52.048436744660265],[0.18992565239286563,52.06020264388171],[0.20345986024992158,52.09267432649939],[0.2515745422236577,52.076784864466696],[0.27622576300102075,52.092641337996895],[0.38969847876021646,52.036461918256386]]]}</t>
  </si>
  <si>
    <t>Uttlesford</t>
  </si>
  <si>
    <t>{"type":"Polygon","coordinates":[[[-2.0102114304022862,51.90292446017678],[-2.025537696574518,51.86445986627341],[-2.0707559122016326,51.865031666983235],[-2.1430008677680874,51.889036300628476],[-2.107680648649212,51.93397763718738],[-2.039947095701776,51.92240966898088],[-2.037821631188428,51.90524465151857],[-2.0102114304022862,51.90292446017678]]]}</t>
  </si>
  <si>
    <t>Cheltenham</t>
  </si>
  <si>
    <t>{"type":"Polygon","coordinates":[[[-1.665750732971861,51.9874849882262],[-1.6553630461100566,51.95749843946277],[-1.6346501860486038,51.95670671540301],[-1.615187599230297,51.937683345633765],[-1.6455275632639745,51.92229970730592],[-1.6330456687199,51.89922974789789],[-1.6575927000603334,51.89718446074351],[-1.6871929190918156,51.862821437316406],[-1.6802747404797413,51.807125848945745],[-1.7194916445397546,51.783209184640484],[-1.7007062890614861,51.7705855843543],[-1.687995177756168,51.712041988602],[-1.6482573265115095,51.684089730825455],[-1.6830565984457406,51.69011563061363],[-1.7537282935145706,51.662218353674575],[-1.7886213359420378,51.66700168653563],[-1.8184924475095352,51.70231038036745],[-1.8158460358115427,51.663043066236824],[-1.8504890235903808,51.65628042322637],[-1.8738795521809042,51.68259425204591],[-1.8967699714741695,51.67279666680638],[-1.8763800986671963,51.65313551932232],[-1.888393140745091,51.648858010166116],[-1.9440615568961679,51.67001463642971],[-1.9611798813835755,51.65688521243869],[-1.9505213019857557,51.63696015693471],[-2.0106073502626156,51.64888000250111],[-2.0571696096261123,51.67244478944648],[-2.152534201247076,51.59033640674881],[-2.2108177722650666,51.602960007034994],[-2.2725604325890956,51.577591848620166],[-2.2916375184907647,51.59370123400279],[-2.2743212340731924,51.614582956078976],[-2.2937629830041137,51.632517705266054],[-2.314340396797558,51.62505130753581],[-2.3153614532794613,51.64584506027202],[-2.2928565349028327,51.6561924538864],[-2.2853757333313416,51.68140666595627],[-2.247054858428916,51.6763484289078],[-2.2327183919075084,51.66092080590997],[-2.192105349392648,51.659766208322814],[-2.187844001422259,51.67035551762211],[-2.2118492476906626,51.68224237468602],[-2.200628045333427,51.69284268015281],[-2.1498877895490835,51.68933490272137],[-2.1238508492605677,51.705323330261535],[-2.134467752883616,51.723214094778626],[-2.0815707757548463,51.72964685276418],[-2.089635038173138,51.74699880507393],[-2.1021169327172124,51.74119282863569],[-2.1026482988455495,51.7672757379378],[-2.073808662703647,51.76838635085496],[-2.083810848648816,51.78894918407374],[-2.1342593740097584,51.81991439174438],[-2.1213190459431965,51.81954052204949],[-2.098407788762546,51.85656461801079],[-2.0707559122016326,51.865031666983235],[-2.025537696574518,51.86445986627341],[-2.0102114304022862,51.90292446017678],[-1.9941662571152454,51.91497625975313],[-1.9612007192709617,51.9025176019794],[-1.9297459282621459,51.90466185464125],[-1.9121587513085583,51.88759580268641],[-1.8684096067421399,51.908070666565216],[-1.8878617746167539,51.911886336686564],[-1.8872053811641019,51.926192350599734],[-1.9231819937356294,51.934890319089604],[-1.9316630139016366,51.95732250078282],[-1.913075618353532,51.968692537974384],[-1.8898517928620944,51.96092924372173],[-1.865367275183818,51.99516031313888],[-1.8121994055190331,51.98802380043354],[-1.801676272389221,51.99689770760335],[-1.839049023415594,52.006783262182864],[-1.8250251252049727,52.03093084600556],[-1.8634501895443272,52.05341800853626],[-1.8687325939966195,52.07391486475006],[-1.8317557628305758,52.07277126333041],[-1.7676480022882632,52.11258838583586],[-1.7475602788483835,52.09356501606662],[-1.728368584566092,52.09987681620971],[-1.7306711711222187,52.07339804487772],[-1.6886411522651263,52.05183456041674],[-1.6949967079177855,52.04051950406266],[-1.6175318615611962,52.03160161222286],[-1.665750732971861,51.9874849882262]]]}</t>
  </si>
  <si>
    <t>Cotswold</t>
  </si>
  <si>
    <t>{"type":"Polygon","coordinates":[[[-2.3513797416257596,52.021364180283456],[-2.3247176647156707,52.003440427263875],[-2.3257595590849585,51.97559813116229],[-2.2705599954000615,51.96893445365931],[-2.267726042715597,51.953121964799095],[-2.295325824558046,51.93322989779761],[-2.290001744330982,51.894270476356894],[-2.3193727466012213,51.88846449991865],[-2.334699012773453,51.87600584214491],[-2.317413985186959,51.86842948273971],[-2.323165242105431,51.85616875598092],[-2.351775661486089,51.84622822056392],[-2.360944331935827,51.81154630827941],[-2.347264258867071,51.799659451215504],[-2.368060470478066,51.79280883886508],[-2.4207490687329782,51.8185068823048],[-2.4518079398814647,51.79640458563649],[-2.437575662796986,51.78217554489579],[-2.3908467003344027,51.776116656605126],[-2.3857414179248897,51.7586767349554],[-2.406527210592192,51.74995677413054],[-2.43322054433336,51.75745616036327],[-2.475636064107089,51.73854275226899],[-2.4906914377433065,51.70399279399444],[-2.5408169758497694,51.68239632103097],[-2.6150311117741794,51.65691820094118],[-2.6443500193259535,51.62852609646476],[-2.638004882616988,51.609447745858034],[-2.666073516925616,51.594130084535166],[-2.656519345559242,51.622236288656666],[-2.6800557393614657,51.648583105978695],[-2.6659276517139157,51.66431862166644],[-2.6846609124737206,51.66803532628031],[-2.6568423328137207,51.67430314175342],[-2.6732000744115485,51.68258325587841],[-2.6858903478294804,51.731978040273475],[-2.662687360225429,51.75389340209435],[-2.680451659221795,51.7689251630623],[-2.6783053568210615,51.8033211749919],[-2.650403425611519,51.82612722638],[-2.6047580332929963,51.854387376846454],[-2.531627467512646,51.860776150162025],[-2.508622439838759,51.885165649669645],[-2.4938587966259433,51.879997450946206],[-2.4400657903395846,51.89683258338362],[-2.465488012950221,51.95169246302453],[-2.50064152897001,51.96053338169185],[-2.4710517288822205,51.99488540895146],[-2.491306155421187,52.010466978294254],[-2.478928450314041,52.022529774038105],[-2.4369609451191057,52.014942418465395],[-2.437294351317278,51.99716161562328],[-2.399015152189624,51.99614996821358],[-2.3928888132982076,52.012963108315994],[-2.3513797416257596,52.021364180283456]]]}</t>
  </si>
  <si>
    <t>Forest of Dean</t>
  </si>
  <si>
    <t>{"type":"Polygon","coordinates":[[[-1.9439469485155465,52.773754948908405],[-1.9113773305315922,52.75905307296535],[-1.9123358733513376,52.74320759560264],[-1.9620029779353132,52.6782202456973],[-1.9545742710822873,52.66263867635451],[-1.9645660380837633,52.640800287706114],[-1.9865500092757475,52.64040442567624],[-2.0019387891101363,52.667389020713074],[-2.0355086256886077,52.67117170233193],[-2.0546273873650485,52.69006311809122],[-2.0310909935628247,52.705105875226664],[-2.0267983887613568,52.73631299858223],[-2.018421558032278,52.75886613811791],[-1.9439469485155465,52.773754948908405]]]}</t>
  </si>
  <si>
    <t>Cannock Chase</t>
  </si>
  <si>
    <t>{"type":"Polygon","coordinates":[[[-2.187687717266865,51.845029638306784],[-2.223362180471299,51.821167954839],[-2.2274880821736804,51.82831546371184],[-2.256629867682676,51.82146485136141],[-2.2628603960110203,51.80757669181311],[-2.2982222909046675,51.832603969035546],[-2.2678719079272973,51.875181129582664],[-2.2135058597378308,51.88522063050713],[-2.177258354630289,51.8558718594585],[-2.187687717266865,51.845029638306784]]]}</t>
  </si>
  <si>
    <t>Gloucester</t>
  </si>
  <si>
    <t>{"type":"Polygon","coordinates":[[[-2.2982222909046675,51.832603969035546],[-2.2628603960110203,51.80757669181311],[-2.256629867682676,51.82146485136141],[-2.2274880821736804,51.82831546371184],[-2.223362180471299,51.821167954839],[-2.187687717266865,51.845029638306784],[-2.1342593740097584,51.81991439174438],[-2.083810848648816,51.78894918407374],[-2.073808662703647,51.76838635085496],[-2.1026482988455495,51.7672757379378],[-2.1021169327172124,51.74119282863569],[-2.089635038173138,51.74699880507393],[-2.0815707757548463,51.72964685276418],[-2.134467752883616,51.723214094778626],[-2.1238508492605677,51.705323330261535],[-2.1498877895490835,51.68933490272137],[-2.200628045333427,51.69284268015281],[-2.2118492476906626,51.68224237468602],[-2.187844001422259,51.67035551762211],[-2.192105349392648,51.659766208322814],[-2.2327183919075084,51.66092080590997],[-2.247054858428916,51.6763484289078],[-2.2853757333313416,51.68140666595627],[-2.2928565349028327,51.6561924538864],[-2.3153614532794613,51.64584506027202],[-2.314340396797558,51.62505130753581],[-2.2937629830041137,51.632517705266054],[-2.2743212340731924,51.614582956078976],[-2.2916375184907647,51.59370123400279],[-2.3945454253453766,51.5973299692767],[-2.3890650609629196,51.627789353242484],[-2.4069648062272933,51.64124866225841],[-2.4420141328101543,51.65225582592259],[-2.490837302955007,51.64514130555224],[-2.4898162464731044,51.66338394742922],[-2.5408169758497694,51.68239632103097],[-2.4906914377433065,51.70399279399444],[-2.475636064107089,51.73854275226899],[-2.43322054433336,51.75745616036327],[-2.406527210592192,51.74995677413054],[-2.3857414179248897,51.7586767349554],[-2.3908467003344027,51.776116656605126],[-2.437575662796986,51.78217554489579],[-2.4518079398814647,51.79640458563649],[-2.4207490687329782,51.8185068823048],[-2.368060470478066,51.79280883886508],[-2.347264258867071,51.799659451215504],[-2.360944331935827,51.81154630827941],[-2.351775661486089,51.84622822056392],[-2.3060469176180227,51.846415155411364],[-2.2982222909046675,51.832603969035546]]]}</t>
  </si>
  <si>
    <t>Stroud</t>
  </si>
  <si>
    <t>{"type":"Polygon","coordinates":[[[-1.839049023415594,52.006783262182864],[-1.801676272389221,51.99689770760335],[-1.8121994055190331,51.98802380043354],[-1.865367275183818,51.99516031313888],[-1.8898517928620944,51.96092924372173],[-1.913075618353532,51.968692537974384],[-1.9316630139016366,51.95732250078282],[-1.9231819937356294,51.934890319089604],[-1.8872053811641019,51.926192350599734],[-1.8878617746167539,51.911886336686564],[-1.8684096067421399,51.908070666565216],[-1.9121587513085583,51.88759580268641],[-1.9297459282621459,51.90466185464125],[-1.9612007192709617,51.9025176019794],[-1.9941662571152454,51.91497625975313],[-2.0102114304022862,51.90292446017678],[-2.037821631188428,51.90524465151857],[-2.039947095701776,51.92240966898088],[-2.107680648649212,51.93397763718738],[-2.1430008677680874,51.889036300628476],[-2.0707559122016326,51.865031666983235],[-2.098407788762546,51.85656461801079],[-2.1213190459431965,51.81954052204949],[-2.1342593740097584,51.81991439174438],[-2.187687717266865,51.845029638306784],[-2.177258354630289,51.8558718594585],[-2.2135058597378308,51.88522063050713],[-2.2678719079272973,51.875181129582664],[-2.2982222909046675,51.832603969035546],[-2.3060469176180227,51.846415155411364],[-2.351775661486089,51.84622822056392],[-2.323165242105431,51.85616875598092],[-2.317413985186959,51.86842948273971],[-2.334699012773453,51.87600584214491],[-2.3193727466012213,51.88846449991865],[-2.290001744330982,51.894270476356894],[-2.295325824558046,51.93322989779761],[-2.267726042715597,51.953121964799095],[-2.2705599954000615,51.96893445365931],[-2.2513578821740774,51.96657027764753],[-2.220611579336378,51.995501194331275],[-2.184864183526094,51.99056391512527],[-2.16472436536775,52.004199162821145],[-2.187687717266865,52.01907697744414],[-2.1713820703875024,52.04756804742803],[-2.1183809038218033,52.04211394834968],[-2.150783818706672,52.00662931583791],[-2.0608579156933935,52.01467851044548],[-2.0495116860118427,52.00379230462377],[-1.9841328143389987,52.03587912137907],[-1.9310691341111426,52.03023808745327],[-1.913450700326476,52.04445613202647],[-1.839049023415594,52.006783262182864]]]}</t>
  </si>
  <si>
    <t>Tewkesbury</t>
  </si>
  <si>
    <t>{"type":"Polygon","coordinates":[[[-0.9861230358850639,51.36284769357761],[-0.9867377535629442,51.359856736018514],[-0.9842788828514237,51.30683321634955],[-1.000219866701535,51.28921735601988],[-0.9817262416466672,51.28663325665816],[-0.9858834001801275,51.190438783397255],[-1.070954075432522,51.18774472236057],[-1.0772366984793305,51.17166832548043],[-1.1318007065989626,51.14362809836391],[-1.1774044231427139,51.13390748629685],[-1.2143604164213722,51.158703844001856],[-1.1868439861284665,51.16507062498243],[-1.1916679570582716,51.18472077629898],[-1.308818559941055,51.19473828488845],[-1.3409401633462146,51.184577826121526],[-1.3406067571480422,51.20495372449287],[-1.3581730962142444,51.212024260193225],[-1.3688629324431432,51.20240261363364],[-1.4280946273371864,51.225032726341794],[-1.458997214330279,51.25914283791648],[-1.4167588165993292,51.28544567056852],[-1.4296887257221975,51.336533864758074],[-1.444931640344886,51.34811282913207],[-1.41116384383625,51.37284320983209],[-1.2488158632137383,51.37187554709238],[-1.1441263169876432,51.357261640489305],[-1.1173600506406256,51.35999968619598],[-1.1154533839448275,51.374217730769175],[-1.0866241667466188,51.38391635050124],[-1.0500119986098264,51.358152330056534],[-0.9861230358850639,51.36284769357761]]]}</t>
  </si>
  <si>
    <t>Basingstoke and Deane</t>
  </si>
  <si>
    <t>{"type":"Polygon","coordinates":[[[-0.8489159663934798,51.21071571626112],[-0.8254212483660268,51.18116901419756],[-0.8338084980387981,51.14975296365956],[-0.8047292261919603,51.15536100908287],[-0.7694402639041638,51.117303273376876],[-0.7455287881289951,51.11219005549092],[-0.7598652546504034,51.104866607938135],[-0.7534784421666654,51.0864590235487],[-0.7957272588413087,51.064697608072784],[-0.8372884252322219,51.06920603674642],[-0.8985101383716056,51.01766699968951],[-0.8933423422999356,51.00274520039652],[-0.9353202664385636,50.94110068541016],[-0.9240157125317845,50.924199575967776],[-0.9575855491102558,50.89062827660043],[-0.9386126526455145,50.87371617099054],[-0.9787151669194234,50.87831256900415],[-1.0014805588883746,50.89948019143525],[-1.034112690534486,50.904164558788835],[-1.048459575999586,50.90251513366433],[-1.0356859510321108,50.95151405602952],[-1.0694537475407468,50.993552404369304],[-1.0621917437868067,51.04451964071639],[-1.0896664983049407,51.053888375423554],[-1.1071390668779069,51.07889366031099],[-1.0720689024076604,51.10708783377246],[-1.0905416895751436,51.11209108998345],[-1.095042673250469,51.1403512404499],[-1.1318007065989626,51.14362809836391],[-1.0772366984793305,51.17166832548043],[-1.070954075432522,51.18774472236057],[-0.9858834001801275,51.190438783397255],[-0.8489159663934798,51.21071571626112]]]}</t>
  </si>
  <si>
    <t>East Hampshire</t>
  </si>
  <si>
    <t>{"type":"Polygon","coordinates":[[[-1.2653194700232655,50.89797371648821],[-1.287824388399894,50.89573049831888],[-1.3085580863487323,50.874364944872845],[-1.3129027858686655,50.842003223930135],[-1.3331780502950163,50.84846897041818],[-1.3762187066903184,50.871494945156215],[-1.3219776858251668,50.900953677879805],[-1.3546931690208215,50.94102371223769],[-1.379896593813907,50.94752244722822],[-1.3964627142855912,50.968503134811876],[-1.3929723681484756,51.00436163701853],[-1.3534637336650608,50.998159798550404],[-1.342773897436162,50.9849643975544],[-1.2905749895348153,50.98287512573003],[-1.2952322573655346,50.974617003940025],[-1.2581512367625614,50.9783447047214],[-1.2924816562306134,50.94869903715036],[-1.2645484681899921,50.92286903970068],[-1.2653194700232655,50.89797371648821]]]}</t>
  </si>
  <si>
    <t>Eastleigh</t>
  </si>
  <si>
    <t>{"type":"Polygon","coordinates":[[[-1.2653194700232655,50.89797371648821],[-1.255244351472247,50.87310038561073],[-1.2295095605508246,50.860586746999516],[-1.1955646419994101,50.88506421584711],[-1.167214696211074,50.88942969434329],[-1.143188612055284,50.85849747517515],[-1.1158493038051578,50.858266555657714],[-1.112900742740072,50.83613127048691],[-1.174893457712729,50.83994694060826],[-1.1892299242341364,50.821869241243725],[-1.179592401318219,50.81318226892135],[-1.2144750248019935,50.808926752100135],[-1.3129027858686655,50.842003223930135],[-1.3085580863487323,50.874364944872845],[-1.287824388399894,50.89573049831888],[-1.2653194700232655,50.89797371648821]]]}</t>
  </si>
  <si>
    <t>Fareham</t>
  </si>
  <si>
    <t>{"type":"Polygon","coordinates":[[[-1.7789838130261204,53.04484346620392],[-1.7600525923361507,53.03891653192321],[-1.7629386397390796,52.99953925611762],[-1.824827165274808,52.97833864518403],[-1.8552713187454142,52.92035585397407],[-1.8327143056503212,52.886828539276706],[-1.746007856238144,52.86869585907469],[-1.642631096917352,52.856325170640936],[-1.5886192928134442,52.82894471357422],[-1.6103427904131058,52.81561735856825],[-1.5888693474620732,52.799870846713006],[-1.6269610056032553,52.779769852529085],[-1.6631251591612548,52.78539989028739],[-1.70415495942383,52.73207947409601],[-1.7784837037288614,52.74618755699424],[-1.8234935404821186,52.7691475547273],[-1.817846473000576,52.793130196037545],[-1.8423518285662386,52.795934218749196],[-1.8526353259911144,52.782540886738246],[-1.8898830496931733,52.800376670417855],[-1.951323560650108,52.807425213783226],[-1.9678584242907142,52.82424935005314],[-1.936789134198535,52.84808904118592],[-1.936289024901277,52.87062018838661],[-1.960533906874617,52.870224326356734],[-1.9859561294852526,52.894932714721755],[-2.0415307751430944,52.91747485808994],[-1.9721093533174106,52.94036887881801],[-1.9343615203180935,52.931670910328144],[-1.90324013550745,52.94521818868405],[-1.9280268025528198,52.959744125947154],[-1.8612413734814366,52.97488584859008],[-1.8865489877114507,53.01627542304756],[-1.8560319016349949,53.03410021055967],[-1.7849330298747565,53.02447856400008],[-1.7944976201848242,53.03942235562806],[-1.7789838130261204,53.04484346620392]]]}</t>
  </si>
  <si>
    <t>East Staffordshire</t>
  </si>
  <si>
    <t>{"type":"Polygon","coordinates":[[[-1.70415495942383,52.73207947409601],[-1.656602900409509,52.72174307664913],[-1.6544253411776966,52.69998166117322],[-1.5975379086145525,52.70042150787309],[-1.5896403492953466,52.68725909537957],[-1.6449441024171723,52.65751446230106],[-1.7225548139854627,52.65136760467042],[-1.7315463623924208,52.63296002028099],[-1.6915167807243625,52.61751040494816],[-1.7003937207506992,52.590910675773706],[-1.788079550870008,52.587864737377124],[-1.828057037819602,52.608724467118314],[-1.872566765275601,52.58493975682301],[-1.9159825036438471,52.63529120779028],[-1.9128464015922884,52.65822921318834],[-1.9545742710822873,52.66263867635451],[-1.9620029779353132,52.6782202456973],[-1.9123358733513376,52.74320759560264],[-1.9113773305315922,52.75905307296535],[-1.9439469485155465,52.773754948908405],[-1.951323560650108,52.807425213783226],[-1.8898830496931733,52.800376670417855],[-1.8526353259911144,52.782540886738246],[-1.8423518285662386,52.795934218749196],[-1.817846473000576,52.793130196037545],[-1.8234935404821186,52.7691475547273],[-1.7784837037288614,52.74618755699424],[-1.70415495942383,52.73207947409601]]]}</t>
  </si>
  <si>
    <t>Lichfield</t>
  </si>
  <si>
    <t>{"type":"Polygon","coordinates":[[[-2.1812071342898918,53.089795798930325],[-2.1986171892007,53.09272077948444],[-2.2387613792493806,53.0733345361878],[-2.2025138741418386,53.01995913915894],[-2.2154854590394786,53.01530776030785],[-2.2125160600870073,52.98058186335336],[-2.270143237652346,52.963482822896026],[-2.2641106692541664,52.923698688893055],[-2.3280725645847786,52.92995550819867],[-2.347201745204913,52.914241984845916],[-2.3791670644546805,52.912889456243825],[-2.378937847693437,52.89172183381273],[-2.457590453631015,52.879109229694045],[-2.470843350008363,52.90587390138095],[-2.4371276482181914,52.94360175206204],[-2.3937640045684105,52.95058431842243],[-2.368727282874411,52.979361288761226],[-2.3807924196707697,52.99840665086546],[-2.3704672464711223,53.01457101708557],[-2.3851267002470093,53.048087335615435],[-2.3475872461215497,53.0561695187255],[-2.32890608008021,53.0766443826043],[-2.2463776270888784,53.09161016656728],[-2.2113178815623256,53.115823727394954],[-2.1812071342898918,53.089795798930325]]]}</t>
  </si>
  <si>
    <t>Newcastle-under-Lyme</t>
  </si>
  <si>
    <t>{"type":"Polygon","coordinates":[[[-2.0267983887613568,52.73631299858223],[-2.0310909935628247,52.705105875226664],[-2.0546273873650485,52.69006311809122],[-2.0355086256886077,52.67117170233193],[-2.0019387891101363,52.667389020713074],[-1.9865500092757475,52.64040442567624],[-2.050720283480217,52.62052335484225],[-2.0809977338517376,52.611902359524855],[-2.1012417414470104,52.63504929210536],[-2.131644219142845,52.63762239529958],[-2.191042617135974,52.60237967847274],[-2.189313072482955,52.5886124767669],[-2.2068794115491572,52.58657818578001],[-2.1834472071838613,52.57694554305293],[-2.1755392289209627,52.554403399684745],[-2.133488372176485,52.55406251849235],[-2.1440844379121478,52.51730233055097],[-2.178248154281113,52.511650300457674],[-2.1846037099337714,52.5000053590787],[-2.164849392692065,52.430201687809806],[-2.167704183263915,52.42377992599175],[-2.26928888426953,52.438580767442275],[-2.2949611615287946,52.448950153391635],[-2.2873865894640684,52.45531693437221],[-2.312746298412547,52.489207122596966],[-2.261589284880489,52.523559149856574],[-2.2564006509214325,52.541801791733555],[-2.282104185011777,52.55270998989026],[-2.260839120934601,52.5631563490121],[-2.2810518716987955,52.58429098294071],[-2.3220295772429065,52.59363772531288],[-2.323800797670697,52.61295799160454],[-2.2558067711309384,52.609978030212936],[-2.234708410152849,52.655854041009064],[-2.243699958559808,52.67993564782678],[-2.30303584289078,52.682948597720866],[-2.324832273096292,52.7053367947441],[-2.3155802510970114,52.732948171328246],[-2.312204513340517,52.74086541192585],[-2.274956789638458,52.74278974123777],[-2.2453461516632833,52.71516736848613],[-2.2169232732690967,52.73287119815577],[-2.159587826127158,52.7436914269725],[-2.1470434179209263,52.78258487140823],[-2.1145779893739007,52.768806673534904],[-2.0987307760170255,52.78494904742002],[-2.0659631981029065,52.77354602172597],[-2.076163343978239,52.76697031356296],[-2.0471465857935582,52.76361648247647],[-2.0267983887613568,52.73631299858223]]]}</t>
  </si>
  <si>
    <t>South Staffordshire</t>
  </si>
  <si>
    <t>{"type":"Polygon","coordinates":[[[-2.088124291337669,52.973852208845386],[-2.0431873871902626,52.948835927790455],[-2.0630458938688987,52.92243412963094],[-2.0415307751430944,52.91747485808994],[-1.9859561294852526,52.894932714721755],[-1.960533906874617,52.870224326356734],[-1.936289024901277,52.87062018838661],[-1.936789134198535,52.84808904118592],[-1.9678584242907142,52.82424935005314],[-1.951323560650108,52.807425213783226],[-1.9439469485155465,52.773754948908405],[-2.018421558032278,52.75886613811791],[-2.0267983887613568,52.73631299858223],[-2.0471465857935582,52.76361648247647],[-2.076163343978239,52.76697031356296],[-2.0659631981029065,52.77354602172597],[-2.0987307760170255,52.78494904742002],[-2.1145779893739007,52.768806673534904],[-2.1470434179209263,52.78258487140823],[-2.159587826127158,52.7436914269725],[-2.2169232732690967,52.73287119815577],[-2.2453461516632833,52.71516736848613],[-2.274956789638458,52.74278974123777],[-2.312204513340517,52.74086541192585],[-2.378937847693437,52.78413533102527],[-2.377656317619212,52.81164774210195],[-2.416341855550889,52.8270093880948],[-2.3943370464715183,52.83575134125466],[-2.378937847693437,52.89172183381273],[-2.3791670644546805,52.912889456243825],[-2.347201745204913,52.914241984845916],[-2.3280725645847786,52.92995550819867],[-2.2641106692541664,52.923698688893055],[-2.270143237652346,52.963482822896026],[-2.2125160600870073,52.98058186335336],[-2.1745390103264466,52.94723048733594],[-2.1339780625300504,52.9738082241754],[-2.121652452141369,52.956082402170765],[-2.0812165316692877,52.96690263098749],[-2.088124291337669,52.973852208845386]]]}</t>
  </si>
  <si>
    <t>Stafford</t>
  </si>
  <si>
    <t>{"type":"Polygon","coordinates":[[[-1.898634962395196,53.19995540491201],[-1.8160335767980147,53.15859881895702],[-1.8214514275183138,53.13588073690889],[-1.7858707348071166,53.107191735910064],[-1.7789838130261204,53.04484346620392],[-1.7944976201848242,53.03942235562806],[-1.7849330298747565,53.02447856400008],[-1.8560319016349949,53.03410021055967],[-1.8865489877114507,53.01627542304756],[-1.8612413734814366,52.97488584859008],[-1.9280268025528198,52.959744125947154],[-1.90324013550745,52.94521818868405],[-1.9343615203180935,52.931670910328144],[-1.9721093533174106,52.94036887881801],[-2.0415307751430944,52.91747485808994],[-2.0630458938688987,52.92243412963094],[-2.0431873871902626,52.948835927790455],[-2.088124291337669,52.973852208845386],[-2.0916563132495574,52.99884649756533],[-2.1237362408799454,53.02164155278594],[-2.125403271870807,53.06458158686045],[-2.161150667681091,53.07012365527878],[-2.1812071342898918,53.089795798930325],[-2.2113178815623256,53.115823727394954],[-2.1414067693830763,53.156652497310105],[-2.1421777712163497,53.182240579074865],[-2.115567789024725,53.16959498645369],[-2.0577218136418356,53.17662153748407],[-2.0473237078363375,53.192324064669315],[-2.0018137617858223,53.19299483088661],[-1.9874043626585642,53.213590652607884],[-1.9623676409645645,53.22623624522906],[-1.956710154539329,53.213744598952836],[-1.898634962395196,53.19995540491201]]]}</t>
  </si>
  <si>
    <t>Staffordshire Moorlands</t>
  </si>
  <si>
    <t>{"type":"Polygon","coordinates":[[[-1.7003937207506992,52.590910675773706],[-1.6915167807243625,52.61751040494816],[-1.7315463623924208,52.63296002028099],[-1.7225548139854627,52.65136760467042],[-1.6449441024171723,52.65751446230106],[-1.6360150676723713,52.619621669107524],[-1.6488616252456971,52.598607993021375],[-1.7003937207506992,52.590910675773706]]]}</t>
  </si>
  <si>
    <t>Tamworth</t>
  </si>
  <si>
    <t>{"type":"Polygon","coordinates":[[[0.8141662448082947,52.17073611955828],[0.8688240234211619,52.16557891700234],[0.8923708361670784,52.15047018286191],[0.9380474853166803,52.157540718562274],[0.9707733874560276,52.095665284058484],[1.003811857906161,52.09861225694759],[1.041434663581164,52.06861471201667],[1.1091994733596788,52.07100088036344],[1.1220251930456193,52.06152218398131],[1.1072719687764963,52.04652341151585],[1.130183225957147,52.030447014635705],[1.1563868693447485,52.0347795046294],[1.1698689824833401,52.02038552137625],[1.2713494940520267,51.98957426005057],[1.2887491300191414,51.95964269212462],[1.2201299668578116,51.949218325337775],[1.081214190600594,51.94467690816165],[1.0424765579504527,51.95931280709972],[1.0247122589540858,51.95490334393355],[0.9753160469061246,51.96139108275659],[0.9633446806030008,51.97701663676936],[0.8488092325871328,51.960786293544274],[0.7814715995000245,51.966515296810044],[0.7378162254268439,52.0122813459312],[0.7408898138162439,52.03095283834055],[0.7143944400052415,52.027324103066654],[0.6986930918600649,52.0367588147788],[0.7121231102801922,52.07224344729057],[0.6876906873203801,52.08557080229654],[0.6569027087079089,52.08543884828658],[0.6269169887597901,52.1309959702253],[0.6453793569835788,52.160179798761476],[0.6916498859236757,52.15757370706476],[0.6942337839595112,52.180005888757975],[0.7615401602155387,52.15793658059215],[0.7650513442400406,52.17390301579732],[0.8141662448082947,52.17073611955828]]]}</t>
  </si>
  <si>
    <t>Babergh</t>
  </si>
  <si>
    <t>{"type":"Polygon","coordinates":[[[0.7124356785909782,52.39461808979057],[0.6223430724786141,52.3078693244093],[0.6018281723473269,52.317941813836256],[0.5950558589469512,52.264599405309895],[0.5629342555417924,52.26584197223701],[0.5589125432763389,52.210465272723766],[0.5125690817303923,52.21505067456988],[0.49492981005834125,52.23925323923006],[0.4830001195299882,52.23219369969719],[0.4269670403496608,52.253603237813216],[0.3712465294801195,52.2265526657714],[0.34268820481792517,52.24234316229662],[0.3608900994493922,52.24942469416448],[0.340000117345161,52.267689328376456],[0.35885840542928094,52.29749993845994],[0.382728205429677,52.293266413973726],[0.4242060202710469,52.255868448317536],[0.4942109029435322,52.27198882986766],[0.49634678640057217,52.29117714214935],[0.4567131245928433,52.31651231206169],[0.4313742535317502,52.315830549676896],[0.4242164392147387,52.32921288552035],[0.44250168539575085,52.34883004833442],[0.4095986612136233,52.36029905103345],[0.3747785513920068,52.409726823931],[0.4293425595116389,52.43642551861293],[0.44553359801038006,52.44736670527212],[0.5825010317970278,52.45186413777826],[0.6415556046482909,52.45095145587603],[0.6634666432344254,52.46207957738267],[0.7189058426242596,52.449576934938946],[0.6684885740943951,52.40928697723113],[0.7124356785909782,52.39461808979057]]]}</t>
  </si>
  <si>
    <t>Forest Heath</t>
  </si>
  <si>
    <t>{"type":"Polygon","coordinates":[[[-1.1248512711558085,50.78215108424573],[-1.14143822951488,50.77327717707592],[-1.2144750248019935,50.808926752100135],[-1.179592401318219,50.81318226892135],[-1.1892299242341364,50.821869241243725],[-1.174893457712729,50.83994694060826],[-1.1566498873064894,50.83930916289345],[-1.121954804809187,50.806815487940774],[-1.1119005241455548,50.78956250113849],[-1.1248512711558085,50.78215108424573]]]}</t>
  </si>
  <si>
    <t>Gosport</t>
  </si>
  <si>
    <t>{"type":"Polygon","coordinates":[[[-0.837350938894379,51.35287416965813],[-0.7754624133586505,51.33195945907946],[-0.7629075862087253,51.318731069580956],[-0.8016035430840951,51.29457248959076],[-0.7902885702336233,51.282201801157],[-0.8071985158471735,51.275692069998975],[-0.8047500640793457,51.245067743520735],[-0.8489159663934798,51.21071571626112],[-0.9858834001801275,51.190438783397255],[-0.9817262416466672,51.28663325665816],[-1.000219866701535,51.28921735601988],[-0.9842788828514237,51.30683321634955],[-0.9867377535629442,51.359856736018514],[-0.9236197926714551,51.36600359364916],[-0.837350938894379,51.35287416965813]]]}</t>
  </si>
  <si>
    <t>Hart</t>
  </si>
  <si>
    <t>{"type":"Polygon","coordinates":[[[-0.9386126526455145,50.87371617099054],[-0.927037206202721,50.86502919866817],[-0.9470311591493648,50.81805357112238],[-0.9319966234005337,50.776971889354805],[-1.0267985920620815,50.78711035578674],[-1.0230998670511076,50.85276847190938],[-1.0540128729878937,50.85655115352824],[-1.034112690534486,50.904164558788835],[-1.0014805588883746,50.89948019143525],[-0.9787151669194234,50.87831256900415],[-0.9386126526455145,50.87371617099054]]]}</t>
  </si>
  <si>
    <t>Havant</t>
  </si>
  <si>
    <t>{"type":"Polygon","coordinates":[[[-1.6197510965677804,50.95856259939488],[-1.5900779449304476,50.95126114417709],[-1.5453494196568984,50.96910792402419],[-1.477324136286061,50.92846608895648],[-1.4667801652688635,50.909552680862205],[-1.3762187066903184,50.871494945156215],[-1.3331780502950163,50.84846897041818],[-1.3034736418266055,50.80969648382491],[-1.3419403819407316,50.78587878502711],[-1.5094561586349142,50.74450020673712],[-1.5530281811585533,50.71759258487276],[-1.550215066361475,50.70574971247884],[-1.6921314984022429,50.73693484349941],[-1.6818167441462881,50.7518456466249],[-1.744163703204503,50.747458175793724],[-1.748643848992443,50.77938005003657],[-1.7829951063478804,50.76467817409352],[-1.8039059263394979,50.79596227062156],[-1.8118347424897818,50.8087288210852],[-1.7906947057369216,50.8361642589894],[-1.8080318280418801,50.86445739795834],[-1.8509474571128672,50.85872839469258],[-1.8417058540572793,50.897017049915995],[-1.824952192599123,50.89577448298887],[-1.8106574018524864,50.927201529694365],[-1.8420184223680662,50.93162198902803],[-1.8736399164759678,50.91722800577488],[-1.9568247629199504,50.98982470358793],[-1.9499378411389543,50.9823143211877],[-1.9278809373411194,50.99769795951555],[-1.8743692425344696,51.00536228826073],[-1.8739837416178329,50.98443658151456],[-1.8358087319271075,51.009419874067],[-1.8154188591201343,50.98592106412661],[-1.7196166718640695,50.97678324893687],[-1.6616560881005578,50.9452792290589],[-1.6197510965677804,50.95856259939488]]]}</t>
  </si>
  <si>
    <t>New Forest</t>
  </si>
  <si>
    <t>{"type":"Polygon","coordinates":[[[-0.7629075862087253,51.318731069580956],[-0.7310985511143517,51.28036544118506],[-0.7455392070726887,51.230453836917654],[-0.8047500640793457,51.245067743520735],[-0.8071985158471735,51.275692069998975],[-0.7902885702336233,51.282201801157],[-0.8016035430840951,51.29457248959076],[-0.7629075862087253,51.318731069580956]]]}</t>
  </si>
  <si>
    <t>Rushmoor</t>
  </si>
  <si>
    <t>{"type":"Polygon","coordinates":[[[-1.4982974699398364,51.32937535971774],[-1.4296887257221975,51.336533864758074],[-1.4167588165993292,51.28544567056852],[-1.458997214330279,51.25914283791648],[-1.4280946273371864,51.225032726341794],[-1.3688629324431432,51.20240261363364],[-1.3581730962142444,51.212024260193225],[-1.3406067571480422,51.20495372449287],[-1.3409401633462146,51.184577826121526],[-1.308818559941055,51.19473828488845],[-1.3368767753059903,51.15911070219923],[-1.3777607103568652,51.13632664314612],[-1.3702278140669106,51.12914614577079],[-1.4314182703752163,51.11678645350453],[-1.4362943360234857,51.09788404157775],[-1.414539581592745,51.095695804245906],[-1.4116431152461226,51.069711860451264],[-1.4564758299566014,51.04096787861496],[-1.3929723681484756,51.00436163701853],[-1.3964627142855912,50.968503134811876],[-1.379896593813907,50.94752244722822],[-1.4517768863511105,50.949127887682735],[-1.477324136286061,50.92846608895648],[-1.5453494196568984,50.96910792402419],[-1.5900779449304476,50.95126114417709],[-1.6197510965677804,50.95856259939488],[-1.6029245025037735,50.978520643401346],[-1.6288572533553607,50.998940526442674],[-1.5975274896708598,51.00805634929741],[-1.600434374961174,51.02227439387062],[-1.6323788563235553,51.032775733829936],[-1.6262525174321398,51.117336261879366],[-1.6629792939495545,51.12718882795638],[-1.6540398402610599,51.156284687152585],[-1.6897872360713437,51.21477330206739],[-1.633608291679315,51.21752234394157],[-1.6074150672354062,51.2527760569359],[-1.5360348839954607,51.24853153628219],[-1.5345137182162993,51.287095095693026],[-1.5197604939471763,51.2954301906555],[-1.5275121880546818,51.33846919023748],[-1.4982974699398364,51.32937535971774]]]}</t>
  </si>
  <si>
    <t>Test Valley</t>
  </si>
  <si>
    <t>{"type":"Polygon","coordinates":[[[-1.1318007065989626,51.14362809836391],[-1.095042673250469,51.1403512404499],[-1.0905416895751436,51.11209108998345],[-1.0720689024076604,51.10708783377246],[-1.1071390668779069,51.07889366031099],[-1.0896664983049407,51.053888375423554],[-1.0621917437868067,51.04451964071639],[-1.0694537475407468,50.993552404369304],[-1.0356859510321108,50.95151405602952],[-1.048459575999586,50.90251513366433],[-1.034112690534486,50.904164558788835],[-1.0540128729878937,50.85655115352824],[-1.1158493038051578,50.858266555657714],[-1.143188612055284,50.85849747517515],[-1.167214696211074,50.88942969434329],[-1.1955646419994101,50.88506421584711],[-1.2295095605508246,50.860586746999516],[-1.255244351472247,50.87310038561073],[-1.2653194700232655,50.89797371648821],[-1.2645484681899921,50.92286903970068],[-1.2924816562306134,50.94869903715036],[-1.2581512367625614,50.9783447047214],[-1.2952322573655346,50.974617003940025],[-1.2905749895348153,50.98287512573003],[-1.342773897436162,50.9849643975544],[-1.3534637336650608,50.998159798550404],[-1.3929723681484756,51.00436163701853],[-1.4564758299566014,51.04096787861496],[-1.4116431152461226,51.069711860451264],[-1.414539581592745,51.095695804245906],[-1.4362943360234857,51.09788404157775],[-1.4314182703752163,51.11678645350453],[-1.3702278140669106,51.12914614577079],[-1.3777607103568652,51.13632664314612],[-1.3368767753059903,51.15911070219923],[-1.308818559941055,51.19473828488845],[-1.1916679570582716,51.18472077629898],[-1.1868439861284665,51.16507062498243],[-1.2143604164213722,51.158703844001856],[-1.1774044231427139,51.13390748629685],[-1.1318007065989626,51.14362809836391]]]}</t>
  </si>
  <si>
    <t>Winchester</t>
  </si>
  <si>
    <t>{"type":"Polygon","coordinates":[[[0.014033044969604447,51.76438374588617],[-0.013514642154380141,51.74221547221288],[-0.011920543769369019,51.68087884991643],[-0.10577438855486321,51.6918750174131],[-0.11404702984701309,51.72088290726933],[-0.0986582500126243,51.735947656739775],[-0.05830568109008638,51.73470508981265],[-0.04789715634089475,51.76881520138733],[-0.019922292525503593,51.779712403376536],[0.005572862690982561,51.78006428073643],[0.014033044969604447,51.76438374588617]]]}</t>
  </si>
  <si>
    <t>Broxbourne</t>
  </si>
  <si>
    <t>{"type":"Polygon","coordinates":[[[-0.40486058620277987,51.840609178973125],[-0.42882415669641283,51.80676297541836],[-0.4093615698781061,51.79730627137122],[-0.44058714412567745,51.78688190458437],[-0.42208310012711614,51.74084095127579],[-0.45008922077358804,51.72553428612042],[-0.4402641568711996,51.70101283260284],[-0.463779712786037,51.695338810174555],[-0.515499349277512,51.70657689335616],[-0.5242720998669199,51.682110420676054],[-0.5462873278899831,51.68043900321656],[-0.5630409893481385,51.71154716106465],[-0.5500798233941921,51.7305705308339],[-0.5863794232201993,51.752112022959885],[-0.6129373106933595,51.7474276556063],[-0.6734713735490123,51.76847432019494],[-0.6826504629424432,51.79720730586375],[-0.7456746533406964,51.842093661585174],[-0.7225341793988012,51.854255422836495],[-0.692308823745746,51.85704844938065],[-0.6954553447409966,51.84111500267797],[-0.6671887505022038,51.81580182510062],[-0.6329416825836951,51.81994738024687],[-0.5818263448264087,51.806905925595814],[-0.5536326831934648,51.82671002325733],[-0.5197294404168229,51.80509155795886],[-0.47829330135022374,51.85313381375183],[-0.40486058620277987,51.840609178973125]]]}</t>
  </si>
  <si>
    <t>Dacorum</t>
  </si>
  <si>
    <t>{"type":"Polygon","coordinates":[[[-0.2551403653360431,51.72953689108921],[-0.23519850710786372,51.71009566695509],[-0.16312025464049462,51.69985823501569],[-0.16349533661343862,51.68811432812924],[-0.18208273216154325,51.66860712699014],[-0.3044636447781546,51.636355367722395],[-0.36262218847183014,51.623500847918784],[-0.3773754127409532,51.63772988865948],[-0.37535413766453374,51.69251279512791],[-0.32670808956246056,51.70348697028959],[-0.32233213321145016,51.693480457867615],[-0.30001475582129267,51.6965263962642],[-0.2843029887324242,51.73300068385067],[-0.266111513044649,51.73814689023911],[-0.2551403653360431,51.72953689108921]]]}</t>
  </si>
  <si>
    <t>Hertsmere</t>
  </si>
  <si>
    <t>{"type":"Polygon","coordinates":[[[0.06812820062305569,52.00579360710817],[0.0690659055554157,51.98404318779974],[0.002468017470503625,51.983053532725044],[-0.02373562591709799,51.99717261179077],[-0.048199305707989026,51.97944678978613],[-0.038582620679457946,51.96912138850676],[-0.06553642801294757,51.956849665580464],[-0.0707250619720039,51.9712986296711],[-0.12016294979473585,51.942191774307396],[-0.11928775852453377,51.928292618591605],[-0.14757519065071278,51.93353779048752],[-0.1621825497081364,51.92034238949151],[-0.1846041165352208,51.93241618140286],[-0.226571621730157,51.93011798239605],[-0.23437541055612598,51.90525564768607],[-0.20420214962153516,51.88014040112367],[-0.1735808741081506,51.875335075927616],[-0.17278903438749182,51.856586610345786],[-0.27354021989767574,51.83536400707721],[-0.31939399109005606,51.83665055867432],[-0.3394817145299349,51.8496040439854],[-0.35482881858955295,51.874015535828015],[-0.38561679720202413,51.91568001447292],[-0.40629840043239795,51.94129008857267],[-0.3989426261852227,51.96743897487976],[-0.3806886368352913,51.979435793618634],[-0.3825223709252388,51.950911735132266],[-0.350223645477298,51.957575412635244],[-0.36715442897823536,51.98375728744483],[-0.3104128616267907,51.98262468219267],[-0.2819274695704461,52.00097728574462],[-0.2706229156636688,51.979622728466076],[-0.24798255101903166,51.98507682754443],[-0.20125358855644926,52.009829200579446],[-0.21949715896268884,52.03673682244381],[-0.15728564617248075,52.080545553750554],[-0.15453504503755866,52.05235138028908],[-0.13372841448287076,52.04623751116093],[-0.12099646529016717,52.01951682414401],[-0.016869542023487227,52.0631936014408],[0.0020929354975596226,52.05020712762723],[0.04030962096305757,52.05333003919629],[0.06812820062305569,52.00579360710817]]]}</t>
  </si>
  <si>
    <t>North Hertfordshire</t>
  </si>
  <si>
    <t>{"type":"Polygon","coordinates":[[[-0.3755625165383911,51.692908657157794],[-0.40241213443495205,51.70194750684006],[-0.43954524975639053,51.672752682136384],[-0.42860535887886186,51.64125965842591],[-0.3773754127409532,51.63772988865948],[-0.36262218847183014,51.623500847918784],[-0.4040479085947357,51.6131864428069],[-0.4381699491889286,51.61989410497987],[-0.4571324267099772,51.61229575323967],[-0.4972245220401934,51.631660004201315],[-0.5006002597966877,51.59969414528848],[-0.5225008794391286,51.60506027502686],[-0.5379521729356753,51.64226030966811],[-0.5326280927086113,51.663010077734334],[-0.5051116624157057,51.67307157099379],[-0.5242720998669199,51.682110420676054],[-0.515499349277512,51.70657689335616],[-0.463779712786037,51.695338810174555],[-0.4402641568711996,51.70101283260284],[-0.45008922077358804,51.72553428612042],[-0.42208310012711614,51.74084095127579],[-0.3755625165383911,51.692908657157794]]]}</t>
  </si>
  <si>
    <t>Three Rivers</t>
  </si>
  <si>
    <t>{"type":"Polygon","coordinates":[[[0.0690659055554157,51.98404318779974],[0.09645730852400725,51.98432908815465],[0.11473213576132579,51.95593698367824],[0.12476557853757164,51.88458285279232],[0.1836638672334434,51.89364369480958],[0.17497446819357876,51.88281246982536],[0.19424951402541346,51.86577940637301],[0.17046306557455893,51.86162285505927],[0.16625381232263514,51.8221576099137],[0.14614525099536912,51.79623964312404],[0.05766758115540149,51.779679414874046],[0.014033044969604447,51.76438374588617],[0.005572862690982561,51.78006428073643],[-0.019922292525503593,51.779712403376536],[-0.04789715634089475,51.76881520138733],[-0.05830568109008638,51.73470508981265],[-0.0986582500126243,51.735947656739775],[-0.09214641020457215,51.74320512728758],[-0.13840652020097544,51.73727819300687],[-0.1432721669055521,51.77424730813069],[-0.16670437127084625,51.79255592701266],[-0.14990903403791833,51.80178171154236],[-0.18359347899701106,51.815065081878345],[-0.17278903438749182,51.856586610345786],[-0.1735808741081506,51.875335075927616],[-0.1484191250898359,51.86926519146945],[-0.1621825497081364,51.92034238949151],[-0.14757519065071278,51.93353779048752],[-0.11928775852453377,51.928292618591605],[-0.12016294979473585,51.942191774307396],[-0.0707250619720039,51.9712986296711],[-0.06553642801294757,51.956849665580464],[-0.038582620679457946,51.96912138850676],[-0.048199305707989026,51.97944678978613],[-0.02373562591709799,51.99717261179077],[0.002468017470503625,51.983053532725044],[0.0690659055554157,51.98404318779974]]]}</t>
  </si>
  <si>
    <t>East Hertfordshire</t>
  </si>
  <si>
    <t>{"type":"Polygon","coordinates":[[[-2.8086880181938065,51.535410550102924],[-2.8702118807002845,51.51569442178139],[-2.8277651040954765,51.5427559899907],[-2.8824645584831154,51.52397453590638],[-2.8745357423328315,51.53744484108981],[-2.981288239410117,51.52704246663795],[-3.077392576033275,51.49430687600036],[-3.090395417761994,51.50987744917565],[-3.0689115558672677,51.52024683512501],[-3.1188912287620303,51.54563698587483],[-3.0902808093813716,51.568333075587965],[-3.121756438277573,51.57969211661203],[-3.1051590609748096,51.59722000760173],[-3.093771155518488,51.59140303499599],[-3.063702084020826,51.605478129391734],[-3.0818310460464433,51.619432265945015],[-3.0449271474862494,51.606797669491336],[-3.04716722038022,51.62251119284408],[-3.0195466006503855,51.616540273893385],[-2.9589083483578023,51.62877900831719],[-2.9413315903479083,51.61712307077071],[-2.8368191661645925,51.64947379554593],[-2.8056769434665636,51.623720771268715],[-2.859199057216906,51.579417212424616],[-2.8342248491850643,51.570378362742346],[-2.8086880181938065,51.535410550102924]]]}</t>
  </si>
  <si>
    <t>Newport</t>
  </si>
  <si>
    <t>{"type":"Polygon","coordinates":[[[-3.147501648142689,52.890171374195695],[-3.1516588066761493,52.878042601446865],[-3.1277160740699026,52.867101414787676],[-3.1630154553013927,52.8474952481411],[-3.152044307592786,52.84305279647245],[-3.167891520949662,52.81926808617714],[-3.1584207011328305,52.79349306956494],[-3.119026675030038,52.78621360668214],[-3.0901557820570575,52.79631908461158],[-3.088822157264368,52.77753763052726],[-3.0107113363988196,52.76195606118448],[-2.996562410863884,52.73611506756729],[-2.9650659440802967,52.73226640894345],[-2.9610963265333083,52.71638794307825],[-2.977589514399143,52.72659238651517],[-3.0204322108642803,52.72114928360432],[-3.051897420816789,52.64748595754409],[-3.0818206271027506,52.64116316123351],[-3.08933268550532,52.599641632766065],[-3.1392185879068464,52.586039373572675],[-3.1114937787400834,52.54136194503369],[-3.134936402049071,52.5284194558901],[-3.0825499531612524,52.53642466582768],[-3.0872801535978214,52.55133546895317],[-3.0066062725838236,52.57388860848885],[-2.9941660538145207,52.5529079209052],[-3.003876509336288,52.5198314490752],[-3.0224639048843924,52.52241554843692],[-3.0292049614536882,52.50126991834082],[-3.113264999167873,52.49837792628919],[-3.194428570535436,52.47640758363083],[-3.2355417223475555,52.44249540307109],[-3.2189443450447914,52.42100889178259],[-3.154451083585842,52.38771249660266],[-3.0410617193761897,52.344310623493286],[-2.9546470003874132,52.34915993335932],[-2.966805907677008,52.32944380503778],[-2.9971458717106856,52.324528518166765],[-3.012607584150925,52.27916932724298],[-2.964930497812289,52.27435300587944],[-2.967180989649952,52.26139952056836],[-3.005772757088393,52.264258524117494],[-3.048313304186437,52.25022741439174],[-3.0453959999524294,52.238571476845266],[-3.07303745756965,52.23587741580858],[-3.0772258729341884,52.21315933376045],[-3.100449698425626,52.202284124106235],[-3.0973031774303754,52.180071865762955],[-3.122433669617611,52.16342366817299],[-3.072537348272391,52.15577033559531],[-3.141229444039573,52.12992934197812],[-3.106721902528742,52.1187352434665],[-3.125892758923648,52.07831333174873],[-3.0907809186786306,52.050822913007046],[-3.09919942518248,52.02268372038306],[-3.067369552200721,51.98314150206502],[-3.093083505234757,51.96519575671044],[-3.0786532682201138,51.92453192930774],[-3.0385924297209765,51.89341277529215],[-3.043999861497583,51.88059124399103],[-3.0722456178489903,51.87519212575016],[-3.0633999346537326,51.86332726102125],[-3.1573475499324637,51.81605473695305],[-3.238782013836042,51.81236002467416],[-3.2834376065037407,51.825489448665195],[-3.3100996834138305,51.794304317644624],[-3.3344695927114847,51.7904006781833],[-3.359777206941499,51.79101646356312],[-3.3556513052391175,51.80310125164196],[-3.3999109780464867,51.81345964142383],[-3.417133491970824,51.835100099057286],[-3.444201907684935,51.816483587485415],[-3.4601324725913543,51.83012983134879],[-3.476969485599054,51.80908316676015],[-3.5912965547410653,51.75460815298163],[-3.597693786168496,51.769782864127045],[-3.670240891102045,51.786013207352134],[-3.7275346624692114,51.776347576122554],[-3.7461116390736233,51.7533875783895],[-3.7776185248009035,51.7566864286385],[-3.8066873777040486,51.78794853283155],[-3.772648688659398,51.84601929338149],[-3.7138337515130697,51.88712296748405],[-3.720939471111617,51.941312080907664],[-3.7024354271130555,51.94576552874382],[-3.7112081777024635,51.96187491412645],[-3.647131673991229,52.038793105765684],[-3.6816600533894457,52.07391486475006],[-3.7215125130147246,52.086593445873724],[-3.720314334490044,52.11750367270688],[-3.7581038432641325,52.128235932183635],[-3.7420586699770917,52.13961696554269],[-3.7534361564897205,52.25175588167377],[-3.7303269393789042,52.271757910350225],[-3.7071656275496245,52.27405610935703],[-3.7450072310421776,52.31756794414137],[-3.7051339335295124,52.34145161994415],[-3.6581653353619927,52.347653458412275],[-3.6923186327872655,52.36654487417156],[-3.7120521121415866,52.4133555592049],[-3.771617213233802,52.44215452187869],[-3.7332650815002975,52.50659206340921],[-3.812469891453599,52.478914709820074],[-3.8375587078660622,52.49779512941186],[-3.8408615130167068,52.55135746128817],[-3.8594697464521968,52.5608471538378],[-3.9266094196091386,52.56077018066532],[-3.915481987745139,52.57851799500495],[-3.8840688725110954,52.57713247790037],[-3.848623626067905,52.60776780054611],[-3.83653765138416,52.6563928532164],[-3.803665884033112,52.67848415371722],[-3.7580725864330535,52.669533273374924],[-3.743902823010732,52.681310168763865],[-3.7119062469298862,52.67106174065697],[-3.684441911355445,52.69366986103012],[-3.6027886496343164,52.70471001319679],[-3.584232510917291,52.736565910434656],[-3.608664933877103,52.79580226473924],[-3.5864725838112603,52.82771314281459],[-3.505288174556312,52.84195317972278],[-3.483012472940927,52.86545198966317],[-3.3888252219572585,52.87607428746496],[-3.3750097026204946,52.89245857703501],[-3.2460440175899814,52.86728834963512],[-3.1741741439964706,52.90151941905226],[-3.147501648142689,52.890171374195695]]]}</t>
  </si>
  <si>
    <t>{"type":"Polygon","coordinates":[[[-3.3344695927114847,51.7904006781833],[-3.315507115190437,51.73181309776103],[-3.3006392825406916,51.73631053026716],[-3.273935529855831,51.68234134019349],[-3.2852296648189174,51.65822674487328],[-3.2961070420342873,51.6640986983165],[-3.313902597861733,51.644679466517374],[-3.453151780317122,51.761656696346996],[-3.416633382673565,51.76717677243033],[-3.444201907684935,51.816483587485415],[-3.417133491970824,51.835100099057286],[-3.3999109780464867,51.81345964142383],[-3.3556513052391175,51.80310125164196],[-3.359777206941499,51.79101646356312],[-3.3344695927114847,51.7904006781833]]]}</t>
  </si>
  <si>
    <t>Merthyr Tydfil</t>
  </si>
  <si>
    <t>{"type":"Polygon","coordinates":[[[-0.3755625165383911,51.692908657157794],[-0.37535413766453374,51.69251279512791],[-0.3773754127409532,51.63772988865948],[-0.42860535887886186,51.64125965842591],[-0.43954524975639053,51.672752682136384],[-0.40241213443495205,51.70194750684006],[-0.3755625165383911,51.692908657157794]]]}</t>
  </si>
  <si>
    <t>Watford</t>
  </si>
  <si>
    <t>{"type":"Polygon","coordinates":[[[0.9732739339423198,51.26859954196362],[0.9982377230304689,51.251082647141416],[0.9863392893331948,51.235995905335976],[1.0048954280502205,51.21105659745352],[0.9898192165266195,51.1879646457105],[1.003968142061554,51.18005840128039],[1.0084587067931867,51.14548645067085],[1.029244499460491,51.132532965359765],[0.9797649358629865,51.11219005549092],[0.9689292344223865,51.06292722510582],[0.8855776848793191,51.040220139225184],[0.8726894515312207,51.05279975484138],[0.8548105441542333,51.031764086420246],[0.8390987770653648,51.031357228222866],[0.8308678115479857,51.04936895058242],[0.7789606340700406,50.989494818563024],[0.682241579769002,51.000545966897185],[0.6613515976647708,51.01778795753197],[0.6053914510902931,51.0120699504337],[0.592461541967424,51.03997822354026],[0.6447125445872359,51.077893009068795],[0.5969521066990566,51.09065955953243],[0.5903673342851548,51.11134335059368],[0.6090276624391091,51.1178640779192],[0.6038181905926674,51.131763233635],[0.6394718159097152,51.14129691085462],[0.683741907660778,51.191131541949545],[0.7926615450261831,51.23807418099285],[0.8221679935644293,51.224350963957],[0.9732739339423198,51.26859954196362]]]}</t>
  </si>
  <si>
    <t>Ashford</t>
  </si>
  <si>
    <t>{"type":"Polygon","coordinates":[[[1.22406832757372,51.38194803651933],[1.210784174365294,51.36361742530238],[1.2500948489185433,51.32933137504775],[1.2307572894245524,51.33157459321707],[1.1948223526277957,51.2693142928509],[1.2115447572548739,51.25242417957601],[1.1855494927411296,51.217819240463974],[1.2221929177090018,51.207394873677124],[1.1921342651550333,51.18384108289925],[1.147634956642726,51.177177405396264],[1.0582612576451709,51.20500870533035],[1.0547604925643626,51.18859142725781],[1.003968142061554,51.18005840128039],[0.9898192165266195,51.1879646457105],[1.0048954280502205,51.21105659745352],[0.9863392893331948,51.235995905335976],[0.9982377230304689,51.251082647141416],[0.9732739339423198,51.26859954196362],[1.0059685792505881,51.28378524927653],[1.0169814027339665,51.312936089310206],[0.9372348077086361,51.35876811543635],[0.9644907644092182,51.374602596631554],[0.9655847534969713,51.356854782291926],[1.0035409653701457,51.357294628991795],[1.22406832757372,51.38194803651933]]]}</t>
  </si>
  <si>
    <t>Canterbury</t>
  </si>
  <si>
    <t>{"type":"Polygon","coordinates":[[[0.31695341389650267,51.4693455757829],[0.3366764743071311,51.386544434532944],[0.24573993375564385,51.407712056964044],[0.24016579887994993,51.39736466334968],[0.2069502063870381,51.397221713172215],[0.19976113523894767,51.41797148123844],[0.15292798333943658,51.40871270820624],[0.15587654440452248,51.43088098187954],[0.20335567081299288,51.45432481098245],[0.22370386784519525,51.482277068759],[0.27604864095824233,51.45762366123145],[0.31695341389650267,51.4693455757829]]]}</t>
  </si>
  <si>
    <t>Dartford</t>
  </si>
  <si>
    <t>{"type":"Polygon","coordinates":[[[1.2500948489185433,51.32933137504775],[1.345303156384114,51.30797681776921],[1.3926155796934996,51.32244777419483],[1.3978563083710185,51.1572193613898],[1.3184014437690887,51.11648955698212],[1.2212656317203354,51.09753216421785],[1.1714943376994302,51.12463771709716],[1.211065485845003,51.15147936195654],[1.1438945558569813,51.165642425692255],[1.147634956642726,51.177177405396264],[1.1921342651550333,51.18384108289925],[1.2221929177090018,51.207394873677124],[1.1855494927411296,51.217819240463974],[1.2115447572548739,51.25242417957601],[1.1948223526277957,51.2693142928509],[1.2307572894245524,51.33157459321707],[1.2500948489185433,51.32933137504775]]]}</t>
  </si>
  <si>
    <t>Dover</t>
  </si>
  <si>
    <t>{"type":"Polygon","coordinates":[[[0.4471172774516976,51.463451630004684],[0.4879595367278018,51.443284658815784],[0.48923064785833326,51.41532140487174],[0.43111377993942845,51.388028917145],[0.40128434414670267,51.352951142830605],[0.3811028502135869,51.330398003294924],[0.3416046346738657,51.329221413372785],[0.3366764743071311,51.386544434532944],[0.31695341389650267,51.4693455757829],[0.35286751280587225,51.44845285753922],[0.4120679508688365,51.44915661225901],[0.4471172774516976,51.463451630004684]]]}</t>
  </si>
  <si>
    <t>Gravesham</t>
  </si>
  <si>
    <t>{"type":"Polygon","coordinates":[[[0.6014009956559185,51.33330099151405],[0.6449834371232495,51.336159995063184],[0.6805016161722897,51.29118567000179],[0.7129566257756235,51.29881701024448],[0.764540815999089,51.27674770207865],[0.7496417265182664,51.258648010379126],[0.7905464994565268,51.26178191811568],[0.7926615450261831,51.23807418099285],[0.683741907660778,51.191131541949545],[0.6394718159097152,51.14129691085462],[0.6418264971843062,51.15113848076414],[0.5751869333246233,51.15540499375285],[0.5766664233290122,51.145640397015804],[0.5423880985794245,51.13453426784416],[0.46892412660090343,51.14326522483652],[0.4407513028553449,51.176517635346464],[0.3842597901525302,51.19825705848739],[0.400023651959863,51.198411004832344],[0.40879640254927097,51.22166789908781],[0.37813345126111564,51.233664717826684],[0.4069730874030171,51.25227023323106],[0.4302281697255328,51.248971382982056],[0.4325203373379676,51.270117013078156],[0.47109126688902236,51.27119463749283],[0.5256448560649609,51.33471949712112],[0.6014009956559185,51.33330099151405]]]}</t>
  </si>
  <si>
    <t>Maidstone</t>
  </si>
  <si>
    <t>{"type":"Polygon","coordinates":[[[0.3366764743071311,51.386544434532944],[0.3416046346738657,51.329221413372785],[0.2963239053845932,51.35187351841593],[0.2857695154237021,51.34500091373051],[0.2651400069117926,51.31363984402999],[0.2612849977454257,51.2544474743954],[0.24733403214065497,51.25529417929264],[0.24811545291762016,51.23849203535772],[0.23096587159913362,51.23223521605212],[0.22307873122362132,51.24490280100828],[0.20054255601591464,51.23376368333415],[0.20784623554462556,51.21066073542364],[0.24182241092711898,51.19861993201478],[0.22696499722106722,51.18414897558916],[0.19064455950767467,51.16796261703405],[0.21545206444043075,51.154360357840666],[0.18037148102649248,51.13178522596999],[0.16075261005279096,51.137316298220824],[0.1396229922436234,51.146707025262984],[0.05002007648482554,51.14264943945671],[0.05257271768958205,51.180047405112894],[0.033620659112225226,51.211364490143424],[0.057427945450465145,51.244188050121],[0.04239340970163319,51.29267015261384],[0.08569453968925878,51.293088006978714],[0.08502772729291408,51.316026012376774],[0.1369557426582464,51.34417620116826],[0.14773934938038025,51.392801253838556],[0.16238838421257462,51.392493361148645],[0.14890627107398302,51.40848178868881],[0.15292798333943658,51.40871270820624],[0.19976113523894767,51.41797148123844],[0.2069502063870381,51.397221713172215],[0.24016579887994993,51.39736466334968],[0.24573993375564385,51.407712056964044],[0.3366764743071311,51.386544434532944]]]}</t>
  </si>
  <si>
    <t>Sevenoaks</t>
  </si>
  <si>
    <t>{"type":"Polygon","coordinates":[[[1.147634956642726,51.177177405396264],[1.1438945558569813,51.165642425692255],[1.211065485845003,51.15147936195654],[1.1714943376994302,51.12463771709716],[1.2212656317203354,51.09753216421785],[1.2037513873725985,51.08190661020508],[1.0509679970601518,51.0550539691782],[1.0121053370856963,51.032335887130074],[0.9731697445053911,50.98612999130904],[0.9785771762819966,50.9125436384213],[0.8527475933030413,50.92203333097093],[0.8678863184888019,50.93326041798503],[0.8561858447216935,50.95273463062165],[0.813468175580871,50.94900692984027],[0.7789606340700406,50.989494818563024],[0.8308678115479857,51.04936895058242],[0.8390987770653648,51.031357228222866],[0.8548105441542333,51.031764086420246],[0.8726894515312207,51.05279975484138],[0.8855776848793191,51.040220139225184],[0.9689292344223865,51.06292722510582],[0.9797649358629865,51.11219005549092],[1.029244499460491,51.132532965359765],[1.0084587067931867,51.14548645067085],[1.003968142061554,51.18005840128039],[1.0547604925643626,51.18859142725781],[1.0582612576451709,51.20500870533035],[1.147634956642726,51.177177405396264]]]}</t>
  </si>
  <si>
    <t>Shepway</t>
  </si>
  <si>
    <t>{"type":"Polygon","coordinates":[[[0.9644907644092182,51.374602596631554],[0.9372348077086361,51.35876811543635],[1.0169814027339665,51.312936089310206],[1.0059685792505881,51.28378524927653],[0.9732739339423198,51.26859954196362],[0.8221679935644293,51.224350963957],[0.7926615450261831,51.23807418099285],[0.7905464994565268,51.26178191811568],[0.7496417265182664,51.258648010379126],[0.764540815999089,51.27674770207865],[0.7129566257756235,51.29881701024448],[0.6805016161722897,51.29118567000179],[0.6449834371232495,51.336159995063184],[0.6014009956559185,51.33330099151405],[0.6349083185722311,51.36636646717655],[0.6232911963546659,51.36922547072568],[0.6633728727411903,51.42885768706015],[0.728199540398311,51.434322782306],[0.7389727281767531,51.44914561609151],[0.9027897798599618,51.418356347100826],[0.9644907644092182,51.374602596631554]]]}</t>
  </si>
  <si>
    <t>Swale</t>
  </si>
  <si>
    <t>{"type":"Polygon","coordinates":[[[1.3926155796934996,51.32244777419483],[1.345303156384114,51.30797681776921],[1.2500948489185433,51.32933137504775],[1.210784174365294,51.36361742530238],[1.22406832757372,51.38194803651933],[1.430790589384225,51.39324110053842],[1.451534706276755,51.37895707896024],[1.4410636678654072,51.33990968817955],[1.422715908022239,51.32314053274712],[1.3926155796934996,51.32244777419483]]]}</t>
  </si>
  <si>
    <t>Thanet</t>
  </si>
  <si>
    <t>{"type":"Polygon","coordinates":[[[0.5256448560649609,51.33471949712112],[0.47109126688902236,51.27119463749283],[0.4325203373379676,51.270117013078156],[0.4302281697255328,51.248971382982056],[0.4069730874030171,51.25227023323106],[0.37813345126111564,51.233664717826684],[0.40879640254927097,51.22166789908781],[0.400023651959863,51.198411004832344],[0.3842597901525302,51.19825705848739],[0.3003768744811257,51.19726740341269],[0.2773093331450802,51.174692271542014],[0.22696499722106722,51.18414897558916],[0.24182241092711898,51.19861993201478],[0.20784623554462556,51.21066073542364],[0.20054255601591464,51.23376368333415],[0.22307873122362132,51.24490280100828],[0.23096587159913362,51.23223521605212],[0.24811545291762016,51.23849203535772],[0.24733403214065497,51.25529417929264],[0.2612849977454257,51.2544474743954],[0.2651400069117926,51.31363984402999],[0.2857695154237021,51.34500091373051],[0.2963239053845932,51.35187351841593],[0.3416046346738657,51.329221413372785],[0.3811028502135869,51.330398003294924],[0.40128434414670267,51.352951142830605],[0.45408755078223706,51.34086635475176],[0.4562338531829706,51.368763631690825],[0.5256448560649609,51.33471949712112]]]}</t>
  </si>
  <si>
    <t>Tonbridge and Malling</t>
  </si>
  <si>
    <t>{"type":"Polygon","coordinates":[[[0.3842597901525302,51.19825705848739],[0.4407513028553449,51.176517635346464],[0.46892412660090343,51.14326522483652],[0.5423880985794245,51.13453426784416],[0.5766664233290122,51.145640397015804],[0.5751869333246233,51.15540499375285],[0.6418264971843062,51.15113848076414],[0.6394718159097152,51.14129691085462],[0.6038181905926674,51.131763233635],[0.6090276624391091,51.1178640779192],[0.5903673342851548,51.11134335059368],[0.5969521066990566,51.09065955953243],[0.6447125445872359,51.077893009068795],[0.592461541967424,51.03997822354026],[0.6053914510902931,51.0120699504337],[0.5665913047779938,51.00440562168852],[0.5376578981428555,51.02162561998831],[0.4714246730871956,51.03077443134554],[0.463266640175668,51.05479006115828],[0.40091968111745224,51.07117435072833],[0.39647079216059034,51.08309419629472],[0.350804561954682,51.08408385136942],[0.35845206662525797,51.10477863859816],[0.3341863467645325,51.105900247682825],[0.3251739604701882,51.122922314967674],[0.162596763086432,51.116401587642144],[0.16075261005279096,51.137316298220824],[0.18037148102649248,51.13178522596999],[0.21545206444043075,51.154360357840666],[0.19064455950767467,51.16796261703405],[0.22696499722106722,51.18414897558916],[0.2773093331450802,51.174692271542014],[0.3003768744811257,51.19726740341269],[0.3842597901525302,51.19825705848739]]]}</t>
  </si>
  <si>
    <t>Tunbridge Wells</t>
  </si>
  <si>
    <t>{"type":"Polygon","coordinates":[[[-2.112275402817774,53.80571227996881],[-2.1363640006357203,53.78010220586905],[-2.129518754629496,53.754591097276766],[-2.1732887370833005,53.72301010422632],[-2.2326558782453514,53.737635006996896],[-2.2517017073159424,53.75504194014413],[-2.271112199415785,53.742264393513],[-2.2952737298395816,53.75198500558005],[-2.314111180036315,53.74703673020655],[-2.3423048416692582,53.794826074147096],[-2.313204731935034,53.812463926811766],[-2.1286227254719083,53.81979837053205],[-2.112275402817774,53.80571227996881]]]}</t>
  </si>
  <si>
    <t>Burnley</t>
  </si>
  <si>
    <t>{"type":"Polygon","coordinates":[[[-2.561602768517072,53.746904776196594],[-2.515676064718841,53.69238577774808],[-2.532346374627455,53.66490635517389],[-2.511320946255216,53.626991569645355],[-2.574001311511603,53.59428896751025],[-2.5959227690414304,53.61081620725775],[-2.62590848898955,53.593684178297934],[-2.6320035710498866,53.607198468151346],[-2.6893077613607463,53.604306476099715],[-2.7361721700913373,53.623681723228856],[-2.758739602130123,53.61465386971409],[-2.807604448049747,53.62825612890747],[-2.8201280183685933,53.687140605852164],[-2.7460389097684974,53.692429762418065],[-2.7125420057958767,53.67133911315945],[-2.708207725219637,53.68153256042886],[-2.6588219321153694,53.68068585553162],[-2.6741794551186793,53.708627117140665],[-2.6297530792122235,53.717292097128045],[-2.5768456831397613,53.75125925852527],[-2.561602768517072,53.746904776196594]]]}</t>
  </si>
  <si>
    <t>Chorley</t>
  </si>
  <si>
    <t>{"type":"Polygon","coordinates":[[[-2.825993883667686,53.81998530537949],[-2.7805256133919425,53.78743664958933],[-2.7939035370936045,53.75129224702776],[-2.8709099499277073,53.73436914525038],[-3.05396037166798,53.72430765199093],[-3.0748711916595974,53.73922945128391],[-3.0677342152299714,53.774659102958196],[-2.996479059314341,53.774505156613245],[-3.006127001173951,53.787986457964166],[-2.9833616092050006,53.79380343056991],[-3.0106488227366626,53.82619814001511],[-2.9650763630239894,53.829892852293995],[-2.9785376382751956,53.86172675719686],[-2.945478329937676,53.85076357820268],[-2.911554249273647,53.864013960036175],[-2.8758276913507483,53.857053386010776],[-2.8901433199847704,53.84603522617911],[-2.8575841209445096,53.84260442192015],[-2.868628201258966,53.83377449942032],[-2.825993883667686,53.81998530537949]]]}</t>
  </si>
  <si>
    <t>Fylde</t>
  </si>
  <si>
    <t>{"type":"Polygon","coordinates":[[[-2.3423048416692582,53.794826074147096],[-2.314111180036315,53.74703673020655],[-2.3443052788582914,53.722405315014],[-2.410986518492747,53.70514133204422],[-2.4658110002047007,53.78081695675634],[-2.396733403520882,53.81662047812551],[-2.398952638527466,53.803743965986904],[-2.3423048416692582,53.794826074147096]]]}</t>
  </si>
  <si>
    <t>Hyndburn</t>
  </si>
  <si>
    <t>{"type":"Polygon","coordinates":[[[-2.4608620019505807,54.22671154874648],[-2.536732749922159,54.15651201544771],[-2.560467103654548,54.153092207356245],[-2.5633323131700907,54.12270979656294],[-2.525167722423058,54.095307347161224],[-2.4643523480876963,54.07528332614978],[-2.4695514009904453,54.04620945928857],[-2.4922542792972386,54.040073597825426],[-2.5026836419338157,54.02040145417388],[-2.5273140248237924,54.026240419114615],[-2.572188415309042,54.014617470070625],[-2.580648597587663,54.00011352514251],[-2.557528961533155,53.97491030924014],[-2.648215447436013,53.948926365445494],[-2.699247433643757,53.946969047631086],[-2.715657269960049,53.980243450476024],[-2.7424339552507595,53.9561838359933],[-2.796424921467283,53.97547111378247],[-2.813647435391619,53.94584743854642],[-2.803686925221222,53.93575295678448],[-2.864366853288577,53.918082115617324],[-2.914398620901804,53.97607590299478],[-2.976360079043382,53.974481458707764],[-2.902364740936523,54.06965328839148],[-2.8712746129569586,54.07623999272199],[-2.898676434869243,54.08196899598776],[-2.875244230503947,54.11409979741304],[-2.904813192704351,54.16964143943874],[-2.8777864527650108,54.164143355690406],[-2.8786095493167485,54.17737174518891],[-2.837215086024922,54.17417186044737],[-2.799456834081912,54.197703658890255],[-2.734390530719854,54.18411239586437],[-2.7364847384021234,54.16902565405893],[-2.6798786173186864,54.161130405796314],[-2.6399636440312495,54.20204714505144],[-2.587004153240322,54.19448178181373],[-2.4595804718763556,54.2395660685501],[-2.4608620019505807,54.22671154874648]]]}</t>
  </si>
  <si>
    <t>Lancaster</t>
  </si>
  <si>
    <t>{"type":"Polygon","coordinates":[[[-2.046125529311656,53.85013679665537],[-2.061253835553723,53.82563733547278],[-2.112275402817774,53.80571227996881],[-2.1286227254719083,53.81979837053205],[-2.313204731935034,53.812463926811766],[-2.3025774093682925,53.83639158728453],[-2.332073438962846,53.84224154839276],[-2.305088374798278,53.87067763753916],[-2.2243207232910445,53.89061368921063],[-2.2458358420168487,53.93326782293023],[-2.184520358384229,53.95226920036448],[-2.182165677109637,53.93542307175958],[-2.1243509585578257,53.92319533350327],[-2.0756111399625166,53.863046297296464],[-2.046125529311656,53.85013679665537]]]}</t>
  </si>
  <si>
    <t>Pendle</t>
  </si>
  <si>
    <t>{"type":"Polygon","coordinates":[[[-2.645235629539849,53.893758593114676],[-2.607894135344554,53.838777755631305],[-2.6247103104648684,53.815564846045824],[-2.595433078687865,53.79620059508419],[-2.5994860477843966,53.78146573063864],[-2.6345353743672577,53.77980530934664],[-2.6270962485705383,53.767599563425335],[-2.709520512124941,53.74808136611874],[-2.7283996380964455,53.75741711232341],[-2.7939035370936045,53.75129224702776],[-2.7805256133919425,53.78743664958933],[-2.825993883667686,53.81998530537949],[-2.7706901305458604,53.840416184588314],[-2.7361617511476437,53.82344909814094],[-2.7466640463900704,53.84963097295052],[-2.7098122425483417,53.85364457408681],[-2.689193152980125,53.88828250170133],[-2.645235629539849,53.893758593114676]]]}</t>
  </si>
  <si>
    <t>Preston</t>
  </si>
  <si>
    <t>{"type":"Polygon","coordinates":[[[-2.184520358384229,53.95226920036448],[-2.2458358420168487,53.93326782293023],[-2.2243207232910445,53.89061368921063],[-2.305088374798278,53.87067763753916],[-2.332073438962846,53.84224154839276],[-2.3025774093682925,53.83639158728453],[-2.313204731935034,53.812463926811766],[-2.3423048416692582,53.794826074147096],[-2.398952638527466,53.803743965986904],[-2.396733403520882,53.81662047812551],[-2.4658110002047007,53.78081695675634],[-2.55129843320481,53.756383472578726],[-2.555611875893664,53.777408144832364],[-2.5994860477843966,53.78146573063864],[-2.595433078687865,53.79620059508419],[-2.6247103104648684,53.815564846045824],[-2.607894135344554,53.838777755631305],[-2.645235629539849,53.893758593114676],[-2.6166252101591905,53.899806485237846],[-2.6142705288845987,53.91954460589438],[-2.648215447436013,53.948926365445494],[-2.557528961533155,53.97491030924014],[-2.580648597587663,54.00011352514251],[-2.572188415309042,54.014617470070625],[-2.5273140248237924,54.026240419114615],[-2.5026836419338157,54.02040145417388],[-2.4922542792972386,54.040073597825426],[-2.4695514009904453,54.04620945928857],[-2.4225202891607687,54.04056842536278],[-2.37407220098886,54.0490904551727],[-2.3523591223328904,53.99467042223166],[-2.3191539487836703,53.99384570966941],[-2.284229649525125,53.9740196196729],[-2.2303428727455312,53.981530002073136],[-2.2257376996332763,53.96109912286431],[-2.2006384642771195,53.970126976379085],[-2.184520358384229,53.95226920036448]]]}</t>
  </si>
  <si>
    <t>Ribble Valley</t>
  </si>
  <si>
    <t>{"type":"Polygon","coordinates":[[[-2.1732887370833005,53.72301010422632],[-2.1463245108061173,53.68223631514865],[-2.1613486276112557,53.64137455673101],[-2.2258210511828196,53.67076731244962],[-2.2698410882852524,53.646179881927054],[-2.257911397756901,53.61646823735104],[-2.271789430755822,53.614510919536635],[-2.3001081197130793,53.66702861550075],[-2.315559413209626,53.65507578143186],[-2.3712382483043957,53.66708359633823],[-2.374426445074418,53.68725056752713],[-2.410986518492747,53.70514133204422],[-2.3443052788582914,53.722405315014],[-2.314111180036315,53.74703673020655],[-2.2952737298395816,53.75198500558005],[-2.271112199415785,53.742264393513],[-2.2517017073159424,53.75504194014413],[-2.2326558782453514,53.737635006996896],[-2.1732887370833005,53.72301010422632]]]}</t>
  </si>
  <si>
    <t>Rossendale</t>
  </si>
  <si>
    <t>{"type":"Polygon","coordinates":[[[-2.5994860477843966,53.78146573063864],[-2.555611875893664,53.777408144832364],[-2.55129843320481,53.756383472578726],[-2.561602768517072,53.746904776196594],[-2.5768456831397613,53.75125925852527],[-2.6297530792122235,53.717292097128045],[-2.6741794551186793,53.708627117140665],[-2.6588219321153694,53.68068585553162],[-2.708207725219637,53.68153256042886],[-2.7125420057958767,53.67133911315945],[-2.7460389097684974,53.692429762418065],[-2.8201280183685933,53.687140605852164],[-2.8262960330347804,53.71423516256397],[-2.8709099499277073,53.73436914525038],[-2.7939035370936045,53.75129224702776],[-2.7283996380964455,53.75741711232341],[-2.709520512124941,53.74808136611874],[-2.6270962485705383,53.767599563425335],[-2.6345353743672577,53.77980530934664],[-2.5994860477843966,53.78146573063864]]]}</t>
  </si>
  <si>
    <t>South Ribble</t>
  </si>
  <si>
    <t>{"type":"Polygon","coordinates":[[[-2.8709099499277073,53.73436914525038],[-2.8262960330347804,53.71423516256397],[-2.8201280183685933,53.687140605852164],[-2.807604448049747,53.62825612890747],[-2.758739602130123,53.61465386971409],[-2.7361721700913373,53.623681723228856],[-2.6893077613607463,53.604306476099715],[-2.719168453984551,53.575947360125795],[-2.7047486359136004,53.559717016900706],[-2.7305251026097936,53.52060364911503],[-2.7688772343432984,53.513566101917164],[-2.7824739558625113,53.53143487409926],[-2.822586889080114,53.505121045279715],[-2.824962408242091,53.485206985943236],[-2.887997017584037,53.50382349751511],[-2.8817143945372283,53.52054866827755],[-2.925046781355931,53.52636564088329],[-2.936049185895616,53.53841744045965],[-2.9776103522865283,53.54592782285987],[-2.9641386580916302,53.51860234663064],[-2.975828712915045,53.51529250021414],[-3.04669836791404,53.542958857635774],[-3.0226201890397855,53.56960257148022],[-3.0321743604061604,53.59847850732648],[-2.940143830766919,53.6586055511983],[-2.96305508794757,53.70434960798446],[-3.0206510086818312,53.68875704247418],[-3.032257711955703,53.697817884491435],[-3.060440954644953,53.69061539478112],[-3.078528240895799,53.69549769314964],[-3.0748711916595974,53.73922945128391],[-3.05396037166798,53.72430765199093],[-2.8709099499277073,53.73436914525038]]]}</t>
  </si>
  <si>
    <t>West Lancashire</t>
  </si>
  <si>
    <t>{"type":"Polygon","coordinates":[[[-2.648215447436013,53.948926365445494],[-2.6142705288845987,53.91954460589438],[-2.6166252101591905,53.899806485237846],[-2.645235629539849,53.893758593114676],[-2.689193152980125,53.88828250170133],[-2.7098122425483417,53.85364457408681],[-2.7466640463900704,53.84963097295052],[-2.7361617511476437,53.82344909814094],[-2.7706901305458604,53.840416184588314],[-2.825993883667686,53.81998530537949],[-2.868628201258966,53.83377449942032],[-2.8575841209445096,53.84260442192015],[-2.8901433199847704,53.84603522617911],[-2.8758276913507483,53.857053386010776],[-2.911554249273647,53.864013960036175],[-2.945478329937676,53.85076357820268],[-2.9785376382751956,53.86172675719686],[-2.9650763630239894,53.829892852293995],[-3.0106488227366626,53.82619814001511],[-3.019754979524243,53.86859936188229],[-3.0549814281498824,53.87591181326758],[-3.0686927580497168,53.94534161484158],[-2.976360079043382,53.974481458707764],[-2.914398620901804,53.97607590299478],[-2.864366853288577,53.918082115617324],[-2.803686925221222,53.93575295678448],[-2.813647435391619,53.94584743854642],[-2.796424921467283,53.97547111378247],[-2.7424339552507595,53.9561838359933],[-2.715657269960049,53.980243450476024],[-2.699247433643757,53.946969047631086],[-2.648215447436013,53.948926365445494]]]}</t>
  </si>
  <si>
    <t>Wyre</t>
  </si>
  <si>
    <t>{"type":"Polygon","coordinates":[[[-1.185291563518227,52.66064837003761],[-1.211047192327035,52.631057683304064],[-1.165558084163905,52.613078949447],[-1.159327555835561,52.581662898909],[-1.1436157887466925,52.58802967988957],[-1.1336656975199881,52.564135007919305],[-1.0828941849045668,52.556580640849084],[-1.0593890479334211,52.558933820693376],[-1.0758926547429493,52.538865815011945],[-1.1212567355817642,52.54518861132253],[-1.2021285765259266,52.5274407969829],[-1.231843403938031,52.55538205859195],[-1.3059429314818187,52.4933966624132],[-1.3250929499893394,52.50103899882338],[-1.3391168481999607,52.5529079209052],[-1.3237072304781856,52.567796731695694],[-1.2752487233625835,52.564453896776705],[-1.269966318910292,52.57480129039108],[-1.2970868293428675,52.5800134737845],[-1.2592035500755427,52.63687465590981],[-1.1996801247580988,52.66439806315398],[-1.185291563518227,52.66064837003761]]]}</t>
  </si>
  <si>
    <t>Blaby</t>
  </si>
  <si>
    <t>{"type":"Polygon","coordinates":[[[-1.0828941849045668,52.556580640849084],[-1.1336656975199881,52.564135007919305],[-1.1436157887466925,52.58802967988957],[-1.1019191760877725,52.59931174774116],[-1.0966159337480947,52.61648776137097],[-1.070485222966342,52.61807120949049],[-1.0413538564010398,52.598014199976554],[-1.0828941849045668,52.556580640849084]]]}</t>
  </si>
  <si>
    <t>Oadby and Wigston</t>
  </si>
  <si>
    <t>{"type":"Polygon","coordinates":[[[0.238561281551247,53.00327795306649],[0.17043180874347996,52.98653078996905],[0.02712965719156024,52.89849547299068],[-0.05924338602244639,52.863670610528715],[-0.09482407873364274,52.866859499102745],[-0.1516385786909371,52.894239956169464],[-0.1565875769450571,52.912097732184066],[-0.24670102094480661,52.928833899114004],[-0.18988652098751224,52.99640534838107],[-0.22492542862667975,53.030185574930854],[-0.21053686738680888,53.07029959395872],[-0.19611704931585727,53.06955185456895],[-0.11334896061958943,53.010018603741955],[-0.014994132158768991,53.004729447176054],[0.046467216685551094,53.033396455839885],[0.0362045571480607,53.06949687373147],[0.13708076998256047,53.08669487969626],[0.15040659896575903,53.056873273445284],[0.238561281551247,53.00327795306649]]]}</t>
  </si>
  <si>
    <t>Boston</t>
  </si>
  <si>
    <t>{"type":"Polygon","coordinates":[[[0.238561281551247,53.00327795306649],[0.15040659896575903,53.056873273445284],[0.13708076998256047,53.08669487969626],[0.0362045571480607,53.06949687373147],[0.046467216685551094,53.033396455839885],[-0.014994132158768991,53.004729447176054],[-0.11334896061958943,53.010018603741955],[-0.19611704931585727,53.06955185456895],[-0.22644659440584114,53.12513748126464],[-0.2896479068468736,53.179370579358235],[-0.3022652476589549,53.21042375636884],[-0.2760199284965825,53.234285439836626],[-0.3164350110812766,53.27953466908544],[-0.3174560675631799,53.29825014616478],[-0.29557628580812434,53.30297849818835],[-0.3102565774713977,53.3200005654732],[-0.2933153750267685,53.33447152189883],[-0.27551981919932267,53.32182592927765],[-0.24977460933420836,53.33361382083409],[-0.2559009482256229,53.3441371531284],[-0.20486896201787985,53.37189147989001],[-0.22939515547092704,53.398062358532094],[-0.20602546476778905,53.40843174448146],[-0.21705912613855283,53.424112279331716],[-0.1805198906076111,53.4407054960842],[-0.1318842614492297,53.43594415555814],[-0.08220673792156141,53.451151855206035],[-0.10781650151866806,53.469867332285375],[-0.07534065402795065,53.48973740695187],[-0.06763063569521677,53.515963266431434],[0.0047497661392448265,53.519515028532865],[0.030297016074195326,53.53490966302821],[0.15573067919282124,53.49315721504333],[0.18820652668354043,53.46227997671267],[0.34270904270531055,53.232899922732045],[0.35703509028302527,53.19173027162449],[0.3336653995798873,53.0687161458392],[0.3027419746994102,53.02732657138172],[0.238561281551247,53.00327795306649]]]}</t>
  </si>
  <si>
    <t>East Lindsey</t>
  </si>
  <si>
    <t>{"type":"Polygon","coordinates":[[[-1.4590493090487433,52.45516298802726],[-1.4247501464117702,52.43458915864098],[-1.435815064613613,52.392264909946284],[-1.464008726246556,52.37326353251203],[-1.5246469785391383,52.37939939397517],[-1.552413463480673,52.36389479780486],[-1.5678022433150627,52.384776519881044],[-1.6010699305264398,52.38929594472218],[-1.6144478542281027,52.42796946580798],[-1.595485376707054,52.45592172358453],[-1.539785703724898,52.464795630754345],[-1.5050385265091313,52.45009375481129],[-1.4928066866136867,52.45843984594127],[-1.4590493090487433,52.45516298802726]]]}</t>
  </si>
  <si>
    <t>{"type":"Polygon","coordinates":[[[-2.073944108971655,52.54988397484361],[-2.0734752565054757,52.47726528469558],[-2.0942506302290855,52.47360356091918],[-2.072214564318636,52.46073804494807],[-2.023464326779634,52.47962946070736],[-2.0132433430169154,52.46218953905763],[-2.0169941627463537,52.432686821664056],[-2.0369881156929965,52.42754061527561],[-2.037884144850585,52.44156072883387],[-2.0821021418831833,52.43173015509185],[-2.1052530347687703,52.44421080520057],[-2.136030594437549,52.426265059845996],[-2.164849392692065,52.430201687809806],[-2.1846037099337714,52.5000053590787],[-2.178248154281113,52.511650300457674],[-2.1440844379121478,52.51730233055097],[-2.133488372176485,52.55406251849235],[-2.108243271608628,52.54394604439541],[-2.078195037998351,52.556789568031526],[-2.073944108971655,52.54988397484361]]]}</t>
  </si>
  <si>
    <t>{"type":"Polygon","coordinates":[[[-1.9181600628756597,52.54731087164939],[-1.93033980805264,52.533136811746175],[-1.9602421764512163,52.53135543261172],[-1.9630240344172165,52.50489865361472],[-1.9381331779349171,52.49842191095917],[-1.9507817755780783,52.48324719981377],[-2.0132433430169154,52.46218953905763],[-2.023464326779634,52.47962946070736],[-2.072214564318636,52.46073804494807],[-2.0942506302290855,52.47360356091918],[-2.0734752565054757,52.47726528469558],[-2.073944108971655,52.54988397484361],[-2.05098075707254,52.552731982225254],[-2.0168066217598817,52.569083283292805],[-1.9754955100175975,52.5555579972719],[-1.9325173672844533,52.55927470188577],[-1.9181600628756597,52.54731087164939]]]}</t>
  </si>
  <si>
    <t>{"type":"Polygon","coordinates":[[[-1.595485376707054,52.45592172358453],[-1.6144478542281027,52.42796946580798],[-1.6010699305264398,52.38929594472218],[-1.6209701129798475,52.367886406606154],[-1.6846923726055234,52.36297111973514],[-1.693881880942647,52.35101828566626],[-1.7208148503887513,52.35869361057893],[-1.720262646373028,52.37257077395974],[-1.743569823414009,52.355372767994936],[-1.7757435215376338,52.36591809262425],[-1.7757539404813265,52.34796135110218],[-1.8078026112806365,52.36661085117654],[-1.872035399147264,52.36760050625124],[-1.8454775116741038,52.40040207389382],[-1.8687430129403122,52.40473456388751],[-1.8436125207530774,52.41051854799076],[-1.8003113907654527,52.45829689576381],[-1.7608965267752739,52.45101743288102],[-1.7557808254220681,52.49947754303886],[-1.797227383432359,52.5026554354454],[-1.7535199146407123,52.512969840557275],[-1.6665842484672915,52.435468852040714],[-1.6183132823381623,52.464135860704545],[-1.595485376707054,52.45592172358453]]]}</t>
  </si>
  <si>
    <t>{"type":"Polygon","coordinates":[[[-0.4951198954142306,53.22525758632186],[-0.5488399690947396,53.20586034685772],[-0.552840843472806,53.18633115338363],[-0.6137708261887891,53.20270444678618],[-0.6226165093840486,53.217593257576674],[-0.572199240854184,53.23645168483347],[-0.5951104980348347,53.24517164565833],[-0.5389315536428061,53.25457336886799],[-0.49601592457181987,53.24719494047772],[-0.4951198954142306,53.22525758632186]]]}</t>
  </si>
  <si>
    <t>Lincoln</t>
  </si>
  <si>
    <t>{"type":"Polygon","coordinates":[[[-0.5951104980348347,53.24517164565833],[-0.572199240854184,53.23645168483347],[-0.6226165093840486,53.217593257576674],[-0.6137708261887891,53.20270444678618],[-0.552840843472806,53.18633115338363],[-0.5488399690947396,53.20586034685772],[-0.4951198954142306,53.22525758632186],[-0.3528075435131335,53.227984635861034],[-0.3183104209459966,53.184351843234225],[-0.2896479068468736,53.179370579358235],[-0.22644659440584114,53.12513748126464],[-0.19611704931585727,53.06955185456895],[-0.21053686738680888,53.07029959395872],[-0.22492542862667975,53.030185574930854],[-0.18988652098751224,52.99640534838107],[-0.24670102094480661,52.928833899114004],[-0.2564948280161179,52.90588489754845],[-0.3578919880352611,52.91564949428549],[-0.36582080418554597,52.89793466844835],[-0.43733643369349906,52.88699348178916],[-0.49397381160801324,52.92074071983645],[-0.4816586201630262,52.92802018271925],[-0.49459894822958717,52.95405910735138],[-0.5541015356596457,52.95443297704626],[-0.5310548322109874,52.97575454582231],[-0.5228134477499164,53.04963779523247],[-0.7161994616335283,53.05906151077712],[-0.6990082045402701,53.07547878884965],[-0.729619061109962,53.09789997437537],[-0.7181582230477908,53.177292303701364],[-0.764137021564486,53.181547820522574],[-0.7305671849860147,53.210753641393744],[-0.6758677305983758,53.21764823841416],[-0.6665740328243235,53.239706550412485],[-0.6220226295935536,53.25801516929445],[-0.5951104980348347,53.24517164565833]]]}</t>
  </si>
  <si>
    <t>North Kesteven</t>
  </si>
  <si>
    <t>{"type":"Polygon","coordinates":[[[0.2261523196130213,52.852355554174636],[0.21107610808942034,52.84694543976627],[0.21792135409564395,52.82824095885443],[0.27300630939991954,52.824227357718144],[0.24508354030299095,52.78452019688765],[0.2722040507355672,52.77280927850369],[0.1716299872681617,52.73802840071171],[0.0632729728621726,52.72721916806248],[0.04801963929579145,52.71878510759253],[0.048561424367820294,52.68139813810384],[0.020399019565957133,52.664705955843885],[-0.03126852220705345,52.661528063437345],[-0.05949344067107454,52.674690475930866],[-0.10220069086820516,52.672205342076616],[-0.14106335084266064,52.651510554847874],[-0.180019781310353,52.66056040069764],[-0.1928663388836771,52.6524342329176],[-0.212506047744764,52.66667426982579],[-0.26718466424501663,52.69909097160598],[-0.30668287978473785,52.743438515120076],[-0.2625482343016827,52.76918054322979],[-0.27629082103259606,52.86169130037931],[-0.2564948280161179,52.90588489754845],[-0.24670102094480661,52.928833899114004],[-0.1565875769450571,52.912097732184066],[-0.1516385786909371,52.894239956169464],[-0.09482407873364274,52.866859499102745],[-0.05924338602244639,52.863670610528715],[0.02712965719156024,52.89849547299068],[0.08818466723185736,52.93506872608462],[0.13130867517670275,52.93857650351606],[0.10210437600554911,52.91029436071461],[0.1960311533968948,52.972906538440675],[0.22382889516950932,52.96016198031203],[0.13740375723704013,52.9268655851321],[0.15590780123560144,52.919245241056906],[0.18983188189963052,52.93228669570796],[0.2066688949073292,52.92705251997954],[0.17347414030180275,52.913549226293625],[0.1969792772729484,52.9080291502103],[0.2261523196130213,52.852355554174636]]]}</t>
  </si>
  <si>
    <t>South Holland</t>
  </si>
  <si>
    <t>{"type":"Polygon","coordinates":[[[-0.2564948280161179,52.90588489754845],[-0.27629082103259606,52.86169130037931],[-0.2625482343016827,52.76918054322979],[-0.30668287978473785,52.743438515120076],[-0.26718466424501663,52.69909097160598],[-0.212506047744764,52.66667426982579],[-0.26012062042124207,52.65146657017789],[-0.2892415680428506,52.6702810127647],[-0.33576215163157563,52.67464649126088],[-0.3567667421164291,52.659482776282964],[-0.4208849216024362,52.646881168331774],[-0.4526939566968089,52.654281589057035],[-0.4947760702723656,52.640316456336265],[-0.4950261249209955,52.64023948316378],[-0.5235844495831898,52.66523377188373],[-0.4561947217776172,52.67039097443967],[-0.4283657231739255,52.7013561821103],[-0.5424323187236162,52.72328254009867],[-0.5399734480120948,52.738402270406596],[-0.5726368364892842,52.75310414634965],[-0.6641047431691103,52.75671088928856],[-0.6806291878660238,52.807216286600784],[-0.7427260922756096,52.88315581933282],[-0.7665958922760066,52.88679555077422],[-0.7569479504163956,52.9509911766198],[-0.7784422312548145,52.95931527541479],[-0.7782755281557288,52.97692013957696],[-0.8040624137956156,53.00638986846805],[-0.7884131603689042,53.02585308493716],[-0.7610634331750852,53.02928388919612],[-0.7495505003944487,53.05511388664581],[-0.7161994616335283,53.05906151077712],[-0.5228134477499164,53.04963779523247],[-0.5310548322109874,52.97575454582231],[-0.5541015356596457,52.95443297704626],[-0.49459894822958717,52.95405910735138],[-0.4816586201630262,52.92802018271925],[-0.49397381160801324,52.92074071983645],[-0.43733643369349906,52.88699348178916],[-0.36582080418554597,52.89793466844835],[-0.3578919880352611,52.91564949428549],[-0.2564948280161179,52.90588489754845]]]}</t>
  </si>
  <si>
    <t>South Kesteven</t>
  </si>
  <si>
    <t>{"type":"Polygon","coordinates":[[[-0.2921171965020868,53.61326835260951],[-0.22256032840839524,53.56801912336069],[-0.1875318397129213,53.56360966019453],[-0.21987224093563285,53.5326114640214],[-0.2106097999926586,53.48628461035791],[-0.18847996358897312,53.484481238888456],[-0.1318842614492297,53.43594415555814],[-0.1805198906076111,53.4407054960842],[-0.21705912613855283,53.424112279331716],[-0.20602546476778905,53.40843174448146],[-0.22939515547092704,53.398062358532094],[-0.20486896201787985,53.37189147989001],[-0.2559009482256229,53.3441371531284],[-0.24977460933420836,53.33361382083409],[-0.27551981919932267,53.32182592927765],[-0.2933153750267685,53.33447152189883],[-0.3102565774713977,53.3200005654732],[-0.29557628580812434,53.30297849818835],[-0.3174560675631799,53.29825014616478],[-0.3164350110812766,53.27953466908544],[-0.2760199284965825,53.234285439836626],[-0.3022652476589549,53.21042375636884],[-0.2896479068468736,53.179370579358235],[-0.3183104209459966,53.184351843234225],[-0.3528075435131335,53.227984635861034],[-0.4951198954142306,53.22525758632186],[-0.49601592457181987,53.24719494047772],[-0.5389315536428061,53.25457336886799],[-0.5951104980348347,53.24517164565833],[-0.6220226295935536,53.25801516929445],[-0.6665740328243235,53.239706550412485],[-0.6880266378879707,53.258389038989336],[-0.7341513016163663,53.25400156815816],[-0.7350785876050336,53.24387409789372],[-0.777077349631047,53.24690904012281],[-0.7647100634675947,53.27373968881469],[-0.7782234334372644,53.28343830854676],[-0.7602924313418118,53.299283785909466],[-0.7501131233538647,53.29467639172836],[-0.7584066025334,53.35314301430818],[-0.7901218671345376,53.362962591882706],[-0.7754936701897286,53.37832423787556],[-0.7897051093868219,53.41549128401432],[-0.8180967309499296,53.426982279048346],[-0.7974880603254064,53.45506649083485],[-0.7395899902240517,53.519932882897734],[-0.6244919192487668,53.512840354862384],[-0.6297534858136729,53.4582223909064],[-0.47175020471109264,53.474870588496366],[-0.4883788388449357,53.5048571372598],[-0.4050898029640244,53.5177336493984],[-0.4082571618466613,53.53234755600148],[-0.4306683097300539,53.54633468105725],[-0.5012566532493388,53.53746077388743],[-0.4909314800496922,53.54587284202239],[-0.42900127873919125,53.574528854518725],[-0.4200097303322323,53.56396153755442],[-0.33593927367435583,53.55862839631853],[-0.300817014485645,53.595135672407494],[-0.30855828964945786,53.614323984689186],[-0.2921171965020868,53.61326835260951]]]}</t>
  </si>
  <si>
    <t>West Lindsey</t>
  </si>
  <si>
    <t>{"type":"Polygon","coordinates":[[[0.9935908741434432,52.79836437176596],[1.0112614026465732,52.76298970092916],[1.0338600915164378,52.769686366934636],[1.0533643541095152,52.761857095677],[1.0510930243844676,52.750410085312964],[1.0808078517965711,52.74049154223096],[1.1040004204569307,52.71282518480933],[1.0842981979336876,52.70232384485001],[1.1083242820894768,52.6825197471885],[1.097696959522736,52.64976216421591],[1.0746502560740776,52.63817220367441],[1.0544270863661893,52.6633314349068],[1.0235557562041766,52.639755651793934],[1.0376213301895696,52.58745787917975],[0.9718777954874724,52.59515519642742],[0.9470286147799456,52.57583493013576],[0.9735448264783351,52.55501918506456],[1.0613973596967288,52.53718340138495],[1.0952589266986017,52.51802807760575],[1.0789532798192383,52.50700991777408],[1.0946442090207213,52.46027620591321],[1.073170766069687,52.454778122164875],[1.0675028607007597,52.42882716687272],[1.0212635885917418,52.41637950526649],[1.0299529876316065,52.37873962392537],[0.9674705823053831,52.37010763244048],[0.9231588147795495,52.38994471860448],[0.8655837319326753,52.390538511649304],[0.8554356807758055,52.39944540732161],[0.747401653624296,52.38318207559403],[0.7375870086655993,52.395134909662914],[0.7124356785909782,52.39461808979057],[0.6684885740943951,52.40928697723113],[0.7189058426242596,52.449576934938946],[0.6634666432344254,52.46207957738267],[0.6415556046482909,52.45095145587603],[0.5825010317970278,52.45186413777826],[0.6133619430153487,52.53163033679913],[0.5612463866635444,52.56660914560605],[0.5350740001070218,52.56701600380343],[0.538074655890572,52.58625929692261],[0.5592146926434332,52.590910675773706],[0.5785105763626532,52.65351185733227],[0.5621736726522109,52.65529323646673],[0.550983727126054,52.680518444704106],[0.6260209596022026,52.701818021145165],[0.6477444572018651,52.69067890347103],[0.6537561877126574,52.704061239314484],[0.687159321192043,52.697914381683844],[0.7182286112842213,52.72179805748662],[0.6681343300088383,52.74055751923595],[0.7079346949156538,52.788467821018955],[0.8018927291380766,52.770060236629526],[0.8394426022072299,52.8111309222296],[0.8907871567257608,52.79072203535578],[0.9176471935660135,52.803312647139464],[0.9305250079704184,52.78935851058619],[0.9676581232918551,52.80773310647313],[0.9935908741434432,52.79836437176596]]]}</t>
  </si>
  <si>
    <t>Breckland</t>
  </si>
  <si>
    <t>{"type":"Polygon","coordinates":[[[1.549212303397539,52.68154108828129],[1.5680810104253524,52.63785331481701],[1.5925238523288563,52.636698717229855],[1.6005464389723763,52.625009791180894],[1.6333973684360394,52.63270710842856],[1.6593405382313193,52.6256585650632],[1.674104181444136,52.60936224483312],[1.6427327419848634,52.60460090430706],[1.6468169679124731,52.58909630813675],[1.594128369657561,52.55921972104829],[1.5405854180198322,52.55559098577439],[1.420892592875985,52.62243668798667],[1.3901254521508992,52.60454592346958],[1.3664952878554395,52.62452595981104],[1.322527345471471,52.62591147691562],[1.340572955947545,52.649707183378425],[1.2926041391855083,52.65493036293934],[1.2923332466494948,52.684938904037764],[1.2628580549423258,52.677406529302544],[1.2842585652875087,52.657646416311024],[1.2485111694772257,52.64773886939652],[1.2240474896863347,52.672359288421575],[1.2050954311089797,52.6600215884903],[1.1872165237319923,52.677472506307524],[1.1737656674244796,52.66516779487875],[1.147291131500861,52.67136963334687],[1.1377057033034088,52.64694714533676],[1.097696959522736,52.64976216421591],[1.1083242820894768,52.6825197471885],[1.0842981979336876,52.70232384485001],[1.1040004204569307,52.71282518480933],[1.0808078517965711,52.74049154223096],[1.0510930243844676,52.750410085312964],[1.0533643541095152,52.761857095677],[1.0338600915164378,52.769686366934636],[1.0112614026465732,52.76298970092916],[0.9935908741434432,52.79836437176596],[1.0904870504872601,52.81666199448043],[1.1017916043940392,52.82934057560409],[1.149604137000681,52.81210958113681],[1.1671913139542696,52.82987938781143],[1.202980385539325,52.81594724359314],[1.2078460322439017,52.82803203167199],[1.2765589658984684,52.8174427223727],[1.288884576287149,52.804665175741555],[1.306805159438909,52.80734824061074],[1.3276222089372904,52.766882344222985],[1.4097026473498282,52.72566870844545],[1.402440643595888,52.71569518452596],[1.4333223927015943,52.68957928672136],[1.4620995151813396,52.704940932714216],[1.4720912821828147,52.69034901844613],[1.549212303397539,52.68154108828129]]]}</t>
  </si>
  <si>
    <t>Broadland</t>
  </si>
  <si>
    <t>{"type":"Polygon","coordinates":[[[1.7407229074164334,52.532125164336485],[1.667467314311768,52.550213859868514],[1.6285838164499271,52.52602229137583],[1.607725091176773,52.54868539258648],[1.6498697184144877,52.578506998837454],[1.6468169679124731,52.58909630813675],[1.6427327419848634,52.60460090430706],[1.674104181444136,52.60936224483312],[1.6593405382313193,52.6256585650632],[1.6333973684360394,52.63270710842856],[1.6005464389723763,52.625009791180894],[1.5925238523288563,52.636698717229855],[1.5680810104253524,52.63785331481701],[1.549212303397539,52.68154108828129],[1.5447321576095998,52.693219018162765],[1.675146075813423,52.74264679106032],[1.7454843646840814,52.6259774539206],[1.7407229074164334,52.532125164336485]]]}</t>
  </si>
  <si>
    <t>Great Yarmouth</t>
  </si>
  <si>
    <t>{"type":"Polygon","coordinates":[[[0.7818362625292767,52.980878759875765],[0.7898692681164903,52.89984800159277],[0.8212094507446839,52.89506466873172],[0.7941618729179574,52.88208919108564],[0.7977876653230815,52.86445133842098],[0.7315231834363409,52.857655706908034],[0.7251676277836818,52.84276689611753],[0.7494229287007155,52.81592525125815],[0.7079346949156538,52.788467821018955],[0.6681343300088383,52.74055751923595],[0.7182286112842213,52.72179805748662],[0.687159321192043,52.697914381683844],[0.6537561877126574,52.704061239314484],[0.6477444572018651,52.69067890347103],[0.6260209596022026,52.701818021145165],[0.550983727126054,52.680518444704106],[0.5621736726522109,52.65529323646673],[0.5785105763626532,52.65351185733227],[0.5592146926434332,52.590910675773706],[0.538074655890572,52.58625929692261],[0.5350740001070218,52.56701600380343],[0.5612463866635444,52.56660914560605],[0.6133619430153487,52.53163033679913],[0.5825010317970278,52.45186413777826],[0.44553359801038006,52.44736670527212],[0.4293425595116389,52.43642551861293],[0.4283840166918935,52.45429429079502],[0.3653702452373331,52.50101700648839],[0.30935800394439106,52.51361861443958],[0.23632120865727657,52.507295818128995],[0.21363916823786866,52.51846792430561],[0.2305907896261914,52.52791363218526],[0.21314947788430416,52.538173056459655],[0.21773381310917195,52.57044680806239],[0.19160310232742006,52.601521977408],[0.2152124287354944,52.624470978973555],[0.16959829324805042,52.652753121775],[0.1837680566703721,52.65552415598416],[0.1847161805464239,52.6778903606724],[0.15364689045424562,52.6821788659961],[0.1716299872681617,52.73802840071171],[0.2722040507355672,52.77280927850369],[0.24508354030299095,52.78452019688765],[0.27300630939991954,52.824227357718144],[0.21792135409564395,52.82824095885443],[0.21107610808942034,52.84694543976627],[0.2261523196130213,52.852355554174636],[0.2533770194825262,52.85694095602075],[0.2819770199194931,52.83819249043892],[0.29037468853595705,52.85259746985956],[0.318162011364878,52.833838008110234],[0.308482812674189,52.87742681606705],[0.34661614659014184,52.892282638355056],[0.36169235811374456,52.83381601577524],[0.3603066386025908,52.85073911755262],[0.4283319219734292,52.884948194634774],[0.4997954567629179,52.96145952807664],[0.5332715228481515,52.97735998627683],[0.5762600845249892,52.983957686774836],[0.6060061687681717,52.976744200897016],[0.6614766249890849,52.9893568050157],[0.7818362625292767,52.980878759875765]]]}</t>
  </si>
  <si>
    <t>King's Lynn and West Norfolk</t>
  </si>
  <si>
    <t>{"type":"Polygon","coordinates":[[[1.675146075813423,52.74264679106032],[1.5447321576095998,52.693219018162765],[1.549212303397539,52.68154108828129],[1.4720912821828147,52.69034901844613],[1.4620995151813396,52.704940932714216],[1.4333223927015943,52.68957928672136],[1.402440643595888,52.71569518452596],[1.4097026473498282,52.72566870844545],[1.3276222089372904,52.766882344222985],[1.306805159438909,52.80734824061074],[1.288884576287149,52.804665175741555],[1.2765589658984684,52.8174427223727],[1.2078460322439017,52.82803203167199],[1.202980385539325,52.81594724359314],[1.1671913139542696,52.82987938781143],[1.149604137000681,52.81210958113681],[1.1017916043940392,52.82934057560409],[1.0904870504872601,52.81666199448043],[0.9935908741434432,52.79836437176596],[0.9676581232918551,52.80773310647313],[0.9305250079704184,52.78935851058619],[0.9176471935660135,52.803312647139464],[0.8907871567257608,52.79072203535578],[0.8394426022072299,52.8111309222296],[0.8018927291380766,52.770060236629526],[0.7079346949156538,52.788467821018955],[0.7494229287007155,52.81592525125815],[0.7251676277836818,52.84276689611753],[0.7315231834363409,52.857655706908034],[0.7977876653230815,52.86445133842098],[0.7941618729179574,52.88208919108564],[0.8212094507446839,52.89506466873172],[0.7898692681164903,52.89984800159277],[0.7818362625292767,52.980878759875765],[0.8359939318448859,52.97903140373632],[0.8506012909023077,52.99163301168751],[0.944569744068426,52.97557860714237],[0.9637718572944092,52.98244021566029],[1.3443133567332897,52.920597769659],[1.675146075813423,52.74264679106032]]]}</t>
  </si>
  <si>
    <t>North Norfolk</t>
  </si>
  <si>
    <t>{"type":"Polygon","coordinates":[[[1.5405854180198322,52.55559098577439],[1.5149548165353384,52.57594489181073],[1.495419297111182,52.572019260014414],[1.4552125934003435,52.5935827444754],[1.421205161186771,52.62194186044932],[1.3920946325088543,52.60441396945962],[1.3759661076722711,52.62032542382731],[1.3430630834901454,52.62488883333843],[1.32964348401371,52.62420707095363],[1.2831854140871428,52.59518818492991],[1.2577840293638918,52.59814615398652],[1.205085012165286,52.63948074760651],[1.2485111694772257,52.64773886939652],[1.2842585652875087,52.657646416311024],[1.2628580549423258,52.677406529302544],[1.2923332466494948,52.684938904037764],[1.2926041391855083,52.65493036293934],[1.340572955947545,52.649707183378425],[1.322527345471471,52.62591147691562],[1.3664952878554395,52.62452595981104],[1.3901254521508992,52.60454592346958],[1.420892592875985,52.62243668798667],[1.5405854180198322,52.55559098577439]]]}</t>
  </si>
  <si>
    <t>Norwich</t>
  </si>
  <si>
    <t>{"type":"Polygon","coordinates":[[[1.2485111694772257,52.64773886939652],[1.205085012165286,52.63948074760651],[1.2577840293638918,52.59814615398652],[1.2831854140871428,52.59518818492991],[1.32964348401371,52.62420707095363],[1.3430630834901454,52.62488883333843],[1.3759661076722711,52.62032542382731],[1.3920946325088543,52.60441396945962],[1.421205161186771,52.62194186044932],[1.4552125934003435,52.5935827444754],[1.495419297111182,52.572019260014414],[1.5149548165353384,52.57594489181073],[1.5405854180198322,52.55559098577439],[1.594128369657561,52.55921972104829],[1.6468169679124731,52.58909630813675],[1.6498697184144877,52.578506998837454],[1.607725091176773,52.54868539258648],[1.6285838164499271,52.52602229137583],[1.6816058209030107,52.48971294630181],[1.6545686620199778,52.46790754615591],[1.6164144902166395,52.463718006339676],[1.5873560562571871,52.47860681713017],[1.5588706642008425,52.458021991576395],[1.4832187140468154,52.47184417411972],[1.4402405713136694,52.457021340334194],[1.425060170353138,52.47096448071998],[1.411057110029903,52.461551761342825],[1.4310093872017742,52.456889386324235],[1.4302071285374236,52.44515647560529],[1.3578267267029602,52.42417578802163],[1.3471056336429825,52.40441567503011],[1.3160050867197253,52.38740460391275],[1.2814767073215094,52.388647170839874],[1.2128783820475633,52.35535077565994],[1.0299529876316065,52.37873962392537],[1.0212635885917418,52.41637950526649],[1.0675028607007597,52.42882716687272],[1.073170766069687,52.454778122164875],[1.0946442090207213,52.46027620591321],[1.0789532798192383,52.50700991777408],[1.0952589266986017,52.51802807760575],[1.0613973596967288,52.53718340138495],[0.9735448264783351,52.55501918506456],[0.9470286147799456,52.57583493013576],[0.9718777954874724,52.59515519642742],[1.0376213301895696,52.58745787917975],[1.0235557562041766,52.639755651793934],[1.0544270863661893,52.6633314349068],[1.0746502560740776,52.63817220367441],[1.097696959522736,52.64976216421591],[1.1377057033034088,52.64694714533676],[1.147291131500861,52.67136963334687],[1.1737656674244796,52.66516779487875],[1.1872165237319923,52.677472506307524],[1.2050954311089797,52.6600215884903],[1.2240474896863347,52.672359288421575],[1.2485111694772257,52.64773886939652]]]}</t>
  </si>
  <si>
    <t>South Norfolk</t>
  </si>
  <si>
    <t>{"type":"Polygon","coordinates":[[[-0.6748675120038587,52.55863692417096],[-0.6358381489303166,52.52388903488148],[-0.6746695520736941,52.5132227524097],[-0.6057690774326545,52.51428938065688],[-0.6014035400253359,52.48680995808269],[-0.6641464189438819,52.45448122564247],[-0.674356983762908,52.474945093353774],[-0.7378812834584192,52.45814294941886],[-0.7415695895256995,52.47012877199023],[-0.7716386610233616,52.47205310130215],[-0.8079278419056752,52.50655907490672],[-0.7961648544764097,52.51636765631375],[-0.7582398994343134,52.51119945759031],[-0.7136572393724645,52.52496665929615],[-0.6748675120038587,52.55863692417096]]]}</t>
  </si>
  <si>
    <t>Corby</t>
  </si>
  <si>
    <t>{"type":"Polygon","coordinates":[[[-0.9012815773939122,52.45975938604087],[-0.9043864226143921,52.442176514213685],[-0.8643255841152548,52.43422628511359],[-0.8869346919288121,52.42335107545938],[-0.8905396464465491,52.398598702424366],[-0.8405703924954802,52.3928477068236],[-0.7886527960738405,52.34730158105238],[-0.794966675951728,52.323044035554716],[-0.8179508657382293,52.309595722706284],[-0.8091364393740497,52.27533166478665],[-0.8713166953331797,52.28239120431951],[-0.9617531265874089,52.25947519125644],[-1.0660571718968663,52.227267416658684],[-1.0384261332233393,52.19567542744074],[-1.0904479190819076,52.18992443183998],[-1.0955844583224987,52.17891726817581],[-1.1267891946826856,52.18558094567879],[-1.1455224554424897,52.16022378343146],[-1.1375623824611267,52.14637960855315],[-1.1887819096553427,52.14507106462104],[-1.2231748427855518,52.160410718278904],[-1.2339271926766076,52.14779811416022],[-1.2750820202634978,52.167679184994206],[-1.2811979402112206,52.191947726659365],[-1.2549838778799254,52.19783067627009],[-1.2846466105735646,52.23858247301276],[-1.2668927305208912,52.23523963809377],[-1.2329999066879411,52.25326235662082],[-1.215902420087919,52.26396162759509],[-1.2337813274649072,52.29033043725211],[-1.2092342961244729,52.315203768129585],[-1.2653507268543445,52.32835518445561],[-1.1751330934176654,52.356186484389696],[-1.201618048284975,52.39672935394993],[-1.1384375737313288,52.40222743769827],[-1.084738337938207,52.43595268341057],[-1.0549922536950245,52.42199854685729],[-1.033831379054778,52.43966938802444],[-1.0445316342273694,52.44570628398012],[-1.0009179359289586,52.47083252671002],[-0.9519072247976341,52.47741923104053],[-0.9012815773939122,52.45975938604087]]]}</t>
  </si>
  <si>
    <t>Daventry</t>
  </si>
  <si>
    <t>{"type":"Polygon","coordinates":[[[-0.4950261249209955,52.64023948316378],[-0.4947760702723656,52.640316456336265],[-0.4709166892156631,52.623558297071334],[-0.49765169873160175,52.586853089967434],[-0.478814248534869,52.573646692803926],[-0.415383719332592,52.57873791835489],[-0.41959297258451755,52.558966809195866],[-0.4019849577435437,52.548223553551615],[-0.41378962094758087,52.526198230055776],[-0.35217198794786775,52.503326201662695],[-0.3415863411558977,52.466939883416195],[-0.3624033906542792,52.4335335265613],[-0.4462237926635275,52.38321506409652],[-0.49594299196596836,52.37952035181764],[-0.49870401204458226,52.36010112001851],[-0.4666553412452732,52.338922501419916],[-0.46536339222735634,52.32295606621474],[-0.519791954078979,52.316622273736655],[-0.5423906429488436,52.25598940616],[-0.5656978199898237,52.25347128380326],[-0.6106138862498458,52.279499212267886],[-0.641214323875845,52.31631438104675],[-0.6323582217368937,52.361574606463066],[-0.6163651431683181,52.40233739937324],[-0.6276071834129393,52.43487505899589],[-0.6587077303361966,52.43428126595107],[-0.6641464189438819,52.45448122564247],[-0.6014035400253359,52.48680995808269],[-0.6057690774326545,52.51428938065688],[-0.6746695520736941,52.5132227524097],[-0.6358381489303166,52.52388903488148],[-0.6748675120038587,52.55863692417096],[-0.6030184762977342,52.588590484431904],[-0.5620511896973159,52.586600178115006],[-0.5411507886493911,52.624822856333445],[-0.514530387514073,52.643153467550405],[-0.4950261249209955,52.64023948316378]]]}</t>
  </si>
  <si>
    <t>East Northamptonshire</t>
  </si>
  <si>
    <t>{"type":"Polygon","coordinates":[[[-0.7961648544764097,52.51636765631375],[-0.8079278419056752,52.50655907490672],[-0.7716386610233616,52.47205310130215],[-0.7415695895256995,52.47012877199023],[-0.7378812834584192,52.45814294941886],[-0.674356983762908,52.474945093353774],[-0.6641464189438819,52.45448122564247],[-0.6587077303361966,52.43428126595107],[-0.6276071834129393,52.43487505899589],[-0.6163651431683181,52.40233739937324],[-0.6323582217368937,52.361574606463066],[-0.6580721747709308,52.34786238559471],[-0.6964972391102853,52.36397177097734],[-0.7487794985611753,52.34708165770245],[-0.7886527960738405,52.34730158105238],[-0.8405703924954802,52.3928477068236],[-0.8905396464465491,52.398598702424366],[-0.8869346919288121,52.42335107545938],[-0.8643255841152548,52.43422628511359],[-0.9043864226143921,52.442176514213685],[-0.9012815773939122,52.45975938604087],[-0.8824649650845648,52.47116241173492],[-0.8945926155430817,52.49229704566353],[-0.8635650012256741,52.52735282764293],[-0.7961648544764097,52.51636765631375]]]}</t>
  </si>
  <si>
    <t>Kettering</t>
  </si>
  <si>
    <t>{"type":"Polygon","coordinates":[[[-0.8091364393740497,52.27533166478665],[-0.7914138161524553,52.24224419678915],[-0.8409767312995022,52.23696603639075],[-0.8369654379777423,52.21188377833084],[-0.8943217230070664,52.18610876171863],[-0.9676606676612742,52.21867940984378],[-0.9617531265874089,52.25947519125644],[-0.8713166953331797,52.28239120431951],[-0.8091364393740497,52.27533166478665]]]}</t>
  </si>
  <si>
    <t>Northampton</t>
  </si>
  <si>
    <t>{"type":"Polygon","coordinates":[[[-0.7914138161524553,52.24224419678915],[-0.7623345443056166,52.24877592028218],[-0.7272643798353711,52.23793369913046],[-0.7054575306861652,52.191573856964474],[-0.8872993549580626,52.114534707482775],[-0.8320164397236223,52.07192455843317],[-0.8591577880435839,52.06364444430817],[-0.8524688261927533,52.0506579704946],[-0.8713271142768724,52.04025559604274],[-0.9060326157178675,52.021221230106],[-0.9518759679665552,52.08153520882526],[-0.9678065328729746,52.07091291102347],[-1.0421144392906205,52.07393685708506],[-1.0294033279853023,52.06996724061876],[-1.0529605596749123,52.05966383167437],[-1.114401070631847,52.04796390945791],[-1.1361558250625876,52.02003364401636],[-1.1180893766991273,52.01542624983525],[-1.1343325099163328,51.997293569633236],[-1.196262711226833,51.97743449113424],[-1.2416163731219552,51.98629740213656],[-1.281625116902629,51.979886636486],[-1.2770616195651456,52.005364756575794],[-1.3129236237560509,52.05144969455436],[-1.2993581590679169,52.08010570705069],[-1.320498195820777,52.08777003579587],[-1.2479615098309216,52.09577524573345],[-1.3318965202207922,52.16848190522146],[-1.3131320026299083,52.190463244047315],[-1.2811979402112206,52.191947726659365],[-1.2750820202634978,52.167679184994206],[-1.2339271926766076,52.14779811416022],[-1.2231748427855518,52.160410718278904],[-1.1887819096553427,52.14507106462104],[-1.1375623824611267,52.14637960855315],[-1.1455224554424897,52.16022378343146],[-1.1267891946826856,52.18558094567879],[-1.0955844583224987,52.17891726817581],[-1.0904479190819076,52.18992443183998],[-1.0384261332233393,52.19567542744074],[-1.0660571718968663,52.227267416658684],[-0.9617531265874089,52.25947519125644],[-0.9676606676612742,52.21867940984378],[-0.8943217230070664,52.18610876171863],[-0.8369654379777423,52.21188377833084],[-0.8409767312995022,52.23696603639075],[-0.7914138161524553,52.24224419678915]]]}</t>
  </si>
  <si>
    <t>South Northamptonshire</t>
  </si>
  <si>
    <t>{"type":"Polygon","coordinates":[[[-0.6323582217368937,52.361574606463066],[-0.641214323875845,52.31631438104675],[-0.6106138862498458,52.279499212267886],[-0.6536545426451479,52.26829411758877],[-0.6373280578783991,52.22732239749617],[-0.6681368743782565,52.19503764972593],[-0.7054575306861652,52.191573856964474],[-0.7272643798353711,52.23793369913046],[-0.7623345443056166,52.24877592028218],[-0.7914138161524553,52.24224419678915],[-0.8091364393740497,52.27533166478665],[-0.8179508657382293,52.309595722706284],[-0.794966675951728,52.323044035554716],[-0.7886527960738405,52.34730158105238],[-0.7487794985611753,52.34708165770245],[-0.6964972391102853,52.36397177097734],[-0.6580721747709308,52.34786238559471],[-0.6323582217368937,52.361574606463066]]]}</t>
  </si>
  <si>
    <t>Wellingborough</t>
  </si>
  <si>
    <t>{"type":"Polygon","coordinates":[[[-2.004512268202279,54.17288530885026],[-1.992176238869905,54.15511550217563],[-1.9724948542340472,54.15808446739974],[-1.9542304459404223,54.143107687269264],[-1.9472601726098837,54.12502998790473],[-1.9056156546694272,54.122467880878006],[-1.8405910270821408,54.0705769664612],[-1.8722437780211214,54.03542221897433],[-1.8195239229351303,53.99641881286363],[-1.8167316460254375,53.97814318248416],[-1.8788806451534885,53.95427050284888],[-1.9582104824311042,53.95395161399147],[-1.9768708105850585,53.9264172105798],[-1.9525634149495614,53.90353418601922],[-1.9791004645353354,53.90125797934741],[-1.9823615939112083,53.86886326990221],[-2.0217556200140008,53.8715353386039],[-2.046125529311656,53.85013679665537],[-2.0756111399625166,53.863046297296464],[-2.1243509585578257,53.92319533350327],[-2.182165677109637,53.93542307175958],[-2.184520358384229,53.95226920036448],[-2.2006384642771195,53.970126976379085],[-2.2257376996332763,53.96109912286431],[-2.2303428727455312,53.981530002073136],[-2.284229649525125,53.9740196196729],[-2.3191539487836703,53.99384570966941],[-2.3523591223328904,53.99467042223166],[-2.37407220098886,54.0490904551727],[-2.4225202891607687,54.04056842536278],[-2.4695514009904453,54.04620945928857],[-2.4643523480876963,54.07528332614978],[-2.525167722423058,54.095307347161224],[-2.5633323131700907,54.12270979656294],[-2.560467103654548,54.153092207356245],[-2.536732749922159,54.15651201544771],[-2.4608620019505807,54.22671154874648],[-2.4036307442455707,54.22557894349433],[-2.3967750792956535,54.23937913370265],[-2.3623196325032874,54.249748519652016],[-2.3480560985877297,54.23780668175063],[-2.3190914351215133,54.257159936544774],[-2.283323201423844,54.238565417307896],[-2.229217626826699,54.25217867266878],[-2.172361451094633,54.2286248818909],[-2.100033143978636,54.23196771680989],[-2.0616080796392806,54.210657144201335],[-2.0493970776312214,54.18578381332386],[-2.004512268202279,54.17288530885026]]]}</t>
  </si>
  <si>
    <t>Craven</t>
  </si>
  <si>
    <t>{"type":"Polygon","coordinates":[[[-1.146199686782527,54.50282531458797],[-1.094073711487031,54.50664098470932],[-1.0368528727257145,54.49403937675813],[-1.0105137830701043,54.475620796201206],[-0.983518299961843,54.47887566178022],[-0.9817262416466672,54.45767505084663],[-1.0340293389849426,54.45897259861124],[-1.052783437632133,54.4491860095392],[-1.0593786289897285,54.412579767942766],[-1.0818106147605064,54.40502540087255],[-1.0662134560522603,54.362668163675366],[-1.0990331286848436,54.32919582981549],[-1.1575459164640778,54.34926383549692],[-1.1721949512962722,54.381867472124554],[-1.2384802710703973,54.37595153401135],[-1.2659550255885312,54.344425521798385],[-1.2197470103105932,54.28657468459838],[-1.1891882484593648,54.20011181957203],[-1.1027526915832029,54.18350760665205],[-1.080602017292132,54.172104580958],[-1.0888954964716673,54.16356055881308],[-1.0136082093468906,54.13509148116419],[-1.016254621044883,54.10791995127991],[-1.043479320914388,54.10754608158502],[-1.0601600497666945,54.08534481940924],[-1.0398222716781857,54.07335899683786],[-1.0597120351879008,54.056611833740426],[-1.1407922550059206,54.02985815822102],[-1.152523985604108,53.98942525033574],[-1.1755081753906094,54.00219180079939],[-1.21749651847293,54.014364558218205],[-1.224393859197619,54.034652487249566],[-1.2771241332273027,54.035026356944456],[-1.3126631501637291,54.08161711862786],[-1.3386271578463944,54.08240884268763],[-1.3323341158558932,54.14812193964775],[-1.3938267215312923,54.1813743501577],[-1.43280398988637,54.186520556546135],[-1.4492659209211256,54.21516557287497],[-1.4747714950813045,54.206203696365186],[-1.4846278158147728,54.22031177926342],[-1.4950988542261205,54.20330070814606],[-1.5606340100543585,54.19107296988976],[-1.5834619156854668,54.204697221418144],[-1.623178929042739,54.18591576733382],[-1.6404743755729259,54.19090802737731],[-1.6210222076983118,54.21886028515386],[-1.6486324084844535,54.25021035868687],[-1.6759717167345798,54.24764825166015],[-1.6844735747879733,54.26160238821343],[-1.7052593674552758,54.28554104485369],[-1.651060022364895,54.29437096735352],[-1.641943446633622,54.34498632634071],[-1.589348618871946,54.36159053926069],[-1.5746162324902082,54.418506702223475],[-1.5461620972649435,54.4445346306881],[-1.4720521507774622,54.45559677518976],[-1.4548713126278967,54.45466210095254],[-1.4565070867876795,54.50281431842048],[-1.434908616512332,54.48749665709761],[-1.4119035888384452,54.477358190665676],[-1.4080069038973066,54.49292876384097],[-1.3962230785806549,54.485957193648076],[-1.3810114207890454,54.494028380590635],[-1.3644140434862813,54.465955164971625],[-1.3436282508189787,54.46415179350217],[-1.2745193973040818,54.49108140770153],[-1.2574010728166742,54.487320718417664],[-1.2348648976089667,54.510313704653214],[-1.146199686782527,54.50282531458797]]]}</t>
  </si>
  <si>
    <t>Hambleton</t>
  </si>
  <si>
    <t>{"type":"Polygon","coordinates":[[[-1.1755081753906094,54.00219180079939],[-1.182103366748204,53.98534567219448],[-1.2165171377657993,53.98558758787941],[-1.2234769921526452,53.974415481702785],[-1.1956375746052599,53.92238161710852],[-1.2708519291241869,53.93466433620231],[-1.2667885410839625,53.899487596380446],[-1.278551528513228,53.891427405605384],[-1.2896372846024562,53.904380890916464],[-1.3137258824204032,53.90469977977387],[-1.3005875944236767,53.90748181015053],[-1.3069118932452568,53.93397157765001],[-1.3619551727747607,53.94148196005025],[-1.3999009657042434,53.941426979212764],[-1.4517664674074178,53.90704196345066],[-1.4946716775347122,53.915333073743156],[-1.56284282611725,53.90390805571411],[-1.716095068895875,53.91740035323253],[-1.727212081816182,53.91019786352221],[-1.7977587495606961,53.936610657849215],[-1.862981337078148,53.93444441285237],[-1.8788806451534885,53.95427050284888],[-1.8167316460254375,53.97814318248416],[-1.8195239229351303,53.99641881286363],[-1.8722437780211214,54.03542221897433],[-1.8405910270821408,54.0705769664612],[-1.9056156546694272,54.122467880878006],[-1.9472601726098837,54.12502998790473],[-1.9542304459404223,54.143107687269264],[-1.9724948542340472,54.15808446739974],[-1.992176238869905,54.15511550217563],[-2.004512268202279,54.17288530885026],[-1.8280674567632946,54.231637831784994],[-1.8233372563267256,54.2474833091477],[-1.7559579474648475,54.23936813753515],[-1.7371204972681138,54.25423495599066],[-1.6844735747879733,54.26160238821343],[-1.6759717167345798,54.24764825166015],[-1.6486324084844535,54.25021035868687],[-1.6210222076983118,54.21886028515386],[-1.6404743755729259,54.19090802737731],[-1.623178929042739,54.18591576733382],[-1.5834619156854668,54.204697221418144],[-1.5606340100543585,54.19107296988976],[-1.4950988542261205,54.20330070814606],[-1.4846278158147728,54.22031177926342],[-1.4747714950813045,54.206203696365186],[-1.4492659209211256,54.21516557287497],[-1.43280398988637,54.186520556546135],[-1.3938267215312923,54.1813743501577],[-1.3323341158558932,54.14812193964775],[-1.3386271578463944,54.08240884268763],[-1.3126631501637291,54.08161711862786],[-1.2771241332273027,54.035026356944456],[-1.224393859197619,54.034652487249566],[-1.21749651847293,54.014364558218205],[-1.1755081753906094,54.00219180079939]]]}</t>
  </si>
  <si>
    <t>Harrogate</t>
  </si>
  <si>
    <t>{"type":"Polygon","coordinates":[[[-1.696924212500969,54.53601174809294],[-1.6579365252021985,54.53459324248587],[-1.6285551039882664,54.51378849358216],[-1.6128329179557053,54.51991335887781],[-1.5327216599011235,54.46914405354566],[-1.5286165960861275,54.48486857306591],[-1.4745839540948324,54.47279478115456],[-1.4720521507774622,54.45559677518976],[-1.5461620972649435,54.4445346306881],[-1.5746162324902082,54.418506702223475],[-1.589348618871946,54.36159053926069],[-1.641943446633622,54.34498632634071],[-1.651060022364895,54.29437096735352],[-1.7052593674552758,54.28554104485369],[-1.6844735747879733,54.26160238821343],[-1.7371204972681138,54.25423495599066],[-1.7559579474648475,54.23936813753515],[-1.8233372563267256,54.2474833091477],[-1.8280674567632946,54.231637831784994],[-2.004512268202279,54.17288530885026],[-2.0493970776312214,54.18578381332386],[-2.0616080796392806,54.210657144201335],[-2.100033143978636,54.23196771680989],[-2.172361451094633,54.2286248818909],[-2.229217626826699,54.25217867266878],[-2.283323201423844,54.238565417307896],[-2.3190914351215133,54.257159936544774],[-2.30982899417854,54.32428054294447],[-2.367716645336201,54.35607046317736],[-2.2974408701277014,54.37689720441606],[-2.308047354807057,54.42052999704286],[-2.2928669538465254,54.43931145112718],[-2.1702151486938996,54.458202866886474],[-2.059211722589918,54.48115186845203],[-1.970056821409913,54.451517197048496],[-1.9425403911170074,54.45339754169042],[-1.8591263279117811,54.48185562317182],[-1.8578031220627844,54.50354006547526],[-1.8394345243322308,54.50843336001128],[-1.7930702248988988,54.48448370720352],[-1.7796923011972359,54.53187718911419],[-1.7330883660589675,54.527731633967946],[-1.7198354696816196,54.54233454440353],[-1.696924212500969,54.53601174809294]]]}</t>
  </si>
  <si>
    <t>Richmondshire</t>
  </si>
  <si>
    <t>{"type":"Polygon","coordinates":[[[-0.41824892884813636,54.17406189877241],[-0.43316885621634427,54.16407737868543],[-0.42709461204339405,54.13744466100848],[-0.45853898410851635,54.12597565830945],[-0.46594685307415773,54.10763405092499],[-0.5246263439524768,54.085476773419195],[-0.5631347598413754,54.09399880322912],[-0.6603122476649004,54.063099572563466],[-0.6446525752944972,54.05511635496088],[-0.6870368382371472,54.03077084012324],[-0.6836819383680384,54.00876750896239],[-0.7303588061121573,54.01264915608872],[-0.7342554910532959,54.030254020250894],[-0.8787141453551266,54.016860688239944],[-0.9252972426060095,53.99151452216012],[-0.9950312327424795,53.98316843103014],[-0.9719324345753559,53.996693717051045],[-0.9827577170722623,54.01003206822451],[-0.9668479900532292,54.0229745573681],[-1.002001506073018,54.055226316635846],[-1.0597120351879008,54.056611833740426],[-1.0398222716781857,54.07335899683786],[-1.0601600497666945,54.08534481940924],[-1.043479320914388,54.10754608158502],[-1.016254621044883,54.10791995127991],[-1.0136082093468906,54.13509148116419],[-1.0888954964716673,54.16356055881308],[-1.080602017292132,54.172104580958],[-1.1027526915832029,54.18350760665205],[-1.1891882484593648,54.20011181957203],[-1.2197470103105932,54.28657468459838],[-1.2659550255885312,54.344425521798385],[-1.2384802710703973,54.37595153401135],[-1.1721949512962722,54.381867472124554],[-1.1575459164640778,54.34926383549692],[-1.0990331286848436,54.32919582981549],[-1.0662134560522603,54.362668163675366],[-1.0818106147605064,54.40502540087255],[-1.0593786289897285,54.412579767942766],[-1.0268715246679312,54.41533980598443],[-0.98784216159439,54.395953562687794],[-0.9504381537369371,54.408863063328894],[-0.8236396089945437,54.38251624600686],[-0.8083758564844699,54.359776171623736],[-0.782401429858111,54.35483889241773],[-0.7482689703202237,54.36726456168898],[-0.7412153454401418,54.3569281642421],[-0.7111879497172513,54.35718107609452],[-0.6881204083812067,54.372850614777285],[-0.6613228852031101,54.3665058261317],[-0.6326186953292154,54.37595153401135],[-0.6292637954601066,54.35345337531315],[-0.5691673282395548,54.31605540965696],[-0.6133436494973807,54.27863545166578],[-0.5978194233949843,54.23638817614356],[-0.6180738499339498,54.20489515243308],[-0.5449745409846791,54.19381101559643],[-0.4374927178488921,54.21502262269752],[-0.41824892884813636,54.17406189877241]]]}</t>
  </si>
  <si>
    <t>Ryedale</t>
  </si>
  <si>
    <t>{"type":"Polygon","coordinates":[[[-0.21237060147675635,54.15811745590223],[-0.2226853557327111,54.1370378028111],[-0.30423442801691003,54.13625707491884],[-0.32384288004691797,54.15029918081209],[-0.3749269609731254,54.15411485093344],[-0.3907845932736951,54.176536036459154],[-0.41824892884813636,54.17406189877241],[-0.4374927178488921,54.21502262269752],[-0.5449745409846791,54.19381101559643],[-0.6180738499339498,54.20489515243308],[-0.5978194233949843,54.23638817614356],[-0.6133436494973807,54.27863545166578],[-0.5691673282395548,54.31605540965696],[-0.6292637954601066,54.35345337531315],[-0.6326186953292154,54.37595153401135],[-0.6613228852031101,54.3665058261317],[-0.6881204083812067,54.372850614777285],[-0.7111879497172513,54.35718107609452],[-0.7412153454401418,54.3569281642421],[-0.7482689703202237,54.36726456168898],[-0.782401429858111,54.35483889241773],[-0.8083758564844699,54.359776171623736],[-0.8236396089945437,54.38251624600686],[-0.9504381537369371,54.408863063328894],[-0.98784216159439,54.395953562687794],[-1.0268715246679312,54.41533980598443],[-1.0593786289897285,54.412579767942766],[-1.052783437632133,54.4491860095392],[-1.0340293389849426,54.45897259861124],[-0.9817262416466672,54.45767505084663],[-0.983518299961843,54.47887566178022],[-1.0105137830701043,54.475620796201206],[-1.0368528727257145,54.49403937675813],[-1.0033976445278645,54.50301224943542],[-0.9525844561376715,54.488013476969954],[-0.8808291909247821,54.49705232665222],[-0.8562613216969623,54.487848534457505],[-0.8478532341368057,54.53094251487697],[-0.7896530146683576,54.56013733958064],[-0.7420696988229585,54.528556346530195],[-0.7083019023143224,54.53464822332335],[-0.6641047431691103,54.50084600443857],[-0.59068244696536,54.48935500940455],[-0.5205004422500963,54.447547580582196],[-0.5236261253579606,54.419133483770786],[-0.47029155259408917,54.396932221595],[-0.36585206101662493,54.24734035897024],[-0.2737485987715331,54.21657308231455],[-0.27533227821285067,54.18981940679514],[-0.21237060147675635,54.15811745590223]]]}</t>
  </si>
  <si>
    <t>Scarborough</t>
  </si>
  <si>
    <t>{"type":"Polygon","coordinates":[[[-1.1956375746052599,53.92238161710852],[-1.1051073728577947,53.87573587458763],[-1.0911980830277948,53.88581936018208],[-1.0649631828091142,53.87458127700048],[-1.0082007775702841,53.88999790383082],[-0.9928328356232807,53.87520805854779],[-0.9393003029292446,53.887864647336464],[-0.9235156032345264,53.88076112313361],[-0.9481980808429675,53.861363883669476],[-0.9407797929336343,53.824064883520755],[-0.9200877707595678,53.81582875406575],[-0.9296731989570208,53.76346500444659],[-0.9635660227899709,53.75078642332292],[-0.9614093014455438,53.73627148222731],[-0.9115442369314026,53.73287366647084],[-0.9036570965558903,53.71851267172018],[-1.0390825266759913,53.69389225269512],[-1.0749341119232039,53.70399773062457],[-1.103565369191248,53.669557734024984],[-1.0486575359297508,53.65605444033907],[-1.1217464259353296,53.64671869413439],[-1.1358849325265723,53.6327975460836],[-1.159014987524774,53.64336486304791],[-1.1891986674030584,53.635931453820156],[-1.2098281759149678,53.64316693203297],[-1.2328436225325472,53.62110862003464],[-1.2536606720309287,53.641198618051064],[-1.2444190689753416,53.692429762418065],[-1.1989924744743687,53.69489290393732],[-1.2195282124930422,53.714290143401456],[-1.2577032221837676,53.71184899421719],[-1.3020462465406801,53.74172558130566],[-1.3122359734723208,53.755888645041374],[-1.2903978674920369,53.76426772467384],[-1.3126006365015712,53.77929948564179],[-1.3036195070383059,53.816532508785535],[-1.3529740433114954,53.85674549332087],[-1.3154137512986503,53.86334319381888],[-1.3137258824204032,53.90469977977387],[-1.2896372846024562,53.904380890916464],[-1.278551528513228,53.891427405605384],[-1.2667885410839625,53.899487596380446],[-1.2708519291241869,53.93466433620231],[-1.1956375746052599,53.92238161710852]]]}</t>
  </si>
  <si>
    <t>Selby</t>
  </si>
  <si>
    <t>{"type":"Polygon","coordinates":[[[-1.2599224571903518,53.16448176856774],[-1.2229352070806154,53.13030567998807],[-1.1778941134962793,53.114812079985256],[-1.1642557162022946,53.10326610411375],[-1.2263109448371097,53.08114181511044],[-1.2309786316115217,53.06115078260149],[-1.2174235858670794,53.04903300602015],[-1.1822388130162116,53.04850518998031],[-1.1827493412571632,53.01857362205436],[-1.225144023143507,53.008094274430036],[-1.2562445700667642,53.04069791105768],[-1.3358661377677805,53.05296963398396],[-1.3316360466284696,53.08098786876549],[-1.3025567747816318,53.08853123966821],[-1.3254680319622825,53.157884068069734],[-1.296034516029887,53.171211423075704],[-1.2599224571903518,53.16448176856774]]]}</t>
  </si>
  <si>
    <t>Ashfield</t>
  </si>
  <si>
    <t>{"type":"Polygon","coordinates":[[[-0.7974880603254064,53.45506649083485],[-0.8180967309499296,53.426982279048346],[-0.7897051093868219,53.41549128401432],[-0.7754936701897286,53.37832423787556],[-0.7901218671345376,53.362962591882706],[-0.7584066025334,53.35314301430818],[-0.7501131233538647,53.29467639172836],[-0.7602924313418118,53.299283785909466],[-0.7782234334372644,53.28343830854676],[-0.7647100634675947,53.27373968881469],[-0.777077349631047,53.24690904012281],[-0.7857146539524473,53.20434287574318],[-0.888851777568302,53.22349819952239],[-0.9492920699307206,53.21430540349517],[-0.9472603759106075,53.22582938703168],[-1.0064087192551083,53.23612179980857],[-1.0279550948119915,53.261039115356034],[-1.1032944766552326,53.23560497993623],[-1.1238093767865207,53.224641800942045],[-1.2094218371109449,53.21769222308414],[-1.2130267916286828,53.24766777568008],[-1.1664853701525715,53.27765432444351],[-1.179561144487141,53.30638731011232],[-1.1997426384202559,53.31144554716079],[-1.1402817267649699,53.34652332147518],[-1.1569416177298901,53.34504983503063],[-1.1619531296461671,53.35790435483424],[-1.1385417631682584,53.355903052349845],[-1.1449181567083029,53.3712537021752],[-1.1160368447916298,53.407354120066785],[-1.0732670809323421,53.42805990346302],[-1.0143479543490859,53.42630051666355],[-0.9859771706733635,53.47167070375483],[-0.9355599021434999,53.502514953583],[-0.9004688997858681,53.475156488851276],[-0.9162535994805863,53.46030066656327],[-0.8719209940673665,53.46631557018395],[-0.7974880603254064,53.45506649083485]]]}</t>
  </si>
  <si>
    <t>Bassetlaw</t>
  </si>
  <si>
    <t>{"type":"Polygon","coordinates":[[[-1.225144023143507,53.008094274430036],[-1.2033475929379938,52.98753144121125],[-1.2468362639120905,52.984540483652154],[-1.2319788502060378,52.96763937420977],[-1.2469091965179402,52.9536412529865],[-1.1823013266783695,52.917331907912484],[-1.2139228207862711,52.904411411103894],[-1.239709706426158,52.89229363452256],[-1.2753737506868985,52.905664974198515],[-1.3074432593735938,53.00365182276138],[-1.3358661377677805,53.05296963398396],[-1.2562445700667642,53.04069791105768],[-1.225144023143507,53.008094274430036]]]}</t>
  </si>
  <si>
    <t>Broxtowe</t>
  </si>
  <si>
    <t>{"type":"Polygon","coordinates":[[[-1.0070859505951457,52.98545316555438],[-1.0380823080814743,52.982572169670256],[-1.0413851132321188,52.9513430539797],[-1.086113638505668,52.94857201977054],[-1.1522739309554781,52.99658128706102],[-1.1435115993097638,53.006499830143014],[-1.1827493412571632,53.01857362205436],[-1.1822388130162116,53.04850518998031],[-1.2174235858670794,53.04903300602015],[-1.2309786316115217,53.06115078260149],[-1.2263109448371097,53.08114181511044],[-1.1642557162022946,53.10326610411375],[-1.1206420179038838,53.08674986053374],[-1.1303941492004226,53.07360944037522],[-1.0866866804087767,53.07320258217784],[-1.0804874089115106,53.05230986393416],[-1.030007626719489,53.021300671593536],[-1.0538982646072714,53.01436208990314],[-1.0381135649125532,52.995624620488805],[-1.0070859505951457,52.98545316555438]]]}</t>
  </si>
  <si>
    <t>Gedling</t>
  </si>
  <si>
    <t>{"type":"Polygon","coordinates":[[[-1.1778941134962793,53.114812079985256],[-1.2229352070806154,53.13030567998807],[-1.2599224571903518,53.16448176856774],[-1.1953562631255519,53.18695793493094],[-1.2094218371109449,53.21769222308414],[-1.1238093767865207,53.224641800942045],[-1.1032944766552326,53.23560497993623],[-1.0973244219192102,53.219539579223586],[-1.1515446048969764,53.172058127972946],[-1.1111607791433595,53.15282583102126],[-1.1299252967342435,53.14217054471698],[-1.1209441672709772,53.11874870794907],[-1.1778941134962793,53.114812079985256]]]}</t>
  </si>
  <si>
    <t>Mansfield</t>
  </si>
  <si>
    <t>{"type":"Polygon","coordinates":[[[-0.6665740328243235,53.239706550412485],[-0.6758677305983758,53.21764823841416],[-0.7305671849860147,53.210753641393744],[-0.764137021564486,53.181547820522574],[-0.7181582230477908,53.177292303701364],[-0.729619061109962,53.09789997437537],[-0.6990082045402701,53.07547878884965],[-0.7161994616335283,53.05906151077712],[-0.7495505003944487,53.05511388664581],[-0.7610634331750852,53.02928388919612],[-0.7884131603689042,53.02585308493716],[-0.8040624137956156,53.00638986846805],[-0.7782755281557288,52.97692013957696],[-0.8200242355331131,52.96046987300194],[-0.8359548004395325,52.968057228574644],[-0.8151585888285364,52.98566209273682],[-0.8221392811027686,53.00010006065995],[-0.8797768776118007,53.00635687996556],[-0.9096375702356054,53.02988867840844],[-0.9785484638203377,52.985640100401824],[-1.0070859505951457,52.98545316555438],[-1.0381135649125532,52.995624620488805],[-1.0538982646072714,53.01436208990314],[-1.030007626719489,53.021300671593536],[-1.0804874089115106,53.05230986393416],[-1.0866866804087767,53.07320258217784],[-1.1303941492004226,53.07360944037522],[-1.1206420179038838,53.08674986053374],[-1.1642557162022946,53.10326610411375],[-1.1778941134962793,53.114812079985256],[-1.1209441672709772,53.11874870794907],[-1.1299252967342435,53.14217054471698],[-1.1111607791433595,53.15282583102126],[-1.1515446048969764,53.172058127972946],[-1.0973244219192102,53.219539579223586],[-1.1032944766552326,53.23560497993623],[-1.0279550948119915,53.261039115356034],[-1.0064087192551083,53.23612179980857],[-0.9472603759106075,53.22582938703168],[-0.9492920699307206,53.21430540349517],[-0.888851777568302,53.22349819952239],[-0.7857146539524473,53.20434287574318],[-0.777077349631047,53.24690904012281],[-0.7350785876050336,53.24387409789372],[-0.7341513016163663,53.25400156815816],[-0.6880266378879707,53.258389038989336],[-0.6665740328243235,53.239706550412485]]]}</t>
  </si>
  <si>
    <t>Newark and Sherwood</t>
  </si>
  <si>
    <t>{"type":"Polygon","coordinates":[[[-0.8200242355331131,52.96046987300194],[-0.8576366222644234,52.90564298186352],[-0.9399358584945103,52.875007659217786],[-0.9281207763467805,52.86607877121048],[-0.9770793927596406,52.84073260513065],[-0.9893529084298578,52.81825643876745],[-1.0362902497662985,52.815881266588164],[-1.0716208878288667,52.81397892961124],[-1.074434002625945,52.82472218525549],[-1.119162527899494,52.81914712833468],[-1.1308942584976815,52.805830769496204],[-1.2002844234922865,52.793789966087346],[-1.2292595059021956,52.7932841423825],[-1.2619228943793859,52.81044915984481],[-1.2678929491154083,52.87336923026078],[-1.239709706426158,52.89229363452256],[-1.2139228207862711,52.904411411103894],[-1.174924714543808,52.88965455432336],[-1.1522843498991717,52.937026043899024],[-1.086113638505668,52.94857201977054],[-1.0413851132321188,52.9513430539797],[-1.0380823080814743,52.982572169670256],[-1.0070859505951457,52.98545316555438],[-0.9785484638203377,52.985640100401824],[-0.9096375702356054,53.02988867840844],[-0.8797768776118007,53.00635687996556],[-0.8221392811027686,53.00010006065995],[-0.8151585888285364,52.98566209273682],[-0.8359548004395325,52.968057228574644],[-0.8200242355331131,52.96046987300194]]]}</t>
  </si>
  <si>
    <t>Rushcliffe</t>
  </si>
  <si>
    <t>{"type":"Polygon","coordinates":[[[-1.1180893766991273,52.01542624983525],[-1.0531168438303053,52.00245077218918],[-1.095230214236941,51.95710257743289],[-1.0763510882654357,51.94322541405209],[-1.0555027819359752,51.94904238665783],[-1.0926150593700275,51.89342377145965],[-1.0686098131016228,51.88656216294172],[-1.0619104323070987,51.83238404568561],[-1.1216005607236292,51.845337530996694],[-1.1406776466252992,51.83469324085991],[-1.1100980468866855,51.81730830004767],[-1.1235384842505054,51.79418335980216],[-1.1674126561412388,51.81377853028123],[-1.1873128385946465,51.81214010132423],[-1.1906781574074472,51.79853784213085],[-1.231218267316458,51.8092701016076],[-1.2527021292111833,51.78649703872199],[-1.2836463919790475,51.79627263162653],[-1.3028172483739535,51.78096596647116],[-1.3223423488544173,51.787838571156584],[-1.337324789884784,51.81173324312685],[-1.3262286148518632,51.825489448665195],[-1.3420028956028887,51.830184812186275],[-1.3339907279030614,51.862480556124005],[-1.2967430042010024,51.861095039019425],[-1.2862094521274976,51.8754120491001],[-1.298920563432815,51.91315089594868],[-1.3251242068204174,51.92320139304064],[-1.3324695621239009,51.94214778963741],[-1.3618614022815247,51.94837162044053],[-1.37626038246509,51.97898495075127],[-1.4105699640457559,51.97638985522206],[-1.4373674872238524,51.98918939418819],[-1.493671458940196,51.974894376442506],[-1.5228236633928836,51.99684272676587],[-1.501850329739109,52.07162766191075],[-1.4801476700268328,52.09347704672665],[-1.4471925511262418,52.09762260187289],[-1.4534647552293576,52.11297325169825],[-1.4248126600739281,52.11827340443165],[-1.385314444534206,52.09423578228392],[-1.3580376499462368,52.10181214168912],[-1.3718635882266934,52.117910530904254],[-1.3921180147656589,52.117019841337026],[-1.3487126953411064,52.13513052920405],[-1.3318965202207922,52.16848190522146],[-1.2479615098309216,52.09577524573345],[-1.320498195820777,52.08777003579587],[-1.2993581590679169,52.08010570705069],[-1.3129236237560509,52.05144969455436],[-1.2770616195651456,52.005364756575794],[-1.281625116902629,51.979886636486],[-1.2416163731219552,51.98629740213656],[-1.196262711226833,51.97743449113424],[-1.1343325099163328,51.997293569633236],[-1.1180893766991273,52.01542624983525]]]}</t>
  </si>
  <si>
    <t>Cherwell</t>
  </si>
  <si>
    <t>{"type":"Polygon","coordinates":[[[-1.872566765275601,52.58493975682301],[-1.9181600628756597,52.54731087164939],[-1.9325173672844533,52.55927470188577],[-1.9754955100175975,52.5555579972719],[-2.0168066217598817,52.569083283292805],[-2.05098075707254,52.552731982225254],[-2.0500222142527944,52.572140217856884],[-2.077819956025408,52.58606136590767],[-2.050720283480217,52.62052335484225],[-1.9865500092757475,52.64040442567624],[-1.9645660380837633,52.640800287706114],[-1.9545742710822873,52.66263867635451],[-1.9128464015922884,52.65822921318834],[-1.9159825036438471,52.63529120779028],[-1.872566765275601,52.58493975682301]]]}</t>
  </si>
  <si>
    <t>{"type":"Polygon","coordinates":[[[-2.050720283480217,52.62052335484225],[-2.077819956025408,52.58606136590767],[-2.0500222142527944,52.572140217856884],[-2.05098075707254,52.552731982225254],[-2.073944108971655,52.54988397484361],[-2.078195037998351,52.556789568031526],[-2.108243271608628,52.54394604439541],[-2.133488372176485,52.55406251849235],[-2.1755392289209627,52.554403399684745],[-2.1834472071838613,52.57694554305293],[-2.2068794115491572,52.58657818578001],[-2.189313072482955,52.5886124767669],[-2.191042617135974,52.60237967847274],[-2.131644219142845,52.63762239529958],[-2.1012417414470104,52.63504929210536],[-2.0809977338517376,52.611902359524855],[-2.050720283480217,52.62052335484225]]]}</t>
  </si>
  <si>
    <t>{"type":"Polygon","coordinates":[[[-1.2527021292111833,51.78649703872199],[-1.1802071189960994,51.76586822849823],[-1.1931682849500467,51.736266545597175],[-1.1759145141946314,51.73258282948579],[-1.2007324380710802,51.71223991961695],[-1.2222892325716561,51.710986356522326],[-1.2413142237548618,51.72516041642554],[-1.2932318201765005,51.75347554772947],[-1.3028172483739535,51.78096596647116],[-1.2836463919790475,51.79627263162653],[-1.2527021292111833,51.78649703872199]]]}</t>
  </si>
  <si>
    <t>Oxford</t>
  </si>
  <si>
    <t>{"type":"Polygon","coordinates":[[[-1.1235384842505054,51.79418335980216],[-1.085738556532724,51.78130684766356],[-1.0459694484569875,51.745052483427024],[-1.0326644573611752,51.75578474290378],[-0.9536784452254246,51.75785202239315],[-0.912784091230856,51.73702528115445],[-0.8876848558746993,51.7183427925776],[-0.8947593186421674,51.692468810457925],[-0.879891485992423,51.680867853748936],[-0.9322154212180838,51.664868430041274],[-0.9272560040202711,51.651442109527835],[-0.9507298841603378,51.65073835480804],[-0.9345805214363683,51.63658628723982],[-0.9488753121830049,51.63136310767891],[-0.9423843102623382,51.60454345515451],[-0.9200669328721816,51.603586788582305],[-0.9386022337018218,51.57103813279215],[-0.8968847831555156,51.54486725415006],[-0.8719105751236738,51.50240005527791],[-0.9491670426064056,51.459515002040874],[-0.9411340370191921,51.474975613541204],[-0.9574709407296336,51.49307530524073],[-0.9983965515552811,51.484300363578384],[-1.0071588832009954,51.467949062510826],[-1.0365611423023129,51.475228525393625],[-1.042197790840163,51.488654845907064],[-1.1023567717228735,51.48978745115922],[-1.1435324371971491,51.52345771603404],[-1.1403754972582059,51.542909936335654],[-1.2046499608996042,51.52839499524005],[-1.2267902162469824,51.5351576382505],[-1.202274441737627,51.59012747956638],[-1.2248106169453346,51.581341541736535],[-1.2854280313505306,51.58539912754281],[-1.2656945519962095,51.61860755338276],[-1.2190906168579412,51.64175448596326],[-1.2894705815033696,51.646911688519204],[-1.2838026761344414,51.66586908128347],[-1.249732730258712,51.666638813008234],[-1.221851636936555,51.6846175468653],[-1.2413142237548618,51.72516041642554],[-1.2222892325716561,51.710986356522326],[-1.2007324380710802,51.71223991961695],[-1.1759145141946314,51.73258282948579],[-1.1931682849500467,51.736266545597175],[-1.1802071189960994,51.76586822849823],[-1.2527021292111833,51.78649703872199],[-1.231218267316458,51.8092701016076],[-1.1906781574074472,51.79853784213085],[-1.1873128385946465,51.81214010132423],[-1.1674126561412388,51.81377853028123],[-1.1235384842505054,51.79418335980216]]]}</t>
  </si>
  <si>
    <t>South Oxfordshire</t>
  </si>
  <si>
    <t>{"type":"Polygon","coordinates":[[[-1.3028172483739535,51.78096596647116],[-1.2932318201765005,51.75347554772947],[-1.2413142237548618,51.72516041642554],[-1.221851636936555,51.6846175468653],[-1.249732730258712,51.666638813008234],[-1.2838026761344414,51.66586908128347],[-1.2894705815033696,51.646911688519204],[-1.2190906168579412,51.64175448596326],[-1.2656945519962095,51.61860755338276],[-1.2854280313505306,51.58539912754281],[-1.2248106169453346,51.581341541736535],[-1.202274441737627,51.59012747956638],[-1.2267902162469824,51.5351576382505],[-1.3331363745202447,51.56038284648787],[-1.337949926506357,51.545779936052284],[-1.3673209287765964,51.55246560589026],[-1.4227705471101224,51.53576242746282],[-1.4265942994454113,51.54560399737234],[-1.4629876697646536,51.530187370542],[-1.5145926978755062,51.551157061958165],[-1.5550077804602012,51.553367291624994],[-1.5847121889286129,51.5249092101436],[-1.6028098941231512,51.518300513478096],[-1.655040058855577,51.57650322803799],[-1.6765447586376885,51.56944368850513],[-1.6911104419203395,51.583518782900875],[-1.6906311705104669,51.605412152386755],[-1.6601245033777037,51.63461797325792],[-1.6862135383846848,51.65234379526256],[-1.6969137935572762,51.681472642961246],[-1.6830565984457406,51.69011563061363],[-1.6482573265115095,51.684089730825455],[-1.5768667243278713,51.69966030400075],[-1.4848674515197091,51.69674631961413],[-1.463008507652039,51.70111179811031],[-1.4633106570191332,51.7123938659619],[-1.3916595812431725,51.706389958508716],[-1.3670708741279674,51.72981179527663],[-1.3615175771396597,51.773631522750875],[-1.3223423488544173,51.787838571156584],[-1.3028172483739535,51.78096596647116]]]}</t>
  </si>
  <si>
    <t>Vale of White Horse</t>
  </si>
  <si>
    <t>{"type":"Polygon","coordinates":[[[-1.3223423488544173,51.787838571156584],[-1.3615175771396597,51.773631522750875],[-1.3670708741279674,51.72981179527663],[-1.3916595812431725,51.706389958508716],[-1.4633106570191332,51.7123938659619],[-1.463008507652039,51.70111179811031],[-1.4848674515197091,51.69674631961413],[-1.5768667243278713,51.69966030400075],[-1.6482573265115095,51.684089730825455],[-1.687995177756168,51.712041988602],[-1.7007062890614861,51.7705855843543],[-1.7194916445397546,51.783209184640484],[-1.6802747404797413,51.807125848945745],[-1.6871929190918156,51.862821437316406],[-1.6575927000603334,51.89718446074351],[-1.6330456687199,51.89922974789789],[-1.6455275632639745,51.92229970730592],[-1.615187599230297,51.937683345633765],[-1.6346501860486038,51.95670671540301],[-1.6553630461100566,51.95749843946277],[-1.665750732971861,51.9874849882262],[-1.6123432276021399,51.955398171470904],[-1.5228236633928836,51.99684272676587],[-1.493671458940196,51.974894376442506],[-1.4373674872238524,51.98918939418819],[-1.4105699640457559,51.97638985522206],[-1.37626038246509,51.97898495075127],[-1.3618614022815247,51.94837162044053],[-1.3324695621239009,51.94214778963741],[-1.3251242068204174,51.92320139304064],[-1.298920563432815,51.91315089594868],[-1.2862094521274976,51.8754120491001],[-1.2967430042010024,51.861095039019425],[-1.3339907279030614,51.862480556124005],[-1.3420028956028887,51.830184812186275],[-1.3262286148518632,51.825489448665195],[-1.337324789884784,51.81173324312685],[-1.3223423488544173,51.787838571156584]]]}</t>
  </si>
  <si>
    <t>West Oxfordshire</t>
  </si>
  <si>
    <t>{"type":"Polygon","coordinates":[[[-2.6948818962364394,51.31809329186615],[-2.612999417754067,51.28414812280391],[-2.5578206919565556,51.302665668868315],[-2.497224115438744,51.29084478880939],[-2.5063511101137106,51.27899092024797],[-2.4780011643253737,51.27309697446976],[-2.444316719366282,51.27740747212845],[-2.400921818885421,51.30479892536267],[-2.3913884854064325,51.29507831329561],[-2.2890952962297018,51.32527378924148],[-2.2720290664607585,51.31417865623733],[-2.279968301554735,51.29223030591397],[-2.2534937656311183,51.2898331413997],[-2.2453461516632833,51.25387567368557],[-2.3463057160473255,51.13050967054038],[-2.369435771045527,51.1426934241267],[-2.4281569376986187,51.14328721717152],[-2.500391474321381,51.107252776284916],[-2.579242040189124,51.0887792148905],[-2.5981003282732438,51.098411857617585],[-2.5979857198926215,51.07124032773331],[-2.6326287076714596,51.063279102465714],[-2.6475798918707474,51.101897642714036],[-2.7136985085457868,51.0759027027519],[-2.7073846286678993,51.091572241434655],[-2.738589365028086,51.10643905989016],[-2.746705722164842,51.09534392688602],[-2.8198779637199634,51.10793453866971],[-2.8243164337331326,51.120371204108444],[-2.790152717364167,51.11365254576798],[-2.786016396718092,51.15295284840109],[-2.8426850314636862,51.17294388091005],[-2.837215086024922,51.19137345763447],[-2.807041825090331,51.17975050859049],[-2.7938410234314475,51.20433793911305],[-2.7460910044869618,51.206218283754986],[-2.7514775983761828,51.224087055937076],[-2.779827544164519,51.230046978720274],[-2.777972972187186,51.24698107666516],[-2.709926850928963,51.270150001580646],[-2.7327547565600714,51.281992873974566],[-2.736245102697187,51.306503331324656],[-2.765626523911119,51.309032449848885],[-2.7646471432039874,51.32257972820479],[-2.6948818962364394,51.31809329186615]]]}</t>
  </si>
  <si>
    <t>Mendip</t>
  </si>
  <si>
    <t>{"type":"Polygon","coordinates":[[[-2.7646471432039874,51.32257972820479],[-2.765626523911119,51.309032449848885],[-2.736245102697187,51.306503331324656],[-2.7327547565600714,51.281992873974566],[-2.709926850928963,51.270150001580646],[-2.777972972187186,51.24698107666516],[-2.779827544164519,51.230046978720274],[-2.7514775983761828,51.224087055937076],[-2.7460910044869618,51.206218283754986],[-2.7938410234314475,51.20433793911305],[-2.807041825090331,51.17975050859049],[-2.837215086024922,51.19137345763447],[-2.8426850314636862,51.17294388091005],[-2.786016396718092,51.15295284840109],[-2.790152717364167,51.11365254576798],[-2.8243164337331326,51.120371204108444],[-2.8198779637199634,51.10793453866971],[-2.8499470352176255,51.10317319814365],[-2.857104849534637,51.07822289409369],[-2.8773592760736024,51.08127982865777],[-2.8881949775142015,51.06909607507146],[-2.9121898048389125,51.0851614757841],[-2.934694723215541,51.083281131142165],[-2.9461868181087913,51.06854626669662],[-2.931975378911698,51.061915577696126],[-2.982153011736626,51.0408249284375],[-3.0453959999524294,51.065192435610136],[-3.1371139612808836,51.07202105562557],[-3.1599522858556846,51.09085749054737],[-3.1421671489719323,51.109276071104304],[-3.168422887077999,51.1043058033958],[-3.1977417946297733,51.11807300510164],[-3.2163812848963422,51.13009181617551],[-3.2057852191606795,51.1413738840271],[-3.112785727758,51.17046974322329],[-3.0537207359630436,51.20454686629549],[-3.0725894429908553,51.229288243163005],[-3.10862856922454,51.23204828120467],[-3.0563567287173425,51.23847004302273],[-3.0298821927937256,51.253864677518074],[-3.081091301044249,51.25831812535423],[-3.019661209031007,51.33300409499164],[-2.9856850336485135,51.31256221961532],[-2.994436946350536,51.302566703360846],[-2.897103174371617,51.29061386929196],[-2.884923429194636,51.306668273837104],[-2.810240440804046,51.30142310194119],[-2.8120116612318364,51.32716513005091],[-2.7646471432039874,51.32257972820479]]]}</t>
  </si>
  <si>
    <t>Sedgemoor</t>
  </si>
  <si>
    <t>{"type":"Polygon","coordinates":[[[-2.3463057160473255,51.13050967054038],[-2.364247137086471,51.119205610353795],[-2.3608713993299766,51.0990166468299],[-2.3258533295781945,51.07967438820325],[-2.3499627652835278,51.06857925519911],[-2.3299583933931913,51.04146270615231],[-2.381344623686493,51.004922441560865],[-2.3777917638872195,50.99160608272239],[-2.3443990493515274,50.97894949393372],[-2.414924879208657,50.96058589421427],[-2.427990234599533,50.971384130696],[-2.4553607996807383,50.94927083786019],[-2.5021939515802494,50.99372834304925],[-2.535565828228556,50.994025239571656],[-2.5623737703503453,50.977706927006594],[-2.5958498364355806,50.98133566228049],[-2.598746302782202,50.947929305425596],[-2.6147393813507787,50.938252678028526],[-2.6040391261781872,50.92672869449201],[-2.623876794969437,50.908167163757625],[-2.6155520589588237,50.88193030811056],[-2.6606139904305453,50.88710950300149],[-2.7924344660329083,50.85283444891436],[-2.811428200385035,50.86341276204616],[-2.8284840112102856,50.848776863108085],[-2.9281620455201027,50.8407936455055],[-2.9543240131329336,50.821176482691435],[-2.973578221077383,50.855715444798484],[-3.0368107903494934,50.85106406594739],[-3.032632793928647,50.86164237907919],[-3.0540645611049086,50.873045404773244],[-3.052418368001433,50.908266129265094],[-3.0921874760771697,50.929059882001305],[-3.0803515560420536,50.93984712231554],[-3.032820334915119,50.936306356381614],[-2.980465142858379,50.96499535738044],[-2.978308421513952,50.997994856037955],[-2.9443114082440722,51.00327301643636],[-2.9504794229102593,51.01126723020644],[-2.886736325397198,51.045696230638534],[-2.8881949775142015,51.06909607507146],[-2.8773592760736024,51.08127982865777],[-2.857104849534637,51.07822289409369],[-2.8499470352176255,51.10317319814365],[-2.8198779637199634,51.10793453866971],[-2.746705722164842,51.09534392688602],[-2.738589365028086,51.10643905989016],[-2.7073846286678993,51.091572241434655],[-2.7136985085457868,51.0759027027519],[-2.6475798918707474,51.101897642714036],[-2.6326287076714596,51.063279102465714],[-2.5979857198926215,51.07124032773331],[-2.5981003282732438,51.098411857617585],[-2.579242040189124,51.0887792148905],[-2.500391474321381,51.107252776284916],[-2.4281569376986187,51.14328721717152],[-2.369435771045527,51.1426934241267],[-2.3463057160473255,51.13050967054038]]]}</t>
  </si>
  <si>
    <t>South Somerset</t>
  </si>
  <si>
    <t>{"type":"Polygon","coordinates":[[[-2.8881949775142015,51.06909607507146],[-2.886736325397198,51.045696230638534],[-2.9504794229102593,51.01126723020644],[-2.9443114082440722,51.00327301643636],[-2.978308421513952,50.997994856037955],[-2.980465142858379,50.96499535738044],[-3.032820334915119,50.936306356381614],[-3.0803515560420536,50.93984712231554],[-3.0921874760771697,50.929059882001305],[-3.052418368001433,50.908266129265094],[-3.144178005104659,50.8913980083252],[-3.187812541290455,50.91032241258697],[-3.163942741290059,50.94597198761119],[-3.254827187123083,50.941914401804915],[-3.3337194287655976,50.98279815255755],[-3.378666751856697,50.977508995991656],[-3.3804900670029516,51.01848071608426],[-3.4141745119620444,51.019701290676394],[-3.4157060966848984,51.02783845462393],[-3.392357243869146,51.04852224568518],[-3.355297061153559,51.04429971736645],[-3.3584644200361957,51.06523642028012],[-3.3051819419907895,51.07284576818782],[-3.2680592456130446,51.06169565434619],[-3.294950539284377,51.08462266357676],[-3.2354479518543195,51.094563198993754],[-3.1977417946297733,51.11807300510164],[-3.168422887077999,51.1043058033958],[-3.1421671489719323,51.109276071104304],[-3.1599522858556846,51.09085749054737],[-3.1371139612808836,51.07202105562557],[-3.0453959999524294,51.065192435610136],[-2.982153011736626,51.0408249284375],[-2.931975378911698,51.061915577696126],[-2.9461868181087913,51.06854626669662],[-2.934694723215541,51.083281131142165],[-2.9121898048389125,51.0851614757841],[-2.8881949775142015,51.06909607507146]]]}</t>
  </si>
  <si>
    <t>Taunton Deane</t>
  </si>
  <si>
    <t>{"type":"Polygon","coordinates":[[[-3.0725894429908553,51.229288243163005],[-3.0537207359630436,51.20454686629549],[-3.112785727758,51.17046974322329],[-3.2057852191606795,51.1413738840271],[-3.2163812848963422,51.13009181617551],[-3.1977417946297733,51.11807300510164],[-3.2354479518543195,51.094563198993754],[-3.294950539284377,51.08462266357676],[-3.2680592456130446,51.06169565434619],[-3.3051819419907895,51.07284576818782],[-3.3584644200361957,51.06523642028012],[-3.355297061153559,51.04429971736645],[-3.392357243869146,51.04852224568518],[-3.4157060966848984,51.02783845462393],[-3.4833042033643276,51.03382036974212],[-3.5198642767826556,51.02552925944963],[-3.535044677743187,51.003349989608836],[-3.603205407382032,51.00723163673516],[-3.6146245696694326,51.012718724316],[-3.5959850794028636,51.05492201516824],[-3.720053860897721,51.080861974292894],[-3.834495538420355,51.138382926468],[-3.839819618647418,51.176671581691416],[-3.7240755731631747,51.18039928247279],[-3.7332025678381404,51.22272353116749],[-3.7196891978684707,51.23376368333415],[-3.62285553518681,51.21723644358665],[-3.54394245565691,51.23342280214175],[-3.4476818348783578,51.2140915396826],[-3.403213783197131,51.187062959975776],[-3.2852817595373818,51.18337924386439],[-3.0725894429908553,51.229288243163005]]]}</t>
  </si>
  <si>
    <t>West Somerset</t>
  </si>
  <si>
    <t>{"type":"Polygon","coordinates":[[[1.1578351025180602,52.08874869470308],[1.1898941922610629,52.080446588243085],[1.2064498937890544,52.06401831400306],[1.2017926259583351,52.03735260782362],[1.2236098940512345,52.029435367226014],[1.1698689824833401,52.02038552137625],[1.1563868693447485,52.0347795046294],[1.130183225957147,52.030447014635705],[1.1072719687764963,52.04652341151585],[1.1220251930456193,52.06152218398131],[1.1091994733596788,52.07100088036344],[1.1091369596975227,52.088066932318284],[1.1578351025180602,52.08874869470308]]]}</t>
  </si>
  <si>
    <t>Ipswich</t>
  </si>
  <si>
    <t>{"type":"Polygon","coordinates":[[[1.4095046874196626,52.36326801625755],[1.3573995500115519,52.33727307629541],[1.3574724826174016,52.32215334598749],[1.401659222818921,52.285811012410974],[1.3763099328141362,52.27545262262911],[1.3412710251749687,52.28444748764139],[1.3397706972831926,52.26592994157699],[1.2479693844051951,52.22914776130062],[1.2422598032614953,52.20033780245933],[1.2567317160509113,52.198369488477425],[1.2398426083247465,52.170428226868374],[1.176703809545872,52.136933900673505],[1.1578351025180602,52.08874869470308],[1.1091369596975227,52.088066932318284],[1.1091994733596788,52.07100088036344],[1.041434663581164,52.06861471201667],[1.003811857906161,52.09861225694759],[0.9707733874560276,52.095665284058484],[0.9380474853166803,52.157540718562274],[0.8923708361670784,52.15047018286191],[0.8688240234211619,52.16557891700234],[0.8141662448082947,52.17073611955828],[0.836275243324593,52.18217213375482],[0.8363481759304427,52.19829251530494],[0.8142079205830655,52.2070454646323],[0.8241580118097698,52.23886837336767],[0.7975792864492242,52.25122806563394],[0.8016009987146759,52.265907949242],[0.8558836953545992,52.268349098426256],[0.8430788135560459,52.284920322843746],[0.9311293067046051,52.312872580620294],[0.9327025672022309,52.33573361284588],[0.9532278862772117,52.33686621809804],[0.9674705823053831,52.37010763244048],[1.0299529876316065,52.37873962392537],[1.2128783820475633,52.35535077565994],[1.2814767073215094,52.388647170839874],[1.3160050867197253,52.38740460391275],[1.3471056336429825,52.40441567503011],[1.4095046874196626,52.36326801625755]]]}</t>
  </si>
  <si>
    <t>Mid Suffolk</t>
  </si>
  <si>
    <t>{"type":"Polygon","coordinates":[[[0.9674705823053831,52.37010763244048],[0.9532278862772117,52.33686621809804],[0.9327025672022309,52.33573361284588],[0.9311293067046051,52.312872580620294],[0.8430788135560459,52.284920322843746],[0.8558836953545992,52.268349098426256],[0.8016009987146759,52.265907949242],[0.7975792864492242,52.25122806563394],[0.8241580118097698,52.23886837336767],[0.8142079205830655,52.2070454646323],[0.8363481759304427,52.19829251530494],[0.836275243324593,52.18217213375482],[0.8141662448082947,52.17073611955828],[0.7650513442400406,52.17390301579732],[0.7615401602155387,52.15793658059215],[0.6942337839595112,52.180005888757975],[0.6916498859236757,52.15757370706476],[0.6453793569835788,52.160179798761476],[0.6269169887597901,52.1309959702253],[0.6569027087079089,52.08543884828658],[0.5518068236777918,52.06888961620408],[0.5422630712551104,52.057761494697445],[0.48968908138082057,52.06030160938918],[0.4666632158195476,52.07845628192619],[0.40463924401581153,52.06550279661511],[0.3818009194410106,52.10270283125635],[0.4173086795463572,52.13310723438466],[0.41727742271527823,52.159311101529234],[0.4445229604721703,52.17107700075068],[0.48744900848685013,52.164501292587666],[0.5125690817303923,52.21505067456988],[0.5589125432763389,52.210465272723766],[0.5629342555417924,52.26584197223701],[0.5950558589469512,52.264599405309895],[0.6018281723473269,52.317941813836256],[0.6223430724786141,52.3078693244093],[0.7124356785909782,52.39461808979057],[0.7375870086655993,52.395134909662914],[0.747401653624296,52.38318207559403],[0.8554356807758055,52.39944540732161],[0.8655837319326753,52.390538511649304],[0.9231588147795495,52.38994471860448],[0.9674705823053831,52.37010763244048]]]}</t>
  </si>
  <si>
    <t>St Edmundsbury</t>
  </si>
  <si>
    <t>{"type":"Polygon","coordinates":[[[1.6679778425527196,52.31137710184075],[1.6305738346952676,52.26625982660189],[1.622759626925605,52.18693347428088],[1.5834697902597412,52.09106888604487],[1.4757170745879389,52.0513067443769],[1.4312490229067105,52.004639009521014],[1.319610041237464,51.93215227338293],[1.3154528827040028,51.95149453200958],[1.2887491300191414,51.95964269212462],[1.2713494940520267,51.98957426005057],[1.1698689824833401,52.02038552137625],[1.2236098940512345,52.029435367226014],[1.2017926259583351,52.03735260782362],[1.2064498937890544,52.06401831400306],[1.1898941922610629,52.080446588243085],[1.1578351025180602,52.08874869470308],[1.176703809545872,52.136933900673505],[1.2398426083247465,52.170428226868374],[1.2567317160509113,52.198369488477425],[1.2422598032614953,52.20033780245933],[1.2479693844051951,52.22914776130062],[1.3397706972831926,52.26592994157699],[1.3412710251749687,52.28444748764139],[1.3763099328141362,52.27545262262911],[1.401659222818921,52.285811012410974],[1.3574724826174016,52.32215334598749],[1.3573995500115519,52.33727307629541],[1.4095046874196626,52.36326801625755],[1.4222157987249808,52.36884307317837],[1.4812391147451667,52.346487864657625],[1.4885115374428004,52.328564111638045],[1.5251341245232855,52.338647597232494],[1.561267021250206,52.32997162107762],[1.6292193720151928,52.335392731653485],[1.6679778425527196,52.31137710184075]]]}</t>
  </si>
  <si>
    <t>Suffolk Coastal</t>
  </si>
  <si>
    <t>{"type":"Polygon","coordinates":[[[1.7407229074164334,52.532125164336485],[1.7681872429908747,52.48138884750683],[1.7345757306376317,52.447971494484435],[1.7249277887780217,52.392957668498575],[1.6679778425527196,52.31137710184075],[1.6292193720151928,52.335392731653485],[1.561267021250206,52.32997162107762],[1.5251341245232855,52.338647597232494],[1.4885115374428004,52.328564111638045],[1.4812391147451667,52.346487864657625],[1.4222157987249808,52.36884307317837],[1.4095046874196626,52.36326801625755],[1.3471056336429825,52.40441567503011],[1.3578267267029602,52.42417578802163],[1.4302071285374236,52.44515647560529],[1.4310093872017742,52.456889386324235],[1.411057110029903,52.461551761342825],[1.425060170353138,52.47096448071998],[1.4402405713136694,52.457021340334194],[1.4832187140468154,52.47184417411972],[1.5588706642008425,52.458021991576395],[1.5873560562571871,52.47860681713017],[1.6164144902166395,52.463718006339676],[1.6545686620199778,52.46790754615591],[1.6816058209030107,52.48971294630181],[1.6285838164499271,52.52602229137583],[1.667467314311768,52.550213859868514],[1.7407229074164334,52.532125164336485]]]}</t>
  </si>
  <si>
    <t>Waveney</t>
  </si>
  <si>
    <t>{"type":"Polygon","coordinates":[[[-0.31769570326811625,51.39366995107079],[-0.30867289803007836,51.3754493015288],[-0.3306568692220626,51.329012486190344],[-0.3600174525486093,51.311957430403005],[-0.392389110602398,51.31222133842292],[-0.3947437918769907,51.29794831301224],[-0.4374302041867342,51.30399620513541],[-0.44619253583245033,51.326769268021025],[-0.46234189855641894,51.32995815659506],[-0.48115851086576633,51.349355396059195],[-0.4579867800927939,51.38056251941475],[-0.3833454674769765,51.40853676952629],[-0.3599861957175303,51.41204454695773],[-0.31769570326811625,51.39366995107079]]]}</t>
  </si>
  <si>
    <t>Elmbridge</t>
  </si>
  <si>
    <t>{"type":"Polygon","coordinates":[[[-1.8788806451534885,53.95427050284888],[-1.862981337078148,53.93444441285237],[-1.7977587495606961,53.936610657849215],[-1.727212081816182,53.91019786352221],[-1.732004795914908,53.89591384194403],[-1.7170536117156203,53.89226311433513],[-1.7563538673251768,53.884708747264916],[-1.7874648331921277,53.89690349701873],[-1.8004155802023822,53.88596231035954],[-1.759667091419514,53.86369507117877],[-1.7152823912878299,53.866246182038],[-1.6930483654472166,53.852962811702014],[-1.7120004240245716,53.783071171093155],[-1.6404326997981542,53.77980530934664],[-1.6499660332771429,53.76819335647016],[-1.6816187842161225,53.7564714419187],[-1.7048842854823318,53.76485052155117],[-1.7700860351123975,53.72625397363784],[-1.8093654528345686,53.76437768634881],[-1.8683470930799828,53.75332653801465],[-1.8734002807710315,53.778694696429476],[-1.9808508470757404,53.786348029007165],[-2.061253835553723,53.82563733547278],[-2.046125529311656,53.85013679665537],[-2.0217556200140008,53.8715353386039],[-1.9823615939112083,53.86886326990221],[-1.9791004645353354,53.90125797934741],[-1.9525634149495614,53.90353418601922],[-1.9768708105850585,53.9264172105798],[-1.9582104824311042,53.95395161399147],[-1.8788806451534885,53.95427050284888]]]}</t>
  </si>
  <si>
    <t>{"type":"Polygon","coordinates":[[[-1.7700860351123975,53.72625397363784],[-1.7358702240249677,53.71324550748927],[-1.7467163444092595,53.69458501124741],[-1.9051780590343261,53.64495930733492],[-1.9341531414442361,53.6483351307564],[-2.009471685400091,53.61677613004095],[-2.026819226648742,53.62416555459871],[-2.0512412306648615,53.68368780925821],[-2.0865406118963516,53.67095424729706],[-2.1463245108061173,53.68223631514865],[-2.1732887370833005,53.72301010422632],[-2.129518754629496,53.754591097276766],[-2.1363640006357203,53.78010220586905],[-2.112275402817774,53.80571227996881],[-2.061253835553723,53.82563733547278],[-1.9808508470757404,53.786348029007165],[-1.8734002807710315,53.778694696429476],[-1.8683470930799828,53.75332653801465],[-1.8093654528345686,53.76437768634881],[-1.7700860351123975,53.72625397363784]]]}</t>
  </si>
  <si>
    <t>{"type":"Polygon","coordinates":[[[-0.24503398995394576,51.38003470337492],[-0.22094539213599873,51.32985919108759],[-0.2722378519360653,51.29232927142144],[-0.30619318943117335,51.33508237064851],[-0.2882830252231052,51.36207796185285],[-0.24503398995394576,51.38003470337492]]]}</t>
  </si>
  <si>
    <t>Epsom and Ewell</t>
  </si>
  <si>
    <t>{"type":"Polygon","coordinates":[[[-0.46234189855641894,51.32995815659506],[-0.44619253583245033,51.326769268021025],[-0.4374302041867342,51.30399620513541],[-0.3947437918769907,51.29794831301224],[-0.396963026883574,51.237887246145405],[-0.4254171621088396,51.241131115556925],[-0.4384408417249439,51.20968207651644],[-0.4101429906550731,51.193308783113885],[-0.41856149715892244,51.17318579659497],[-0.44392120610740093,51.18358817104683],[-0.4570699130478193,51.17495617956194],[-0.5053408791769503,51.183599167214325],[-0.505632609600351,51.20501970149785],[-0.5306693312943498,51.21335479646032],[-0.5555601877766492,51.19925770972959],[-0.6141146513306541,51.208054643726925],[-0.6355047427321452,51.20161088957388],[-0.631160043212212,51.18412698325417],[-0.6481220835442265,51.17583587296167],[-0.6635421202096943,51.20025836097179],[-0.687953705282121,51.18878935827276],[-0.7089166199922028,51.203040391348445],[-0.7316403361863815,51.196860545215316],[-0.7455392070726887,51.230453836917654],[-0.7310985511143517,51.28036544118506],[-0.697726674466046,51.28877750932001],[-0.6874952717596337,51.313815782709945],[-0.6467884587515371,51.31190244956552],[-0.6181676204271866,51.28270762486185],[-0.6015181484059582,51.28623739462828],[-0.5474125738088134,51.26560858440452],[-0.5402964352665744,51.30091727823634],[-0.4754697676094519,51.31635589740167],[-0.4840237203813107,51.33150861621209],[-0.46234189855641894,51.32995815659506]]]}</t>
  </si>
  <si>
    <t>Guildford</t>
  </si>
  <si>
    <t>{"type":"Polygon","coordinates":[[[-0.2722378519360653,51.29232927142144],[-0.2664657571302076,51.26256264600794],[-0.22734262356343038,51.256349811372324],[-0.24919114848740698,51.22438395245949],[-0.21281861605555008,51.19331977928138],[-0.24283559283474787,51.189526101495034],[-0.22375850693307697,51.174934187226945],[-0.18977191260689175,51.178870815190756],[-0.17670655721601491,51.16685200411689],[-0.2546089992077061,51.139053692685295],[-0.41920747166788175,51.105207489130535],[-0.41856149715892244,51.17318579659497],[-0.4101429906550731,51.193308783113885],[-0.4384408417249439,51.20968207651644],[-0.4254171621088396,51.241131115556925],[-0.396963026883574,51.237887246145405],[-0.3947437918769907,51.29794831301224],[-0.392389110602398,51.31222133842292],[-0.3600174525486093,51.311957430403005],[-0.3306568692220626,51.329012486190344],[-0.30619318943117335,51.33508237064851],[-0.2722378519360653,51.29232927142144]]]}</t>
  </si>
  <si>
    <t>Mole Valley</t>
  </si>
  <si>
    <t>{"type":"Polygon","coordinates":[[[-0.15654590117028633,51.32151309995761],[-0.15531646581452563,51.30126915559624],[-0.1242888514971181,51.286754214500625],[-0.154962221728967,51.23066276410009],[-0.13586429793991073,51.21207924103071],[-0.14045905210847387,51.16004537643645],[-0.17670655721601491,51.16685200411689],[-0.18977191260689175,51.178870815190756],[-0.22375850693307697,51.174934187226945],[-0.24283559283474787,51.189526101495034],[-0.21281861605555008,51.19331977928138],[-0.24919114848740698,51.22438395245949],[-0.22734262356343038,51.256349811372324],[-0.2664657571302076,51.26256264600794],[-0.2722378519360653,51.29232927142144],[-0.22094539213599873,51.32985919108759],[-0.19764863403871047,51.34348344261597],[-0.15654590117028633,51.32151309995761]]]}</t>
  </si>
  <si>
    <t>Reigate and Banstead</t>
  </si>
  <si>
    <t>{"type":"Polygon","coordinates":[[[-0.5227613530314521,51.4353014412132],[-0.4863888205995952,51.38861171402232],[-0.4579867800927939,51.38056251941475],[-0.48115851086576633,51.349355396059195],[-0.515624376601826,51.33885405609987],[-0.548548238671339,51.3480248597921],[-0.6184906076816663,51.39238339947368],[-0.605123102923697,51.431309832411905],[-0.5716782936695406,51.45100396839845],[-0.5227613530314521,51.4353014412132]]]}</t>
  </si>
  <si>
    <t>Runnymede</t>
  </si>
  <si>
    <t>{"type":"Polygon","coordinates":[[[-0.5097064165842689,51.469180633270454],[-0.45864317354544504,51.45631511729935],[-0.45646561431363253,51.43810546392485],[-0.3913367972894175,51.422325963567125],[-0.3833454674769765,51.40853676952629],[-0.4579867800927939,51.38056251941475],[-0.4863888205995952,51.38861171402232],[-0.5227613530314521,51.4353014412132],[-0.5405777467462816,51.45709584519161],[-0.5243554514164632,51.47153381311474],[-0.5097064165842689,51.469180633270454]]]}</t>
  </si>
  <si>
    <t>Spelthorne</t>
  </si>
  <si>
    <t>{"type":"Polygon","coordinates":[[[-0.548548238671339,51.3480248597921],[-0.62602350397162,51.3347854741261],[-0.6279926843295751,51.31644386674165],[-0.6467884587515371,51.31190244956552],[-0.6874952717596337,51.313815782709945],[-0.697726674466046,51.28877750932001],[-0.7310985511143517,51.28036544118506],[-0.7629075862087253,51.318731069580956],[-0.7754624133586505,51.33195945907946],[-0.7353390611973554,51.36501393857446],[-0.6676367650809976,51.38457612055104],[-0.6250857990392618,51.382816733751575],[-0.6184906076816663,51.39238339947368],[-0.548548238671339,51.3480248597921]]]}</t>
  </si>
  <si>
    <t>Surrey Heath</t>
  </si>
  <si>
    <t>{"type":"Polygon","coordinates":[[[0.0022908954277252036,51.329133444032806],[0.01501242567673522,51.291790459214106],[0.032912170941109764,51.30752597490184],[0.04239340970163319,51.29267015261384],[0.057427945450465145,51.244188050121],[0.033620659112225226,51.211364490143424],[0.05257271768958205,51.180047405112894],[0.05002007648482554,51.14264943945671],[0.02735887395280301,51.139845416745054],[-0.13757300470554412,51.14215461191936],[-0.14045905210847387,51.16004537643645],[-0.13586429793991073,51.21207924103071],[-0.154962221728967,51.23066276410009],[-0.1242888514971181,51.286754214500625],[-0.03789497039572787,51.33870010975492],[0.0022908954277252036,51.329133444032806]]]}</t>
  </si>
  <si>
    <t>Tandridge</t>
  </si>
  <si>
    <t>{"type":"Polygon","coordinates":[[[-0.7455392070726887,51.230453836917654],[-0.7316403361863815,51.196860545215316],[-0.7089166199922028,51.203040391348445],[-0.687953705282121,51.18878935827276],[-0.6635421202096943,51.20025836097179],[-0.6481220835442265,51.17583587296167],[-0.631160043212212,51.18412698325417],[-0.6355047427321452,51.20161088957388],[-0.6141146513306541,51.208054643726925],[-0.5555601877766492,51.19925770972959],[-0.5306693312943498,51.21335479646032],[-0.505632609600351,51.20501970149785],[-0.5053408791769503,51.183599167214325],[-0.4570699130478193,51.17495617956194],[-0.44392120610740093,51.18358817104683],[-0.41856149715892244,51.17318579659497],[-0.41920747166788175,51.105207489130535],[-0.49212965857437396,51.09448622582127],[-0.6040186948922504,51.08012523107062],[-0.6296284584893588,51.08894415740295],[-0.6969035779143082,51.07274680268035],[-0.7534784421666654,51.0864590235487],[-0.7598652546504034,51.104866607938135],[-0.7455287881289951,51.11219005549092],[-0.7694402639041638,51.117303273376876],[-0.8047292261919603,51.15536100908287],[-0.8338084980387981,51.14975296365956],[-0.8254212483660268,51.18116901419756],[-0.8489159663934798,51.21071571626112],[-0.8047500640793457,51.245067743520735],[-0.7455392070726887,51.230453836917654]]]}</t>
  </si>
  <si>
    <t>Waverley</t>
  </si>
  <si>
    <t>{"type":"Polygon","coordinates":[[[-0.46234189855641894,51.32995815659506],[-0.4840237203813107,51.33150861621209],[-0.4754697676094519,51.31635589740167],[-0.5402964352665744,51.30091727823634],[-0.5474125738088134,51.26560858440452],[-0.6015181484059582,51.28623739462828],[-0.6181676204271866,51.28270762486185],[-0.6467884587515371,51.31190244956552],[-0.6279926843295751,51.31644386674165],[-0.62602350397162,51.3347854741261],[-0.548548238671339,51.3480248597921],[-0.515624376601826,51.33885405609987],[-0.48115851086576633,51.349355396059195],[-0.46234189855641894,51.32995815659506]]]}</t>
  </si>
  <si>
    <t>Woking</t>
  </si>
  <si>
    <t>{"type":"Polygon","coordinates":[[[-1.5517674889717146,52.66745499771805],[-1.5468914233234452,52.642361743490646],[-1.5710008590287776,52.63611592035253],[-1.5607381994912872,52.59613385533463],[-1.5203856305687493,52.569677076337626],[-1.459997432924796,52.5515883808056],[-1.5561851210974975,52.53164133296663],[-1.514821914636749,52.476264633453376],[-1.5451722976141191,52.47265789051447],[-1.539785703724898,52.464795630754345],[-1.595485376707054,52.45592172358453],[-1.6183132823381623,52.464135860704545],[-1.6665842484672915,52.435468852040714],[-1.7535199146407123,52.512969840557275],[-1.728847855975964,52.524471831758795],[-1.749081444627544,52.5314214096167],[-1.788079550870008,52.587864737377124],[-1.7003937207506992,52.590910675773706],[-1.6488616252456971,52.598607993021375],[-1.6360150676723713,52.619621669107524],[-1.6449441024171723,52.65751446230106],[-1.5896403492953466,52.68725909537957],[-1.5517674889717146,52.66745499771805]]]}</t>
  </si>
  <si>
    <t>North Warwickshire</t>
  </si>
  <si>
    <t>{"type":"Polygon","coordinates":[[[-1.4173422774461306,52.534456351845776],[-1.4288656291704598,52.5161917176338],[-1.4075484703748193,52.515334016569064],[-1.4050270860011418,52.47637459512834],[-1.4590493090487433,52.45516298802726],[-1.4928066866136867,52.45843984594127],[-1.5050385265091313,52.45009375481129],[-1.539785703724898,52.464795630754345],[-1.5451722976141191,52.47265789051447],[-1.514821914636749,52.476264633453376],[-1.5561851210974975,52.53164133296663],[-1.459997432924796,52.5515883808056],[-1.4173422774461306,52.534456351845776]]]}</t>
  </si>
  <si>
    <t>Nuneaton and Bedworth</t>
  </si>
  <si>
    <t>{"type":"Polygon","coordinates":[[[-1.3250929499893394,52.50103899882338],[-1.3059429314818187,52.4933966624132],[-1.201618048284975,52.39672935394993],[-1.1751330934176654,52.356186484389696],[-1.2653507268543445,52.32835518445561],[-1.2092342961244729,52.315203768129585],[-1.2337813274649072,52.29033043725211],[-1.215902420087919,52.26396162759509],[-1.2329999066879411,52.25326235662082],[-1.2878035505125087,52.27362725882466],[-1.3090165198712196,52.25747388877205],[-1.3919200548354942,52.30170047444367],[-1.4194052282973217,52.30375675776555],[-1.4065795086113813,52.31541269531203],[-1.4417538625185564,52.33340242533659],[-1.464008726246556,52.37326353251203],[-1.435815064613613,52.392264909946284],[-1.4247501464117702,52.43458915864098],[-1.4590493090487433,52.45516298802726],[-1.4050270860011418,52.47637459512834],[-1.4075484703748193,52.515334016569064],[-1.4288656291704598,52.5161917176338],[-1.4173422774461306,52.534456351845776],[-1.3250929499893394,52.50103899882338]]]}</t>
  </si>
  <si>
    <t>Rugby</t>
  </si>
  <si>
    <t>{"type":"Polygon","coordinates":[[[-1.7757539404813265,52.34796135110218],[-1.75481186365863,52.305021317027666],[-1.6676365617802729,52.28550311972107],[-1.6758258515228794,52.265391129369654],[-1.6059251582873237,52.23474481055642],[-1.6263671258127612,52.225002206154365],[-1.6212305865721692,52.213808107642755],[-1.6028411509542302,52.22492523298189],[-1.5683023526123208,52.21770075093657],[-1.5600609681512498,52.231643891322356],[-1.5278039184780825,52.22518914100181],[-1.4776575424842333,52.261740401760754],[-1.4352107658794253,52.272791550094915],[-1.4479322961284362,52.29138606933179],[-1.4194052282973217,52.30375675776555],[-1.3919200548354942,52.30170047444367],[-1.3090165198712196,52.25747388877205],[-1.2878035505125087,52.27362725882466],[-1.2329999066879411,52.25326235662082],[-1.2668927305208912,52.23523963809377],[-1.2846466105735646,52.23858247301276],[-1.2549838778799254,52.19783067627009],[-1.2811979402112206,52.191947726659365],[-1.3131320026299083,52.190463244047315],[-1.3318965202207922,52.16848190522146],[-1.3487126953411064,52.13513052920405],[-1.3921180147656589,52.117019841337026],[-1.3718635882266934,52.117910530904254],[-1.3580376499462368,52.10181214168912],[-1.385314444534206,52.09423578228392],[-1.4248126600739281,52.11827340443165],[-1.4534647552293576,52.11297325169825],[-1.4471925511262418,52.09762260187289],[-1.4801476700268328,52.09347704672665],[-1.501850329739109,52.07162766191075],[-1.5228236633928836,51.99684272676587],[-1.6123432276021399,51.955398171470904],[-1.665750732971861,51.9874849882262],[-1.6175318615611962,52.03160161222286],[-1.6949967079177855,52.04051950406266],[-1.6886411522651263,52.05183456041674],[-1.7306711711222187,52.07339804487772],[-1.728368584566092,52.09987681620971],[-1.7475602788483835,52.09356501606662],[-1.7676480022882632,52.11258838583586],[-1.7933202795475278,52.121781181863085],[-1.785547747552637,52.13206259847247],[-1.8232122290024115,52.13638409229867],[-1.839674160037167,52.15271340103123],[-1.8541877486013538,52.13851734879302],[-1.866930116737751,52.15301029755364],[-1.903552703818237,52.13350309641454],[-1.9218900447177116,52.15301029755364],[-1.9443011926011042,52.15533048889544],[-1.9354867662369246,52.16955952963613],[-1.960408879550302,52.168668840068904],[-1.9201188242899212,52.21026734170882],[-1.9346115749667225,52.2520197896937],[-1.9374038518764154,52.2761563773489],[-1.8864760551056001,52.28663572497323],[-1.880933177060986,52.31093725514088],[-1.867461482866088,52.33128016500972],[-1.8889766015918923,52.36109077509321],[-1.872035399147264,52.36760050625124],[-1.8078026112806365,52.36661085117654],[-1.7757539404813265,52.34796135110218]]]}</t>
  </si>
  <si>
    <t>Stratford-on-Avon</t>
  </si>
  <si>
    <t>{"type":"Polygon","coordinates":[[[-1.464008726246556,52.37326353251203],[-1.4417538625185564,52.33340242533659],[-1.4065795086113813,52.31541269531203],[-1.4194052282973217,52.30375675776555],[-1.4479322961284362,52.29138606933179],[-1.4352107658794253,52.272791550094915],[-1.4776575424842333,52.261740401760754],[-1.5278039184780825,52.22518914100181],[-1.5600609681512498,52.231643891322356],[-1.5683023526123208,52.21770075093657],[-1.6028411509542302,52.22492523298189],[-1.6212305865721692,52.213808107642755],[-1.6263671258127612,52.225002206154365],[-1.6059251582873237,52.23474481055642],[-1.6758258515228794,52.265391129369654],[-1.6676365617802729,52.28550311972107],[-1.75481186365863,52.305021317027666],[-1.7757539404813265,52.34796135110218],[-1.7757435215376338,52.36591809262425],[-1.743569823414009,52.355372767994936],[-1.720262646373028,52.37257077395974],[-1.7208148503887513,52.35869361057893],[-1.693881880942647,52.35101828566626],[-1.6846923726055234,52.36297111973514],[-1.6209701129798475,52.367886406606154],[-1.6010699305264398,52.38929594472218],[-1.5678022433150627,52.384776519881044],[-1.552413463480673,52.36389479780486],[-1.5246469785391383,52.37939939397517],[-1.464008726246556,52.37326353251203]]]}</t>
  </si>
  <si>
    <t>Warwick</t>
  </si>
  <si>
    <t>{"type":"Polygon","coordinates":[[[-1.6816187842161225,53.7564714419187],[-1.642130987620094,53.747630523251374],[-1.623178929042739,53.71851267172018],[-1.5711258863530926,53.70640589130634],[-1.5984130998847546,53.699709225300865],[-1.5919220979640878,53.689339839351504],[-1.615218856061376,53.677584936297556],[-1.5925889103604325,53.65908938256815],[-1.6246584190471287,53.65400915318469],[-1.5864521525253243,53.60717647581635],[-1.6156356138090908,53.563026863317205],[-1.6619061427491868,53.55369111711253],[-1.7231799506070358,53.55992594408314],[-1.7562705157756335,53.53661406899019],[-1.8042810083124419,53.53700993102007],[-1.8222328482952799,53.52108748048489],[-1.8412682584221782,53.51975694421779],[-1.8706496796361103,53.539275141524385],[-1.9096165290474945,53.53839544812465],[-2.009471685400091,53.61677613004095],[-1.9341531414442361,53.6483351307564],[-1.9051780590343261,53.64495930733492],[-1.7467163444092595,53.69458501124741],[-1.7358702240249677,53.71324550748927],[-1.7700860351123975,53.72625397363784],[-1.7048842854823318,53.76485052155117],[-1.6816187842161225,53.7564714419187]]]}</t>
  </si>
  <si>
    <t>{"type":"Polygon","coordinates":[[[-1.3137258824204032,53.90469977977387],[-1.3154137512986503,53.86334319381888],[-1.3529740433114954,53.85674549332087],[-1.3036195070383059,53.816532508785535],[-1.3126006365015712,53.77929948564179],[-1.2903978674920369,53.76426772467384],[-1.3122359734723208,53.755888645041374],[-1.3020462465406801,53.74172558130566],[-1.4001093445781008,53.719337384282426],[-1.511216960119012,53.729409873709386],[-1.5593212231490554,53.698983478246085],[-1.5711258863530926,53.70640589130634],[-1.623178929042739,53.71851267172018],[-1.642130987620094,53.747630523251374],[-1.6816187842161225,53.7564714419187],[-1.6499660332771429,53.76819335647016],[-1.6404326997981542,53.77980530934664],[-1.7120004240245716,53.783071171093155],[-1.6930483654472166,53.852962811702014],[-1.7152823912878299,53.866246182038],[-1.759667091419514,53.86369507117877],[-1.8004155802023822,53.88596231035954],[-1.7874648331921277,53.89690349701873],[-1.7563538673251768,53.884708747264916],[-1.7170536117156203,53.89226311433513],[-1.732004795914908,53.89591384194403],[-1.727212081816182,53.91019786352221],[-1.716095068895875,53.91740035323253],[-1.56284282611725,53.90390805571411],[-1.4946716775347122,53.915333073743156],[-1.4517664674074178,53.90704196345066],[-1.3999009657042434,53.941426979212764],[-1.3619551727747607,53.94148196005025],[-1.3069118932452568,53.93397157765001],[-1.3005875944236767,53.90748181015053],[-1.3137258824204032,53.90469977977387]]]}</t>
  </si>
  <si>
    <t>{"type":"Polygon","coordinates":[[[-1.2328436225325472,53.62110862003464],[-1.2580262094382473,53.59200176467094],[-1.3078183413465378,53.57536456324847],[-1.3487335332284918,53.58334778085106],[-1.3786359016270682,53.60661567127402],[-1.4003593992267298,53.59867643834142],[-1.4468487259843767,53.612619578727205],[-1.4843152475039858,53.59495973372755],[-1.5365662501237978,53.59401406332283],[-1.5864521525253243,53.60717647581635],[-1.6246584190471287,53.65400915318469],[-1.5925889103604325,53.65908938256815],[-1.615218856061376,53.677584936297556],[-1.5919220979640878,53.689339839351504],[-1.5984130998847546,53.699709225300865],[-1.5711258863530926,53.70640589130634],[-1.5593212231490554,53.698983478246085],[-1.511216960119012,53.729409873709386],[-1.4001093445781008,53.719337384282426],[-1.3020462465406801,53.74172558130566],[-1.2577032221837676,53.71184899421719],[-1.2195282124930422,53.714290143401456],[-1.1989924744743687,53.69489290393732],[-1.2444190689753416,53.692429762418065],[-1.2536606720309287,53.641198618051064],[-1.2328436225325472,53.62110862003464]]]}</t>
  </si>
  <si>
    <t>{"type":"Polygon","coordinates":[[[-1.7697526289142251,54.98098266201337],[-1.6400784557125956,54.95926523120743],[-1.5967564878375864,54.970404348881566],[-1.5522259224942019,54.959067300192494],[-1.535524355754509,54.96523615015813],[-1.511216960119012,54.93166485079078],[-1.5688962324028148,54.92462730359291],[-1.5594149936422914,54.88203914687829],[-1.5799090558861932,54.87777263388958],[-1.5941621708580582,54.90201918321975],[-1.639974266275667,54.879795928708965],[-1.6781388570226996,54.8998419420554],[-1.674773538209898,54.909562554122466],[-1.7513736122399788,54.91701795568521],[-1.7694296416597464,54.90673653907582],[-1.8210138318832128,54.905658914661146],[-1.852645744934807,54.917259871370135],[-1.8269526297881562,54.93022435284872],[-1.8337041053011447,54.953272319921744],[-1.8128141231969135,54.97632028699478],[-1.7697526289142251,54.98098266201337]]]}</t>
  </si>
  <si>
    <t>{"type":"Polygon","coordinates":[[[-0.36460178777347885,50.87452988738529],[-0.33972135023487127,50.862544064813925],[-0.24497147629178784,50.863808624076036],[-0.2162360295868151,50.8268944897897],[-0.3302505304180414,50.81609625330797],[-0.35834000261405485,50.83064418290607],[-0.36745657834532786,50.86053176616203],[-0.36460178777347885,50.87452988738529]]]}</t>
  </si>
  <si>
    <t>Adur</t>
  </si>
  <si>
    <t>{"type":"Polygon","coordinates":[[[-0.5531013170651278,50.90151448242214],[-0.5554559983397205,50.88194130427806],[-0.5246471818398639,50.88305191719522],[-0.49992302845665115,50.899887049632625],[-0.4649257965922544,50.88397559526494],[-0.4553612062821877,50.896885095906036],[-0.4399828453914907,50.87753184111189],[-0.4261256502799551,50.88725245317895],[-0.4086218248759117,50.879907013291174],[-0.39595238934536425,50.89190383203004],[-0.3638932996023616,50.888484023938574],[-0.36460178777347885,50.87452988738529],[-0.36745657834532786,50.86053176616203],[-0.4072777811395287,50.85283444891436],[-0.4227915882982334,50.86023486963962],[-0.4223018979446671,50.84067268766304],[-0.44600499484597833,50.839858971268285],[-0.43534641544815855,50.80174625472481],[-0.6430897337405632,50.786868440101806],[-0.7267225947633404,50.771396832433986],[-0.748727403842711,50.75604618260863],[-0.763230573463205,50.773035261390994],[-0.7549891890021341,50.79071709872564],[-0.7388189883907783,50.79188269248029],[-0.7347451814068613,50.80944357197248],[-0.6899020477526898,50.81281939539396],[-0.6811292971632819,50.8632808080362],[-0.6505392784809754,50.86678858546764],[-0.6577700254038366,50.902405171989365],[-0.5531013170651278,50.90151448242214]]]}</t>
  </si>
  <si>
    <t>Arun</t>
  </si>
  <si>
    <t>{"type":"Polygon","coordinates":[[[-0.5531013170651278,50.90151448242214],[-0.6577700254038366,50.902405171989365],[-0.6505392784809754,50.86678858546764],[-0.6811292971632819,50.8632808080362],[-0.6899020477526898,50.81281939539396],[-0.7347451814068613,50.80944357197248],[-0.7388189883907783,50.79188269248029],[-0.7549891890021341,50.79071709872564],[-0.763230573463205,50.773035261390994],[-0.748727403842711,50.75604618260863],[-0.7852666393736536,50.72238691390131],[-0.8405287167207085,50.75206556997483],[-0.9319966234005337,50.776971889354805],[-0.9470311591493648,50.81805357112238],[-0.927037206202721,50.86502919866817],[-0.9386126526455145,50.87371617099054],[-0.9575855491102558,50.89062827660043],[-0.9240157125317845,50.924199575967776],[-0.9353202664385636,50.94110068541016],[-0.8933423422999356,51.00274520039652],[-0.8985101383716056,51.01766699968951],[-0.8372884252322219,51.06920603674642],[-0.7957272588413087,51.064697608072784],[-0.7534784421666654,51.0864590235487],[-0.6969035779143082,51.07274680268035],[-0.6296284584893588,51.08894415740295],[-0.6040186948922504,51.08012523107062],[-0.49212965857437396,51.09448622582127],[-0.47563647070853854,51.05630753227282],[-0.4835548679151298,51.01149814972387],[-0.5104669994738487,51.00799037229243],[-0.5379209161045964,50.94819321344552],[-0.5595298053236366,50.95147007135953],[-0.5690006251404682,50.93553662465685],[-0.5362851419448145,50.91379720151592],[-0.5531013170651278,50.90151448242214]]]}</t>
  </si>
  <si>
    <t>Chichester</t>
  </si>
  <si>
    <t>{"type":"Polygon","coordinates":[[[-0.17670655721601491,51.16685200411689],[-0.14045905210847387,51.16004537643645],[-0.13757300470554412,51.14215461191936],[-0.13951092823242028,51.10805549651217],[-0.16213045498967027,51.09244093866689],[-0.21197468161642696,51.08657998139117],[-0.23400032858318198,51.113124729728135],[-0.2002742078493185,51.13909767735528],[-0.2546089992077061,51.139053692685295],[-0.17670655721601491,51.16685200411689]]]}</t>
  </si>
  <si>
    <t>Crawley</t>
  </si>
  <si>
    <t>{"type":"Polygon","coordinates":[[[-0.21197468161642696,51.08657998139117],[-0.22812404434039557,51.03771301303595],[-0.2470865218614442,51.03342450771224],[-0.22975981850017924,50.98641589166396],[-0.2408976693078717,50.95285558846411],[-0.22481082024605925,50.948468117632935],[-0.22682167637878514,50.91268658859876],[-0.24415879868374368,50.90736444353037],[-0.23924105726070266,50.86788820221731],[-0.24497147629178784,50.863808624076036],[-0.33972135023487127,50.862544064813925],[-0.36460178777347885,50.87452988738529],[-0.3638932996023616,50.888484023938574],[-0.39595238934536425,50.89190383203004],[-0.4086218248759117,50.879907013291174],[-0.4261256502799551,50.88725245317895],[-0.4399828453914907,50.87753184111189],[-0.4553612062821877,50.896885095906036],[-0.4649257965922544,50.88397559526494],[-0.49992302845665115,50.899887049632625],[-0.5246471818398639,50.88305191719522],[-0.5554559983397205,50.88194130427806],[-0.5531013170651278,50.90151448242214],[-0.5362851419448145,50.91379720151592],[-0.5690006251404682,50.93553662465685],[-0.5595298053236366,50.95147007135953],[-0.5379209161045964,50.94819321344552],[-0.5104669994738487,51.00799037229243],[-0.4835548679151298,51.01149814972387],[-0.47563647070853854,51.05630753227282],[-0.49212965857437396,51.09448622582127],[-0.41920747166788175,51.105207489130535],[-0.2546089992077061,51.139053692685295],[-0.2002742078493185,51.13909767735528],[-0.23400032858318198,51.113124729728135],[-0.21197468161642696,51.08657998139117]]]}</t>
  </si>
  <si>
    <t>Horsham</t>
  </si>
  <si>
    <t>{"type":"Polygon","coordinates":[[[0.02735887395280301,51.139845416745054],[0.04151821843143111,51.11221204782591],[-0.030830926571951522,51.09421132163386],[-0.008211399814701537,51.05632952460781],[0.01371005771512479,51.0570332793276],[-0.020672456471389822,51.02750856959903],[-0.016411108501001692,51.00251428087909],[-0.024600398243608268,50.98002711834839],[-0.0614313641979507,50.97838868939139],[-0.0704333315486032,50.99134217470247],[-0.108816720113186,50.98024704169833],[-0.10543056341299817,50.943112984062054],[-0.11805832316877307,50.945257236723904],[-0.1350099445570958,50.88663666779914],[-0.16812134761307895,50.880753718188416],[-0.1824265573034083,50.88833007759362],[-0.1877297996430869,50.8685699646021],[-0.2326667037904926,50.875937396824874],[-0.23924105726070266,50.86788820221731],[-0.24415879868374368,50.90736444353037],[-0.22682167637878514,50.91268658859876],[-0.22481082024605925,50.948468117632935],[-0.2408976693078717,50.95285558846411],[-0.22975981850017924,50.98641589166396],[-0.2470865218614442,51.03342450771224],[-0.22812404434039557,51.03771301303595],[-0.21197468161642696,51.08657998139117],[-0.16213045498967027,51.09244093866689],[-0.13951092823242028,51.10805549651217],[-0.13757300470554412,51.14215461191936],[0.02735887395280301,51.139845416745054]]]}</t>
  </si>
  <si>
    <t>Mid Sussex</t>
  </si>
  <si>
    <t>{"type":"Polygon","coordinates":[[[-0.36745657834532786,50.86053176616203],[-0.35834000261405485,50.83064418290607],[-0.3302505304180414,50.81609625330797],[-0.43534641544815855,50.80174625472481],[-0.44600499484597833,50.839858971268285],[-0.4223018979446671,50.84067268766304],[-0.4227915882982334,50.86023486963962],[-0.4072777811395287,50.85283444891436],[-0.36745657834532786,50.86053176616203]]]}</t>
  </si>
  <si>
    <t>Worthing</t>
  </si>
  <si>
    <t>{"type":"Polygon","coordinates":[[[-2.0169941627463537,52.432686821664056],[-1.9888630147755677,52.41412529092967],[-2.033331066456795,52.403140119600494],[-2.0001154739638816,52.38166460447949],[-1.953615728262542,52.393375522863444],[-1.9346324128541088,52.387888435282605],[-1.9146488788511578,52.4067578587069],[-1.8687430129403122,52.40473456388751],[-1.8454775116741038,52.40040207389382],[-1.872035399147264,52.36760050625124],[-1.8889766015918923,52.36109077509321],[-1.867461482866088,52.33128016500972],[-1.880933177060986,52.31093725514088],[-1.8918730679385138,52.32142759893271],[-1.9406962380833663,52.323241966569654],[-1.9695462931689613,52.31496185244466],[-2.0024597362947807,52.27958718160786],[-2.0916875700806354,52.28856005428514],[-2.0851653113288906,52.313499362167605],[-2.124059228134425,52.3145000134098],[-2.113286040355984,52.337163114620445],[-2.1371662593000726,52.349984645921566],[-2.1192144193172346,52.357890890351676],[-2.1340405761922074,52.41029862464083],[-2.158264620278162,52.40928697723113],[-2.167704183263915,52.42377992599175],[-2.164849392692065,52.430201687809806],[-2.136030594437549,52.426265059845996],[-2.1052530347687703,52.44421080520057],[-2.0821021418831833,52.43173015509185],[-2.037884144850585,52.44156072883387],[-2.0369881156929965,52.42754061527561],[-2.0169941627463537,52.432686821664056]]]}</t>
  </si>
  <si>
    <t>Bromsgrove</t>
  </si>
  <si>
    <t>{"type":"Polygon","coordinates":[[[-2.266413255810294,52.32360484009705],[-2.274863019145222,52.271592967837776],[-2.2316244028197554,52.24774228053749],[-2.2432727818683995,52.22185730225032],[-2.2348855321956282,52.211454927798464],[-2.261214202907545,52.181930218069894],[-2.2473153320212385,52.16972447214859],[-2.2033682275246553,52.16731631146681],[-2.1895735460752777,52.14601673502575],[-2.1691836732683036,52.14481815276862],[-2.1964083731378086,52.12483811642716],[-2.1487521246865597,52.10325263963119],[-2.1713820703875024,52.04756804742803],[-2.187687717266865,52.01907697744414],[-2.16472436536775,52.004199162821145],[-2.184864183526094,51.99056391512527],[-2.220611579336378,51.995501194331275],[-2.2513578821740774,51.96657027764753],[-2.2705599954000615,51.96893445365931],[-2.3257595590849585,51.97559813116229],[-2.3247176647156707,52.003440427263875],[-2.3513797416257596,52.021364180283456],[-2.3446074282253857,52.132590414512315],[-2.358725096929242,52.151899684636476],[-2.4151957717446715,52.14523600713349],[-2.4351793057476225,52.16821799720154],[-2.3902944963186803,52.23034634355775],[-2.4648524573849553,52.23437094086153],[-2.4736252079743632,52.25077722276657],[-2.4280006535432257,52.270614308930575],[-2.4514016010774426,52.285085265356194],[-2.5042256456003624,52.2725166459075],[-2.495650854941119,52.256946072732205],[-2.6288674689983287,52.24035285597972],[-2.604237086108352,52.28660273647074],[-2.639880292481706,52.286371816953306],[-2.663156212691608,52.30396568494799],[-2.6180317675577296,52.30695664250708],[-2.5628009470417537,52.31144307884573],[-2.5622174861949523,52.33310552881417],[-2.5391499448589077,52.34413468481334],[-2.5132067750636278,52.32921288552035],[-2.4798661552464,52.33257771277433],[-2.476198687066505,52.36578613861429],[-2.414924879208657,52.36824928013355],[-2.436512930540312,52.324022694461924],[-2.36912320273474,52.32656280915365],[-2.3632781753230327,52.314851890769695],[-2.306411580647274,52.33918640943983],[-2.2991599958370275,52.32236227316992],[-2.266413255810294,52.32360484009705]]]}</t>
  </si>
  <si>
    <t>Malvern Hills</t>
  </si>
  <si>
    <t>{"type":"Polygon","coordinates":[[[-1.880933177060986,52.31093725514088],[-1.8864760551056001,52.28663572497323],[-1.9374038518764154,52.2761563773489],[-1.9346115749667225,52.2520197896937],[-1.958627240178819,52.24003396712232],[-2.01698374380266,52.23737289458813],[-2.0024597362947807,52.27958718160786],[-1.9695462931689613,52.31496185244466],[-1.9406962380833663,52.323241966569654],[-1.8918730679385138,52.32142759893271],[-1.880933177060986,52.31093725514088]]]}</t>
  </si>
  <si>
    <t>Redditch</t>
  </si>
  <si>
    <t>{"type":"Polygon","coordinates":[[[-2.2033682275246553,52.16731631146681],[-2.2473153320212385,52.16972447214859],[-2.261214202907545,52.181930218069894],[-2.2348855321956282,52.211454927798464],[-2.2432727818683995,52.22185730225032],[-2.2224765702574034,52.23137998330244],[-2.1574102668953454,52.213148337592955],[-2.1711528536262588,52.1845583021016],[-2.2033682275246553,52.16731631146681]]]}</t>
  </si>
  <si>
    <t>Worcester</t>
  </si>
  <si>
    <t>{"type":"Polygon","coordinates":[[[-2.1371662593000726,52.349984645921566],[-2.113286040355984,52.337163114620445],[-2.124059228134425,52.3145000134098],[-2.0851653113288906,52.313499362167605],[-2.0916875700806354,52.28856005428514],[-2.0024597362947807,52.27958718160786],[-2.01698374380266,52.23737289458813],[-1.958627240178819,52.24003396712232],[-1.9346115749667225,52.2520197896937],[-1.9201188242899212,52.21026734170882],[-1.960408879550302,52.168668840068904],[-1.9354867662369246,52.16955952963613],[-1.9443011926011042,52.15533048889544],[-1.9218900447177116,52.15301029755364],[-1.903552703818237,52.13350309641454],[-1.866930116737751,52.15301029755364],[-1.8541877486013538,52.13851734879302],[-1.839674160037167,52.15271340103123],[-1.8232122290024115,52.13638409229867],[-1.785547747552637,52.13206259847247],[-1.7933202795475278,52.121781181863085],[-1.7676480022882632,52.11258838583586],[-1.8317557628305758,52.07277126333041],[-1.8687325939966195,52.07391486475006],[-1.8634501895443272,52.05341800853626],[-1.8250251252049727,52.03093084600556],[-1.839049023415594,52.006783262182864],[-1.913450700326476,52.04445613202647],[-1.9310691341111426,52.03023808745327],[-1.9841328143389987,52.03587912137907],[-2.0495116860118427,52.00379230462377],[-2.0608579156933935,52.01467851044548],[-2.150783818706672,52.00662931583791],[-2.1183809038218033,52.04211394834968],[-2.1713820703875024,52.04756804742803],[-2.1487521246865597,52.10325263963119],[-2.1964083731378086,52.12483811642716],[-2.1691836732683036,52.14481815276862],[-2.1895735460752777,52.14601673502575],[-2.2033682275246553,52.16731631146681],[-2.1711528536262588,52.1845583021016],[-2.1574102668953454,52.213148337592955],[-2.2224765702574034,52.23137998330244],[-2.2432727818683995,52.22185730225032],[-2.2316244028197554,52.24774228053749],[-2.274863019145222,52.271592967837776],[-2.266413255810294,52.32360484009705],[-2.2456795578614557,52.36103579425573],[-2.219100832500909,52.359122461111305],[-2.190469575232865,52.328937981332935],[-2.171079921020409,52.33172001170959],[-2.174622361875989,52.31665526223915],[-2.1371662593000726,52.349984645921566]]]}</t>
  </si>
  <si>
    <t>Wychavon</t>
  </si>
  <si>
    <t>{"type":"Polygon","coordinates":[[[-2.167704183263915,52.42377992599175],[-2.158264620278162,52.40928697723113],[-2.1340405761922074,52.41029862464083],[-2.1192144193172346,52.357890890351676],[-2.1371662593000726,52.349984645921566],[-2.174622361875989,52.31665526223915],[-2.171079921020409,52.33172001170959],[-2.190469575232865,52.328937981332935],[-2.219100832500909,52.359122461111305],[-2.2456795578614557,52.36103579425573],[-2.266413255810294,52.32360484009705],[-2.2991599958370275,52.32236227316992],[-2.306411580647274,52.33918640943983],[-2.3632781753230327,52.314851890769695],[-2.36912320273474,52.32656280915365],[-2.436512930540312,52.324022694461924],[-2.414924879208657,52.36824928013355],[-2.410861491168432,52.38698674954788],[-2.3421798143449433,52.393177591848506],[-2.372946955070029,52.40196352967835],[-2.363528229971662,52.43942747233952],[-2.310141562489326,52.437888008889985],[-2.2873865894640684,52.45531693437221],[-2.2949611615287946,52.448950153391635],[-2.26928888426953,52.438580767442275],[-2.167704183263915,52.42377992599175]]]}</t>
  </si>
  <si>
    <t>Wyre Forest</t>
  </si>
  <si>
    <t>{"type":"Polygon","coordinates":[[[-0.27354021989767574,51.83536400707721],[-0.24342947262524106,51.812788875206536],[-0.27754109427574214,51.79779010274107],[-0.277447323782507,51.777876043404596],[-0.24559661291336177,51.75178213793499],[-0.2551403653360431,51.72953689108921],[-0.266111513044649,51.73814689023911],[-0.2843029887324242,51.73300068385067],[-0.30001475582129267,51.6965263962642],[-0.32233213321145016,51.693480457867615],[-0.32670808956246056,51.70348697028959],[-0.37535413766453374,51.69251279512791],[-0.3755625165383911,51.692908657157794],[-0.42208310012711614,51.74084095127579],[-0.44058714412567745,51.78688190458437],[-0.4093615698781061,51.79730627137122],[-0.42882415669641283,51.80676297541836],[-0.40486058620277987,51.840609178973125],[-0.37590634168025616,51.82958002297396],[-0.3394817145299349,51.8496040439854],[-0.31939399109005606,51.83665055867432],[-0.27354021989767574,51.83536400707721]]]}</t>
  </si>
  <si>
    <t>St Albans</t>
  </si>
  <si>
    <t>{"type":"Polygon","coordinates":[[[-0.17278903438749182,51.856586610345786],[-0.18359347899701106,51.815065081878345],[-0.14990903403791833,51.80178171154236],[-0.16670437127084625,51.79255592701266],[-0.1432721669055521,51.77424730813069],[-0.13840652020097544,51.73727819300687],[-0.09214641020457215,51.74320512728758],[-0.0986582500126243,51.735947656739775],[-0.11404702984701309,51.72088290726933],[-0.10577438855486321,51.6918750174131],[-0.16349533661343862,51.68811432812924],[-0.16312025464049462,51.69985823501569],[-0.23519850710786372,51.71009566695509],[-0.2551403653360431,51.72953689108921],[-0.24559661291336177,51.75178213793499],[-0.277447323782507,51.777876043404596],[-0.27754109427574214,51.79779010274107],[-0.24342947262524106,51.812788875206536],[-0.27354021989767574,51.83536400707721],[-0.17278903438749182,51.856586610345786]]]}</t>
  </si>
  <si>
    <t>Welwyn Hatfield</t>
  </si>
  <si>
    <t>{"type":"Polygon","coordinates":[[[-0.1621825497081364,51.92034238949151],[-0.1484191250898359,51.86926519146945],[-0.1735808741081506,51.875335075927616],[-0.20420214962153516,51.88014040112367],[-0.23437541055612598,51.90525564768607],[-0.226571621730157,51.93011798239605],[-0.1846041165352208,51.93241618140286],[-0.1621825497081364,51.92034238949151]]]}</t>
  </si>
  <si>
    <t>Stevenage</t>
  </si>
  <si>
    <t>{"type":"Polygon","coordinates":[[[-2.3791358076236016,53.63087321677168],[-2.3629968638433247,53.6103103835529],[-2.373884660002388,53.57053724571743],[-2.3381893589105687,53.5336121152636],[-2.3543908163530034,53.52624468304083],[-2.4371484861055777,53.54225510291599],[-2.4510994517103484,53.52860885905261],[-2.5068928951857403,53.538802306322026],[-2.5338050267444583,53.52306679063429],[-2.5696045172732065,53.54785215217179],[-2.5780021858896713,53.58132448603167],[-2.62590848898955,53.593684178297934],[-2.5959227690414304,53.61081620725775],[-2.574001311511603,53.59428896751025],[-2.511320946255216,53.626991569645355],[-2.4730313281838683,53.616589195193505],[-2.4387217466032025,53.646047927917095],[-2.421697192609031,53.623835669573815],[-2.3791358076236016,53.63087321677168]]]}</t>
  </si>
  <si>
    <t>{"type":"Polygon","coordinates":[[[-2.271789430755822,53.614510919536635],[-2.2455649494808334,53.59912728120879],[-2.2763841849243835,53.59159490647356],[-2.2366359147360324,53.55923318553085],[-2.2372297945265265,53.538857287159516],[-2.2675280827854323,53.538043570764756],[-2.2569632738808485,53.517942576580836],[-2.2907935840516416,53.512026638467624],[-2.3381893589105687,53.5336121152636],[-2.373884660002388,53.57053724571743],[-2.3629968638433247,53.6103103835529],[-2.3791358076236016,53.63087321677168],[-2.3712382483043957,53.66708359633823],[-2.315559413209626,53.65507578143186],[-2.3001081197130793,53.66702861550075],[-2.271789430755822,53.614510919536635]]]}</t>
  </si>
  <si>
    <t>{"type":"Polygon","coordinates":[[[-2.2372297945265265,53.538857287159516],[-2.2131411967085803,53.54218912591101],[-2.1860102673323114,53.52905970191998],[-2.154763855197353,53.51803054592081],[-2.1787065878035996,53.505846792334495],[-2.16302607754581,53.49284932235343],[-2.158452161264634,53.454934536824894],[-2.2125994116365497,53.4069692542044],[-2.246825641667673,53.3960610560477],[-2.2407930732694927,53.35957577229373],[-2.297451289071394,53.3438292604385],[-2.313996571655693,53.357420523464384],[-2.285667463754743,53.37624596221869],[-2.319914531673251,53.41162063305549],[-2.297711762663716,53.408365767476475],[-2.2736231648457697,53.42249584270971],[-2.3000143492198433,53.43361296804884],[-2.253691725561283,53.45994878920338],[-2.265319266722541,53.472726335834516],[-2.2459608693411637,53.48486610475084],[-2.2569632738808485,53.517942576580836],[-2.2675280827854323,53.538043570764756],[-2.2372297945265265,53.538857287159516]]]}</t>
  </si>
  <si>
    <t>{"type":"Polygon","coordinates":[[[-2.009471685400091,53.61677613004095],[-1.9096165290474945,53.53839544812465],[-1.9267765293096746,53.52094453030743],[-1.9167639244208132,53.51450077615438],[-1.963388697446467,53.50982740496829],[-2.054919117788449,53.53139088942927],[-2.0541481159551758,53.52226407040703],[-2.093260830578261,53.52061464528253],[-2.1409379169168963,53.49112292405645],[-2.16302607754581,53.49284932235343],[-2.1787065878035996,53.505846792334495],[-2.154763855197353,53.51803054592081],[-2.1860102673323114,53.52905970191998],[-2.1509296839183722,53.567128433793464],[-2.1565871703436077,53.58229214877138],[-2.112567133241175,53.59889636169135],[-2.059878534986262,53.592485596040795],[-2.026819226648742,53.62416555459871],[-2.009471685400091,53.61677613004095]]]}</t>
  </si>
  <si>
    <t>{"type":"Polygon","coordinates":[[[-2.026819226648742,53.62416555459871],[-2.059878534986262,53.592485596040795],[-2.112567133241175,53.59889636169135],[-2.1565871703436077,53.58229214877138],[-2.1509296839183722,53.567128433793464],[-2.1860102673323114,53.52905970191998],[-2.2131411967085803,53.54218912591101],[-2.2372297945265265,53.538857287159516],[-2.2366359147360324,53.55923318553085],[-2.2763841849243835,53.59159490647356],[-2.2455649494808334,53.59912728120879],[-2.271789430755822,53.614510919536635],[-2.257911397756901,53.61646823735104],[-2.2698410882852524,53.646179881927054],[-2.2258210511828196,53.67076731244962],[-2.1613486276112557,53.64137455673101],[-2.1463245108061173,53.68223631514865],[-2.0865406118963516,53.67095424729706],[-2.0512412306648615,53.68368780925821],[-2.026819226648742,53.62416555459871]]]}</t>
  </si>
  <si>
    <t>{"type":"Polygon","coordinates":[[[-2.3381893589105687,53.5336121152636],[-2.2907935840516416,53.512026638467624],[-2.2569632738808485,53.517942576580836],[-2.2459608693411637,53.48486610475084],[-2.265319266722541,53.472726335834516],[-2.279978720498428,53.46505101092183],[-2.329656244026097,53.47996181404733],[-2.3862102703910697,53.46337959346234],[-2.449380326001023,53.415887146044206],[-2.489712057036175,53.46027867422828],[-2.434470817576506,53.46504001475434],[-2.4385029487856524,53.49239847948606],[-2.4153520559000645,53.512048630802624],[-2.4510994517103484,53.52860885905261],[-2.4371484861055777,53.54225510291599],[-2.3543908163530034,53.52624468304083],[-2.3381893589105687,53.5336121152636]]]}</t>
  </si>
  <si>
    <t>{"type":"Polygon","coordinates":[[[-2.026256603689327,53.42986327493248],[-2.013701776539402,53.415887146044206],[-1.992332523025298,53.415194387491916],[-2.031059736731746,53.3702640471005],[-2.0785492820839098,53.358146270519164],[-2.1365098658474206,53.36699818535399],[-2.154232489069016,53.327796848228346],[-2.1941578813001463,53.33865006554756],[-2.1854372254292027,53.352659182938325],[-2.2407930732694927,53.35957577229373],[-2.246825641667673,53.3960610560477],[-2.2125994116365497,53.4069692542044],[-2.158452161264634,53.454934536824894],[-2.1416880808627843,53.43825335073244],[-2.089041158382644,53.43730768032773],[-2.083081522590314,53.42683932887089],[-2.026256603689327,53.42986327493248]]]}</t>
  </si>
  <si>
    <t>{"type":"Polygon","coordinates":[[[-1.963388697446467,53.50982740496829],[-1.9873939437148707,53.48157825066934],[-1.9865604282194402,53.45445070545504],[-2.026256603689327,53.42986327493248],[-2.083081522590314,53.42683932887089],[-2.089041158382644,53.43730768032773],[-2.1416880808627843,53.43825335073244],[-2.158452161264634,53.454934536824894],[-2.16302607754581,53.49284932235343],[-2.1409379169168963,53.49112292405645],[-2.093260830578261,53.52061464528253],[-2.0541481159551758,53.52226407040703],[-2.054919117788449,53.53139088942927],[-1.963388697446467,53.50982740496829]]]}</t>
  </si>
  <si>
    <t>{"type":"Polygon","coordinates":[[[-2.265319266722541,53.472726335834516],[-2.253691725561283,53.45994878920338],[-2.3000143492198433,53.43361296804884],[-2.2736231648457697,53.42249584270971],[-2.297711762663716,53.408365767476475],[-2.319914531673251,53.41162063305549],[-2.285667463754743,53.37624596221869],[-2.313996571655693,53.357420523464384],[-2.365028557863437,53.36310554206017],[-2.4265940961446866,53.3874620530653],[-2.4710413099385278,53.392333355266324],[-2.449380326001023,53.415887146044206],[-2.3862102703910697,53.46337959346234],[-2.329656244026097,53.47996181404733],[-2.279978720498428,53.46505101092183],[-2.265319266722541,53.472726335834516]]]}</t>
  </si>
  <si>
    <t>{"type":"Polygon","coordinates":[[[-2.62590848898955,53.593684178297934],[-2.5780021858896713,53.58132448603167],[-2.5696045172732065,53.54785215217179],[-2.5338050267444583,53.52306679063429],[-2.5068928951857403,53.538802306322026],[-2.4510994517103484,53.52860885905261],[-2.4153520559000645,53.512048630802624],[-2.4385029487856524,53.49239847948606],[-2.434470817576506,53.46504001475434],[-2.489712057036175,53.46027867422828],[-2.4963385052248492,53.48092947678703],[-2.5509233512318668,53.46797599147595],[-2.5767414937028317,53.44606062965508],[-2.6129577419792955,53.46173016833784],[-2.612134645427558,53.48113840396947],[-2.644547979256118,53.48018173739726],[-2.666292314743167,53.49975491554134],[-2.6988931895581993,53.502031122213154],[-2.7305251026097936,53.52060364911503],[-2.7047486359136004,53.559717016900706],[-2.719168453984551,53.575947360125795],[-2.6893077613607463,53.604306476099715],[-2.6320035710498866,53.607198468151346],[-2.62590848898955,53.593684178297934]]]}</t>
  </si>
  <si>
    <t>{"type":"Polygon","coordinates":[[[-2.824962408242091,53.485206985943236],[-2.8048017521963615,53.43840729707739],[-2.7762017517593955,53.42668538252594],[-2.786776979607673,53.40118527010115],[-2.745174137441988,53.40209795200337],[-2.7872979267923164,53.35628791821223],[-2.8188048125195966,53.347996807919735],[-2.840403282794944,53.34732604170244],[-2.856187982489663,53.37875308840793],[-2.821951333514847,53.380666421552355],[-2.837485978560937,53.39995369934152],[-2.856219239320742,53.39496143929803],[-2.8923625549913554,53.41182956023793],[-2.870951625702479,53.41247833412024],[-2.867627982664449,53.448534767341826],[-2.9226191674754887,53.47498055017133],[-2.887997017584037,53.50382349751511],[-2.824962408242091,53.485206985943236]]]}</t>
  </si>
  <si>
    <t>{"type":"Polygon","coordinates":[[[-2.8188048125195966,53.347996807919735],[-2.8315263427686075,53.33513129194863],[-2.818075486461095,53.3186700292061],[-2.8775676549474607,53.31224826738805],[-2.9100539213818717,53.32380523942705],[-2.903156580657182,53.33808926100523],[-2.9949578935351795,53.382249869671874],[-3.019181937621134,53.43617507507557],[-2.9749118458700714,53.44332258394841],[-2.973828275726012,53.46275281191503],[-2.9226191674754887,53.47498055017133],[-2.867627982664449,53.448534767341826],[-2.870951625702479,53.41247833412024],[-2.8923625549913554,53.41182956023793],[-2.856219239320742,53.39496143929803],[-2.837485978560937,53.39995369934152],[-2.821951333514847,53.380666421552355],[-2.856187982489663,53.37875308840793],[-2.840403282794944,53.34732604170244],[-2.8188048125195966,53.347996807919735]]]}</t>
  </si>
  <si>
    <t>{"type":"Polygon","coordinates":[[[-2.7305251026097936,53.52060364911503],[-2.6988931895581993,53.502031122213154],[-2.666292314743167,53.49975491554134],[-2.644547979256118,53.48018173739726],[-2.612134645427558,53.48113840396947],[-2.6129577419792955,53.46173016833784],[-2.5767414937028317,53.44606062965508],[-2.6326703834462313,53.44184909750385],[-2.677544773931481,53.45257036081311],[-2.6820665954941925,53.438891128447246],[-2.6635521325519385,53.42870867734533],[-2.676315338575721,53.38761599941025],[-2.690630967209743,53.38538377740843],[-2.745174137441988,53.40209795200337],[-2.786776979607673,53.40118527010115],[-2.7762017517593955,53.42668538252594],[-2.8048017521963615,53.43840729707739],[-2.824962408242091,53.485206985943236],[-2.822586889080114,53.505121045279715],[-2.7824739558625113,53.53143487409926],[-2.7688772343432984,53.513566101917164],[-2.7305251026097936,53.52060364911503]]]}</t>
  </si>
  <si>
    <t>{"type":"Polygon","coordinates":[[[-2.887997017584037,53.50382349751511],[-2.9226191674754887,53.47498055017133],[-2.973828275726012,53.46275281191503],[-2.9749118458700714,53.44332258394841],[-3.019181937621134,53.43617507507557],[-3.028173486028093,53.44674239203987],[-3.0884679131788104,53.51518253853917],[-3.148783178216913,53.53881330248953],[-3.1138380410709816,53.53799958609477],[-3.060440954644953,53.69061539478112],[-3.032257711955703,53.697817884491435],[-3.0206510086818312,53.68875704247418],[-2.96305508794757,53.70434960798446],[-2.940143830766919,53.6586055511983],[-3.0321743604061604,53.59847850732648],[-3.0226201890397855,53.56960257148022],[-3.04669836791404,53.542958857635774],[-2.975828712915045,53.51529250021414],[-2.9641386580916302,53.51860234663064],[-2.9776103522865283,53.54592782285987],[-2.936049185895616,53.53841744045965],[-2.925046781355931,53.52636564088329],[-2.8817143945372283,53.52054866827755],[-2.887997017584037,53.50382349751511]]]}</t>
  </si>
  <si>
    <t>{"type":"Polygon","coordinates":[[[-3.028173486028093,53.44674239203987],[-3.019181937621134,53.43617507507557],[-2.9949578935351795,53.382249869671874],[-2.903156580657182,53.33808926100523],[-2.9100539213818717,53.32380523942705],[-2.931600296938755,53.30606842125491],[-3.0128368009121678,53.29897589321956],[-3.074162703488481,53.3163828263668],[-3.1282786970293186,53.28637428526837],[-3.2169334889120647,53.33830918435517],[-3.198971229985534,53.346985160510044],[-3.2302176421204916,53.370516958952926],[-3.263756221867884,53.44949143391404],[-3.176382960059362,53.42768603376813],[-3.125413487513775,53.42697128288085],[-3.059722047530144,53.45636403859946],[-3.028173486028093,53.44674239203987]]]}</t>
  </si>
  <si>
    <t>{"type":"Polygon","coordinates":[[[-1.3487335332284918,53.58334778085106],[-1.2765094155494223,53.52063663761752],[-1.3124443523461782,53.51379702143459],[-1.3807926229714944,53.51396196394704],[-1.4279696000128714,53.48585575982554],[-1.440701549205575,53.491034954716476],[-1.4552151377697626,53.47174767692731],[-1.4947446101405628,53.48627361419042],[-1.5277205669285392,53.43855024725485],[-1.5451722976141191,53.44158518948393],[-1.539473135414112,53.46257687323508],[-1.5672187824682613,53.48625162185542],[-1.7110106243737473,53.50126139048838],[-1.7397564900224136,53.47725675684314],[-1.8014678935153627,53.48099545379201],[-1.796039623851371,53.502635911425465],[-1.8222328482952799,53.52108748048489],[-1.8042810083124419,53.53700993102007],[-1.7562705157756335,53.53661406899019],[-1.7231799506070358,53.55992594408314],[-1.6619061427491868,53.55369111711253],[-1.6156356138090908,53.563026863317205],[-1.5864521525253243,53.60717647581635],[-1.5365662501237978,53.59401406332283],[-1.4843152475039858,53.59495973372755],[-1.4468487259843767,53.612619578727205],[-1.4003593992267298,53.59867643834142],[-1.3786359016270682,53.60661567127402],[-1.3487335332284918,53.58334778085106]]]}</t>
  </si>
  <si>
    <t>{"type":"Polygon","coordinates":[[[-0.8653362216534646,53.63771283295461],[-0.9011148742948265,53.56872287808048],[-0.8973119598469239,53.5329633413813],[-0.9437179350550275,53.530643150039495],[-0.9355599021434999,53.502514953583],[-0.9859771706733635,53.47167070375483],[-1.0143479543490859,53.42630051666355],[-1.0732670809323421,53.42805990346302],[-1.1160368447916298,53.407354120066785],[-1.145949632133898,53.41232438777528],[-1.1356557157653295,53.42412327549921],[-1.1710176106589758,53.43538335101581],[-1.2380947701537606,53.4327552669841],[-1.2582137504247193,53.455220437179804],[-1.2499306901888767,53.476827906310774],[-1.269685007430584,53.48583376749055],[-1.2987538603337292,53.475849247403566],[-1.2890642426993475,53.49104595088397],[-1.3100584142405083,53.49792955173689],[-1.3124443523461782,53.51379702143459],[-1.2765094155494223,53.52063663761752],[-1.3487335332284918,53.58334778085106],[-1.3078183413465378,53.57536456324847],[-1.2580262094382473,53.59200176467094],[-1.2328436225325472,53.62110862003464],[-1.2098281759149678,53.64316693203297],[-1.1891986674030584,53.635931453820156],[-1.159014987524774,53.64336486304791],[-1.1358849325265723,53.6327975460836],[-1.1217464259353296,53.64671869413439],[-1.0486575359297508,53.65605444033907],[-0.9475416873903155,53.65867152820328],[-0.8653362216534646,53.63771283295461]]]}</t>
  </si>
  <si>
    <t>{"type":"Polygon","coordinates":[[[-1.3124443523461782,53.51379702143459],[-1.3100584142405083,53.49792955173689],[-1.2890642426993475,53.49104595088397],[-1.2987538603337292,53.475849247403566],[-1.269685007430584,53.48583376749055],[-1.2499306901888767,53.476827906310774],[-1.2582137504247193,53.455220437179804],[-1.2380947701537606,53.4327552669841],[-1.1710176106589758,53.43538335101581],[-1.1356557157653295,53.42412327549921],[-1.145949632133898,53.41232438777528],[-1.1160368447916298,53.407354120066785],[-1.1449181567083029,53.3712537021752],[-1.1385417631682584,53.355903052349845],[-1.1619531296461671,53.35790435483424],[-1.1569416177298901,53.34504983503063],[-1.1402817267649699,53.34652332147518],[-1.1997426384202559,53.31144554716079],[-1.2542962275961944,53.30175792359622],[-1.2820106178192656,53.30946623701139],[-1.2990247528697445,53.33251420408442],[-1.324665773297931,53.328808495638036],[-1.3286353908449193,53.34889849365446],[-1.3913991076508498,53.383316497919054],[-1.3774377231023864,53.39922795228674],[-1.3972962297810225,53.4248160340515],[-1.4085070131945647,53.42035159004785],[-1.4415350647010063,53.44543384810777],[-1.4552151377697626,53.47174767692731],[-1.440701549205575,53.491034954716476],[-1.4279696000128714,53.48585575982554],[-1.3807926229714944,53.51396196394704],[-1.3124443523461782,53.51379702143459]]]}</t>
  </si>
  <si>
    <t>{"type":"Polygon","coordinates":[[[-1.4552151377697626,53.47174767692731],[-1.4415350647010063,53.44543384810777],[-1.4085070131945647,53.42035159004785],[-1.3972962297810225,53.4248160340515],[-1.3774377231023864,53.39922795228674],[-1.3913991076508498,53.383316497919054],[-1.3286353908449193,53.34889849365446],[-1.324665773297931,53.328808495638036],[-1.3365329501641252,53.31807623616128],[-1.3868356103133674,53.317647385628916],[-1.3902530238446333,53.33592301600839],[-1.4430353925927815,53.33726454844298],[-1.455235975657148,53.32186991394764],[-1.53318009342361,53.30616738676239],[-1.599090331224792,53.31131359315083],[-1.6091967066068893,53.322661638007396],[-1.6327226814654203,53.32083627420295],[-1.5916095296533017,53.34622642495277],[-1.6641774724742362,53.367119143196454],[-1.6538210424435098,53.391915500901455],[-1.7298272366830956,53.415953123049185],[-1.7467371822966458,53.42619055498859],[-1.745257692292256,53.46203806102775],[-1.8014678935153627,53.48099545379201],[-1.7397564900224136,53.47725675684314],[-1.7110106243737473,53.50126139048838],[-1.5672187824682613,53.48625162185542],[-1.539473135414112,53.46257687323508],[-1.5451722976141191,53.44158518948393],[-1.5277205669285392,53.43855024725485],[-1.4947446101405628,53.48627361419042],[-1.4552151377697626,53.47174767692731]]]}</t>
  </si>
  <si>
    <t>{"type":"Polygon","coordinates":[[[-1.6378904775370904,55.064773458338024],[-1.6385051952149707,55.041549552585046],[-1.5926410050788968,55.03894346088833],[-1.6002676718620874,55.00983660552464],[-1.5585085455410104,55.00554810020093],[-1.5629782723852577,54.99231971070243],[-1.5292104758766216,54.98333584185765],[-1.535524355754509,54.96523615015813],[-1.5522259224942019,54.959067300192494],[-1.5967564878375864,54.970404348881566],[-1.6400784557125956,54.95926523120743],[-1.7697526289142251,54.98098266201337],[-1.7738472737855284,55.00414059076136],[-1.7565622461990351,55.00326089736163],[-1.7502483663211477,55.02402166159535],[-1.6949133563682421,55.04289108501964],[-1.7046133929463174,55.07093131213616],[-1.6476842846084008,55.079387364941105],[-1.6378904775370904,55.064773458338024]]]}</t>
  </si>
  <si>
    <t>{"type":"Polygon","coordinates":[[[-1.4609872325756195,55.07458203974506],[-1.4147062846918308,55.01907338622185],[-1.431116121008123,55.00823116507012],[-1.452037359943433,54.98828411723116],[-1.5292104758766216,54.98333584185765],[-1.5629782723852577,54.99231971070243],[-1.5585085455410104,55.00554810020093],[-1.6002676718620874,55.00983660552464],[-1.5926410050788968,55.03894346088833],[-1.6385051952149707,55.041549552585046],[-1.6378904775370904,55.064773458338024],[-1.5561851210974975,55.05423912987621],[-1.5398690552744414,55.06159556593148],[-1.5087997651822622,55.04812526074806],[-1.4609872325756195,55.07458203974506]]]}</t>
  </si>
  <si>
    <t>{"type":"Polygon","coordinates":[[[-1.3630283239751284,54.944101516229516],[-1.4193739714662428,54.929927456326304],[-1.511216960119012,54.93166485079078],[-1.535524355754509,54.96523615015813],[-1.5292104758766216,54.98333584185765],[-1.452037359943433,54.98828411723116],[-1.431116121008123,55.00823116507012],[-1.3594337884010832,54.971668908143684],[-1.3630283239751284,54.944101516229516]]]}</t>
  </si>
  <si>
    <t>{"type":"Polygon","coordinates":[[[-1.3630283239751284,54.944101516229516],[-1.3462642435732786,54.860728574269736],[-1.4215411117543626,54.83947298249866],[-1.4238957930289544,54.805406855593965],[-1.482085593553709,54.79905107078089],[-1.506674300668914,54.87114194488908],[-1.5594149936422914,54.88203914687829],[-1.5688962324028148,54.92462730359291],[-1.511216960119012,54.93166485079078],[-1.4193739714662428,54.929927456326304],[-1.3630283239751284,54.944101516229516]]]}</t>
  </si>
  <si>
    <t>{"type":"Polygon","coordinates":[[[-1.788079550870008,52.587864737377124],[-1.749081444627544,52.5314214096167],[-1.728847855975964,52.524471831758795],[-1.7535199146407123,52.512969840557275],[-1.797227383432359,52.5026554354454],[-1.7557808254220681,52.49947754303886],[-1.7608965267752739,52.45101743288102],[-1.8003113907654527,52.45829689576381],[-1.8436125207530774,52.41051854799076],[-1.8687430129403122,52.40473456388751],[-1.9146488788511578,52.4067578587069],[-1.9346324128541088,52.387888435282605],[-1.953615728262542,52.393375522863444],[-2.0001154739638816,52.38166460447949],[-2.033331066456795,52.403140119600494],[-1.9888630147755677,52.41412529092967],[-2.0169941627463537,52.432686821664056],[-2.0132433430169154,52.46218953905763],[-1.9507817755780783,52.48324719981377],[-1.9381331779349171,52.49842191095917],[-1.9630240344172165,52.50489865361472],[-1.9602421764512163,52.53135543261172],[-1.93033980805264,52.533136811746175],[-1.9181600628756597,52.54731087164939],[-1.872566765275601,52.58493975682301],[-1.828057037819602,52.608724467118314],[-1.788079550870008,52.587864737377124]]]}</t>
  </si>
  <si>
    <t>{"type":"Polygon","coordinates":[[[-0.2134750095082012,51.555192655429444],[-0.19145978148513798,51.536290243502656],[-0.21600681282557233,51.52793315620519],[-0.2284782884259542,51.53035231305445],[-0.24628426319709185,51.53274947756873],[-0.3027132622377504,51.53197974584396],[-0.33556419170141183,51.55658916870152],[-0.32664557590030263,51.57877943470981],[-0.2671325695265523,51.600375907673275],[-0.25132703194444694,51.57313840078401],[-0.2134750095082012,51.555192655429444]]]}</t>
  </si>
  <si>
    <t>{"type":"Polygon","coordinates":[[[0.07536936648961046,51.4319915947967],[0.14890627107398302,51.40848178868881],[0.16238838421257462,51.392493361148645],[0.14773934938038025,51.392801253838556],[0.1369557426582464,51.34417620116826],[0.08502772729291408,51.316026012376774],[0.08569453968925878,51.293088006978714],[0.04239340970163319,51.29267015261384],[0.032912170941109764,51.30752597490184],[0.01501242567673522,51.291790459214106],[0.0022908954277252036,51.329133444032806],[-0.03649883194088055,51.388457767677366],[-0.07851843185427931,51.41985182588037],[-0.07827879614934297,51.42061056143764],[-0.07391325874202614,51.42615262985597],[-0.030080762626063517,51.42564680615112],[-0.010513986370828121,51.41355102190478],[0.02938014902922248,51.441701210696266],[0.06173096919562582,51.4237334730067],[0.07536936648961046,51.4319915947967]]]}</t>
  </si>
  <si>
    <t>{"type":"Polygon","coordinates":[[[-0.14238655669165645,51.569124799647724],[-0.10532637397606948,51.51854242916303],[-0.11157774019179989,51.51534254442149],[-0.12758123770406904,51.51264848338481],[-0.15271172989130477,51.537521814262284],[-0.19145978148513798,51.536290243502656],[-0.2134750095082012,51.555192655429444],[-0.17125744966463685,51.572434646064224],[-0.14238655669165645,51.569124799647724]]]}</t>
  </si>
  <si>
    <t>{"type":"Polygon","coordinates":[[[-0.07851843185427931,51.41985182588037],[-0.03649883194088055,51.388457767677366],[0.0022908954277252036,51.329133444032806],[-0.03789497039572787,51.33870010975492],[-0.1242888514971181,51.286754214500625],[-0.15531646581452563,51.30126915559624],[-0.15654590117028633,51.32151309995761],[-0.14457453486716254,51.34208692934389],[-0.1168914014751703,51.34574865312028],[-0.13435355110444291,51.390887920694134],[-0.12772710291577027,51.41231945114515],[-0.11266131033585935,51.42323864546935],[-0.07851843185427931,51.41985182588037]]]}</t>
  </si>
  <si>
    <t>{"type":"Polygon","coordinates":[[[-0.33556419170141183,51.55658916870152],[-0.3027132622377504,51.53197974584396],[-0.24628426319709185,51.53274947756873],[-0.2530565765974657,51.50139940403571],[-0.3718533725837254,51.49046921354402],[-0.40688186127919934,51.49969499807373],[-0.37617723421627147,51.52880185343742],[-0.4134874715804884,51.534717791550634],[-0.3777817515449762,51.554983728247],[-0.33556419170141183,51.55658916870152]]]}</t>
  </si>
  <si>
    <t>{"type":"Polygon","coordinates":[[[-0.011920543769369019,51.68087884991643],[-0.012264368911234058,51.64622992613441],[-0.04142699230761515,51.605632075736686],[-0.13876076428653228,51.61019548524781],[-0.12912324137061582,51.63226479341363],[-0.18208273216154325,51.66860712699014],[-0.16349533661343862,51.68811432812924],[-0.10577438855486321,51.6918750174131],[-0.011920543769369019,51.68087884991643]]]}</t>
  </si>
  <si>
    <t>{"type":"Polygon","coordinates":[[[0.07536936648961046,51.4319915947967],[0.06173096919562582,51.4237334730067],[0.02938014902922248,51.441701210696266],[0.01501242567673522,51.473084272731775],[-0.02278750204104618,51.474282854988914],[-0.023412638662618335,51.48678549743263],[-0.007930088334994423,51.485213045480606],[0.0076253945984809945,51.505511970679464],[0.026879602542930314,51.49600028579484],[0.07489009507973776,51.49837545797413],[0.0997288568435728,51.511900743995035],[0.11832667133536923,51.51358315762202],[0.12419253663446383,51.47682296968064],[0.08231880193276453,51.46664051857872],[0.07536936648961046,51.4319915947967]]]}</t>
  </si>
  <si>
    <t>{"type":"Polygon","coordinates":[[[-0.017140434559502538,51.551574916323034],[-0.016546554769009347,51.54336077920302],[-0.07844549924842958,51.521511394387126],[-0.08518655581772627,51.52033480446498],[-0.09701205690914882,51.532980397086156],[-0.08025839545099167,51.551915797515434],[-0.10436783115632409,51.564770317319045],[-0.06116047166193539,51.577789779635104],[-0.017140434559502538,51.551574916323034]]]}</t>
  </si>
  <si>
    <t>{"type":"Polygon","coordinates":[[[-0.2284782884259542,51.53035231305445],[-0.21411056507346693,51.5007726224884],[-0.17779012736007438,51.47755971290292],[-0.19516892543980546,51.46390247287205],[-0.22170597502558032,51.472358525676995],[-0.24341905368154926,51.48791810268479],[-0.2530565765974657,51.50139940403571],[-0.24628426319709185,51.53274947756873],[-0.2284782884259542,51.53035231305445]]]}</t>
  </si>
  <si>
    <t>{"type":"Polygon","coordinates":[[[-0.04142699230761515,51.605632075736686],[-0.06116047166193539,51.577789779635104],[-0.10436783115632409,51.564770317319045],[-0.11951697528577654,51.575513572963295],[-0.14238655669165645,51.569124799647724],[-0.17125744966463685,51.572434646064224],[-0.13876076428653228,51.61019548524781],[-0.04142699230761515,51.605632075736686]]]}</t>
  </si>
  <si>
    <t>{"type":"Polygon","coordinates":[[[-0.2671325695265523,51.600375907673275],[-0.32664557590030263,51.57877943470981],[-0.33556419170141183,51.55658916870152],[-0.3777817515449762,51.554983728247],[-0.4040479085947357,51.6131864428069],[-0.36262218847183014,51.623500847918784],[-0.3044636447781546,51.636355367722395],[-0.2671325695265523,51.600375907673275]]]}</t>
  </si>
  <si>
    <t>{"type":"Polygon","coordinates":[[[0.3130358910679778,51.565814953231225],[0.3340196436654459,51.54050177565389],[0.26534838578565,51.53215568452391],[0.26368135479478916,51.51787166294573],[0.2508556351088487,51.528823845772415],[0.21033636308722414,51.485872815530406],[0.18763348478043085,51.4845642715983],[0.15789781948094195,51.50876683625848],[0.19021738281626632,51.55265254073771],[0.18350758307805037,51.564638363309086],[0.1497814623441851,51.56969660035755],[0.14820820184655936,51.598957402066205],[0.13818517801400532,51.62354483258877],[0.2003133392546701,51.62493034969335],[0.22408936876183105,51.63173697737379],[0.2645669650086848,51.60832613677337],[0.29029133698641374,51.564297482116686],[0.3130358910679778,51.565814953231225]]]}</t>
  </si>
  <si>
    <t>{"type":"Polygon","coordinates":[[[-0.4040479085947357,51.6131864428069],[-0.3777817515449762,51.554983728247],[-0.4134874715804884,51.534717791550634],[-0.37617723421627147,51.52880185343742],[-0.40688186127919934,51.49969499807373],[-0.41113279030589567,51.46988438799024],[-0.45864317354544504,51.45631511729935],[-0.5097064165842689,51.469180633270454],[-0.4900250319484112,51.49474672270022],[-0.4954220447813249,51.53825855748456],[-0.4766054324719775,51.557996678141095],[-0.5006002597966877,51.59969414528848],[-0.4972245220401934,51.631660004201315],[-0.4571324267099772,51.61229575323967],[-0.4381699491889286,51.61989410497987],[-0.4040479085947357,51.6131864428069]]]}</t>
  </si>
  <si>
    <t>{"type":"Polygon","coordinates":[[[-0.2530565765974657,51.50139940403571],[-0.24341905368154926,51.48791810268479],[-0.2574429518921697,51.471225920424835],[-0.2846780707053682,51.4865435817477],[-0.32558284364362855,51.45826143894626],[-0.3730202942773282,51.45746971488649],[-0.38615858227405475,51.446682474572256],[-0.3668314417237557,51.44164622985878],[-0.3913367972894175,51.422325963567125],[-0.45646561431363253,51.43810546392485],[-0.45864317354544504,51.45631511729935],[-0.41113279030589567,51.46988438799024],[-0.40688186127919934,51.49969499807373],[-0.3718533725837254,51.49046921354402],[-0.2530565765974657,51.50139940403571]]]}</t>
  </si>
  <si>
    <t>{"type":"Polygon","coordinates":[[[-0.10436783115632409,51.564770317319045],[-0.08025839545099167,51.551915797515434],[-0.09701205690914882,51.532980397086156],[-0.08518655581772627,51.52033480446498],[-0.10532637397606948,51.51854242916303],[-0.14238655669165645,51.569124799647724],[-0.11951697528577654,51.575513572963295],[-0.10436783115632409,51.564770317319045]]]}</t>
  </si>
  <si>
    <t>{"type":"Polygon","coordinates":[[[-0.21600681282557233,51.52793315620519],[-0.17955092884417212,51.497781664929306],[-0.15844214892238995,51.50224610893295],[-0.14981526354468322,51.4845642715983],[-0.17779012736007438,51.47755971290292],[-0.21411056507346693,51.5007726224884],[-0.2284782884259542,51.53035231305445],[-0.21600681282557233,51.52793315620519]]]}</t>
  </si>
  <si>
    <t>{"type":"Polygon","coordinates":[[[-0.2510561394084334,51.43256339550653],[-0.2396786528958046,51.38929347640711],[-0.24503398995394576,51.38003470337492],[-0.2882830252231052,51.36207796185285],[-0.30619318943117335,51.33508237064851],[-0.3306568692220626,51.329012486190344],[-0.30867289803007836,51.3754493015288],[-0.31769570326811625,51.39366995107079],[-0.31065249733172706,51.43221151814664],[-0.286595156344859,51.42017071473778],[-0.25406721413567546,51.4372917475301],[-0.2510561394084334,51.43256339550653]]]}</t>
  </si>
  <si>
    <t>{"type":"Polygon","coordinates":[[[-0.07827879614934297,51.42061056143764],[-0.07851843185427931,51.41985182588037],[-0.11266131033585935,51.42323864546935],[-0.12772710291577027,51.41231945114515],[-0.14037570055893056,51.419247036668054],[-0.1505966843216484,51.46761917748593],[-0.12946706651248086,51.4858948078654],[-0.11144229392379223,51.50976748750068],[-0.10916054525505103,51.50987744917565],[-0.07827879614934297,51.42061056143764]]]}</t>
  </si>
  <si>
    <t>{"type":"Polygon","coordinates":[[[-0.023412638662618335,51.48678549743263],[-0.02278750204104618,51.474282854988914],[0.01501242567673522,51.473084272731775],[0.02938014902922248,51.441701210696266],[-0.010513986370828121,51.41355102190478],[-0.030080762626063517,51.42564680615112],[-0.07391325874202614,51.42615262985597],[-0.04612593591310521,51.44987136314629],[-0.05192928755004189,51.48913867727692],[-0.02992447847067048,51.49355913661058],[-0.023412638662618335,51.48678549743263]]]}</t>
  </si>
  <si>
    <t>{"type":"Polygon","coordinates":[[[-0.14037570055893056,51.419247036668054],[-0.12772710291577027,51.41231945114515],[-0.13435355110444291,51.390887920694134],[-0.2181114394515351,51.38014466504988],[-0.2396786528958046,51.38929347640711],[-0.2510561394084334,51.43256339550653],[-0.1900115483118281,51.44147029117883],[-0.18191602906245663,51.42473412424889],[-0.14037570055893056,51.419247036668054]]]}</t>
  </si>
  <si>
    <t>{"type":"Polygon","coordinates":[[[0.06835741738430023,51.5444164112827],[0.0997288568435728,51.511900743995035],[0.07489009507973776,51.49837545797413],[0.026879602542930314,51.49600028579484],[0.0076253945984809945,51.505511970679464],[-0.016546554769009347,51.54336077920302],[-0.017140434559502538,51.551574916323034],[0.02036776273487817,51.556270279844114],[0.04633177041754344,51.554818785734554],[0.05034306373930342,51.56398958942678],[0.06835741738430023,51.5444164112827]]]}</t>
  </si>
  <si>
    <t>{"type":"Polygon","coordinates":[[[0.021815995908188057,51.62883398915467],[0.07282714422854752,51.604686405331975],[0.13818517801400532,51.62354483258877],[0.14820820184655936,51.598957402066205],[0.12957913052368397,51.5900505063939],[0.12932907587505404,51.566474723281026],[0.06835741738430023,51.5444164112827],[0.05034306373930342,51.56398958942678],[0.04633177041754344,51.554818785734554],[0.02036776273487817,51.556270279844114],[0.021815995908188057,51.62883398915467]]]}</t>
  </si>
  <si>
    <t>{"type":"Polygon","coordinates":[[[-0.22170597502558032,51.472358525676995],[-0.2528898734983809,51.46522201297165],[-0.24160615747898717,51.44313071247083],[-0.25406721413567546,51.4372917475301],[-0.286595156344859,51.42017071473778],[-0.31065249733172706,51.43221151814664],[-0.31769570326811625,51.39366995107079],[-0.3599861957175303,51.41204454695773],[-0.3833454674769765,51.40853676952629],[-0.3913367972894175,51.422325963567125],[-0.3668314417237557,51.44164622985878],[-0.38615858227405475,51.446682474572256],[-0.3730202942773282,51.45746971488649],[-0.32558284364362855,51.45826143894626],[-0.2846780707053682,51.4865435817477],[-0.2574429518921697,51.471225920424835],[-0.24341905368154926,51.48791810268479],[-0.22170597502558032,51.472358525676995]]]}</t>
  </si>
  <si>
    <t>{"type":"Polygon","coordinates":[[[-0.08016462495775656,51.50687549544905],[-0.03072673713502283,51.506105763724285],[-0.02992447847067048,51.49355913661058],[-0.05192928755004189,51.48913867727692],[-0.04612593591310521,51.44987136314629],[-0.07391325874202614,51.42615262985597],[-0.07827879614934297,51.42061056143764],[-0.10916054525505103,51.50987744917565],[-0.08016462495775656,51.50687549544905]]]}</t>
  </si>
  <si>
    <t>{"type":"Polygon","coordinates":[[[-0.13435355110444291,51.390887920694134],[-0.1168914014751703,51.34574865312028],[-0.14457453486716254,51.34208692934389],[-0.15654590117028633,51.32151309995761],[-0.19764863403871047,51.34348344261597],[-0.22094539213599873,51.32985919108759],[-0.24503398995394576,51.38003470337492],[-0.2396786528958046,51.38929347640711],[-0.2181114394515351,51.38014466504988],[-0.13435355110444291,51.390887920694134]]]}</t>
  </si>
  <si>
    <t>{"type":"Polygon","coordinates":[[[-0.016546554769009347,51.54336077920302],[0.0076253945984809945,51.505511970679464],[-0.007930088334994423,51.485213045480606],[-0.023412638662618335,51.48678549743263],[-0.02992447847067048,51.49355913661058],[-0.03072673713502283,51.506105763724285],[-0.08016462495775656,51.50687549544905],[-0.07844549924842958,51.521511394387126],[-0.016546554769009347,51.54336077920302]]]}</t>
  </si>
  <si>
    <t>{"type":"Polygon","coordinates":[[[0.021815995908188057,51.62883398915467],[0.02036776273487817,51.556270279844114],[-0.017140434559502538,51.551574916323034],[-0.06116047166193539,51.577789779635104],[-0.04142699230761515,51.605632075736686],[-0.012264368911234058,51.64622992613441],[0.0227224440094691,51.641116708248454],[0.021815995908188057,51.62883398915467]]]}</t>
  </si>
  <si>
    <t>{"type":"Polygon","coordinates":[[[-0.14037570055893056,51.419247036668054],[-0.18191602906245663,51.42473412424889],[-0.1900115483118281,51.44147029117883],[-0.2510561394084334,51.43256339550653],[-0.25406721413567546,51.4372917475301],[-0.24160615747898717,51.44313071247083],[-0.2528898734983809,51.46522201297165],[-0.22170597502558032,51.472358525676995],[-0.19516892543980546,51.46390247287205],[-0.17779012736007438,51.47755971290292],[-0.14981526354468322,51.4845642715983],[-0.12946706651248086,51.4858948078654],[-0.1505966843216484,51.46761917748593],[-0.14037570055893056,51.419247036668054]]]}</t>
  </si>
  <si>
    <t>{"type":"Polygon","coordinates":[[[-0.11157774019179989,51.51534254442149],[-0.11144229392379223,51.50976748750068],[-0.12946706651248086,51.4858948078654],[-0.14981526354468322,51.4845642715983],[-0.15844214892238995,51.50224610893295],[-0.17955092884417212,51.497781664929306],[-0.21600681282557233,51.52793315620519],[-0.19145978148513798,51.536290243502656],[-0.15271172989130477,51.537521814262284],[-0.12758123770406904,51.51264848338481],[-0.11157774019179989,51.51534254442149]]]}</t>
  </si>
  <si>
    <t>{"type":"Polygon","coordinates":[[[-3.6283463185129596,56.132765230285024],[-3.6639270112241578,56.122989637380485],[-3.6292319287268553,56.11145465767647],[-3.7174387060308076,56.1027456930191],[-3.7399123675763573,56.07656381820952],[-3.7450801636480273,56.07241826306328],[-3.7972269768309106,56.10719914085526],[-3.8215447914101004,56.100722398199714],[-3.838194263431329,56.10363638258634],[-3.8365168134967744,56.1173156149522],[-3.8850795100493043,56.12909251034114],[-3.857490147150549,56.135316341144254],[-3.8734832257191254,56.151249787846936],[-3.854260274605755,56.15288821680394],[-3.829452769672999,56.196553997933236],[-3.7808796541767755,56.217226792826985],[-3.7521858832465744,56.211904647758594],[-3.7366199813694063,56.18909859637049],[-3.6864527674881717,56.19585024321345],[-3.6669380859514007,56.18862576116813],[-3.650549087522495,56.20299775208628],[-3.6380671929784203,56.19685089445564],[-3.618146172637627,56.20561483995049],[-3.5754389224404965,56.19611415123337],[-3.5914111631216876,56.17414380857501],[-3.648006865261431,56.158529250729735],[-3.6283463185129596,56.132765230285024]]]}</t>
  </si>
  <si>
    <t>Clackmannanshire</t>
  </si>
  <si>
    <t>{"type":"Polygon","coordinates":[[[-3.507382382238581,55.41226334740043],[-3.473583328898867,55.403851279265474],[-3.4213114883916695,55.41593606734432],[-3.354317680446428,55.412516259252854],[-3.3109852936277253,55.44482299935808],[-3.2934397924489094,55.43091284747479],[-3.2441894456126485,55.42661334598359],[-3.3027647470540398,55.393767793671024],[-3.3202581535143914,55.34935427315196],[-3.291512287865726,55.342316725954085],[-3.217391922434552,55.37612994100636],[-3.174247076602321,55.34674818145525],[-3.12723680266003,55.35974565143631],[-3.1020229589232517,55.35158649515378],[-3.0990848168018585,55.3316834319848],[-3.0466358542518828,55.29551703708824],[-3.0429579671282942,55.27153439577799],[-3.019932101567022,55.279143743685694],[-3.009252684281816,55.267080947941835],[-2.967566490566589,55.284410907916595],[-2.917055451543489,55.277406349221216],[-2.9069282382740065,55.28552152083376],[-2.884329549404142,55.26514562246243],[-2.921441826838193,55.23672052948352],[-2.8638459061039327,55.23634665978864],[-2.904750679042194,55.17366850505759],[-2.858542663764255,55.10835127012734],[-2.958595780047016,55.04929085450271],[-3.0431663460021525,55.05565763548328],[-3.0510013916592005,55.048730049960376],[-3.0258708994719656,55.03645832703408],[-3.0773092244837317,54.96779825718485],[-3.120026893624555,54.97310940608575],[-3.1477621217350107,54.949863507997776],[-3.182801029374178,54.95916626569996],[-3.2930959673070443,54.9636746943736],[-3.324748718246025,54.955504541923574],[-3.381042271018675,54.949511630637886],[-3.415310176824569,54.92230711225111],[-3.469103183110927,54.91758975639504],[-3.452464130033392,54.93356718776771],[-3.486575751683893,54.917325848375114],[-3.5143213987380415,54.920371786771696],[-3.6317949888753045,54.84452022337963],[-3.690985007994576,54.8542188431117],[-3.748591347672529,54.84313470627505],[-3.7412564113127393,54.85985987703749],[-3.791329854700738,54.84824792416101],[-3.835214445535164,54.81646900009562],[-3.9668890559258267,54.770527012294515],[-4.046687745669622,54.76977927290474],[-4.086706908393988,54.79943593664327],[-4.090791134321599,54.76619452230082],[-4.1597749605121805,54.77963183898176],[-4.2487423207057144,54.833579036720444],[-4.321601993950049,54.84558685162681],[-4.386960027735508,54.87231853481123],[-4.343315072606019,54.789869270921166],[-4.358047458987756,54.7867683516871],[-4.364611393514273,54.74210191931561],[-4.350389535373487,54.70531973903923],[-4.392044472257635,54.67743345826767],[-4.539972634809197,54.718823032725155],[-4.5749594477299,54.73658184323228],[-4.600256643016221,54.772979157646276],[-4.70846779221051,54.821670187321544],[-4.781973439963804,54.832413442965795],[-4.825910125516694,54.85309723402704],[-4.871503423116753,54.84642256035656],[-4.951218761311005,54.80155819697013],[-4.892237121065591,54.69376276700023],[-4.86502284013978,54.683855220085725],[-4.8748687419295536,54.633250857266034],[-4.9587933333757315,54.66329238686694],[-4.9746509656763,54.68507579467786],[-4.949270418840436,54.699700697448435],[-4.961189690425095,54.72950031136442],[-4.993155009674862,54.735900080847486],[-5.001719381390412,54.77176957922164],[-5.054470493307482,54.80976133792265],[-5.139280694967555,54.85198662110988],[-5.186207617360302,54.916567112817845],[-5.170068673580025,54.99987407777265],[-5.1092845560757425,55.01849058934452],[-5.045926959479317,54.966918563785114],[-5.073610092871309,54.96027687861713],[-5.063837123687384,54.92839898904427],[-5.030215192390449,54.90625270770597],[-4.99459282390448,54.924374391740486],[-5.040186121504538,54.99765285193833],[-4.9732339893340685,55.01154101148662],[-4.933402367596175,55.064366600140644],[-4.9129291432396585,55.06638989496003],[-4.876848341231202,55.038393652513506],[-4.841153040139383,55.04473844115908],[-4.832276100113046,55.03468794406712],[-4.802352893827084,55.04439755996668],[-4.789162511111893,55.03105920879322],[-4.775992966284089,55.041835452939964],[-4.740339340967041,55.047190586510844],[-4.714302400678525,55.03766790545872],[-4.646735550830175,55.05638338253806],[-4.625178756329599,55.06831422427195],[-4.659102836993627,55.0903065592653],[-4.64559988596765,55.12783647893145],[-4.584003090855322,55.14197755033217],[-4.564967680728424,55.15800996254232],[-4.478844692163048,55.15290774082387],[-4.461851394999956,55.17021570846364],[-4.442920174309986,55.16704881222459],[-4.440919737120952,55.139723335995356],[-4.420842432624766,55.143659963959166],[-4.359631138429074,55.25789914808212],[-4.297888478105046,55.31098864475606],[-4.249930080286703,55.306304277402475],[-4.239927894341535,55.32119308819297],[-4.1966788590723745,55.31587094312458],[-4.139332992986743,55.28458684659655],[-4.085727527686857,55.35125661012888],[-4.107482282117598,55.369037412971004],[-4.090843229040063,55.41206541638549],[-4.002105085607774,55.43763150581526],[-4.016733282552582,55.44661537466004],[-3.9862266154198185,55.464055296309766],[-3.9697855222724483,55.4543676727452],[-3.9509793289067936,55.46259280603271],[-3.8931854482423685,55.459590852306114],[-3.825503990013396,55.44441614116071],[-3.7645948451847984,55.40110223739131],[-3.7602397267211733,55.38263967216439],[-3.711041474603377,55.363242432700254],[-3.7123021667902156,55.32840657407079],[-3.663614442913371,55.29174535163688],[-3.618656700878578,55.295747956605666],[-3.6215531672251995,55.31654170934188],[-3.5739698513798004,55.328362589400804],[-3.5877436949417927,55.34477986747334],[-3.578491672942512,55.38495986350619],[-3.507382382238581,55.41226334740043]]]}</t>
  </si>
  <si>
    <t>{"type":"Polygon","coordinates":[[[-4.246898167672073,55.67905236320475],[-4.205274487619004,55.61485673735916],[-4.175340862389349,55.60496018661215],[-4.242636819701684,55.56213011421261],[-4.22466414183146,55.550485172833625],[-4.150929277316923,55.57222459597455],[-4.082153830000198,55.568156014000785],[-4.039571607127383,55.59236957482846],[-3.9969998031982605,55.56353762365218],[-3.957043154136052,55.55575233706453],[-4.025683155184769,55.49244740078618],[-4.015305887266657,55.47198353307487],[-3.9862266154198185,55.464055296309766],[-4.016733282552582,55.44661537466004],[-4.002105085607774,55.43763150581526],[-4.090843229040063,55.41206541638549],[-4.107482282117598,55.369037412971004],[-4.085727527686857,55.35125661012888],[-4.139332992986743,55.28458684659655],[-4.1966788590723745,55.31587094312458],[-4.239927894341535,55.32119308819297],[-4.249930080286703,55.306304277402475],[-4.297888478105046,55.31098864475606],[-4.359631138429074,55.25789914808212],[-4.420842432624766,55.143659963959166],[-4.440919737120952,55.139723335995356],[-4.442920174309986,55.16704881222459],[-4.461851394999956,55.17021570846364],[-4.472885056370719,55.19754118469287],[-4.429479736946166,55.25558995290781],[-4.458621522455162,55.28524661664635],[-4.437950338168481,55.30764580983707],[-4.564603017699174,55.357480440932],[-4.519978681862553,55.38421212411642],[-4.585576351352948,55.39620894285529],[-4.5537048025964175,55.42704219651596],[-4.501891395611707,55.399122927241905],[-4.450421813768862,55.41195545471052],[-4.454599810189708,55.43092384364229],[-4.492722725161969,55.4381483256876],[-4.475166805039461,55.4480778649371],[-4.4922121969210185,55.47080694315272],[-4.441451103249289,55.50256387488312],[-4.399806585308833,55.51042613464324],[-4.409485783999522,55.55328919554528],[-4.437148079504128,55.567881109813364],[-4.499828444760516,55.562800880429904],[-4.538711942622357,55.57509459569118],[-4.536065530924366,55.591687812443666],[-4.592213218485315,55.59794463174927],[-4.557299338170462,55.64666864992704],[-4.4926185357250406,55.665065238148976],[-4.530803964359459,55.659468188893165],[-4.546484474617249,55.66701155979589],[-4.593442653841075,55.6441725199053],[-4.63858793686234,55.66897987377779],[-4.597766515473622,55.68626584908256],[-4.529907935201871,55.74457852531743],[-4.50406895484352,55.76376683759912],[-4.457350411324629,55.74615097726945],[-4.473187205737813,55.73497887109283],[-4.440721777190787,55.733813277338186],[-4.400629681860571,55.71360232147929],[-4.384490738080294,55.72296006001896],[-4.323248187053525,55.68789328187207],[-4.246898167672073,55.67905236320475]]]}</t>
  </si>
  <si>
    <t>East Ayrshire</t>
  </si>
  <si>
    <t>{"type":"Polygon","coordinates":[[[-2.3632885942667254,55.94662210690132],[-2.467332165983861,55.88446077204262],[-2.5047257548976205,55.911929198449315],[-2.5627175954922103,55.90662904571592],[-2.570021275020922,55.892147093122794],[-2.532711037656706,55.86975889609957],[-2.5548825498351624,55.83909058495134],[-2.581336247871394,55.84549035443441],[-2.594464116924427,55.828633229662],[-2.6725124241278184,55.84562230844437],[-2.8462483102066525,55.81895660226493],[-2.9008539941010554,55.8604011575599],[-2.9371952697018333,55.86351307296146],[-2.968879277471892,55.912490002991646],[-3.017744123391516,55.90163678567243],[-3.088572102615739,55.93138141875093],[-3.07495454320914,55.94956907979043],[-3.0221096607988347,55.951537393772334],[-2.9176389123902906,55.977367391222025],[-2.8984993128264636,56.015051257233125],[-2.814022517364563,56.067129106497376],[-2.679857779431301,56.06367630990342],[-2.6139579605738126,56.04728102416588],[-2.5616131874607646,56.008838422597506],[-2.4488385409289926,55.991948309322616],[-2.3632885942667254,55.94662210690132]]]}</t>
  </si>
  <si>
    <t>East Lothian</t>
  </si>
  <si>
    <t>{"type":"Polygon","coordinates":[[[-4.250742757894748,55.784890475360235],[-4.255660499317789,55.77164009352674],[-4.282270481509413,55.769451856194905],[-4.224039005209887,55.72920588315708],[-4.221600972385752,55.69153301331347],[-4.246898167672073,55.67905236320475],[-4.323248187053525,55.68789328187207],[-4.384490738080294,55.72296006001896],[-4.400629681860571,55.71360232147929],[-4.440721777190787,55.733813277338186],[-4.473187205737813,55.73497887109283],[-4.457350411324629,55.74615097726945],[-4.50406895484352,55.76376683759912],[-4.529907935201871,55.74457852531743],[-4.55093336357411,55.76638392546333],[-4.495139920098718,55.80143970744273],[-4.43534560224526,55.8078064884233],[-4.381417149690894,55.823146142081164],[-4.371602504732198,55.7949299762847],[-4.333448332928858,55.79287369296282],[-4.327259480375285,55.80763054974336],[-4.29262691154014,55.81393135371895],[-4.250742757894748,55.784890475360235]]]}</t>
  </si>
  <si>
    <t>East Renfrewshire</t>
  </si>
  <si>
    <t>{"type":"MultiPolygon","coordinates":[[[[-6.260234008997515,58.51671235122904],[-6.180581184465421,58.46682273929663],[-6.194459217464342,58.44647982942778],[-6.16822431724566,58.417263012389114],[-6.212838234138587,58.3693747029411],[-6.1627960475816685,58.34228014622929],[-6.1923441718946854,58.34003692805997],[-6.24175080288634,58.29577735388585],[-6.275664464606676,58.29031225864001],[-6.2812177615949825,58.26906766303644],[-6.317684064520076,58.2665495406797],[-6.334948254219183,58.23323115316477],[-6.286218854567567,58.208137898937366],[-6.1655258108292035,58.262744866725846],[-6.135425482500462,58.258687280919574],[-6.1560341531249865,58.22186111597321],[-6.229008434749943,58.181648131437875],[-6.255368362292939,58.18014165649083],[-6.286687707033747,58.20472908701339],[-6.339699292543139,58.18668437615135],[-6.394013246014141,58.20973234322438],[-6.369705850378644,58.15021008856488],[-6.396482535669355,58.143491430224415],[-6.368257617205332,58.142358824972256],[-6.369580823054329,58.13179150800795],[-6.485501990581351,58.14007162213295],[-6.421915177223683,58.12286262000065],[-6.458246033880768,58.10516978649851],[-6.57976217417087,58.089049404948376],[-6.431948619999931,58.093271933267104],[-6.399889530256927,58.11182246783399],[-6.396847198698605,58.08478289195967],[-6.379551752168418,58.092667144054786],[-6.368538928685041,58.07631584298723],[-6.373727562644096,58.04853952389063],[-6.434167855006514,58.048374581378184],[-6.358255431260164,58.039302743193424],[-6.388449530082141,58.00849148186774],[-6.57087481520084,58.00449987306645],[-6.454943228730125,57.993833590594676],[-6.466872919258476,57.94123892145808],[-6.500567783161261,57.94032623955586],[-6.519269787089987,57.926625014855006],[-6.5448274559686315,57.94450478320459],[-6.541024541520729,57.91594773621573],[-6.5775221012769,57.909844863255074],[-6.641379807170583,57.96153784665694],[-6.606090844882787,57.917179306975356],[-6.650788113325257,57.91750919200026],[-6.7083527772284395,57.96713489591275],[-6.714708332881099,58.00569845532359],[-6.659352485040808,58.05510423588615],[-6.6890568935092185,58.057798296922826],[-6.6694484414792115,58.04625232105132],[-6.756227823497239,58.003290294641815],[-6.721084726421143,57.96086708043964],[-6.729878314897936,57.95105849903261],[-6.706904544055129,57.95370857539931],[-6.673793140999145,57.91710233380288],[-6.711905637027712,57.91463919228363],[-6.669688077184148,57.899728389158135],[-6.66832319556038,57.87990229916163],[-6.772929390236932,57.89825490271358],[-6.791860610926902,57.892569884117805],[-6.789558024370774,57.87920954060934],[-6.812375511058189,57.881859616976044],[-6.803769463567868,57.86764157240284],[-6.78502578386437,57.87097341115433],[-6.736348478931218,57.82690077182766],[-6.7603537251996215,57.82125973790187],[-6.799070519962377,57.83134322349632],[-6.7915272047287285,57.80446859013445],[-6.834338644362788,57.819038512067536],[-6.847935365882001,57.80261023782751],[-6.853905420618023,57.81391429801409],[-6.884547534018794,57.790679396093616],[-6.872847060251686,57.7738662559912],[-6.906479410492314,57.777571964437584],[-6.898967352089745,57.76432158260409],[-6.974463018088379,57.72897990026978],[-7.1340499786322775,57.83729215011202],[-7.106460615733521,57.84162464010571],[-7.055209831708227,57.82583414358049],[-7.005667754448566,57.84699076984408],[-6.998364074919854,57.865640269918444],[-6.960053618961121,57.87039061427701],[-6.964471251086904,57.8892490415338],[-6.918346587358508,57.91098846467473],[-6.8167723052965865,57.90043214387792],[-6.86787722411018,57.92490961272552],[-6.842725894035559,57.927636662264696],[-7.080340323895463,57.96706891890777],[-7.084289103555065,58.02000446923676],[-7.0542929646632535,58.01114155823444],[-7.029120796701247,58.0314404834333],[-6.926535877101115,58.05234419784448],[-7.040529540044954,58.033375808912716],[-7.064774422018294,58.04422902623193],[-7.05374076064753,58.06331837300616],[-7.022296388582408,58.070905728578865],[-7.029016607264317,58.08076929082338],[-7.064368083214272,58.06629833439776],[-7.103199486357649,58.07452346768527],[-7.110576098492211,58.10963423050215],[-7.136331727301019,58.126733270959484],[-7.093634896047582,58.159380892257104],[-7.10688779242493,58.177744491976554],[-7.096979376972998,58.187860966073494],[-7.059439922847538,58.18075744187064],[-7.049479412677141,58.23207655557762],[-7.023734202812026,58.24352356594166],[-7.025745058944753,58.23228548276006],[-6.994029794343614,58.232626363952456],[-6.97638010372787,58.220222687016204],[-6.9611580269925675,58.23563931384655],[-6.91506462009525,58.21818839602932],[-6.9088445107105985,58.204520159830956],[-6.944029283561466,58.203926366786135],[-6.942935294473713,58.19367793867924],[-6.896706441308389,58.188421770615825],[-6.86162585789445,58.117408520922304],[-6.882422069505446,58.14962729168756],[-6.8768270967423675,58.18966433754295],[-6.840183671774495,58.20287073470645],[-6.793965237552864,58.19969284229992],[-6.750695364396318,58.19263330276705],[-6.7311598449721615,58.17005817089638],[-6.720553360292806,58.18661839914637],[-6.763114745278235,58.20265081135652],[-6.743485455360843,58.21105188332398],[-6.788620319438414,58.23503452463423],[-6.819689609530593,58.273807011227504],[-6.790203998879733,58.27815049738869],[-6.8250970413072,58.27998685736063],[-6.7977889898881525,58.30652060953011],[-6.756957149555741,58.306487621027614],[-6.649735800012277,58.35473880400303],[-6.622969533665258,58.34648068221303],[-6.54616108076132,58.36591091017965],[-6.519780315330939,58.397304968382656],[-6.310463736540907,58.478852546537986],[-6.260234008997515,58.51671235122904]]],[[[-7.162285316039992,57.73921733220918],[-7.143083202814008,57.72733047514527],[-7.172943895437812,57.71820365612304],[-7.192604442186283,57.692813505373216],[-7.154731581862651,57.67625327712322],[-7.167505206830127,57.656933010831565],[-7.100511398884885,57.6488948123915],[-7.118463238867724,57.663959561861944],[-7.062357227081545,57.64003190138918],[-7.10009464113717,57.60786811146141],[-7.132257920317102,57.625923818490946],[-7.15924298448167,57.62818902899526],[-7.158919997227191,57.62002987271273],[-7.185748777236366,57.63057519734204],[-7.199689323897444,57.62002987271273],[-7.151772601853873,57.61444381962441],[-7.150449396004876,57.587459224587576],[-7.100761453533514,57.59348512437575],[-7.116900397313791,57.56711631471873],[-7.145229505214742,57.55716478313424],[-7.235749288018514,57.55355804019533],[-7.133289395742697,57.55286528164304],[-7.145812966061543,57.51314712464505],[-7.213629870558522,57.507341148206805],[-7.20419030757277,57.47271421675978],[-7.311713806483329,57.486646360978064],[-7.34080349727386,57.50216195331588],[-7.334864699368916,57.52086643422771],[-7.376061202730578,57.493441992491015],[-7.377571949566046,57.51904107042327],[-7.4426799287028755,57.560936468585595],[-7.489210931235293,57.566071678806544],[-7.527521387194026,57.58764615943502],[-7.537804884618903,57.610683130340554],[-7.5178317695596455,57.61126592721788],[-7.527417197757098,57.62224010237956],[-7.503557816700394,57.627254354758044],[-7.48211563058044,57.663321784147136],[-7.3575675776757095,57.66333278031463],[-7.3112970487356135,57.69771779607673],[-7.29777325982225,57.6644104047293],[-7.286875044719494,57.673724158598986],[-7.261692457813794,57.66756630480085],[-7.243303022195855,57.68265304660629],[-7.259577412244139,57.688601973221985],[-7.208472493430545,57.688382049872054],[-7.187009469423205,57.704194538732274],[-7.226486847075541,57.70401860005232],[-7.201127138127062,57.73541265825533],[-7.162285316039992,57.73921733220918]]],[[[-7.3617351551528625,57.41669973953172],[-7.265714170079248,57.37262710020505],[-7.283811875273786,57.37278104655],[-7.244553295439001,57.34670913341539],[-7.220673076494911,57.349205263437135],[-7.263244880424034,57.32799365633605],[-7.222756865233489,57.32200074505036],[-7.219777047337324,57.30195473170392],[-7.197480507834553,57.306320210200106],[-7.2032838594714885,57.2808860747803],[-7.25297180194285,57.26023527222154],[-7.258816829354559,57.22959994957581],[-7.282103168508153,57.22161673197322],[-7.317871402205823,57.23002880010817],[-7.261734133588567,57.20996079442675],[-7.244813769031323,57.16307313622092],[-7.256462148079967,57.15300064679397],[-7.334614644720287,57.15152716034942],[-7.315131220014594,57.13726513110623],[-7.260890199149443,57.14010214232037],[-7.211504406045174,57.11761497978967],[-7.22789340447408,57.095512683121356],[-7.27963387885294,57.10812528724004],[-7.375998689068421,57.10368283557139],[-7.419424846380359,57.148063367587966],[-7.40945391726627,57.161929534801274],[-7.441002478768321,57.24248745788191],[-7.398388999064427,57.332700016024624],[-7.432323498672149,57.38441499176148],[-7.379895374009559,57.40165698239627],[-7.380780984223454,57.41752445209397],[-7.3617351551528625,57.41669973953172]]],[[[-7.335614863314804,57.49688379291747],[-7.2004915825617966,57.45934287708383],[-7.231050344413024,57.46117923705577],[-7.275351692995165,57.43849414351013],[-7.24891883284632,57.430466941237555],[-7.249398104256192,57.43875805153005],[-7.2177245154298255,57.43813126998274],[-7.197886846638575,57.423814259902066],[-7.228591473701504,57.39910587153704],[-7.273299161087667,57.41006905053123],[-7.260463022458034,57.396378821997864],[-7.307410782738168,57.397005603545175],[-7.343887504606953,57.41627088899935],[-7.399628853363881,57.42417713342946],[-7.402712860696974,57.475012415766585],[-7.335614863314804,57.49688379291747]]],[[[-7.449754391470344,57.05929130738731],[-7.427020256332471,57.0543760205163],[-7.411058434594974,57.027809279844334],[-7.426488890204134,57.017626828742415],[-7.378738871259649,56.990653229873075],[-7.397003279553274,56.98094361397351],[-7.4091309300117905,56.99153292327281],[-7.442169400461925,56.96030380758225],[-7.435699236428643,56.948592889198295],[-7.486866668904395,56.94611875151154],[-7.491742734552664,56.95541051304623],[-7.538367507578318,56.938960246471204],[-7.5172378897691505,56.9336710899053],[-7.532272425517982,56.92095952027915],[-7.506339674666394,56.91528549785087],[-7.549078181694603,56.90919362105771],[-7.562601970607966,56.92155331332397],[-7.548015449437929,56.92923963440415],[-7.5732813878931715,56.9333522010479],[-7.5690825535849395,56.94946158643053],[-7.5337102397476,56.94616273618153],[-7.563185431454768,56.95598231375606],[-7.554933628050003,56.96860591404224],[-7.523916432676289,56.97309235038088],[-7.507454501641533,57.00539909048611],[-7.528792498324559,57.0130414268963],[-7.4622258670707255,57.02150847586874],[-7.449754391470344,57.05929130738731]]],[[[-6.89143445579979,58.2615682768037],[-6.85244676850102,58.25599321988289],[-6.82054396291341,58.229195559693494],[-6.821346221577762,58.2397628766578],[-6.781816749206961,58.21603314719997],[-6.785963488796729,58.2004185893547],[-6.8678668051664875,58.20787399091744],[-6.89143445579979,58.2615682768037]]],[[[-7.008689248119502,57.922006624506395],[-6.986361451785653,57.902972258569655],[-7.008908045937052,57.88014421484656],[-7.049291871690669,57.89366950086747],[-7.076183165362002,57.8747121081032],[-7.0868417447598215,57.893647508532474],[-7.008689248119502,57.922006624506395]]],[[[-7.131268120666277,58.03843404596119],[-7.099323639303897,58.0056324783186],[-7.153741782211828,58.008678416715185],[-7.171610270645123,58.029087303589016],[-7.131268120666277,58.03843404596119]]],[[[-7.229550016521248,57.7854342241977],[-7.198939159951557,57.77126016429449],[-7.2447304174817795,57.75918637238314],[-7.267256173745794,57.770479436402226],[-7.229550016521248,57.7854342241977]]],[[[-7.317329617133793,57.09600751065871],[-7.268298068115083,57.09116919696017],[-7.283155481821135,57.0566742195231],[-7.310890709931591,57.061391575379176],[-7.317329617133793,57.09600751065871]]],[[[-6.703539225242327,57.87944046012677],[-6.649662867406426,57.87097341115433],[-6.641286036677347,57.856458470058726],[-6.673053395996949,57.850454562605535],[-6.714322831964461,57.87519593947306],[-6.703539225242327,57.87944046012677]]],[[[-8.61535287922431,57.82800038857733],[-8.549713533959144,57.81264973875197],[-8.610237177871106,57.80935088850297],[-8.61535287922431,57.82800038857733]]],[[[-7.624073738395979,56.82941642586933],[-7.620229148173305,56.804982941691726],[-7.666468420282323,56.79974876596331],[-7.624073738395979,56.82941642586933]]],[[[-7.183873367371647,57.50320658922806],[-7.158128157506532,57.48526084387348],[-7.1820396332817,57.468590653948525],[-7.204523713770942,57.49809337134211],[-7.183873367371647,57.50320658922806]]],[[[-7.647360077549574,57.53623907638807],[-7.629397818623042,57.52337356041696],[-7.595880076763036,57.529960264747466],[-7.615905286540759,57.50961735487862],[-7.649631407274622,57.525011989373965],[-7.677908420457109,57.518744173900856],[-7.647360077549574,57.53623907638807]]],[[[-7.1891870286550175,57.410816789921],[-7.203054642710246,57.38661422526082],[-7.234259379070432,57.3916284776393],[-7.1891870286550175,57.410816789921]]],[[[-7.526687871698596,56.90231002020479],[-7.500713445072237,56.89912113163075],[-7.5069335544568885,56.88042764688641],[-7.5352522434141465,56.8883998683215],[-7.526687871698596,56.90231002020479]]],[[[-7.389095301290375,57.06235923811889],[-7.371456029618323,57.05185789815956],[-7.385907104520353,57.04257713279237],[-7.404119418095513,57.04696460362354],[-7.389095301290375,57.06235923811889]]],[[[-7.576980112904145,56.86105239975727],[-7.559517963274873,56.85461964177171],[-7.592129257033598,56.8480439336087],[-7.576980112904145,56.86105239975727]]],[[[-6.725700318477091,58.0082935508528],[-6.712343232662814,57.994031521609614],[-6.725179371292446,57.98558646497217],[-6.741130774086251,58.00109106114248],[-6.725700318477091,58.0082935508528]]],[[[-7.2887400356405205,57.7206228129723],[-7.274226447076334,57.70210526690791],[-7.290990527478183,57.70152247003058],[-7.2887400356405205,57.7206228129723]]],[[[-7.089946589980301,57.75008154569589],[-7.051386079372939,57.727693348672666],[-7.08271584305744,57.73429104917067],[-7.089946589980301,57.75008154569589]]],[[[-7.643859312468765,56.790028153896245],[-7.618103683659957,56.78801585524435],[-7.623167290294698,56.78012060698174],[-7.6581749411027875,56.78354041507321],[-7.643859312468765,56.790028153896245]]],[[[-7.080163201852684,57.77430610269107],[-7.072328156195635,57.752687637392604],[-7.099636207614683,57.76861008792779],[-7.080163201852684,57.77430610269107]]],[[[-7.351170346248279,57.019331234704396],[-7.331978651965987,57.005816944850984],[-7.36381894389144,57.013690200778605],[-7.351170346248279,57.019331234704396]]],[[[-7.260067102597705,57.40164598622877],[-7.238364442885429,57.3949493202233],[-7.267579161000274,57.390990699924494],[-7.260067102597705,57.40164598622877]]],[[[-6.88727729726633,58.27219057460549],[-6.857802105559162,58.26298678241078],[-6.878890047593558,58.25955597815181],[-6.88727729726633,58.27219057460549]]],[[[-5.825555678130412,59.134641983704654],[-5.815553492185243,59.117905816774716],[-5.8335261700554675,59.118884475681924],[-5.825555678130412,59.134641983704654]]],[[[-7.323872713772924,57.026104873882346],[-7.319538433196684,57.014756829025785],[-7.3478883789850205,57.01993602391671],[-7.323872713772924,57.026104873882346]]],[[[-6.895226951303999,58.21965088630638],[-6.877254273433776,58.20888563832713],[-6.894185056934711,58.20588368460054],[-6.895226951303999,58.21965088630638]]]]}</t>
  </si>
  <si>
    <t>Na h-Eileanan Siar</t>
  </si>
  <si>
    <t>{"type":"Polygon","coordinates":[[[-3.7450801636480273,56.07241826306328],[-3.7078324399459692,56.04172795958006],[-3.5011935296850085,56.00551758001351],[-3.5363991404232618,55.985724478519494],[-3.5999651158935446,55.996841603858634],[-3.6742105086490335,55.953923562119115],[-3.6675736415166664,55.94543452081168],[-3.742204535188792,55.93102954139104],[-3.782109089532536,55.90162578950493],[-3.82255542894831,55.896490579283984],[-3.8979781623410945,55.94381808418967],[-3.860376194553478,55.959256703355],[-3.935673900621947,55.96226965324909],[-3.9884145935953246,56.00779378668532],[-4.030340423015488,56.009729112164734],[-4.0201194392527695,56.0280377310467],[-3.9733592199591072,56.04862255660048],[-3.8244933524751863,56.05108569811973],[-3.7979146271146407,56.065523666042864],[-3.8358916768752014,56.08464600131958],[-3.8215447914101004,56.100722398199714],[-3.7972269768309106,56.10719914085526],[-3.7450801636480273,56.07241826306328]]]}</t>
  </si>
  <si>
    <t>Falkirk</t>
  </si>
  <si>
    <t>{"type":"Polygon","coordinates":[[[-3.7399123675763573,56.07656381820952],[-3.7174387060308076,56.1027456930191],[-3.6292319287268553,56.11145465767647],[-3.6639270112241578,56.122989637380485],[-3.6283463185129596,56.132765230285024],[-3.5782520372375757,56.141078332912514],[-3.568812474251823,56.15905706676958],[-3.546099177001337,56.15851825456224],[-3.5400040949409997,56.146466454985884],[-3.416633382673565,56.13841726037832],[-3.3699044202109825,56.145861665773566],[-3.3717173164135437,56.16440120417296],[-3.341887880620818,56.17379193121512],[-3.316413563291718,56.16649047599733],[-3.292887588433186,56.17345105002272],[-3.309120302706699,56.18530491858414],[-3.2609431070708057,56.19613614356836],[-3.290230757791501,56.224979090912136],[-3.2799680982540105,56.23363307473202],[-3.3677789556976334,56.23990089020512],[-3.355797170450818,56.257241846347384],[-3.383667844829281,56.26877682605139],[-3.3355323249681588,56.28944962094514],[-3.294325402662804,56.28977950597004],[-3.3006184446533062,56.31398207063022],[-3.2553793911388054,56.34609087972051],[-3.276415238454738,56.35095118575404],[-2.994186891701906,56.422085393290025],[-2.922858803180425,56.451852018703526],[-2.7043631349969637,56.44602404993029],[-2.7761392380972385,56.44229634914891],[-2.7806506407162566,56.43035451124752],[-2.803468127403672,56.44623297711272],[-2.7990713331652755,56.34604689505052],[-2.6576341725343804,56.31887536516624],[-2.583003278862255,56.2786513844634],[-2.7091975248704614,56.214334800775354],[-2.813272353418675,56.183171662089784],[-2.8438311152699027,56.18270982305492],[-2.9306209162316232,56.21115690836882],[-2.981090279479952,56.198830204605045],[-3.15079403434964,56.113258029145925],[-3.1723612477939094,56.06225780429635],[-3.2793637995198237,56.05607795816322],[-3.3078387726324747,56.03819818981363],[-3.385522416806615,56.024310030265326],[-3.3908985917521424,56.00592443821089],[-3.464466753167594,56.012115280511516],[-3.4647584835909946,56.02744393800188],[-3.6820663921934678,56.04635734609616],[-3.7399123675763573,56.07656381820952]]]}</t>
  </si>
  <si>
    <t>{"type":"MultiPolygon","coordinates":[[[[-3.7647407103964987,57.63320328137374],[-3.6908808185576474,57.52022865651291],[-3.70548817761507,57.51096988348071],[-3.682712366702426,57.4898352495521],[-3.69800737604358,57.435316251103586],[-3.6177606717209905,57.435437208946055],[-3.609852693458092,57.44735705451245],[-3.5089035480177424,57.46068440951842],[-3.481157900963593,57.43773540795286],[-3.412840887169355,57.42364931738962],[-3.3976604862088244,57.395653074943084],[-3.3945660599320373,57.371076640588015],[-3.495661070584087,57.297380326025305],[-3.449234257488598,57.280930059450284],[-3.46354988612262,57.241200906284796],[-3.4296779001770554,57.2233211379352],[-3.4521723996099913,57.17750010797656],[-3.5389101058532466,57.16598712060755],[-3.5648115998737557,57.13823279384594],[-3.6245329851213643,57.11006061271946],[-3.6546958271122625,57.115899577660194],[-3.683691747409558,57.09523777893394],[-3.758062167489361,57.06930881597678],[-3.7325357554417957,57.05678418119807],[-3.757395355093016,57.037793799931315],[-3.7443925133642972,57.01671414684019],[-3.758145519038904,56.97696300133971],[-3.7875477781402216,56.96348169998879],[-3.8016446089566927,56.93588131957213],[-3.8548333165088637,56.9227848840836],[-3.936371969849371,56.935430476704774],[-3.950687598483393,56.947119402753735],[-3.9671807863492274,56.900143775207944],[-4.021901078624253,56.888861707356355],[-4.187083011931229,56.906345613676066],[-4.203544942965985,56.885364926092414],[-4.1919174018047265,56.8774696778298],[-4.22737306719161,56.85775354950827],[-4.303316747769038,56.851562707207634],[-4.343325491549711,56.82129025808929],[-4.374259335373883,56.83226443325097],[-4.441847023109618,56.77384179534114],[-4.52853263463441,56.80132121791533],[-4.546797042928035,56.77236830889659],[-4.586493218397922,56.75841417234331],[-4.575990923155495,56.73479440456045],[-4.605914129441457,56.70796375586857],[-4.592171542710544,56.69309693741306],[-4.657227427128909,56.67481031086609],[-4.717532273223319,56.676591690000556],[-4.716459122022952,56.642701501775804],[-4.662895332497838,56.64021636792155],[-4.633399302903284,56.65657866515661],[-4.6264186106290515,56.6155959488965],[-4.70073693599039,56.603786065005075],[-4.7261904154321055,56.587808633632406],[-4.774450962617542,56.58851238835219],[-4.806614241797474,56.57232602979709],[-4.880046956944917,56.56619016833395],[-4.947467941581567,56.57572384555356],[-4.988362295576135,56.546122162652516],[-5.096062916529473,56.52852829465783],[-5.076350275062538,56.56114292745297],[-5.097521568646477,56.535730784368155],[-5.114462771091105,56.54796951879195],[-5.079955229580275,56.60944909126586],[-5.152564848175981,56.612802922352344],[-5.152981605923696,56.62666908956565],[-5.213963683358144,56.63188127295908],[-5.211119311729987,56.60830548984621],[-5.235489221027642,56.593295721213245],[-5.287896507802846,56.59671552930471],[-5.325279677772913,56.6208741092949],[-5.299961644599206,56.63783019957478],[-5.31667363028259,56.64987100298364],[-5.302535123691348,56.662197706747406],[-5.222444703524151,56.687027052954896],[-5.148959893658243,56.67718548304538],[-4.978537231673746,56.71256015388218],[-5.145386195971584,56.68656521392004],[-5.248523319587439,56.70533567183686],[-5.1131083084110305,56.81788144616532],[-5.127205139227502,56.84246887668789],[-5.146813591257509,56.8384662717191],[-5.191427508150436,56.85458665326922],[-5.3291034301082005,56.85775354950827],[-5.3059525372226135,56.847769029421286],[-5.1871974170111255,56.846515466326665],[-5.1202452848406566,56.8344856590853],[-5.229790058827634,56.75956876993046],[-5.255868674890921,56.73117666545404],[-5.242396980696023,56.72236873528921],[-5.351108239187571,56.685047742805494],[-5.410527475068086,56.642096712563486],[-5.43352208379828,56.642602536268335],[-5.559695491919101,56.54493457656287],[-5.689828098643217,56.49859672673189],[-5.695193854645051,56.511440250368004],[-5.753310722563956,56.51768607350611],[-5.771710577125589,56.53774308302005],[-5.75494649672374,56.559075647963596],[-5.783463145611162,56.53212404142925],[-5.905427300480057,56.551169403533486],[-6.0018754622450805,56.62037928175756],[-6.003969669927351,56.65048678836345],[-5.965117428896587,56.65053077303344],[-5.927921799912992,56.6694991619652],[-5.891924349454079,56.643614183678025],[-5.829035605323835,56.628076599005226],[-5.877681653425908,56.64563747849741],[-5.874243402007257,56.65696353101899],[-5.839777536271198,56.6605812701254],[-5.747028099517148,56.701827894405426],[-5.656768790305697,56.67640475515311],[-5.546119608287273,56.68439896892319],[-5.616770465468717,56.68897337460181],[-5.663895347791629,56.680066478929504],[-5.731264237709815,56.71139456012753],[-5.779170540809694,56.70572053769924],[-5.836370541683625,56.67421651782127],[-5.927004932868019,56.67549207325089],[-5.9461445324318465,56.686213336560144],[-5.980318667744505,56.67339180525902],[-6.052417758099259,56.6926570907132],[-6.096062713228749,56.687499888157255],[-6.117827886603182,56.69531816324739],[-6.140009817725332,56.68281552080367],[-6.187791093500896,56.68777479234467],[-6.2262682525587145,56.71099869809765],[-6.226935064955059,56.72799877304751],[-6.1898019496336225,56.736179921665034],[-6.192823443304558,56.75269616524504],[-6.1191927682269505,56.76556168121615],[-5.987549414667366,56.76872857745519],[-5.968263949891838,56.784156200453026],[-5.914658484591952,56.75346589696981],[-5.884849886686612,56.76347240939178],[-5.887256662679668,56.78527780953768],[-5.8622199409856695,56.7786031358672],[-5.835755824005744,56.78624547227739],[-5.887923475076013,56.790687923946045],[-5.861490614927167,56.829218494854395],[-5.7639797209054695,56.8477140485838],[-5.718407261192796,56.843964355467435],[-5.675731267826745,56.870871977331795],[-5.687952688778498,56.8797898691716],[-5.7197200480981,56.85097991033031],[-5.7407038006955675,56.85059504446793],[-5.786640923437491,56.86546186292343],[-5.738901323436698,56.895855269884244],[-5.887350433172904,56.87397289656586],[-5.920243038411337,56.880735539576314],[-5.924400196944799,56.8926773774777],[-5.893778921431413,56.90596074781369],[-5.855603911740688,56.89861530792591],[-5.900999249410582,56.92330170395594],[-5.874816443910365,56.925215037100365],[-5.820658774594756,57.012458630018976],[-5.727221687556976,57.01844054513717],[-5.708540521515635,56.99146694626783],[-5.6689172786516,56.977050970679684],[-5.5229478775143,56.99458985783688],[-5.535148460578666,57.00097863115245],[-5.6263350557787835,56.982659016102986],[-5.66270758821064,56.99480978118682],[-5.68695247018398,57.01895736500951],[-5.676991960013584,57.02955767047631],[-5.706144164466273,57.040762765155414],[-5.754592252638181,57.03228472001548],[-5.767209593450263,57.04815218971318],[-5.781816952507686,57.04386368438948],[-5.797903801569499,57.065207245500524],[-5.722522743951485,57.11825275750448],[-5.644807842946267,57.128061338911515],[-5.591817095324261,57.11924241257918],[-5.532679170923453,57.08760643869125],[-5.424947293139037,57.109026972974775],[-5.519134544122705,57.10010908113497],[-5.545911229413416,57.10849915693493],[-5.560862413612703,57.13195398220534],[-5.610821248620081,57.14540229505377],[-5.660519610035135,57.14247731449966],[-5.699288499516355,57.16634999413493],[-5.627752032121016,57.212467920615985],[-5.655414327625622,57.22640006483427],[-5.636337241723952,57.250866537514376],[-5.60189221387528,57.25879477427948],[-5.532752103529304,57.27089055852582],[-5.476635672799432,57.233734508554555],[-5.42069636411234,57.21843883956668],[-5.405526382095502,57.23251393396242],[-5.451046747089711,57.237044354971054],[-5.516488132424712,57.27495914049959],[-5.594494763853332,57.271132474210745],[-5.652049008812821,57.28522956094148],[-5.724533600084213,57.278851783793414],[-5.729576368831568,57.296753544477994],[-5.71553163273356,57.31807511325405],[-5.682566094889276,57.324727794589535],[-5.68666073976058,57.34144196918448],[-5.647871012391974,57.33559200807625],[-5.576605437532651,57.35416453497813],[-5.536242449666419,57.35297694888849],[-5.4556935959767365,57.40126112036639],[-5.472593122646593,57.4088374797716],[-5.551652067388194,57.358024189769466],[-5.5994541810511445,57.354659362515484],[-5.63199254220402,57.36479782894742],[-5.634190939323219,57.3803793982902],[-5.603142487118426,57.393409856773765],[-5.61717680427274,57.40278958764843],[-5.722689447050572,57.357463385227135],[-5.787401506327072,57.345994382528104],[-5.807801798077738,57.37318790474738],[-5.821929885725288,57.36052031979121],[-5.817689375642285,57.431786481337156],[-5.860771707812358,57.44796184372477],[-5.872836844608717,57.47184551952754],[-5.838423073591123,57.57919010663008],[-5.813532217108824,57.58615068065547],[-5.742725075771987,57.54396938213823],[-5.701559829241404,57.552997235652995],[-5.7002470423361,57.53411681606121],[-5.651100884936769,57.51182758454545],[-5.659790283976633,57.54065953572173],[-5.621604855342214,57.521141338415134],[-5.603361284935976,57.53552432550078],[-5.5305328685227195,57.53284126063159],[-5.5267091161874315,57.550292178448814],[-5.634399318197076,57.555515358009735],[-5.667885803226004,57.54540988008029],[-5.703664455867367,57.56982137192291],[-5.686608645042115,57.57704585396823],[-5.72781556734747,57.585512902940664],[-5.7721898485354615,57.632202630131545],[-5.819179284590367,57.63984496654173],[-5.790558446266015,57.69637626364214],[-5.738130321603425,57.708417067050995],[-5.680315603051614,57.691977796643464],[-5.673532870707547,57.700730745970816],[-5.702216222694055,57.73053035988681],[-5.759937170752631,57.73098120275417],[-5.813438446615588,57.75049940006077],[-5.816324494018517,57.83220092456106],[-5.807760122302966,57.86146172626971],[-5.699590648883449,57.87301869830871],[-5.6830974610176135,57.8638039099465],[-5.691693089564243,57.84369191959508],[-5.659821540807712,57.819643301279854],[-5.66603123124867,57.79889353321363],[-5.619656512871646,57.76671874711836],[-5.5993291537268295,57.771809972669324],[-5.621938261540388,57.79014058388628],[-5.580408351980553,57.7907233807636],[-5.597933015271984,57.80203843711768],[-5.582794290086223,57.83621452569734],[-5.633336585940402,57.85598563485637],[-5.6562790999521315,57.8886002676515],[-5.635399536791593,57.91476015012609],[-5.603350865992283,57.92450275452814],[-5.551402012739565,57.91194513124694],[-5.536565436920899,57.86856525047256],[-5.46542488938589,57.85313762747472],[-5.422311300384737,57.909240074042756],[-5.325998584887721,57.866047128115824],[-5.238104375894555,57.845407321724565],[-5.228268893048473,57.85093839397539],[-5.255597782354907,57.868884139329964],[-5.3117142130847785,57.87929750994931],[-5.339241062321376,57.90610616630621],[-5.393898840934243,57.912428962616794],[-5.406776655338648,57.92765865459969],[-5.369112173888874,57.9322440564458],[-5.314923247742186,57.91086750683227],[-5.258046234122734,57.917212295477846],[-5.217078947522316,57.90919608937277],[-5.122339492522926,57.87190808539155],[-5.074276905267654,57.83103533080641],[-5.099647033159825,57.86925800902485],[-5.223476178949747,57.924590723868114],[-5.18146699798004,57.94115095211811],[-5.194323974497058,57.95723834516574],[-5.307994650186418,57.977702212877055],[-5.334510861884807,58.00740286128557],[-5.355755088074597,58.006061328850976],[-5.367497237616477,58.030351862851134],[-5.42431173757377,58.03765331806892],[-5.426218404269569,58.058677990322565],[-5.456923031332497,58.07783331410177],[-5.422040407848723,58.10598350289326],[-5.3573596054033015,58.06908036477442],[-5.338022045909309,58.081231129858246],[-5.324862920025197,58.06969615015423],[-5.283249658915819,58.07655775867216],[-5.271465833599168,58.09879200935043],[-5.30301439510122,58.1197287122641],[-5.270007181482165,58.12192794576343],[-5.299357345865018,58.136970702898886],[-5.241459275763663,58.14792288572558],[-5.309828384276366,58.15527932178085],[-5.30518153538934,58.17590813200461],[-5.332666708851167,58.18038357217576],[-5.361641791261077,58.21644000539735],[-5.4038489321609475,58.2347816127818],[-5.37307137249217,58.26479015388023],[-5.3093074370917215,58.22611663279442],[-5.251190569172817,58.25152877587924],[-5.279405068693146,58.26055662939401],[-5.2646310065366375,58.266494559842215],[-5.203565577552646,58.2467014583482],[-5.1321853943127005,58.267671149764354],[-5.0557832802127844,58.2463715733233],[-5.005491039007236,58.25383797105354],[-4.972285865458016,58.22828287779127],[-4.948853661092721,58.231273835350365],[-4.995061676370659,58.25079203265696],[-4.92601533651792,58.255586361685516],[-5.007126813167019,58.263734521800544],[-5.03141337091513,58.25532245366559],[-5.13868681517706,58.28034973088802],[-5.134081642064805,58.32048574225088],[-5.146365576678715,58.32711643125138],[-5.163306779123344,58.31837447809152],[-5.158545321855696,58.3346598021541],[-5.183738327705089,58.35258355517368],[-5.155575922903225,58.35395807611076],[-5.176288782964677,58.36197428221584],[-5.145063208717104,58.38582496951612],[-5.1476262688655545,58.41080826206857],[-5.0769545737967245,58.394786846025916],[-5.065754209326874,58.38248213459713],[-5.03567471888552,58.39310443239892],[-5.113441714609203,58.41446998584496],[-5.078809145774057,58.41702109670419],[-5.110993262841376,58.422167303092635],[-5.109649219104993,58.435846535458495],[-5.065160329536381,58.45221982886105],[-5.030517341757543,58.44811825838478],[-4.9930924960127046,58.423112973497346],[-4.991550492346158,58.44043193730461],[-5.126194501689293,58.48893603213244],[-5.093656140536417,58.5363295140431],[-5.0487296553327035,58.54652296131252],[-5.015784955375805,58.577499165150655],[-5.007137232110711,58.62581632513104],[-4.947363752144638,58.60991586693085],[-4.875796027918221,58.61512805032427],[-4.816157994220156,58.587230773385215],[-4.815324478724724,58.559762346978516],[-4.788131035686298,58.54440070098566],[-4.816199669994926,58.56184062263539],[-4.770043749435452,58.584305792831096],[-4.793007101334568,58.60030521653876],[-4.774357192124306,58.604780656709906],[-4.733119012987872,58.567668591408626],[-4.652913984440055,58.55080047046873],[-4.6515074270415155,58.53417426521376],[-4.753467210020075,58.45117519294886],[-4.736338466588974,58.44954776015935],[-4.724752601202487,58.46538224135456],[-4.662937008272609,58.4841087146014],[-4.640713401375688,58.521132810562705],[-4.61380126981697,58.52034108650294],[-4.5942136556743485,58.53472407358859],[-4.598537517306895,58.57137429985501],[-4.526938536249399,58.5800062913399],[-4.423947277845245,58.54920602618171],[-4.429521412720938,58.53129326932963],[-4.404401339477395,58.50737660502436],[-4.455672961390075,58.49370836882599],[-4.441294819093896,58.472991589262264],[-4.449807096090982,58.49299361793871],[-4.3839176961771855,58.510994344130765],[-4.357182686661247,58.53659342206303],[-4.299847239519308,58.54374093093587],[-4.245564542879385,58.52730166052834],[-4.214432739125049,58.551383267346054],[-4.16627638137654,58.544235758473214],[-4.126705233230968,58.56918606252317],[-4.087967600580827,58.5621485153253],[-4.04819849250509,58.57213303541228],[-4.01893167967178,58.60172372214583],[-4.0068977997065,58.57109939566759],[-3.9344757220972655,58.57381544903927],[-3.9194932810668996,58.561026906240635],[-3.800790255573876,58.57377146436928],[-3.781088033050634,58.565909204609156],[-3.6505907632972665,58.6229903100844],[-3.6305134588010795,58.615281996669225],[-3.535075934574266,58.62307827942437],[-3.550860634268984,58.611345368705415],[-3.5169782293797267,58.59838088722684],[-3.4830228918846196,58.61083954500057],[-3.3668099939341953,58.5985128412368],[-3.351942161284451,58.61607372072899],[-3.4129450766062845,58.63871482960464],[-3.409235932651618,58.65856291193614],[-3.3769267882599854,58.67237409831196],[-3.3434611411184436,58.64724785558206],[-3.191584198907279,58.66046524891306],[-3.163202996287864,58.63967149617685],[-3.0239642327761675,58.64353115096819],[-3.042582885155351,58.59808399070443],[-3.0694533409392974,58.59291579198099],[-3.05959702020583,58.58135881994199],[-3.131873232603363,58.50630997677719],[-3.110910317893281,58.47594955831887],[-3.0479694790445713,58.477467029433406],[-3.107847148447574,58.37124405141553],[-3.20986944508829,58.30989643295159],[-3.375561906636218,58.27164076623066],[-3.508288830339862,58.17186154236583],[-3.8329431158101155,58.037477379388974],[-3.8437892361944073,58.003389260149284],[-3.980694156318898,57.96956504892951],[-3.990935977969002,57.90285130072719],[-4.010659038379631,57.88953494188872],[-4.002375978143788,57.86800444593023],[-3.960679365484868,57.86172563428963],[-4.111795724806452,57.848145367431236],[-4.206858167060322,57.87105038432681],[-4.255097876358373,57.86953291321227],[-4.2672255268168895,57.854512148411814],[-4.188781299753169,57.8631331437292],[-4.161764978757522,57.839227475591436],[-4.136707419176137,57.84517640220714],[-4.076246288926333,57.83282770610837],[-3.934892479844981,57.854039313209455],[-3.87985961925917,57.82661487147275],[-3.831421950030954,57.83507092427769],[-3.813480528991809,57.860186170840095],[-3.772377796123383,57.867465633722894],[-3.785255610527787,57.84305414188027],[-3.9746303310896396,57.69441894582773],[-4.035383191762843,57.69441894582773],[-4.031517763652784,57.70783427017367],[-4.07493350202103,57.71892940317782],[-4.162254669111087,57.68636975122016],[-4.2216739049916026,57.690295383016476],[-4.27333102782092,57.67903530749988],[-4.287084033495526,57.659890979888175],[-4.332687750039277,57.650819141703415],[-4.401619481511395,57.59634412792489],[-4.246304287881579,57.666389714878704],[-4.157764104379455,57.677286916867914],[-4.133279586701178,57.664278450719344],[-4.083831279934753,57.66616979152877],[-4.032517982247301,57.68422549855831],[-3.9932177266377433,57.6773309015379],[-4.099959804771336,57.60795608080138],[-4.11214996889201,57.590362212806696],[-4.091312081506243,57.57458271244897],[-4.140645779892047,57.57689190762327],[-4.164671864047836,57.56706133388125],[-4.2339890964365905,57.50055651286136],[-4.39571194043753,57.499335938269226],[-4.336626110755187,57.49755455913477],[-4.340147713723382,57.48590961775579],[-4.282676820313436,57.48419421562631],[-4.2165998794131685,57.49928095743174],[-4.179758494515132,57.49123176282418],[-4.144896708918743,57.51872218156586],[-4.05809648901333,57.55344807852036],[-4.044343483338723,57.56546688959423],[-4.077267345408235,57.583027769086414],[-4.026985523146379,57.60389849499511],[-3.9297455216606965,57.58670048903031],[-3.8682529159852974,57.591208917703945],[-3.7647407103964987,57.63320328137374]]],[[[-6.352660458497086,57.708109174361084],[-6.3246334999632285,57.700576799625864],[-6.296366905724436,57.70749338898128],[-6.235061841035509,57.639075234816964],[-6.191948252034356,57.63446784063586],[-6.137696812225512,57.58826194481483],[-6.146532076477077,57.42776188403337],[-6.196595100921382,57.404944836477775],[-6.141541402448185,57.40645131142482],[-6.124225118030613,57.39547713626314],[-6.145021329641608,57.370977675080546],[-6.094708250548674,57.338934842995236],[-6.097438013796209,57.32269350360265],[-6.149126393456605,57.299799482874576],[-6.119744972242673,57.31342373440295],[-6.056470727195791,57.31397354277779],[-6.040144242429042,57.293344732554026],[-6.0778087238788165,57.27615772275672],[-6.07052588223749,57.26847140167655],[-6.024286610128474,57.288088564490614],[-5.998207994065186,57.27296883418269],[-5.9238688308164615,57.26383101899295],[-5.892820378611669,57.24045316689502],[-5.739766095763208,57.275234044687004],[-5.710676404972677,57.270780596850855],[-5.728471960800122,57.26066412275391],[-5.660988462501315,57.264424812037774],[-5.6466624149236,57.255286996848035],[-5.668625548228199,57.2087952006721],[-5.780066569967282,57.166119074617505],[-5.799998009251768,57.17430022323503],[-5.801050322564749,57.14836026411037],[-5.7813064242667345,57.150999344309575],[-5.804405222433857,57.121067776383626],[-5.8475917440408605,57.1095767813496],[-5.892153566215324,57.06248019596135],[-5.96234598987428,57.02713851362704],[-6.016920416937605,57.01763782490991],[-6.0382792515080155,57.05746594358286],[-6.0122735680505786,57.07480689972512],[-5.995999178002295,57.12655486396447],[-5.854384895328621,57.18102987774299],[-5.9824232943704665,57.16607508994752],[-6.033851200438541,57.22316719159025],[-6.031923695855356,57.179666352973406],[-6.083101547274801,57.12593907858466],[-6.11348318708325,57.13755103146114],[-6.110024097777213,57.1859781531165],[-6.164410983854065,57.1985357763977],[-6.170891566831038,57.17466309676242],[-6.324112552778585,57.16274325119603],[-6.284187160547455,57.19083845915003],[-6.296710730866301,57.199833324162306],[-6.347805230736203,57.18579121826905],[-6.378489019911744,57.205188457733186],[-6.382271096472261,57.227279758234005],[-6.354390003150105,57.227873551278826],[-6.34732595932633,57.24537944993354],[-6.402733901885084,57.23107343602036],[-6.48152195409067,57.289573047102664],[-6.480917655356484,57.31231312148579],[-6.428927126328993,57.32725691311377],[-6.432875905988597,57.3393856858626],[-6.339115831696337,57.29827101559254],[-6.3621000214828385,57.3241779862147],[-6.415611716289488,57.34849051254985],[-6.446378857014574,57.34729193029271],[-6.455443338027383,57.334184498636674],[-6.455432919083689,57.35769430474457],[-6.480969750074948,57.365556564504686],[-6.488721444182453,57.388373612060285],[-6.524708475697673,57.36875644924622],[-6.529344905641006,57.40282257615092],[-6.566769751385844,57.38582250120106],[-6.564800571027889,57.33620779345606],[-6.582856600447656,57.33230415399474],[-6.716958824718761,57.37051583604569],[-6.739547094644933,57.413136981262795],[-6.780983233711531,57.42594751639642],[-6.781712559770033,57.45797935231424],[-6.746652814243479,57.456835750894584],[-6.748799116644213,57.49999570831903],[-6.716802540563368,57.51377390619236],[-6.667479261121256,57.46152011824817],[-6.618041373298524,57.437306557420484],[-6.603058932268158,57.457110655082],[-6.6238343059917675,57.45866111469903],[-6.636014051168749,57.49734563195233],[-6.598714232748225,57.50993624373602],[-6.574542283380735,57.49483850576309],[-6.561039332354758,57.507055247851895],[-6.654143013194366,57.55502053047239],[-6.635628550252111,57.60881378186612],[-6.588972520395378,57.594430794780465],[-6.56718650913356,57.551193864183546],[-6.500213539075704,57.531851605556895],[-6.4604965257184315,57.504031301790306],[-6.430208656403218,57.51943693245315],[-6.44831678054145,57.48570069057335],[-6.401025195119452,57.509419423863676],[-6.399608218777219,57.528706701652844],[-6.347263445664172,57.48699823833796],[-6.320997288614413,57.48728413869287],[-6.390554156708104,57.54498102954793],[-6.398764284338096,57.56189313515781],[-6.36105812711355,57.58721730890265],[-6.395357289750523,57.58486412905836],[-6.395471898131145,57.61226657846007],[-6.42771852886062,57.64230810806099],[-6.343575139596892,57.68488526860811],[-6.352660458497086,57.708109174361084]]],[[[-6.329697106597971,57.06102870185179],[-6.25942133138947,57.03681514102411],[-6.246960274732782,57.02004598559168],[-6.27340355382532,57.01109510524939],[-6.243678307469523,57.00942368778989],[-6.248887779315965,56.9730373695434],[-6.303931058845469,56.93614522759206],[-6.370226797563287,56.952320589979664],[-6.381187526328201,56.97423595180054],[-6.460142281632873,57.008522002055166],[-6.397826579405736,57.04257713279237],[-6.329697106597971,57.06102870185179]]],[[[-6.004136373026436,57.516698886746475],[-5.9789433671770436,57.493035134293635],[-6.030944315148226,57.428190734565746],[-5.9917586679192905,57.35832108629187],[-6.0209838049778295,57.33272200835962],[-6.064941328418105,57.331721357117424],[-6.080767703887595,57.43492038907371],[-6.060471601573858,57.460266555153545],[-6.011533823048383,57.464170194614866],[-6.033944970931776,57.479993679642575],[-6.024161582804158,57.497191685607376],[-6.017555972502871,57.4881858244276],[-5.995822055959515,57.49136371683414],[-6.004136373026436,57.516698886746475]]],[[[-6.140968360545077,56.94586583965912],[-6.111180600527122,56.92473120573051],[-6.1157128410335275,56.889136611543776],[-6.140103588218567,56.87100393134176],[-6.210650255963083,56.888300902814024],[-6.208118452645712,56.90769814227816],[-6.163087778005069,56.91508756683592],[-6.140968360545077,56.94586583965912]]],[[[-5.994946864689313,57.32571744966424],[-5.924764859974049,57.30718890743234],[-5.923660451942604,57.28206266470244],[-5.943352255522154,57.274156420272334],[-5.982694186906482,57.27313377669514],[-6.023765662943829,57.30439588088819],[-5.994946864689313,57.32571744966424]]],[[[-6.556382064524039,57.07037544422396],[-6.484637218254843,57.0662958660827],[-6.473228474911135,57.04509525514911],[-6.515446034754699,57.0454361363415],[-6.515956562995651,57.05685015820305],[-6.595869861120068,57.04167544705764],[-6.613925890539836,57.05082425841488],[-6.556382064524039,57.07037544422396]]],[[[-6.206857760458872,57.16629501329745],[-6.183144244613869,57.16358995609327],[-6.18863502794002,57.14757953621811],[-6.211775501881913,57.14724965119321],[-6.201710802274588,57.135274824789335],[-6.227195538547381,57.12854517028137],[-6.256222715675755,57.14933892301758],[-6.206857760458872,57.16629501329745]]],[[[-5.968180598342295,57.58416037433857],[-5.952802237451599,57.56940351755804],[-5.980474951899898,57.51123379150063],[-6.000323039634841,57.5460366616276],[-5.979901909996789,57.5467074278449],[-5.984923840856759,57.57607819122852],[-5.968628612921089,57.57134983920495],[-5.968180598342295,57.58416037433857]]],[[[-6.266370766832624,56.84897860784592],[-6.22267371698467,56.84559178825694],[-6.213984317944805,56.835552287332476],[-6.235530693501689,56.82236788250397],[-6.278081659543425,56.83500247895765],[-6.266370766832624,56.84897860784592]]],[[[-3.1164323580505098,58.697324402361915],[-3.1072011739386145,58.670449769000044],[-3.1351135240918504,58.66375310299457],[-3.1164323580505098,58.697324402361915]]],[[[-5.633774181575503,57.847859467076326],[-5.603892651064313,57.832937667783334],[-5.617312250540747,57.821996481124145],[-5.644766167171495,57.84006318432118],[-5.633774181575503,57.847859467076326]]],[[[-5.179424885016235,58.39013546717482],[-5.1651405132132915,58.38214125340474],[-5.1775182183204365,58.37315738455995],[-5.209754430106219,58.376489223311445],[-5.179424885016235,58.39013546717482]]],[[[-5.409245944993861,58.0238421316931],[-5.39753505228306,57.99999144439281],[-5.421790353200093,58.00554450897863],[-5.409245944993861,58.0238421316931]]],[[[-5.854770396245257,57.357331431217176],[-5.821648574245581,57.34317936364896],[-5.826639248274471,57.33299691254703],[-5.845497536358591,57.335031203533916],[-5.854770396245257,57.357331431217176]]],[[[-5.865053893670133,57.284932664419074],[-5.8473416893922305,57.26991189961861],[-5.872461762635774,57.26973596093867],[-5.865053893670133,57.284932664419074]]],[[[-5.474791519765792,57.89920057311829],[-5.45892346852153,57.87823088170214],[-5.476979497941297,57.88235444451339],[-5.474791519765792,57.89920057311829]]],[[[-5.882547300130485,56.670961652242255],[-5.871440706153871,56.66051529312042],[-5.8891008157133085,56.65091563889582],[-5.882547300130485,56.670961652242255]]],[[[-5.903864458926124,56.916429099270516],[-5.889402965080402,56.90859982801289],[-5.933787665212087,56.90084752992773],[-5.903864458926124,56.916429099270516]]],[[[-6.492243047150648,57.345301623975814],[-6.498358967098371,57.329324192603146],[-6.513185123973344,57.331281510417554],[-6.492243047150648,57.345301623975814]]],[[[-4.357755728564356,58.563204147404974],[-4.3282492800261085,58.56132380276305],[-4.338105600759577,58.54843629445695],[-4.357755728564356,58.563204147404974]]],[[[-5.228081352062001,57.949288116065645],[-5.208066561227971,57.94586830797418],[-5.2213402954927055,57.936367619257055],[-5.228081352062001,57.949288116065645]]],[[[-5.437825107543441,58.0535867647716],[-5.423071883274318,58.04745090330846],[-5.449171337224991,58.03978657456328],[-5.437825107543441,58.0535867647716]]],[[[-5.8202732736781195,57.73672120218743],[-5.788287116540967,57.736710206019936],[-5.800498118549026,57.72680265910543],[-5.8202732736781195,57.73672120218743]]],[[[-5.509528278037866,57.968190527992434],[-5.498213305187394,57.95677650613088],[-5.5197284239131985,57.95451129562657],[-5.509528278037866,57.968190527992434]]],[[[-6.6481104447961865,57.52738716155324],[-6.63674337722725,57.511464711018064],[-6.650631829169864,57.51123379150063],[-6.6481104447961865,57.52738716155324]]]]}</t>
  </si>
  <si>
    <t>{"type":"Polygon","coordinates":[[[-4.673314276190721,55.93832000044134],[-4.616072599542019,55.93739632237161],[-4.609852490157367,55.936285709454445],[-4.634086953187014,55.91307279986897],[-4.615978829048783,55.907101880918276],[-4.597297663007442,55.8623914638768],[-4.622803237167621,55.86158874364954],[-4.6322740569844525,55.84137778779065],[-4.750924987759011,55.849767863590614],[-4.794163604084478,55.87223303378632],[-4.799696063185399,55.89260893215766],[-4.841392675844319,55.876257631090105],[-4.890549252187344,55.87467418297058],[-4.878932129969779,55.94268547893751],[-4.80446793939674,55.95908076467505],[-4.7958931487374965,55.9721442116611],[-4.696892345767717,55.95280195303445],[-4.70431063367705,55.94058521094565],[-4.673314276190721,55.93832000044134]]]}</t>
  </si>
  <si>
    <t>Inverclyde</t>
  </si>
  <si>
    <t>{"type":"Polygon","coordinates":[[[-3.088572102615739,55.93138141875093],[-3.017744123391516,55.90163678567243],[-2.968879277471892,55.912490002991646],[-2.9371952697018333,55.86351307296146],[-2.9008539941010554,55.8604011575599],[-2.8462483102066525,55.81895660226493],[-2.8704098406304492,55.82409181248588],[-2.87850535987982,55.81024763760757],[-2.9410711167555856,55.79455610658981],[-2.949802191570222,55.81878066358499],[-3.075256692576234,55.75976423263033],[-3.103710827801499,55.73062438876415],[-3.0918749077663827,55.722135347456714],[-3.134384198033348,55.71145806881744],[-3.185093196986613,55.80173660396514],[-3.214328752988844,55.78398878962551],[-3.274373125490932,55.775345801973124],[-3.30316066691437,55.79666737074918],[-3.336553381450062,55.79143319502076],[-3.369039647884473,55.824113804820875],[-3.2965342187256956,55.865327440598406],[-3.2650898466605733,55.87607069624266],[-3.2539311579654946,55.86858230617742],[-3.201284235485354,55.894819161824486],[-3.1617339252271677,55.889464028253606],[-3.0921562192460907,55.90021828006536],[-3.117640955518884,55.91307279986897],[-3.111670900782862,55.92968800895645],[-3.088572102615739,55.93138141875093]]]}</t>
  </si>
  <si>
    <t>Midlothian</t>
  </si>
  <si>
    <t>{"type":"Polygon","coordinates":[[[-2.8014572712709453,57.69604637861724],[-2.803186815923964,57.665696956326414],[-2.7724092562551856,57.65024734099359],[-2.810646779608069,57.60993539095078],[-2.7520506402792915,57.56897466702567],[-2.71996029370521,57.564213326499605],[-2.7106665959311576,57.53186260172439],[-2.6549669229490025,57.53488654778597],[-2.7179598565161767,57.50095237489124],[-2.758010276071621,57.521581185115004],[-2.7885794568665414,57.50827582244403],[-2.826025140498765,57.539164056942184],[-2.8822665985529508,57.532764287459116],[-2.916753302176396,57.495014444443036],[-2.9860913724525355,57.48385333443391],[-3.019942520510715,57.4495123033418],[-2.9554284211643793,57.43952778325482],[-3.024047584325711,57.40515376366021],[-2.9549491497545066,57.37837809580581],[-2.9835283123040863,57.36328035783288],[-2.962263248226911,57.31314883021554],[-2.990050571055832,57.27401347009487],[-3.0252145060193136,57.26283036775075],[-3.0438852531169616,57.27875281828594],[-3.092395854951027,57.28426189820178],[-3.2185588441281547,57.2497889130997],[-3.2399072597548733,57.20570527760553],[-3.3535258407257693,57.178159878026364],[-3.3493791011360017,57.14811834842545],[-3.3223211043655825,57.131052296470614],[-3.336345002576204,57.110984290789176],[-3.37813538572836,57.09779988596067],[-3.4318033646904036,57.10307804635907],[-3.4478797948085234,57.092521725562264],[-3.5526318546967746,57.08261417864776],[-3.557726718162595,57.0963813803536],[-3.5937033307341215,57.084010691919836],[-3.6466419836376636,57.08825521257356],[-3.6569463189499256,57.068539084252016],[-3.683691747409558,57.09523777893394],[-3.6546958271122625,57.115899577660194],[-3.6245329851213643,57.11006061271946],[-3.5648115998737557,57.13823279384594],[-3.5389101058532466,57.16598712060755],[-3.4521723996099913,57.17750010797656],[-3.4296779001770554,57.2233211379352],[-3.46354988612262,57.241200906284796],[-3.449234257488598,57.280930059450284],[-3.495661070584087,57.297380326025305],[-3.3945660599320373,57.371076640588015],[-3.3976604862088244,57.395653074943084],[-3.412840887169355,57.42364931738962],[-3.481157900963593,57.43773540795286],[-3.5089035480177424,57.46068440951842],[-3.609852693458092,57.44735705451245],[-3.6177606717209905,57.435437208946055],[-3.69800737604358,57.435316251103586],[-3.682712366702426,57.4898352495521],[-3.70548817761507,57.51096988348071],[-3.6908808185576474,57.52022865651291],[-3.7647407103964987,57.63320328137374],[-3.730295682547826,57.65341423723263],[-3.632847302188286,57.66728040444593],[-3.5442758618550823,57.66288193744727],[-3.497171817419555,57.68244411942385],[-3.497515642561421,57.70506323596451],[-3.349493709516623,57.726505762583024],[-3.2778426337406623,57.72023794710992],[-3.163161320513093,57.685951896855286],[-3.0257146153165726,57.66474028975421],[-2.9203999324689045,57.698718447318925],[-2.8486238293686297,57.706756645759],[-2.8259209510618364,57.69320936740309],[-2.8014572712709453,57.69604637861724]]]}</t>
  </si>
  <si>
    <t>Moray</t>
  </si>
  <si>
    <t>{"type":"MultiPolygon","coordinates":[[[[-4.750924987759011,55.849767863590614],[-4.783515443630351,55.843555028954995],[-4.722345825209431,55.82078196606938],[-4.718501234986757,55.80472756152424],[-4.685817008622181,55.80379288728702],[-4.648652636469666,55.76243630133202],[-4.638671288411883,55.77478499743079],[-4.616541452008198,55.76149063092731],[-4.572563090680537,55.78348296592066],[-4.55093336357411,55.76638392546333],[-4.529907935201871,55.74457852531743],[-4.597766515473622,55.68626584908256],[-4.63858793686234,55.66897987377779],[-4.593442653841075,55.6441725199053],[-4.546484474617249,55.66701155979589],[-4.530803964359459,55.659468188893165],[-4.4926185357250406,55.665065238148976],[-4.557299338170462,55.64666864992704],[-4.592213218485315,55.59794463174927],[-4.647808702030542,55.563361684972236],[-4.663051616653231,55.570619155520035],[-4.7123748960953415,55.61227263799744],[-4.778628959038388,55.63300041372867],[-4.789912675057781,55.627865203507724],[-4.90600054568389,55.69947224624607],[-4.904864880821366,55.730294503739245],[-4.8575732953993676,55.75692722141619],[-4.855176938350004,55.77431216222843],[-4.888465463448767,55.818626717240036],[-4.890549252187344,55.87467418297058],[-4.841392675844319,55.876257631090105],[-4.799696063185399,55.89260893215766],[-4.794163604084478,55.87223303378632],[-4.750924987759011,55.849767863590614]]],[[[-5.262307582093124,55.72154155441189],[-5.167828600686056,55.68395665390826],[-5.12709053084688,55.609182714930874],[-5.153815121419127,55.587025437425076],[-5.082591222334575,55.55248647531802],[-5.123891915133165,55.53433180278101],[-5.080486595708612,55.51066805032817],[-5.093312315394552,55.48923651987715],[-5.078444482744807,55.46423123498971],[-5.10020965611924,55.442535796518776],[-5.2451163249998665,55.43632296188316],[-5.315267072884051,55.46453912767962],[-5.326071517493571,55.493733952383295],[-5.352744013347353,55.506588472186905],[-5.349826709113346,55.57068513252502],[-5.39753505228306,55.6147247833492],[-5.381833704137884,55.65434397483972],[-5.317944741413122,55.705531134536734],[-5.262307582093124,55.72154155441189]]],[[[-4.903854243283156,55.79307162397776],[-4.8937270300136735,55.765955074930964],[-4.9406539524064215,55.74297308486291],[-4.950979125606069,55.75305657045736],[-4.922024881083545,55.790245608931116],[-4.903854243283156,55.79307162397776]]],[[[-4.938257595357058,55.73506684043281],[-4.948436903345005,55.7112821301375],[-4.968076612206091,55.718473623680325],[-4.938257595357058,55.73506684043281]]]]}</t>
  </si>
  <si>
    <t>North Ayrshire</t>
  </si>
  <si>
    <t>{"type":"MultiPolygon","coordinates":[[[[-3.2216115946301693,59.153852288321346],[-3.095344416016113,59.119665203574186],[-3.0730270386259564,59.12372278938046],[-2.999958986507764,59.06508022812069],[-3.022005471361906,59.03727092052161],[-3.06075352295574,59.04563900398657],[-3.0592740329513504,59.023800615338175],[-3.1131295528998653,59.0065366323684],[-3.056085836181328,58.99780567537604],[-3.007408531248176,59.01067119134715],[-2.9686396417669556,58.986116749327074],[-2.944821936485024,59.005766900643636],[-2.898332609727377,59.00925268574008],[-2.9142840125211817,58.99352816621983],[-2.8887576004736175,58.98881081036376],[-2.918597455210036,58.982488014053175],[-2.9178056154893763,58.96527901192088],[-2.7989150490098815,58.991999698937796],[-2.790194393138939,58.965037096235946],[-2.840059457653079,58.95518453015893],[-2.828567362759829,58.926374571317645],[-2.716605393836102,58.972657440311146],[-2.7035608763326113,58.96464123420607],[-2.7138235358701017,58.91877621957744],[-2.7792649212051037,58.91579625818584],[-2.8335580367887196,58.871679634189185],[-2.8864133381427184,58.899785838310684],[-2.915461353158478,58.87232840807149],[-2.8828083836249805,58.87359296733361],[-2.888747181529924,58.85613105334889],[-2.856448456081985,58.85274423375991],[-2.905563356650238,58.83958182126639],[-2.8820478007354,58.81668780053832],[-2.930214577427601,58.79337592544537],[-2.9388206249179234,58.76710608129581],[-2.9091162164495117,58.75370175311737],[-2.922890060011504,58.73268807703122],[-2.9656910807018697,58.731544475611564],[-2.9929261995150673,58.753305891087486],[-2.981621645608289,58.78682220961735],[-3.0226097700960928,58.80736305050114],[-2.9841117731508877,58.81092580877006],[-3.005678986595157,58.82582561572805],[-3.032559861322797,58.816006038153525],[-3.015587402047089,58.83320404411832],[-2.911043721032695,58.83819630416181],[-2.990144341549067,58.852997145612335],[-2.9134817538568303,58.85668086172372],[-2.9243487121285074,58.87756258379991],[-2.8972802964143964,58.89523342496706],[-2.9293289672137064,58.89003223774113],[-2.973036436005353,58.939987826678525],[-2.969535670924544,58.9589232271078],[-3.0788408092065858,58.92868376649194],[-3.1142443798750046,58.930157252936496],[-3.1164323580505098,58.92049162170692],[-3.202669954996507,58.91183763788704],[-3.253608170711015,58.97604425990012],[-3.2966592460500106,58.94902667636079],[-3.3269887911399945,58.952116599427356],[-3.3533070429082183,58.97134889637904],[-3.363778081319566,59.02112854663649],[-3.3568807405948773,59.048750919388134],[-3.3363762594072828,59.052401646997026],[-3.35782886447093,59.10361079902904],[-3.319164164426639,59.12967171599616],[-3.3400854033619494,59.138226734308574],[-3.2216115946301693,59.153852288321346]]],[[[-3.357203727849357,58.93326916833806],[-3.212411667349354,58.878420284864646],[-3.1967311570915635,58.85156764383777],[-3.2098902829756755,58.840527491671104],[-3.1703920674359543,58.82359339372623],[-3.256108717197307,58.78738301415968],[-3.1465535242666363,58.80609849123902],[-3.152356875903572,58.787053129134776],[-3.13171694844797,58.78645933608996],[-3.239094582146828,58.7727691075566],[-3.250378298166221,58.781104202519074],[-3.2901161494108795,58.77538619542081],[-3.3224461316898974,58.796124967319535],[-3.3291559314281143,58.81692971622324],[-3.371300558665829,58.837393583934556],[-3.3801774986921655,58.86573070757348],[-3.432824421172306,58.870733963784474],[-3.4038389198187042,58.92198710048647],[-3.357203727849357,58.93326916833806]]],[[[-2.564457559088922,59.321125988280755],[-2.5564141345580165,59.306512081677674],[-2.5234902724885035,59.30645710084019],[-2.554611657299147,59.28669698784867],[-2.534753150620511,59.266837909349675],[-2.487419889423741,59.29303078032675],[-2.4524643333341167,59.29000683426517],[-2.4288758448134278,59.31327472468813],[-2.4119971560309565,59.28488262021172],[-2.374207647256868,59.275887755199435],[-2.4788242608771123,59.276294613396814],[-2.5164158097210363,59.24120584291493],[-2.513363059219021,59.22328208989535],[-2.527386957429642,59.23466312325441],[-2.5634885973254837,59.23642251005387],[-2.568020837831888,59.220708986701126],[-2.584055592175236,59.234542165411945],[-2.6373068133895643,59.23459714624943],[-2.6727520598327548,59.19117328080506],[-2.7025502387944016,59.19668236072089],[-2.697309510116881,59.22141274142091],[-2.594182805444719,59.26867426932162],[-2.619552933336891,59.30970097025171],[-2.6083838256981196,59.28970993774276],[-2.5616861200666152,59.30336717777362],[-2.564457559088922,59.321125988280755]]],[[[-2.956439058702589,59.360701195101285],[-2.9304229563014585,59.34984797778207],[-2.957793521382664,59.34438288253622],[-2.9556993137003946,59.32642614101415],[-2.987737565556012,59.31976246351117],[-2.9037608793913696,59.305060587568114],[-2.87680707205788,59.265804269604985],[-2.8522392028300603,59.26613415462989],[-2.8392988747634984,59.24939798769995],[-2.8589906783430488,59.25051959678461],[-2.888236653288973,59.228714196638705],[-2.876275705929543,59.25557783383308],[-2.932131663067092,59.28524549373911],[-2.980027547223278,59.258744730072124],[-3.0256833584854936,59.27817495803875],[-3.0204009540332013,59.300607139731966],[-3.065869224308946,59.323083306095164],[-2.9810381847614877,59.33647663810611],[-2.956439058702589,59.360701195101285]]],[[[-3.0727353082025557,59.200399065334764],[-3.050865945391193,59.1973201384357],[-3.048125763199965,59.18345397122239],[-2.952271481225436,59.18002316696343],[-2.9766934852415545,59.16336397320597],[-2.962086126184132,59.13876554651591],[-3.0393425936668637,59.12560313402239],[-3.079549297377702,59.13819374580608],[-3.1210062743316858,59.17381033232781],[-3.0727353082025557,59.200399065334764]]],[[[-2.6289404016041784,59.16281416483113],[-2.5918697999448987,59.1404589563104],[-2.5955372681247937,59.1163223686552],[-2.537472494924354,59.12173248306356],[-2.5521840434187055,59.10701961095301],[-2.52719941644317,59.09268060853735],[-2.5994860477843966,59.069830572479255],[-2.6061645906915354,59.0971340563735],[-2.631701421682793,59.10715156496297],[-2.6559983983745976,59.09957520555776],[-2.648684299902193,59.074800840187756],[-2.6797848468254513,59.07408608930047],[-2.6887347194576376,59.08695160527158],[-2.666761167209346,59.1110112197543],[-2.6292112941401937,59.110472407546965],[-2.6244289989851604,59.12516328732252],[-2.677471841325631,59.15053144573735],[-2.6289404016041784,59.16281416483113]]],[[[-2.7592813872021527,59.25119036300191],[-2.7622924619293965,59.23187009671025],[-2.7334424068438015,59.22337005923532],[-2.7579477624094633,59.163308992368485],[-2.738693554465015,59.15251075588675],[-2.7417775617981084,59.14272416681471],[-2.7873812783418597,59.136093477814214],[-2.828286051280121,59.187632514871126],[-2.778723136133073,59.19223990905223],[-2.7896109322921365,59.23795097733591],[-2.7592813872021527,59.25119036300191]]],[[[-2.8035202221221365,59.087886279508794],[-2.8230036468278286,59.046034866016456],[-2.8054894024800916,59.02864992520421],[-2.833141279041005,59.01700498382523],[-2.8794847405869506,59.03228965664561],[-2.9350072915263272,59.0313329900734],[-2.900926926706905,59.0776268552344],[-2.888309585894823,59.061605439191744],[-2.8597200044015505,59.056844098665685],[-2.8035202221221365,59.087886279508794]]],[[[-3.070213923828878,58.85119377414288],[-3.1092953816208846,58.83104879528897],[-3.079205472235837,58.83325902495581],[-3.0800181498438812,58.8140927050091],[-3.1280078044933033,58.812663203234536],[-3.148970719203385,58.828068833897376],[-3.070213923828878,58.85119377414288]]],[[[-2.8790471449518495,59.38638824237352],[-2.883141789823153,59.325689397791876],[-2.9106894769471374,59.32873533618846],[-2.91185639864074,59.350738667349304],[-2.8790471449518495,59.38638824237352]]],[[[-2.3861790135599907,59.39411854812368],[-2.368539741887939,59.384793798086505],[-2.397858649439714,59.382374641237234],[-2.410694788069346,59.36743084960925],[-2.3956081576020507,59.353795601913376],[-2.4248749704353605,59.34757177111026],[-2.4518704535436218,59.358490965434456],[-2.434252019758956,59.38667414272843],[-2.3861790135599907,59.39411854812368]]],[[[-2.9235360345204624,59.17066542842376],[-2.9061155606659614,59.162264356456305],[-2.918347400561407,59.12463547128268],[-2.943634176904035,59.161296693716594],[-2.9235360345204624,59.17066542842376]]],[[[-3.3108498473597177,58.941054454925705],[-3.2662776062415615,58.923548556271],[-3.3078075158013958,58.92480211936562],[-3.3108498473597177,58.941054454925705]]],[[[-2.962617492312469,59.12768140967926],[-2.950458585022874,59.1176309125873],[-2.9691605889516,59.11032945736951],[-2.9959685310733892,59.116553288172625],[-2.962617492312469,59.12768140967926]]],[[[-3.168797969050943,58.85702174291612],[-3.1484497720187408,58.84274871750544],[-3.1706317031408906,58.83313806711334],[-3.168797969050943,58.85702174291612]]],[[[-2.9632843047088135,59.091339076102756],[-2.9535425923559675,59.07375620427557],[-2.974484669178664,59.071721913288684],[-2.993467984587097,59.08090371314841],[-2.9632843047088135,59.091339076102756]]],[[[-2.7393916236924376,59.24704480785566],[-2.7161886360883862,59.23172714653279],[-2.7490395655520485,59.23656546023133],[-2.7393916236924376,59.24704480785566]]],[[[-3.178237532036695,58.887745034901826],[-3.15689953535367,58.87815637684473],[-3.169714836095917,58.87173461502667],[-3.178237532036695,58.887745034901826]]],[[[-2.587598033030817,59.157568992935225],[-2.5753036794732145,59.14931087114522],[-2.6038099094169436,59.15145512380707],[-2.587598033030817,59.157568992935225]]],[[[-2.5745847723584054,59.03906329582356],[-2.558998032593851,59.029804522791366],[-2.5723967941828993,59.023734638333195],[-2.5745847723584054,59.03906329582356]]]]}</t>
  </si>
  <si>
    <t>Orkney Islands</t>
  </si>
  <si>
    <t>{"type":"Polygon","coordinates":[[[-3.8016446089566927,56.93588131957213],[-3.787943698000551,56.92362059281334],[-3.746528396821339,56.933572124397834],[-3.7252216569693912,56.918419405587414],[-3.683816774733872,56.91597825640316],[-3.675262821962015,56.93246151148067],[-3.6501427487184728,56.923708562153315],[-3.5787938223096054,56.929536530926555],[-3.5607794686646095,56.884100366830296],[-3.5376598326101014,56.89225952311283],[-3.4898473000034578,56.87671094227253],[-3.4463169532545903,56.87555634468538],[-3.4380443119624404,56.88550787626987],[-3.3721340741612593,56.87461067428067],[-3.406943765039183,56.84305167356521],[-3.3516400119173575,56.8202786106796],[-3.3897941837206966,56.769234401160034],[-3.2835730527717484,56.66549655699641],[-3.1572225226081487,56.65617180695923],[-3.1551908285880366,56.637280391199944],[-3.1783833972483952,56.63505916536562],[-3.149918843079438,56.60812955116626],[-3.1658702458732426,56.59890376663655],[-3.1370306097313403,56.597892119226856],[-3.1107748716252743,56.61218713697253],[-3.097949151939334,56.59832096975923],[-3.1902088983398187,56.56129687379792],[-3.164046930726988,56.53813894504993],[-3.173028060190253,56.52619710714854],[-3.212067842207488,56.52428377400412],[-3.1196101358768393,56.46766450756374],[-3.089426455998556,56.46693876050896],[-3.0578570566091186,56.463046117215136],[-3.0339976755524143,56.44359389691352],[-3.0764757089883012,56.42771543104833],[-3.0818831407649077,56.408571103436614],[-3.1481684605390337,56.397135089240074],[-3.276415238454738,56.35095118575404],[-3.2553793911388054,56.34609087972051],[-3.3006184446533062,56.31398207063022],[-3.294325402662804,56.28977950597004],[-3.3355323249681588,56.28944962094514],[-3.383667844829281,56.26877682605139],[-3.355797170450818,56.257241846347384],[-3.3677789556976334,56.23990089020512],[-3.2799680982540105,56.23363307473202],[-3.290230757791501,56.224979090912136],[-3.2609431070708057,56.19613614356836],[-3.309120302706699,56.18530491858414],[-3.292887588433186,56.17345105002272],[-3.316413563291718,56.16649047599733],[-3.341887880620818,56.17379193121512],[-3.3717173164135437,56.16440120417296],[-3.3699044202109825,56.145861665773566],[-3.416633382673565,56.13841726037832],[-3.5400040949409997,56.146466454985884],[-3.546099177001337,56.15851825456224],[-3.568812474251823,56.15905706676958],[-3.5782520372375757,56.141078332912514],[-3.6283463185129596,56.132765230285024],[-3.648006865261431,56.158529250729735],[-3.5914111631216876,56.17414380857501],[-3.5754389224404965,56.19611415123337],[-3.618146172637627,56.20561483995049],[-3.6380671929784203,56.19685089445564],[-3.650549087522495,56.20299775208628],[-3.6669380859514007,56.18862576116813],[-3.6864527674881717,56.19585024321345],[-3.7366199813694063,56.18909859637049],[-3.7521858832465744,56.211904647758594],[-3.7808796541767755,56.217226792826985],[-3.829452769672999,56.196553997933236],[-3.847831786347246,56.22539694527701],[-3.8731394005772604,56.21446675478532],[-3.898686650512211,56.227310278421434],[-3.9403624252837455,56.22801403314122],[-4.005282863434103,56.27493467984953],[-4.037560750994656,56.26910671107629],[-4.078507199707689,56.28991145998],[-4.08436264606309,56.28082862562775],[-4.115692409747591,56.281026556642686],[-4.237500280461092,56.32981655182543],[-4.222632447811348,56.34229720193416],[-4.242032520967497,56.352776549558484],[-4.240625963568958,56.38439053111143],[-4.196449642311131,56.38669972628573],[-4.201961263524667,56.45634945120966],[-4.163192374043446,56.44462753665821],[-4.134436089451088,56.46402477612234],[-4.098615761034954,56.465344316221945],[-4.108232446063486,56.48835929479248],[-4.154482137116196,56.51028565278085],[-4.2968882595105296,56.47504293595401],[-4.331229097922273,56.53901863844966],[-4.369133215076984,56.54655101318488],[-4.40282807897977,56.52682388869585],[-4.494358499321752,56.512660824960136],[-4.507778098798187,56.52330511509692],[-4.529261960692912,56.51841182056089],[-4.528501377803332,56.50489753070748],[-4.578178901331,56.50480956136751],[-4.639067208272213,56.47603259102871],[-4.686202509538818,56.490547532124324],[-4.653424512681006,56.5183898282259],[-4.659457081079186,56.53445522893854],[-4.6978717264748475,56.541250860451484],[-4.697579996051447,56.54995982510885],[-4.599527316957719,56.576658519790776],[-4.561748227127323,56.570137792465246],[-4.586138974312364,56.599651506026326],[-4.6264186106290515,56.6155959488965],[-4.633399302903284,56.65657866515661],[-4.662895332497838,56.64021636792155],[-4.716459122022952,56.642701501775804],[-4.717532273223319,56.676591690000556],[-4.657227427128909,56.67481031086609],[-4.592171542710544,56.69309693741306],[-4.605914129441457,56.70796375586857],[-4.575990923155495,56.73479440456045],[-4.586493218397922,56.75841417234331],[-4.546797042928035,56.77236830889659],[-4.52853263463441,56.80132121791533],[-4.441847023109618,56.77384179534114],[-4.374259335373883,56.83226443325097],[-4.343325491549711,56.82129025808929],[-4.303316747769038,56.851562707207634],[-4.22737306719161,56.85775354950827],[-4.1919174018047265,56.8774696778298],[-4.203544942965985,56.885364926092414],[-4.187083011931229,56.906345613676066],[-4.021901078624253,56.888861707356355],[-3.9671807863492274,56.900143775207944],[-3.950687598483393,56.947119402753735],[-3.936371969849371,56.935430476704774],[-3.8548333165088637,56.9227848840836],[-3.8016446089566927,56.93588131957213]]]}</t>
  </si>
  <si>
    <t>Perth and Kinross</t>
  </si>
  <si>
    <t>{"type":"Polygon","coordinates":[[[-2.033216458076173,55.81165514704714],[-2.086123854148636,55.793049631642766],[-2.0856341637950706,55.76204043930215],[-2.176904110544731,55.71613144000353],[-2.2484509968837623,55.651869837152965],[-2.2457212336362273,55.6395211410542],[-2.307630597059341,55.646800603936995],[-2.3360951512282995,55.63216470499893],[-2.2322078636665568,55.54442628454296],[-2.200961451531599,55.475018475303955],[-2.1737263327184015,55.47226943342978],[-2.1947205042595614,55.44470204151562],[-2.3356262987621195,55.40820576159416],[-2.337741344331775,55.367354999344016],[-2.3998069919102827,55.348331629574766],[-2.414997811814507,55.358920938874064],[-2.4885242974551867,55.3518394070062],[-2.5176973397952604,55.324667877121925],[-2.5586646263956787,55.317905234111464],[-2.5733553370026447,55.29689155802532],[-2.6468193089811667,55.25981248122654],[-2.6238663760257444,55.249465087612165],[-2.6314096912593925,55.22370106716746],[-2.6668132619278104,55.2215788068406],[-2.689787032770619,55.18898616638046],[-2.784776542418639,55.14181260781972],[-2.8255041933141207,55.13831582655578],[-2.858542663764255,55.10835127012734],[-2.904750679042194,55.17366850505759],[-2.8638459061039327,55.23634665978864],[-2.921441826838193,55.23672052948352],[-2.884329549404142,55.26514562246243],[-2.9069282382740065,55.28552152083376],[-2.917055451543489,55.277406349221216],[-2.967566490566589,55.284410907916595],[-3.009252684281816,55.267080947941835],[-3.019932101567022,55.279143743685694],[-3.0429579671282942,55.27153439577799],[-3.0466358542518828,55.29551703708824],[-3.0990848168018585,55.3316834319848],[-3.1020229589232517,55.35158649515378],[-3.12723680266003,55.35974565143631],[-3.174247076602321,55.34674818145525],[-3.217391922434552,55.37612994100636],[-3.291512287865726,55.342316725954085],[-3.3202581535143914,55.34935427315196],[-3.3027647470540398,55.393767793671024],[-3.2441894456126485,55.42661334598359],[-3.2934397924489094,55.43091284747479],[-3.3109852936277253,55.44482299935808],[-3.354317680446428,55.412516259252854],[-3.4213114883916695,55.41593606734432],[-3.473583328898867,55.403851279265474],[-3.507382382238581,55.41226334740043],[-3.5395664993058986,55.44317357423358],[-3.5044234022298024,55.51247142179763],[-3.486575751683893,55.51770559752604],[-3.503371088916821,55.54715333408213],[-3.4884719994359976,55.562668926419946],[-3.5300227468832173,55.61139294459771],[-3.481699686035623,55.616429189311184],[-3.4857526551321545,55.648966848933846],[-3.40136963016349,55.704640444969506],[-3.4395758966852945,55.72410366143862],[-3.471634986428297,55.770969327309444],[-3.438815313795714,55.7856712032525],[-3.4355333465324556,55.805497293249005],[-3.394764019862202,55.819737330157196],[-3.369039647884473,55.824113804820875],[-3.336553381450062,55.79143319502076],[-3.30316066691437,55.79666737074918],[-3.274373125490932,55.775345801973124],[-3.214328752988844,55.78398878962551],[-3.185093196986613,55.80173660396514],[-3.134384198033348,55.71145806881744],[-3.0918749077663827,55.722135347456714],[-3.103710827801499,55.73062438876415],[-3.075256692576234,55.75976423263033],[-2.949802191570222,55.81878066358499],[-2.9410711167555856,55.79455610658981],[-2.87850535987982,55.81024763760757],[-2.8704098406304492,55.82409181248588],[-2.8462483102066525,55.81895660226493],[-2.6725124241278184,55.84562230844437],[-2.594464116924427,55.828633229662],[-2.581336247871394,55.84549035443441],[-2.5548825498351624,55.83909058495134],[-2.532711037656706,55.86975889609957],[-2.570021275020922,55.892147093122794],[-2.5627175954922103,55.90662904571592],[-2.5047257548976205,55.911929198449315],[-2.467332165983861,55.88446077204262],[-2.3632885942667254,55.94662210690132],[-2.3298229471251837,55.93236007765813],[-2.2591616710000473,55.924541802568],[-2.2107240017718306,55.9314693880909],[-2.1671832360792704,55.91541498354576],[-2.1430217056554737,55.9182519947599],[-2.1326340187936683,55.89290582868007],[-2.0742983530572134,55.87051763165684],[-2.033216458076173,55.81165514704714]]]}</t>
  </si>
  <si>
    <t>Scottish Borders</t>
  </si>
  <si>
    <t>{"type":"MultiPolygon","coordinates":[[[[-1.0455422717655791,60.73444140429332],[-1.0031059141044638,60.72233462387948],[-0.9889778264569138,60.65388348121269],[-0.9962189923234677,60.64183168163633],[-1.0315287924986505,60.642304516838685],[-1.066942782110762,60.66689194736125],[-1.0230686102200286,60.628911184827736],[-1.0279238379809126,60.60529141704488],[-1.0605872264581029,60.59804494266457],[-1.0035330907958722,60.58170463776452],[-1.021203619299003,60.54691276380504],[-1.0481574266324927,60.55003567537409],[-1.02104733514361,60.53096832093486],[-1.0415101405564329,60.48929284612247],[-1.0933548043722219,60.49918939686947],[-1.1009085385495627,60.47817572078333],[-1.141000633879779,60.46169246570581],[-1.182134623579283,60.462242274080644],[-1.1970545509474926,60.444879325603395],[-1.175237282854594,60.44671568557534],[-1.1680794685375826,60.41997300622343],[-1.1951062084769228,60.431145112400046],[-1.2540149161164873,60.401433467824035],[-1.201930616595762,60.41865346612383],[-1.1893132757836797,60.414386953135114],[-1.2167359355833494,60.40119155213911],[-1.1695797964293586,60.414408945470115],[-1.1673397235353882,60.38324580678454],[-1.1529407433518228,60.40300591977606],[-1.0494285377630241,60.45068530204164],[-1.0551381189067248,60.431826874784846],[-1.1407401602874563,60.38345473396697],[-1.1292689032815915,60.36975350926612],[-1.1089415441367754,60.393527223393924],[-1.0728503231846265,60.38514814376146],[-1.0746111246687242,60.363903548157886],[-1.1091499230106336,60.346452630340664],[-1.1760291225752528,60.347530254755334],[-1.1681732390308186,60.327198341053986],[-1.1584523645653588,60.33783163502327],[-1.1360724735130443,60.32531799641205],[-1.0798310154588586,60.323140755247714],[-1.0819356420848214,60.30364455027611],[-1.1158180469740788,60.30262190669892],[-1.159421326328797,60.2808714873905],[-1.0974077734687535,60.27073302095856],[-1.1051803054636444,60.258164401509866],[-1.1436366266340778,60.25940696843699],[-1.1494712351020926,60.243264594551874],[-1.1774565178611782,60.23867919270576],[-1.1648808528238677,60.259813826634364],[-1.1993154617288484,60.25906608724459],[-1.193532947979298,60.245001989016345],[-1.2245084675782403,60.23584218149161],[-1.2256649703281504,60.22869467261877],[-1.1854999423920844,60.23149869533043],[-1.2177153162904801,60.20089636118718],[-1.1738724012308266,60.22406528610268],[-1.2184550612926754,60.17246027204078],[-1.1542743681445122,60.20389831491377],[-1.1632346597203922,60.16587356771028],[-1.1318111255426553,60.14853261156802],[-1.159983949288212,60.148620580907995],[-1.1520447141942354,60.13295104222523],[-1.1721532755215005,60.141066213837775],[-1.1719032208728715,60.1211631506688],[-1.1998676657445708,60.130289969691034],[-1.1990862449676047,60.106626217238194],[-1.224456372859776,60.10024844009013],[-1.203524714980773,60.04784070580097],[-1.1777795051156579,60.03704246931924],[-1.2326769194334615,60.03300687584796],[-1.2097031485906529,59.996510595926495],[-1.2341876662689293,59.981071976761164],[-1.242533240166929,59.9922000982678],[-1.2740297069505164,59.99192519408038],[-1.2544525117515883,59.95401040855185],[-1.2832608910624108,59.88268926616842],[-1.2703934956016996,59.858068847143365],[-1.3185394344065156,59.89641248320427],[-1.3777086156384009,59.887901449561845],[-1.390450983774798,59.90627604544879],[-1.3637993258084018,59.92091194438686],[-1.3623719305224764,59.945114509047045],[-1.331688141346934,59.94566431742187],[-1.3318965202207922,59.968679295992416],[-1.3560163748698173,59.9680635106126],[-1.3547244258518996,59.980654122396295],[-1.3306254090902598,59.97185718839896],[-1.3467643528705366,59.99916067229319],[-1.3217172122328442,60.00802358329551],[-1.2667572842528836,60.13742648239638],[-1.2976077765275118,60.131598513623146],[-1.3036611828130775,60.147421998650856],[-1.2836359730353548,60.19507938858144],[-1.3158513469337514,60.158770043507424],[-1.3258743707663054,60.166302418242644],[-1.3045155361958942,60.23364294799228],[-1.3399920394701628,60.20494295082596],[-1.3777607103568652,60.24924650967006],[-1.4070066853027896,60.244210264956585],[-1.3777711293005588,60.23713972925622],[-1.3610591436171733,60.19299011675707],[-1.3692380144160872,60.20934141782463],[-1.3941080330110003,60.19977475210252],[-1.3951395084365954,60.21632398418502],[-1.4014117125397112,60.179112953376276],[-1.418050765617246,60.1654557133454],[-1.4497035165562266,60.17090981242375],[-1.4623104384246162,60.14622341639372],[-1.4745214404326754,60.15962774457216],[-1.507955830743139,60.16276165230872],[-1.5125505849117005,60.18289563499513],[-1.5405879623892504,60.18096030951571],[-1.543578199229108,60.20427218460866],[-1.5043925520001729,60.20864865927234],[-1.5146552115376632,60.229024557643676],[-1.557800057369894,60.198840077865306],[-1.5653954673220065,60.228364787593875],[-1.6175318615611962,60.20661436828546],[-1.6927774729112013,60.23685382890131],[-1.6807331740022278,60.278463326708724],[-1.7034464712527138,60.28798600776084],[-1.686869931837336,60.300895508401936],[-1.6102594388635634,60.30822995212222],[-1.5729492014993474,60.287535164893484],[-1.5113940821617904,60.31883025758901],[-1.4790015862206154,60.28190512713518],[-1.481991823060473,60.303160718906256],[-1.4233227511258457,60.32702240237404],[-1.3873148817232401,60.3135740895256],[-1.3699569215308953,60.28578677426151],[-1.3704882876592324,60.33667703743612],[-1.3559226043765813,60.345067113236084],[-1.3379916022811287,60.33477470045919],[-1.3415340431367095,60.35794362537469],[-1.2913876671428604,60.35838347207455],[-1.3068077038083281,60.36975350926612],[-1.3648203822903042,60.36893979287136],[-1.3484938975235554,60.384730289396586],[-1.3668520763104164,60.390998104869695],[-1.3768021675371198,60.37632921742913],[-1.4122682518676957,60.388732894365376],[-1.3989528418281907,60.41896135881373],[-1.4458901831646314,60.414101052780204],[-1.4701246461942787,60.46077978380359],[-1.4543086896684816,60.488050279195335],[-1.4985058488136938,60.45359928642826],[-1.5151449018912286,60.46675070275428],[-1.4997561220568398,60.48436656308395],[-1.537566468718314,60.479352310705465],[-1.5564143378587403,60.49000759700975],[-1.571490549382343,60.475855529441525],[-1.6329935740014347,60.48668675442575],[-1.600778200103039,60.5099876333512],[-1.5746995840397515,60.500805833491484],[-1.5556850118002385,60.54839724641709],[-1.5321069422232432,60.556072571329764],[-1.5148427525241352,60.530044642865136],[-1.4498702196553133,60.504621503612825],[-1.4958802750030866,60.545890120227845],[-1.4342730609470662,60.57476605607411],[-1.4286572502966015,60.620818005550184],[-1.375197650208416,60.60583022925222],[-1.3091102903644556,60.63771911499258],[-1.1867502156352305,60.63627861705051],[-1.1545869364552983,60.65716033912669],[-1.1532741495499952,60.62163172194494],[-1.122923766572625,60.72830554283018],[-1.0426458054189576,60.72298339776179],[-1.0455422717655791,60.73444140429332]]],[[[-0.8759843821075908,60.84575560786216],[-0.8693162581441456,60.805223734469415],[-0.8487180064633151,60.837453501402166],[-0.7834120673963207,60.83179047514138],[-0.7974047087758631,60.81331691374697],[-0.7808073314730999,60.780020518567035],[-0.8239625962490233,60.789444234111684],[-0.7854854371912046,60.74432695887283],[-0.8692120687072169,60.70223362969556],[-0.8312975326088132,60.68485968505082],[-0.8534690447872695,60.67411642940657],[-0.9232968054169755,60.686190221317915],[-0.9377687182063905,60.67377554821417],[-0.9814032543921876,60.683573133453706],[-0.9845601943311308,60.71969554368028],[-0.9560539643874018,60.71525309201162],[-0.9657852577965551,60.736288760432764],[-0.941352834836743,60.750627762848424],[-0.9343096289003539,60.78340733815601],[-0.9552100299482778,60.79129159025113],[-0.8759843821075908,60.84575560786216]]],[[[-0.8666594275024604,60.63346359817136],[-0.800822122307129,60.599892298804015],[-0.7791298815385455,60.61584773784169],[-0.7655644168504105,60.604422719812646],[-0.8010200822372937,60.56824532874859],[-0.8566676605009853,60.592019042876395],[-0.8963325791397931,60.58889613130734],[-0.8601580066381009,60.56836628659105],[-0.8942592093449093,60.562714256497756],[-0.9480522156312672,60.609843830388506],[-0.9364663502447801,60.63095647198212],[-0.8989477340067067,60.620686051540225],[-0.8666594275024604,60.63346359817136]]],[[[-1.0678388112683495,60.1935729136344],[-1.073048283114792,60.15923188254229],[-1.0515227454452942,60.169953145851544],[-1.0519915979114742,60.14179196089256],[-1.072423146493219,60.102777558614356],[-1.1227258066424604,60.120613342293964],[-1.1141718538706034,60.14820272654312],[-1.1468769181225653,60.18017958162345],[-1.0944279555725887,60.178112302134075],[-1.0678388112683495,60.1935729136344]]],[[[-1.0297367341834747,60.33338918335461],[-0.9956042746455882,60.37119400720818],[-0.923119683374197,60.37500967732953],[-0.9786526532572664,60.331398877037714],[-1.0297367341834747,60.33338918335461]]],[[[-1.4277716400827067,60.39039331565738],[-1.3812302186065955,60.37637320209912],[-1.3804071220548577,60.35906523445935],[-1.4097572864377108,60.34603477597579],[-1.4517143726889534,60.34855289833253],[-1.4753341180407205,60.37462481146714],[-1.4277716400827067,60.39039331565738]]],[[[-2.0736732164356404,60.15768142292525],[-2.0399679335891614,60.14028548594551],[-2.0545961305339704,60.11327889857368],[-2.115161450220703,60.13285207671776],[-2.111712779858358,60.146168435556234],[-2.0736732164356404,60.15768142292525]]],[[[-1.7186581290443241,60.34639764950318],[-1.6894434109294787,60.33234454744243],[-1.669293173827442,60.34321975709664],[-1.6654173267736887,60.32109546809333],[-1.7041132836490585,60.315421445665045],[-1.7373184571982785,60.33471971962171],[-1.7186581290443241,60.34639764950318]]],[[[-1.6081860690686796,59.55354098449047],[-1.5992882911549566,59.54089539186929],[-1.6498305870091352,59.51154662082067],[-1.6390573992306932,59.552320409898336],[-1.6081860690686796,59.55354098449047]]],[[[-1.3159451174269874,60.1185240704696],[-1.3647266117970682,60.04138595548042],[-1.3572249723381917,60.07781625839691],[-1.3159451174269874,60.1185240704696]]],[[[-1.3014002720317217,60.097169513191055],[-1.3324695621239009,60.0414849209879],[-1.3330738608580877,60.07639775278984],[-1.3014002720317217,60.097169513191055]]],[[[-1.474250547896661,60.34142738179468],[-1.4487241358490959,60.3284738964836],[-1.469176522318226,60.311825698893635],[-1.490920857805274,60.32705539087653],[-1.474250547896661,60.34142738179468]]],[[[-1.0362485739915268,60.155020350391055],[-1.004418701009767,60.149819163165134],[-1.013816588220748,60.13133460560322],[-1.0362485739915268,60.155020350391055]]],[[[-0.9898738556145021,60.61986133897798],[-0.9682858042828473,60.61264785310016],[-0.9990321071205468,60.597308199442296],[-1.014785549984187,60.602663333013176],[-0.9898738556145021,60.61986133897798]]],[[[-1.5848267973092343,60.20980325685949],[-1.5630824618221864,60.194617549546585],[-1.6056542657513084,60.19929092073267],[-1.5848267973092343,60.20980325685949]]],[[[-1.275863441040464,60.13184042930807],[-1.3027026399933321,60.09882993448305],[-1.2981808184306205,60.12768387799433],[-1.275863441040464,60.13184042930807]]],[[[-0.9117421968615673,60.67953753998243],[-0.8830275880439808,60.66082206290309],[-0.9199627434352529,60.67298382415441],[-0.9117421968615673,60.67953753998243]]],[[[-1.386595974608431,60.3429998337467],[-1.3905030784932624,60.3215463109607],[-1.4043811114921834,60.33313627150219],[-1.386595974608431,60.3429998337467]]],[[[-1.1883859897950133,60.0087493303503],[-1.1592858800607893,59.99328871884997],[-1.1815199059014025,59.992288067607774],[-1.1883859897950133,60.0087493303503]]],[[[-0.7594380779589951,60.43106813922757],[-0.7522490068109056,60.41999499855842],[-0.7761083878676089,60.42026990274584],[-0.7594380779589951,60.43106813922757]]],[[[-1.0274966612895042,60.37051224482339],[-1.0316850766540435,60.35453481345072],[-1.045198446623714,60.36367262864046],[-1.0274966612895042,60.37051224482339]]]]}</t>
  </si>
  <si>
    <t>Shetland Islands</t>
  </si>
  <si>
    <t>{"type":"Polygon","coordinates":[[[-4.461851394999956,55.17021570846364],[-4.478844692163048,55.15290774082387],[-4.564967680728424,55.15800996254232],[-4.584003090855322,55.14197755033217],[-4.64559988596765,55.12783647893145],[-4.659102836993627,55.0903065592653],[-4.625178756329599,55.06831422427195],[-4.646735550830175,55.05638338253806],[-4.714302400678525,55.03766790545872],[-4.740339340967041,55.047190586510844],[-4.775992966284089,55.041835452939964],[-4.789162511111893,55.03105920879322],[-4.802352893827084,55.04439755996668],[-4.832276100113046,55.03468794406712],[-4.841153040139383,55.04473844115908],[-4.876848341231202,55.038393652513506],[-4.9129291432396585,55.06638989496003],[-4.933402367596175,55.064366600140644],[-4.9732339893340685,55.01154101148662],[-5.040186121504538,54.99765285193833],[-5.06060725114259,55.02953074151118],[-5.049625684490291,55.05586656266572],[-5.015889144812734,55.087172651528746],[-4.991894317488023,55.14383590263911],[-4.8665335869752475,55.22168876851557],[-4.838558723159855,55.27806611927102],[-4.849206883613982,55.32289749415496],[-4.775003166633265,55.36312147485779],[-4.769939559998523,55.40161905726365],[-4.745996827392277,55.42172005144757],[-4.6646665529256275,55.441876026468975],[-4.644995587233463,55.4576555268267],[-4.623011616041479,55.495504335350255],[-4.631826042405659,55.5155173601942],[-4.685962873833882,55.54532797027769],[-4.663051616653231,55.570619155520035],[-4.647808702030542,55.563361684972236],[-4.592213218485315,55.59794463174927],[-4.536065530924366,55.591687812443666],[-4.538711942622357,55.57509459569118],[-4.499828444760516,55.562800880429904],[-4.437148079504128,55.567881109813364],[-4.409485783999522,55.55328919554528],[-4.399806585308833,55.51042613464324],[-4.441451103249289,55.50256387488312],[-4.4922121969210185,55.47080694315272],[-4.475166805039461,55.4480778649371],[-4.492722725161969,55.4381483256876],[-4.454599810189708,55.43092384364229],[-4.450421813768862,55.41195545471052],[-4.501891395611707,55.399122927241905],[-4.5537048025964175,55.42704219651596],[-4.585576351352948,55.39620894285529],[-4.519978681862553,55.38421212411642],[-4.564603017699174,55.357480440932],[-4.437950338168481,55.30764580983707],[-4.458621522455162,55.28524661664635],[-4.429479736946166,55.25558995290781],[-4.472885056370719,55.19754118469287],[-4.461851394999956,55.17021570846364]]]}</t>
  </si>
  <si>
    <t>South Ayrshire</t>
  </si>
  <si>
    <t>{"type":"Polygon","coordinates":[[[-4.107034267538804,55.834648133282684],[-3.918295102542218,55.73471496307291],[-3.8683675243659197,55.76415170346151],[-3.7656159016667017,55.77070541928953],[-3.7440174313913532,55.78200947947611],[-3.5915466093896953,55.81021464910508],[-3.554996954915059,55.78569319558749],[-3.471634986428297,55.770969327309444],[-3.4395758966852945,55.72410366143862],[-3.40136963016349,55.704640444969506],[-3.4857526551321545,55.648966848933846],[-3.481699686035623,55.616429189311184],[-3.5300227468832173,55.61139294459771],[-3.4884719994359976,55.562668926419946],[-3.503371088916821,55.54715333408213],[-3.486575751683893,55.51770559752604],[-3.5044234022298024,55.51247142179763],[-3.5395664993058986,55.44317357423358],[-3.507382382238581,55.41226334740043],[-3.578491672942512,55.38495986350619],[-3.5877436949417927,55.34477986747334],[-3.5739698513798004,55.328362589400804],[-3.6215531672251995,55.31654170934188],[-3.618656700878578,55.295747956605666],[-3.663614442913371,55.29174535163688],[-3.7123021667902156,55.32840657407079],[-3.711041474603377,55.363242432700254],[-3.7602397267211733,55.38263967216439],[-3.7645948451847984,55.40110223739131],[-3.825503990013396,55.44441614116071],[-3.8931854482423685,55.459590852306114],[-3.9509793289067936,55.46259280603271],[-3.9697855222724483,55.4543676727452],[-3.9862266154198185,55.464055296309766],[-4.015305887266657,55.47198353307487],[-4.025683155184769,55.49244740078618],[-3.957043154136052,55.55575233706453],[-3.9969998031982605,55.56353762365218],[-4.039571607127383,55.59236957482846],[-4.082153830000198,55.568156014000785],[-4.150929277316923,55.57222459597455],[-4.22466414183146,55.550485172833625],[-4.242636819701684,55.56213011421261],[-4.175340862389349,55.60496018661215],[-4.205274487619004,55.61485673735916],[-4.246898167672073,55.67905236320475],[-4.221600972385752,55.69153301331347],[-4.224039005209887,55.72920588315708],[-4.282270481509413,55.769451856194905],[-4.255660499317789,55.77164009352674],[-4.250742757894748,55.784890475360235],[-4.226695835851572,55.78127273625383],[-4.211327893904569,55.80030710219057],[-4.234947639256336,55.823838900633454],[-4.195543194209851,55.839277519798785],[-4.175361700276735,55.82381690829846],[-4.107034267538804,55.834648133282684]]]}</t>
  </si>
  <si>
    <t>South Lanarkshire</t>
  </si>
  <si>
    <t>{"type":"Polygon","coordinates":[[[-3.829452769672999,56.196553997933236],[-3.854260274605755,56.15288821680394],[-3.8734832257191254,56.151249787846936],[-3.857490147150549,56.135316341144254],[-3.8850795100493043,56.12909251034114],[-3.8365168134967744,56.1173156149522],[-3.838194263431329,56.10363638258634],[-3.8215447914101004,56.100722398199714],[-3.8358916768752014,56.08464600131958],[-3.7979146271146407,56.065523666042864],[-3.8244933524751863,56.05108569811973],[-3.9733592199591072,56.04862255660048],[-4.0201194392527695,56.0280377310467],[-4.096677837508078,56.027366964829405],[-4.152377510490234,56.00803570237025],[-4.156805561559709,56.02524470450254],[-4.198043740696143,56.01012497419462],[-4.275258532404103,56.028708497264],[-4.2963256365511135,56.02565156269992],[-4.2764671298724775,55.9969515655336],[-4.2863963832117955,55.95778321691045],[-4.330937367498873,55.95823405977781],[-4.375342905517943,55.9810621035009],[-4.40203623925911,55.9718253228037],[-4.430334090328983,55.97902781251402],[-4.448692269115844,56.004494936436316],[-4.46970727854439,56.00195482174459],[-4.498932415602928,56.04761090919078],[-4.474583344192659,56.05625389684317],[-4.532741887886336,56.07344090664047],[-4.584940795787682,56.07291309060063],[-4.598183273221337,56.08422814695471],[-4.589222981645458,56.10716615235277],[-4.6323053138155315,56.11838224319938],[-4.695454531538099,56.20272284789887],[-4.701455843105199,56.25493265117308],[-4.693818757378316,56.27858540745842],[-4.660936571083575,56.28085061796274],[-4.678575842755627,56.289097743585245],[-4.66622939447956,56.325769962186655],[-4.7437046597798425,56.3315869347924],[-4.785786773355399,56.32373567119977],[-4.778733148475317,56.33900934785265],[-4.853207757992049,56.369259804636],[-4.81263639125196,56.39810275197978],[-4.811657010544829,56.41759895695138],[-4.768074569077497,56.43649037271067],[-4.733702473834674,56.43410420436389],[-4.7265342405739705,56.459417381941236],[-4.700070123594045,56.467356614873836],[-4.665531325252137,56.46007715199104],[-4.639067208272213,56.47603259102871],[-4.578178901331,56.50480956136751],[-4.528501377803332,56.50489753070748],[-4.529261960692912,56.51841182056089],[-4.507778098798187,56.52330511509692],[-4.494358499321752,56.512660824960136],[-4.40282807897977,56.52682388869585],[-4.369133215076984,56.54655101318488],[-4.331229097922273,56.53901863844966],[-4.2968882595105296,56.47504293595401],[-4.154482137116196,56.51028565278085],[-4.108232446063486,56.48835929479248],[-4.098615761034954,56.465344316221945],[-4.134436089451088,56.46402477612234],[-4.163192374043446,56.44462753665821],[-4.201961263524667,56.45634945120966],[-4.196449642311131,56.38669972628573],[-4.240625963568958,56.38439053111143],[-4.242032520967497,56.352776549558484],[-4.222632447811348,56.34229720193416],[-4.237500280461092,56.32981655182543],[-4.115692409747591,56.281026556642686],[-4.08436264606309,56.28082862562775],[-4.078507199707689,56.28991145998],[-4.037560750994656,56.26910671107629],[-4.005282863434103,56.27493467984953],[-3.9403624252837455,56.22801403314122],[-3.898686650512211,56.227310278421434],[-3.8731394005772604,56.21446675478532],[-3.847831786347246,56.22539694527701],[-3.829452769672999,56.196553997933236]]]}</t>
  </si>
  <si>
    <t>Stirling</t>
  </si>
  <si>
    <t>{"type":"Polygon","coordinates":[[[-2.059117952096682,57.21181914673368],[-2.0722666590371004,57.17830282820382],[-2.0442188626158577,57.17832482053881],[-2.047938425514218,57.158245818689885],[-2.0270588623536785,57.152538807759115],[-2.018108989721492,57.12496041967745],[-2.0394886621792887,57.1036608432364],[-2.0730689177014527,57.10368283557139],[-2.0852069871036623,57.085836055724286],[-2.1186830531888976,57.0904214575704],[-2.126070084267152,57.11840670384943],[-2.2548690661985784,57.095886552816246],[-2.270101561877575,57.07935931306874],[-2.3170180653266295,57.08001908311854],[-2.2847193398786905,57.103451916053956],[-2.3608713993299766,57.109180919319726],[-2.351181781695595,57.135626702149224],[-2.3090892491763455,57.12483946183499],[-2.2750297222443088,57.13018359923837],[-2.2535146035185036,57.16015915183431],[-2.295065350965724,57.19763409066297],[-2.272862581956189,57.23461420195429],[-2.2111095026884673,57.22919309137843],[-2.1717884091915254,57.21254489378846],[-2.1430842193176307,57.21141228853631],[-2.128226805611579,57.22744470074646],[-2.059117952096682,57.21181914673368]]]}</t>
  </si>
  <si>
    <t>Aberdeen City</t>
  </si>
  <si>
    <t>{"type":"Polygon","coordinates":[[[-2.059117952096682,57.21181914673368],[-2.128226805611579,57.22744470074646],[-2.1430842193176307,57.21141228853631],[-2.1717884091915254,57.21254489378846],[-2.2111095026884673,57.22919309137843],[-2.272862581956189,57.23461420195429],[-2.295065350965724,57.19763409066297],[-2.2535146035185036,57.16015915183431],[-2.2750297222443088,57.13018359923837],[-2.3090892491763455,57.12483946183499],[-2.351181781695595,57.135626702149224],[-2.3608713993299766,57.109180919319726],[-2.2847193398786905,57.103451916053956],[-2.3170180653266295,57.08001908311854],[-2.270101561877575,57.07935931306874],[-2.2548690661985784,57.095886552816246],[-2.126070084267152,57.11840670384943],[-2.1186830531888976,57.0904214575704],[-2.0852069871036623,57.085836055724286],[-2.203972526258842,56.965241086788254],[-2.1974815243381762,56.90721431090831],[-2.2325308509210364,56.8622509820144],[-2.3217795225942774,56.79458056723987],[-2.397535662185234,56.774589534730914],[-2.422759924865705,56.75520329143428],[-2.4597784318065203,56.74713210449172],[-2.530835627791987,56.7852228287002],[-2.6156770862831378,56.78326551088579],[-2.666167287418852,56.83466159776525],[-2.6611453565588823,56.885430903097394],[-2.680639200208267,56.88763013659673],[-2.679951549924537,56.908742778190344],[-2.7656681996858907,56.95996292638985],[-2.8245039747196037,56.961931240371754],[-2.8331621169283903,56.9770069860097],[-2.85108270008015,56.97256453434104],[-2.8924250686535125,56.98680457124924],[-2.924077819592493,56.97234461099111],[-3.0263397519381456,56.97277346152348],[-3.0831646708391327,56.95843445910781],[-3.106711483585049,56.89517350749945],[-3.1306333783039104,56.888366879819],[-3.1476162565233103,56.90302477109207],[-3.2910955301180103,56.92544595661779],[-3.2848545828459734,56.90726929174579],[-3.3721340741612593,56.87461067428067],[-3.4380443119624404,56.88550787626987],[-3.4463169532545903,56.87555634468538],[-3.4898473000034578,56.87671094227253],[-3.5376598326101014,56.89225952311283],[-3.5607794686646095,56.884100366830296],[-3.5787938223096054,56.929536530926555],[-3.6501427487184728,56.923708562153315],[-3.675262821962015,56.93246151148067],[-3.683816774733872,56.91597825640316],[-3.7252216569693912,56.918419405587414],[-3.746528396821339,56.933572124397834],[-3.787943698000551,56.92362059281334],[-3.8016446089566927,56.93588131957213],[-3.7875477781402216,56.96348169998879],[-3.758145519038904,56.97696300133971],[-3.7443925133642972,57.01671414684019],[-3.757395355093016,57.037793799931315],[-3.7325357554417957,57.05678418119807],[-3.758062167489361,57.06930881597678],[-3.683691747409558,57.09523777893394],[-3.6569463189499256,57.068539084252016],[-3.6466419836376636,57.08825521257356],[-3.5937033307341215,57.084010691919836],[-3.557726718162595,57.0963813803536],[-3.5526318546967746,57.08261417864776],[-3.4478797948085234,57.092521725562264],[-3.4318033646904036,57.10307804635907],[-3.37813538572836,57.09779988596067],[-3.336345002576204,57.110984290789176],[-3.3223211043655825,57.131052296470614],[-3.3493791011360017,57.14811834842545],[-3.3535258407257693,57.178159878026364],[-3.2399072597548733,57.20570527760553],[-3.2185588441281547,57.2497889130997],[-3.092395854951027,57.28426189820178],[-3.0438852531169616,57.27875281828594],[-3.0252145060193136,57.26283036775075],[-2.990050571055832,57.27401347009487],[-2.962263248226911,57.31314883021554],[-2.9835283123040863,57.36328035783288],[-2.9549491497545066,57.37837809580581],[-3.024047584325711,57.40515376366021],[-2.9554284211643793,57.43952778325482],[-3.019942520510715,57.4495123033418],[-2.9860913724525355,57.48385333443391],[-2.916753302176396,57.495014444443036],[-2.8822665985529508,57.532764287459116],[-2.826025140498765,57.539164056942184],[-2.7885794568665414,57.50827582244403],[-2.758010276071621,57.521581185115004],[-2.7179598565161767,57.50095237489124],[-2.6549669229490025,57.53488654778597],[-2.7106665959311576,57.53186260172439],[-2.71996029370521,57.564213326499605],[-2.7520506402792915,57.56897466702567],[-2.810646779608069,57.60993539095078],[-2.7724092562551856,57.65024734099359],[-2.803186815923964,57.665696956326414],[-2.8014572712709453,57.69604637861724],[-2.788402334823762,57.70090668465077],[-2.738912352282565,57.682993927798684],[-2.7144590914353675,57.692538601185795],[-2.5759913297569446,57.68341178216356],[-2.5067053541992683,57.667555308633354],[-2.349650196972741,57.67040331601499],[-2.311329322070315,57.69314339039811],[-2.1758309593443634,57.674131016796366],[-2.116317952970613,57.70143450069061],[-1.9992819584684511,57.697860746254186],[-1.99790665790099,57.68382963652843],[-1.9157949626573751,57.67223967598694],[-1.8785055631805445,57.63390703609353],[-1.8187633400455496,57.614399834954426],[-1.824170771822156,57.575924244883566],[-1.7973940865314457,57.519502909458126],[-1.7656788219303081,57.50759406005923],[-1.7857769643138806,57.503525478085464],[-1.7940287677186442,57.48277571001924],[-1.7754413721705395,57.47466053840669],[-1.7816510626114983,57.460585444010945],[-1.8602515738306122,57.40285556465341],[-1.8563236320583956,57.390352922209686],[-1.9673895718245342,57.32654216222649],[-2.059117952096682,57.21181914673368]]]}</t>
  </si>
  <si>
    <t>Aberdeenshire</t>
  </si>
  <si>
    <t>{"type":"MultiPolygon","coordinates":[[[[-4.639067208272213,56.47603259102871],[-4.665531325252137,56.46007715199104],[-4.700070123594045,56.467356614873836],[-4.7265342405739705,56.459417381941236],[-4.733702473834674,56.43410420436389],[-4.768074569077497,56.43649037271067],[-4.811657010544829,56.41759895695138],[-4.81263639125196,56.39810275197978],[-4.853207757992049,56.369259804636],[-4.778733148475317,56.33900934785265],[-4.785786773355399,56.32373567119977],[-4.7437046597798425,56.3315869347924],[-4.66622939447956,56.325769962186655],[-4.678575842755627,56.289097743585245],[-4.660936571083575,56.28085061796274],[-4.693818757378316,56.27858540745842],[-4.701455843105199,56.25493265117308],[-4.695454531538099,56.20272284789887],[-4.6323053138155315,56.11838224319938],[-4.589222981645458,56.10716615235277],[-4.598183273221337,56.08422814695471],[-4.6200526360327,56.05161351415957],[-4.601527754146753,56.020219455956564],[-4.65293482232744,56.00810167937523],[-4.602225823374176,55.958025132595374],[-4.616072599542019,55.93739632237161],[-4.673314276190721,55.93832000044134],[-4.691172345680323,55.94904126375059],[-4.664437336164385,55.95684854267323],[-4.705331690158952,55.96996697049676],[-4.709593038129341,55.99264106787491],[-4.785567975537848,56.019614666744246],[-4.837506409846874,56.07713561891935],[-4.811469469558357,56.017470414082396],[-4.76638670019925,55.987670800166406],[-4.852249215172304,55.988704439911096],[-4.86809642852918,56.015711027282926],[-4.8801928221566175,56.058145237652596],[-4.752456572481865,56.203800472313546],[-4.8616783592143635,56.10021657449487],[-4.883151802165397,56.10401025228122],[-4.901791292431966,56.16903059068906],[-4.916763314518639,56.16422526549301],[-4.8997387605244676,56.145828677271076],[-4.910439015697059,56.117634503809604],[-4.875514716438513,56.0941576862042],[-4.911220436474025,56.0498431311926],[-4.894247977198318,55.99840305964316],[-4.899853368905089,55.981754862053194],[-4.939247395007882,55.99451041634934],[-4.947030345946466,55.98295344431033],[-4.910887030275853,55.9738156291206],[-4.910397339922287,55.95894881066509],[-4.980506412031701,55.860137249539974],[-5.043957779121362,55.87371751639837],[-5.069650894268014,55.95268099519199],[-5.1289659407116,55.99871095233307],[-5.082018180431466,55.938298008106344],[-5.077194209501661,55.897568203698654],[-5.111837197280499,55.9010759811301],[-5.199700149442586,55.956067814780965],[-5.194386488159216,55.93634069029193],[-5.2397609879417235,55.89117943038309],[-5.19978350099213,55.834956025972595],[-5.2160162152656415,55.82606012646779],[-5.25228455826057,55.84662295968656],[-5.3108077649834975,55.85216502810489],[-5.3102763988551605,55.86948399191215],[-5.348222191784642,55.88768264911915],[-5.335907000339654,56.00767282884286],[-5.220298401123417,56.09593906533866],[-5.210421242502564,56.122296878828195],[-5.103179055071712,56.15583518969305],[-5.061899200160507,56.20671445670016],[-4.936309252886488,56.25780265088971],[-5.045593553281146,56.23365506706701],[-5.053032679077864,56.24642161753065],[-5.117057088070633,56.171064881675946],[-5.236916616313566,56.12742109288164],[-5.298502992482201,56.06412715277079],[-5.339668239012784,56.04922734581279],[-5.345315306494328,56.02192386191855],[-5.4092355260501686,56.000613289309996],[-5.445035016578917,56.021538996056165],[-5.449640189691172,55.97142946077382],[-5.419560699249816,55.89662253329394],[-5.337928275416074,55.82611510730527],[-5.313964704922441,55.78404377046299],[-5.327238439187175,55.76331599473176],[-5.392742338184334,55.75069239444558],[-5.4467958180630145,55.71010554021535],[-5.482251483449897,55.64302891848564],[-5.457808641546392,55.57541348454859],[-5.485272977120832,55.577865629900344],[-5.48966977135923,55.52971341243241],[-5.5578825957165385,55.43487146777359],[-5.602204782186066,55.42742706237834],[-5.584034144385677,55.41397874952991],[-5.550287185764427,55.42178602845255],[-5.518353123345738,55.360999214530935],[-5.5617376048829055,55.32298546349493],[-5.6052158569133095,55.30673312793485],[-5.688963326316708,55.307304928644676],[-5.761718810124114,55.28866642473781],[-5.799206169531109,55.29920075319963],[-5.796528501002038,55.39141461382674],[-5.7215954579628185,55.43210043356443],[-5.70425833565786,55.53667398645781],[-5.715291997028624,55.57932812017741],[-5.693662269922198,55.58732233394748],[-5.67347035704539,55.63245060535384],[-5.676127187687075,55.683186922183495],[-5.638004272714814,55.69674519670689],[-5.571823142377617,55.76750553454799],[-5.470759388556646,55.81351349935408],[-5.448848349970512,55.838617749748984],[-5.448817093139433,55.85063656082285],[-5.5396807010850715,55.785649210917505],[-5.615582705887729,55.760599941360084],[-5.614269918982425,55.792037984233076],[-5.640994509554671,55.78702373185459],[-5.66620835329145,55.80059300254548],[-5.663728644692544,55.84678790219902],[-5.583086020509624,55.92873134238423],[-5.6091021229107545,55.9291711890841],[-5.676366823392011,55.88670399021194],[-5.6900781532918465,55.90913617190516],[-5.662988899690349,55.95154838993983],[-5.577709845564096,56.01310493558621],[-5.568624526663902,56.02609140939979],[-5.593734180963752,56.01398462898595],[-5.566446967432089,56.041453055392644],[-5.610967113831781,56.019614666744246],[-5.693641432034813,55.931491380425896],[-5.707425694540497,55.9384409582838],[-5.685066641375569,55.96203873373166],[-5.708134182711613,55.96333628149627],[-5.632690611431443,56.05277910791422],[-5.58401330649829,56.09238730323724],[-5.542222923346134,56.09434462105165],[-5.568207768916187,56.10954132453205],[-5.5061108645066,56.187328213403525],[-5.606226494451519,56.12974128422344],[-5.597193270269789,56.16563277493259],[-5.548724344210495,56.213949934912975],[-5.549662049142854,56.23855935777053],[-5.4984216840612525,56.257527746702294],[-5.561612577558591,56.2604857157589],[-5.5818461662101715,56.2479390886452],[-5.599214545346208,56.25430586962577],[-5.5776473319019395,56.33347827560182],[-5.5397119579161505,56.350060496186806],[-5.51174751304445,56.34357275736377],[-5.497817385327065,56.35876946084417],[-5.52356259519218,56.345969921878044],[-5.538795090871176,56.36003402010629],[-5.503433195977529,56.403182981363244],[-5.47322867821186,56.41278263558784],[-5.482095199294504,56.437491023952866],[-5.4355433588747,56.45553573481491],[-5.347388676289212,56.459516347448705],[-5.326248639536351,56.45107129081126],[-5.266652281613057,56.45783393382172],[-5.251065541848503,56.441427651916676],[-5.190437708499613,56.44832224893709],[-5.096062916529473,56.52852829465783],[-4.988362295576135,56.546122162652516],[-4.947467941581567,56.57572384555356],[-4.880046956944917,56.56619016833395],[-4.806614241797474,56.57232602979709],[-4.774450962617542,56.58851238835219],[-4.7261904154321055,56.587808633632406],[-4.70073693599039,56.603786065005075],[-4.6264186106290515,56.6155959488965],[-4.586138974312364,56.599651506026326],[-4.561748227127323,56.570137792465246],[-4.599527316957719,56.576658519790776],[-4.697579996051447,56.54995982510885],[-4.6978717264748475,56.541250860451484],[-4.659457081079186,56.53445522893854],[-4.653424512681006,56.5183898282259],[-4.686202509538818,56.490547532124324],[-4.639067208272213,56.47603259102871]]],[[[-6.127319544307399,56.65638073414166],[-6.068306647230907,56.63840200028461],[-6.068400417724142,56.62201771071456],[-6.032205007335065,56.61083460837044],[-5.983475607683449,56.572655914821986],[-5.950478813008086,56.52017120736036],[-5.794246752333296,56.514871054626965],[-5.763927626187005,56.489074045679764],[-5.724669046352219,56.488304313955],[-5.65269498332178,56.45720715227441],[-5.65276791592763,56.41740102593644],[-5.667552397027832,56.38973466851481],[-5.71841768013649,56.391076200949406],[-5.710374255605583,56.41205688853306],[-5.744142052114219,56.40930784665889],[-5.7313684271467435,56.395870529977955],[-5.784723837798001,56.365411146012164],[-5.691911887381794,56.38324692969177],[-5.707206896722947,56.36044087830367],[-5.834609740199527,56.310430308528794],[-5.889330032474552,56.32155843003543],[-5.849487991792965,56.34358375353127],[-5.889809303884425,56.35294149207094],[-5.932954149716656,56.322306169425204],[-5.98117302112732,56.32188831506033],[-6.057700162551551,56.29195674713438],[-6.078381765781925,56.30211720590131],[-6.137311311308874,56.28621674770112],[-6.251169527984707,56.28504015777897],[-6.26422446443189,56.26432337821524],[-6.279415284336114,56.2733952164],[-6.302576596165395,56.26633567686713],[-6.385073792325647,56.29068119170476],[-6.362339657187775,56.301699351536435],[-6.378489019911744,56.30904479142421],[-6.349920276305857,56.34770731634252],[-6.29331415522242,56.3438146730487],[-6.241323626194932,56.31887536516624],[-6.248741914104265,56.34319888766888],[-6.191729454216805,56.33281850555203],[-6.177590947625562,56.34185735523429],[-6.10250162043095,56.34402360023113],[-6.008481072546369,56.37777083827843],[-6.02196318568496,56.39428708185844],[-6.10134511768104,56.367071567304166],[-6.194042459716625,56.358065706124385],[-6.211744245050835,56.37349332912222],[-6.156513424534859,56.41012156305364],[-6.146552914364463,56.438315736515115],[-6.0207337503291996,56.46743358804631],[-5.996697247229718,56.48423573198123],[-6.017628905108721,56.49619956221761],[-6.117140236319452,56.47244784042479],[-6.149355610217848,56.480650981377316],[-6.150126612051121,56.49996025150148],[-6.229946139682303,56.52881419501275],[-6.2876670877408785,56.522876264564545],[-6.339251277964345,56.53542289167825],[-6.3381364509892055,56.553313656195336],[-6.288656887391702,56.57654855811581],[-6.315183518033784,56.57608671908095],[-6.32514402820418,56.605039628099696],[-6.274924719604481,56.60326924513273],[-6.257952260328774,56.61506813285666],[-6.224788762554326,56.60497365109472],[-6.229050110524715,56.634223456635866],[-6.127319544307399,56.65638073414166]]],[[[-6.127642531561879,55.93872685863871],[-6.131987231081811,55.893565598729865],[-6.103408068532231,55.812369897934424],[-6.048646100482435,55.76400875328405],[-6.0525323664798805,55.742390287985586],[-6.028641728592099,55.72344389138882],[-6.0404984865146005,55.70855508059832],[-6.018847921520788,55.68502328215544],[-6.074193350417386,55.64231416759836],[-6.084789416153049,55.64752635099178],[-6.15171029149244,55.62556700450092],[-6.215276266962723,55.63022937951951],[-6.240948544221988,55.591753789448646],[-6.267141768665898,55.57887727731004],[-6.313016377745663,55.58178026552916],[-6.336948691408217,55.58913670158444],[-6.331739219561776,55.62087164097984],[-6.308963408649133,55.64562401401486],[-6.264193207600812,55.6557294919443],[-6.270288289661148,55.68148251622151],[-6.308859219212203,55.71438304937156],[-6.341449675083544,55.717890826803],[-6.330541041037094,55.744820441002354],[-6.263724355134631,55.773388484158716],[-6.293908035012915,55.78404377046299],[-6.35025368250403,55.78152564810625],[-6.384375723098223,55.73096526995654],[-6.488054631786108,55.67104715326717],[-6.5259691678845115,55.69395217016274],[-6.5026619908435315,55.70476140281197],[-6.503641371550662,55.727358527017635],[-6.4599339027590155,55.770485495939596],[-6.483970405858498,55.7992074854409],[-6.459610915504536,55.810126679765105],[-6.4557350684507835,55.852571886302265],[-6.4129444667041104,55.852670851809734],[-6.331416232307296,55.892180081625284],[-6.303201732786968,55.87643356977005],[-6.274716340730624,55.882844335420614],[-6.199877068184641,55.9274997716246],[-6.127642531561879,55.93872685863871]]],[[[-5.708936441375965,56.149831282239866],[-5.68759844469294,56.11403875703819],[-5.832567627235722,55.97048379036911],[-5.872576371016395,55.890310733150855],[-5.895310506154267,55.889826901781],[-5.893778921431413,55.87206809127387],[-5.936517428459622,55.86650403052055],[-5.963106572763861,55.79275273512036],[-6.036278814318982,55.795446796157044],[-6.0817887603694984,55.82209051000149],[-6.093239179487977,55.89300479418754],[-6.02474504365096,55.94823854352333],[-5.893455934176934,55.96516164530072],[-5.886954513312574,55.97808214210931],[-5.924400196944799,55.9622366647466],[-6.006959906767207,55.97308988206582],[-5.989529013969014,56.00174589456215],[-5.953573239284872,56.036185891161736],[-5.708936441375965,56.149831282239866]]],[[[-5.097521568646477,56.535730784368155],[-5.134331696713435,56.50344603659792],[-5.155482152409988,56.50142274177853],[-5.183550786718617,56.46133071508566],[-5.230436033336593,56.44661784297511],[-5.255785323341379,56.46339799457503],[-5.361506344993069,56.47018262992048],[-5.361652210204769,56.46168259244555],[-5.414632538883082,56.45906550458134],[-5.410860881266258,56.489667838724586],[-5.434095125701388,56.49313163148604],[-5.453672320900317,56.4760765756987],[-5.455558149708729,56.48760055923521],[-5.475374980612594,56.48023312701244],[-5.422415489821667,56.532673849804084],[-5.382156691392364,56.51075848798321],[-5.313839677598127,56.52960591907251],[-5.293126817536674,56.5471448062297],[-5.2492526456459405,56.548772239019215],[-5.311266198505984,56.55004779444883],[-5.3809480939239895,56.52389890814173],[-5.394888640585068,56.542878293240996],[-5.417185180087839,56.538281895227385],[-5.411173449577045,56.56142882780789],[-5.325279677772913,56.6208741092949],[-5.287896507802846,56.59671552930471],[-5.235489221027642,56.593295721213245],[-5.211119311729987,56.60830548984621],[-5.213963683358144,56.63188127295908],[-5.152981605923696,56.62666908956565],[-5.152564848175981,56.612802922352344],[-5.079955229580275,56.60944909126586],[-5.114462771091105,56.54796951879195],[-5.097521568646477,56.535730784368155]]],[[[-5.18323821840783,55.925124599445326],[-5.0802157031725965,55.88266839674066],[-5.083330967336769,55.86052211540236],[-5.061336577201092,55.859785372180085],[-5.051897014215339,55.83799096820167],[-5.024411840753513,55.84350004811751],[-5.000187796667558,55.76974875271731],[-5.023182405397752,55.75952231694541],[-5.003313479775423,55.72965672602444],[-5.028725283442366,55.72114569238202],[-5.053324409501265,55.732746649091006],[-5.062566012556852,55.75763097613598],[-5.103866705355443,55.77799587833982],[-5.120662042588371,55.77231085974404],[-5.143573299769022,55.813436526181604],[-5.135967470873217,55.84602916664174],[-5.1567428445968275,55.846523994179094],[-5.21189031356326,55.88371303265285],[-5.2221529731007506,55.90138387382],[-5.18323821840783,55.925124599445326]]],[[[-6.755654781594131,56.55688741063176],[-6.728127932357532,56.544461741360514],[-6.725366912278918,56.526307068823506],[-6.779482905819756,56.52570227961119],[-6.808457988229665,56.513584503029854],[-6.795632268543725,56.50840530813892],[-6.811344035632594,56.487490597560246],[-6.87691044829191,56.48606109578568],[-6.894383016864876,56.44393477810592],[-6.980099666626229,56.45163209535359],[-6.980328883387473,56.51631155256903],[-6.915231323194336,56.532069060591766],[-6.884078681552614,56.519357490965604],[-6.755654781594131,56.55688741063176]]],[[[-6.471863593287367,56.69192034749092],[-6.453255359851877,56.67446942967369],[-6.5067357978274485,56.616354684453775],[-6.523510297172991,56.62217165705951],[-6.5787515366326605,56.58322323178629],[-6.636232848986299,56.57279886499944],[-6.678231611012313,56.580408212907145],[-6.695162394513249,56.56227553270513],[-6.710603269066102,56.579583500344896],[-6.677231392417796,56.598364954429215],[-6.65704989848468,56.59447231113539],[-6.612081737506195,56.639325678354325],[-6.471863593287367,56.69192034749092]]],[[[-6.148563770497189,56.13367791218725],[-6.1337897083406805,56.12020760700382],[-6.195376084509315,56.06026749797945],[-6.185290547014604,56.041771944250044],[-6.251784245662587,55.999293749210395],[-6.255034956094766,56.013874667310986],[-6.280832260678347,56.01517221507559],[-6.253159546230048,56.03174343949308],[-6.282238818076886,56.03658175319161],[-6.23481178638688,56.09433362488415],[-6.177382568751705,56.108276765269935],[-6.148563770497189,56.13367791218725]]],[[[-6.307577689137979,56.49840979188444],[-6.271996996426781,56.490492551286835],[-6.230196194330932,56.50114783759111],[-6.141843551815279,56.47052351111287],[-6.208170547364176,56.46033006384346],[-6.2148699281587,56.47122726583267],[-6.305754373991723,56.47893557924783],[-6.307577689137979,56.49840979188444]]],[[[-5.4267810272289845,56.56095599260553],[-5.507173596763274,56.497859983509606],[-5.587951667214201,56.46129772658317],[-5.574261175201752,56.49643048173504],[-5.4267810272289845,56.56095599260553]]],[[[-5.638733598773316,56.27053621285086],[-5.617801940894312,56.248488897020025],[-5.632253015796342,56.18793300261584],[-5.665874947093277,56.21876625627652],[-5.638733598773316,56.27053621285086]]],[[[-5.5845863484014,56.329706590150465],[-5.599068680134508,56.27995992839551],[-5.623146859008761,56.26490617509256],[-5.650246531553952,56.2925505401792],[-5.638650247223772,56.31282747304307],[-5.601788024438351,56.31479578702498],[-5.5845863484014,56.329706590150465]]],[[[-5.723022853248744,55.72988764554187],[-5.711093162720392,55.72301504085645],[-5.730857898905793,55.71083128727013],[-5.728930394322608,55.66686860961843],[-5.763615057876219,55.64574497185732],[-5.774450759316817,55.676831137370414],[-5.723022853248744,55.72988764554187]]],[[[-5.690286532165704,56.200941468764405],[-5.6707197559104685,56.17442970892993],[-5.696121140633719,56.16068449955908],[-5.74660092282574,56.161685150801276],[-5.727502999036684,56.190066259110196],[-5.690286532165704,56.200941468764405]]],[[[-5.498025764200923,56.425109339351614],[-5.541889517147963,56.37905738987554],[-5.5894624140496685,56.38035493764015],[-5.562977459182359,56.408604091939104],[-5.498025764200923,56.425109339351614]]],[[[-6.385698928947219,56.35144601329139],[-6.3845007504225375,56.3358754401161],[-6.421185851165181,56.306834561757384],[-6.4451181648277345,56.31381712811777],[-6.42522840131802,56.32279000079505],[-6.436126616420776,56.333962106971676],[-6.385698928947219,56.35144601329139]]],[[[-5.608727040937811,56.2303892053205],[-5.589035237358261,56.20471315421577],[-5.61158183150966,56.195168480828656],[-5.608727040937811,56.2303892053205]]],[[[-5.690536586814333,56.236887940311036],[-5.69384981090867,56.21015625712662],[-5.712791450542332,56.218931198788965],[-5.690536586814333,56.236887940311036]]],[[[-5.389262410990911,56.59586882440747],[-5.390012574936798,56.579143653645026],[-5.404494906669907,56.586423116527826],[-5.389262410990911,56.59586882440747]]],[[[-5.572364927449647,55.286643129918424],[-5.583877860230283,55.274668303514545],[-5.597755893229204,55.27927569769565],[-5.572364927449647,55.286643129918424]]],[[[-5.609341758615691,56.26579686465979],[-5.61360310658608,56.25040223016445],[-5.626449664159406,56.25380004592092],[-5.609341758615691,56.26579686465979]]]]}</t>
  </si>
  <si>
    <t>Argyll and Bute</t>
  </si>
  <si>
    <t>{"type":"Polygon","coordinates":[[[-3.07495454320914,55.94956907979043],[-3.088572102615739,55.93138141875093],[-3.111670900782862,55.92968800895645],[-3.117640955518884,55.91307279986897],[-3.0921562192460907,55.90021828006536],[-3.1617339252271677,55.889464028253606],[-3.201284235485354,55.894819161824486],[-3.2539311579654946,55.86858230617742],[-3.2650898466605733,55.87607069624266],[-3.2965342187256956,55.865327440598406],[-3.369039647884473,55.824113804820875],[-3.394764019862202,55.819737330157196],[-3.420102890923295,55.84611713598172],[-3.38771039498212,55.902857360264555],[-3.4421493757774373,55.904715712571495],[-3.4180816158468756,55.93386655260518],[-3.449525987911999,55.950932604560016],[-3.4249164429094074,55.95375861960667],[-3.44826529572516,55.97757631840446],[-3.42539571431928,55.99571999477397],[-3.3084430713666615,56.00119608618732],[-3.263474910388176,55.98077620314599],[-3.1972937800509795,55.981622908043235],[-3.1817903918359685,55.99150846262275],[-3.07495454320914,55.94956907979043]]]}</t>
  </si>
  <si>
    <t>City of Edinburgh</t>
  </si>
  <si>
    <t>{"type":"Polygon","coordinates":[[[-4.3931905560638524,55.889145139396206],[-4.353431866931809,55.873739508733365],[-4.381417149690894,55.823146142081164],[-4.43534560224526,55.8078064884233],[-4.495139920098718,55.80143970744273],[-4.55093336357411,55.76638392546333],[-4.572563090680537,55.78348296592066],[-4.616541452008198,55.76149063092731],[-4.638671288411883,55.77478499743079],[-4.648652636469666,55.76243630133202],[-4.685817008622181,55.80379288728702],[-4.718501234986757,55.80472756152424],[-4.722345825209431,55.82078196606938],[-4.783515443630351,55.843555028954995],[-4.750924987759011,55.849767863590614],[-4.6322740569844525,55.84137778779065],[-4.622803237167621,55.86158874364954],[-4.597297663007442,55.8623914638768],[-4.615978829048783,55.907101880918276],[-4.634086953187014,55.91307279986897],[-4.609852490157367,55.936285709454445],[-4.484095839784262,55.92828049951687],[-4.3931905560638524,55.889145139396206]]]}</t>
  </si>
  <si>
    <t>Renfrewshire</t>
  </si>
  <si>
    <t>{"type":"Polygon","coordinates":[[[-4.40203623925911,55.9718253228037],[-4.379614672432025,55.920979044299074],[-4.3931905560638524,55.889145139396206],[-4.484095839784262,55.92828049951687],[-4.609852490157367,55.936285709454445],[-4.616072599542019,55.93739632237161],[-4.602225823374176,55.958025132595374],[-4.65293482232744,56.00810167937523],[-4.601527754146753,56.020219455956564],[-4.6200526360327,56.05161351415957],[-4.598183273221337,56.08422814695471],[-4.584940795787682,56.07291309060063],[-4.532741887886336,56.07344090664047],[-4.474583344192659,56.05625389684317],[-4.498932415602928,56.04761090919078],[-4.46970727854439,56.00195482174459],[-4.448692269115844,56.004494936436316],[-4.430334090328983,55.97902781251402],[-4.40203623925911,55.9718253228037]]]}</t>
  </si>
  <si>
    <t>West Dunbartonshire</t>
  </si>
  <si>
    <t>{"type":"Polygon","coordinates":[[[-3.42539571431928,55.99571999477397],[-3.44826529572516,55.97757631840446],[-3.4249164429094074,55.95375861960667],[-3.449525987911999,55.950932604560016],[-3.4180816158468756,55.93386655260518],[-3.4421493757774373,55.904715712571495],[-3.38771039498212,55.902857360264555],[-3.420102890923295,55.84611713598172],[-3.394764019862202,55.819737330157196],[-3.4355333465324556,55.805497293249005],[-3.438815313795714,55.7856712032525],[-3.471634986428297,55.770969327309444],[-3.554996954915059,55.78569319558749],[-3.5915466093896953,55.81021464910508],[-3.7440174313913532,55.78200947947611],[-3.71560497194086,55.81319461049667],[-3.7441112018845892,55.8389036501039],[-3.747101438724447,55.86543740227337],[-3.71112482615292,55.87379448957085],[-3.719116155965362,55.884922611077485],[-3.795434918515734,55.87350858921593],[-3.82255542894831,55.896490579283984],[-3.782109089532536,55.90162578950493],[-3.742204535188792,55.93102954139104],[-3.6675736415166664,55.94543452081168],[-3.6742105086490335,55.953923562119115],[-3.5999651158935446,55.996841603858634],[-3.5363991404232618,55.985724478519494],[-3.5011935296850085,56.00551758001351],[-3.42539571431928,55.99571999477397]]]}</t>
  </si>
  <si>
    <t>West Lothian</t>
  </si>
  <si>
    <t>{"type":"Polygon","coordinates":[[[-2.422759924865705,56.75520329143428],[-2.4510265191044986,56.678417053805006],[-2.498672348612055,56.65787621292122],[-2.500516501645696,56.632585027678864],[-2.478553368341097,56.62542652263853],[-2.5382747535887056,56.56630013000891],[-2.6060708201982994,56.54870626201423],[-2.711750166075218,56.49019565476443],[-2.729785357607599,56.461935504297976],[-2.787839711864347,56.47449312757917],[-2.832203574108645,56.4684562316235],[-2.8383507508874466,56.49248285760373],[-2.922483721207482,56.502588335533176],[-3.0520328670847965,56.496848336099916],[-3.0510951621524365,56.48253132601924],[-3.09804292243257,56.47925446810524],[-3.089426455998556,56.46693876050896],[-3.1196101358768393,56.46766450756374],[-3.212067842207488,56.52428377400412],[-3.173028060190253,56.52619710714854],[-3.164046930726988,56.53813894504993],[-3.1902088983398187,56.56129687379792],[-3.097949151939334,56.59832096975923],[-3.1107748716252743,56.61218713697253],[-3.1370306097313403,56.597892119226856],[-3.1658702458732426,56.59890376663655],[-3.149918843079438,56.60812955116626],[-3.1783833972483952,56.63505916536562],[-3.1551908285880366,56.637280391199944],[-3.1572225226081487,56.65617180695923],[-3.2835730527717484,56.66549655699641],[-3.3897941837206966,56.769234401160034],[-3.3516400119173575,56.8202786106796],[-3.406943765039183,56.84305167356521],[-3.3721340741612593,56.87461067428067],[-3.2848545828459734,56.90726929174579],[-3.2910955301180103,56.92544595661779],[-3.1476162565233103,56.90302477109207],[-3.1306333783039104,56.888366879819],[-3.106711483585049,56.89517350749945],[-3.0831646708391327,56.95843445910781],[-3.0263397519381456,56.97277346152348],[-2.924077819592493,56.97234461099111],[-2.8924250686535125,56.98680457124924],[-2.85108270008015,56.97256453434104],[-2.8331621169283903,56.9770069860097],[-2.8245039747196037,56.961931240371754],[-2.7656681996858907,56.95996292638985],[-2.679951549924537,56.908742778190344],[-2.680639200208267,56.88763013659673],[-2.6611453565588823,56.885430903097394],[-2.666167287418852,56.83466159776525],[-2.6156770862831378,56.78326551088579],[-2.530835627791987,56.7852228287002],[-2.4597784318065203,56.74713210449172],[-2.422759924865705,56.75520329143428]]]}</t>
  </si>
  <si>
    <t>Angus</t>
  </si>
  <si>
    <t>{"type":"Polygon","coordinates":[[[-2.832203574108645,56.4684562316235],[-2.9433320275369415,56.464145733964806],[-3.0339976755524143,56.44359389691352],[-3.0578570566091186,56.463046117215136],[-3.089426455998556,56.46693876050896],[-3.09804292243257,56.47925446810524],[-3.0510951621524365,56.48253132601924],[-3.0520328670847965,56.496848336099916],[-2.922483721207482,56.502588335533176],[-2.8383507508874466,56.49248285760373],[-2.832203574108645,56.4684562316235]]]}</t>
  </si>
  <si>
    <t>Dundee City</t>
  </si>
  <si>
    <t>{"type":"Polygon","coordinates":[[[-4.0201194392527695,56.0280377310467],[-4.030340423015488,56.009729112164734],[-3.9884145935953246,56.00779378668532],[-3.935673900621947,55.96226965324909],[-3.860376194553478,55.959256703355],[-3.8979781623410945,55.94381808418967],[-3.82255542894831,55.896490579283984],[-3.795434918515734,55.87350858921593],[-3.719116155965362,55.884922611077485],[-3.71112482615292,55.87379448957085],[-3.747101438724447,55.86543740227337],[-3.7441112018845892,55.8389036501039],[-3.71560497194086,55.81319461049667],[-3.7440174313913532,55.78200947947611],[-3.7656159016667017,55.77070541928953],[-3.8683675243659197,55.76415170346151],[-3.918295102542218,55.73471496307291],[-4.107034267538804,55.834648133282684],[-4.074704285259786,55.84411583349733],[-4.088238493116842,55.853506560539486],[-4.071703629476236,55.861269854792134],[-4.078423848158145,55.88053514024631],[-4.161619113545822,55.88767165295165],[-4.180414887967784,55.90491364358644],[-4.194490880896869,55.91311678453896],[-4.057929785914244,55.92350816282331],[-4.071443155883914,55.94391704969714],[-4.047573355883517,55.951218504914934],[-4.057044175700349,55.96795467184487],[-4.102939622667501,55.9582670482803],[-4.152377510490234,56.00803570237025],[-4.096677837508078,56.027366964829405],[-4.0201194392527695,56.0280377310467]]]}</t>
  </si>
  <si>
    <t>North Lanarkshire</t>
  </si>
  <si>
    <t>{"type":"Polygon","coordinates":[[[-4.152377510490234,56.00803570237025],[-4.102939622667501,55.9582670482803],[-4.057044175700349,55.96795467184487],[-4.047573355883517,55.951218504914934],[-4.071443155883914,55.94391704969714],[-4.057929785914244,55.92350816282331],[-4.194490880896869,55.91311678453896],[-4.180414887967784,55.90491364358644],[-4.196710115903453,55.89868981278332],[-4.236354196654875,55.896842456643874],[-4.2674755814655185,55.927928622156976],[-4.29804476226044,55.9291711890841],[-4.290438933364634,55.912182110301735],[-4.319580718873629,55.90117494663757],[-4.379614672432025,55.920979044299074],[-4.40203623925911,55.9718253228037],[-4.375342905517943,55.9810621035009],[-4.330937367498873,55.95823405977781],[-4.2863963832117955,55.95778321691045],[-4.2764671298724775,55.9969515655336],[-4.2963256365511135,56.02565156269992],[-4.275258532404103,56.028708497264],[-4.198043740696143,56.01012497419462],[-4.156805561559709,56.02524470450254],[-4.152377510490234,56.00803570237025]]]}</t>
  </si>
  <si>
    <t>East Dunbartonshire</t>
  </si>
  <si>
    <t>{"type":"Polygon","coordinates":[[[-4.196710115903453,55.89868981278332],[-4.180414887967784,55.90491364358644],[-4.161619113545822,55.88767165295165],[-4.078423848158145,55.88053514024631],[-4.071703629476236,55.861269854792134],[-4.088238493116842,55.853506560539486],[-4.074704285259786,55.84411583349733],[-4.107034267538804,55.834648133282684],[-4.175361700276735,55.82381690829846],[-4.195543194209851,55.839277519798785],[-4.234947639256336,55.823838900633454],[-4.211327893904569,55.80030710219057],[-4.226695835851572,55.78127273625383],[-4.250742757894748,55.784890475360235],[-4.29262691154014,55.81393135371895],[-4.327259480375285,55.80763054974336],[-4.333448332928858,55.79287369296282],[-4.371602504732198,55.7949299762847],[-4.381417149690894,55.823146142081164],[-4.353431866931809,55.873739508733365],[-4.3931905560638524,55.889145139396206],[-4.379614672432025,55.920979044299074],[-4.319580718873629,55.90117494663757],[-4.290438933364634,55.912182110301735],[-4.29804476226044,55.9291711890841],[-4.2674755814655185,55.927928622156976],[-4.236354196654875,55.896842456643874],[-4.196710115903453,55.89868981278332]]]}</t>
  </si>
  <si>
    <t>Glasgow City</t>
  </si>
  <si>
    <t>{"type":"Polygon","coordinates":[[[-4.424687022847439,53.42980829409499],[-4.282916456018373,53.41105982851316],[-4.270736710841391,53.374970406789075],[-4.237458604686321,53.35746450813437],[-4.220173577099827,53.323893208767025],[-4.1897606804603,53.31148953183077],[-4.143062974828796,53.30834462792673],[-4.119036890673006,53.31946175326586],[-4.040384284735428,53.308806466961585],[-4.08357080634243,53.26341428753532],[-4.206087165227048,53.21241406268574],[-4.224612047112996,53.18155881669007],[-4.273070554228597,53.16377801384795],[-4.281551574394604,53.14715180859298],[-4.328603524111667,53.135858744573895],[-4.329051538690461,53.12630307501928],[-4.410934017172833,53.14338012314162],[-4.469728116431775,53.181481843517595],[-4.489513690504562,53.17620368311919],[-4.505975621539317,53.18761770498074],[-4.499526295393422,53.20714689845483],[-4.5528608681572935,53.24538057284077],[-4.597610231318229,53.24037731662978],[-4.618041779899974,53.27697256205872],[-4.686827646160391,53.283977120754095],[-4.6782632744448405,53.29451144921591],[-4.696808994218173,53.306970106989645],[-4.651851252183381,53.323299415722204],[-4.5758867337185665,53.302241754966076],[-4.5671764967913155,53.312864052767864],[-4.585847243888963,53.330831790457424],[-4.5571534729587615,53.37477247577414],[-4.573448700894431,53.40413224299026],[-4.5113517964848455,53.41739362099125],[-4.50428775266107,53.40969630374357],[-4.478313326034711,53.42260580438467],[-4.460861595349131,53.41568921502926],[-4.424687022847439,53.42980829409499]]]}</t>
  </si>
  <si>
    <t>Isle of Anglesey</t>
  </si>
  <si>
    <t>{"type":"MultiPolygon","coordinates":[[[[-4.029433974914207,53.27309091493239],[-4.007304138510523,53.246821070782836],[-3.9352883997053105,53.214877204204996],[-3.970327307344478,53.160182267076536],[-4.007856342526245,53.143764989004005],[-4.0293922991394355,53.11034763598161],[-3.977057944970081,53.068936069189135],[-3.9972186010158106,53.037651972661095],[-3.991623628252732,53.01401021254325],[-3.9150131352789597,53.02257622702315],[-3.88780927329684,53.01161304802897],[-3.892945812537432,52.995338720133894],[-3.813220055399486,52.94937473999779],[-3.5996212907516796,53.011690021201446],[-3.610790398390451,52.99600948635119],[-3.5909735674865866,52.97100420146375],[-3.5081533840718544,52.96605592609025],[-3.45798617019062,52.98489236101205],[-3.438742381189864,52.981758453275496],[-3.4467128731149197,52.9632409072111],[-3.491430979444776,52.933683208980035],[-3.4651127276765523,52.92026788463409],[-3.487169631474387,52.894481871854396],[-3.483012472940927,52.86545198966317],[-3.505288174556312,52.84195317972278],[-3.5864725838112603,52.82771314281459],[-3.608664933877103,52.79580226473924],[-3.584232510917291,52.736565910434656],[-3.6027886496343164,52.70471001319679],[-3.684441911355445,52.69366986103012],[-3.7119062469298862,52.67106174065697],[-3.743902823010732,52.681310168763865],[-3.7580725864330535,52.669533273374924],[-3.803665884033112,52.67848415371722],[-3.83653765138416,52.6563928532164],[-3.848623626067905,52.60776780054611],[-3.8840688725110954,52.57713247790037],[-3.915481987745139,52.57851799500495],[-3.9266094196091386,52.56077018066532],[-4.000042134756582,52.54936715497127],[-4.01679579621474,52.534863210043156],[-4.050501079061218,52.53983347775165],[-4.074558420048086,52.537700221257296],[-4.1310811895819795,52.61086871978017],[-4.097657218215209,52.668928484162606],[-4.060378237682071,52.68723710304457],[-4.064827126638932,52.72090736791939],[-4.151721117037582,52.803521574321906],[-4.126642719568811,52.85730382954814],[-4.198971026684809,52.91335129527869],[-4.311568551173802,52.90815010805276],[-4.326738533190641,52.89194175716266],[-4.393857368460197,52.89373413246462],[-4.395607751000601,52.88295788831788],[-4.45857984668039,52.870169345519244],[-4.499692998492509,52.820004829399416],[-4.486783927257026,52.79449372080713],[-4.5153943466376845,52.79200858695289],[-4.527938754843916,52.777790542379684],[-4.53911828142638,52.79969490803306],[-4.612311360868888,52.8223800015787],[-4.642724257508415,52.800244716407896],[-4.664218538346834,52.80536893046134],[-4.687609066937357,52.793570042737414],[-4.7213664445023,52.80161923734498],[-4.732410524816757,52.781848128185956],[-4.766761782172194,52.79396590476729],[-4.725388156767753,52.83535547922477],[-4.72624251015057,52.85349915559429],[-4.694277190900802,52.86113049583698],[-4.647016862309883,52.90675359478068],[-4.577782981470671,52.939225277398364],[-4.517290594389789,52.942216234957456],[-4.43802327077433,52.998076765840565],[-4.4133303742221965,52.99838465853047],[-4.35340061010073,53.035727643349176],[-4.337970154491569,53.08253832838252],[-4.349337222060505,53.11603265457739],[-4.278592594385826,53.141752690352114],[-4.209348294602921,53.18692494642845],[-4.195491099491386,53.21285390938561],[-4.1031375825976655,53.244533867943524],[-4.064545815159224,53.280249419972726],[-4.029433974914207,53.27309091493239]]],[[[-4.793423859082283,52.76849878084499],[-4.780035516436928,52.7661675933357],[-4.795497228877167,52.753653954724484],[-4.793423859082283,52.76849878084499]]]]}</t>
  </si>
  <si>
    <t>Gwynedd</t>
  </si>
  <si>
    <t>{"type":"Polygon","coordinates":[[[-3.5129669360579667,53.323607308412114],[-3.4967446407281475,53.30245068214851],[-3.533075497385232,53.24886635793722],[-3.466029594721526,53.22078214615071],[-3.474458520169069,53.17636862563164],[-3.461018082805249,53.16499858844008],[-3.547047300877389,53.132021082117554],[-3.566436955089846,53.11163418757872],[-3.5559450787911118,53.10667491603772],[-3.6016217279407137,53.08521039708421],[-3.593057356225163,53.07845875024125],[-3.5656972100876505,53.09141223555233],[-3.5157071182491952,53.089795798930325],[-3.50958077935778,53.07727116415161],[-3.486929995769451,53.08404480332956],[-3.4631643852059835,53.04619599480601],[-3.4896597590169858,53.03786089984353],[-3.45798617019062,52.98489236101205],[-3.5081533840718544,52.96605592609025],[-3.5909735674865866,52.97100420146375],[-3.610790398390451,52.99600948635119],[-3.5996212907516796,53.011690021201446],[-3.813220055399486,52.94937473999779],[-3.892945812537432,52.995338720133894],[-3.88780927329684,53.01161304802897],[-3.9150131352789597,53.02257622702315],[-3.991623628252732,53.01401021254325],[-3.9972186010158106,53.037651972661095],[-3.977057944970081,53.068936069189135],[-4.0293922991394355,53.11034763598161],[-4.007856342526245,53.143764989004005],[-3.970327307344478,53.160182267076536],[-3.9352883997053105,53.214877204204996],[-4.007304138510523,53.246821070782836],[-4.029433974914207,53.27309091493239],[-3.97315084108525,53.2628204944905],[-3.8694719323973654,53.291564476326805],[-3.8682424970416047,53.3431584942212],[-3.810313170109172,53.32346435823465],[-3.7784312024089486,53.3292593385054],[-3.6942669752578343,53.294269533530986],[-3.608008540424451,53.2922352425441],[-3.5129669360579667,53.323607308412114]]]}</t>
  </si>
  <si>
    <t>Conwy</t>
  </si>
  <si>
    <t>{"type":"Polygon","coordinates":[[[-3.366153600481544,53.357354546459405],[-3.3681748755579637,53.33524125362359],[-3.4002548031883517,53.31766937796391],[-3.380385877566023,53.313941677182534],[-3.394045112747393,53.30574953239751],[-3.3751347299448096,53.29165244566678],[-3.3296247838942943,53.2733658191198],[-3.3580893380632517,53.254672334375456],[-3.304442196988594,53.23292191506704],[-3.3223836180277395,53.22040827645582],[-3.2751337083805128,53.17904069433333],[-3.271205766608296,53.15746621370486],[-3.182967732473265,53.15425533279583],[-3.1699232149697742,53.10825836415724],[-3.145907549757678,53.103947866498544],[-3.129612321822007,53.0723668734481],[-3.1487623403295277,52.99858258954541],[-3.117453414532412,52.97458895206767],[-3.0905308640300015,52.97147703666611],[-3.1105456548640307,52.95521370493853],[-3.197971011391017,52.944206541274355],[-3.314308936665755,52.94680163680357],[-3.3750097026204946,52.89245857703501],[-3.3888252219572585,52.87607428746496],[-3.483012472940927,52.86545198966317],[-3.487169631474387,52.894481871854396],[-3.4651127276765523,52.92026788463409],[-3.491430979444776,52.933683208980035],[-3.4467128731149197,52.9632409072111],[-3.438742381189864,52.981758453275496],[-3.45798617019062,52.98489236101205],[-3.4896597590169858,53.03786089984353],[-3.4631643852059835,53.04619599480601],[-3.486929995769451,53.08404480332956],[-3.50958077935778,53.07727116415161],[-3.5157071182491952,53.089795798930325],[-3.5656972100876505,53.09141223555233],[-3.593057356225163,53.07845875024125],[-3.6016217279407137,53.08521039708421],[-3.5559450787911118,53.10667491603772],[-3.566436955089846,53.11163418757872],[-3.547047300877389,53.132021082117554],[-3.461018082805249,53.16499858844008],[-3.474458520169069,53.17636862563164],[-3.466029594721526,53.22078214615071],[-3.533075497385232,53.24886635793722],[-3.4967446407281475,53.30245068214851],[-3.5129669360579667,53.323607308412114],[-3.366153600481544,53.357354546459405]]]}</t>
  </si>
  <si>
    <t>Denbighshire</t>
  </si>
  <si>
    <t>{"type":"Polygon","coordinates":[[[-3.2169334889120647,53.33830918435517],[-3.1282786970293186,53.28637428526837],[-3.086040299298368,53.25680559086982],[-3.0360293695725273,53.25180233465883],[-2.92229618022101,53.189289122440236],[-2.927839058265624,53.17140935409064],[-2.995093339803187,53.154200351958345],[-2.9638156708371506,53.13275782533983],[-2.9952704618459665,53.13064656118047],[-3.0271628484898834,53.095656756206054],[-3.129612321822007,53.0723668734481],[-3.145907549757678,53.103947866498544],[-3.1699232149697742,53.10825836415724],[-3.182967732473265,53.15425533279583],[-3.271205766608296,53.15746621370486],[-3.2751337083805128,53.17904069433333],[-3.3223836180277395,53.22040827645582],[-3.304442196988594,53.23292191506704],[-3.3580893380632517,53.254672334375456],[-3.3296247838942943,53.2733658191198],[-3.3751347299448096,53.29165244566678],[-3.394045112747393,53.30574953239751],[-3.380385877566023,53.313941677182534],[-3.4002548031883517,53.31766937796391],[-3.3681748755579637,53.33524125362359],[-3.366153600481544,53.357354546459405],[-3.3197788821045187,53.36190695980303],[-3.251441030422895,53.322320756815],[-3.263912506023277,53.33745148329042],[-3.2169334889120647,53.33830918435517]]]}</t>
  </si>
  <si>
    <t>Flintshire</t>
  </si>
  <si>
    <t>Flourish Studio Data</t>
  </si>
  <si>
    <t>row</t>
  </si>
  <si>
    <t>Name for Matching</t>
  </si>
  <si>
    <t>Match Check</t>
  </si>
  <si>
    <t>Folkestone and Hythe</t>
  </si>
  <si>
    <t>East Suffolk</t>
  </si>
  <si>
    <t>West Suffolk</t>
  </si>
  <si>
    <t>Somerset West and Taunton</t>
  </si>
  <si>
    <t>Area</t>
  </si>
  <si>
    <t>Flourish Studio DataReformatted</t>
  </si>
  <si>
    <t>Death</t>
  </si>
  <si>
    <t>Northern Ireland Department of Health COVID dashboard</t>
  </si>
  <si>
    <t>* Switching of source (Northern Ireland Public Health Agency (PHA) daily COVID-19 Surveillance Reports -&gt; Northern Ireland Department of Health COVID dashboard) and numbers are differerence as a result. Incorrect data likely.</t>
  </si>
  <si>
    <t>Code</t>
  </si>
  <si>
    <t>E10000009</t>
  </si>
  <si>
    <t>N09000001</t>
  </si>
  <si>
    <t>N09000002</t>
  </si>
  <si>
    <t>N09000003</t>
  </si>
  <si>
    <t>N09000004</t>
  </si>
  <si>
    <t>N09000005</t>
  </si>
  <si>
    <t>N09000006</t>
  </si>
  <si>
    <t>N09000007</t>
  </si>
  <si>
    <t>N09000008</t>
  </si>
  <si>
    <t>N09000009</t>
  </si>
  <si>
    <t>N09000010</t>
  </si>
  <si>
    <t>N09000011</t>
  </si>
  <si>
    <t>E06000028</t>
  </si>
  <si>
    <t>S08000015</t>
  </si>
  <si>
    <t>S08000016</t>
  </si>
  <si>
    <t>S08000017</t>
  </si>
  <si>
    <t>S08000019</t>
  </si>
  <si>
    <t>S08000020</t>
  </si>
  <si>
    <t>S08000022</t>
  </si>
  <si>
    <t>S08000024</t>
  </si>
  <si>
    <t>S08000025</t>
  </si>
  <si>
    <t>S08000026</t>
  </si>
  <si>
    <t>S08000028</t>
  </si>
  <si>
    <t>S08000029</t>
  </si>
  <si>
    <t>S08000030</t>
  </si>
  <si>
    <t>S08000031</t>
  </si>
  <si>
    <t>S08000032</t>
  </si>
  <si>
    <t>W11000023</t>
  </si>
  <si>
    <t>W11000024</t>
  </si>
  <si>
    <t>W11000025</t>
  </si>
  <si>
    <t>W11000026</t>
  </si>
  <si>
    <t>W11000027</t>
  </si>
  <si>
    <t>W11000028</t>
  </si>
  <si>
    <t>W11000029</t>
  </si>
  <si>
    <t>{"type":"Polygon","coordinates":[[[-1.2428,54.7223],[-1.2393,54.7214],[-1.2333,54.7183],[-1.2281,54.7161],[-1.2196,54.7127],[-1.2177,54.7115],[-1.2142,54.7108],[-1.2119,54.7097],[-1.2061,54.7074],[-1.2023,54.7061],[-1.1987,54.7051],[-1.1944,54.7042],[-1.1911,54.7029],[-1.1873,54.7018],[-1.1831,54.7011],[-1.1785,54.6995],[-1.1759,54.6976],[-1.1753,54.6964],[-1.177,54.6946],[-1.1784,54.694],[-1.1816,54.6932],[-1.1829,54.6937],[-1.1839,54.6947],[-1.187,54.6953],[-1.1895,54.6962],[-1.1897,54.6969],[-1.1866,54.6963],[-1.1858,54.6975],[-1.1888,54.6983],[-1.1928,54.7005],[-1.1963,54.6986],[-1.1947,54.6977],[-1.1907,54.6952],[-1.1903,54.694],[-1.1934,54.6932],[-1.1982,54.6912],[-1.1979,54.689],[-1.1966,54.6886],[-1.1986,54.6872],[-1.1991,54.6808],[-1.1982,54.6783],[-1.1965,54.6759],[-1.1949,54.6743],[-1.1913,54.6717],[-1.1901,54.6701],[-1.1887,54.6667],[-1.1874,54.6641],[-1.1839,54.6597],[-1.1807,54.6575],[-1.1761,54.6536],[-1.1746,54.6527],[-1.1683,54.6496],[-1.1647,54.6476],[-1.1593,54.6479],[-1.161,54.6467],[-1.162,54.6465],[-1.1641,54.6471],[-1.1677,54.6464],[-1.1684,54.6456],[-1.1688,54.6439],[-1.1676,54.6391],[-1.1692,54.6374],[-1.1703,54.6354],[-1.1731,54.6334],[-1.1679,54.6332],[-1.167,54.6343],[-1.1656,54.6334],[-1.1676,54.6326],[-1.1686,54.6331],[-1.174,54.6333],[-1.176,54.6331],[-1.1833,54.6331],[-1.1884,54.6328],[-1.1911,54.6353],[-1.1947,54.6348],[-1.1936,54.6331],[-1.1904,54.6312],[-1.1922,54.6304],[-1.1964,54.6269],[-1.2007,54.623],[-1.2036,54.6229],[-1.2099,54.6219],[-1.2123,54.6221],[-1.2126,54.6226],[-1.2161,54.6235],[-1.2189,54.6233],[-1.2199,54.6239],[-1.2196,54.6247],[-1.2217,54.6253],[-1.2234,54.6241],[-1.2244,54.6254],[-1.2223,54.6258],[-1.2231,54.6265],[-1.2243,54.6264],[-1.2275,54.627],[-1.2297,54.626],[-1.2311,54.6264],[-1.2321,54.6259],[-1.2332,54.6276],[-1.2332,54.6286],[-1.2341,54.629],[-1.2359,54.6288],[-1.239,54.628],[-1.2391,54.6277],[-1.2382,54.6269],[-1.2403,54.6255],[-1.2405,54.6249],[-1.2425,54.6255],[-1.2455,54.6261],[-1.2473,54.626],[-1.2495,54.6253],[-1.2508,54.6253],[-1.2524,54.6239],[-1.254,54.6241],[-1.2553,54.6234],[-1.2574,54.6241],[-1.2562,54.6256],[-1.2587,54.6264],[-1.2598,54.6246],[-1.2621,54.6249],[-1.2643,54.6242],[-1.2669,54.6241],[-1.269,54.6264],[-1.2719,54.6253],[-1.2739,54.626],[-1.2761,54.6272],[-1.2801,54.6282],[-1.286,54.6277],[-1.2863,54.6282],[-1.2911,54.627],[-1.2925,54.6287],[-1.2957,54.628],[-1.299,54.628],[-1.2986,54.6311],[-1.2988,54.6335],[-1.2982,54.6355],[-1.3029,54.6358],[-1.3044,54.6367],[-1.307,54.6369],[-1.3083,54.6386],[-1.3106,54.6399],[-1.3119,54.6411],[-1.3113,54.6416],[-1.3152,54.6434],[-1.3151,54.6441],[-1.3163,54.6452],[-1.3194,54.6451],[-1.322,54.6445],[-1.3263,54.6451],[-1.3281,54.6444],[-1.3294,54.6431],[-1.3291,54.6398],[-1.3291,54.6376],[-1.3301,54.6356],[-1.3329,54.6329],[-1.3349,54.6313],[-1.3356,54.6319],[-1.3364,54.6334],[-1.3377,54.635],[-1.3397,54.6362],[-1.3425,54.6367],[-1.3449,54.6374],[-1.3505,54.6388],[-1.3548,54.6381],[-1.3568,54.6384],[-1.3599,54.6395],[-1.3632,54.641],[-1.3648,54.6421],[-1.3678,54.6435],[-1.3702,54.6437],[-1.3745,54.6437],[-1.3762,54.6434],[-1.3795,54.6433],[-1.3809,54.6439],[-1.3827,54.6444],[-1.3838,54.6462],[-1.3789,54.6462],[-1.3745,54.6465],[-1.372,54.6473],[-1.369,54.6478],[-1.3661,54.6488],[-1.3646,54.6485],[-1.3633,54.649],[-1.3593,54.6495],[-1.3579,54.6485],[-1.3552,54.6486],[-1.3518,54.6489],[-1.3497,54.6486],[-1.3499,54.6507],[-1.344,54.6506],[-1.3415,54.6501],[-1.3412,54.651],[-1.3419,54.6522],[-1.3413,54.6533],[-1.3431,54.655],[-1.3435,54.6566],[-1.3432,54.6576],[-1.3462,54.6594],[-1.3464,54.6615],[-1.3477,54.6622],[-1.3466,54.663],[-1.346,54.6645],[-1.3436,54.6651],[-1.3424,54.6659],[-1.3425,54.6672],[-1.3435,54.6686],[-1.3407,54.6687],[-1.3403,54.6692],[-1.3379,54.6697],[-1.3357,54.6713],[-1.3343,54.6712],[-1.333,54.6726],[-1.3324,54.6744],[-1.3331,54.6773],[-1.3319,54.6775],[-1.3316,54.6805],[-1.3309,54.6812],[-1.3321,54.6869],[-1.3351,54.6892],[-1.3387,54.6895],[-1.3446,54.6908],[-1.3445,54.6911],[-1.3344,54.6918],[-1.333,54.692],[-1.3322,54.6902],[-1.3294,54.6896],[-1.3275,54.6914],[-1.3213,54.6911],[-1.3195,54.6913],[-1.3194,54.6933],[-1.3153,54.6946],[-1.3126,54.696],[-1.3142,54.6979],[-1.3128,54.6987],[-1.3138,54.7012],[-1.3093,54.7016],[-1.3093,54.7025],[-1.3078,54.7028],[-1.3061,54.7041],[-1.3041,54.7043],[-1.3042,54.7056],[-1.3032,54.7056],[-1.3038,54.7077],[-1.3017,54.708],[-1.3015,54.7098],[-1.3024,54.7114],[-1.3055,54.7152],[-1.3047,54.7169],[-1.3055,54.7175],[-1.3037,54.7185],[-1.3018,54.7182],[-1.2988,54.7192],[-1.2944,54.7193],[-1.2923,54.7186],[-1.2905,54.7184],[-1.2885,54.7193],[-1.2855,54.7204],[-1.2813,54.723],[-1.2779,54.7238],[-1.2749,54.7252],[-1.2725,54.7254],[-1.2706,54.727],[-1.2681,54.7261],[-1.2673,54.7268],[-1.265,54.7261],[-1.2638,54.7264],[-1.2606,54.7257],[-1.2585,54.726],[-1.2574,54.7255],[-1.2562,54.7226],[-1.2541,54.7206],[-1.2519,54.7196],[-1.2488,54.7207],[-1.2476,54.7224],[-1.2458,54.7223],[-1.244,54.7216],[-1.2428,54.7223]]]}</t>
  </si>
  <si>
    <t>{"type":"MultiPolygon","coordinates":[[[[-0.2473,53.7411],[-0.2471,53.7404],[-0.2461,53.7399],[-0.2443,53.7397],[-0.2431,53.739],[-0.2433,53.7382],[-0.2441,53.7378],[-0.2452,53.7365],[-0.2502,53.7333],[-0.2551,53.7359],[-0.2563,53.7364],[-0.2591,53.7364],[-0.26,53.7361],[-0.2638,53.7374],[-0.2732,53.7401],[-0.2739,53.7408],[-0.2785,53.7409],[-0.2863,53.742],[-0.2953,53.7424],[-0.2975,53.7426],[-0.3093,53.7417],[-0.3176,53.7405],[-0.318,53.7412],[-0.3199,53.7409],[-0.32,53.74],[-0.331,53.7382],[-0.3312,53.7386],[-0.3298,53.7403],[-0.3294,53.7426],[-0.3279,53.7449],[-0.329,53.7472],[-0.3321,53.7499],[-0.3327,53.7514],[-0.3324,53.7521],[-0.3295,53.7527],[-0.3285,53.7537],[-0.3289,53.7553],[-0.3297,53.7564],[-0.3314,53.7569],[-0.3337,53.7571],[-0.3361,53.7591],[-0.336,53.7602],[-0.3346,53.7615],[-0.3337,53.7633],[-0.3325,53.7642],[-0.3285,53.7643],[-0.3278,53.7649],[-0.328,53.7661],[-0.3301,53.768],[-0.3304,53.7695],[-0.3321,53.7707],[-0.3341,53.7709],[-0.3376,53.7705],[-0.339,53.7708],[-0.3409,53.7717],[-0.3419,53.7728],[-0.3413,53.7743],[-0.3418,53.7753],[-0.3444,53.7756],[-0.3471,53.7752],[-0.3486,53.7763],[-0.3493,53.7784],[-0.3474,53.7803],[-0.3481,53.7819],[-0.3507,53.7828],[-0.3516,53.7839],[-0.3508,53.7846],[-0.3486,53.7852],[-0.3476,53.7863],[-0.3482,53.7874],[-0.3507,53.7886],[-0.3547,53.7894],[-0.3575,53.7909],[-0.3593,53.7921],[-0.3596,53.7928],[-0.3589,53.7943],[-0.3605,53.7953],[-0.3626,53.7955],[-0.3637,53.7961],[-0.3649,53.7985],[-0.3655,53.8028],[-0.3652,53.8033],[-0.3618,53.805],[-0.3585,53.8051],[-0.3557,53.8062],[-0.3537,53.8085],[-0.3486,53.8089],[-0.3488,53.8095],[-0.3457,53.8097],[-0.3461,53.8106],[-0.3386,53.8109],[-0.3386,53.8106],[-0.3312,53.8116],[-0.3224,53.8124],[-0.3161,53.8133],[-0.3094,53.8051],[-0.304,53.7985],[-0.3023,53.7973],[-0.2931,53.7923],[-0.2907,53.7908],[-0.2782,53.782],[-0.274,53.7834],[-0.2727,53.7826],[-0.2682,53.785],[-0.2657,53.7823],[-0.2629,53.7829],[-0.2577,53.7832],[-0.2575,53.7818],[-0.2581,53.7811],[-0.2523,53.7813],[-0.2528,53.7753],[-0.2532,53.7739],[-0.2543,53.7738],[-0.2545,53.7726],[-0.2521,53.7724],[-0.2521,53.77],[-0.2544,53.77],[-0.2544,53.7654],[-0.2534,53.7645],[-0.2541,53.7634],[-0.2509,53.7617],[-0.2517,53.7609],[-0.2499,53.7596],[-0.2456,53.7595],[-0.2444,53.7562],[-0.2428,53.7554],[-0.2417,53.7552],[-0.2418,53.7529],[-0.2426,53.751],[-0.2447,53.7503],[-0.2456,53.7494],[-0.2448,53.7478],[-0.2461,53.747],[-0.2449,53.7453],[-0.2456,53.7438],[-0.2469,53.7429],[-0.2473,53.7411]]],[[[-0.4192,53.7196],[-0.4207,53.7231],[-0.4202,53.7239],[-0.4211,53.7248],[-0.4221,53.7274],[-0.4226,53.7304],[-0.4223,53.7315],[-0.42,53.7339],[-0.4197,53.7353],[-0.4171,53.7358],[-0.4157,53.7388],[-0.4126,53.7414],[-0.4107,53.7442],[-0.41,53.7442],[-0.4109,53.7463],[-0.4076,53.7465],[-0.4027,53.7481],[-0.402,53.7481],[-0.4019,53.75],[-0.4074,53.7501],[-0.4223,53.7505],[-0.4212,53.7522],[-0.4212,53.7538],[-0.4182,53.7606],[-0.4086,53.7606],[-0.4079,53.7627],[-0.4047,53.7645],[-0.4009,53.7658],[-0.3981,53.7676],[-0.3942,53.7675],[-0.3897,53.7686],[-0.3881,53.7693],[-0.3874,53.7707],[-0.3881,53.7764],[-0.3897,53.7766],[-0.3905,53.7797],[-0.3899,53.7796],[-0.3922,53.7911],[-0.3833,53.7914],[-0.3663,53.7921],[-0.3641,53.7924],[-0.3596,53.7934],[-0.3599,53.7929],[-0.3595,53.7919],[-0.3564,53.79],[-0.354,53.7889],[-0.3507,53.7884],[-0.3485,53.7874],[-0.3479,53.7864],[-0.3489,53.7853],[-0.3509,53.7847],[-0.3518,53.7841],[-0.3518,53.783],[-0.3485,53.7818],[-0.3476,53.7806],[-0.3493,53.7791],[-0.3497,53.7783],[-0.3486,53.7757],[-0.3476,53.775],[-0.3441,53.7754],[-0.3424,53.7753],[-0.3417,53.7743],[-0.3422,53.7727],[-0.3407,53.7712],[-0.3378,53.7703],[-0.3352,53.7704],[-0.3334,53.7708],[-0.331,53.7696],[-0.3306,53.768],[-0.3283,53.766],[-0.3286,53.7647],[-0.3298,53.7644],[-0.3325,53.7645],[-0.334,53.7635],[-0.3345,53.7622],[-0.3361,53.7606],[-0.3364,53.7588],[-0.3348,53.7573],[-0.333,53.7568],[-0.3311,53.7567],[-0.3296,53.7558],[-0.3289,53.7539],[-0.3291,53.7532],[-0.3321,53.7525],[-0.3332,53.7518],[-0.3325,53.75],[-0.3298,53.7473],[-0.3289,53.7462],[-0.3287,53.7446],[-0.3308,53.7416],[-0.3311,53.7397],[-0.3326,53.7383],[-0.3367,53.7372],[-0.3384,53.7371],[-0.3394,53.7359],[-0.3441,53.7347],[-0.3503,53.7329],[-0.3622,53.7297],[-0.3654,53.7291],[-0.3663,53.7286],[-0.3707,53.7274],[-0.3831,53.7246],[-0.3962,53.7222],[-0.3971,53.723],[-0.3999,53.7229],[-0.4145,53.7205],[-0.4164,53.72],[-0.4192,53.7196]]]]}</t>
  </si>
  <si>
    <t>{"type":"Polygon","coordinates":[[[-0.0785,51.4198],[-0.0811,51.4172],[-0.0805,51.4156],[-0.0764,51.4144],[-0.0737,51.4129],[-0.0728,51.4127],[-0.0735,51.4111],[-0.0734,51.4096],[-0.0723,51.4079],[-0.0702,51.4063],[-0.0689,51.4042],[-0.0669,51.4028],[-0.0638,51.4016],[-0.0622,51.4015],[-0.0602,51.3995],[-0.0594,51.3993],[-0.0569,51.4005],[-0.053,51.4015],[-0.0507,51.3996],[-0.0521,51.3983],[-0.051,51.3971],[-0.0534,51.3952],[-0.0517,51.3936],[-0.0478,51.393],[-0.0468,51.3918],[-0.0428,51.3895],[-0.0365,51.3885],[-0.0379,51.3832],[-0.0377,51.3816],[-0.0369,51.379],[-0.037,51.377],[-0.0357,51.3769],[-0.0305,51.3772],[-0.0284,51.378],[-0.028,51.3794],[-0.0268,51.3794],[-0.0261,51.3772],[-0.0262,51.3765],[-0.0236,51.3722],[-0.0236,51.3691],[-0.0231,51.367],[-0.0245,51.3664],[-0.0236,51.3653],[-0.0223,51.3659],[-0.0208,51.3643],[-0.0189,51.3628],[-0.0182,51.3614],[-0.0157,51.3589],[-0.0131,51.3572],[-0.0119,51.3573],[-0.0085,51.3556],[-0.0053,51.3527],[-0.0046,51.3496],[-0.004,51.3483],[-0.0019,51.3421],[-0.0015,51.3405],[-0.0004,51.3378],[0.0008,51.3336],[0.0033,51.3322],[0.0023,51.3291],[-0.0005,51.3288],[-0.0017,51.3303],[-0.0047,51.3321],[-0.0072,51.3334],[-0.0092,51.3339],[-0.0107,51.3338],[-0.0133,51.3315],[-0.0145,51.33],[-0.016,51.332],[-0.0178,51.3329],[-0.0183,51.3341],[-0.0206,51.3371],[-0.0224,51.3382],[-0.0251,51.3386],[-0.0275,51.3383],[-0.031,51.3375],[-0.0328,51.3374],[-0.0343,51.338],[-0.0379,51.3387],[-0.0393,51.3378],[-0.042,51.3338],[-0.0466,51.3335],[-0.0485,51.3328],[-0.0503,51.3326],[-0.0511,51.3308],[-0.0495,51.3294],[-0.0479,51.3265],[-0.0479,51.3252],[-0.0498,51.3253],[-0.0513,51.3234],[-0.0513,51.3224],[-0.0525,51.3224],[-0.0549,51.3213],[-0.0563,51.3217],[-0.0584,51.3204],[-0.0607,51.3201],[-0.0621,51.3192],[-0.0642,51.3186],[-0.0701,51.3189],[-0.071,51.3212],[-0.073,51.3207],[-0.0769,51.3199],[-0.079,51.3198],[-0.0789,51.3181],[-0.0812,51.3172],[-0.0837,51.3167],[-0.0848,51.3159],[-0.0839,51.3151],[-0.0819,51.3126],[-0.082,51.3106],[-0.0866,51.3089],[-0.0889,51.3072],[-0.0887,51.3052],[-0.0897,51.304],[-0.0907,51.304],[-0.0912,51.3015],[-0.0944,51.3006],[-0.0961,51.3015],[-0.0974,51.3011],[-0.0973,51.3003],[-0.0944,51.2994],[-0.1007,51.2964],[-0.103,51.2959],[-0.1111,51.2923],[-0.1147,51.2924],[-0.1151,51.2914],[-0.117,51.2894],[-0.1178,51.2871],[-0.1243,51.2868],[-0.1261,51.2884],[-0.1262,51.2894],[-0.128,51.2911],[-0.1302,51.2927],[-0.1315,51.2947],[-0.1311,51.2953],[-0.1345,51.2984],[-0.1364,51.2983],[-0.1367,51.2998],[-0.1373,51.3008],[-0.141,51.2996],[-0.1429,51.3],[-0.1436,51.3013],[-0.1449,51.3007],[-0.1457,51.2998],[-0.1485,51.3007],[-0.1498,51.3002],[-0.1534,51.3017],[-0.1553,51.3013],[-0.1567,51.3036],[-0.1577,51.3046],[-0.155,51.3058],[-0.1564,51.3065],[-0.1564,51.3074],[-0.1543,51.3103],[-0.1563,51.3104],[-0.1584,51.311],[-0.1572,51.3134],[-0.1593,51.316],[-0.1596,51.3171],[-0.1612,51.3175],[-0.1619,51.3196],[-0.1566,51.3215],[-0.1527,51.323],[-0.1521,51.3223],[-0.1507,51.3222],[-0.148,51.3227],[-0.1456,51.3235],[-0.1443,51.3259],[-0.1445,51.3265],[-0.1493,51.3288],[-0.1441,51.3307],[-0.1452,51.3315],[-0.1475,51.3388],[-0.1445,51.3395],[-0.1435,51.3406],[-0.1446,51.3421],[-0.1423,51.3432],[-0.1371,51.3447],[-0.1325,51.3443],[-0.1329,51.3454],[-0.129,51.3466],[-0.1276,51.3474],[-0.1269,51.3449],[-0.1259,51.3452],[-0.1169,51.3458],[-0.1174,51.3466],[-0.1191,51.3531],[-0.1202,51.353],[-0.1214,51.3577],[-0.1242,51.3574],[-0.1247,51.3589],[-0.1219,51.3591],[-0.1221,51.361],[-0.1209,51.3633],[-0.1213,51.3647],[-0.1224,51.3645],[-0.1241,51.3654],[-0.1221,51.3658],[-0.1221,51.3665],[-0.1234,51.3706],[-0.1233,51.3712],[-0.1248,51.3729],[-0.1247,51.3737],[-0.1267,51.3749],[-0.1258,51.3756],[-0.127,51.3773],[-0.128,51.3803],[-0.1303,51.3822],[-0.1287,51.3825],[-0.1295,51.3853],[-0.1307,51.3863],[-0.1295,51.3872],[-0.1333,51.3895],[-0.1326,51.3901],[-0.1344,51.3909],[-0.1296,51.393],[-0.1297,51.3937],[-0.1271,51.3953],[-0.1245,51.3974],[-0.1246,51.3981],[-0.1277,51.4015],[-0.1305,51.4033],[-0.1313,51.4042],[-0.1323,51.4069],[-0.1325,51.4084],[-0.1313,51.4095],[-0.1295,51.4096],[-0.1282,51.4109],[-0.1278,51.4123],[-0.1245,51.4136],[-0.1217,51.416],[-0.1198,51.4188],[-0.1159,51.4205],[-0.1127,51.4232],[-0.1092,51.4231],[-0.1065,51.4226],[-0.0975,51.4226],[-0.0943,51.4228],[-0.0923,51.4224],[-0.0899,51.4211],[-0.0885,51.4201],[-0.0866,51.4193],[-0.085,51.4194],[-0.0823,51.4198],[-0.0785,51.4198]]]}</t>
  </si>
  <si>
    <t>{"type":"Polygon","coordinates":[[[-0.3356,51.5566],[-0.328,51.5553],[-0.3261,51.5547],[-0.3177,51.5515],[-0.3126,51.5492],[-0.3112,51.5474],[-0.3098,51.547],[-0.3077,51.5459],[-0.3089,51.5452],[-0.308,51.5444],[-0.3086,51.5432],[-0.3063,51.5411],[-0.3047,51.5399],[-0.306,51.5394],[-0.3059,51.5367],[-0.3064,51.5338],[-0.3075,51.5331],[-0.3027,51.532],[-0.2996,51.5333],[-0.2969,51.5351],[-0.2935,51.5349],[-0.2887,51.5361],[-0.2851,51.5374],[-0.2825,51.5387],[-0.2781,51.5349],[-0.2789,51.5333],[-0.281,51.5326],[-0.2815,51.5332],[-0.2835,51.5328],[-0.284,51.5335],[-0.2894,51.5317],[-0.2858,51.5292],[-0.2806,51.5285],[-0.2772,51.5292],[-0.2706,51.53],[-0.2688,51.53],[-0.2666,51.5305],[-0.2604,51.5345],[-0.2578,51.5353],[-0.2565,51.5349],[-0.256,51.534],[-0.2508,51.5342],[-0.2477,51.5336],[-0.2463,51.5328],[-0.247,51.5318],[-0.2463,51.531],[-0.2477,51.5303],[-0.2505,51.5283],[-0.2503,51.5272],[-0.2525,51.5251],[-0.2526,51.5244],[-0.2519,51.5222],[-0.2503,51.5202],[-0.2507,51.5193],[-0.2498,51.5158],[-0.249,51.5139],[-0.2467,51.5112],[-0.2461,51.51],[-0.2451,51.5067],[-0.2465,51.5067],[-0.2457,51.5046],[-0.248,51.5044],[-0.2512,51.5046],[-0.2538,51.5046],[-0.2545,51.5039],[-0.2534,51.5029],[-0.2531,51.5014],[-0.2528,51.4999],[-0.2555,51.4963],[-0.2554,51.4949],[-0.2575,51.4949],[-0.2677,51.4939],[-0.2694,51.4941],[-0.2716,51.4949],[-0.2733,51.4968],[-0.2767,51.4985],[-0.2784,51.5],[-0.2797,51.5019],[-0.2808,51.5029],[-0.2832,51.5016],[-0.2857,51.5008],[-0.2887,51.5008],[-0.2921,51.5015],[-0.2941,51.5016],[-0.3007,51.4993],[-0.2999,51.4978],[-0.2976,51.4949],[-0.3011,51.4944],[-0.3014,51.4952],[-0.3059,51.4962],[-0.3054,51.4945],[-0.3084,51.4936],[-0.3119,51.492],[-0.3157,51.4953],[-0.3158,51.4959],[-0.3192,51.4942],[-0.3234,51.4959],[-0.3248,51.496],[-0.3262,51.495],[-0.3274,51.496],[-0.33,51.4951],[-0.3318,51.4957],[-0.3347,51.4962],[-0.3386,51.4962],[-0.3421,51.496],[-0.3473,51.4979],[-0.3498,51.499],[-0.351,51.4991],[-0.3585,51.4976],[-0.3596,51.497],[-0.363,51.4959],[-0.3637,51.4947],[-0.3654,51.4933],[-0.3684,51.4923],[-0.3679,51.4918],[-0.3712,51.4907],[-0.3724,51.491],[-0.3738,51.4919],[-0.3758,51.4954],[-0.3779,51.4954],[-0.3779,51.4966],[-0.3818,51.4952],[-0.3848,51.4947],[-0.3871,51.4947],[-0.3923,51.4959],[-0.3979,51.4974],[-0.4069,51.4997],[-0.4037,51.5031],[-0.4028,51.5036],[-0.4005,51.5042],[-0.3937,51.5069],[-0.3929,51.5078],[-0.3904,51.5134],[-0.3886,51.5149],[-0.3852,51.5163],[-0.3818,51.5186],[-0.3793,51.5213],[-0.377,51.5242],[-0.3762,51.5249],[-0.3762,51.5288],[-0.3825,51.5296],[-0.3866,51.5304],[-0.3871,51.5296],[-0.3893,51.5308],[-0.3923,51.5314],[-0.4025,51.5329],[-0.4052,51.5332],[-0.4094,51.534],[-0.4118,51.5341],[-0.4135,51.5348],[-0.4137,51.5356],[-0.4153,51.5365],[-0.4177,51.5369],[-0.4176,51.5379],[-0.4194,51.5383],[-0.4182,51.5391],[-0.4194,51.5399],[-0.416,51.5403],[-0.4144,51.5407],[-0.4087,51.5417],[-0.4054,51.5424],[-0.4013,51.5425],[-0.3977,51.5423],[-0.3953,51.5425],[-0.3956,51.5441],[-0.3966,51.546],[-0.3979,51.5457],[-0.3987,51.5479],[-0.3949,51.5476],[-0.3942,51.5486],[-0.3853,51.5512],[-0.3778,51.555],[-0.3759,51.5531],[-0.3739,51.5539],[-0.3729,51.5537],[-0.3701,51.5545],[-0.3666,51.5553],[-0.3625,51.556],[-0.3624,51.5573],[-0.3593,51.5577],[-0.3537,51.5587],[-0.3476,51.5597],[-0.3456,51.5584],[-0.3422,51.5575],[-0.3391,51.5573],[-0.3356,51.5566]]]}</t>
  </si>
  <si>
    <t>{"type":"Polygon","coordinates":[[[-0.0119,51.6809],[-0.0111,51.6801],[-0.0104,51.6766],[-0.0114,51.6719],[-0.0114,51.6706],[-0.0106,51.6692],[-0.0113,51.6673],[-0.0115,51.6639],[-0.0113,51.6632],[-0.009,51.6609],[-0.009,51.66],[-0.0118,51.6531],[-0.0117,51.6498],[-0.0123,51.6462],[-0.0133,51.6398],[-0.0154,51.6353],[-0.0229,51.6258],[-0.0247,51.6237],[-0.0256,51.6221],[-0.0295,51.6188],[-0.0324,51.6166],[-0.035,51.6137],[-0.0355,51.6119],[-0.034,51.6098],[-0.0349,51.6085],[-0.0365,51.6077],[-0.0406,51.6062],[-0.0414,51.6056],[-0.0443,51.6061],[-0.0502,51.6074],[-0.0529,51.6081],[-0.0531,51.6086],[-0.0556,51.6089],[-0.065,51.6086],[-0.0721,51.6087],[-0.0767,51.6084],[-0.0787,51.6085],[-0.0859,51.6085],[-0.0909,51.6089],[-0.0936,51.609],[-0.0952,51.6087],[-0.0956,51.6093],[-0.0975,51.6085],[-0.1015,51.6085],[-0.1099,51.6083],[-0.1109,51.6085],[-0.1195,51.6084],[-0.1231,51.6088],[-0.1254,51.61],[-0.1265,51.6094],[-0.1287,51.6095],[-0.135,51.6112],[-0.1388,51.6102],[-0.1414,51.6123],[-0.1445,51.6155],[-0.1421,51.6162],[-0.1418,51.6168],[-0.1385,51.6195],[-0.1355,51.6217],[-0.1342,51.624],[-0.1335,51.6263],[-0.1313,51.6285],[-0.1311,51.6297],[-0.1291,51.6323],[-0.1314,51.6326],[-0.1339,51.6337],[-0.1347,51.6348],[-0.1383,51.6365],[-0.1408,51.638],[-0.1439,51.641],[-0.1451,51.6426],[-0.1479,51.6421],[-0.1485,51.643],[-0.1492,51.6453],[-0.1513,51.6453],[-0.1522,51.6458],[-0.1511,51.6472],[-0.1523,51.648],[-0.1499,51.6488],[-0.151,51.6501],[-0.1523,51.6498],[-0.1526,51.6515],[-0.1535,51.6527],[-0.1537,51.6545],[-0.1548,51.6555],[-0.1605,51.6568],[-0.1628,51.658],[-0.165,51.6582],[-0.1859,51.6628],[-0.1821,51.6686],[-0.1767,51.6721],[-0.1757,51.6732],[-0.1725,51.6731],[-0.1655,51.6806],[-0.1636,51.6824],[-0.1635,51.6881],[-0.158,51.6872],[-0.1562,51.6865],[-0.1533,51.6859],[-0.1494,51.6855],[-0.1447,51.6863],[-0.1416,51.6874],[-0.1377,51.6884],[-0.1328,51.6889],[-0.1279,51.6889],[-0.1224,51.6885],[-0.1184,51.689],[-0.1123,51.691],[-0.1093,51.6917],[-0.1038,51.6918],[-0.0996,51.6911],[-0.0948,51.6901],[-0.0915,51.6899],[-0.0854,51.6901],[-0.0817,51.6893],[-0.079,51.6889],[-0.0716,51.686],[-0.0695,51.685],[-0.0664,51.6838],[-0.0611,51.6829],[-0.0566,51.683],[-0.0548,51.6833],[-0.0515,51.6836],[-0.0492,51.6843],[-0.0465,51.6834],[-0.0443,51.6834],[-0.0425,51.6831],[-0.0371,51.6828],[-0.037,51.6826],[-0.0284,51.6823],[-0.0198,51.6811],[-0.0119,51.6809]]]}</t>
  </si>
  <si>
    <t>{"type":"MultiPolygon","coordinates":[[[[0.0753,51.432],[0.0735,51.4313],[0.0716,51.4294],[0.0664,51.4263],[0.0647,51.4256],[0.0629,51.4241],[0.0617,51.4237],[0.0609,51.4251],[0.0586,51.4246],[0.0564,51.4262],[0.0539,51.4284],[0.051,51.4315],[0.0478,51.4338],[0.0433,51.4377],[0.0422,51.4395],[0.0398,51.441],[0.0355,51.4424],[0.0332,51.4437],[0.0303,51.4443],[0.0294,51.4417],[0.0278,51.4415],[0.0242,51.442],[0.0215,51.4427],[0.0206,51.4442],[0.0213,51.445],[0.0212,51.4467],[0.0229,51.4472],[0.0219,51.449],[0.018,51.4494],[0.0151,51.4502],[0.0199,51.4507],[0.0195,51.4517],[0.0183,51.4516],[0.0175,51.4541],[0.0175,51.455],[0.014,51.4557],[0.0115,51.4566],[0.0099,51.4593],[0.0097,51.4628],[0.009,51.4647],[0.0091,51.4659],[0.0115,51.4662],[0.0132,51.4668],[0.0126,51.4698],[0.0144,51.4697],[0.0163,51.469],[0.0167,51.4695],[0.0155,51.4713],[0.015,51.4731],[0.017,51.4737],[0.0004,51.4719],[-0.0015,51.4718],[-0.0081,51.4728],[-0.0134,51.4724],[-0.0152,51.4718],[-0.0131,51.4689],[-0.015,51.468],[-0.0165,51.469],[-0.0191,51.4699],[-0.0193,51.4719],[-0.0201,51.4731],[-0.0228,51.4743],[-0.0228,51.4754],[-0.0208,51.4755],[-0.0206,51.4765],[-0.0188,51.4773],[-0.0187,51.479],[-0.0169,51.4801],[-0.0157,51.4818],[-0.0179,51.4825],[-0.0178,51.4832],[-0.0122,51.4829],[-0.0085,51.4839],[-0.0073,51.4838],[-0.0033,51.485],[-0.0012,51.4864],[0.0001,51.4869],[0.0022,51.4891],[0.0026,51.4919],[0.0009,51.4955],[-0.0003,51.4952],[-0.001,51.4964],[-0.0011,51.4975],[-0.002,51.4989],[-0.0023,51.5013],[-0.0017,51.5029],[0.0008,51.5045],[0.0027,51.5049],[0.0051,51.5043],[0.0124,51.4982],[0.015,51.4962],[0.0193,51.4949],[0.0244,51.4939],[0.0275,51.4938],[0.0336,51.4945],[0.0402,51.4955],[0.0492,51.495],[0.0562,51.4945],[0.058,51.4944],[0.0651,51.4947],[0.0688,51.495],[0.0728,51.4955],[0.0759,51.4961],[0.0776,51.4967],[0.0823,51.499],[0.0844,51.501],[0.0866,51.5035],[0.0876,51.504],[0.0879,51.5056],[0.0893,51.5065],[0.092,51.509],[0.0946,51.509],[0.0973,51.5095],[0.1002,51.5097],[0.1057,51.5094],[0.11,51.5097],[0.1173,51.5108],[0.1202,51.5114],[0.1205,51.511],[0.1208,51.5061],[0.1212,51.4913],[0.1215,51.4873],[0.1221,51.4856],[0.1221,51.4827],[0.1242,51.4768],[0.1207,51.4785],[0.1185,51.4789],[0.115,51.4758],[0.114,51.4752],[0.112,51.4731],[0.109,51.4753],[0.1082,51.4761],[0.1062,51.475],[0.1049,51.4755],[0.1034,51.4746],[0.102,51.4745],[0.1002,51.4752],[0.0982,51.4755],[0.0965,51.4732],[0.0942,51.4732],[0.0915,51.4722],[0.089,51.4704],[0.087,51.47],[0.0848,51.4687],[0.0832,51.4665],[0.0822,51.4664],[0.0822,51.4646],[0.0826,51.4639],[0.0822,51.4612],[0.0829,51.4598],[0.0786,51.4593],[0.0814,51.4578],[0.0857,51.4566],[0.0862,51.4547],[0.0868,51.4505],[0.0878,51.4487],[0.088,51.4468],[0.0873,51.4457],[0.0863,51.4453],[0.0874,51.4432],[0.0847,51.4426],[0.0844,51.442],[0.0818,51.44],[0.0809,51.4404],[0.0778,51.4364],[0.0765,51.4369],[0.075,51.4359],[0.0765,51.4349],[0.0753,51.432]]],[[[-0.0171,51.4804],[-0.0179,51.4809],[-0.0231,51.4796],[-0.0232,51.4807],[-0.0264,51.4815],[-0.0258,51.4822],[-0.0252,51.485],[-0.0248,51.4855],[-0.0208,51.484],[-0.0188,51.4835],[-0.018,51.4819],[-0.0165,51.4816],[-0.0171,51.4804]]]]}</t>
  </si>
  <si>
    <t>{"type":"Polygon","coordinates":[[[-0.2285,51.5304],[-0.2287,51.5299],[-0.2274,51.5279],[-0.2272,51.5248],[-0.2266,51.5248],[-0.2267,51.522],[-0.2283,51.5211],[-0.2257,51.5189],[-0.2228,51.5157],[-0.2199,51.5112],[-0.2193,51.5096],[-0.2179,51.5098],[-0.2158,51.5091],[-0.2152,51.5076],[-0.2161,51.5075],[-0.2164,51.5064],[-0.218,51.5061],[-0.217,51.5045],[-0.2151,51.5023],[-0.2141,51.5008],[-0.2131,51.4998],[-0.2103,51.4981],[-0.208,51.496],[-0.2048,51.4946],[-0.2032,51.4934],[-0.2024,51.4917],[-0.1983,51.4881],[-0.1945,51.4865],[-0.1882,51.4809],[-0.1839,51.4774],[-0.1822,51.4771],[-0.1807,51.4776],[-0.1794,51.4776],[-0.1802,51.4746],[-0.1812,51.4723],[-0.1838,51.4683],[-0.1864,51.4664],[-0.1904,51.4652],[-0.1934,51.4649],[-0.2003,51.465],[-0.2024,51.4653],[-0.2062,51.4663],[-0.2107,51.4672],[-0.2155,51.469],[-0.2172,51.4699],[-0.2219,51.4739],[-0.2229,51.4753],[-0.2237,51.478],[-0.2241,51.4817],[-0.2245,51.4834],[-0.2274,51.4873],[-0.2293,51.4891],[-0.2331,51.4903],[-0.2365,51.4904],[-0.2406,51.4901],[-0.2431,51.4895],[-0.2446,51.4887],[-0.2456,51.4902],[-0.2454,51.4927],[-0.2446,51.4968],[-0.2453,51.4984],[-0.2492,51.4969],[-0.251,51.4995],[-0.2531,51.5014],[-0.2534,51.5029],[-0.2545,51.5039],[-0.2538,51.5046],[-0.2512,51.5046],[-0.248,51.5044],[-0.2457,51.5046],[-0.2465,51.5067],[-0.2451,51.5067],[-0.2461,51.51],[-0.2467,51.5112],[-0.249,51.5139],[-0.2498,51.5158],[-0.2507,51.5193],[-0.2503,51.5202],[-0.2519,51.5222],[-0.2526,51.5244],[-0.2525,51.5251],[-0.2503,51.5272],[-0.2505,51.5283],[-0.2477,51.5303],[-0.2463,51.531],[-0.247,51.5318],[-0.2463,51.5328],[-0.2436,51.5318],[-0.2374,51.532],[-0.2344,51.5326],[-0.2314,51.5311],[-0.2285,51.5304]]]}</t>
  </si>
  <si>
    <t>{"type":"Polygon","coordinates":[[[-0.0414,51.6056],[-0.0435,51.6028],[-0.0465,51.5998],[-0.0502,51.5969],[-0.0513,51.595],[-0.0521,51.5942],[-0.0525,51.5924],[-0.0534,51.5908],[-0.0534,51.5896],[-0.0522,51.5877],[-0.0548,51.5858],[-0.0557,51.5843],[-0.0581,51.5824],[-0.0608,51.581],[-0.0622,51.5797],[-0.0612,51.5778],[-0.0668,51.5766],[-0.0667,51.5764],[-0.0719,51.5756],[-0.0758,51.5755],[-0.0762,51.5749],[-0.0809,51.5756],[-0.0857,51.575],[-0.0874,51.5744],[-0.0903,51.5743],[-0.0931,51.574],[-0.0947,51.5736],[-0.0978,51.5736],[-0.0961,51.5707],[-0.1007,51.5671],[-0.1044,51.5648],[-0.1049,51.5646],[-0.1086,51.5674],[-0.1103,51.5684],[-0.115,51.5706],[-0.1156,51.5726],[-0.1176,51.5741],[-0.1189,51.5744],[-0.1195,51.5755],[-0.1238,51.5747],[-0.1246,51.5742],[-0.1275,51.5742],[-0.1312,51.5736],[-0.133,51.5731],[-0.1405,51.5695],[-0.1424,51.5691],[-0.1446,51.5701],[-0.1481,51.5708],[-0.1504,51.5716],[-0.1589,51.5722],[-0.1606,51.5728],[-0.1646,51.5725],[-0.1669,51.573],[-0.1699,51.5728],[-0.1713,51.5724],[-0.1712,51.5736],[-0.1695,51.574],[-0.1698,51.5764],[-0.1693,51.5774],[-0.1681,51.5769],[-0.1668,51.5787],[-0.1672,51.5813],[-0.1657,51.5832],[-0.1646,51.5839],[-0.1627,51.5845],[-0.1612,51.5854],[-0.1596,51.5845],[-0.158,51.5857],[-0.1587,51.5866],[-0.1586,51.588],[-0.1601,51.5881],[-0.1602,51.5897],[-0.1595,51.5916],[-0.1603,51.5938],[-0.161,51.5948],[-0.1617,51.5977],[-0.1568,51.6049],[-0.1561,51.6051],[-0.1546,51.6041],[-0.1533,51.6027],[-0.1535,51.601],[-0.153,51.5992],[-0.1514,51.5974],[-0.1474,51.5989],[-0.1445,51.6001],[-0.1442,51.6011],[-0.1422,51.6032],[-0.1422,51.6049],[-0.1429,51.6059],[-0.1435,51.6088],[-0.1388,51.6102],[-0.135,51.6112],[-0.1287,51.6095],[-0.1265,51.6094],[-0.1254,51.61],[-0.1231,51.6088],[-0.1195,51.6084],[-0.1109,51.6085],[-0.1099,51.6083],[-0.1015,51.6085],[-0.0975,51.6085],[-0.0956,51.6093],[-0.0952,51.6087],[-0.0936,51.609],[-0.0909,51.6089],[-0.0859,51.6085],[-0.0787,51.6085],[-0.0767,51.6084],[-0.0721,51.6087],[-0.065,51.6086],[-0.0556,51.6089],[-0.0531,51.6086],[-0.0529,51.6081],[-0.0502,51.6074],[-0.0443,51.6061],[-0.0414,51.6056]]]}</t>
  </si>
  <si>
    <t>{"type":"Polygon","coordinates":[[[-0.2672,51.6004],[-0.2714,51.5983],[-0.2731,51.5983],[-0.277,51.5969],[-0.2765,51.5965],[-0.2833,51.5957],[-0.2856,51.5952],[-0.2877,51.5943],[-0.2904,51.5936],[-0.2891,51.5929],[-0.2857,51.5918],[-0.284,51.5902],[-0.2834,51.5889],[-0.2825,51.585],[-0.2943,51.5866],[-0.2983,51.5868],[-0.3005,51.5872],[-0.3031,51.5873],[-0.3068,51.5865],[-0.3106,51.5852],[-0.3143,51.5837],[-0.3188,51.5811],[-0.3234,51.5794],[-0.3267,51.5788],[-0.3254,51.5759],[-0.3247,51.5732],[-0.3222,51.5697],[-0.3262,51.5679],[-0.3297,51.5671],[-0.3287,51.5659],[-0.3282,51.5625],[-0.3295,51.5624],[-0.3314,51.5615],[-0.3319,51.5608],[-0.3349,51.5578],[-0.3356,51.5566],[-0.3391,51.5573],[-0.3422,51.5575],[-0.3456,51.5584],[-0.3476,51.5597],[-0.3537,51.5587],[-0.3593,51.5577],[-0.3624,51.5573],[-0.3625,51.556],[-0.3666,51.5553],[-0.3701,51.5545],[-0.3729,51.5537],[-0.3739,51.5539],[-0.3759,51.5531],[-0.3778,51.555],[-0.3803,51.5591],[-0.3803,51.5607],[-0.3824,51.5629],[-0.3824,51.5647],[-0.3833,51.5672],[-0.385,51.5699],[-0.3865,51.5716],[-0.3857,51.5721],[-0.3881,51.575],[-0.3879,51.5757],[-0.3886,51.5778],[-0.3916,51.5816],[-0.391,51.5817],[-0.3912,51.5841],[-0.392,51.5883],[-0.3945,51.5904],[-0.3955,51.5902],[-0.3956,51.5921],[-0.3963,51.5934],[-0.3966,51.5952],[-0.3976,51.597],[-0.4003,51.5974],[-0.4,51.5982],[-0.4014,51.5999],[-0.4025,51.6029],[-0.4024,51.6061],[-0.4018,51.6066],[-0.4032,51.6091],[-0.4041,51.6132],[-0.3995,51.6134],[-0.3973,51.6141],[-0.3927,51.6152],[-0.3879,51.6155],[-0.384,51.6164],[-0.3821,51.6174],[-0.3776,51.6178],[-0.3716,51.6193],[-0.3682,51.6206],[-0.3656,51.6213],[-0.3635,51.6225],[-0.3626,51.6235],[-0.3595,51.6253],[-0.3576,51.6255],[-0.3505,51.6266],[-0.3451,51.6283],[-0.3399,51.6307],[-0.3383,51.6295],[-0.3362,51.6312],[-0.3326,51.6337],[-0.33,51.6353],[-0.3257,51.637],[-0.3206,51.638],[-0.3191,51.6386],[-0.3181,51.6399],[-0.3167,51.6405],[-0.3149,51.6398],[-0.3054,51.6371],[-0.3045,51.6363],[-0.3056,51.6344],[-0.3055,51.6334],[-0.304,51.6315],[-0.3012,51.6293],[-0.2939,51.6228],[-0.2853,51.6154],[-0.2822,51.6134],[-0.2771,51.6087],[-0.276,51.608],[-0.2738,51.6057],[-0.2672,51.6004]]]}</t>
  </si>
  <si>
    <t>{"type":"Polygon","coordinates":[[[0.313,51.5658],[0.3141,51.5627],[0.3151,51.5581],[0.3184,51.5568],[0.3189,51.5552],[0.322,51.5542],[0.3224,51.5527],[0.3251,51.5531],[0.3278,51.551],[0.328,51.5486],[0.3294,51.5466],[0.329,51.5458],[0.3314,51.5459],[0.3339,51.5425],[0.3333,51.5413],[0.334,51.5405],[0.3314,51.54],[0.3312,51.5408],[0.3215,51.5405],[0.3152,51.5399],[0.3105,51.5397],[0.3105,51.5393],[0.3007,51.5388],[0.3008,51.5381],[0.2972,51.5377],[0.2977,51.5353],[0.2898,51.5346],[0.2817,51.5339],[0.2763,51.5329],[0.2721,51.5332],[0.2697,51.5329],[0.2653,51.5321],[0.2655,51.5278],[0.2654,51.525],[0.2667,51.5245],[0.2666,51.523],[0.265,51.5229],[0.264,51.5212],[0.2637,51.5179],[0.2616,51.518],[0.2605,51.5183],[0.2594,51.5178],[0.2559,51.5177],[0.2538,51.5179],[0.2534,51.5207],[0.2526,51.5224],[0.2522,51.5251],[0.2515,51.526],[0.2514,51.5275],[0.2508,51.5288],[0.2489,51.5287],[0.2483,51.5276],[0.2464,51.5266],[0.247,51.5254],[0.2467,51.5243],[0.2458,51.5235],[0.2428,51.5244],[0.241,51.5226],[0.2407,51.5212],[0.2443,51.5205],[0.2449,51.519],[0.2439,51.5183],[0.2399,51.5194],[0.2371,51.5193],[0.2401,51.5149],[0.2411,51.5137],[0.2399,51.5131],[0.2405,51.5105],[0.2414,51.5104],[0.2419,51.508],[0.2398,51.5073],[0.2322,51.5066],[0.2289,51.5068],[0.2267,51.5066],[0.226,51.5058],[0.2287,51.501],[0.2299,51.4994],[0.2279,51.4989],[0.2254,51.4976],[0.2216,51.4978],[0.2196,51.4975],[0.217,51.4966],[0.2156,51.4966],[0.2141,51.496],[0.2128,51.4944],[0.2128,51.4933],[0.2121,51.4922],[0.2119,51.491],[0.2105,51.4902],[0.2072,51.4895],[0.205,51.4895],[0.201,51.4891],[0.1952,51.488],[0.1914,51.4881],[0.1891,51.4877],[0.1876,51.4884],[0.1848,51.4907],[0.1838,51.4923],[0.1832,51.4955],[0.1825,51.4966],[0.1832,51.4969],[0.1824,51.4995],[0.1802,51.5013],[0.1802,51.5022],[0.1787,51.5046],[0.1786,51.5053],[0.1763,51.5068],[0.1736,51.5082],[0.1719,51.5085],[0.1705,51.5091],[0.1653,51.5111],[0.1635,51.5119],[0.1608,51.5117],[0.1587,51.5122],[0.1589,51.5138],[0.1597,51.5159],[0.1622,51.5213],[0.1629,51.5239],[0.1641,51.5257],[0.1645,51.5271],[0.1655,51.5285],[0.1708,51.5326],[0.1719,51.5343],[0.1726,51.5359],[0.1739,51.5376],[0.1765,51.5392],[0.1781,51.5396],[0.1792,51.5403],[0.1801,51.5438],[0.1817,51.5452],[0.1863,51.5479],[0.1875,51.5502],[0.1896,51.5515],[0.1902,51.5527],[0.1878,51.5542],[0.1868,51.5558],[0.185,51.5568],[0.1844,51.5576],[0.1848,51.5589],[0.1845,51.5602],[0.1826,51.5613],[0.184,51.5639],[0.1835,51.5646],[0.1781,51.5649],[0.176,51.5647],[0.1734,51.5651],[0.1712,51.5646],[0.1683,51.5635],[0.1663,51.5633],[0.1619,51.5616],[0.1607,51.5621],[0.1598,51.5631],[0.1556,51.5653],[0.1524,51.5675],[0.1474,51.5686],[0.1466,51.5694],[0.1498,51.5697],[0.1493,51.5703],[0.149,51.5732],[0.148,51.5733],[0.1482,51.5752],[0.147,51.5757],[0.1474,51.5808],[0.1484,51.5808],[0.1509,51.5838],[0.1512,51.5891],[0.1506,51.5913],[0.1511,51.5954],[0.1498,51.5971],[0.1477,51.5968],[0.1482,51.599],[0.1495,51.6029],[0.1486,51.6044],[0.1485,51.6061],[0.1487,51.6087],[0.1479,51.6104],[0.1475,51.6123],[0.1455,51.6146],[0.1445,51.6167],[0.1382,51.6235],[0.1498,51.6232],[0.1552,51.6233],[0.1625,51.6226],[0.1655,51.6224],[0.1689,51.6214],[0.1753,51.6236],[0.1804,51.6245],[0.1806,51.6257],[0.1828,51.6257],[0.1859,51.6244],[0.186,51.6255],[0.1883,51.6254],[0.1888,51.6249],[0.1947,51.6257],[0.197,51.6256],[0.2003,51.6249],[0.2034,51.6251],[0.2067,51.6263],[0.2087,51.6267],[0.2122,51.627],[0.2175,51.6291],[0.222,51.6301],[0.2241,51.6317],[0.2272,51.6298],[0.2321,51.6272],[0.234,51.6259],[0.2394,51.6231],[0.2453,51.6206],[0.2503,51.6187],[0.2522,51.6178],[0.2553,51.6156],[0.2577,51.6142],[0.259,51.6123],[0.2628,51.6093],[0.2641,51.6089],[0.2643,51.6078],[0.2631,51.6073],[0.2614,51.6074],[0.2581,51.6065],[0.2581,51.6051],[0.2572,51.605],[0.2566,51.6036],[0.2542,51.6024],[0.254,51.6016],[0.2582,51.6009],[0.2622,51.6],[0.2653,51.5997],[0.2699,51.5996],[0.2704,51.5977],[0.2693,51.5953],[0.2703,51.5911],[0.2713,51.5897],[0.2712,51.5891],[0.2724,51.5874],[0.2736,51.587],[0.2753,51.5851],[0.2799,51.5809],[0.2825,51.5781],[0.285,51.5742],[0.2866,51.5736],[0.2871,51.5728],[0.2867,51.5717],[0.2886,51.5681],[0.2903,51.5643],[0.2945,51.5647],[0.313,51.5658]]]}</t>
  </si>
  <si>
    <t>{"type":"Polygon","coordinates":[[[-0.4041,51.6132],[-0.4032,51.6091],[-0.4018,51.6066],[-0.4024,51.6061],[-0.4025,51.6029],[-0.4014,51.5999],[-0.4,51.5982],[-0.4003,51.5974],[-0.3976,51.597],[-0.3966,51.5952],[-0.3963,51.5934],[-0.3956,51.5921],[-0.3955,51.5902],[-0.3945,51.5904],[-0.392,51.5883],[-0.3912,51.5841],[-0.391,51.5817],[-0.3916,51.5816],[-0.3886,51.5778],[-0.3879,51.5757],[-0.3881,51.575],[-0.3857,51.5721],[-0.3865,51.5716],[-0.385,51.5699],[-0.3833,51.5672],[-0.3824,51.5647],[-0.3824,51.5629],[-0.3803,51.5607],[-0.3803,51.5591],[-0.3778,51.555],[-0.3853,51.5512],[-0.3942,51.5486],[-0.3949,51.5476],[-0.3987,51.5479],[-0.3979,51.5457],[-0.3966,51.546],[-0.3956,51.5441],[-0.3953,51.5425],[-0.3977,51.5423],[-0.4013,51.5425],[-0.4054,51.5424],[-0.4087,51.5417],[-0.4144,51.5407],[-0.416,51.5403],[-0.4194,51.5399],[-0.4182,51.5391],[-0.4194,51.5383],[-0.4176,51.5379],[-0.4177,51.5369],[-0.4153,51.5365],[-0.4137,51.5356],[-0.4135,51.5348],[-0.4118,51.5341],[-0.4094,51.534],[-0.4052,51.5332],[-0.4025,51.5329],[-0.3923,51.5314],[-0.3893,51.5308],[-0.3871,51.5296],[-0.3866,51.5304],[-0.3825,51.5296],[-0.3762,51.5288],[-0.3762,51.5249],[-0.377,51.5242],[-0.3793,51.5213],[-0.3818,51.5186],[-0.3852,51.5163],[-0.3886,51.5149],[-0.3904,51.5134],[-0.3929,51.5078],[-0.3937,51.5069],[-0.4005,51.5042],[-0.4028,51.5036],[-0.4037,51.5031],[-0.4069,51.4997],[-0.4093,51.5003],[-0.4109,51.4978],[-0.4106,51.4962],[-0.4114,51.495],[-0.4126,51.4886],[-0.414,51.4872],[-0.4162,51.4831],[-0.4168,51.4809],[-0.415,51.4772],[-0.415,51.4761],[-0.4158,51.474],[-0.4148,51.4735],[-0.413,51.4714],[-0.4113,51.4705],[-0.4112,51.4699],[-0.4224,51.4665],[-0.4336,51.4617],[-0.4357,51.4594],[-0.4366,51.4577],[-0.4347,51.4571],[-0.4384,51.4567],[-0.4415,51.4568],[-0.444,51.4533],[-0.4481,51.4536],[-0.4538,51.4549],[-0.4541,51.4555],[-0.4557,51.4552],[-0.4587,51.4563],[-0.4617,51.4573],[-0.4663,51.4578],[-0.4715,51.4582],[-0.474,51.4588],[-0.4759,51.4601],[-0.4764,51.4611],[-0.4797,51.4614],[-0.4853,51.4613],[-0.4899,51.4619],[-0.4903,51.4623],[-0.4929,51.463],[-0.4939,51.4627],[-0.4946,51.4636],[-0.4976,51.4662],[-0.5015,51.4674],[-0.5038,51.4677],[-0.5063,51.4677],[-0.5073,51.4669],[-0.5103,51.4675],[-0.5097,51.4692],[-0.5086,51.4694],[-0.5067,51.4712],[-0.5052,51.4744],[-0.5041,51.4793],[-0.5023,51.4825],[-0.4987,51.4861],[-0.4996,51.4872],[-0.4986,51.4893],[-0.4967,51.4898],[-0.4949,51.4916],[-0.4946,51.4927],[-0.4914,51.4931],[-0.49,51.4947],[-0.4887,51.496],[-0.4886,51.4968],[-0.4898,51.4989],[-0.4851,51.5027],[-0.4848,51.5037],[-0.4853,51.5047],[-0.4832,51.5066],[-0.4835,51.508],[-0.4863,51.5102],[-0.4888,51.5114],[-0.4898,51.5115],[-0.4899,51.5133],[-0.4896,51.5142],[-0.4912,51.5152],[-0.4923,51.5173],[-0.4916,51.519],[-0.4904,51.5199],[-0.4911,51.5215],[-0.4905,51.5226],[-0.4903,51.5247],[-0.4908,51.5257],[-0.4907,51.5268],[-0.4893,51.5278],[-0.489,51.5292],[-0.4899,51.5304],[-0.4902,51.5321],[-0.4912,51.5334],[-0.4905,51.5341],[-0.4933,51.5358],[-0.4955,51.5383],[-0.4934,51.5411],[-0.4918,51.5417],[-0.4921,51.5424],[-0.4908,51.545],[-0.4912,51.5462],[-0.4893,51.5464],[-0.4894,51.5472],[-0.4881,51.5475],[-0.4875,51.549],[-0.4864,51.5502],[-0.4844,51.5514],[-0.4827,51.5515],[-0.4789,51.5548],[-0.4774,51.5553],[-0.4766,51.558],[-0.4767,51.5593],[-0.4775,51.5603],[-0.4812,51.561],[-0.4808,51.5618],[-0.4828,51.5628],[-0.4824,51.5641],[-0.4832,51.5651],[-0.4826,51.5657],[-0.4848,51.5669],[-0.484,51.571],[-0.485,51.5722],[-0.4855,51.5739],[-0.484,51.5749],[-0.4881,51.5765],[-0.4895,51.5782],[-0.4886,51.5796],[-0.4896,51.5818],[-0.4911,51.5828],[-0.4947,51.5846],[-0.495,51.5865],[-0.4958,51.5881],[-0.4972,51.5893],[-0.4979,51.591],[-0.4989,51.5913],[-0.4994,51.5926],[-0.4988,51.5931],[-0.4986,51.5944],[-0.4994,51.5952],[-0.4995,51.5964],[-0.5006,51.5987],[-0.5006,51.5997],[-0.5003,51.6013],[-0.497,51.6012],[-0.4964,51.6026],[-0.4971,51.6031],[-0.4973,51.6049],[-0.4986,51.6083],[-0.4992,51.6088],[-0.4984,51.6096],[-0.499,51.6111],[-0.4961,51.6168],[-0.4955,51.6191],[-0.4968,51.6205],[-0.4993,51.6211],[-0.5002,51.6221],[-0.4998,51.6241],[-0.4984,51.6247],[-0.4978,51.6269],[-0.5002,51.6286],[-0.4994,51.6304],[-0.4972,51.6317],[-0.4942,51.6311],[-0.4937,51.6306],[-0.4916,51.6308],[-0.489,51.6276],[-0.4875,51.6266],[-0.4839,51.6248],[-0.4827,51.6245],[-0.4788,51.6226],[-0.4771,51.622],[-0.473,51.6192],[-0.4708,51.618],[-0.4692,51.6168],[-0.4626,51.6141],[-0.4572,51.6123],[-0.4556,51.6126],[-0.4498,51.6149],[-0.4483,51.6158],[-0.4465,51.6187],[-0.4454,51.6197],[-0.4434,51.6195],[-0.4406,51.6201],[-0.4382,51.6199],[-0.4328,51.6183],[-0.428,51.6176],[-0.4267,51.617],[-0.4212,51.6169],[-0.4166,51.6164],[-0.4134,51.615],[-0.4112,51.6138],[-0.4054,51.6134],[-0.4041,51.6132]]]}</t>
  </si>
  <si>
    <t>{"type":"MultiPolygon","coordinates":[[[[-0.2125,54.1576],[-0.2033,54.1564],[-0.1994,54.1556],[-0.1919,54.1547],[-0.1904,54.1547],[-0.1883,54.1541],[-0.1819,54.1531],[-0.179,54.1523],[-0.1727,54.1515],[-0.1708,54.151],[-0.168,54.1495],[-0.1653,54.1488],[-0.1625,54.1464],[-0.1599,54.1457],[-0.1581,54.1458],[-0.1568,54.1444],[-0.1495,54.1434],[-0.1478,54.1429],[-0.1432,54.1405],[-0.1403,54.1394],[-0.139,54.1392],[-0.1362,54.1375],[-0.1334,54.1365],[-0.1315,54.1361],[-0.1291,54.1352],[-0.1233,54.1342],[-0.1213,54.133],[-0.1191,54.1333],[-0.1173,54.1327],[-0.1152,54.1327],[-0.115,54.1317],[-0.1129,54.131],[-0.111,54.1324],[-0.1087,54.1324],[-0.1076,54.132],[-0.1068,54.13],[-0.1047,54.1297],[-0.1046,54.1309],[-0.1032,54.131],[-0.1006,54.1298],[-0.0989,54.1294],[-0.0985,54.1288],[-0.0961,54.1272],[-0.0942,54.1273],[-0.0922,54.1255],[-0.091,54.1254],[-0.0898,54.1246],[-0.0878,54.1246],[-0.0863,54.1236],[-0.0832,54.1225],[-0.0829,54.1201],[-0.0832,54.1195],[-0.0822,54.1175],[-0.0781,54.1175],[-0.0764,54.1164],[-0.0772,54.1143],[-0.0787,54.1124],[-0.0809,54.1116],[-0.0819,54.1109],[-0.0876,54.1091],[-0.0919,54.1073],[-0.0959,54.1064],[-0.1005,54.1056],[-0.1028,54.1046],[-0.1056,54.1039],[-0.1105,54.1035],[-0.1141,54.1034],[-0.1167,54.1045],[-0.1215,54.1036],[-0.1292,54.104],[-0.1327,54.104],[-0.1356,54.1042],[-0.138,54.104],[-0.1403,54.1044],[-0.1424,54.1039],[-0.1454,54.1028],[-0.1496,54.1023],[-0.1537,54.1012],[-0.1577,54.1006],[-0.1621,54.1002],[-0.1661,54.0991],[-0.1693,54.0976],[-0.1708,54.0967],[-0.175,54.0936],[-0.1824,54.0872],[-0.186,54.0832],[-0.1871,54.0811],[-0.1911,54.0813],[-0.1926,54.0809],[-0.1984,54.0779],[-0.2008,54.0745],[-0.2035,54.0717],[-0.2071,54.0676],[-0.2076,54.0654],[-0.2093,54.0626],[-0.2101,54.0608],[-0.213,54.0537],[-0.2138,54.0504],[-0.2139,54.0488],[-0.2146,54.046],[-0.2149,54.0415],[-0.2158,54.0383],[-0.216,54.0353],[-0.2159,54.0327],[-0.2162,54.0288],[-0.2156,54.0218],[-0.2149,54.0189],[-0.2141,54.0173],[-0.215,54.0158],[-0.2129,54.0103],[-0.2135,54.0093],[-0.2132,54.008],[-0.2118,54.005],[-0.21,54.0002],[-0.2056,53.9915],[-0.2054,53.9905],[-0.2,53.9811],[-0.199,53.9789],[-0.1928,53.9676],[-0.19,53.9612],[-0.1877,53.9578],[-0.1833,53.9491],[-0.1796,53.9436],[-0.1784,53.9413],[-0.1753,53.9364],[-0.1727,53.9316],[-0.1713,53.9297],[-0.1668,53.9247],[-0.164,53.9212],[-0.1627,53.9191],[-0.1622,53.9177],[-0.1609,53.9155],[-0.1602,53.9133],[-0.1583,53.9096],[-0.1567,53.9076],[-0.1572,53.9073],[-0.1559,53.9047],[-0.1568,53.9037],[-0.154,53.8993],[-0.1473,53.8913],[-0.1425,53.8864],[-0.1411,53.8852],[-0.1375,53.8812],[-0.135,53.8792],[-0.1331,53.877],[-0.1327,53.8751],[-0.1316,53.8737],[-0.1255,53.8678],[-0.122,53.864],[-0.1165,53.8594],[-0.1122,53.8556],[-0.1083,53.852],[-0.1028,53.8474],[-0.0993,53.8448],[-0.0958,53.842],[-0.0876,53.8343],[-0.0864,53.8335],[-0.082,53.8295],[-0.0808,53.8285],[-0.0773,53.8247],[-0.0745,53.8226],[-0.0729,53.8211],[-0.0694,53.8185],[-0.0666,53.8159],[-0.0662,53.8153],[-0.0633,53.8123],[-0.0558,53.8059],[-0.0508,53.802],[-0.0487,53.8001],[-0.0453,53.7962],[-0.04,53.7916],[-0.0302,53.7834],[-0.0225,53.7774],[-0.0155,53.7724],[-0.0087,53.7662],[-0.0071,53.7651],[-0.0061,53.7637],[-0.0032,53.7621],[0.0003,53.7587],[0.0019,53.7576],[0.003,53.7564],[0.0051,53.7549],[0.0091,53.7515],[0.0144,53.7474],[0.0267,53.7387],[0.032,53.7343],[0.0338,53.7324],[0.0393,53.7281],[0.0437,53.7234],[0.0437,53.7231],[0.0456,53.7203],[0.0492,53.7175],[0.0576,53.7113],[0.059,53.71],[0.063,53.7067],[0.0695,53.7007],[0.0721,53.699],[0.075,53.6966],[0.0796,53.6931],[0.0829,53.6909],[0.0857,53.6887],[0.0906,53.6852],[0.0932,53.6834],[0.0964,53.681],[0.1027,53.6746],[0.1112,53.6671],[0.117,53.6622],[0.1203,53.6586],[0.1202,53.6579],[0.1226,53.6543],[0.1247,53.6519],[0.1259,53.6502],[0.1264,53.6489],[0.1295,53.6449],[0.1311,53.6413],[0.132,53.6374],[0.1338,53.6343],[0.1341,53.6333],[0.1365,53.6299],[0.1374,53.6275],[0.139,53.6251],[0.1414,53.6225],[0.1419,53.6195],[0.1457,53.612],[0.1469,53.609],[0.1475,53.6058],[0.1476,53.6023],[0.1466,53.5996],[0.145,53.5972],[0.1384,53.5909],[0.1345,53.5881],[0.1317,53.5866],[0.1299,53.5861],[0.1271,53.5839],[0.1228,53.5809],[0.1197,53.579],[0.1127,53.5743],[0.1115,53.5731],[0.1092,53.5717],[0.1084,53.5714],[0.106,53.5726],[0.1065,53.5741],[0.1077,53.5751],[0.111,53.5767],[0.1146,53.5775],[0.1172,53.5791],[0.1189,53.5808],[0.1205,53.5813],[0.1222,53.5827],[0.1233,53.5841],[0.1252,53.5849],[0.1266,53.5867],[0.1304,53.5888],[0.1322,53.5902],[0.1351,53.5905],[0.1399,53.5937],[0.1418,53.5954],[0.1443,53.5984],[0.1458,53.601],[0.1462,53.6028],[0.1462,53.6061],[0.1459,53.6076],[0.1445,53.6097],[0.1431,53.6111],[0.1394,53.6141],[0.1382,53.6149],[0.135,53.616],[0.1333,53.6168],[0.1314,53.6186],[0.1292,53.6199],[0.1274,53.6215],[0.1239,53.6236],[0.1214,53.6235],[0.1162,53.6267],[0.109,53.6306],[0.1078,53.6309],[0.1046,53.6325],[0.1038,53.6326],[0.1003,53.634],[0.0949,53.6356],[0.0892,53.6379],[0.086,53.6388],[0.0796,53.641],[0.074,53.6423],[0.0713,53.643],[0.0702,53.6429],[0.0683,53.6435],[0.0665,53.6436],[0.0634,53.6444],[0.0569,53.645],[0.0523,53.6459],[0.0475,53.6464],[0.0415,53.6475],[0.0379,53.6485],[0.035,53.6491],[0.0301,53.6493],[0.0265,53.6482],[0.0241,53.6479],[0.0214,53.6468],[0.02,53.6454],[0.0167,53.6462],[0.0161,53.6469],[0.0104,53.6504],[0.0101,53.6503],[0.0175,53.6458],[0.0174,53.645],[0.0152,53.6443],[0.0104,53.6437],[0.0042,53.6432],[-0.0008,53.6425],[-0.0083,53.6412],[-0.0154,53.6393],[-0.0227,53.6375],[-0.0285,53.6364],[-0.0298,53.6364],[-0.035,53.635],[-0.039,53.6342],[-0.0424,53.6333],[-0.0488,53.6321],[-0.051,53.6315],[-0.0537,53.6297],[-0.0541,53.629],[-0.0559,53.6293],[-0.0649,53.6298],[-0.0697,53.6301],[-0.0782,53.631],[-0.0844,53.6317],[-0.0881,53.6325],[-0.093,53.6331],[-0.0996,53.6344],[-0.1035,53.6353],[-0.1082,53.6373],[-0.109,53.6378],[-0.1133,53.6395],[-0.1162,53.6416],[-0.1245,53.646],[-0.1307,53.6494],[-0.1318,53.6505],[-0.1309,53.6515],[-0.1335,53.6513],[-0.1373,53.6539],[-0.1388,53.6546],[-0.1422,53.6569],[-0.1429,53.6575],[-0.1484,53.6608],[-0.1545,53.6655],[-0.1546,53.6658],[-0.1581,53.6683],[-0.1615,53.6712],[-0.167,53.6742],[-0.1686,53.6763],[-0.1697,53.6765],[-0.1718,53.6781],[-0.1724,53.679],[-0.1784,53.6833],[-0.184,53.6866],[-0.1878,53.6884],[-0.1934,53.6907],[-0.1961,53.6923],[-0.2005,53.6953],[-0.202,53.6967],[-0.2083,53.7009],[-0.215,53.7046],[-0.2182,53.7058],[-0.2202,53.706],[-0.2241,53.7076],[-0.2257,53.708],[-0.2278,53.7091],[-0.2318,53.7143],[-0.2337,53.7177],[-0.2357,53.7202],[-0.2348,53.7235],[-0.2369,53.7267],[-0.2345,53.7273],[-0.2318,53.7288],[-0.2325,53.7292],[-0.2345,53.7282],[-0.2432,53.7296],[-0.2451,53.7354],[-0.2438,53.7377],[-0.2428,53.7385],[-0.2429,53.739],[-0.2439,53.7397],[-0.2466,53.7402],[-0.2473,53.7411],[-0.2469,53.7429],[-0.2456,53.7438],[-0.2449,53.7453],[-0.2461,53.747],[-0.2448,53.7478],[-0.2456,53.7494],[-0.2447,53.7503],[-0.2426,53.751],[-0.2418,53.7529],[-0.2417,53.7552],[-0.2428,53.7554],[-0.2444,53.7562],[-0.2456,53.7595],[-0.2499,53.7596],[-0.2517,53.7609],[-0.2509,53.7617],[-0.2541,53.7634],[-0.2534,53.7645],[-0.2544,53.7654],[-0.2544,53.77],[-0.2521,53.77],[-0.2521,53.7724],[-0.2545,53.7726],[-0.2543,53.7738],[-0.2532,53.7739],[-0.2528,53.7753],[-0.2523,53.7813],[-0.2581,53.7811],[-0.2575,53.7818],[-0.2577,53.7832],[-0.2629,53.7829],[-0.2657,53.7823],[-0.2682,53.785],[-0.2727,53.7826],[-0.274,53.7834],[-0.2782,53.782],[-0.2907,53.7908],[-0.2931,53.7923],[-0.3023,53.7973],[-0.304,53.7985],[-0.3094,53.8051],[-0.3161,53.8133],[-0.3224,53.8124],[-0.3312,53.8116],[-0.3386,53.8106],[-0.3386,53.8109],[-0.3461,53.8106],[-0.3457,53.8097],[-0.3488,53.8095],[-0.3486,53.8089],[-0.3537,53.8085],[-0.3535,53.8113],[-0.354,53.814],[-0.3552,53.8154],[-0.357,53.8164],[-0.3583,53.8176],[-0.3626,53.818],[-0.364,53.8188],[-0.3664,53.8212],[-0.3685,53.8241],[-0.3697,53.8247],[-0.3736,53.825],[-0.3763,53.825],[-0.3777,53.8255],[-0.3814,53.8273],[-0.3818,53.8288],[-0.3803,53.8317],[-0.381,53.835],[-0.383,53.8362],[-0.3838,53.8383],[-0.3861,53.8397],[-0.3904,53.8396],[-0.3939,53.8398],[-0.3977,53.8421],[-0.3992,53.8433],[-0.3997,53.8444],[-0.3992,53.8457],[-0.3961,53.8483],[-0.3954,53.8504],[-0.3945,53.8514],[-0.393,53.854],[-0.3932,53.8563],[-0.3969,53.861],[-0.3977,53.8628],[-0.3998,53.8663],[-0.3991,53.8694],[-0.3992,53.8719],[-0.3983,53.8742],[-0.3991,53.8758],[-0.3991,53.8775],[-0.3999,53.8782],[-0.4017,53.8786],[-0.4032,53.8801],[-0.4057,53.8806],[-0.4077,53.8819],[-0.4073,53.8844],[-0.4059,53.8844],[-0.4033,53.8839],[-0.3978,53.8843],[-0.395,53.8853],[-0.3941,53.8881],[-0.3951,53.8906],[-0.396,53.892],[-0.3955,53.8938],[-0.3955,53.8959],[-0.3938,53.8983],[-0.3923,53.8993],[-0.3886,53.9],[-0.3827,53.9014],[-0.3814,53.9038],[-0.3839,53.9056],[-0.3843,53.9065],[-0.3843,53.9086],[-0.3838,53.9098],[-0.3802,53.9119],[-0.3767,53.9132],[-0.3755,53.9134],[-0.3732,53.913],[-0.3705,53.9121],[-0.367,53.9133],[-0.3665,53.914],[-0.3681,53.9176],[-0.3685,53.9176],[-0.3668,53.9138],[-0.3671,53.9134],[-0.3704,53.9123],[-0.3724,53.913],[-0.3761,53.9137],[-0.3803,53.9121],[-0.3842,53.9099],[-0.3848,53.9093],[-0.3845,53.906],[-0.384,53.9053],[-0.3818,53.904],[-0.3828,53.9016],[-0.3877,53.9003],[-0.3916,53.8997],[-0.3937,53.8988],[-0.396,53.8956],[-0.3958,53.8939],[-0.3963,53.8922],[-0.3949,53.8897],[-0.3944,53.8879],[-0.3954,53.8852],[-0.3975,53.8845],[-0.4034,53.8841],[-0.4064,53.8847],[-0.4075,53.8845],[-0.4081,53.8826],[-0.4078,53.8818],[-0.4062,53.8806],[-0.4035,53.8801],[-0.4016,53.8783],[-0.3995,53.8779],[-0.3995,53.8758],[-0.3986,53.8735],[-0.3995,53.8719],[-0.3994,53.8696],[-0.4,53.8663],[-0.397,53.8606],[-0.3942,53.8574],[-0.3933,53.8559],[-0.3932,53.8542],[-0.3947,53.8515],[-0.3958,53.8502],[-0.3965,53.8481],[-0.3996,53.8457],[-0.4001,53.844],[-0.3997,53.8434],[-0.3962,53.841],[-0.3947,53.8398],[-0.3924,53.8395],[-0.3861,53.8395],[-0.384,53.8381],[-0.3832,53.8361],[-0.3813,53.8349],[-0.3806,53.832],[-0.3808,53.8311],[-0.382,53.8287],[-0.3817,53.8273],[-0.3777,53.8252],[-0.3761,53.8248],[-0.3734,53.8248],[-0.3695,53.8244],[-0.3686,53.8239],[-0.3664,53.821],[-0.3645,53.8189],[-0.3632,53.8181],[-0.3614,53.8176],[-0.3583,53.8174],[-0.3571,53.8162],[-0.3551,53.8151],[-0.3544,53.8143],[-0.3538,53.8116],[-0.3539,53.8085],[-0.3551,53.807],[-0.3569,53.8058],[-0.3581,53.8054],[-0.3618,53.8052],[-0.3657,53.8033],[-0.3659,53.8026],[-0.3653,53.7986],[-0.3642,53.7963],[-0.3629,53.7952],[-0.36,53.7949],[-0.3591,53.794],[-0.3596,53.7934],[-0.3641,53.7924],[-0.3663,53.7921],[-0.3833,53.7914],[-0.3922,53.7911],[-0.3899,53.7796],[-0.3905,53.7797],[-0.3897,53.7766],[-0.3881,53.7764],[-0.3874,53.7707],[-0.3881,53.7693],[-0.3897,53.7686],[-0.3942,53.7675],[-0.3981,53.7676],[-0.4009,53.7658],[-0.4047,53.7645],[-0.4079,53.7627],[-0.4086,53.7606],[-0.4182,53.7606],[-0.4212,53.7538],[-0.4212,53.7522],[-0.4223,53.7505],[-0.4074,53.7501],[-0.4019,53.75],[-0.402,53.7481],[-0.4027,53.7481],[-0.4076,53.7465],[-0.4109,53.7463],[-0.41,53.7442],[-0.4107,53.7442],[-0.4126,53.7414],[-0.4157,53.7388],[-0.4171,53.7358],[-0.4197,53.7353],[-0.42,53.7339],[-0.4223,53.7315],[-0.4226,53.7304],[-0.4221,53.7274],[-0.4211,53.7248],[-0.4202,53.7239],[-0.4207,53.7231],[-0.4192,53.7196],[-0.4287,53.7174],[-0.4317,53.7168],[-0.4335,53.7169],[-0.4342,53.7162],[-0.436,53.716],[-0.4471,53.7139],[-0.4485,53.7138],[-0.4517,53.7143],[-0.4589,53.7162],[-0.4624,53.7166],[-0.4685,53.7171],[-0.476,53.7172],[-0.4847,53.7166],[-0.4895,53.7161],[-0.5097,53.713],[-0.5195,53.7115],[-0.524,53.7106],[-0.5299,53.7098],[-0.5372,53.709],[-0.5439,53.7088],[-0.5481,53.7089],[-0.5532,53.7095],[-0.5585,53.7111],[-0.5606,53.7121],[-0.5657,53.7139],[-0.5713,53.7165],[-0.5736,53.718],[-0.575,53.7192],[-0.5805,53.7228],[-0.5828,53.724],[-0.5828,53.7249],[-0.5876,53.7273],[-0.5895,53.728],[-0.593,53.7284],[-0.6008,53.7298],[-0.6044,53.73],[-0.6069,53.7304],[-0.6127,53.7307],[-0.6159,53.7311],[-0.6207,53.7312],[-0.6205,53.7304],[-0.6273,53.7296],[-0.6442,53.7262],[-0.6569,53.724],[-0.6668,53.7226],[-0.6714,53.7219],[-0.6734,53.7212],[-0.6755,53.7198],[-0.678,53.7176],[-0.6798,53.7155],[-0.6807,53.7139],[-0.6858,53.709],[-0.6879,53.7074],[-0.6914,53.7057],[-0.696,53.7043],[-0.7001,53.7037],[-0.7023,53.7039],[-0.7064,53.7045],[-0.7131,53.706],[-0.716,53.7065],[-0.7224,53.7068],[-0.7298,53.7074],[-0.7329,53.7074],[-0.738,53.707],[-0.7435,53.7068],[-0.7487,53.706],[-0.756,53.7034],[-0.7584,53.7029],[-0.7634,53.7011],[-0.7643,53.7011],[-0.7664,53.7],[-0.7712,53.6985],[-0.7745,53.6977],[-0.7773,53.6974],[-0.7808,53.6975],[-0.7869,53.7],[-0.7901,53.702],[-0.7946,53.7046],[-0.7997,53.706],[-0.8021,53.7061],[-0.8042,53.7069],[-0.8091,53.7072],[-0.8132,53.7067],[-0.8164,53.7058],[-0.8197,53.7054],[-0.825,53.7035],[-0.8256,53.7029],[-0.8315,53.6997],[-0.8363,53.6955],[-0.8394,53.693],[-0.8422,53.6909],[-0.8461,53.6885],[-0.8491,53.6869],[-0.8523,53.6864],[-0.8543,53.6873],[-0.8559,53.6883],[-0.8589,53.6913],[-0.8627,53.6962],[-0.8639,53.6995],[-0.8634,53.7013],[-0.8614,53.7026],[-0.8574,53.7036],[-0.8531,53.7042],[-0.8483,53.7054],[-0.8459,53.7064],[-0.8434,53.7079],[-0.8418,53.7095],[-0.8408,53.712],[-0.8406,53.714],[-0.8401,53.7155],[-0.8409,53.7208],[-0.8415,53.7226],[-0.8428,53.7249],[-0.845,53.727],[-0.8456,53.7283],[-0.85,53.7313],[-0.8528,53.7321],[-0.8544,53.732],[-0.857,53.7324],[-0.8595,53.7317],[-0.8619,53.7308],[-0.8647,53.7291],[-0.8691,53.7259],[-0.8719,53.7241],[-0.8733,53.7242],[-0.8759,53.7251],[-0.8842,53.7276],[-0.8872,53.7283],[-0.8925,53.7282],[-0.8942,53.7279],[-0.8987,53.7279],[-0.9013,53.7283],[-0.9032,53.7283],[-0.9086,53.7278],[-0.911,53.7284],[-0.9095,53.7303],[-0.909,53.7316],[-0.9108,53.7333],[-0.9147,53.7337],[-0.9181,53.7335],[-0.9225,53.7327],[-0.9258,53.7324],[-0.9318,53.7323],[-0.9375,53.7326],[-0.9417,53.7331],[-0.9453,53.7338],[-0.9515,53.7362],[-0.9556,53.7367],[-0.9611,53.7367],[-0.9612,53.7379],[-0.9608,53.7394],[-0.9609,53.7431],[-0.9617,53.7453],[-0.9633,53.7474],[-0.9673,53.749],[-0.9733,53.7502],[-0.9728,53.7504],[-0.964,53.7506],[-0.9564,53.7529],[-0.953,53.7534],[-0.9484,53.7549],[-0.9446,53.7567],[-0.9397,53.7581],[-0.9357,53.7604],[-0.9343,53.7616],[-0.9303,53.7629],[-0.9285,53.7651],[-0.9282,53.7667],[-0.9284,53.7683],[-0.9283,53.7703],[-0.9292,53.7734],[-0.9306,53.7744],[-0.9327,53.7745],[-0.935,53.7765],[-0.936,53.7778],[-0.9367,53.7798],[-0.9364,53.7808],[-0.9345,53.7843],[-0.9342,53.7852],[-0.9341,53.7884],[-0.9335,53.79],[-0.9313,53.7911],[-0.93,53.7935],[-0.9291,53.7946],[-0.928,53.7971],[-0.9287,53.7977],[-0.9313,53.7984],[-0.9345,53.8018],[-0.9329,53.8038],[-0.9299,53.805],[-0.9293,53.8058],[-0.9279,53.8095],[-0.9247,53.8124],[-0.9218,53.814],[-0.9201,53.8158],[-0.9205,53.8165],[-0.9227,53.8169],[-0.9236,53.8159],[-0.9245,53.8162],[-0.9267,53.8185],[-0.9275,53.8197],[-0.9299,53.8208],[-0.9332,53.8207],[-0.9394,53.8227],[-0.9408,53.824],[-0.9404,53.8259],[-0.9406,53.8285],[-0.9403,53.8325],[-0.9413,53.8336],[-0.9435,53.8353],[-0.9443,53.8366],[-0.945,53.8391],[-0.9464,53.8416],[-0.947,53.8446],[-0.9451,53.8476],[-0.945,53.8484],[-0.9463,53.85],[-0.9464,53.8508],[-0.9449,53.8529],[-0.9421,53.8546],[-0.9422,53.8552],[-0.9446,53.857],[-0.9458,53.8587],[-0.9482,53.8613],[-0.9481,53.8621],[-0.947,53.864],[-0.9446,53.8655],[-0.9417,53.8661],[-0.9396,53.867],[-0.9387,53.8691],[-0.9397,53.8714],[-0.9409,53.8735],[-0.9391,53.8753],[-0.9378,53.8758],[-0.931,53.8763],[-0.9284,53.8769],[-0.9238,53.8785],[-0.9226,53.8797],[-0.9235,53.8807],[-0.9245,53.8822],[-0.9244,53.8837],[-0.9229,53.8854],[-0.9236,53.887],[-0.923,53.888],[-0.9204,53.8885],[-0.9198,53.8896],[-0.9209,53.8906],[-0.9219,53.8908],[-0.9259,53.8904],[-0.9291,53.8907],[-0.934,53.8902],[-0.9375,53.8909],[-0.9407,53.8913],[-0.9442,53.8921],[-0.9491,53.8935],[-0.9489,53.8949],[-0.9474,53.8956],[-0.9413,53.8978],[-0.94,53.8994],[-0.9407,53.9011],[-0.9401,53.9029],[-0.9411,53.904],[-0.9392,53.9056],[-0.9384,53.9078],[-0.9364,53.9083],[-0.9332,53.9082],[-0.9319,53.9091],[-0.9321,53.9119],[-0.9327,53.9126],[-0.9348,53.9134],[-0.9337,53.9141],[-0.9317,53.9138],[-0.9309,53.9149],[-0.9317,53.9159],[-0.9317,53.9174],[-0.9291,53.9178],[-0.9276,53.9186],[-0.9284,53.9204],[-0.9271,53.9211],[-0.9238,53.9204],[-0.9224,53.9206],[-0.9216,53.9214],[-0.9222,53.9235],[-0.9232,53.9252],[-0.9256,53.9272],[-0.9287,53.929],[-0.9286,53.9303],[-0.9277,53.9308],[-0.9263,53.9332],[-0.9237,53.9344],[-0.9235,53.9352],[-0.9254,53.9358],[-0.9262,53.9372],[-0.9258,53.9392],[-0.925,53.9405],[-0.928,53.942],[-0.9285,53.9434],[-0.9265,53.9449],[-0.9271,53.9464],[-0.925,53.9486],[-0.926,53.9506],[-0.9275,53.9516],[-0.9272,53.9532],[-0.9228,53.9559],[-0.922,53.957],[-0.9212,53.9603],[-0.9227,53.9624],[-0.9248,53.9638],[-0.9283,53.9643],[-0.9313,53.9658],[-0.933,53.967],[-0.9341,53.9684],[-0.9339,53.9703],[-0.9314,53.9723],[-0.9307,53.9745],[-0.9287,53.9762],[-0.9282,53.9785],[-0.9271,53.9804],[-0.9279,53.9833],[-0.9273,53.9845],[-0.925,53.9862],[-0.9244,53.9875],[-0.9231,53.9887],[-0.9203,53.9901],[-0.9253,53.9915],[-0.9214,53.9919],[-0.9181,53.9927],[-0.9152,53.9931],[-0.9132,53.992],[-0.9121,53.9927],[-0.9118,53.9939],[-0.9121,53.9951],[-0.9113,53.9958],[-0.9093,53.9964],[-0.9072,53.9976],[-0.9039,53.9986],[-0.9013,53.9988],[-0.9002,53.9996],[-0.8989,53.9988],[-0.8967,53.9986],[-0.8946,53.9992],[-0.8931,54.0001],[-0.8924,54.0016],[-0.8912,54.0026],[-0.89,54.0058],[-0.8899,54.0071],[-0.8889,54.0092],[-0.8867,54.0105],[-0.8847,54.0108],[-0.8808,54.0119],[-0.8783,54.013],[-0.8772,54.0149],[-0.8787,54.0168],[-0.8761,54.0176],[-0.8751,54.0176],[-0.8704,54.0167],[-0.8687,54.0171],[-0.8648,54.0173],[-0.8613,54.017],[-0.8597,54.0164],[-0.8574,54.0171],[-0.8549,54.0177],[-0.8523,54.0179],[-0.848,54.0189],[-0.8455,54.02],[-0.8431,54.0217],[-0.8424,54.0211],[-0.8371,54.0219],[-0.8365,54.0212],[-0.8268,54.0212],[-0.8229,54.0208],[-0.8202,54.0209],[-0.816,54.0217],[-0.8097,54.0222],[-0.8033,54.0233],[-0.8032,54.024],[-0.799,54.0241],[-0.7996,54.0226],[-0.7998,54.0205],[-0.8003,54.02],[-0.7992,54.019],[-0.793,54.0206],[-0.7911,54.0207],[-0.7875,54.0217],[-0.7799,54.023],[-0.7788,54.0235],[-0.7758,54.0238],[-0.7716,54.0239],[-0.7697,54.0235],[-0.7663,54.0237],[-0.7614,54.025],[-0.7526,54.0261],[-0.7481,54.0272],[-0.7442,54.0277],[-0.7417,54.0285],[-0.7388,54.029],[-0.7342,54.0302],[-0.7317,54.0252],[-0.7306,54.0217],[-0.7304,54.0126],[-0.7278,54.0127],[-0.7262,54.0123],[-0.7197,54.0123],[-0.7193,54.0107],[-0.7183,54.0102],[-0.7166,54.0102],[-0.7133,54.011],[-0.7109,54.0112],[-0.7096,54.0104],[-0.7094,54.009],[-0.7085,54.0079],[-0.7046,54.0061],[-0.7001,54.0069],[-0.6882,54.008],[-0.6879,54.0083],[-0.6837,54.0087],[-0.6815,54.0108],[-0.6827,54.0119],[-0.6826,54.0127],[-0.6806,54.015],[-0.6794,54.016],[-0.6784,54.0176],[-0.6791,54.019],[-0.6814,54.0196],[-0.6837,54.021],[-0.6844,54.0227],[-0.6875,54.0232],[-0.6885,54.024],[-0.6882,54.0251],[-0.6872,54.0263],[-0.6877,54.0288],[-0.687,54.0307],[-0.6847,54.0326],[-0.6822,54.034],[-0.6803,54.0341],[-0.6805,54.0359],[-0.6795,54.0369],[-0.675,54.0381],[-0.6706,54.038],[-0.6682,54.0374],[-0.6643,54.0376],[-0.6622,54.0373],[-0.6595,54.0372],[-0.6589,54.0384],[-0.6563,54.0406],[-0.658,54.0421],[-0.658,54.0436],[-0.6557,54.0443],[-0.6563,54.0454],[-0.6536,54.0459],[-0.6446,54.0551],[-0.6472,54.0565],[-0.6503,54.0586],[-0.6524,54.0598],[-0.655,54.0609],[-0.6565,54.0611],[-0.6603,54.0631],[-0.657,54.0639],[-0.6537,54.065],[-0.6481,54.066],[-0.6429,54.0665],[-0.6322,54.0687],[-0.6275,54.0688],[-0.6277,54.0702],[-0.6235,54.0696],[-0.6184,54.0698],[-0.6143,54.0709],[-0.6097,54.0733],[-0.6078,54.0751],[-0.6065,54.0771],[-0.6055,54.078],[-0.6027,54.0791],[-0.6005,54.0807],[-0.5992,54.0819],[-0.5975,54.0829],[-0.5939,54.0844],[-0.5922,54.0863],[-0.5898,54.0874],[-0.5839,54.0885],[-0.5767,54.0891],[-0.5746,54.0895],[-0.5664,54.0903],[-0.5631,54.094],[-0.5581,54.0929],[-0.5551,54.0926],[-0.5514,54.0927],[-0.5494,54.0923],[-0.5472,54.0914],[-0.5451,54.091],[-0.5418,54.0915],[-0.5358,54.0877],[-0.534,54.0872],[-0.5281,54.0893],[-0.5263,54.0874],[-0.5251,54.0866],[-0.5246,54.0855],[-0.5201,54.0869],[-0.5182,54.0877],[-0.5136,54.0901],[-0.5091,54.0919],[-0.5029,54.0941],[-0.4985,54.0962],[-0.4937,54.0993],[-0.4898,54.1009],[-0.4821,54.1031],[-0.4659,54.1076],[-0.4683,54.1112],[-0.4587,54.114],[-0.4594,54.1153],[-0.4543,54.1167],[-0.4547,54.12],[-0.4537,54.1207],[-0.4585,54.126],[-0.4539,54.1273],[-0.4437,54.1317],[-0.4385,54.1331],[-0.43,54.1368],[-0.4271,54.1374],[-0.4295,54.147],[-0.4303,54.1492],[-0.4326,54.1575],[-0.4309,54.1581],[-0.4331,54.1606],[-0.4332,54.1641],[-0.4229,54.1663],[-0.4245,54.1696],[-0.4226,54.1701],[-0.4225,54.1712],[-0.4181,54.1712],[-0.4184,54.174],[-0.4131,54.1745],[-0.4085,54.1753],[-0.4085,54.1758],[-0.4041,54.1758],[-0.4032,54.1747],[-0.3964,54.1753],[-0.3907,54.1765],[-0.388,54.1745],[-0.3869,54.1742],[-0.3829,54.1719],[-0.3807,54.1703],[-0.3782,54.1668],[-0.3745,54.1626],[-0.3733,54.1563],[-0.375,54.1562],[-0.3749,54.1541],[-0.3696,54.1536],[-0.3639,54.1531],[-0.36,54.1531],[-0.3584,54.1521],[-0.3553,54.1496],[-0.3507,54.1498],[-0.3486,54.1485],[-0.3464,54.1469],[-0.3429,54.1484],[-0.341,54.1489],[-0.3357,54.1497],[-0.3302,54.1491],[-0.3279,54.1492],[-0.3238,54.1503],[-0.3232,54.1496],[-0.3232,54.1471],[-0.3226,54.1453],[-0.3194,54.1455],[-0.3138,54.1464],[-0.3118,54.1429],[-0.3106,54.1413],[-0.3083,54.139],[-0.3074,54.1377],[-0.3042,54.1362],[-0.3006,54.1366],[-0.2934,54.1384],[-0.2915,54.1387],[-0.2906,54.1397],[-0.2887,54.1394],[-0.2831,54.1398],[-0.28,54.1398],[-0.2728,54.1392],[-0.2691,54.1383],[-0.2654,54.1405],[-0.2625,54.1401],[-0.2553,54.1393],[-0.2504,54.1385],[-0.2486,54.1378],[-0.2447,54.1371],[-0.2372,54.1372],[-0.2297,54.1324],[-0.2298,54.1342],[-0.2291,54.1357],[-0.2263,54.1365],[-0.2227,54.137],[-0.2213,54.1387],[-0.2215,54.1414],[-0.2211,54.1425],[-0.2193,54.1447],[-0.2169,54.1483],[-0.2137,54.1548],[-0.2125,54.1576]]],[[[-0.6985,53.6846],[-0.7014,53.6837],[-0.7036,53.6821],[-0.7048,53.6805],[-0.7036,53.6797],[-0.7024,53.6775],[-0.7049,53.6778],[-0.7066,53.6774],[-0.7138,53.6774],[-0.7152,53.6783],[-0.7177,53.6782],[-0.718,53.68],[-0.7191,53.6795],[-0.7221,53.6792],[-0.7236,53.678],[-0.7228,53.6768],[-0.7227,53.6747],[-0.7232,53.6737],[-0.7305,53.6735],[-0.7466,53.6696],[-0.7462,53.6689],[-0.7549,53.6664],[-0.759,53.6643],[-0.7532,53.6627],[-0.7632,53.6596],[-0.7745,53.6562],[-0.7745,53.6579],[-0.7711,53.6601],[-0.77,53.6619],[-0.7721,53.6641],[-0.7783,53.6614],[-0.7812,53.6606],[-0.7851,53.66],[-0.7887,53.6592],[-0.7935,53.6573],[-0.7998,53.654],[-0.8029,53.6515],[-0.8036,53.65],[-0.804,53.6482],[-0.8051,53.6467],[-0.808,53.6455],[-0.8116,53.6444],[-0.8142,53.6434],[-0.8166,53.6448],[-0.8201,53.6451],[-0.8209,53.6439],[-0.8275,53.6427],[-0.8291,53.6432],[-0.8296,53.6419],[-0.8335,53.6408],[-0.8412,53.6355],[-0.8483,53.633],[-0.8653,53.6377],[-0.8724,53.6396],[-0.8949,53.6454],[-0.8976,53.6462],[-0.9233,53.6528],[-0.9271,53.654],[-0.9379,53.657],[-0.9445,53.6587],[-0.9468,53.6591],[-0.9476,53.6586],[-0.9506,53.6588],[-0.9573,53.6585],[-0.9838,53.6589],[-0.99,53.659],[-0.9906,53.6648],[-0.991,53.6713],[-0.9913,53.6729],[-0.9909,53.6736],[-0.9722,53.676],[-0.9599,53.6776],[-0.9461,53.6793],[-0.9385,53.6812],[-0.9378,53.6815],[-0.9173,53.6865],[-0.9068,53.6891],[-0.9005,53.6907],[-0.8944,53.6921],[-0.8901,53.6933],[-0.8856,53.6943],[-0.8765,53.6955],[-0.8703,53.6965],[-0.8667,53.6962],[-0.8656,53.6953],[-0.8635,53.6923],[-0.8623,53.6909],[-0.8583,53.687],[-0.8567,53.6859],[-0.853,53.6848],[-0.8489,53.6849],[-0.8467,53.6854],[-0.8437,53.6869],[-0.8405,53.6889],[-0.8339,53.6934],[-0.8295,53.6975],[-0.825,53.7002],[-0.8225,53.7013],[-0.8191,53.7025],[-0.8132,53.7041],[-0.8085,53.7045],[-0.8059,53.7044],[-0.8014,53.7035],[-0.7979,53.7025],[-0.7936,53.7005],[-0.7878,53.6974],[-0.7845,53.6961],[-0.7813,53.6953],[-0.7781,53.6952],[-0.7751,53.6947],[-0.7718,53.6949],[-0.7684,53.6956],[-0.7614,53.6977],[-0.7536,53.7004],[-0.7491,53.7025],[-0.746,53.7034],[-0.7422,53.7038],[-0.7356,53.7042],[-0.7304,53.7043],[-0.7243,53.7039],[-0.7168,53.7031],[-0.7125,53.7023],[-0.7081,53.7012],[-0.7048,53.7007],[-0.7032,53.6999],[-0.7004,53.6991],[-0.6996,53.6981],[-0.6985,53.6976],[-0.6995,53.6963],[-0.7006,53.6931],[-0.7007,53.69],[-0.7004,53.688],[-0.6985,53.6846]]],[[[-0.991,53.6612],[-0.9971,53.6591],[-0.9997,53.6586],[-1.01,53.6588],[-1.019,53.658],[-1.0234,53.657],[-1.0296,53.6549],[-1.0338,53.6551],[-1.0372,53.6545],[-1.039,53.6549],[-1.041,53.6559],[-1.0445,53.6567],[-1.0467,53.6566],[-1.0487,53.656],[-1.0509,53.6575],[-1.0573,53.6576],[-1.0596,53.6584],[-1.0592,53.6591],[-1.0619,53.6592],[-1.0634,53.6574],[-1.0679,53.6573],[-1.0712,53.6579],[-1.0711,53.66],[-1.0753,53.6605],[-1.0785,53.6604],[-1.0797,53.6607],[-1.0825,53.662],[-1.0845,53.662],[-1.0876,53.6634],[-1.0888,53.6645],[-1.087,53.6666],[-1.0915,53.6687],[-1.1007,53.6692],[-1.1036,53.6695],[-1.102,53.6744],[-1.1002,53.6744],[-1.0975,53.6753],[-1.0936,53.6779],[-1.0908,53.6803],[-1.0878,53.6826],[-1.0873,53.6833],[-1.0811,53.6846],[-1.0807,53.6853],[-1.085,53.6869],[-1.0823,53.6902],[-1.0765,53.6965],[-1.0782,53.6977],[-1.0758,53.7016],[-1.0749,53.704],[-1.0695,53.7029],[-1.0689,53.704],[-1.0669,53.7044],[-1.0631,53.7066],[-1.0612,53.7064],[-1.0595,53.7047],[-1.0558,53.7025],[-1.0542,53.7013],[-1.0539,53.6997],[-1.0542,53.6974],[-1.0531,53.6965],[-1.0518,53.6967],[-1.048,53.6984],[-1.046,53.6985],[-1.0445,53.698],[-1.0409,53.6955],[-1.0407,53.6946],[-1.0395,53.6938],[-1.0377,53.6939],[-1.0363,53.6952],[-1.0339,53.6963],[-1.0321,53.6967],[-1.028,53.6971],[-1.0228,53.6978],[-1.0209,53.6979],[-1.017,53.6975],[-1.0138,53.6968],[-1.0104,53.6965],[-1.0074,53.6952],[-1.0054,53.6955],[-1.0033,53.6968],[-1.0025,53.6984],[-1.0002,53.6987],[-0.9985,53.6985],[-0.9953,53.6973],[-0.9937,53.6971],[-0.989,53.6974],[-0.9851,53.6973],[-0.9806,53.6967],[-0.98,53.6978],[-0.9816,53.6986],[-0.9823,53.6997],[-0.983,53.7024],[-0.9828,53.7035],[-0.9813,53.7045],[-0.9747,53.7059],[-0.9687,53.7066],[-0.9667,53.7057],[-0.9669,53.7042],[-0.9705,53.7029],[-0.9703,53.7021],[-0.9685,53.701],[-0.9667,53.7004],[-0.9629,53.7004],[-0.962,53.7015],[-0.9623,53.703],[-0.961,53.7039],[-0.9582,53.7044],[-0.9574,53.7055],[-0.9607,53.7072],[-0.9606,53.7082],[-0.9588,53.7095],[-0.9584,53.7104],[-0.9586,53.7133],[-0.9582,53.7143],[-0.9563,53.7148],[-0.9541,53.7144],[-0.9499,53.7128],[-0.9464,53.7123],[-0.9429,53.7125],[-0.9404,53.7132],[-0.9346,53.7162],[-0.9286,53.7172],[-0.9242,53.7183],[-0.9205,53.7186],[-0.9134,53.7185],[-0.9098,53.7178],[-0.9074,53.7166],[-0.9059,53.7166],[-0.9037,53.7179],[-0.903,53.7195],[-0.9034,53.7222],[-0.9045,53.7245],[-0.9057,53.7263],[-0.9047,53.7271],[-0.8986,53.7264],[-0.8964,53.7263],[-0.8937,53.7269],[-0.8889,53.7266],[-0.8863,53.7262],[-0.883,53.7251],[-0.8781,53.7228],[-0.8753,53.7224],[-0.8698,53.7219],[-0.865,53.7217],[-0.8615,53.722],[-0.8599,53.7225],[-0.8576,53.7243],[-0.8572,53.727],[-0.8579,53.729],[-0.8575,53.7303],[-0.8556,53.7308],[-0.8542,53.7307],[-0.8511,53.7295],[-0.8488,53.7276],[-0.8463,53.7241],[-0.8452,53.7211],[-0.8442,53.7169],[-0.844,53.7121],[-0.8454,53.7098],[-0.8476,53.7084],[-0.8516,53.7072],[-0.8561,53.7065],[-0.8595,53.7057],[-0.8624,53.7046],[-0.866,53.7022],[-0.8669,53.6999],[-0.8669,53.6979],[-0.868,53.697],[-0.8696,53.6971],[-0.8826,53.6951],[-0.8881,53.6942],[-0.9018,53.6909],[-0.9101,53.6887],[-0.9238,53.6855],[-0.9263,53.6848],[-0.938,53.682],[-0.9397,53.6814],[-0.946,53.6798],[-0.956,53.6786],[-0.9719,53.6765],[-0.9876,53.6745],[-0.9916,53.6738],[-0.992,53.6727],[-0.9917,53.6713],[-0.9909,53.6626],[-0.991,53.6612]]],[[[-0.8607,53.7237],[-0.8622,53.7235],[-0.8642,53.7236],[-0.8618,53.7262],[-0.8597,53.7256],[-0.8597,53.7242],[-0.8607,53.7237]]],[[[-0.2502,53.7333],[-0.2452,53.7365],[-0.2486,53.7334],[-0.2502,53.7333]]]]}</t>
  </si>
  <si>
    <t>{"type":"MultiPolygon","coordinates":[[[[-0.2531,51.5014],[-0.251,51.4995],[-0.2492,51.4969],[-0.2453,51.4984],[-0.2446,51.4968],[-0.2454,51.4927],[-0.2456,51.4902],[-0.2446,51.4887],[-0.2477,51.4873],[-0.2496,51.4857],[-0.2515,51.4819],[-0.2513,51.4789],[-0.2516,51.4774],[-0.2525,51.4754],[-0.2535,51.474],[-0.2552,51.4726],[-0.2567,51.472],[-0.2597,51.4714],[-0.2624,51.4713],[-0.2646,51.4716],[-0.2665,51.4722],[-0.269,51.4734],[-0.2717,51.4755],[-0.2737,51.4778],[-0.2758,51.482],[-0.2771,51.4835],[-0.2803,51.4856],[-0.2818,51.4863],[-0.287,51.4877],[-0.2928,51.4875],[-0.2955,51.4866],[-0.299,51.4853],[-0.3002,51.4842],[-0.2998,51.4833],[-0.3008,51.4818],[-0.3036,51.4799],[-0.3054,51.4782],[-0.307,51.4763],[-0.3123,51.4737],[-0.3173,51.4721],[-0.3208,51.471],[-0.3216,51.4704],[-0.3223,51.4689],[-0.3217,51.4654],[-0.3235,51.4654],[-0.3249,51.4643],[-0.3267,51.4617],[-0.3267,51.46],[-0.3256,51.4583],[-0.3269,51.457],[-0.3282,51.4579],[-0.3304,51.4579],[-0.3314,51.4573],[-0.333,51.4554],[-0.3363,51.4557],[-0.3376,51.4548],[-0.3406,51.4573],[-0.3401,51.4592],[-0.3417,51.459],[-0.3427,51.4581],[-0.3453,51.4579],[-0.3456,51.4574],[-0.3487,51.4568],[-0.3528,51.4569],[-0.3535,51.4582],[-0.3572,51.4584],[-0.3598,51.4582],[-0.3624,51.4577],[-0.3651,51.4578],[-0.3678,51.4574],[-0.3685,51.4569],[-0.3725,51.4572],[-0.373,51.4575],[-0.3753,51.4562],[-0.3838,51.4495],[-0.3846,51.4499],[-0.3878,51.4494],[-0.3863,51.4481],[-0.3863,51.4467],[-0.3829,51.445],[-0.3796,51.4443],[-0.3791,51.4428],[-0.3776,51.4424],[-0.3764,51.443],[-0.3737,51.4431],[-0.3729,51.4436],[-0.3712,51.4433],[-0.3694,51.4424],[-0.3669,51.4416],[-0.3779,51.4368],[-0.3779,51.4363],[-0.3761,51.4355],[-0.3779,51.4349],[-0.3833,51.4321],[-0.3868,51.4297],[-0.388,51.4286],[-0.3881,51.4279],[-0.3856,51.4244],[-0.3841,51.4227],[-0.3854,51.4207],[-0.3911,51.4232],[-0.3914,51.4223],[-0.3938,51.4231],[-0.3959,51.4234],[-0.3995,51.4235],[-0.402,51.4233],[-0.4054,51.4225],[-0.4085,51.4238],[-0.409,51.4255],[-0.4109,51.4273],[-0.4131,51.4279],[-0.4125,51.4288],[-0.4144,51.4293],[-0.4138,51.4301],[-0.4179,51.431],[-0.4191,51.4324],[-0.4212,51.4322],[-0.4242,51.431],[-0.4275,51.4308],[-0.4279,51.4293],[-0.4296,51.4288],[-0.4329,51.429],[-0.44,51.4306],[-0.4401,51.4328],[-0.4398,51.4346],[-0.4477,51.435],[-0.4463,51.44],[-0.451,51.439],[-0.4565,51.4381],[-0.4554,51.442],[-0.4575,51.443],[-0.4573,51.4453],[-0.4579,51.4492],[-0.4615,51.449],[-0.4613,51.4524],[-0.4593,51.4527],[-0.4587,51.4563],[-0.4557,51.4552],[-0.4541,51.4555],[-0.4538,51.4549],[-0.4481,51.4536],[-0.444,51.4533],[-0.4415,51.4568],[-0.4384,51.4567],[-0.4347,51.4571],[-0.4366,51.4577],[-0.4357,51.4594],[-0.4336,51.4617],[-0.4224,51.4665],[-0.4112,51.4699],[-0.4113,51.4705],[-0.413,51.4714],[-0.4148,51.4735],[-0.4158,51.474],[-0.415,51.4761],[-0.415,51.4772],[-0.4168,51.4809],[-0.4162,51.4831],[-0.414,51.4872],[-0.4126,51.4886],[-0.4114,51.495],[-0.4106,51.4962],[-0.4109,51.4978],[-0.4093,51.5003],[-0.4069,51.4997],[-0.3979,51.4974],[-0.3923,51.4959],[-0.3871,51.4947],[-0.3848,51.4947],[-0.3818,51.4952],[-0.3779,51.4966],[-0.3779,51.4954],[-0.3758,51.4954],[-0.3738,51.4919],[-0.3724,51.491],[-0.3712,51.4907],[-0.3679,51.4918],[-0.3684,51.4923],[-0.3654,51.4933],[-0.3637,51.4947],[-0.363,51.4959],[-0.3596,51.497],[-0.3585,51.4976],[-0.351,51.4991],[-0.3498,51.499],[-0.3473,51.4979],[-0.3421,51.496],[-0.3386,51.4962],[-0.3347,51.4962],[-0.3318,51.4957],[-0.33,51.4951],[-0.3274,51.496],[-0.3262,51.495],[-0.3248,51.496],[-0.3234,51.4959],[-0.3192,51.4942],[-0.3158,51.4959],[-0.3157,51.4953],[-0.3119,51.492],[-0.3084,51.4936],[-0.3054,51.4945],[-0.3059,51.4962],[-0.3014,51.4952],[-0.3011,51.4944],[-0.2976,51.4949],[-0.2999,51.4978],[-0.3007,51.4993],[-0.2941,51.5016],[-0.2921,51.5015],[-0.2887,51.5008],[-0.2857,51.5008],[-0.2832,51.5016],[-0.2808,51.5029],[-0.2797,51.5019],[-0.2784,51.5],[-0.2767,51.4985],[-0.2733,51.4968],[-0.2716,51.4949],[-0.2694,51.4941],[-0.2677,51.4939],[-0.2575,51.4949],[-0.2554,51.4949],[-0.2555,51.4963],[-0.2528,51.4999],[-0.2531,51.5014]]],[[[-0.3197,51.4707],[-0.3196,51.4705],[-0.3207,51.4664],[-0.3213,51.4662],[-0.3213,51.4695],[-0.3197,51.4707]]]]}</t>
  </si>
  <si>
    <t>{"type":"Polygon","coordinates":[[[-0.1044,51.5648],[-0.0986,51.5608],[-0.096,51.5612],[-0.0936,51.5605],[-0.0917,51.5602],[-0.0904,51.5579],[-0.0904,51.5542],[-0.0886,51.5539],[-0.0877,51.5529],[-0.0855,51.5522],[-0.0803,51.5519],[-0.0787,51.5509],[-0.0771,51.5487],[-0.0764,51.5473],[-0.0768,51.5461],[-0.0838,51.5466],[-0.0837,51.5451],[-0.0865,51.5376],[-0.0925,51.5347],[-0.097,51.533],[-0.0953,51.5305],[-0.0954,51.5292],[-0.0887,51.5274],[-0.0878,51.5261],[-0.0868,51.5258],[-0.085,51.5262],[-0.0848,51.5254],[-0.0854,51.5245],[-0.0842,51.5239],[-0.0845,51.5221],[-0.0852,51.5203],[-0.0862,51.5188],[-0.09,51.52],[-0.0897,51.5207],[-0.0943,51.5215],[-0.0951,51.5231],[-0.098,51.5229],[-0.0974,51.5219],[-0.0977,51.5207],[-0.1004,51.5201],[-0.1053,51.5185],[-0.106,51.5207],[-0.107,51.5222],[-0.1083,51.5221],[-0.109,51.523],[-0.1119,51.5236],[-0.1135,51.5244],[-0.1143,51.5255],[-0.1129,51.5264],[-0.1153,51.5276],[-0.1161,51.5299],[-0.1199,51.5309],[-0.1226,51.5307],[-0.1224,51.534],[-0.1224,51.5369],[-0.1227,51.5379],[-0.1249,51.5406],[-0.1257,51.5421],[-0.1269,51.547],[-0.1273,51.5477],[-0.1303,51.5499],[-0.1309,51.5514],[-0.1344,51.5536],[-0.1355,51.5547],[-0.1373,51.5555],[-0.1385,51.557],[-0.1411,51.5607],[-0.1406,51.5623],[-0.1407,51.5646],[-0.1411,51.5654],[-0.1419,51.5683],[-0.1424,51.5691],[-0.1405,51.5695],[-0.133,51.5731],[-0.1312,51.5736],[-0.1275,51.5742],[-0.1246,51.5742],[-0.1238,51.5747],[-0.1195,51.5755],[-0.1189,51.5744],[-0.1176,51.5741],[-0.1156,51.5726],[-0.115,51.5706],[-0.1103,51.5684],[-0.1086,51.5674],[-0.1049,51.5646],[-0.1044,51.5648]]]}</t>
  </si>
  <si>
    <t>{"type":"Polygon","coordinates":[[[-0.216,51.5279],[-0.2156,51.5267],[-0.2133,51.5269],[-0.2103,51.5267],[-0.2062,51.5259],[-0.2039,51.5235],[-0.2016,51.5227],[-0.2006,51.5208],[-0.2038,51.5206],[-0.2015,51.5178],[-0.1999,51.5168],[-0.1992,51.5146],[-0.1951,51.515],[-0.1941,51.5118],[-0.193,51.5118],[-0.1921,51.5099],[-0.1879,51.5102],[-0.1843,51.5018],[-0.1803,51.5015],[-0.1796,51.4978],[-0.1736,51.4982],[-0.1715,51.4987],[-0.1684,51.499],[-0.1676,51.4983],[-0.1655,51.4987],[-0.1629,51.5001],[-0.1606,51.5018],[-0.1585,51.5022],[-0.1585,51.5013],[-0.1579,51.499],[-0.1561,51.4978],[-0.1557,51.4956],[-0.156,51.4945],[-0.155,51.4939],[-0.156,51.4932],[-0.1548,51.492],[-0.1558,51.4915],[-0.1552,51.49],[-0.1559,51.4896],[-0.1504,51.4862],[-0.15,51.4855],[-0.1664,51.4833],[-0.1701,51.4828],[-0.1739,51.4818],[-0.1755,51.4817],[-0.1778,51.4803],[-0.1793,51.478],[-0.1808,51.4779],[-0.1821,51.4774],[-0.1839,51.4774],[-0.1882,51.4809],[-0.1945,51.4865],[-0.1983,51.4881],[-0.2024,51.4917],[-0.2032,51.4934],[-0.2048,51.4946],[-0.208,51.496],[-0.2103,51.4981],[-0.2131,51.4998],[-0.2141,51.5008],[-0.2151,51.5023],[-0.217,51.5045],[-0.218,51.5061],[-0.2164,51.5064],[-0.2161,51.5075],[-0.2152,51.5076],[-0.2158,51.5091],[-0.2179,51.5098],[-0.2193,51.5096],[-0.2199,51.5112],[-0.2228,51.5157],[-0.2257,51.5189],[-0.2283,51.5211],[-0.2267,51.522],[-0.2266,51.5248],[-0.2272,51.5248],[-0.2274,51.5279],[-0.2287,51.5299],[-0.2285,51.5304],[-0.2277,51.5299],[-0.2238,51.53],[-0.2215,51.5293],[-0.2183,51.5287],[-0.216,51.5279]]]}</t>
  </si>
  <si>
    <t>{"type":"Polygon","coordinates":[[[-0.2511,51.4326],[-0.2524,51.4313],[-0.2533,51.4308],[-0.2542,51.4293],[-0.2523,51.4257],[-0.253,51.4232],[-0.2511,51.4223],[-0.2504,51.4198],[-0.2496,51.4181],[-0.2498,51.4166],[-0.2494,51.4145],[-0.2471,51.4096],[-0.2475,51.4085],[-0.247,51.4078],[-0.2454,51.4071],[-0.2447,51.4042],[-0.2452,51.4017],[-0.2468,51.4005],[-0.2466,51.3994],[-0.2474,51.3976],[-0.2446,51.3947],[-0.2417,51.3939],[-0.2401,51.3912],[-0.2397,51.3893],[-0.2387,51.3861],[-0.2418,51.3844],[-0.2429,51.3829],[-0.2442,51.3835],[-0.2451,51.38],[-0.2479,51.3802],[-0.2524,51.3789],[-0.2558,51.3788],[-0.2584,51.379],[-0.2608,51.3796],[-0.2625,51.3773],[-0.2647,51.3756],[-0.2689,51.3736],[-0.272,51.3726],[-0.2734,51.3717],[-0.274,51.3707],[-0.2759,51.37],[-0.2766,51.3688],[-0.2798,51.3678],[-0.2822,51.366],[-0.2855,51.3643],[-0.2872,51.3625],[-0.2876,51.3618],[-0.2854,51.3611],[-0.287,51.3594],[-0.289,51.3587],[-0.2911,51.3566],[-0.2912,51.3552],[-0.2928,51.3534],[-0.2928,51.3525],[-0.2965,51.35],[-0.2982,51.3491],[-0.2999,51.3477],[-0.3013,51.3453],[-0.3039,51.3433],[-0.3054,51.3392],[-0.3049,51.3375],[-0.3057,51.3354],[-0.3077,51.3345],[-0.3099,51.3329],[-0.3137,51.3314],[-0.316,51.3297],[-0.3193,51.3278],[-0.3218,51.3274],[-0.324,51.3267],[-0.3283,51.3265],[-0.3301,51.3275],[-0.3308,51.3289],[-0.3291,51.3304],[-0.3297,51.3329],[-0.3289,51.3382],[-0.3289,51.3408],[-0.3282,51.3423],[-0.3282,51.344],[-0.3305,51.3484],[-0.328,51.3521],[-0.3238,51.3544],[-0.3223,51.3562],[-0.3203,51.3591],[-0.3191,51.3623],[-0.3183,51.3635],[-0.3185,51.3662],[-0.3175,51.372],[-0.316,51.3738],[-0.3143,51.3746],[-0.3125,51.3748],[-0.3087,51.3754],[-0.308,51.3767],[-0.3075,51.379],[-0.3093,51.3819],[-0.3107,51.3849],[-0.3118,51.3858],[-0.3109,51.3862],[-0.3132,51.3888],[-0.316,51.3876],[-0.3167,51.3888],[-0.3141,51.3902],[-0.3157,51.392],[-0.3177,51.3937],[-0.3125,51.3975],[-0.312,51.3984],[-0.3097,51.4],[-0.3091,51.401],[-0.3087,51.4035],[-0.309,51.4056],[-0.3091,51.4095],[-0.3085,51.4125],[-0.3083,51.4152],[-0.3067,51.4188],[-0.306,51.4212],[-0.3064,51.4224],[-0.308,51.4246],[-0.3093,51.4257],[-0.3118,51.4271],[-0.3145,51.4283],[-0.3128,51.4303],[-0.3107,51.4322],[-0.3098,51.4321],[-0.3064,51.4302],[-0.3059,51.4314],[-0.3015,51.4305],[-0.3016,51.4314],[-0.2972,51.4284],[-0.2955,51.4276],[-0.2948,51.4265],[-0.2934,51.4265],[-0.293,51.4289],[-0.2906,51.429],[-0.2866,51.4202],[-0.2805,51.4219],[-0.2754,51.4259],[-0.271,51.4295],[-0.2646,51.4329],[-0.2541,51.4373],[-0.2528,51.4351],[-0.2516,51.4345],[-0.2511,51.4326]]]}</t>
  </si>
  <si>
    <t>{"type":"Polygon","coordinates":[[[-0.0783,51.4206],[-0.0785,51.4198],[-0.0823,51.4198],[-0.085,51.4194],[-0.0866,51.4193],[-0.0885,51.4201],[-0.0899,51.4211],[-0.0923,51.4224],[-0.0943,51.4228],[-0.0975,51.4226],[-0.1065,51.4226],[-0.1092,51.4231],[-0.1127,51.4232],[-0.1159,51.4205],[-0.1198,51.4188],[-0.1217,51.416],[-0.1245,51.4136],[-0.1278,51.4123],[-0.1279,51.412],[-0.1327,51.4123],[-0.1338,51.4127],[-0.1341,51.411],[-0.1381,51.4118],[-0.1426,51.4133],[-0.1444,51.4125],[-0.1481,51.4129],[-0.1471,51.4138],[-0.1443,51.4153],[-0.145,51.4158],[-0.1433,51.4173],[-0.1404,51.4192],[-0.1379,51.4211],[-0.1389,51.4238],[-0.1389,51.4261],[-0.1384,51.4306],[-0.1353,51.4303],[-0.1365,51.4338],[-0.1379,51.4338],[-0.1396,51.4353],[-0.1397,51.4373],[-0.1378,51.4384],[-0.1373,51.4399],[-0.1359,51.4418],[-0.1379,51.4417],[-0.1436,51.4418],[-0.1456,51.4454],[-0.1454,51.4469],[-0.1446,51.4487],[-0.1428,51.4501],[-0.1423,51.451],[-0.1436,51.4512],[-0.1477,51.4523],[-0.1477,51.453],[-0.1484,51.4574],[-0.1494,51.4594],[-0.1497,51.4612],[-0.1508,51.4631],[-0.1512,51.4659],[-0.1505,51.466],[-0.1506,51.4676],[-0.1403,51.4716],[-0.138,51.4721],[-0.1369,51.4731],[-0.1353,51.4729],[-0.1345,51.474],[-0.1352,51.4743],[-0.1336,51.4762],[-0.1314,51.4794],[-0.1299,51.4812],[-0.1275,51.482],[-0.127,51.4836],[-0.1264,51.4845],[-0.1285,51.485],[-0.1274,51.4856],[-0.1244,51.488],[-0.1224,51.4913],[-0.1209,51.4961],[-0.1194,51.5038],[-0.1184,51.5057],[-0.1168,51.5069],[-0.1154,51.5075],[-0.1115,51.5084],[-0.1089,51.5084],[-0.1082,51.5069],[-0.1074,51.5071],[-0.1065,51.505],[-0.1064,51.5034],[-0.1075,51.503],[-0.1067,51.5017],[-0.1082,51.5005],[-0.1103,51.4969],[-0.1114,51.4964],[-0.111,51.4956],[-0.1057,51.4937],[-0.1049,51.4935],[-0.1032,51.4912],[-0.1085,51.4858],[-0.1064,51.4849],[-0.1072,51.4837],[-0.1056,51.483],[-0.104,51.4809],[-0.1082,51.4803],[-0.1,51.4769],[-0.1007,51.4745],[-0.0989,51.4719],[-0.096,51.4699],[-0.094,51.4709],[-0.0928,51.4701],[-0.0901,51.4663],[-0.0907,51.4633],[-0.0922,51.4611],[-0.0949,51.4589],[-0.0958,51.4574],[-0.1009,51.4542],[-0.1015,51.4524],[-0.1008,51.451],[-0.0993,51.4491],[-0.0961,51.4467],[-0.0953,51.4457],[-0.0945,51.4434],[-0.093,51.4414],[-0.0919,51.4388],[-0.0906,51.4365],[-0.0893,51.4318],[-0.0885,51.4297],[-0.0877,51.429],[-0.0859,51.4285],[-0.0837,51.425],[-0.0835,51.423],[-0.0817,51.4234],[-0.0809,51.4218],[-0.0799,51.4221],[-0.0783,51.4206]]]}</t>
  </si>
  <si>
    <t>{"type":"Polygon","coordinates":[[[-0.0248,51.4855],[-0.0252,51.485],[-0.0258,51.4822],[-0.0264,51.4815],[-0.0232,51.4807],[-0.0231,51.4796],[-0.0179,51.4809],[-0.0171,51.4804],[-0.0191,51.4798],[-0.0194,51.4772],[-0.0228,51.4754],[-0.0228,51.4743],[-0.0201,51.4731],[-0.0193,51.4719],[-0.0191,51.4699],[-0.0165,51.469],[-0.015,51.468],[-0.0131,51.4689],[-0.0152,51.4718],[-0.0134,51.4724],[-0.0081,51.4728],[-0.0015,51.4718],[0.0004,51.4719],[0.017,51.4737],[0.015,51.4731],[0.0155,51.4713],[0.0167,51.4695],[0.0163,51.469],[0.0144,51.4697],[0.0126,51.4698],[0.0132,51.4668],[0.0115,51.4662],[0.0091,51.4659],[0.009,51.4647],[0.0097,51.4628],[0.0099,51.4593],[0.0115,51.4566],[0.014,51.4557],[0.0175,51.455],[0.0175,51.4541],[0.0183,51.4516],[0.0195,51.4517],[0.0199,51.4507],[0.0151,51.4502],[0.018,51.4494],[0.0219,51.449],[0.0229,51.4472],[0.0212,51.4467],[0.0213,51.445],[0.0206,51.4442],[0.0215,51.4427],[0.0242,51.442],[0.0278,51.4415],[0.0294,51.4417],[0.0286,51.4405],[0.0288,51.4388],[0.0248,51.4382],[0.0249,51.4372],[0.0257,51.436],[0.0272,51.4366],[0.0287,51.4364],[0.029,51.4344],[0.0302,51.4331],[0.0337,51.4317],[0.0377,51.4333],[0.0375,51.4314],[0.0383,51.429],[0.0387,51.4246],[0.0362,51.4224],[0.0338,51.4241],[0.0303,51.4259],[0.0272,51.4281],[0.0254,51.429],[0.0211,51.4268],[0.0188,51.4271],[0.016,51.4262],[0.0141,51.4262],[0.0144,51.4252],[0.0118,51.4241],[0.01,51.4225],[0.0081,51.423],[0.0073,51.4214],[0.0063,51.421],[0.0052,51.4193],[0.0057,51.4185],[0.0035,51.4174],[0.0017,51.4186],[-0.0001,51.4176],[-0.0008,51.4159],[-0.0034,51.4157],[-0.0033,51.4151],[-0.005,51.4146],[-0.0085,51.4143],[-0.0105,51.4136],[-0.0143,51.4137],[-0.0142,51.4151],[-0.018,51.4151],[-0.0178,51.4157],[-0.0207,51.416],[-0.0222,51.4167],[-0.0226,51.4175],[-0.0214,51.4184],[-0.0208,51.4199],[-0.0209,51.4209],[-0.0244,51.4232],[-0.026,51.4236],[-0.0301,51.4256],[-0.032,51.4255],[-0.0318,51.4247],[-0.0349,51.425],[-0.0375,51.425],[-0.0385,51.424],[-0.0403,51.4243],[-0.0437,51.4229],[-0.0486,51.4228],[-0.0518,51.4225],[-0.0518,51.4236],[-0.0548,51.4237],[-0.0552,51.4229],[-0.0581,51.4233],[-0.0635,51.4253],[-0.0661,51.4251],[-0.068,51.4258],[-0.0689,51.4256],[-0.0707,51.4262],[-0.0739,51.4262],[-0.0751,51.4288],[-0.0749,51.4297],[-0.0728,51.4322],[-0.0686,51.433],[-0.0658,51.4347],[-0.0637,51.4379],[-0.0641,51.4408],[-0.065,51.4412],[-0.0637,51.4429],[-0.0637,51.4445],[-0.0631,51.4462],[-0.0618,51.4478],[-0.0587,51.4495],[-0.0576,51.4503],[-0.054,51.4488],[-0.0531,51.4488],[-0.0491,51.4501],[-0.0462,51.4499],[-0.0416,51.455],[-0.0446,51.4566],[-0.0462,51.457],[-0.0453,51.459],[-0.0452,51.4622],[-0.046,51.464],[-0.0482,51.4659],[-0.0505,51.4666],[-0.0509,51.4676],[-0.0523,51.4692],[-0.0517,51.4698],[-0.0528,51.4729],[-0.0527,51.478],[-0.0543,51.4786],[-0.0532,51.481],[-0.0529,51.4826],[-0.053,51.4868],[-0.0524,51.4878],[-0.0501,51.4883],[-0.0515,51.4894],[-0.0476,51.4904],[-0.0427,51.49],[-0.0403,51.4911],[-0.0411,51.4918],[-0.0391,51.4929],[-0.0373,51.4922],[-0.0324,51.4931],[-0.0305,51.4901],[-0.0289,51.4882],[-0.0248,51.4855]]]}</t>
  </si>
  <si>
    <t>{"type":"Polygon","coordinates":[[[-0.1404,51.4192],[-0.1433,51.4173],[-0.145,51.4158],[-0.1443,51.4153],[-0.1471,51.4138],[-0.1481,51.4129],[-0.1444,51.4125],[-0.1426,51.4133],[-0.1381,51.4118],[-0.1341,51.411],[-0.1338,51.4127],[-0.1327,51.4123],[-0.1279,51.412],[-0.1278,51.4123],[-0.1282,51.4109],[-0.1295,51.4096],[-0.1313,51.4095],[-0.1325,51.4084],[-0.1323,51.4069],[-0.1313,51.4042],[-0.1305,51.4033],[-0.1277,51.4015],[-0.1246,51.3981],[-0.1245,51.3974],[-0.1271,51.3953],[-0.1297,51.3937],[-0.1296,51.393],[-0.1344,51.3909],[-0.1419,51.3894],[-0.1432,51.3904],[-0.1444,51.3907],[-0.1471,51.3903],[-0.1576,51.3892],[-0.1597,51.3886],[-0.161,51.3878],[-0.1618,51.3881],[-0.1653,51.388],[-0.1664,51.3896],[-0.1699,51.3914],[-0.1711,51.3924],[-0.1729,51.3927],[-0.1749,51.3934],[-0.1789,51.3901],[-0.1827,51.388],[-0.1841,51.3877],[-0.1884,51.3854],[-0.1896,51.3859],[-0.1932,51.3879],[-0.194,51.3879],[-0.2005,51.3849],[-0.2035,51.3872],[-0.205,51.3861],[-0.2095,51.388],[-0.2101,51.388],[-0.2128,51.3854],[-0.213,51.3848],[-0.2181,51.3802],[-0.221,51.3811],[-0.2277,51.384],[-0.2339,51.3877],[-0.2347,51.3905],[-0.2397,51.3893],[-0.2401,51.3912],[-0.2417,51.3939],[-0.2446,51.3947],[-0.2474,51.3976],[-0.2466,51.3994],[-0.2468,51.4005],[-0.2452,51.4017],[-0.2447,51.4042],[-0.2454,51.4071],[-0.247,51.4078],[-0.2475,51.4085],[-0.2471,51.4096],[-0.2494,51.4145],[-0.2498,51.4166],[-0.2496,51.4181],[-0.2504,51.4198],[-0.2511,51.4223],[-0.253,51.4232],[-0.2523,51.4257],[-0.2542,51.4293],[-0.2533,51.4308],[-0.2524,51.4313],[-0.2511,51.4326],[-0.2407,51.4352],[-0.2313,51.4381],[-0.2243,51.4389],[-0.2204,51.4384],[-0.2171,51.4386],[-0.2157,51.4377],[-0.2125,51.4378],[-0.2043,51.439],[-0.1967,51.4404],[-0.19,51.4415],[-0.1898,51.4401],[-0.1905,51.4389],[-0.1892,51.4385],[-0.1903,51.4348],[-0.1911,51.4336],[-0.1903,51.4319],[-0.1874,51.4321],[-0.1873,51.433],[-0.1858,51.4332],[-0.1842,51.4312],[-0.1846,51.4276],[-0.1841,51.4264],[-0.1819,51.4247],[-0.178,51.4242],[-0.1736,51.4232],[-0.171,51.4219],[-0.1651,51.4201],[-0.1616,51.4199],[-0.1596,51.4226],[-0.1575,51.4218],[-0.1513,51.4199],[-0.1503,51.4201],[-0.147,51.419],[-0.1445,51.4178],[-0.142,51.4185],[-0.1404,51.4192]]]}</t>
  </si>
  <si>
    <t>{"type":"Polygon","coordinates":[[[0.0683,51.5444],[0.067,51.5422],[0.0668,51.5399],[0.0689,51.5372],[0.0717,51.533],[0.0732,51.5294],[0.0752,51.5295],[0.0785,51.5288],[0.0801,51.5275],[0.0832,51.5265],[0.0852,51.5256],[0.0888,51.5263],[0.0898,51.5256],[0.092,51.5256],[0.0923,51.5249],[0.0917,51.5227],[0.0944,51.5203],[0.0941,51.5177],[0.0957,51.5154],[0.094,51.5149],[0.0916,51.5147],[0.0865,51.5131],[0.0834,51.5115],[0.0837,51.511],[0.0811,51.5086],[0.0804,51.5084],[0.0793,51.5071],[0.0778,51.5046],[0.0762,51.5033],[0.0736,51.5004],[0.0708,51.4995],[0.0686,51.4991],[0.0606,51.4984],[0.0578,51.4985],[0.0495,51.4996],[0.0433,51.5],[0.0382,51.4999],[0.0264,51.4986],[0.0223,51.4989],[0.0203,51.4994],[0.0178,51.5006],[0.0152,51.5025],[0.0131,51.5044],[0.0096,51.507],[0.0105,51.5086],[0.0092,51.5095],[0.0065,51.5102],[0.008,51.5119],[0.0082,51.5132],[0.0071,51.5144],[0.0045,51.5146],[0.0029,51.5159],[-0.0024,51.5182],[-0.0041,51.5179],[-0.0049,51.517],[-0.0064,51.5188],[-0.0086,51.5201],[-0.0086,51.521],[-0.0071,51.5231],[-0.0071,51.5244],[-0.0064,51.5259],[-0.0019,51.5271],[0.0004,51.5281],[0.0015,51.5305],[0.0009,51.5308],[-0.0008,51.5282],[-0.0023,51.5272],[-0.0069,51.5259],[-0.0077,51.5245],[-0.0079,51.523],[-0.0082,51.5236],[-0.0075,51.5262],[-0.0086,51.5275],[-0.0102,51.5284],[-0.0112,51.5295],[-0.0132,51.5297],[-0.0169,51.5311],[-0.0182,51.5324],[-0.018,51.5331],[-0.0192,51.5349],[-0.0213,51.537],[-0.0194,51.5383],[-0.0179,51.5401],[-0.0178,51.5409],[-0.0165,51.5415],[-0.0161,51.5425],[-0.0166,51.5434],[-0.0175,51.5475],[-0.0189,51.5503],[-0.019,51.5516],[-0.0172,51.5516],[-0.0129,51.5521],[-0.0109,51.5526],[-0.0095,51.5522],[-0.0088,51.55],[-0.0037,51.5509],[-0.0004,51.5517],[0.0031,51.5521],[0.0057,51.5519],[0.0058,51.5506],[0.0095,51.5512],[0.0108,51.5523],[0.0096,51.5534],[0.0146,51.555],[0.0163,51.5532],[0.0169,51.5532],[0.0215,51.5549],[0.0203,51.5563],[0.0225,51.5562],[0.0238,51.5555],[0.0253,51.5555],[0.0253,51.5541],[0.0323,51.5546],[0.0353,51.5553],[0.0461,51.5548],[0.0461,51.5553],[0.0444,51.5576],[0.043,51.5585],[0.0419,51.5615],[0.0503,51.564],[0.0514,51.5623],[0.0541,51.5609],[0.0546,51.5596],[0.0556,51.5594],[0.0581,51.5579],[0.0602,51.5564],[0.0636,51.5573],[0.0666,51.5547],[0.0669,51.553],[0.0678,51.5531],[0.0687,51.5475],[0.0683,51.5444]]]}</t>
  </si>
  <si>
    <t>{"type":"Polygon","coordinates":[[[0.0218,51.6288],[0.0239,51.6278],[0.0267,51.626],[0.0291,51.6251],[0.0296,51.6242],[0.0328,51.6222],[0.0377,51.6179],[0.0407,51.6159],[0.0429,51.6168],[0.0471,51.6173],[0.0531,51.6184],[0.0544,51.6176],[0.0541,51.6167],[0.0532,51.6163],[0.0517,51.6168],[0.0502,51.6164],[0.0483,51.6146],[0.0488,51.6136],[0.0526,51.612],[0.0565,51.6101],[0.0607,51.6083],[0.063,51.6069],[0.064,51.6072],[0.0659,51.6063],[0.0681,51.606],[0.0728,51.6047],[0.0769,51.6064],[0.0788,51.607],[0.0815,51.6068],[0.0849,51.6062],[0.0871,51.6045],[0.0889,51.6049],[0.0896,51.6055],[0.0926,51.6062],[0.0917,51.6075],[0.0926,51.6095],[0.0937,51.6098],[0.0948,51.6108],[0.0937,51.6124],[0.0923,51.6136],[0.098,51.6154],[0.1001,51.6127],[0.1034,51.6135],[0.1038,51.6125],[0.1096,51.614],[0.1167,51.6169],[0.1186,51.6154],[0.1193,51.6154],[0.1244,51.6177],[0.1261,51.6196],[0.1289,51.6207],[0.1292,51.6214],[0.1322,51.6222],[0.1342,51.6231],[0.1361,51.6236],[0.1382,51.6235],[0.1445,51.6167],[0.1455,51.6146],[0.1475,51.6123],[0.1479,51.6104],[0.1487,51.6087],[0.1485,51.6061],[0.1486,51.6044],[0.1495,51.6029],[0.1482,51.599],[0.1466,51.5994],[0.1376,51.5939],[0.1296,51.5901],[0.131,51.5875],[0.1264,51.5867],[0.1281,51.5829],[0.1278,51.5816],[0.1325,51.5813],[0.1335,51.58],[0.1308,51.5794],[0.1316,51.5771],[0.1292,51.5763],[0.1294,51.574],[0.1308,51.5734],[0.1316,51.5718],[0.1299,51.5715],[0.1304,51.57],[0.1297,51.5688],[0.1293,51.5665],[0.1275,51.566],[0.1247,51.5642],[0.119,51.5631],[0.1198,51.5625],[0.1175,51.5592],[0.1205,51.5585],[0.1189,51.5573],[0.1172,51.5569],[0.1133,51.5573],[0.1127,51.5565],[0.1147,51.5553],[0.1111,51.5525],[0.1084,51.5527],[0.1053,51.5503],[0.1042,51.5498],[0.0997,51.5484],[0.0975,51.5473],[0.0935,51.5458],[0.0922,51.5486],[0.0905,51.548],[0.0863,51.5475],[0.0817,51.5456],[0.0814,51.5451],[0.0782,51.5443],[0.0775,51.5446],[0.0755,51.544],[0.0718,51.5436],[0.0697,51.5441],[0.0694,51.5441],[0.0683,51.5444],[0.0687,51.5475],[0.0678,51.5531],[0.0669,51.553],[0.0666,51.5547],[0.0636,51.5573],[0.0602,51.5564],[0.0581,51.5579],[0.0556,51.5594],[0.0546,51.5596],[0.0541,51.5609],[0.0514,51.5623],[0.0503,51.564],[0.0419,51.5615],[0.043,51.5585],[0.0444,51.5576],[0.0461,51.5553],[0.0461,51.5548],[0.0353,51.5553],[0.0323,51.5546],[0.0253,51.5541],[0.0253,51.5555],[0.0238,51.5555],[0.0225,51.5562],[0.0203,51.5563],[0.0177,51.5584],[0.0163,51.5592],[0.0148,51.5594],[0.0142,51.5613],[0.0144,51.5656],[0.0172,51.5656],[0.0183,51.5659],[0.0189,51.5671],[0.0177,51.57],[0.0191,51.5698],[0.0189,51.5723],[0.018,51.572],[0.0163,51.5729],[0.0174,51.5744],[0.0174,51.5775],[0.0152,51.5817],[0.0155,51.5834],[0.0134,51.5838],[0.0124,51.5908],[0.0121,51.5921],[0.0129,51.5991],[0.0134,51.5999],[0.0195,51.6083],[0.0202,51.6098],[0.0214,51.6111],[0.0212,51.6123],[0.0163,51.6169],[0.009,51.6192],[0.0145,51.6189],[0.0146,51.6204],[0.0158,51.6209],[0.0162,51.6218],[0.0185,51.6228],[0.019,51.6248],[0.0201,51.6262],[0.0209,51.6288],[0.0218,51.6288]]]}</t>
  </si>
  <si>
    <t>{"type":"MultiPolygon","coordinates":[[[[-0.2234,51.4715],[-0.2237,51.4708],[-0.2271,51.4714],[-0.2308,51.4728],[-0.2321,51.4728],[-0.233,51.472],[-0.2329,51.4708],[-0.2334,51.4681],[-0.2328,51.4666],[-0.2336,51.466],[-0.2333,51.464],[-0.2356,51.4644],[-0.2415,51.465],[-0.245,51.4652],[-0.2481,51.4651],[-0.2529,51.4652],[-0.2555,51.4635],[-0.2566,51.4624],[-0.258,51.4603],[-0.2568,51.4599],[-0.2583,51.4573],[-0.2591,51.4549],[-0.2473,51.4492],[-0.2445,51.4464],[-0.2416,51.4431],[-0.2427,51.4419],[-0.2541,51.4373],[-0.2646,51.4329],[-0.271,51.4295],[-0.2754,51.4259],[-0.2805,51.4219],[-0.2866,51.4202],[-0.2906,51.429],[-0.293,51.4289],[-0.2934,51.4265],[-0.2948,51.4265],[-0.2955,51.4276],[-0.2972,51.4284],[-0.3016,51.4314],[-0.3015,51.4305],[-0.3059,51.4314],[-0.3064,51.4302],[-0.3098,51.4321],[-0.3107,51.4322],[-0.3128,51.4303],[-0.3145,51.4283],[-0.3118,51.4271],[-0.3093,51.4257],[-0.308,51.4246],[-0.3064,51.4224],[-0.306,51.4212],[-0.3067,51.4188],[-0.3083,51.4152],[-0.3085,51.4125],[-0.3091,51.4095],[-0.309,51.4056],[-0.3087,51.4035],[-0.3091,51.401],[-0.3097,51.4],[-0.312,51.3984],[-0.3125,51.3975],[-0.3177,51.3937],[-0.3199,51.3926],[-0.3246,51.3915],[-0.3278,51.3918],[-0.3308,51.3941],[-0.3321,51.3958],[-0.3371,51.3995],[-0.339,51.4017],[-0.3405,51.403],[-0.3446,51.4044],[-0.3472,51.4059],[-0.3488,51.4065],[-0.3507,51.4076],[-0.3551,51.4098],[-0.3554,51.4108],[-0.36,51.412],[-0.3631,51.4119],[-0.3662,51.4112],[-0.3732,51.4086],[-0.3781,51.4079],[-0.3812,51.408],[-0.3834,51.4085],[-0.3838,51.4101],[-0.3867,51.4104],[-0.3892,51.4103],[-0.3897,51.4107],[-0.3903,51.4143],[-0.3861,51.4143],[-0.3868,51.4177],[-0.3877,51.4193],[-0.3867,51.4201],[-0.3914,51.4223],[-0.3911,51.4232],[-0.3854,51.4207],[-0.3841,51.4227],[-0.3856,51.4244],[-0.3881,51.4279],[-0.388,51.4286],[-0.3868,51.4297],[-0.3833,51.4321],[-0.3779,51.4349],[-0.3761,51.4355],[-0.3779,51.4363],[-0.3779,51.4368],[-0.3669,51.4416],[-0.3694,51.4424],[-0.3712,51.4433],[-0.3729,51.4436],[-0.3737,51.4431],[-0.3764,51.443],[-0.3776,51.4424],[-0.3791,51.4428],[-0.3796,51.4443],[-0.3829,51.445],[-0.3863,51.4467],[-0.3863,51.4481],[-0.3878,51.4494],[-0.3846,51.4499],[-0.3838,51.4495],[-0.3753,51.4562],[-0.373,51.4575],[-0.3725,51.4572],[-0.3685,51.4569],[-0.3678,51.4574],[-0.3651,51.4578],[-0.3624,51.4577],[-0.3598,51.4582],[-0.3572,51.4584],[-0.3535,51.4582],[-0.3528,51.4569],[-0.3487,51.4568],[-0.3456,51.4574],[-0.3453,51.4579],[-0.3427,51.4581],[-0.3417,51.459],[-0.3401,51.4592],[-0.3406,51.4573],[-0.3376,51.4548],[-0.3363,51.4557],[-0.333,51.4554],[-0.3314,51.4573],[-0.3304,51.4579],[-0.3282,51.4579],[-0.3269,51.457],[-0.3256,51.4583],[-0.3267,51.46],[-0.3267,51.4617],[-0.3249,51.4643],[-0.3235,51.4654],[-0.3217,51.4654],[-0.3202,51.4636],[-0.3176,51.4618],[-0.3141,51.4598],[-0.3112,51.4587],[-0.3088,51.4575],[-0.3066,51.4567],[-0.3054,51.4557],[-0.3038,51.4531],[-0.3043,51.4516],[-0.3057,51.4504],[-0.3093,51.4485],[-0.3116,51.4478],[-0.3178,51.4465],[-0.321,51.4468],[-0.3249,51.4465],[-0.3271,51.4455],[-0.3303,51.4429],[-0.3316,51.4413],[-0.3312,51.4398],[-0.3317,51.4391],[-0.3301,51.4381],[-0.3289,51.4361],[-0.3285,51.4339],[-0.3266,51.4319],[-0.3248,51.4309],[-0.3218,51.4298],[-0.3186,51.4291],[-0.3193,51.43],[-0.3222,51.4305],[-0.3242,51.4313],[-0.3258,51.4323],[-0.3277,51.4344],[-0.3277,51.4359],[-0.3302,51.4401],[-0.3302,51.4412],[-0.3295,51.4423],[-0.327,51.4437],[-0.3219,51.4453],[-0.3201,51.4457],[-0.318,51.4456],[-0.3142,51.4462],[-0.3092,51.4474],[-0.3063,51.4486],[-0.3046,51.4496],[-0.303,51.4512],[-0.3026,51.4525],[-0.3042,51.4556],[-0.3061,51.4573],[-0.3081,51.4587],[-0.3126,51.4602],[-0.3146,51.4612],[-0.3192,51.4641],[-0.3199,51.4651],[-0.3193,51.4684],[-0.3186,51.4701],[-0.3172,51.4712],[-0.3146,51.4718],[-0.3077,51.4745],[-0.3066,51.4751],[-0.3032,51.4788],[-0.2975,51.4834],[-0.2939,51.4854],[-0.2906,51.4862],[-0.2866,51.4865],[-0.2845,51.4859],[-0.2806,51.4839],[-0.2773,51.4814],[-0.2748,51.4767],[-0.2732,51.4747],[-0.2717,51.4734],[-0.2678,51.4712],[-0.2641,51.4704],[-0.2586,51.4704],[-0.2559,51.4712],[-0.2538,51.4721],[-0.2516,51.4735],[-0.2497,51.4761],[-0.2493,51.4793],[-0.2493,51.4825],[-0.2481,51.4842],[-0.242,51.4879],[-0.2404,51.4886],[-0.2369,51.489],[-0.2338,51.4887],[-0.2318,51.4881],[-0.2299,51.487],[-0.2276,51.4844],[-0.2267,51.4799],[-0.2268,51.4771],[-0.226,51.4751],[-0.2238,51.4726],[-0.2234,51.4715]]],[[[-0.3217,51.4462],[-0.3226,51.4456],[-0.3279,51.444],[-0.3264,51.4454],[-0.3241,51.446],[-0.3217,51.4462]]]]}</t>
  </si>
  <si>
    <t>{"type":"Polygon","coordinates":[[[-0.2044,53.6379],[-0.2028,53.6377],[-0.1975,53.6351],[-0.1936,53.6335],[-0.1888,53.6313],[-0.1882,53.6307],[-0.1864,53.6302],[-0.175,53.6252],[-0.1749,53.6247],[-0.1683,53.6226],[-0.1648,53.6213],[-0.1636,53.6195],[-0.1621,53.6199],[-0.1601,53.6187],[-0.1528,53.6155],[-0.1523,53.6148],[-0.1432,53.6086],[-0.1415,53.608],[-0.138,53.6071],[-0.1339,53.6043],[-0.133,53.6029],[-0.1302,53.6004],[-0.1287,53.6007],[-0.1202,53.5955],[-0.1118,53.5901],[-0.0995,53.5842],[-0.0946,53.5826],[-0.0933,53.5815],[-0.0917,53.5817],[-0.091,53.5807],[-0.0893,53.5802],[-0.0863,53.58],[-0.0854,53.5794],[-0.083,53.579],[-0.0809,53.5784],[-0.0802,53.5773],[-0.0792,53.5769],[-0.0754,53.5802],[-0.0721,53.5839],[-0.0708,53.5839],[-0.0699,53.5833],[-0.0678,53.5835],[-0.0671,53.5828],[-0.0634,53.5829],[-0.0606,53.5819],[-0.0443,53.572],[-0.0426,53.5704],[-0.0353,53.5673],[-0.0342,53.5675],[-0.0323,53.5662],[-0.0301,53.5639],[-0.0292,53.5636],[-0.0282,53.5619],[-0.0267,53.5603],[-0.0217,53.5563],[-0.0161,53.5524],[-0.0125,53.5495],[-0.0086,53.5468],[-0.0063,53.5457],[-0.0017,53.5426],[0.00001,53.5406],[0.0021,53.539],[0.0041,53.5379],[0.006,53.5363],[0.0078,53.5355],[0.0099,53.5341],[0.0132,53.5305],[0.015,53.5288],[0.0172,53.5261],[0.0173,53.5253],[0.013,53.5236],[0.0107,53.5215],[0.0078,53.5207],[0.0048,53.5195],[-0.0076,53.5168],[-0.0135,53.5166],[-0.0146,53.5154],[-0.0174,53.515],[-0.0195,53.5179],[-0.0226,53.5175],[-0.024,53.5167],[-0.0262,53.5172],[-0.0286,53.5173],[-0.0332,53.5162],[-0.0331,53.5154],[-0.0356,53.5141],[-0.038,53.5139],[-0.0397,53.5131],[-0.0413,53.5153],[-0.0424,53.5163],[-0.0439,53.5184],[-0.0466,53.5201],[-0.0485,53.5195],[-0.0504,53.5198],[-0.0549,53.5198],[-0.0577,53.5196],[-0.0583,53.52],[-0.0605,53.5197],[-0.0653,53.5186],[-0.0676,53.5159],[-0.0674,53.5144],[-0.0684,53.5133],[-0.0688,53.5111],[-0.0701,53.5079],[-0.0718,53.5019],[-0.0734,53.497],[-0.0733,53.4956],[-0.0749,53.4914],[-0.0753,53.4893],[-0.078,53.4895],[-0.0807,53.4884],[-0.0813,53.4879],[-0.0832,53.4877],[-0.0875,53.4858],[-0.09,53.4853],[-0.0917,53.4858],[-0.0941,53.4861],[-0.0955,53.486],[-0.0942,53.4844],[-0.0922,53.4828],[-0.0937,53.4822],[-0.0941,53.4812],[-0.0913,53.4783],[-0.0898,53.4777],[-0.0921,53.4766],[-0.0962,53.4751],[-0.1006,53.4732],[-0.105,53.471],[-0.1078,53.4698],[-0.1064,53.4688],[-0.1047,53.467],[-0.1029,53.4656],[-0.099,53.4633],[-0.095,53.4613],[-0.0934,53.4601],[-0.0886,53.4571],[-0.0861,53.4557],[-0.0843,53.4543],[-0.083,53.4527],[-0.0822,53.4511],[-0.0871,53.4495],[-0.0883,53.4481],[-0.0897,53.4471],[-0.0915,53.4471],[-0.0964,53.4451],[-0.1027,53.4431],[-0.1106,53.44],[-0.1121,53.4379],[-0.1199,53.4338],[-0.1207,53.4355],[-0.1228,53.4373],[-0.1276,53.4357],[-0.1319,53.4359],[-0.1331,53.4372],[-0.134,53.439],[-0.1342,53.4407],[-0.1379,53.4399],[-0.139,53.4415],[-0.1445,53.4409],[-0.1465,53.4437],[-0.1476,53.4446],[-0.1487,53.4468],[-0.1492,53.4467],[-0.1525,53.4522],[-0.152,53.4523],[-0.1547,53.4559],[-0.1551,53.4572],[-0.1565,53.4574],[-0.157,53.4591],[-0.1585,53.4616],[-0.1568,53.4609],[-0.1561,53.4617],[-0.1572,53.4629],[-0.1537,53.4657],[-0.158,53.4651],[-0.1592,53.4668],[-0.1595,53.468],[-0.1664,53.4668],[-0.167,53.4676],[-0.1687,53.4674],[-0.177,53.468],[-0.1775,53.4686],[-0.1818,53.4686],[-0.1833,53.4694],[-0.1823,53.4717],[-0.1824,53.4758],[-0.1827,53.4763],[-0.1852,53.4772],[-0.1844,53.4792],[-0.1877,53.4803],[-0.187,53.4817],[-0.1872,53.4825],[-0.1886,53.4829],[-0.1893,53.4848],[-0.1908,53.484],[-0.1943,53.4838],[-0.1969,53.4851],[-0.2,53.4857],[-0.2024,53.4866],[-0.2099,53.4863],[-0.2106,53.4865],[-0.2087,53.4908],[-0.2079,53.4931],[-0.2075,53.4949],[-0.2065,53.4967],[-0.2053,53.497],[-0.2053,53.4985],[-0.206,53.5011],[-0.2075,53.5029],[-0.2055,53.5047],[-0.2043,53.5065],[-0.204,53.5084],[-0.2041,53.5117],[-0.2046,53.5117],[-0.2055,53.5145],[-0.2067,53.5155],[-0.2069,53.5167],[-0.2093,53.5194],[-0.21,53.5206],[-0.2114,53.5216],[-0.2136,53.5263],[-0.2135,53.5276],[-0.2125,53.5284],[-0.2124,53.5293],[-0.211,53.5305],[-0.2106,53.5317],[-0.2154,53.5324],[-0.2199,53.5326],[-0.2166,53.5361],[-0.2163,53.536],[-0.2142,53.5389],[-0.2089,53.5435],[-0.2087,53.5442],[-0.2043,53.5481],[-0.2021,53.5495],[-0.2027,53.5499],[-0.1995,53.5527],[-0.1965,53.5556],[-0.1949,53.5575],[-0.1921,53.5597],[-0.1899,53.561],[-0.1905,53.5619],[-0.1897,53.5627],[-0.1875,53.5636],[-0.1917,53.5684],[-0.1954,53.5716],[-0.1985,53.5701],[-0.2002,53.5709],[-0.2008,53.5704],[-0.2029,53.5714],[-0.2046,53.5716],[-0.2063,53.5702],[-0.2075,53.5708],[-0.2094,53.5696],[-0.2107,53.5694],[-0.2131,53.57],[-0.2145,53.5698],[-0.2175,53.5684],[-0.2199,53.5694],[-0.2226,53.568],[-0.225,53.5701],[-0.2252,53.5706],[-0.224,53.5722],[-0.2283,53.5735],[-0.2272,53.5747],[-0.2281,53.5753],[-0.2272,53.5761],[-0.2286,53.5768],[-0.229,53.5776],[-0.2315,53.5796],[-0.2308,53.5798],[-0.2314,53.5812],[-0.2334,53.5829],[-0.2349,53.5846],[-0.2352,53.5855],[-0.2392,53.5881],[-0.2408,53.5866],[-0.2421,53.587],[-0.2433,53.5858],[-0.2472,53.5868],[-0.2505,53.5845],[-0.2521,53.585],[-0.249,53.5869],[-0.251,53.588],[-0.2508,53.5894],[-0.25,53.5899],[-0.2498,53.5912],[-0.2489,53.592],[-0.2485,53.5936],[-0.2507,53.5938],[-0.2545,53.5925],[-0.2594,53.5969],[-0.2616,53.5957],[-0.2683,53.5994],[-0.2695,53.5986],[-0.2752,53.6023],[-0.2808,53.6041],[-0.283,53.6045],[-0.2829,53.6052],[-0.2812,53.6062],[-0.2855,53.6093],[-0.2871,53.6118],[-0.2904,53.6106],[-0.2921,53.6132],[-0.2887,53.6138],[-0.2873,53.6148],[-0.2826,53.6168],[-0.2801,53.6174],[-0.274,53.6174],[-0.2716,53.6179],[-0.2674,53.6179],[-0.2637,53.6194],[-0.262,53.6197],[-0.2611,53.6203],[-0.255,53.6211],[-0.2535,53.6216],[-0.253,53.6223],[-0.251,53.623],[-0.2462,53.6233],[-0.241,53.6233],[-0.238,53.6236],[-0.2381,53.6246],[-0.236,53.6246],[-0.2335,53.6238],[-0.2326,53.624],[-0.2246,53.628],[-0.2222,53.6291],[-0.2207,53.6302],[-0.2142,53.633],[-0.2106,53.6349],[-0.2044,53.6379]]]}</t>
  </si>
  <si>
    <t>{"type":"Polygon","coordinates":[[[-0.0324,51.4931],[-0.0373,51.4922],[-0.0391,51.4929],[-0.0411,51.4918],[-0.0403,51.4911],[-0.0427,51.49],[-0.0476,51.4904],[-0.0515,51.4894],[-0.0501,51.4883],[-0.0524,51.4878],[-0.053,51.4868],[-0.0529,51.4826],[-0.0532,51.481],[-0.0543,51.4786],[-0.0527,51.478],[-0.0528,51.4729],[-0.0517,51.4698],[-0.0523,51.4692],[-0.0509,51.4676],[-0.0505,51.4666],[-0.0482,51.4659],[-0.046,51.464],[-0.0452,51.4622],[-0.0453,51.459],[-0.0462,51.457],[-0.0446,51.4566],[-0.0416,51.455],[-0.0462,51.4499],[-0.0491,51.4501],[-0.0531,51.4488],[-0.054,51.4488],[-0.0576,51.4503],[-0.0587,51.4495],[-0.0618,51.4478],[-0.0631,51.4462],[-0.0637,51.4445],[-0.0637,51.4429],[-0.065,51.4412],[-0.0641,51.4408],[-0.0637,51.4379],[-0.0658,51.4347],[-0.0686,51.433],[-0.0728,51.4322],[-0.0749,51.4297],[-0.0751,51.4288],[-0.0739,51.4262],[-0.0749,51.4258],[-0.0783,51.4206],[-0.0799,51.4221],[-0.0809,51.4218],[-0.0817,51.4234],[-0.0835,51.423],[-0.0837,51.425],[-0.0859,51.4285],[-0.0877,51.429],[-0.0885,51.4297],[-0.0893,51.4318],[-0.0906,51.4365],[-0.0919,51.4388],[-0.093,51.4414],[-0.0945,51.4434],[-0.0953,51.4457],[-0.0961,51.4467],[-0.0993,51.4491],[-0.1008,51.451],[-0.1015,51.4524],[-0.1009,51.4542],[-0.0958,51.4574],[-0.0949,51.4589],[-0.0922,51.4611],[-0.0907,51.4633],[-0.0901,51.4663],[-0.0928,51.4701],[-0.094,51.4709],[-0.096,51.4699],[-0.0989,51.4719],[-0.1007,51.4745],[-0.1,51.4769],[-0.1082,51.4803],[-0.104,51.4809],[-0.1056,51.483],[-0.1072,51.4837],[-0.1064,51.4849],[-0.1085,51.4858],[-0.1032,51.4912],[-0.1049,51.4935],[-0.1057,51.4937],[-0.111,51.4956],[-0.1114,51.4964],[-0.1103,51.4969],[-0.1082,51.5005],[-0.1067,51.5017],[-0.1075,51.503],[-0.1064,51.5034],[-0.1065,51.505],[-0.1074,51.5071],[-0.1082,51.5069],[-0.1089,51.5084],[-0.107,51.5086],[-0.1015,51.5086],[-0.0955,51.5083],[-0.091,51.5071],[-0.0868,51.5068],[-0.0815,51.506],[-0.0728,51.5035],[-0.0708,51.5022],[-0.0638,51.5006],[-0.0571,51.5009],[-0.055,51.5014],[-0.0508,51.5029],[-0.0486,51.5045],[-0.0456,51.506],[-0.0444,51.5069],[-0.0411,51.5075],[-0.0384,51.5074],[-0.0359,51.5069],[-0.0337,51.506],[-0.0324,51.5041],[-0.0322,51.5017],[-0.0327,51.4947],[-0.0324,51.4931]]]}</t>
  </si>
  <si>
    <t>{"type":"Polygon","coordinates":[[[-0.1344,51.3909],[-0.1326,51.3901],[-0.1333,51.3895],[-0.1295,51.3872],[-0.1307,51.3863],[-0.1295,51.3853],[-0.1287,51.3825],[-0.1303,51.3822],[-0.128,51.3803],[-0.127,51.3773],[-0.1258,51.3756],[-0.1267,51.3749],[-0.1247,51.3737],[-0.1248,51.3729],[-0.1233,51.3712],[-0.1234,51.3706],[-0.1221,51.3665],[-0.1221,51.3658],[-0.1241,51.3654],[-0.1224,51.3645],[-0.1213,51.3647],[-0.1209,51.3633],[-0.1221,51.361],[-0.1219,51.3591],[-0.1247,51.3589],[-0.1242,51.3574],[-0.1214,51.3577],[-0.1202,51.353],[-0.1191,51.3531],[-0.1174,51.3466],[-0.1169,51.3458],[-0.1259,51.3452],[-0.1269,51.3449],[-0.1276,51.3474],[-0.129,51.3466],[-0.1329,51.3454],[-0.1325,51.3443],[-0.1371,51.3447],[-0.1423,51.3432],[-0.1446,51.3421],[-0.1435,51.3406],[-0.1445,51.3395],[-0.1475,51.3388],[-0.1452,51.3315],[-0.1441,51.3307],[-0.1493,51.3288],[-0.1445,51.3265],[-0.1443,51.3259],[-0.1456,51.3235],[-0.148,51.3227],[-0.1507,51.3222],[-0.1521,51.3223],[-0.1527,51.323],[-0.1566,51.3215],[-0.1587,51.324],[-0.1606,51.3232],[-0.1642,51.326],[-0.1636,51.3262],[-0.1644,51.3281],[-0.1623,51.3289],[-0.1631,51.3303],[-0.1701,51.3295],[-0.1702,51.3302],[-0.1729,51.33],[-0.1742,51.3332],[-0.1794,51.3362],[-0.1816,51.3376],[-0.1873,51.3406],[-0.1913,51.3421],[-0.1961,51.3433],[-0.1977,51.3435],[-0.1986,51.3423],[-0.1996,51.3419],[-0.2012,51.3399],[-0.2019,51.3402],[-0.2035,51.3396],[-0.2131,51.3355],[-0.2119,51.3333],[-0.2141,51.3304],[-0.2161,51.3298],[-0.221,51.3299],[-0.2231,51.3317],[-0.2292,51.3359],[-0.2298,51.3365],[-0.227,51.3378],[-0.2241,51.34],[-0.2192,51.3426],[-0.2173,51.3434],[-0.218,51.3456],[-0.2203,51.3502],[-0.2204,51.3514],[-0.2221,51.3513],[-0.222,51.3538],[-0.2229,51.3571],[-0.2241,51.3593],[-0.2269,51.3626],[-0.2299,51.364],[-0.2332,51.366],[-0.2338,51.3653],[-0.2371,51.3669],[-0.2409,51.367],[-0.2412,51.3663],[-0.2454,51.3668],[-0.2449,51.3682],[-0.2446,51.3705],[-0.2447,51.3744],[-0.2452,51.3784],[-0.2451,51.38],[-0.2442,51.3835],[-0.2429,51.3829],[-0.2418,51.3844],[-0.2387,51.3861],[-0.2397,51.3893],[-0.2347,51.3905],[-0.2339,51.3877],[-0.2277,51.384],[-0.221,51.3811],[-0.2181,51.3802],[-0.213,51.3848],[-0.2128,51.3854],[-0.2101,51.388],[-0.2095,51.388],[-0.205,51.3861],[-0.2035,51.3872],[-0.2005,51.3849],[-0.194,51.3879],[-0.1932,51.3879],[-0.1896,51.3859],[-0.1884,51.3854],[-0.1841,51.3877],[-0.1827,51.388],[-0.1789,51.3901],[-0.1749,51.3934],[-0.1729,51.3927],[-0.1711,51.3924],[-0.1699,51.3914],[-0.1664,51.3896],[-0.1653,51.388],[-0.1618,51.3881],[-0.161,51.3878],[-0.1597,51.3886],[-0.1576,51.3892],[-0.1471,51.3903],[-0.1444,51.3907],[-0.1432,51.3904],[-0.1419,51.3894],[-0.1344,51.3909]]]}</t>
  </si>
  <si>
    <t>{"type":"Polygon","coordinates":[[[-0.0166,51.5434],[-0.0161,51.5425],[-0.0165,51.5415],[-0.0178,51.5409],[-0.0179,51.5401],[-0.0194,51.5383],[-0.0213,51.537],[-0.0192,51.5349],[-0.018,51.5331],[-0.0182,51.5324],[-0.0169,51.5311],[-0.0132,51.5297],[-0.0112,51.5295],[-0.0102,51.5284],[-0.0086,51.5275],[-0.0075,51.5262],[-0.0082,51.5236],[-0.0079,51.523],[-0.009,51.5212],[-0.009,51.5196],[-0.0076,51.5189],[-0.0063,51.5177],[-0.006,51.5165],[-0.0043,51.5164],[-0.0035,51.5175],[-0.0026,51.5178],[-0.0007,51.5168],[0.0027,51.5155],[0.0036,51.5144],[0.0019,51.5117],[0.0022,51.5105],[0.0038,51.5104],[0.0047,51.5109],[0.0057,51.5137],[0.0072,51.5134],[0.0074,51.5127],[0.0056,51.5104],[0.0064,51.5094],[0.0087,51.509],[0.0092,51.5083],[0.0088,51.5073],[0.0061,51.508],[0.0037,51.5084],[-0.0021,51.5073],[-0.0054,51.505],[-0.0074,51.5029],[-0.0078,51.5008],[-0.0073,51.4983],[-0.0033,51.4922],[-0.003,51.4907],[-0.0037,51.489],[-0.005,51.4878],[-0.0086,51.4866],[-0.0132,51.486],[-0.0154,51.486],[-0.0184,51.4865],[-0.0214,51.4875],[-0.0227,51.4881],[-0.025,51.4898],[-0.0264,51.4917],[-0.0279,51.495],[-0.0275,51.4976],[-0.0274,51.502],[-0.027,51.5031],[-0.0279,51.505],[-0.0301,51.5074],[-0.0351,51.509],[-0.0387,51.5097],[-0.0407,51.5098],[-0.0451,51.5096],[-0.0481,51.5086],[-0.0548,51.5048],[-0.0564,51.5037],[-0.0585,51.503],[-0.0611,51.5029],[-0.0632,51.5032],[-0.0687,51.5045],[-0.0737,51.5062],[-0.0745,51.5066],[-0.0794,51.5078],[-0.0782,51.5099],[-0.0763,51.5105],[-0.0756,51.5097],[-0.0728,51.5104],[-0.0733,51.5129],[-0.074,51.5145],[-0.0769,51.5167],[-0.078,51.5185],[-0.0794,51.5188],[-0.0782,51.5219],[-0.0762,51.5222],[-0.0757,51.5236],[-0.0764,51.5243],[-0.0766,51.5264],[-0.0773,51.5273],[-0.0757,51.5284],[-0.0746,51.5298],[-0.0723,51.5308],[-0.0663,51.5312],[-0.0654,51.5329],[-0.0622,51.5332],[-0.0629,51.535],[-0.0617,51.5353],[-0.0607,51.5344],[-0.0581,51.5342],[-0.0552,51.5351],[-0.0528,51.5349],[-0.0524,51.5359],[-0.0514,51.5364],[-0.0496,51.5363],[-0.0484,51.5357],[-0.0469,51.5355],[-0.0449,51.5358],[-0.0414,51.5375],[-0.0374,51.5413],[-0.0378,51.5418],[-0.0329,51.5446],[-0.031,51.5435],[-0.0295,51.543],[-0.029,51.5423],[-0.0253,51.5432],[-0.0204,51.5436],[-0.0166,51.5434]]]}</t>
  </si>
  <si>
    <t>{"type":"Polygon","coordinates":[[[0.0218,51.6288],[0.0209,51.6288],[0.0201,51.6262],[0.019,51.6248],[0.0185,51.6228],[0.0162,51.6218],[0.0158,51.6209],[0.0146,51.6204],[0.0145,51.6189],[0.009,51.6192],[0.0163,51.6169],[0.0212,51.6123],[0.0214,51.6111],[0.0202,51.6098],[0.0195,51.6083],[0.0134,51.5999],[0.0129,51.5991],[0.0121,51.5921],[0.0124,51.5908],[0.0134,51.5838],[0.0155,51.5834],[0.0152,51.5817],[0.0174,51.5775],[0.0174,51.5744],[0.0163,51.5729],[0.018,51.572],[0.0189,51.5723],[0.0191,51.5698],[0.0177,51.57],[0.0189,51.5671],[0.0183,51.5659],[0.0172,51.5656],[0.0144,51.5656],[0.0142,51.5613],[0.0148,51.5594],[0.0163,51.5592],[0.0177,51.5584],[0.0203,51.5563],[0.0215,51.5549],[0.0169,51.5532],[0.0163,51.5532],[0.0146,51.555],[0.0096,51.5534],[0.0108,51.5523],[0.0095,51.5512],[0.0058,51.5506],[0.0057,51.5519],[0.0031,51.5521],[-0.0004,51.5517],[-0.0037,51.5509],[-0.0088,51.55],[-0.0095,51.5522],[-0.0109,51.5526],[-0.0129,51.5521],[-0.0172,51.5516],[-0.0175,51.5534],[-0.0185,51.5552],[-0.023,51.5573],[-0.024,51.5574],[-0.0245,51.5589],[-0.0259,51.5599],[-0.0292,51.5613],[-0.0307,51.5613],[-0.0329,51.5606],[-0.0368,51.5615],[-0.039,51.5612],[-0.0401,51.5618],[-0.0424,51.5614],[-0.0451,51.5618],[-0.0472,51.5626],[-0.0466,51.564],[-0.0475,51.5652],[-0.0507,51.5675],[-0.0534,51.5687],[-0.0542,51.5701],[-0.0559,51.5706],[-0.0584,51.5725],[-0.0589,51.5738],[-0.06,51.5754],[-0.0612,51.5778],[-0.0622,51.5797],[-0.0608,51.581],[-0.0581,51.5824],[-0.0557,51.5843],[-0.0548,51.5858],[-0.0522,51.5877],[-0.0534,51.5896],[-0.0534,51.5908],[-0.0525,51.5924],[-0.0521,51.5942],[-0.0513,51.595],[-0.0502,51.5969],[-0.0465,51.5998],[-0.0435,51.6028],[-0.0414,51.6056],[-0.0406,51.6062],[-0.0365,51.6077],[-0.0349,51.6085],[-0.034,51.6098],[-0.0355,51.6119],[-0.035,51.6137],[-0.0324,51.6166],[-0.0295,51.6188],[-0.0256,51.6221],[-0.0247,51.6237],[-0.0229,51.6258],[-0.0154,51.6353],[-0.0133,51.6398],[-0.0123,51.6462],[-0.0102,51.6465],[-0.0074,51.6462],[-0.0082,51.645],[-0.0083,51.6437],[-0.0061,51.6433],[-0.0046,51.6435],[-0.004,51.6427],[-0.0005,51.6437],[0.0008,51.6419],[0.0035,51.6415],[0.0061,51.6417],[0.0107,51.6414],[0.0158,51.6404],[0.0181,51.6403],[0.0201,51.6404],[0.0227,51.6411],[0.0231,51.6377],[0.0249,51.6374],[0.0247,51.6361],[0.0257,51.6346],[0.0246,51.633],[0.0237,51.6307],[0.0218,51.6288]]]}</t>
  </si>
  <si>
    <t>{"type":"Polygon","coordinates":[[[-0.1404,51.4192],[-0.142,51.4185],[-0.1445,51.4178],[-0.147,51.419],[-0.1503,51.4201],[-0.1513,51.4199],[-0.1575,51.4218],[-0.1596,51.4226],[-0.1616,51.4199],[-0.1651,51.4201],[-0.171,51.4219],[-0.1736,51.4232],[-0.178,51.4242],[-0.1819,51.4247],[-0.1841,51.4264],[-0.1846,51.4276],[-0.1842,51.4312],[-0.1858,51.4332],[-0.1873,51.433],[-0.1874,51.4321],[-0.1903,51.4319],[-0.1911,51.4336],[-0.1903,51.4348],[-0.1892,51.4385],[-0.1905,51.4389],[-0.1898,51.4401],[-0.19,51.4415],[-0.1967,51.4404],[-0.2043,51.439],[-0.2125,51.4378],[-0.2157,51.4377],[-0.2171,51.4386],[-0.2204,51.4384],[-0.2243,51.4389],[-0.2313,51.4381],[-0.2407,51.4352],[-0.2511,51.4326],[-0.2516,51.4345],[-0.2528,51.4351],[-0.2541,51.4373],[-0.2427,51.4419],[-0.2416,51.4431],[-0.2445,51.4464],[-0.2473,51.4492],[-0.2591,51.4549],[-0.2583,51.4573],[-0.2568,51.4599],[-0.258,51.4603],[-0.2566,51.4624],[-0.2555,51.4635],[-0.2529,51.4652],[-0.2481,51.4651],[-0.245,51.4652],[-0.2415,51.465],[-0.2356,51.4644],[-0.2333,51.464],[-0.2336,51.466],[-0.2328,51.4666],[-0.2334,51.4681],[-0.2329,51.4708],[-0.233,51.472],[-0.2321,51.4728],[-0.2308,51.4728],[-0.2271,51.4714],[-0.2237,51.4708],[-0.2234,51.4715],[-0.2228,51.4717],[-0.2191,51.4689],[-0.2169,51.4675],[-0.2128,51.4656],[-0.207,51.4638],[-0.2034,51.4632],[-0.1997,51.4627],[-0.1948,51.4629],[-0.1913,51.4632],[-0.1885,51.4637],[-0.1836,51.4656],[-0.1807,51.4679],[-0.1785,51.4708],[-0.1766,51.4753],[-0.1749,51.4782],[-0.1734,51.4795],[-0.1714,51.4803],[-0.1677,51.4811],[-0.1616,51.4819],[-0.1491,51.4837],[-0.1462,51.4836],[-0.1401,51.4828],[-0.1357,51.483],[-0.132,51.4838],[-0.1307,51.4844],[-0.1285,51.485],[-0.1264,51.4845],[-0.127,51.4836],[-0.1275,51.482],[-0.1299,51.4812],[-0.1314,51.4794],[-0.1336,51.4762],[-0.1352,51.4743],[-0.1345,51.474],[-0.1353,51.4729],[-0.1369,51.4731],[-0.138,51.4721],[-0.1403,51.4716],[-0.1506,51.4676],[-0.1505,51.466],[-0.1512,51.4659],[-0.1508,51.4631],[-0.1497,51.4612],[-0.1494,51.4594],[-0.1484,51.4574],[-0.1477,51.453],[-0.1477,51.4523],[-0.1436,51.4512],[-0.1423,51.451],[-0.1428,51.4501],[-0.1446,51.4487],[-0.1454,51.4469],[-0.1456,51.4454],[-0.1436,51.4418],[-0.1379,51.4417],[-0.1359,51.4418],[-0.1373,51.4399],[-0.1378,51.4384],[-0.1397,51.4373],[-0.1396,51.4353],[-0.1379,51.4338],[-0.1365,51.4338],[-0.1353,51.4303],[-0.1384,51.4306],[-0.1389,51.4261],[-0.1389,51.4238],[-0.1379,51.4211],[-0.1404,51.4192]]]}</t>
  </si>
  <si>
    <t>{"type":"Polygon","coordinates":[[[-0.1116,51.5153],[-0.1111,51.5138],[-0.1124,51.5128],[-0.1115,51.5116],[-0.1116,51.5108],[-0.1158,51.5103],[-0.1185,51.5095],[-0.1199,51.5088],[-0.1214,51.5074],[-0.1229,51.5048],[-0.1246,51.4958],[-0.1249,51.4926],[-0.1268,51.4898],[-0.1291,51.4878],[-0.1312,51.4864],[-0.1327,51.4857],[-0.1349,51.4852],[-0.1381,51.4848],[-0.1409,51.4849],[-0.1437,51.4854],[-0.1468,51.4857],[-0.15,51.4855],[-0.1504,51.4862],[-0.1559,51.4896],[-0.1552,51.49],[-0.1558,51.4915],[-0.1548,51.492],[-0.156,51.4932],[-0.155,51.4939],[-0.156,51.4945],[-0.1557,51.4956],[-0.1561,51.4978],[-0.1579,51.499],[-0.1585,51.5013],[-0.1585,51.5022],[-0.1606,51.5018],[-0.1629,51.5001],[-0.1655,51.4987],[-0.1676,51.4983],[-0.1684,51.499],[-0.1715,51.4987],[-0.1736,51.4982],[-0.1796,51.4978],[-0.1803,51.5015],[-0.1843,51.5018],[-0.1879,51.5102],[-0.1921,51.5099],[-0.193,51.5118],[-0.1941,51.5118],[-0.1951,51.515],[-0.1992,51.5146],[-0.1999,51.5168],[-0.2015,51.5178],[-0.2038,51.5206],[-0.2006,51.5208],[-0.2016,51.5227],[-0.2039,51.5235],[-0.2062,51.5259],[-0.2103,51.5267],[-0.2133,51.5269],[-0.2156,51.5267],[-0.216,51.5279],[-0.2159,51.5297],[-0.2151,51.5304],[-0.2152,51.5314],[-0.2117,51.5318],[-0.2076,51.5328],[-0.203,51.5329],[-0.1989,51.5309],[-0.198,51.5301],[-0.1978,51.5279],[-0.1966,51.5277],[-0.1929,51.5321],[-0.1924,51.5333],[-0.193,51.534],[-0.1915,51.5363],[-0.1888,51.5345],[-0.1878,51.535],[-0.1846,51.538],[-0.1804,51.5395],[-0.1783,51.5398],[-0.1739,51.5395],[-0.1742,51.5383],[-0.1735,51.5376],[-0.172,51.5384],[-0.1709,51.5378],[-0.1695,51.5386],[-0.168,51.5379],[-0.165,51.5358],[-0.1605,51.5373],[-0.1594,51.5364],[-0.1542,51.5374],[-0.1527,51.5375],[-0.1472,51.525],[-0.1458,51.5253],[-0.1452,51.524],[-0.1429,51.5239],[-0.137,51.5189],[-0.1353,51.5189],[-0.1343,51.518],[-0.1326,51.5172],[-0.1308,51.5171],[-0.1294,51.5135],[-0.1276,51.5127],[-0.1245,51.5142],[-0.1229,51.5151],[-0.1195,51.5145],[-0.1186,51.515],[-0.1147,51.516],[-0.1139,51.5148],[-0.1116,51.5153]]]}</t>
  </si>
  <si>
    <t>{"type":"Polygon","coordinates":[[[-0.8713,52.0402],[-0.8695,52.0404],[-0.867,52.0401],[-0.8671,52.0386],[-0.8612,52.0357],[-0.8591,52.0344],[-0.858,52.033],[-0.8559,52.0317],[-0.8569,52.0305],[-0.8553,52.0299],[-0.8519,52.028],[-0.8524,52.0274],[-0.8495,52.026],[-0.8475,52.0256],[-0.847,52.0246],[-0.8452,52.0229],[-0.8391,52.0212],[-0.8353,52.0189],[-0.8329,52.0185],[-0.8308,52.0174],[-0.8292,52.016],[-0.8266,52.0149],[-0.825,52.0148],[-0.8233,52.0138],[-0.8211,52.013],[-0.8196,52.012],[-0.8193,52.0106],[-0.8194,52.0075],[-0.818,52.0061],[-0.8163,52.0054],[-0.8138,52.0055],[-0.8123,52.006],[-0.8107,52.0043],[-0.808,52.0003],[-0.8063,51.9957],[-0.806,51.993],[-0.8044,51.9858],[-0.8035,51.9855],[-0.7997,51.9869],[-0.7941,51.9871],[-0.7888,51.988],[-0.7844,51.9882],[-0.7828,51.9885],[-0.7763,51.9886],[-0.7712,51.9829],[-0.762,51.9855],[-0.7609,51.9847],[-0.7576,51.9828],[-0.7555,51.9806],[-0.7497,51.978],[-0.7467,51.9764],[-0.7437,51.9752],[-0.7476,51.9735],[-0.7449,51.9723],[-0.7406,51.97],[-0.7309,51.9724],[-0.7251,51.9746],[-0.7238,51.9753],[-0.7219,51.9756],[-0.7166,51.9772],[-0.714,51.9779],[-0.714,51.9786],[-0.7128,51.9792],[-0.7143,51.9803],[-0.7145,51.981],[-0.717,51.9814],[-0.7178,51.9826],[-0.7157,51.9843],[-0.7139,51.9883],[-0.7125,51.9897],[-0.71,51.9885],[-0.7077,51.9881],[-0.7065,51.9883],[-0.7038,51.988],[-0.7016,51.987],[-0.7016,51.9855],[-0.7001,51.9854],[-0.7001,51.9844],[-0.6974,51.9828],[-0.696,51.9822],[-0.6932,51.9824],[-0.6898,51.9812],[-0.6857,51.9803],[-0.685,51.9799],[-0.6823,51.9796],[-0.6783,51.9782],[-0.6776,51.9769],[-0.6746,51.9766],[-0.6706,51.9766],[-0.6705,51.9778],[-0.6691,51.9785],[-0.6685,51.9776],[-0.6661,51.9761],[-0.6611,51.9734],[-0.6573,51.9716],[-0.653,51.9692],[-0.6513,51.9683],[-0.653,51.9677],[-0.6535,51.967],[-0.6537,51.9639],[-0.6555,51.9611],[-0.6553,51.9606],[-0.6593,51.9599],[-0.6603,51.9578],[-0.6621,51.9556],[-0.6641,51.9566],[-0.6655,51.9557],[-0.6654,51.955],[-0.6676,51.9545],[-0.6717,51.9562],[-0.6723,51.9556],[-0.6728,51.9539],[-0.6725,51.9528],[-0.6732,51.9523],[-0.6715,51.9508],[-0.6714,51.9499],[-0.6698,51.9488],[-0.6708,51.9472],[-0.6727,51.946],[-0.6721,51.9452],[-0.6706,51.9447],[-0.6705,51.9436],[-0.6739,51.9432],[-0.6739,51.944],[-0.6749,51.9451],[-0.6787,51.9444],[-0.6823,51.9428],[-0.683,51.9418],[-0.6811,51.9387],[-0.6816,51.9376],[-0.6805,51.9367],[-0.6803,51.9355],[-0.6817,51.9351],[-0.683,51.9358],[-0.6874,51.9312],[-0.6897,51.9283],[-0.6915,51.927],[-0.6903,51.9254],[-0.6918,51.9219],[-0.6945,51.9184],[-0.6966,51.9162],[-0.6985,51.9131],[-0.7022,51.9091],[-0.6979,51.9056],[-0.6963,51.9041],[-0.6956,51.9015],[-0.6945,51.9007],[-0.6924,51.9001],[-0.6827,51.9003],[-0.6784,51.9015],[-0.6737,51.9015],[-0.6723,51.9002],[-0.6707,51.8992],[-0.6673,51.8966],[-0.6664,51.8966],[-0.6629,51.8955],[-0.6625,51.8958],[-0.6595,51.8942],[-0.659,51.8931],[-0.6603,51.8922],[-0.6595,51.8905],[-0.6584,51.8903],[-0.6557,51.8889],[-0.6549,51.8879],[-0.6515,51.887],[-0.651,51.8865],[-0.6482,51.8861],[-0.6433,51.8843],[-0.6379,51.883],[-0.6374,51.8826],[-0.6291,51.8825],[-0.6271,51.8827],[-0.6201,51.8855],[-0.6196,51.8852],[-0.6126,51.8775],[-0.609,51.8756],[-0.591,51.8714],[-0.5869,51.8705],[-0.5836,51.8703],[-0.5832,51.8687],[-0.5825,51.8678],[-0.5798,51.8664],[-0.5773,51.866],[-0.5763,51.8647],[-0.5739,51.8625],[-0.5737,51.8611],[-0.5726,51.86],[-0.5705,51.8591],[-0.5692,51.8578],[-0.5715,51.855],[-0.5708,51.8546],[-0.5696,51.8522],[-0.5686,51.8513],[-0.5671,51.851],[-0.5642,51.8516],[-0.5641,51.851],[-0.5668,51.8508],[-0.5656,51.8486],[-0.5641,51.8471],[-0.5623,51.8459],[-0.5608,51.8453],[-0.5573,51.8451],[-0.5563,51.8447],[-0.556,51.8433],[-0.5533,51.8417],[-0.5509,51.8394],[-0.5483,51.8359],[-0.5469,51.8352],[-0.5453,51.835],[-0.5423,51.8332],[-0.5399,51.832],[-0.5377,51.8314],[-0.5394,51.8286],[-0.5414,51.827],[-0.5421,51.8257],[-0.5435,51.8247],[-0.5462,51.8258],[-0.549,51.828],[-0.5501,51.8281],[-0.5537,51.8267],[-0.5554,51.8284],[-0.5572,51.831],[-0.5597,51.8305],[-0.5609,51.8299],[-0.5613,51.8289],[-0.558,51.8255],[-0.5588,51.8247],[-0.5608,51.8264],[-0.5617,51.8255],[-0.5627,51.8235],[-0.5656,51.8213],[-0.5672,51.8198],[-0.571,51.819],[-0.5724,51.8194],[-0.5752,51.8188],[-0.5763,51.8169],[-0.5743,51.8162],[-0.5771,51.8123],[-0.5772,51.8118],[-0.5808,51.8083],[-0.5819,51.8069],[-0.5881,51.8078],[-0.5917,51.8081],[-0.5946,51.8113],[-0.5947,51.8139],[-0.5974,51.8143],[-0.6029,51.8133],[-0.6065,51.8123],[-0.6109,51.8121],[-0.6154,51.8148],[-0.6179,51.8145],[-0.6207,51.8149],[-0.6219,51.816],[-0.6242,51.8162],[-0.6257,51.8159],[-0.6266,51.8171],[-0.6276,51.8173],[-0.633,51.8199],[-0.6344,51.8186],[-0.6357,51.8181],[-0.6372,51.8179],[-0.641,51.8164],[-0.644,51.8159],[-0.6452,51.8154],[-0.6478,51.8136],[-0.6511,51.8153],[-0.653,51.8153],[-0.6565,51.8158],[-0.6591,51.8154],[-0.663,51.8162],[-0.6642,51.8156],[-0.6672,51.8158],[-0.6688,51.8172],[-0.6692,51.8185],[-0.6725,51.8197],[-0.677,51.8242],[-0.6782,51.8256],[-0.6787,51.8273],[-0.6797,51.8291],[-0.6818,51.8318],[-0.6826,51.8333],[-0.6831,51.8351],[-0.6837,51.836],[-0.6859,51.8378],[-0.6881,51.84],[-0.6903,51.8413],[-0.6907,51.8405],[-0.692,51.8403],[-0.6955,51.8411],[-0.6938,51.8425],[-0.6929,51.844],[-0.69,51.8466],[-0.6868,51.8492],[-0.6883,51.8506],[-0.6909,51.855],[-0.6923,51.857],[-0.6946,51.8564],[-0.6964,51.8581],[-0.7018,51.8575],[-0.7046,51.8555],[-0.7071,51.8544],[-0.7089,51.8558],[-0.7105,51.8578],[-0.7175,51.8571],[-0.7203,51.8561],[-0.7226,51.8542],[-0.7221,51.8527],[-0.7221,51.8508],[-0.7227,51.85],[-0.7253,51.8498],[-0.7276,51.8502],[-0.7312,51.849],[-0.7328,51.8476],[-0.7345,51.8443],[-0.7364,51.8424],[-0.7401,51.8426],[-0.7444,51.8424],[-0.7457,51.8421],[-0.7453,51.8384],[-0.7447,51.8375],[-0.7379,51.834],[-0.7367,51.8319],[-0.7379,51.8309],[-0.7329,51.8278],[-0.7315,51.8265],[-0.7303,51.8249],[-0.7291,51.8219],[-0.7245,51.8183],[-0.7215,51.8167],[-0.7192,51.8161],[-0.7144,51.8173],[-0.7118,51.8184],[-0.7115,51.8191],[-0.7093,51.8205],[-0.7075,51.8191],[-0.7012,51.8149],[-0.7002,51.8132],[-0.6983,51.8112],[-0.6964,51.8102],[-0.6935,51.8072],[-0.6923,51.8056],[-0.6904,51.8045],[-0.688,51.8024],[-0.6872,51.8013],[-0.6852,51.7998],[-0.6827,51.7972],[-0.684,51.7963],[-0.6822,51.7946],[-0.684,51.7938],[-0.6888,51.7926],[-0.689,51.7916],[-0.6879,51.7912],[-0.6815,51.7881],[-0.6794,51.7847],[-0.6795,51.7834],[-0.6789,51.7819],[-0.6775,51.7809],[-0.6762,51.779],[-0.6774,51.7759],[-0.6761,51.7733],[-0.6761,51.7714],[-0.6755,51.7705],[-0.6737,51.7686],[-0.6688,51.7657],[-0.6664,51.7651],[-0.6643,51.7649],[-0.6611,51.7641],[-0.6578,51.7628],[-0.6529,51.7598],[-0.6516,51.76],[-0.6486,51.7585],[-0.6492,51.7576],[-0.6478,51.7573],[-0.6471,51.7562],[-0.6448,51.7546],[-0.6428,51.7539],[-0.6343,51.7532],[-0.6311,51.753],[-0.6299,51.754],[-0.6283,51.7547],[-0.6262,51.7536],[-0.6256,51.7544],[-0.6237,51.7535],[-0.6233,51.7544],[-0.6204,51.753],[-0.6173,51.7526],[-0.6138,51.7509],[-0.6135,51.7482],[-0.613,51.7474],[-0.6106,51.7484],[-0.6093,51.7494],[-0.6052,51.7499],[-0.6021,51.7511],[-0.6002,51.7515],[-0.5941,51.7514],[-0.5912,51.7518],[-0.5864,51.7521],[-0.5858,51.7501],[-0.5847,51.7487],[-0.5838,51.7463],[-0.5809,51.7438],[-0.5795,51.7413],[-0.576,51.7377],[-0.5728,51.7359],[-0.5697,51.7361],[-0.5704,51.7368],[-0.5692,51.7378],[-0.5684,51.7375],[-0.5668,51.739],[-0.5656,51.7389],[-0.5637,51.7396],[-0.563,51.7383],[-0.5656,51.7365],[-0.5635,51.7357],[-0.5603,51.7373],[-0.5593,51.7373],[-0.5585,51.7356],[-0.5607,51.7341],[-0.5596,51.7334],[-0.5584,51.7341],[-0.556,51.7332],[-0.5545,51.7341],[-0.5531,51.7333],[-0.5543,51.7323],[-0.5516,51.731],[-0.5516,51.73],[-0.5535,51.7282],[-0.5515,51.7252],[-0.5506,51.7247],[-0.5504,51.723],[-0.5537,51.7225],[-0.5559,51.7218],[-0.5587,51.7192],[-0.5613,51.718],[-0.5627,51.715],[-0.5632,51.7122],[-0.5631,51.7115],[-0.5579,51.7083],[-0.5572,51.7071],[-0.556,51.7059],[-0.5527,51.7042],[-0.5482,51.7035],[-0.5468,51.7016],[-0.5469,51.6986],[-0.5445,51.6973],[-0.5432,51.6951],[-0.543,51.6941],[-0.5438,51.6923],[-0.5471,51.6892],[-0.5485,51.6873],[-0.5492,51.6849],[-0.5487,51.6827],[-0.5469,51.6825],[-0.5463,51.6804],[-0.5396,51.6803],[-0.5389,51.68],[-0.5349,51.6816],[-0.5321,51.6818],[-0.5311,51.6807],[-0.5276,51.6817],[-0.5244,51.682],[-0.525,51.68],[-0.525,51.6787],[-0.5225,51.6788],[-0.5214,51.6799],[-0.519,51.6803],[-0.5168,51.6802],[-0.516,51.6796],[-0.5115,51.6799],[-0.5098,51.6787],[-0.5079,51.678],[-0.5051,51.6731],[-0.5077,51.6721],[-0.51,51.6699],[-0.5125,51.6686],[-0.5141,51.667],[-0.5147,51.6654],[-0.5175,51.6671],[-0.521,51.668],[-0.5218,51.6662],[-0.5226,51.6636],[-0.5227,51.6615],[-0.5224,51.6593],[-0.5228,51.6584],[-0.5245,51.6578],[-0.5271,51.6596],[-0.5326,51.663],[-0.5333,51.6609],[-0.5364,51.6604],[-0.5365,51.6555],[-0.5343,51.6529],[-0.5367,51.6524],[-0.5344,51.6509],[-0.5309,51.6491],[-0.532,51.6477],[-0.5348,51.6457],[-0.538,51.6423],[-0.5389,51.6403],[-0.5393,51.638],[-0.5353,51.6375],[-0.5343,51.6368],[-0.5357,51.6358],[-0.5346,51.6299],[-0.5319,51.6253],[-0.5317,51.6236],[-0.5305,51.6198],[-0.5301,51.6171],[-0.5288,51.6153],[-0.5265,51.6139],[-0.5229,51.6069],[-0.5223,51.6045],[-0.5218,51.6042],[-0.5207,51.6019],[-0.5196,51.601],[-0.5176,51.6002],[-0.5147,51.5999],[-0.5102,51.5996],[-0.5031,51.5998],[-0.5006,51.5997],[-0.5006,51.5987],[-0.4995,51.5964],[-0.4994,51.5952],[-0.4986,51.5944],[-0.4988,51.5931],[-0.4994,51.5926],[-0.4989,51.5913],[-0.4979,51.591],[-0.4972,51.5893],[-0.4958,51.5881],[-0.495,51.5865],[-0.4947,51.5846],[-0.4911,51.5828],[-0.4896,51.5818],[-0.4886,51.5796],[-0.4895,51.5782],[-0.4881,51.5765],[-0.484,51.5749],[-0.4855,51.5739],[-0.485,51.5722],[-0.484,51.571],[-0.4848,51.5669],[-0.4826,51.5657],[-0.4832,51.5651],[-0.4824,51.5641],[-0.4828,51.5628],[-0.4808,51.5618],[-0.4812,51.561],[-0.4775,51.5603],[-0.4767,51.5593],[-0.4766,51.558],[-0.4774,51.5553],[-0.4789,51.5548],[-0.4827,51.5515],[-0.4844,51.5514],[-0.4864,51.5502],[-0.4875,51.549],[-0.4881,51.5475],[-0.4894,51.5472],[-0.4893,51.5464],[-0.4912,51.5462],[-0.4908,51.545],[-0.4921,51.5424],[-0.4918,51.5417],[-0.4934,51.5411],[-0.4955,51.5383],[-0.4933,51.5358],[-0.4905,51.5341],[-0.4912,51.5334],[-0.4902,51.5321],[-0.4899,51.5304],[-0.489,51.5292],[-0.4893,51.5278],[-0.4907,51.5268],[-0.4908,51.5257],[-0.4903,51.5247],[-0.4905,51.5226],[-0.4911,51.5215],[-0.4904,51.5199],[-0.4916,51.519],[-0.4923,51.5173],[-0.4912,51.5152],[-0.4896,51.5142],[-0.4899,51.5133],[-0.4898,51.5115],[-0.4888,51.5114],[-0.4863,51.5102],[-0.4835,51.508],[-0.4832,51.5066],[-0.4853,51.5047],[-0.4848,51.5037],[-0.4851,51.5027],[-0.4898,51.4989],[-0.4886,51.4968],[-0.4887,51.496],[-0.49,51.4947],[-0.4961,51.495],[-0.5006,51.4948],[-0.5007,51.4953],[-0.5058,51.4946],[-0.5106,51.4937],[-0.516,51.4933],[-0.5278,51.4935],[-0.5318,51.4934],[-0.5292,51.4964],[-0.5282,51.4979],[-0.5278,51.4995],[-0.528,51.5016],[-0.5289,51.5015],[-0.5274,51.5057],[-0.5262,51.5074],[-0.5264,51.509],[-0.5289,51.5101],[-0.5324,51.5099],[-0.5417,51.5095],[-0.5504,51.5091],[-0.554,51.5091],[-0.5601,51.5098],[-0.5661,51.5105],[-0.5687,51.5113],[-0.5667,51.5145],[-0.569,51.5177],[-0.5651,51.5207],[-0.5654,51.5213],[-0.5675,51.5215],[-0.5708,51.5232],[-0.5716,51.5239],[-0.5725,51.5274],[-0.5742,51.5284],[-0.5751,51.5294],[-0.573,51.5297],[-0.5695,51.5298],[-0.568,51.5303],[-0.5673,51.5317],[-0.5672,51.5329],[-0.5692,51.533],[-0.5724,51.5339],[-0.576,51.5339],[-0.5784,51.5305],[-0.5792,51.5281],[-0.5809,51.5257],[-0.581,51.5231],[-0.5874,51.5231],[-0.5899,51.5227],[-0.5899,51.5241],[-0.595,51.5242],[-0.5947,51.5257],[-0.5965,51.5258],[-0.5962,51.5279],[-0.5978,51.5281],[-0.6042,51.5293],[-0.606,51.53],[-0.6064,51.5321],[-0.6085,51.532],[-0.6105,51.5315],[-0.6118,51.533],[-0.6134,51.5328],[-0.6146,51.5342],[-0.6165,51.5339],[-0.6168,51.5347],[-0.6197,51.5355],[-0.619,51.5368],[-0.6197,51.5379],[-0.6238,51.5378],[-0.6252,51.5382],[-0.6306,51.5389],[-0.6356,51.5378],[-0.6368,51.5379],[-0.6398,51.5371],[-0.6434,51.5368],[-0.6449,51.5361],[-0.6452,51.5343],[-0.6473,51.533],[-0.6527,51.53],[-0.6553,51.5296],[-0.66,51.5284],[-0.6602,51.5255],[-0.6596,51.5208],[-0.6589,51.5194],[-0.6568,51.5188],[-0.655,51.5188],[-0.6542,51.5176],[-0.6533,51.5148],[-0.654,51.5123],[-0.654,51.511],[-0.6531,51.5105],[-0.654,51.5083],[-0.6554,51.5083],[-0.6556,51.5068],[-0.659,51.5071],[-0.6593,51.5049],[-0.6539,51.5042],[-0.6544,51.5016],[-0.6551,51.501],[-0.6535,51.5005],[-0.6495,51.5006],[-0.6471,51.501],[-0.6449,51.5022],[-0.643,51.5027],[-0.6422,51.5006],[-0.6445,51.4965],[-0.6402,51.4964],[-0.6377,51.4954],[-0.6357,51.495],[-0.634,51.493],[-0.6385,51.4917],[-0.6399,51.4905],[-0.6416,51.4902],[-0.6459,51.4902],[-0.6468,51.4898],[-0.6479,51.4885],[-0.6498,51.487],[-0.6511,51.4856],[-0.6524,51.4856],[-0.6543,51.4869],[-0.6559,51.4872],[-0.6583,51.4871],[-0.6623,51.4879],[-0.6656,51.4883],[-0.6692,51.4896],[-0.6729,51.4924],[-0.6743,51.4931],[-0.6785,51.4946],[-0.6795,51.4972],[-0.6817,51.4999],[-0.6825,51.5014],[-0.6827,51.5033],[-0.6861,51.507],[-0.6885,51.5085],[-0.6913,51.5094],[-0.6926,51.5101],[-0.6955,51.5103],[-0.6989,51.5096],[-0.7019,51.5104],[-0.7032,51.5111],[-0.7035,51.5128],[-0.7016,51.5187],[-0.7015,51.5213],[-0.702,51.5242],[-0.7014,51.5254],[-0.7009,51.5275],[-0.7002,51.5287],[-0.6997,51.5314],[-0.6978,51.5346],[-0.698,51.5375],[-0.6962,51.5402],[-0.6935,51.5428],[-0.6925,51.5443],[-0.6914,51.5478],[-0.6915,51.5498],[-0.6911,51.5538],[-0.6912,51.5568],[-0.6926,51.5601],[-0.6942,51.5622],[-0.6948,51.5635],[-0.696,51.5649],[-0.6973,51.5654],[-0.7005,51.5658],[-0.7022,51.5652],[-0.7031,51.5631],[-0.7037,51.5626],[-0.7056,51.5622],[-0.7085,51.5631],[-0.7108,51.5641],[-0.7122,51.5655],[-0.7115,51.5687],[-0.7118,51.5709],[-0.7125,51.5727],[-0.7136,51.5744],[-0.7155,51.5765],[-0.7164,51.577],[-0.719,51.5777],[-0.7229,51.5778],[-0.7279,51.5772],[-0.731,51.5762],[-0.7333,51.5751],[-0.7371,51.5741],[-0.7388,51.5734],[-0.7411,51.5717],[-0.7454,51.5706],[-0.7489,51.5684],[-0.7539,51.5665],[-0.7568,51.5649],[-0.7577,51.5648],[-0.7613,51.5661],[-0.7648,51.5664],[-0.7681,51.5658],[-0.7701,51.5666],[-0.7709,51.5679],[-0.7737,51.5672],[-0.7764,51.5658],[-0.7778,51.5639],[-0.7794,51.5602],[-0.7827,51.556],[-0.7864,51.554],[-0.7904,51.553],[-0.793,51.5514],[-0.7955,51.5512],[-0.7971,51.5515],[-0.8033,51.5519],[-0.8072,51.5528],[-0.8105,51.5527],[-0.8169,51.551],[-0.8229,51.5507],[-0.8242,51.5505],[-0.8264,51.5492],[-0.8276,51.5468],[-0.8291,51.5456],[-0.8311,51.5457],[-0.8327,51.5453],[-0.8341,51.5457],[-0.8356,51.5467],[-0.8385,51.5468],[-0.8407,51.5453],[-0.8428,51.5448],[-0.8471,51.5452],[-0.851,51.5466],[-0.854,51.548],[-0.8575,51.5488],[-0.8597,51.5484],[-0.8617,51.5487],[-0.8637,51.5499],[-0.8638,51.551],[-0.8649,51.553],[-0.8678,51.5561],[-0.8705,51.5573],[-0.8716,51.5581],[-0.8728,51.5603],[-0.8744,51.5612],[-0.877,51.562],[-0.8813,51.562],[-0.8835,51.5614],[-0.8861,51.5603],[-0.8874,51.5595],[-0.889,51.5577],[-0.8904,51.5549],[-0.8921,51.5521],[-0.8937,51.5493],[-0.8959,51.5465],[-0.8969,51.5449],[-0.8983,51.5453],[-0.9033,51.5459],[-0.9021,51.5488],[-0.9028,51.5529],[-0.9017,51.5561],[-0.9093,51.5575],[-0.9108,51.5581],[-0.9117,51.5598],[-0.9136,51.5617],[-0.9159,51.5617],[-0.9171,51.5626],[-0.9185,51.5615],[-0.9196,51.5619],[-0.9217,51.5645],[-0.9242,51.5634],[-0.9279,51.5659],[-0.9282,51.5673],[-0.9278,51.5681],[-0.9305,51.5685],[-0.9308,51.5691],[-0.9339,51.5698],[-0.9368,51.5714],[-0.9386,51.5713],[-0.9401,51.5765],[-0.9395,51.5788],[-0.9399,51.5821],[-0.9414,51.5844],[-0.9416,51.5853],[-0.9391,51.5866],[-0.9345,51.5886],[-0.9333,51.5886],[-0.9285,51.5901],[-0.9283,51.5907],[-0.9249,51.5909],[-0.9199,51.5956],[-0.9169,51.5993],[-0.9172,51.6001],[-0.9192,51.6021],[-0.9201,51.6036],[-0.9217,51.6036],[-0.9235,51.6042],[-0.9282,51.6043],[-0.9297,51.6042],[-0.9307,51.6027],[-0.9323,51.6018],[-0.9339,51.6017],[-0.9363,51.6023],[-0.936,51.6033],[-0.9385,51.604],[-0.943,51.6048],[-0.9433,51.6057],[-0.9426,51.6073],[-0.9441,51.6095],[-0.9439,51.6108],[-0.943,51.6118],[-0.941,51.6132],[-0.94,51.6143],[-0.9386,51.6179],[-0.9395,51.6186],[-0.9446,51.6183],[-0.9459,51.6185],[-0.9478,51.6205],[-0.9495,51.6207],[-0.9501,51.6214],[-0.95,51.6237],[-0.9495,51.6255],[-0.9496,51.6273],[-0.9501,51.6289],[-0.9489,51.6314],[-0.9449,51.6305],[-0.9436,51.6305],[-0.9422,51.6318],[-0.9401,51.6328],[-0.9379,51.6353],[-0.9354,51.6357],[-0.9346,51.6365],[-0.9362,51.6397],[-0.9376,51.6416],[-0.9413,51.644],[-0.9447,51.6467],[-0.9452,51.6483],[-0.9486,51.6496],[-0.95,51.6509],[-0.945,51.6498],[-0.944,51.6512],[-0.9444,51.6521],[-0.9481,51.6524],[-0.9471,51.6533],[-0.9454,51.654],[-0.9437,51.6538],[-0.9396,51.6543],[-0.9338,51.6529],[-0.9332,51.6526],[-0.9315,51.6532],[-0.9315,51.6552],[-0.9295,51.6557],[-0.9294,51.6542],[-0.9281,51.6523],[-0.9274,51.6548],[-0.9252,51.655],[-0.9231,51.6567],[-0.9252,51.6598],[-0.9266,51.66],[-0.9285,51.6612],[-0.9296,51.6634],[-0.9322,51.6649],[-0.9308,51.6661],[-0.9294,51.6663],[-0.9278,51.6656],[-0.9249,51.6654],[-0.9249,51.6669],[-0.9206,51.6701],[-0.9187,51.6712],[-0.9178,51.6724],[-0.9162,51.6724],[-0.9104,51.6738],[-0.9072,51.6735],[-0.9047,51.6722],[-0.9012,51.671],[-0.8975,51.6702],[-0.8948,51.6683],[-0.884,51.6677],[-0.8777,51.6684],[-0.8786,51.6699],[-0.8818,51.6727],[-0.8846,51.6739],[-0.889,51.674],[-0.8921,51.6748],[-0.8948,51.6746],[-0.896,51.675],[-0.8979,51.6764],[-0.8958,51.6773],[-0.8938,51.6791],[-0.8925,51.6783],[-0.891,51.6787],[-0.8877,51.6806],[-0.8868,51.6814],[-0.8819,51.6805],[-0.8799,51.6809],[-0.8813,51.6839],[-0.8837,51.6858],[-0.8859,51.6868],[-0.8876,51.6872],[-0.8927,51.6891],[-0.8939,51.6906],[-0.8947,51.6926],[-0.8934,51.6945],[-0.8907,51.6974],[-0.8893,51.6998],[-0.8896,51.7012],[-0.8872,51.7035],[-0.8871,51.7052],[-0.8876,51.7063],[-0.8897,51.7081],[-0.8887,51.709],[-0.8883,51.7124],[-0.8878,51.7133],[-0.8875,51.7167],[-0.8878,51.7185],[-0.8894,51.7201],[-0.891,51.7213],[-0.8934,51.722],[-0.8955,51.7218],[-0.8966,51.7223],[-0.8989,51.7245],[-0.8997,51.725],[-0.9017,51.7282],[-0.9006,51.7294],[-0.9036,51.7313],[-0.9055,51.7333],[-0.9061,51.7334],[-0.9087,51.7351],[-0.9094,51.7366],[-0.9135,51.7373],[-0.9148,51.7379],[-0.9169,51.7369],[-0.9182,51.7372],[-0.9187,51.7388],[-0.9204,51.7406],[-0.9203,51.7426],[-0.9209,51.7446],[-0.9241,51.7477],[-0.9284,51.7459],[-0.9324,51.7498],[-0.9333,51.7524],[-0.9361,51.7535],[-0.9404,51.7529],[-0.9424,51.753],[-0.945,51.7536],[-0.9471,51.7555],[-0.9511,51.7562],[-0.9511,51.7566],[-0.9537,51.7578],[-0.9606,51.7587],[-0.9647,51.759],[-0.9667,51.7587],[-0.9701,51.7585],[-0.9716,51.7581],[-0.9739,51.758],[-0.9753,51.7589],[-0.9762,51.7601],[-0.9798,51.7607],[-0.9814,51.76],[-0.9812,51.7579],[-0.9808,51.7571],[-0.9817,51.7559],[-0.9808,51.7534],[-0.9834,51.7524],[-0.9863,51.7521],[-0.9871,51.7532],[-0.989,51.7531],[-0.9907,51.7541],[-0.9927,51.754],[-0.9936,51.7547],[-0.9972,51.7534],[-0.9983,51.7535],[-0.998,51.7547],[-0.9995,51.7545],[-1.0038,51.7549],[-1.0075,51.7549],[-1.0078,51.7559],[-1.0106,51.756],[-1.02,51.7558],[-1.0236,51.7555],[-1.0253,51.7558],[-1.0269,51.7571],[-1.0298,51.7579],[-1.032,51.757],[-1.0327,51.7558],[-1.0325,51.753],[-1.0312,51.7519],[-1.0307,51.7495],[-1.0296,51.7489],[-1.03,51.7466],[-1.0297,51.7459],[-1.0306,51.7448],[-1.0317,51.7444],[-1.0346,51.7446],[-1.0361,51.7441],[-1.0386,51.7441],[-1.0391,51.7447],[-1.0425,51.7447],[-1.046,51.745],[-1.0456,51.7459],[-1.0473,51.7465],[-1.0481,51.7476],[-1.0508,51.7483],[-1.0533,51.7497],[-1.055,51.7522],[-1.0564,51.752],[-1.0633,51.7536],[-1.0664,51.7536],[-1.0682,51.7548],[-1.068,51.7555],[-1.069,51.7562],[-1.0728,51.7583],[-1.075,51.7585],[-1.0778,51.7585],[-1.0809,51.7565],[-1.0831,51.7604],[-1.0827,51.7605],[-1.0828,51.7641],[-1.0817,51.7668],[-1.0793,51.7694],[-1.0799,51.7702],[-1.0791,51.7713],[-1.0808,51.7722],[-1.0806,51.7728],[-1.0827,51.7735],[-1.0813,51.7759],[-1.08,51.7775],[-1.0838,51.7808],[-1.0858,51.7813],[-1.0967,51.7822],[-1.0969,51.7812],[-1.098,51.7805],[-1.1064,51.7816],[-1.1059,51.7819],[-1.1107,51.7838],[-1.1154,51.7869],[-1.122,51.7871],[-1.1221,51.7884],[-1.1229,51.7885],[-1.12,51.7923],[-1.1205,51.793],[-1.1236,51.7942],[-1.1213,51.7969],[-1.1189,51.7981],[-1.1174,51.7992],[-1.1199,51.8002],[-1.1207,51.8041],[-1.1226,51.8058],[-1.1249,51.8075],[-1.124,51.8081],[-1.1235,51.8096],[-1.119,51.8105],[-1.1175,51.8119],[-1.1172,51.8143],[-1.1161,51.8152],[-1.1141,51.8157],[-1.1101,51.8173],[-1.1148,51.8185],[-1.1175,51.8204],[-1.119,51.8208],[-1.1212,51.8228],[-1.1234,51.8246],[-1.1232,51.8253],[-1.1246,51.8265],[-1.1265,51.8285],[-1.1275,51.8291],[-1.1301,51.8297],[-1.1305,51.8311],[-1.134,51.8318],[-1.1379,51.8335],[-1.1406,51.8343],[-1.1407,51.8347],[-1.1379,51.8359],[-1.1327,51.8384],[-1.1291,51.8391],[-1.1272,51.8411],[-1.1247,51.8422],[-1.1238,51.843],[-1.1216,51.8453],[-1.1208,51.8452],[-1.117,51.8437],[-1.1129,51.8414],[-1.1084,51.8413],[-1.1045,51.8408],[-1.1025,51.8403],[-1.1003,51.8385],[-1.097,51.8373],[-1.0923,51.8345],[-1.089,51.8339],[-1.0876,51.8331],[-1.0862,51.8313],[-1.0806,51.8295],[-1.0764,51.8293],[-1.0736,51.8302],[-1.0721,51.8313],[-1.0716,51.8339],[-1.0686,51.8346],[-1.0672,51.8345],[-1.0663,51.8332],[-1.0619,51.8324],[-1.0606,51.8342],[-1.0592,51.8354],[-1.0575,51.8362],[-1.0497,51.8389],[-1.0498,51.8398],[-1.0517,51.8399],[-1.0558,51.8418],[-1.0616,51.8438],[-1.062,51.8442],[-1.0622,51.8465],[-1.0636,51.8478],[-1.0616,51.8486],[-1.0642,51.8513],[-1.0661,51.8528],[-1.066,51.8532],[-1.0631,51.8543],[-1.0635,51.8555],[-1.0631,51.8563],[-1.0643,51.8576],[-1.0635,51.8586],[-1.0642,51.8593],[-1.0645,51.8611],[-1.0661,51.8649],[-1.0656,51.866],[-1.0645,51.8663],[-1.0656,51.8682],[-1.0646,51.8682],[-1.0653,51.8698],[-1.0693,51.8746],[-1.0718,51.8749],[-1.0746,51.8756],[-1.0763,51.8756],[-1.0766,51.8787],[-1.0742,51.88],[-1.073,51.881],[-1.0709,51.8815],[-1.0697,51.8831],[-1.0698,51.8843],[-1.0708,51.8846],[-1.0686,51.8866],[-1.0699,51.8875],[-1.0706,51.8888],[-1.0733,51.8881],[-1.0756,51.8883],[-1.0787,51.8901],[-1.0858,51.8911],[-1.0901,51.8924],[-1.0906,51.893],[-1.0935,51.8939],[-1.0929,51.8957],[-1.0911,51.8976],[-1.0871,51.8974],[-1.0843,51.8995],[-1.086,51.9009],[-1.0854,51.9019],[-1.0858,51.9029],[-1.085,51.9046],[-1.0863,51.9053],[-1.0856,51.9075],[-1.0836,51.91],[-1.0824,51.9122],[-1.0827,51.9158],[-1.0799,51.9162],[-1.0794,51.9172],[-1.0808,51.9174],[-1.0834,51.9182],[-1.0851,51.9199],[-1.0863,51.9204],[-1.0867,51.922],[-1.086,51.9231],[-1.0826,51.923],[-1.0829,51.9249],[-1.0813,51.9276],[-1.0781,51.9275],[-1.075,51.9307],[-1.0775,51.9313],[-1.0758,51.9324],[-1.0704,51.9341],[-1.0639,51.9347],[-1.0621,51.9351],[-1.0609,51.937],[-1.0606,51.9382],[-1.0591,51.9391],[-1.0589,51.9398],[-1.0559,51.9426],[-1.0559,51.946],[-1.0548,51.9465],[-1.055,51.9487],[-1.0566,51.9493],[-1.0593,51.9493],[-1.0637,51.9482],[-1.0649,51.9482],[-1.0666,51.9469],[-1.0703,51.9458],[-1.0709,51.9461],[-1.0728,51.9448],[-1.076,51.9433],[-1.0778,51.9431],[-1.0791,51.9434],[-1.0804,51.9447],[-1.0788,51.9465],[-1.0811,51.9502],[-1.0825,51.9513],[-1.0861,51.9523],[-1.0895,51.954],[-1.0889,51.9556],[-1.0937,51.9569],[-1.0953,51.9571],[-1.0935,51.9602],[-1.0918,51.9622],[-1.0888,51.9648],[-1.0877,51.967],[-1.0858,51.9684],[-1.0849,51.9685],[-1.0838,51.9703],[-1.0842,51.9723],[-1.0822,51.9728],[-1.0797,51.9759],[-1.0786,51.9788],[-1.0794,51.9797],[-1.0776,51.9814],[-1.0726,51.9859],[-1.0691,51.9888],[-1.0656,51.9921],[-1.059,51.9979],[-1.0579,51.9994],[-1.0557,52.001],[-1.0531,52.0024],[-1.0576,52.0032],[-1.059,52.0052],[-1.0585,52.0065],[-1.059,52.0079],[-1.0609,52.0086],[-1.0634,52.0084],[-1.0646,52.0086],[-1.0674,52.0082],[-1.0685,52.0077],[-1.0739,52.0063],[-1.0757,52.0077],[-1.076,52.0084],[-1.0779,52.0082],[-1.0787,52.0086],[-1.0819,52.0069],[-1.0842,52.0064],[-1.0862,52.0064],[-1.0865,52.0059],[-1.0884,52.0058],[-1.0897,52.0073],[-1.0905,52.0093],[-1.0923,52.0106],[-1.0942,52.0123],[-1.0938,52.0134],[-1.0946,52.0143],[-1.0968,52.0151],[-1.0993,52.0136],[-1.1003,52.0125],[-1.1034,52.0127],[-1.1066,52.0142],[-1.1101,52.0156],[-1.1116,52.0156],[-1.112,52.0166],[-1.1151,52.0162],[-1.1168,52.0152],[-1.1181,52.0154],[-1.1183,52.0163],[-1.1202,52.0172],[-1.1217,52.017],[-1.1232,52.0173],[-1.1246,52.0167],[-1.1258,52.0174],[-1.128,52.0181],[-1.1295,52.018],[-1.1325,52.0193],[-1.1334,52.0191],[-1.1362,52.02],[-1.136,52.0211],[-1.1365,52.0218],[-1.1353,52.0237],[-1.1355,52.0243],[-1.133,52.0278],[-1.1325,52.0302],[-1.133,52.0317],[-1.1314,52.0322],[-1.1309,52.0333],[-1.13,52.0335],[-1.1277,52.0363],[-1.1267,52.0371],[-1.127,52.0382],[-1.1264,52.0393],[-1.1232,52.0416],[-1.1227,52.0438],[-1.122,52.0451],[-1.1197,52.0465],[-1.1169,52.0474],[-1.1136,52.0481],[-1.1119,52.0479],[-1.1063,52.0491],[-1.1036,52.0477],[-1.099,52.0486],[-1.0986,52.0499],[-1.0962,52.0513],[-1.0925,52.0511],[-1.0903,52.0514],[-1.0895,52.0522],[-1.0876,52.0524],[-1.0856,52.0522],[-1.0833,52.0523],[-1.0822,52.0529],[-1.0812,52.0543],[-1.0804,52.0561],[-1.0796,52.057],[-1.0771,52.0581],[-1.0765,52.0589],[-1.0717,52.0581],[-1.0709,52.0594],[-1.0679,52.0611],[-1.0652,52.0614],[-1.0621,52.0627],[-1.06,52.0618],[-1.053,52.0596],[-1.0526,52.0603],[-1.0495,52.0616],[-1.0483,52.0628],[-1.0444,52.0645],[-1.0406,52.0658],[-1.0382,52.0661],[-1.0371,52.0652],[-1.0346,52.0645],[-1.0334,52.0636],[-1.0303,52.0629],[-1.0274,52.0638],[-1.0265,52.0645],[-1.0261,52.0656],[-1.028,52.0673],[-1.0294,52.07],[-1.0321,52.0712],[-1.0369,52.0724],[-1.0421,52.0735],[-1.0421,52.0739],[-1.0283,52.0751],[-1.0264,52.0754],[-1.0229,52.0749],[-1.0215,52.0749],[-1.0201,52.0733],[-1.0159,52.0726],[-1.0135,52.0729],[-1.0129,52.0716],[-1.0109,52.072],[-1.0071,52.0722],[-1.0059,52.0734],[-1.004,52.0733],[-1.0026,52.0728],[-1.0005,52.0725],[-0.998,52.0726],[-0.9955,52.0732],[-0.994,52.0728],[-0.9935,52.0721],[-0.9914,52.071],[-0.9851,52.07],[-0.9824,52.07],[-0.9812,52.0713],[-0.9778,52.0716],[-0.9753,52.0725],[-0.9734,52.0727],[-0.9722,52.0723],[-0.9699,52.0722],[-0.9678,52.0709],[-0.9669,52.0725],[-0.9651,52.0748],[-0.9626,52.0765],[-0.9612,52.0783],[-0.96,52.0791],[-0.9519,52.0815],[-0.9501,52.0798],[-0.9488,52.0798],[-0.9472,52.0792],[-0.9451,52.0769],[-0.9401,52.0758],[-0.9445,52.0732],[-0.9444,52.07],[-0.9418,52.0688],[-0.9416,52.0682],[-0.9399,52.0675],[-0.9421,52.0666],[-0.9405,52.065],[-0.9417,52.0643],[-0.9393,52.0621],[-0.9377,52.0628],[-0.935,52.0628],[-0.9348,52.0622],[-0.9379,52.0612],[-0.9371,52.0588],[-0.9357,52.0579],[-0.9335,52.0551],[-0.9319,52.054],[-0.9319,52.0522],[-0.9301,52.0495],[-0.9302,52.0456],[-0.9299,52.0449],[-0.9302,52.0431],[-0.9284,52.0424],[-0.9273,52.0395],[-0.9245,52.0362],[-0.9226,52.0353],[-0.9196,52.0334],[-0.9167,52.0311],[-0.9149,52.0303],[-0.9135,52.029],[-0.9121,52.0266],[-0.9118,52.025],[-0.9084,52.0222],[-0.906,52.0212],[-0.9046,52.0223],[-0.9039,52.0237],[-0.9008,52.0247],[-0.8996,52.0265],[-0.8983,52.0275],[-0.8969,52.0274],[-0.8956,52.0283],[-0.8937,52.0288],[-0.8914,52.0299],[-0.8906,52.0313],[-0.8893,52.0315],[-0.8867,52.0299],[-0.8839,52.0285],[-0.8827,52.0282],[-0.8801,52.0288],[-0.8775,52.03],[-0.8773,52.031],[-0.8763,52.0325],[-0.8761,52.0335],[-0.8727,52.036],[-0.8732,52.0374],[-0.8721,52.0398],[-0.8713,52.0402]]]}</t>
  </si>
  <si>
    <t>{"type":"MultiPolygon","coordinates":[[[[0.2456,52.5005],[0.2303,52.4891],[0.218,52.4798],[0.1978,52.4646],[0.169,52.4431],[0.1624,52.4381],[0.1556,52.4329],[0.145,52.4251],[0.1406,52.4217],[0.1397,52.4213],[0.1231,52.415],[0.1156,52.4111],[0.108,52.4054],[0.1007,52.3993],[0.0982,52.3969],[0.0948,52.3926],[0.0932,52.3909],[0.0903,52.3887],[0.0827,52.3829],[0.0735,52.3755],[0.0662,52.37],[0.0528,52.3595],[0.0488,52.3564],[0.0467,52.3554],[0.0451,52.354],[0.0435,52.353],[0.0423,52.3529],[0.0368,52.3537],[0.0343,52.3536],[0.0304,52.3528],[0.0279,52.3532],[0.0285,52.3521],[0.0303,52.3519],[0.0344,52.3532],[0.0373,52.3534],[0.0433,52.3523],[0.0454,52.3537],[0.0471,52.3552],[0.0488,52.356],[0.0503,52.3571],[0.0719,52.374],[0.0791,52.3797],[0.0939,52.3911],[0.0988,52.3972],[0.1012,52.3994],[0.1066,52.404],[0.1106,52.4072],[0.1155,52.4108],[0.1242,52.4153],[0.1395,52.4209],[0.1413,52.4219],[0.157,52.4337],[0.1664,52.4408],[0.1797,52.4507],[0.2069,52.4713],[0.2334,52.4911],[0.2457,52.5003],[0.246,52.4999],[0.2562,52.5075],[0.2573,52.5071],[0.2598,52.5076],[0.2685,52.509],[0.2787,52.5086],[0.2895,52.5107],[0.3053,52.513],[0.3093,52.5136],[0.3156,52.5127],[0.3173,52.513],[0.3181,52.512],[0.3184,52.5096],[0.3177,52.5086],[0.3183,52.5076],[0.3233,52.5077],[0.3266,52.5084],[0.3287,52.5091],[0.3309,52.5091],[0.3369,52.5064],[0.3395,52.5048],[0.3417,52.5029],[0.345,52.5017],[0.3477,52.5021],[0.3493,52.5011],[0.3528,52.5015],[0.3548,52.5008],[0.3595,52.5008],[0.3611,52.4992],[0.3621,52.4989],[0.3639,52.4994],[0.3654,52.501],[0.3672,52.5009],[0.3668,52.5],[0.3671,52.4959],[0.3692,52.4938],[0.37,52.4925],[0.3718,52.4909],[0.3731,52.4878],[0.3755,52.4864],[0.3773,52.484],[0.3795,52.4818],[0.3809,52.4794],[0.3843,52.4777],[0.3911,52.4759],[0.3922,52.4753],[0.3944,52.4722],[0.3963,52.4709],[0.3981,52.4686],[0.4006,52.467],[0.4018,52.4655],[0.4041,52.4645],[0.4061,52.4633],[0.412,52.4612],[0.4239,52.4564],[0.4259,52.4552],[0.4284,52.4543],[0.4233,52.4537],[0.4238,52.4449],[0.4256,52.4441],[0.4245,52.4427],[0.4257,52.4411],[0.4283,52.4366],[0.4293,52.4364],[0.428,52.4351],[0.4253,52.4341],[0.4232,52.4339],[0.4253,52.4303],[0.4176,52.4281],[0.4057,52.4231],[0.3895,52.416],[0.3775,52.4109],[0.3748,52.4097],[0.3786,52.4022],[0.3834,52.394],[0.3846,52.3922],[0.3891,52.3874],[0.3936,52.3814],[0.4002,52.3729],[0.4074,52.3629],[0.4076,52.3616],[0.4098,52.3602],[0.413,52.3601],[0.4159,52.3596],[0.4192,52.3579],[0.4189,52.3566],[0.4205,52.3557],[0.4195,52.3536],[0.4195,52.3525],[0.421,52.352],[0.4231,52.3523],[0.4249,52.3521],[0.4275,52.3537],[0.4293,52.3529],[0.4313,52.3527],[0.4332,52.3522],[0.4357,52.352],[0.4369,52.3508],[0.4405,52.3492],[0.4425,52.3488],[0.4425,52.3471],[0.4415,52.3459],[0.4416,52.3447],[0.4404,52.3421],[0.4383,52.3405],[0.4385,52.34],[0.4374,52.3385],[0.4378,52.3377],[0.4369,52.3371],[0.4376,52.3353],[0.4319,52.3326],[0.4302,52.3313],[0.4268,52.33],[0.4242,52.3292],[0.4291,52.3239],[0.4296,52.32],[0.4313,52.3158],[0.4357,52.3165],[0.4388,52.3168],[0.4409,52.3165],[0.4425,52.3171],[0.447,52.3175],[0.448,52.3169],[0.451,52.3166],[0.4523,52.3172],[0.4533,52.3166],[0.4567,52.3165],[0.459,52.3153],[0.459,52.3143],[0.4604,52.3118],[0.4614,52.311],[0.4621,52.3088],[0.4635,52.3082],[0.4664,52.3079],[0.4681,52.3072],[0.4693,52.3071],[0.471,52.3056],[0.4712,52.3048],[0.474,52.3036],[0.4758,52.3034],[0.4774,52.3019],[0.4793,52.3017],[0.48,52.3005],[0.483,52.2993],[0.4841,52.2981],[0.4853,52.2976],[0.4858,52.2968],[0.4853,52.2955],[0.486,52.2952],[0.4884,52.2961],[0.4912,52.2943],[0.4948,52.2923],[0.4963,52.2912],[0.5013,52.2893],[0.5039,52.2873],[0.5047,52.2863],[0.5047,52.2847],[0.5023,52.2849],[0.4996,52.2847],[0.4988,52.284],[0.5001,52.2828],[0.4989,52.2825],[0.4968,52.2802],[0.4968,52.2777],[0.4951,52.2757],[0.4964,52.2755],[0.497,52.2746],[0.4988,52.2738],[0.4977,52.2729],[0.4958,52.2733],[0.4952,52.2723],[0.4922,52.2717],[0.4828,52.27],[0.4694,52.2674],[0.4595,52.2656],[0.4538,52.2637],[0.4479,52.2621],[0.4326,52.2581],[0.4253,52.2562],[0.4242,52.2559],[0.4163,52.2626],[0.4144,52.2647],[0.405,52.2731],[0.4037,52.2745],[0.4014,52.2757],[0.3947,52.2788],[0.3953,52.2804],[0.3934,52.2812],[0.3853,52.283],[0.3859,52.2859],[0.3855,52.2896],[0.3863,52.29],[0.3827,52.2933],[0.3787,52.2935],[0.3784,52.2918],[0.3778,52.2914],[0.3762,52.2935],[0.371,52.2948],[0.3688,52.2965],[0.3675,52.2968],[0.3612,52.2979],[0.3587,52.2973],[0.3605,52.2937],[0.3591,52.2913],[0.3586,52.2897],[0.3592,52.2891],[0.3541,52.2858],[0.3506,52.2829],[0.3526,52.2823],[0.3547,52.2802],[0.3552,52.2793],[0.3504,52.2747],[0.3463,52.2719],[0.3424,52.2699],[0.344,52.2698],[0.34,52.2677],[0.3447,52.2646],[0.3427,52.2635],[0.3453,52.2619],[0.3468,52.2607],[0.3503,52.2587],[0.3562,52.2538],[0.3581,52.2525],[0.3597,52.2509],[0.3609,52.2494],[0.356,52.2468],[0.3566,52.2463],[0.3514,52.2447],[0.3471,52.2438],[0.3427,52.2423],[0.3513,52.2375],[0.3689,52.2278],[0.3712,52.2265],[0.3846,52.234],[0.3949,52.2307],[0.3954,52.2311],[0.4082,52.2388],[0.4115,52.2401],[0.4152,52.2381],[0.4213,52.2397],[0.4206,52.2421],[0.4209,52.2427],[0.4173,52.2462],[0.4145,52.2478],[0.4269,52.2536],[0.4297,52.2515],[0.4322,52.2515],[0.4341,52.2496],[0.4354,52.2488],[0.4387,52.2461],[0.4413,52.2445],[0.4434,52.2426],[0.4462,52.2429],[0.446,52.2436],[0.4492,52.2437],[0.4504,52.2433],[0.4533,52.2475],[0.4554,52.2476],[0.4601,52.2435],[0.4635,52.2416],[0.4651,52.2404],[0.4708,52.241],[0.4718,52.2403],[0.4779,52.2345],[0.4766,52.2337],[0.4796,52.2329],[0.483,52.2322],[0.4856,52.2339],[0.4841,52.2348],[0.4861,52.2365],[0.4893,52.2385],[0.49,52.2377],[0.4917,52.2389],[0.4927,52.238],[0.4949,52.2392],[0.5009,52.2355],[0.5027,52.2338],[0.5052,52.2321],[0.5078,52.2298],[0.5123,52.2284],[0.5136,52.2278],[0.5145,52.2268],[0.513,52.2251],[0.5132,52.224],[0.5125,52.2142],[0.5128,52.2137],[0.5086,52.214],[0.5086,52.2123],[0.5073,52.2123],[0.5072,52.2101],[0.5067,52.2085],[0.5031,52.207],[0.504,52.2047],[0.5021,52.203],[0.5017,52.2006],[0.5017,52.199],[0.5007,52.1976],[0.5025,52.196],[0.4997,52.1945],[0.5006,52.1933],[0.4991,52.1921],[0.4968,52.1913],[0.4968,52.1898],[0.4949,52.1887],[0.4946,52.1866],[0.495,52.1855],[0.4938,52.1846],[0.4945,52.1841],[0.4939,52.1815],[0.4932,52.1807],[0.4941,52.1782],[0.493,52.1761],[0.4932,52.1756],[0.4911,52.1743],[0.4911,52.1719],[0.4887,52.1716],[0.4874,52.1698],[0.4887,52.1691],[0.4898,52.168],[0.4926,52.1674],[0.4913,52.1651],[0.4897,52.1656],[0.4874,52.1645],[0.486,52.1651],[0.4823,52.1657],[0.4817,52.1663],[0.4792,52.166],[0.4786,52.1676],[0.4769,52.1675],[0.4744,52.1658],[0.4725,52.164],[0.4707,52.1632],[0.4702,52.1649],[0.468,52.1681],[0.4628,52.171],[0.461,52.1714],[0.4571,52.1712],[0.4546,52.1725],[0.4528,52.1732],[0.4501,52.1727],[0.4484,52.172],[0.4452,52.1713],[0.4441,52.1705],[0.4433,52.1684],[0.4436,52.1663],[0.4442,52.1646],[0.4411,52.165],[0.4387,52.1657],[0.437,52.1641],[0.4382,52.163],[0.4385,52.162],[0.438,52.1605],[0.4359,52.1595],[0.4335,52.1596],[0.4306,52.1595],[0.4271,52.1604],[0.4261,52.1599],[0.4239,52.1603],[0.4207,52.1603],[0.4172,52.1593],[0.4199,52.1573],[0.4209,52.1556],[0.4197,52.1527],[0.4194,52.1504],[0.4197,52.1488],[0.4196,52.1467],[0.4186,52.1457],[0.4186,52.1424],[0.4197,52.1394],[0.419,52.1379],[0.4191,52.1365],[0.4183,52.1343],[0.4173,52.1331],[0.4136,52.1341],[0.4117,52.1339],[0.41,52.1344],[0.4068,52.1309],[0.4047,52.1292],[0.4065,52.1278],[0.4069,52.1268],[0.4082,52.126],[0.4094,52.1258],[0.4092,52.1243],[0.4072,52.1231],[0.4058,52.1228],[0.4008,52.1227],[0.396,52.1222],[0.3948,52.1215],[0.3952,52.1197],[0.3983,52.1188],[0.3918,52.1177],[0.3896,52.1175],[0.3893,52.1162],[0.3881,52.1144],[0.3886,52.1135],[0.3855,52.1103],[0.3856,52.109],[0.3852,52.1066],[0.3837,52.1054],[0.3818,52.1027],[0.3826,52.1011],[0.3838,52.1008],[0.3859,52.0995],[0.3887,52.0992],[0.387,52.0972],[0.3893,52.0971],[0.3923,52.0961],[0.395,52.096],[0.3946,52.0949],[0.3927,52.0953],[0.3922,52.0945],[0.391,52.0904],[0.3908,52.0885],[0.3938,52.0882],[0.3933,52.0866],[0.394,52.0845],[0.3953,52.0841],[0.397,52.083],[0.3995,52.0841],[0.4017,52.0826],[0.4002,52.0812],[0.4006,52.0801],[0.403,52.0782],[0.4016,52.0764],[0.4036,52.0751],[0.4009,52.074],[0.4009,52.073],[0.4032,52.072],[0.4071,52.0707],[0.4062,52.0692],[0.4043,52.0676],[0.4033,52.0662],[0.4046,52.0655],[0.4035,52.0638],[0.4022,52.0634],[0.399,52.0635],[0.3977,52.062],[0.396,52.0607],[0.3924,52.0611],[0.3904,52.0603],[0.3886,52.0586],[0.3879,52.0575],[0.3851,52.0546],[0.3823,52.051],[0.3796,52.0496],[0.3831,52.046],[0.3861,52.0445],[0.3882,52.0437],[0.3877,52.0408],[0.3897,52.0365],[0.386,52.0361],[0.3808,52.037],[0.3783,52.0363],[0.3769,52.0364],[0.3748,52.0373],[0.3718,52.0373],[0.369,52.0391],[0.3671,52.0398],[0.3662,52.0413],[0.3638,52.0436],[0.3633,52.0447],[0.3581,52.0459],[0.3535,52.0466],[0.352,52.047],[0.3484,52.0488],[0.3459,52.0497],[0.3438,52.051],[0.3433,52.0521],[0.344,52.0532],[0.3413,52.0548],[0.3417,52.0563],[0.3395,52.0575],[0.3388,52.0587],[0.3375,52.0598],[0.3356,52.0602],[0.3319,52.0628],[0.3297,52.0659],[0.3287,52.0666],[0.3279,52.0683],[0.325,52.0699],[0.3257,52.0711],[0.3242,52.0719],[0.3246,52.0728],[0.3219,52.0743],[0.3167,52.0761],[0.3121,52.0765],[0.311,52.0769],[0.3103,52.0789],[0.3087,52.0803],[0.3053,52.0814],[0.3016,52.083],[0.2921,52.0882],[0.2853,52.0906],[0.2786,52.0919],[0.2762,52.0926],[0.2752,52.0911],[0.2719,52.0901],[0.2686,52.0872],[0.2659,52.0857],[0.2648,52.0848],[0.2622,52.0835],[0.2597,52.0828],[0.2573,52.0815],[0.2539,52.08],[0.2523,52.0782],[0.2515,52.0768],[0.2475,52.0791],[0.2463,52.082],[0.2441,52.083],[0.241,52.0852],[0.2352,52.089],[0.2315,52.0897],[0.2294,52.0898],[0.2242,52.0892],[0.2165,52.09],[0.2131,52.0904],[0.2101,52.0916],[0.2079,52.0917],[0.2034,52.0927],[0.2006,52.0874],[0.1992,52.0859],[0.1978,52.0828],[0.1942,52.0757],[0.1936,52.0751],[0.1908,52.0748],[0.186,52.0739],[0.1845,52.0738],[0.1832,52.0732],[0.1852,52.0685],[0.1868,52.0657],[0.1899,52.0622],[0.1883,52.0609],[0.1899,52.0602],[0.1878,52.0585],[0.1863,52.0567],[0.1815,52.0567],[0.178,52.0573],[0.1767,52.0569],[0.1763,52.0561],[0.1742,52.0556],[0.1712,52.0555],[0.1675,52.055],[0.1673,52.0517],[0.1663,52.0516],[0.1664,52.0482],[0.1647,52.0484],[0.1607,52.0484],[0.1614,52.0498],[0.1605,52.0521],[0.1571,52.0515],[0.1526,52.0503],[0.1511,52.0528],[0.1488,52.0521],[0.143,52.0509],[0.1402,52.0506],[0.1355,52.0496],[0.1325,52.0483],[0.1304,52.0484],[0.1281,52.0473],[0.1283,52.0494],[0.1277,52.0517],[0.1249,52.0541],[0.1239,52.0562],[0.1229,52.0576],[0.122,52.0574],[0.119,52.06],[0.115,52.0606],[0.1128,52.0605],[0.1095,52.06],[0.1057,52.0603],[0.1049,52.0577],[0.1055,52.055],[0.1057,52.0507],[0.1044,52.0484],[0.1023,52.0468],[0.1013,52.045],[0.1004,52.0417],[0.1011,52.0388],[0.098,52.0362],[0.0963,52.0344],[0.0949,52.0337],[0.0942,52.0329],[0.0936,52.0307],[0.093,52.0302],[0.0947,52.029],[0.0912,52.0252],[0.0917,52.025],[0.0908,52.0225],[0.0922,52.0216],[0.0895,52.0199],[0.0852,52.0162],[0.0854,52.0148],[0.0832,52.0136],[0.0829,52.0109],[0.0816,52.0091],[0.08,52.0079],[0.076,52.0072],[0.0718,52.0081],[0.0702,52.0076],[0.0697,52.006],[0.0681,52.0058],[0.0651,52.0076],[0.0638,52.0098],[0.0624,52.0109],[0.0621,52.012],[0.0592,52.0143],[0.0588,52.0151],[0.0591,52.0168],[0.0602,52.0185],[0.0587,52.0201],[0.0572,52.0212],[0.0546,52.0223],[0.0521,52.0246],[0.0507,52.0275],[0.05,52.0305],[0.0498,52.0336],[0.0472,52.0372],[0.0451,52.0392],[0.043,52.0415],[0.0433,52.0419],[0.0416,52.0453],[0.0415,52.049],[0.0403,52.0533],[0.0384,52.053],[0.0336,52.0518],[0.0251,52.0514],[0.0179,52.0506],[0.0113,52.0496],[0.0072,52.0495],[0.0025,52.0501],[-0.0003,52.051],[-0.0036,52.0534],[-0.0054,52.0562],[-0.008,52.0585],[-0.0115,52.0605],[-0.0124,52.0616],[-0.0133,52.0615],[-0.0169,52.0632],[-0.0193,52.0635],[-0.022,52.0636],[-0.0249,52.0632],[-0.0292,52.0618],[-0.0326,52.0604],[-0.0369,52.0582],[-0.0455,52.0531],[-0.051,52.0495],[-0.0534,52.0473],[-0.0546,52.0464],[-0.0643,52.0434],[-0.0727,52.0404],[-0.0791,52.0379],[-0.0813,52.0373],[-0.0932,52.0333],[-0.0972,52.032],[-0.107,52.0287],[-0.1124,52.0261],[-0.1154,52.024],[-0.121,52.0195],[-0.1266,52.0209],[-0.1255,52.0226],[-0.1246,52.0246],[-0.1244,52.0258],[-0.1224,52.0293],[-0.1231,52.0299],[-0.1231,52.0311],[-0.1237,52.0335],[-0.1247,52.0348],[-0.1262,52.0355],[-0.1285,52.0382],[-0.1316,52.0426],[-0.1313,52.0433],[-0.1342,52.0463],[-0.1369,52.046],[-0.1387,52.0467],[-0.1418,52.0472],[-0.1441,52.0469],[-0.1461,52.0476],[-0.1483,52.0497],[-0.1502,52.0506],[-0.1522,52.051],[-0.1546,52.0523],[-0.1551,52.0531],[-0.155,52.0543],[-0.1527,52.0558],[-0.1521,52.0574],[-0.1504,52.0589],[-0.15,52.0614],[-0.1519,52.0647],[-0.1507,52.0658],[-0.149,52.0662],[-0.148,52.0676],[-0.1476,52.0695],[-0.1486,52.0704],[-0.148,52.0712],[-0.1487,52.0729],[-0.1503,52.0744],[-0.1524,52.0753],[-0.1537,52.0763],[-0.1561,52.0766],[-0.1566,52.0771],[-0.1573,52.0805],[-0.1557,52.0837],[-0.1544,52.0849],[-0.1541,52.0861],[-0.1505,52.0888],[-0.1496,52.0898],[-0.1491,52.0911],[-0.1498,52.092],[-0.1489,52.0927],[-0.1485,52.0954],[-0.1504,52.097],[-0.1475,52.0988],[-0.1485,52.0997],[-0.1472,52.1004],[-0.1485,52.1015],[-0.147,52.103],[-0.1479,52.1038],[-0.1463,52.106],[-0.1477,52.1071],[-0.1459,52.1079],[-0.1471,52.109],[-0.1455,52.1098],[-0.147,52.1111],[-0.1458,52.1117],[-0.1479,52.1142],[-0.1458,52.1156],[-0.144,52.1177],[-0.1456,52.1179],[-0.1449,52.1231],[-0.145,52.1245],[-0.1442,52.1298],[-0.1441,52.1332],[-0.1445,52.1382],[-0.1501,52.1392],[-0.1514,52.1419],[-0.1505,52.1436],[-0.1527,52.1431],[-0.1544,52.1444],[-0.1564,52.144],[-0.1597,52.1441],[-0.1601,52.143],[-0.1627,52.143],[-0.164,52.1424],[-0.1638,52.1401],[-0.1661,52.1399],[-0.1692,52.1402],[-0.1716,52.1395],[-0.1745,52.1403],[-0.176,52.1398],[-0.1787,52.1399],[-0.1808,52.1397],[-0.186,52.1404],[-0.191,52.1415],[-0.1956,52.1419],[-0.198,52.1419],[-0.2038,52.1435],[-0.2062,52.1444],[-0.2078,52.1445],[-0.2093,52.1438],[-0.2138,52.1434],[-0.2172,52.1441],[-0.2192,52.1439],[-0.2229,52.1442],[-0.2322,52.1448],[-0.2348,52.1447],[-0.2307,52.1464],[-0.2266,52.1484],[-0.2248,52.1497],[-0.2228,52.1529],[-0.2215,52.1542],[-0.2188,52.1576],[-0.2166,52.1587],[-0.2198,52.1615],[-0.2212,52.161],[-0.2236,52.1622],[-0.2241,52.1631],[-0.2261,52.1649],[-0.2304,52.1668],[-0.2335,52.1677],[-0.2393,52.17],[-0.2435,52.1709],[-0.2513,52.1725],[-0.2536,52.1725],[-0.2549,52.1734],[-0.258,52.1747],[-0.2607,52.1764],[-0.2573,52.1777],[-0.2577,52.1781],[-0.2543,52.1802],[-0.2503,52.1836],[-0.2498,52.1844],[-0.2471,52.1837],[-0.2473,52.1832],[-0.2441,52.1829],[-0.2431,52.1845],[-0.2423,52.1871],[-0.2407,52.1902],[-0.2421,52.1904],[-0.2446,52.1915],[-0.2462,52.1918],[-0.2478,52.1928],[-0.2493,52.1945],[-0.2516,52.1955],[-0.2544,52.1993],[-0.2548,52.2014],[-0.2557,52.2014],[-0.2565,52.2028],[-0.2606,52.2036],[-0.2612,52.2041],[-0.2605,52.2054],[-0.2649,52.2057],[-0.2641,52.2064],[-0.2619,52.2099],[-0.2662,52.2096],[-0.2754,52.2086],[-0.2773,52.2086],[-0.2842,52.2079],[-0.2883,52.2074],[-0.2908,52.2077],[-0.2926,52.2075],[-0.2944,52.2083],[-0.2956,52.2104],[-0.2963,52.2105],[-0.2975,52.213],[-0.2994,52.216],[-0.3,52.218],[-0.2992,52.221],[-0.2961,52.2249],[-0.2938,52.2284],[-0.2903,52.2317],[-0.2879,52.2336],[-0.2861,52.2355],[-0.2856,52.2373],[-0.288,52.2383],[-0.2912,52.2391],[-0.2937,52.2405],[-0.2958,52.2405],[-0.2985,52.241],[-0.3021,52.2405],[-0.3077,52.2399],[-0.3111,52.2398],[-0.3137,52.239],[-0.315,52.2409],[-0.3162,52.2417],[-0.32,52.2427],[-0.3231,52.2431],[-0.3249,52.2429],[-0.3268,52.243],[-0.3293,52.2425],[-0.3335,52.2429],[-0.3353,52.2429],[-0.338,52.2422],[-0.3409,52.2422],[-0.3435,52.2419],[-0.3435,52.2399],[-0.344,52.2385],[-0.3431,52.2374],[-0.3432,52.2359],[-0.3441,52.2353],[-0.343,52.2335],[-0.3419,52.2327],[-0.3404,52.2309],[-0.3411,52.2306],[-0.3465,52.2307],[-0.3475,52.2311],[-0.3511,52.2311],[-0.3524,52.2317],[-0.3536,52.2332],[-0.3557,52.2343],[-0.3591,52.2347],[-0.3628,52.2341],[-0.3645,52.2344],[-0.3684,52.2346],[-0.3718,52.2338],[-0.3734,52.234],[-0.3738,52.237],[-0.3752,52.2386],[-0.3747,52.2391],[-0.3753,52.2429],[-0.3762,52.2449],[-0.3773,52.2482],[-0.3775,52.25],[-0.3783,52.2523],[-0.3782,52.2587],[-0.3785,52.2621],[-0.3785,52.2653],[-0.3818,52.2658],[-0.3821,52.2698],[-0.3824,52.2711],[-0.3815,52.2712],[-0.3811,52.273],[-0.3784,52.273],[-0.377,52.274],[-0.3754,52.274],[-0.374,52.273],[-0.3721,52.2741],[-0.3727,52.2756],[-0.3748,52.2763],[-0.3744,52.2774],[-0.3755,52.2779],[-0.3751,52.28],[-0.3762,52.2812],[-0.3806,52.2827],[-0.3847,52.2813],[-0.3867,52.2819],[-0.391,52.2821],[-0.3926,52.2824],[-0.396,52.2811],[-0.3976,52.2801],[-0.3985,52.2789],[-0.3999,52.279],[-0.4009,52.2796],[-0.4028,52.2821],[-0.402,52.2832],[-0.404,52.2857],[-0.4069,52.2875],[-0.4084,52.2871],[-0.4092,52.2863],[-0.4102,52.2845],[-0.4115,52.2848],[-0.4138,52.2845],[-0.4149,52.2848],[-0.4161,52.2843],[-0.419,52.2842],[-0.4191,52.2847],[-0.4218,52.2849],[-0.423,52.2877],[-0.4222,52.2887],[-0.4231,52.2895],[-0.4249,52.2893],[-0.4269,52.2902],[-0.4283,52.2913],[-0.4307,52.2918],[-0.4322,52.293],[-0.4313,52.2944],[-0.4321,52.2946],[-0.4323,52.296],[-0.4334,52.2966],[-0.4358,52.2966],[-0.4358,52.2988],[-0.4339,52.3023],[-0.4342,52.3034],[-0.4341,52.3057],[-0.4331,52.3082],[-0.4335,52.3119],[-0.4354,52.3122],[-0.4361,52.3145],[-0.4375,52.3146],[-0.4394,52.3153],[-0.4414,52.3152],[-0.4421,52.3142],[-0.4431,52.314],[-0.4472,52.3157],[-0.4514,52.3173],[-0.4577,52.3201],[-0.4618,52.3222],[-0.4654,52.3229],[-0.4647,52.3247],[-0.4646,52.327],[-0.4649,52.3281],[-0.4648,52.3303],[-0.4652,52.3325],[-0.4671,52.3353],[-0.4667,52.3389],[-0.4678,52.3384],[-0.4725,52.3396],[-0.4833,52.3409],[-0.4805,52.3444],[-0.4784,52.3463],[-0.4774,52.3484],[-0.4783,52.3493],[-0.4806,52.3498],[-0.4842,52.3518],[-0.4843,52.3524],[-0.487,52.3532],[-0.4893,52.3544],[-0.4912,52.3562],[-0.4939,52.3578],[-0.496,52.3584],[-0.4987,52.3601],[-0.4992,52.3632],[-0.4999,52.3652],[-0.4995,52.367],[-0.4978,52.3676],[-0.4948,52.3696],[-0.4923,52.3717],[-0.4885,52.374],[-0.4906,52.3752],[-0.4914,52.3761],[-0.496,52.3795],[-0.4942,52.3812],[-0.4934,52.381],[-0.4896,52.3792],[-0.4868,52.379],[-0.4858,52.3808],[-0.4848,52.3816],[-0.4789,52.3801],[-0.478,52.3807],[-0.4758,52.3801],[-0.4749,52.3803],[-0.4699,52.3799],[-0.4683,52.3829],[-0.4641,52.3816],[-0.4625,52.383],[-0.4568,52.3823],[-0.4569,52.3841],[-0.4548,52.3846],[-0.455,52.3857],[-0.4509,52.3847],[-0.4488,52.3837],[-0.4462,52.3832],[-0.4427,52.3843],[-0.4393,52.3863],[-0.4373,52.3879],[-0.436,52.3897],[-0.4335,52.3948],[-0.4329,52.3963],[-0.4319,52.3964],[-0.429,52.3978],[-0.4249,52.3996],[-0.4225,52.4001],[-0.4203,52.4014],[-0.416,52.4038],[-0.4203,52.405],[-0.4196,52.4073],[-0.4184,52.4081],[-0.4172,52.4109],[-0.4171,52.4116],[-0.4128,52.4126],[-0.4102,52.4128],[-0.4046,52.4143],[-0.401,52.4154],[-0.3979,52.4183],[-0.392,52.4201],[-0.3877,52.423],[-0.3875,52.4234],[-0.3795,52.4279],[-0.3773,52.4286],[-0.3721,52.4305],[-0.3678,52.4311],[-0.366,52.4316],[-0.3624,52.4335],[-0.3648,52.4342],[-0.3664,52.435],[-0.3678,52.4345],[-0.3694,52.4349],[-0.3704,52.4369],[-0.3719,52.437],[-0.3711,52.438],[-0.3701,52.4379],[-0.3689,52.4396],[-0.3694,52.4405],[-0.3674,52.4434],[-0.363,52.4466],[-0.3635,52.4471],[-0.3619,52.4482],[-0.3619,52.449],[-0.3635,52.4506],[-0.3604,52.4524],[-0.3555,52.4561],[-0.354,52.458],[-0.353,52.4609],[-0.3506,52.4629],[-0.3491,52.4627],[-0.3445,52.466],[-0.3416,52.4669],[-0.3431,52.4685],[-0.3423,52.4691],[-0.3444,52.4701],[-0.3473,52.4708],[-0.3488,52.4716],[-0.3493,52.473],[-0.3475,52.4781],[-0.3492,52.4792],[-0.3503,52.4807],[-0.3501,52.4826],[-0.352,52.4834],[-0.3533,52.4848],[-0.3544,52.485],[-0.3568,52.4878],[-0.3593,52.4902],[-0.3582,52.491],[-0.3577,52.4921],[-0.3584,52.4929],[-0.3582,52.4939],[-0.3594,52.4951],[-0.3592,52.4973],[-0.358,52.4982],[-0.3579,52.4992],[-0.3547,52.5019],[-0.3535,52.5022],[-0.3522,52.5033],[-0.3542,52.5051],[-0.3544,52.5065],[-0.3575,52.5057],[-0.3614,52.5071],[-0.3642,52.5079],[-0.3686,52.5087],[-0.3717,52.5104],[-0.3734,52.5109],[-0.3779,52.5106],[-0.3809,52.5128],[-0.3835,52.5138],[-0.3875,52.5162],[-0.3866,52.5167],[-0.3923,52.5194],[-0.3948,52.5198],[-0.3968,52.5206],[-0.3985,52.5209],[-0.4005,52.5219],[-0.404,52.5217],[-0.4058,52.5219],[-0.4074,52.5224],[-0.4087,52.5225],[-0.4106,52.524],[-0.4131,52.5252],[-0.4138,52.5262],[-0.4138,52.5274],[-0.4131,52.5286],[-0.4101,52.5312],[-0.4072,52.5315],[-0.4047,52.5323],[-0.4046,52.5336],[-0.4027,52.5349],[-0.402,52.5362],[-0.4013,52.5387],[-0.4024,52.5406],[-0.4025,52.5419],[-0.4037,52.5428],[-0.4037,52.5451],[-0.4023,52.5467],[-0.402,52.5482],[-0.4036,52.5489],[-0.4055,52.549],[-0.408,52.5495],[-0.4112,52.5499],[-0.4116,52.5507],[-0.4156,52.5518],[-0.4161,52.5528],[-0.4164,52.5556],[-0.4171,52.5558],[-0.4196,52.5589],[-0.4169,52.5607],[-0.4166,52.562],[-0.4151,52.5621],[-0.4137,52.5615],[-0.412,52.5618],[-0.4099,52.5616],[-0.4087,52.5621],[-0.4073,52.564],[-0.4073,52.5657],[-0.4113,52.5683],[-0.4119,52.5688],[-0.4148,52.5695],[-0.4158,52.5703],[-0.4147,52.5723],[-0.4159,52.5735],[-0.4154,52.5742],[-0.4151,52.5766],[-0.4154,52.5787],[-0.4148,52.5802],[-0.4134,52.5812],[-0.4089,52.5826],[-0.4062,52.5831],[-0.4039,52.5832],[-0.4017,52.583],[-0.3987,52.5833],[-0.3969,52.583],[-0.3944,52.5818],[-0.393,52.5809],[-0.3911,52.5783],[-0.3898,52.5774],[-0.3894,52.5762],[-0.3879,52.5751],[-0.3877,52.5745],[-0.3889,52.5738],[-0.3896,52.5713],[-0.3885,52.5689],[-0.3855,52.5672],[-0.384,52.5669],[-0.3814,52.5677],[-0.3806,52.5671],[-0.3791,52.5672],[-0.3758,52.5663],[-0.3737,52.5664],[-0.3729,52.566],[-0.3729,52.5648],[-0.3709,52.5642],[-0.3698,52.5632],[-0.3674,52.5627],[-0.3648,52.5632],[-0.3629,52.5633],[-0.3612,52.5643],[-0.3569,52.565],[-0.3535,52.5646],[-0.3486,52.5644],[-0.346,52.5626],[-0.3453,52.5613],[-0.344,52.5608],[-0.3427,52.5592],[-0.3412,52.558],[-0.3403,52.5554],[-0.3373,52.5536],[-0.3362,52.5536],[-0.3328,52.5524],[-0.3278,52.5527],[-0.3269,52.5523],[-0.3255,52.5529],[-0.3237,52.5515],[-0.3267,52.5508],[-0.3268,52.5496],[-0.3259,52.5486],[-0.3328,52.5465],[-0.3248,52.5396],[-0.3207,52.5358],[-0.3192,52.5348],[-0.3179,52.5345],[-0.3177,52.5336],[-0.3144,52.5301],[-0.3065,52.5228],[-0.3051,52.5215],[-0.2958,52.5138],[-0.2943,52.512],[-0.2936,52.5096],[-0.2933,52.5069],[-0.2878,52.5087],[-0.2858,52.5065],[-0.2847,52.5061],[-0.2824,52.5072],[-0.28,52.5091],[-0.2755,52.5111],[-0.273,52.5128],[-0.2712,52.5148],[-0.2725,52.5157],[-0.271,52.5168],[-0.2744,52.5171],[-0.2741,52.5189],[-0.2705,52.5186],[-0.2703,52.5204],[-0.2693,52.5208],[-0.2632,52.5219],[-0.2568,52.5226],[-0.2559,52.5211],[-0.2529,52.5223],[-0.2467,52.5238],[-0.2448,52.523],[-0.2425,52.5247],[-0.2431,52.5296],[-0.2405,52.5297],[-0.2383,52.5291],[-0.238,52.5297],[-0.236,52.5315],[-0.2337,52.5329],[-0.2317,52.5345],[-0.2352,52.536],[-0.2347,52.5369],[-0.2367,52.5382],[-0.235,52.5397],[-0.235,52.5411],[-0.2356,52.5424],[-0.2349,52.5436],[-0.2287,52.5436],[-0.2287,52.5428],[-0.2256,52.5427],[-0.2231,52.5424],[-0.223,52.541],[-0.2195,52.5403],[-0.2197,52.5399],[-0.2179,52.538],[-0.2166,52.5402],[-0.2147,52.5415],[-0.2118,52.5423],[-0.2083,52.5423],[-0.2052,52.5429],[-0.2031,52.5425],[-0.2022,52.5428],[-0.2009,52.5443],[-0.2007,52.5452],[-0.1956,52.5448],[-0.1879,52.5418],[-0.1868,52.5425],[-0.1856,52.5448],[-0.186,52.5453],[-0.1906,52.5476],[-0.1906,52.549],[-0.191,52.5503],[-0.1966,52.5505],[-0.1979,52.5508],[-0.1951,52.5544],[-0.188,52.5603],[-0.1891,52.5627],[-0.1899,52.5654],[-0.1817,52.5665],[-0.1844,52.5677],[-0.187,52.5685],[-0.1775,52.5697],[-0.1685,52.5695],[-0.166,52.5696],[-0.1534,52.5718],[-0.1323,52.5754],[-0.1244,52.5767],[-0.124,52.5764],[-0.12,52.5772],[-0.117,52.5776],[-0.1149,52.578],[-0.0936,52.5814],[-0.0866,52.5826],[-0.0835,52.5825],[-0.082,52.5832],[-0.058,52.5869],[-0.0413,52.5896],[-0.0384,52.59],[-0.0271,52.5918],[-0.0242,52.592],[-0.0214,52.5927],[-0.0109,52.5944],[0.0203,52.5992],[0.0414,52.6024],[0.0573,52.6056],[0.0622,52.6066],[0.0641,52.6099],[0.0649,52.6109],[0.0755,52.6169],[0.08,52.6192],[0.0859,52.6227],[0.0941,52.627],[0.1006,52.63],[0.1054,52.6321],[0.1222,52.6377],[0.1246,52.6388],[0.1308,52.6423],[0.1355,52.6467],[0.1393,52.65],[0.1432,52.6534],[0.1503,52.66],[0.1518,52.6615],[0.1514,52.6626],[0.1523,52.6635],[0.1556,52.6646],[0.1585,52.6651],[0.1595,52.6674],[0.1578,52.6708],[0.1558,52.6731],[0.1531,52.6756],[0.1531,52.6777],[0.1536,52.6786],[0.154,52.6821],[0.1548,52.6808],[0.1572,52.6807],[0.1571,52.6797],[0.1591,52.6802],[0.1597,52.6796],[0.1618,52.6794],[0.1646,52.68],[0.1655,52.6805],[0.167,52.6803],[0.1687,52.679],[0.1744,52.6788],[0.1807,52.678],[0.1847,52.6779],[0.1845,52.6763],[0.1838,52.6749],[0.1825,52.6734],[0.1808,52.6732],[0.1811,52.6721],[0.1844,52.6721],[0.1846,52.6695],[0.1844,52.667],[0.1836,52.663],[0.1841,52.6601],[0.183,52.6591],[0.1837,52.6555],[0.1761,52.6557],[0.1783,52.6526],[0.1696,52.6527],[0.1698,52.6507],[0.174,52.6472],[0.1764,52.6442],[0.1801,52.6421],[0.183,52.6417],[0.1857,52.6405],[0.188,52.6385],[0.1897,52.6357],[0.1927,52.6339],[0.1966,52.6322],[0.2032,52.6302],[0.2112,52.6262],[0.2152,52.6245],[0.2193,52.6218],[0.2171,52.6216],[0.2118,52.6186],[0.2108,52.6179],[0.2125,52.6168],[0.2174,52.6145],[0.2093,52.6135],[0.2056,52.6118],[0.205,52.6109],[0.2049,52.6092],[0.2034,52.6076],[0.2026,52.6056],[0.2014,52.6046],[0.2015,52.6031],[0.1983,52.6028],[0.1971,52.6022],[0.1951,52.6023],[0.1946,52.6016],[0.1916,52.6015],[0.1925,52.5994],[0.1916,52.5988],[0.1951,52.5951],[0.1939,52.5954],[0.1938,52.5921],[0.1991,52.5918],[0.1972,52.5891],[0.1981,52.5888],[0.1981,52.5861],[0.1995,52.5827],[0.2026,52.5801],[0.2158,52.5794],[0.2146,52.5779],[0.2145,52.5759],[0.215,52.5749],[0.2176,52.5736],[0.2183,52.573],[0.2185,52.5715],[0.2177,52.5704],[0.2161,52.5695],[0.2138,52.5685],[0.2082,52.5679],[0.2064,52.5672],[0.2056,52.5656],[0.2061,52.5642],[0.2079,52.5631],[0.2092,52.5629],[0.2119,52.5613],[0.2135,52.5608],[0.2159,52.561],[0.2172,52.5606],[0.217,52.5588],[0.2141,52.5562],[0.2118,52.5554],[0.2058,52.5558],[0.2047,52.5546],[0.2042,52.5509],[0.2042,52.5493],[0.2049,52.548],[0.2072,52.5472],[0.2093,52.5471],[0.2133,52.5488],[0.2146,52.5491],[0.2143,52.547],[0.2123,52.5456],[0.2099,52.5448],[0.2065,52.5447],[0.2039,52.5454],[0.2065,52.5434],[0.2131,52.5382],[0.2094,52.5361],[0.2101,52.5355],[0.2058,52.5338],[0.2077,52.5317],[0.2082,52.5301],[0.211,52.5307],[0.2149,52.532],[0.2197,52.5294],[0.2203,52.5289],[0.2257,52.5325],[0.2288,52.5308],[0.2306,52.5279],[0.2263,52.5256],[0.2257,52.5259],[0.2224,52.5239],[0.2248,52.5224],[0.2232,52.5214],[0.2197,52.5231],[0.2166,52.5208],[0.215,52.5224],[0.2062,52.5198],[0.2061,52.5196],[0.2136,52.5185],[0.2281,52.5112],[0.2363,52.5073],[0.2388,52.5092],[0.2411,52.5063],[0.2456,52.5005]]],[[[0.1712,52.7382],[0.1702,52.7368],[0.1694,52.734],[0.1678,52.7264],[0.1674,52.7253],[0.1653,52.7216],[0.1628,52.7179],[0.1597,52.714],[0.1569,52.7099],[0.1557,52.7077],[0.1555,52.7039],[0.1556,52.7022],[0.1547,52.6965],[0.1546,52.6934],[0.1538,52.6875],[0.154,52.6867],[0.1534,52.6836],[0.1531,52.6798],[0.152,52.6762],[0.1527,52.6751],[0.1553,52.6729],[0.1578,52.6698],[0.1592,52.667],[0.1583,52.6654],[0.1558,52.6649],[0.1523,52.6637],[0.1508,52.6625],[0.1513,52.6615],[0.147,52.6573],[0.1399,52.6508],[0.135,52.6466],[0.131,52.6429],[0.1292,52.6417],[0.1232,52.6384],[0.1216,52.6378],[0.1124,52.6348],[0.1038,52.6318],[0.0958,52.6282],[0.0931,52.6269],[0.0854,52.6228],[0.0791,52.6191],[0.0751,52.6171],[0.0675,52.6127],[0.0654,52.6116],[0.0639,52.6104],[0.0627,52.6079],[0.0613,52.6067],[0.0395,52.6024],[0.0288,52.6008],[-0.0043,52.5957],[-0.0129,52.5943],[-0.0163,52.5984],[-0.0206,52.6153],[-0.0251,52.6324],[-0.0259,52.6369],[-0.0279,52.6452],[-0.031,52.6598],[-0.0313,52.6615],[0.0124,52.6642],[0.0207,52.6647],[0.0222,52.6652],[0.0486,52.6814],[0.049,52.682],[0.0487,52.6834],[0.0496,52.6861],[0.0491,52.6869],[0.0491,52.6894],[0.0476,52.6906],[0.045,52.6919],[0.0446,52.6929],[0.0452,52.6937],[0.0448,52.6953],[0.0453,52.6972],[0.0459,52.6978],[0.0455,52.699],[0.0444,52.7007],[0.0452,52.7014],[0.045,52.7031],[0.0454,52.7049],[0.0452,52.7056],[0.0452,52.709],[0.0448,52.7108],[0.0451,52.712],[0.0441,52.7144],[0.0463,52.7154],[0.0465,52.7165],[0.048,52.7188],[0.0505,52.7197],[0.0523,52.7207],[0.0546,52.7215],[0.0572,52.723],[0.0589,52.7245],[0.06,52.725],[0.062,52.7252],[0.063,52.726],[0.0631,52.7271],[0.0648,52.7273],[0.068,52.7263],[0.0726,52.7255],[0.076,52.7245],[0.0815,52.7246],[0.0837,52.7244],[0.0875,52.7236],[0.0901,52.724],[0.0916,52.7252],[0.0942,52.7281],[0.0987,52.7303],[0.1008,52.7304],[0.1026,52.7298],[0.1046,52.7304],[0.1111,52.7298],[0.1137,52.73],[0.1146,52.7319],[0.1168,52.7327],[0.1194,52.7328],[0.1218,52.734],[0.1293,52.7385],[0.1308,52.7383],[0.1332,52.7393],[0.1365,52.7389],[0.1385,52.739],[0.1405,52.7397],[0.1437,52.74],[0.1441,52.739],[0.1476,52.7394],[0.1483,52.7386],[0.1508,52.7387],[0.1525,52.7381],[0.1689,52.7396],[0.1712,52.7382]]]]}</t>
  </si>
  <si>
    <t>{"type":"MultiPolygon","coordinates":[[[[-2.3121,54.791],[-2.3137,54.7902],[-2.313,54.7877],[-2.3131,54.7863],[-2.314,54.7852],[-2.313,54.7826],[-2.3139,54.7811],[-2.3117,54.7781],[-2.312,54.7775],[-2.3117,54.7754],[-2.3089,54.7745],[-2.3085,54.7735],[-2.31,54.7727],[-2.3099,54.7719],[-2.3147,54.7704],[-2.3176,54.7687],[-2.3178,54.768],[-2.3217,54.7651],[-2.3225,54.764],[-2.3226,54.7616],[-2.3233,54.7606],[-2.322,54.7572],[-2.3211,54.7567],[-2.3208,54.755],[-2.3228,54.7529],[-2.3228,54.7521],[-2.3239,54.7511],[-2.3269,54.7473],[-2.3268,54.7451],[-2.3276,54.7433],[-2.3264,54.741],[-2.3275,54.7402],[-2.3279,54.7391],[-2.3269,54.7379],[-2.3286,54.737],[-2.3294,54.7357],[-2.3308,54.7353],[-2.3319,54.7334],[-2.3323,54.7319],[-2.3306,54.7303],[-2.3307,54.729],[-2.3296,54.7275],[-2.3268,54.727],[-2.3265,54.7263],[-2.3302,54.7231],[-2.3361,54.7196],[-2.3375,54.7194],[-2.3374,54.7172],[-2.339,54.7166],[-2.3414,54.7167],[-2.3422,54.7155],[-2.3414,54.7148],[-2.342,54.7139],[-2.3422,54.7115],[-2.3412,54.7107],[-2.3449,54.7095],[-2.3441,54.7078],[-2.3416,54.7064],[-2.3428,54.7052],[-2.3434,54.7033],[-2.3444,54.7018],[-2.347,54.7009],[-2.3497,54.7011],[-2.3523,54.6999],[-2.3535,54.6979],[-2.3556,54.6979],[-2.3555,54.6972],[-2.3524,54.6948],[-2.3523,54.6939],[-2.3541,54.693],[-2.3539,54.6914],[-2.3515,54.6908],[-2.3504,54.6897],[-2.3517,54.6876],[-2.3518,54.6859],[-2.35,54.6852],[-2.3495,54.6842],[-2.3468,54.6839],[-2.3435,54.6822],[-2.3418,54.6789],[-2.34,54.6782],[-2.3356,54.6753],[-2.3305,54.6746],[-2.3288,54.6746],[-2.3265,54.6732],[-2.3264,54.6726],[-2.3276,54.6717],[-2.3273,54.6707],[-2.325,54.6702],[-2.3223,54.669],[-2.319,54.6694],[-2.3164,54.6688],[-2.3146,54.6692],[-2.3119,54.6695],[-2.3083,54.6695],[-2.306,54.6701],[-2.3032,54.6696],[-2.3027,54.6691],[-2.3038,54.6676],[-2.3036,54.667],[-2.3019,54.6662],[-2.2997,54.6659],[-2.2931,54.6641],[-2.2925,54.6606],[-2.2915,54.6591],[-2.2914,54.6579],[-2.2921,54.6563],[-2.2906,54.6554],[-2.2892,54.6531],[-2.2893,54.6518],[-2.288,54.6505],[-2.2929,54.6498],[-2.2941,54.6494],[-2.2972,54.6466],[-2.2988,54.6457],[-2.3006,54.6442],[-2.3019,54.6439],[-2.3027,54.6429],[-2.3059,54.6427],[-2.3073,54.6419],[-2.3082,54.6403],[-2.311,54.6377],[-2.3121,54.6372],[-2.3142,54.637],[-2.3181,54.6349],[-2.3196,54.6346],[-2.322,54.6333],[-2.3238,54.632],[-2.3249,54.6316],[-2.322,54.6279],[-2.3125,54.6164],[-2.3088,54.6119],[-2.3045,54.5962],[-2.2872,54.589],[-2.2709,54.5822],[-2.2675,54.5792],[-2.2623,54.5742],[-2.246,54.5651],[-2.2261,54.5578],[-2.2139,54.5534],[-2.2095,54.5517],[-2.2101,54.5436],[-2.2034,54.5379],[-2.1975,54.5327],[-2.1902,54.5343],[-2.1823,54.5358],[-2.1724,54.5324],[-2.1712,54.529],[-2.174,54.5244],[-2.1745,54.5217],[-2.1687,54.5196],[-2.1627,54.5047],[-2.1625,54.5029],[-2.1665,54.4899],[-2.1628,54.4811],[-2.1593,54.4723],[-2.159,54.472],[-2.1617,54.4647],[-2.1702,54.4582],[-2.1719,54.4595],[-2.1706,54.4611],[-2.1759,54.4616],[-2.1775,54.4616],[-2.1799,54.4585],[-2.1822,54.4573],[-2.1836,54.4558],[-2.1859,54.4523],[-2.1893,54.449],[-2.1924,54.4486],[-2.2033,54.4485],[-2.2356,54.4482],[-2.2387,54.4499],[-2.2441,54.4501],[-2.2462,54.4518],[-2.2479,54.4515],[-2.2502,54.4518],[-2.2527,54.4508],[-2.255,54.4502],[-2.2568,54.4502],[-2.2599,54.4485],[-2.2627,54.4487],[-2.2634,54.4483],[-2.2679,54.4472],[-2.2654,54.4429],[-2.2703,54.4419],[-2.2715,54.4409],[-2.275,54.4406],[-2.2804,54.4389],[-2.2845,54.4384],[-2.2873,54.4388],[-2.2899,54.4389],[-2.2907,54.4393],[-2.2921,54.4385],[-2.2925,54.4375],[-2.2915,54.4361],[-2.2923,54.4327],[-2.2918,54.4315],[-2.2943,54.4313],[-2.2972,54.4287],[-2.2994,54.427],[-2.3027,54.4265],[-2.3037,54.426],[-2.3056,54.4224],[-2.308,54.4205],[-2.3078,54.4176],[-2.3082,54.4165],[-2.3078,54.4141],[-2.3069,54.4128],[-2.306,54.4104],[-2.3058,54.407],[-2.307,54.4055],[-2.3074,54.4043],[-2.3048,54.4019],[-2.3058,54.3992],[-2.3063,54.3987],[-2.3055,54.3971],[-2.3016,54.3962],[-2.2988,54.3948],[-2.2968,54.3932],[-2.2947,54.3921],[-2.292,54.3915],[-2.2917,54.3905],[-2.2927,54.3882],[-2.2945,54.3873],[-2.2932,54.3868],[-2.2921,54.3842],[-2.2974,54.3769],[-2.3053,54.3766],[-2.3115,54.3766],[-2.317,54.3763],[-2.3181,54.3746],[-2.3203,54.373],[-2.3212,54.3717],[-2.323,54.3706],[-2.3244,54.3691],[-2.3261,54.3681],[-2.3269,54.3681],[-2.33,54.3671],[-2.3305,54.3665],[-2.3339,54.3645],[-2.3346,54.3638],[-2.3379,54.3639],[-2.3427,54.3616],[-2.3446,54.3596],[-2.3503,54.3589],[-2.3529,54.3583],[-2.3557,54.3572],[-2.3564,54.3559],[-2.3607,54.3549],[-2.364,54.3548],[-2.3672,54.3549],[-2.364,54.3533],[-2.3617,54.3525],[-2.3597,54.3503],[-2.3581,54.3496],[-2.3532,54.3484],[-2.3481,54.3468],[-2.3479,54.3451],[-2.3402,54.3427],[-2.3379,54.3416],[-2.3354,54.3401],[-2.3345,54.3379],[-2.3352,54.3358],[-2.3347,54.3349],[-2.3335,54.3342],[-2.3285,54.3322],[-2.3249,54.3317],[-2.3219,54.3315],[-2.3202,54.3317],[-2.3189,54.3291],[-2.3178,54.328],[-2.3152,54.3272],[-2.3138,54.3257],[-2.3125,54.3249],[-2.3098,54.3243],[-2.3139,54.3156],[-2.315,54.3136],[-2.3171,54.312],[-2.3187,54.3113],[-2.3201,54.3121],[-2.3216,54.3113],[-2.323,54.3111],[-2.322,54.3099],[-2.3204,54.3067],[-2.3212,54.3054],[-2.324,54.3037],[-2.3243,54.3008],[-2.3204,54.3],[-2.3205,54.2985],[-2.3223,54.2952],[-2.3242,54.2936],[-2.3199,54.289],[-2.3172,54.2872],[-2.3179,54.2867],[-2.3185,54.2848],[-2.3195,54.2836],[-2.3217,54.2831],[-2.3211,54.2822],[-2.3241,54.2802],[-2.3238,54.2793],[-2.3217,54.2773],[-2.3212,54.2751],[-2.3194,54.2745],[-2.3155,54.2701],[-2.316,54.2681],[-2.3183,54.266],[-2.3184,54.2647],[-2.3181,54.2636],[-2.3208,54.2599],[-2.3191,54.2572],[-2.3221,54.255],[-2.3226,54.2529],[-2.3226,54.248],[-2.3232,54.247],[-2.3227,54.2454],[-2.3255,54.2428],[-2.3256,54.2414],[-2.3284,54.2418],[-2.3313,54.2406],[-2.3347,54.2388],[-2.3358,54.2381],[-2.3381,54.2375],[-2.3425,54.2375],[-2.348,54.2378],[-2.3495,54.2394],[-2.3502,54.2409],[-2.3516,54.2421],[-2.3572,54.2447],[-2.3604,54.2466],[-2.3623,54.2497],[-2.3723,54.2482],[-2.373,54.2401],[-2.3863,54.2391],[-2.3949,54.2394],[-2.3968,54.2394],[-2.401,54.2339],[-2.4014,54.2322],[-2.4014,54.2304],[-2.4036,54.2256],[-2.4056,54.2249],[-2.4064,54.2259],[-2.4075,54.2259],[-2.4092,54.2266],[-2.4106,54.2264],[-2.412,54.2267],[-2.4148,54.226],[-2.424,54.2244],[-2.4266,54.2237],[-2.4294,54.2236],[-2.4319,54.2242],[-2.4332,54.2234],[-2.4354,54.2229],[-2.4376,54.2242],[-2.4414,54.2257],[-2.4482,54.226],[-2.4531,54.2264],[-2.454,54.2264],[-2.4609,54.2267],[-2.4601,54.228],[-2.459,54.2311],[-2.4587,54.2332],[-2.4589,54.2357],[-2.4596,54.2396],[-2.4652,54.2362],[-2.4691,54.2347],[-2.4732,54.2337],[-2.4744,54.232],[-2.4788,54.2292],[-2.4794,54.2283],[-2.4817,54.2274],[-2.4861,54.226],[-2.489,54.2254],[-2.4907,54.2248],[-2.4941,54.2224],[-2.4966,54.2211],[-2.4984,54.2205],[-2.4995,54.2196],[-2.5007,54.2195],[-2.5063,54.2183],[-2.5109,54.2177],[-2.5125,54.2178],[-2.5153,54.2177],[-2.5189,54.2164],[-2.5202,54.2163],[-2.5204,54.2151],[-2.5215,54.2144],[-2.5227,54.2146],[-2.5239,54.2137],[-2.5261,54.2128],[-2.5265,54.2118],[-2.5284,54.2117],[-2.5324,54.2091],[-2.5359,54.2095],[-2.5382,54.2084],[-2.5404,54.207],[-2.544,54.2052],[-2.5439,54.2047],[-2.5453,54.2032],[-2.5468,54.2022],[-2.5507,54.2003],[-2.5564,54.1989],[-2.5653,54.1975],[-2.571,54.1968],[-2.5761,54.1956],[-2.5779,54.1954],[-2.5805,54.196],[-2.5838,54.1952],[-2.5853,54.1963],[-2.587,54.1945],[-2.591,54.1949],[-2.5909,54.1959],[-2.5959,54.196],[-2.5989,54.1952],[-2.6029,54.1951],[-2.6058,54.1944],[-2.6128,54.1953],[-2.6205,54.1954],[-2.625,54.1956],[-2.6272,54.1973],[-2.6297,54.1977],[-2.6312,54.1989],[-2.637,54.2008],[-2.64,54.202],[-2.6415,54.2004],[-2.6429,54.1955],[-2.6445,54.1921],[-2.6447,54.1909],[-2.6459,54.1892],[-2.6477,54.1873],[-2.6485,54.1869],[-2.6518,54.1839],[-2.6531,54.1832],[-2.6577,54.1816],[-2.6595,54.1802],[-2.6614,54.1796],[-2.6629,54.1797],[-2.6648,54.1785],[-2.6663,54.1785],[-2.667,54.1778],[-2.6705,54.1766],[-2.6726,54.1747],[-2.6723,54.1733],[-2.6729,54.1725],[-2.6728,54.1709],[-2.6751,54.1702],[-2.6766,54.1691],[-2.6771,54.1675],[-2.677,54.1664],[-2.6759,54.1652],[-2.6764,54.163],[-2.6799,54.1611],[-2.6809,54.1614],[-2.6846,54.1633],[-2.6874,54.1645],[-2.69,54.1648],[-2.6911,54.1646],[-2.6934,54.1632],[-2.6964,54.164],[-2.701,54.1633],[-2.7056,54.1649],[-2.7083,54.1639],[-2.7136,54.1645],[-2.716,54.1651],[-2.7234,54.1659],[-2.7279,54.1668],[-2.7274,54.1679],[-2.7327,54.1684],[-2.7365,54.169],[-2.7358,54.1731],[-2.7365,54.174],[-2.7363,54.1769],[-2.7366,54.1782],[-2.7357,54.1801],[-2.7361,54.1811],[-2.7348,54.1826],[-2.7344,54.1841],[-2.7388,54.1851],[-2.7431,54.1855],[-2.7449,54.1859],[-2.7455,54.1866],[-2.7489,54.1872],[-2.7493,54.1889],[-2.7511,54.1886],[-2.7532,54.1878],[-2.7564,54.1875],[-2.7666,54.1861],[-2.7691,54.1862],[-2.7692,54.187],[-2.7715,54.1873],[-2.7749,54.1884],[-2.7765,54.1887],[-2.7777,54.1895],[-2.7802,54.1895],[-2.7846,54.1918],[-2.7869,54.1932],[-2.7886,54.1928],[-2.7909,54.1938],[-2.7929,54.195],[-2.7949,54.1958],[-2.7948,54.1968],[-2.797,54.197],[-2.7995,54.1977],[-2.8003,54.1964],[-2.8029,54.1969],[-2.8055,54.1949],[-2.8063,54.1938],[-2.809,54.194],[-2.8111,54.192],[-2.8163,54.1898],[-2.8154,54.1873],[-2.8141,54.1867],[-2.8137,54.1858],[-2.8138,54.1839],[-2.815,54.1833],[-2.8155,54.1822],[-2.8188,54.1808],[-2.8211,54.181],[-2.8235,54.1801],[-2.8288,54.179],[-2.8336,54.1761],[-2.8372,54.1742],[-2.8487,54.1751],[-2.8695,54.1767],[-2.8702,54.1776],[-2.8698,54.1791],[-2.8686,54.1799],[-2.8654,54.1807],[-2.864,54.1808],[-2.8605,54.1799],[-2.8589,54.1793],[-2.8576,54.1798],[-2.8597,54.1813],[-2.8628,54.1819],[-2.8647,54.1838],[-2.8643,54.1871],[-2.8623,54.1883],[-2.8631,54.1898],[-2.8647,54.1905],[-2.8641,54.192],[-2.8613,54.1935],[-2.8597,54.1938],[-2.8556,54.1931],[-2.8536,54.1937],[-2.8528,54.1949],[-2.8505,54.1962],[-2.8475,54.1969],[-2.8441,54.1981],[-2.8406,54.2003],[-2.8379,54.2009],[-2.8361,54.2017],[-2.8342,54.2032],[-2.8343,54.2048],[-2.8316,54.2046],[-2.8299,54.204],[-2.8258,54.204],[-2.8242,54.205],[-2.824,54.2066],[-2.8214,54.2087],[-2.8215,54.2094],[-2.8168,54.2117],[-2.8144,54.2122],[-2.8111,54.214],[-2.8103,54.2154],[-2.8089,54.2165],[-2.8086,54.2175],[-2.8074,54.2189],[-2.8055,54.2197],[-2.8023,54.2198],[-2.7967,54.2234],[-2.7943,54.2238],[-2.7912,54.2258],[-2.7911,54.2268],[-2.7892,54.2274],[-2.7886,54.2283],[-2.7889,54.2306],[-2.7895,54.2317],[-2.7916,54.2329],[-2.7942,54.2336],[-2.7957,54.2359],[-2.7964,54.2377],[-2.7975,54.2391],[-2.7967,54.2414],[-2.797,54.2421],[-2.8001,54.2455],[-2.8014,54.2465],[-2.8049,54.247],[-2.8088,54.2465],[-2.8081,54.2458],[-2.8096,54.2445],[-2.8115,54.2442],[-2.8127,54.2445],[-2.8141,54.2466],[-2.8141,54.2486],[-2.8131,54.2497],[-2.8116,54.2501],[-2.808,54.2505],[-2.804,54.2495],[-2.8062,54.2519],[-2.8069,54.2512],[-2.8117,54.2507],[-2.8137,54.25],[-2.8153,54.2485],[-2.8154,54.2467],[-2.8147,54.2446],[-2.8134,54.2436],[-2.81,54.2427],[-2.8083,54.2428],[-2.8063,54.2434],[-2.8039,54.245],[-2.8022,54.2451],[-2.801,54.2435],[-2.803,54.2364],[-2.8043,54.2341],[-2.8041,54.2331],[-2.8025,54.231],[-2.7987,54.2299],[-2.7961,54.2296],[-2.7949,54.2285],[-2.7947,54.2272],[-2.7981,54.226],[-2.8006,54.2263],[-2.804,54.2253],[-2.8044,54.2247],[-2.8062,54.2242],[-2.8094,54.2238],[-2.8188,54.2216],[-2.8199,54.2216],[-2.8244,54.2208],[-2.827,54.22],[-2.8278,54.2195],[-2.8299,54.2199],[-2.8322,54.2192],[-2.8342,54.2169],[-2.8361,54.2164],[-2.8415,54.2083],[-2.8423,54.2079],[-2.8417,54.2067],[-2.8425,54.2055],[-2.8444,54.2056],[-2.8489,54.2051],[-2.8516,54.2051],[-2.8541,54.2049],[-2.8601,54.2037],[-2.8614,54.2038],[-2.8656,54.2029],[-2.8665,54.203],[-2.8688,54.2021],[-2.8705,54.2024],[-2.8734,54.2025],[-2.8755,54.2019],[-2.8779,54.2016],[-2.8823,54.2004],[-2.8847,54.1995],[-2.8861,54.1975],[-2.8852,54.1968],[-2.8867,54.1949],[-2.8881,54.1955],[-2.8874,54.1967],[-2.8874,54.1983],[-2.8892,54.1988],[-2.8962,54.1968],[-2.8987,54.1964],[-2.8993,54.1958],[-2.9023,54.1956],[-2.9058,54.1943],[-2.9079,54.1928],[-2.9091,54.1912],[-2.9114,54.1893],[-2.9117,54.1872],[-2.9135,54.1849],[-2.9157,54.1843],[-2.9169,54.1835],[-2.9186,54.1814],[-2.9189,54.1794],[-2.9204,54.1761],[-2.9253,54.1724],[-2.9283,54.1694],[-2.9294,54.1675],[-2.9309,54.1671],[-2.9316,54.1677],[-2.9347,54.1673],[-2.9353,54.1668],[-2.9346,54.1642],[-2.9338,54.1638],[-2.9314,54.1604],[-2.9309,54.1591],[-2.9306,54.1558],[-2.9311,54.1529],[-2.9322,54.1521],[-2.9348,54.1549],[-2.9359,54.1564],[-2.9357,54.1575],[-2.9377,54.1587],[-2.9391,54.1587],[-2.9438,54.158],[-2.9444,54.1594],[-2.9457,54.1585],[-2.9458,54.1577],[-2.9442,54.1566],[-2.9394,54.1567],[-2.9404,54.1561],[-2.9438,54.1555],[-2.9473,54.1543],[-2.9507,54.1538],[-2.9548,54.1528],[-2.9564,54.1523],[-2.9624,54.1508],[-2.9656,54.1507],[-2.9669,54.1503],[-2.9661,54.1493],[-2.9646,54.1489],[-2.965,54.1471],[-2.9671,54.1462],[-2.9691,54.1461],[-2.9762,54.148],[-2.9819,54.1481],[-2.9841,54.1485],[-2.9862,54.1485],[-2.9898,54.1491],[-2.9939,54.1493],[-2.996,54.1502],[-2.9967,54.152],[-2.9995,54.1532],[-3.0002,54.1538],[-3.0026,54.1545],[-3.0046,54.1556],[-3.0059,54.1571],[-3.0061,54.1587],[-3.0057,54.1605],[-3.0044,54.1635],[-3.0046,54.1658],[-3.0041,54.1665],[-3.0019,54.1671],[-3,54.1691],[-2.9986,54.1702],[-2.9967,54.1711],[-2.9974,54.1729],[-3.0005,54.1725],[-3.001,54.1721],[-3.0043,54.1719],[-3.0065,54.1723],[-3.0083,54.1735],[-3.01,54.1753],[-3.008,54.1769],[-3.0103,54.1773],[-3.0122,54.1795],[-3.0146,54.1811],[-3.0144,54.1816],[-3.0168,54.1827],[-3.0185,54.1838],[-3.02,54.1844],[-3.0201,54.1851],[-3.0221,54.1858],[-3.0286,54.1908],[-3.0292,54.1919],[-3.0292,54.1938],[-3.0388,54.1972],[-3.0383,54.1975],[-3.0348,54.1965],[-3.0276,54.1978],[-3.0262,54.1977],[-3.0249,54.1986],[-3.0242,54.2001],[-3.0229,54.2011],[-3.0204,54.2008],[-3.0182,54.2011],[-3.0168,54.2018],[-3.0149,54.2033],[-3.0145,54.2043],[-3.0146,54.2068],[-3.0158,54.2083],[-3.0175,54.209],[-3.0185,54.2104],[-3.0209,54.2107],[-3.0223,54.2123],[-3.0218,54.2146],[-3.0232,54.2159],[-3.0236,54.2171],[-3.0246,54.2179],[-3.0267,54.2185],[-3.0278,54.22],[-3.0288,54.2206],[-3.0292,54.2223],[-3.0309,54.2242],[-3.0314,54.2256],[-3.0308,54.2266],[-3.0325,54.228],[-3.0349,54.2282],[-3.0393,54.2274],[-3.0404,54.2269],[-3.0426,54.2266],[-3.0461,54.2267],[-3.0475,54.2291],[-3.0488,54.2332],[-3.0479,54.2348],[-3.0449,54.2361],[-3.0437,54.2371],[-3.0425,54.2374],[-3.0385,54.2374],[-3.0368,54.2382],[-3.0368,54.2388],[-3.0339,54.2397],[-3.0331,54.2408],[-3.0337,54.2432],[-3.032,54.2436],[-3.0299,54.2426],[-3.0291,54.2412],[-3.0313,54.24],[-3.0321,54.239],[-3.0302,54.237],[-3.0289,54.2368],[-3.0255,54.2401],[-3.0261,54.2404],[-3.0293,54.2374],[-3.0314,54.2387],[-3.0313,54.2394],[-3.0283,54.2406],[-3.0273,54.2415],[-3.0276,54.2425],[-3.0299,54.2436],[-3.0314,54.2463],[-3.0324,54.245],[-3.035,54.2446],[-3.0365,54.243],[-3.0364,54.2413],[-3.0374,54.2399],[-3.04,54.2402],[-3.0461,54.2406],[-3.0479,54.2396],[-3.0484,54.2369],[-3.0502,54.234],[-3.0517,54.2328],[-3.0524,54.2313],[-3.0519,54.2273],[-3.0531,54.2208],[-3.0521,54.2197],[-3.0494,54.2181],[-3.047,54.2182],[-3.0457,54.2191],[-3.0435,54.2183],[-3.0391,54.2171],[-3.0356,54.2156],[-3.0343,54.2149],[-3.033,54.2135],[-3.0325,54.2117],[-3.0326,54.2108],[-3.0346,54.2084],[-3.0398,54.205],[-3.0391,54.2045],[-3.0403,54.2028],[-3.0418,54.2023],[-3.0443,54.2006],[-3.0445,54.1995],[-3.046,54.1997],[-3.0497,54.2006],[-3.0508,54.2003],[-3.0531,54.1989],[-3.0542,54.1969],[-3.0549,54.1951],[-3.055,54.1928],[-3.0542,54.1909],[-3.0534,54.1905],[-3.0534,54.1884],[-3.0559,54.1878],[-3.0597,54.1839],[-3.062,54.1822],[-3.063,54.1832],[-3.0626,54.1785],[-3.0608,54.177],[-3.06,54.1743],[-3.0592,54.1735],[-3.0587,54.1718],[-3.06,54.1698],[-3.0603,54.1678],[-3.0598,54.1667],[-3.0609,54.1631],[-3.0609,54.1619],[-3.0677,54.1603],[-3.0717,54.1585],[-3.0768,54.1551],[-3.078,54.154],[-3.0787,54.1515],[-3.0797,54.1502],[-3.0826,54.1481],[-3.0838,54.1469],[-3.0847,54.1445],[-3.0846,54.143],[-3.0855,54.141],[-3.0877,54.1382],[-3.0876,54.1362],[-3.0904,54.135],[-3.0931,54.1322],[-3.0948,54.1309],[-3.0986,54.1292],[-3.1006,54.128],[-3.1015,54.1255],[-3.1039,54.1233],[-3.1044,54.1224],[-3.104,54.1215],[-3.1047,54.12],[-3.1066,54.1185],[-3.1083,54.1176],[-3.1141,54.1159],[-3.1175,54.1145],[-3.1211,54.1124],[-3.1212,54.1113],[-3.1222,54.1095],[-3.1283,54.1067],[-3.1304,54.1051],[-3.1303,54.1035],[-3.1314,54.1023],[-3.1347,54.1006],[-3.1409,54.0981],[-3.142,54.0971],[-3.1446,54.0957],[-3.1482,54.0941],[-3.1535,54.0912],[-3.159,54.0877],[-3.161,54.0868],[-3.1638,54.0839],[-3.1653,54.083],[-3.1686,54.0824],[-3.1694,54.0831],[-3.1724,54.0816],[-3.1719,54.0806],[-3.1702,54.0792],[-3.1675,54.0778],[-3.1663,54.0768],[-3.1643,54.0743],[-3.1605,54.0729],[-3.1577,54.0715],[-3.1536,54.0682],[-3.1519,54.0673],[-3.1516,54.0688],[-3.154,54.0707],[-3.1521,54.0704],[-3.1514,54.0698],[-3.1512,54.067],[-3.1501,54.0657],[-3.1507,54.0648],[-3.1538,54.0662],[-3.1553,54.0693],[-3.1568,54.0704],[-3.1589,54.0712],[-3.1658,54.0746],[-3.1658,54.0759],[-3.1668,54.077],[-3.1683,54.0781],[-3.1714,54.0796],[-3.1735,54.0794],[-3.1745,54.0761],[-3.1729,54.0739],[-3.1739,54.0733],[-3.1754,54.0736],[-3.1756,54.0748],[-3.177,54.0751],[-3.175,54.0764],[-3.1734,54.0821],[-3.1741,54.0837],[-3.1766,54.0848],[-3.1778,54.0862],[-3.1801,54.0871],[-3.1812,54.0879],[-3.1834,54.0888],[-3.1856,54.0901],[-3.1869,54.0905],[-3.188,54.0926],[-3.1861,54.0934],[-3.1851,54.0946],[-3.1856,54.0958],[-3.1868,54.097],[-3.1878,54.0993],[-3.1913,54.1028],[-3.1941,54.1043],[-3.2148,54.098],[-3.2186,54.0959],[-3.2201,54.0948],[-3.2194,54.0938],[-3.2201,54.0929],[-3.2213,54.0927],[-3.2219,54.0936],[-3.2251,54.0943],[-3.2273,54.0945],[-3.229,54.0958],[-3.2306,54.0983],[-3.2327,54.0992],[-3.2322,54.1001],[-3.2334,54.101],[-3.2354,54.1012],[-3.2382,54.1031],[-3.2394,54.1042],[-3.2421,54.1093],[-3.2418,54.112],[-3.2421,54.1136],[-3.2447,54.1168],[-3.2451,54.1195],[-3.2439,54.1234],[-3.2447,54.1271],[-3.2435,54.1287],[-3.2446,54.1293],[-3.2448,54.1317],[-3.2441,54.1338],[-3.2444,54.1358],[-3.2435,54.1388],[-3.2426,54.1397],[-3.2427,54.1405],[-3.2412,54.1418],[-3.2401,54.1449],[-3.2408,54.1479],[-3.2402,54.1508],[-3.2381,54.1519],[-3.237,54.1547],[-3.238,54.1562],[-3.2404,54.1574],[-3.2435,54.1579],[-3.2455,54.1577],[-3.2465,54.157],[-3.2467,54.1552],[-3.2477,54.1546],[-3.2494,54.1547],[-3.252,54.1575],[-3.2517,54.1591],[-3.2521,54.1599],[-3.2563,54.1628],[-3.2571,54.1638],[-3.2574,54.1659],[-3.2564,54.1688],[-3.2546,54.1702],[-3.252,54.1705],[-3.2491,54.1711],[-3.2461,54.172],[-3.2439,54.1717],[-3.2415,54.1721],[-3.2384,54.1718],[-3.23,54.1717],[-3.2284,54.1714],[-3.2261,54.1723],[-3.2243,54.1727],[-3.2223,54.1738],[-3.2185,54.1768],[-3.2172,54.1775],[-3.2165,54.1788],[-3.2161,54.1806],[-3.2156,54.1813],[-3.2152,54.1849],[-3.223,54.1877],[-3.2218,54.1883],[-3.2175,54.1866],[-3.2162,54.1868],[-3.2156,54.1877],[-3.2185,54.1872],[-3.2164,54.1896],[-3.2155,54.1937],[-3.2147,54.1947],[-3.2146,54.1968],[-3.2122,54.2005],[-3.2123,54.2031],[-3.2118,54.2047],[-3.2122,54.2062],[-3.2131,54.2071],[-3.2123,54.2085],[-3.2114,54.2087],[-3.2091,54.2081],[-3.2061,54.2098],[-3.2064,54.2117],[-3.2048,54.2155],[-3.2051,54.2172],[-3.2034,54.2185],[-3.201,54.2186],[-3.1996,54.2192],[-3.1977,54.2217],[-3.1974,54.2236],[-3.1967,54.225],[-3.1926,54.2284],[-3.1918,54.2304],[-3.19,54.2315],[-3.1893,54.2335],[-3.1914,54.2331],[-3.1912,54.2318],[-3.193,54.2313],[-3.195,54.23],[-3.1951,54.229],[-3.1972,54.2286],[-3.1979,54.2292],[-3.1976,54.231],[-3.1979,54.2328],[-3.1996,54.2349],[-3.2,54.2377],[-3.2024,54.2401],[-3.206,54.243],[-3.2078,54.2432],[-3.2076,54.2439],[-3.2084,54.2453],[-3.2096,54.2464],[-3.2123,54.247],[-3.2127,54.2478],[-3.2125,54.2494],[-3.2112,54.2505],[-3.2142,54.2548],[-3.2149,54.2552],[-3.2141,54.2566],[-3.2164,54.258],[-3.2191,54.2588],[-3.2212,54.2586],[-3.2218,54.2592],[-3.2242,54.2602],[-3.227,54.2599],[-3.228,54.2614],[-3.2263,54.2634],[-3.2239,54.2648],[-3.2247,54.2675],[-3.2257,54.2689],[-3.2251,54.2709],[-3.2251,54.2732],[-3.226,54.2732],[-3.2266,54.271],[-3.2275,54.2699],[-3.2278,54.2683],[-3.2289,54.2675],[-3.23,54.2662],[-3.2285,54.2658],[-3.2281,54.264],[-3.23,54.2626],[-3.2311,54.2612],[-3.2305,54.2604],[-3.2325,54.2602],[-3.2321,54.2617],[-3.2331,54.2623],[-3.2337,54.2601],[-3.2311,54.2593],[-3.2306,54.2579],[-3.227,54.2558],[-3.2245,54.2551],[-3.2234,54.2544],[-3.2229,54.2517],[-3.2235,54.2507],[-3.2247,54.2498],[-3.2282,54.2498],[-3.2272,54.248],[-3.225,54.2481],[-3.2239,54.2472],[-3.2238,54.2462],[-3.2249,54.2437],[-3.2249,54.2421],[-3.2256,54.2398],[-3.2283,54.237],[-3.2299,54.2367],[-3.2316,54.2373],[-3.2324,54.2358],[-3.2319,54.2333],[-3.2344,54.2323],[-3.2364,54.2319],[-3.233,54.229],[-3.2345,54.2276],[-3.2363,54.2263],[-3.2363,54.2278],[-3.2373,54.2282],[-3.2387,54.2268],[-3.2404,54.2269],[-3.2411,54.2261],[-3.2432,54.2253],[-3.2447,54.2256],[-3.2457,54.224],[-3.2487,54.2224],[-3.2507,54.221],[-3.2522,54.2211],[-3.2516,54.2198],[-3.2531,54.22],[-3.2547,54.2182],[-3.2553,54.2152],[-3.251,54.2156],[-3.2508,54.2141],[-3.2494,54.2138],[-3.2495,54.2118],[-3.25,54.2101],[-3.2498,54.2095],[-3.2451,54.2083],[-3.2429,54.2063],[-3.2438,54.2059],[-3.2439,54.2047],[-3.2412,54.2049],[-3.2399,54.2042],[-3.2401,54.2033],[-3.2453,54.2008],[-3.2457,54.1984],[-3.2482,54.1959],[-3.2505,54.1947],[-3.2525,54.1933],[-3.254,54.1916],[-3.2567,54.1925],[-3.2599,54.1911],[-3.263,54.1903],[-3.2648,54.1901],[-3.2687,54.1901],[-3.2729,54.191],[-3.2751,54.192],[-3.2775,54.1937],[-3.2802,54.1963],[-3.2829,54.1967],[-3.2864,54.1955],[-3.289,54.1924],[-3.2892,54.1912],[-3.2946,54.1895],[-3.2994,54.1884],[-3.3056,54.1882],[-3.3143,54.1886],[-3.3193,54.1894],[-3.3236,54.1911],[-3.3261,54.1928],[-3.3294,54.1957],[-3.3322,54.1985],[-3.3398,54.2068],[-3.3462,54.2137],[-3.3538,54.2214],[-3.3621,54.2291],[-3.3649,54.2317],[-3.3733,54.2392],[-3.3792,54.2443],[-3.3833,54.2472],[-3.3867,54.2493],[-3.3888,54.2516],[-3.3931,54.2535],[-3.3984,54.2585],[-3.4,54.2605],[-3.4026,54.263],[-3.4043,54.2653],[-3.4047,54.2677],[-3.4089,54.2714],[-3.411,54.2739],[-3.4131,54.2756],[-3.4159,54.2787],[-3.4172,54.2798],[-3.4198,54.283],[-3.4213,54.2842],[-3.4215,54.2853],[-3.42,54.2864],[-3.42,54.288],[-3.422,54.2907],[-3.4226,54.2922],[-3.4227,54.2939],[-3.421,54.2959],[-3.4183,54.2964],[-3.4176,54.297],[-3.4159,54.3017],[-3.4158,54.3052],[-3.4161,54.3094],[-3.4174,54.3136],[-3.4183,54.3158],[-3.4212,54.3209],[-3.4243,54.327],[-3.4249,54.3287],[-3.425,54.3328],[-3.4239,54.3356],[-3.4236,54.3376],[-3.4228,54.3393],[-3.4215,54.341],[-3.419,54.3427],[-3.4145,54.3452],[-3.4134,54.3473],[-3.413,54.349],[-3.4124,54.3498],[-3.41,54.3503],[-3.409,54.3487],[-3.4109,54.3453],[-3.4099,54.3435],[-3.4099,54.3423],[-3.4106,54.3405],[-3.4121,54.339],[-3.4116,54.3377],[-3.4076,54.3362],[-3.4042,54.3354],[-3.4002,54.335],[-3.4018,54.3328],[-3.4006,54.3316],[-3.3993,54.3315],[-3.4005,54.334],[-3.3992,54.3352],[-3.3952,54.3371],[-3.3917,54.3396],[-3.3892,54.3404],[-3.3877,54.3411],[-3.3867,54.3427],[-3.3867,54.3449],[-3.3862,54.346],[-3.3845,54.3475],[-3.3833,54.3495],[-3.3823,54.3503],[-3.3807,54.3507],[-3.377,54.3494],[-3.3758,54.3493],[-3.3737,54.3503],[-3.3745,54.3522],[-3.3756,54.3501],[-3.3773,54.3504],[-3.3803,54.3512],[-3.382,54.351],[-3.3844,54.3499],[-3.3855,54.3477],[-3.3875,54.3463],[-3.3894,54.3445],[-3.3896,54.3424],[-3.392,54.3413],[-3.3946,54.3409],[-3.3986,54.34],[-3.4006,54.3393],[-3.4041,54.339],[-3.4055,54.3386],[-3.4071,54.3413],[-3.4057,54.3428],[-3.4059,54.3445],[-3.4053,54.3465],[-3.4053,54.3482],[-3.4061,54.3506],[-3.4096,54.3528],[-3.4117,54.3529],[-3.4109,54.3568],[-3.41,54.3575],[-3.41,54.3587],[-3.4078,54.3603],[-3.4034,54.3615],[-3.403,54.3642],[-3.4048,54.3621],[-3.409,54.3629],[-3.4107,54.3629],[-3.4121,54.3621],[-3.4135,54.3597],[-3.4128,54.3581],[-3.4148,54.3569],[-3.4162,54.357],[-3.418,54.3587],[-3.4213,54.3596],[-3.4254,54.3593],[-3.4273,54.3584],[-3.4284,54.356],[-3.4305,54.3558],[-3.4336,54.3571],[-3.4343,54.3578],[-3.4371,54.3586],[-3.4384,54.3598],[-3.4376,54.3618],[-3.436,54.3632],[-3.4363,54.3645],[-3.438,54.3661],[-3.4399,54.3669],[-3.4421,54.3689],[-3.4432,54.3687],[-3.4419,54.3666],[-3.4397,54.3646],[-3.4415,54.3635],[-3.4424,54.3615],[-3.4415,54.3609],[-3.4405,54.3585],[-3.4397,54.3575],[-3.4364,54.3566],[-3.4333,54.355],[-3.4289,54.3537],[-3.426,54.3533],[-3.4234,54.3532],[-3.4229,54.3537],[-3.4209,54.3539],[-3.419,54.3536],[-3.4197,54.3528],[-3.4185,54.3516],[-3.4181,54.3493],[-3.4174,54.3489],[-3.419,54.3477],[-3.426,54.344],[-3.4267,54.3431],[-3.429,54.3423],[-3.4311,54.3421],[-3.4353,54.3434],[-3.4386,54.346],[-3.4407,54.3487],[-3.4437,54.3514],[-3.4484,54.3548],[-3.4511,54.357],[-3.4552,54.3599],[-3.4611,54.3647],[-3.4626,54.3666],[-3.4674,54.3712],[-3.469,54.3725],[-3.4728,54.3762],[-3.4725,54.3778],[-3.473,54.3803],[-3.4751,54.3847],[-3.4765,54.3864],[-3.4788,54.3886],[-3.4813,54.3905],[-3.485,54.3939],[-3.4862,54.3955],[-3.4926,54.4012],[-3.5042,54.4086],[-3.5052,54.4099],[-3.5044,54.4102],[-3.5066,54.4118],[-3.5085,54.4124],[-3.5102,54.4138],[-3.5142,54.4174],[-3.5184,54.4203],[-3.5221,54.4231],[-3.5257,54.4256],[-3.5327,54.4315],[-3.5414,54.4384],[-3.5447,54.4405],[-3.5482,54.4431],[-3.5551,54.4477],[-3.5587,54.4497],[-3.5632,54.4516],[-3.5638,54.4537],[-3.5674,54.4576],[-3.5701,54.46],[-3.5728,54.4617],[-3.5754,54.4629],[-3.578,54.465],[-3.5797,54.4682],[-3.5813,54.4701],[-3.5827,54.4725],[-3.5842,54.4735],[-3.5853,54.4749],[-3.5888,54.4776],[-3.5903,54.4783],[-3.5911,54.4802],[-3.593,54.4821],[-3.6031,54.4885],[-3.6064,54.4903],[-3.609,54.4912],[-3.6106,54.4902],[-3.6159,54.4901],[-3.6178,54.4902],[-3.6196,54.4909],[-3.6213,54.4931],[-3.6223,54.4952],[-3.6263,54.5001],[-3.6271,54.5021],[-3.6304,54.5043],[-3.6335,54.505],[-3.636,54.5072],[-3.6367,54.5088],[-3.6389,54.5119],[-3.6398,54.5143],[-3.6394,54.5161],[-3.6385,54.5179],[-3.6351,54.5189],[-3.6306,54.5198],[-3.6294,54.5203],[-3.6255,54.5209],[-3.6233,54.5225],[-3.6145,54.5247],[-3.6136,54.5251],[-3.6113,54.5278],[-3.6074,54.5308],[-3.6052,54.535],[-3.6036,54.5401],[-3.6035,54.5422],[-3.6011,54.5456],[-3.5991,54.55],[-3.5976,54.5504],[-3.5955,54.5497],[-3.5935,54.5482],[-3.5911,54.5489],[-3.5898,54.5498],[-3.5909,54.5508],[-3.5898,54.5519],[-3.5916,54.5522],[-3.5909,54.5532],[-3.5901,54.5563],[-3.5903,54.5595],[-3.5892,54.5611],[-3.5841,54.5644],[-3.5836,54.5652],[-3.5834,54.5672],[-3.5838,54.5686],[-3.583,54.5704],[-3.5811,54.5711],[-3.5804,54.5719],[-3.5808,54.5737],[-3.5816,54.5754],[-3.5825,54.5785],[-3.5829,54.584],[-3.5818,54.5868],[-3.5825,54.5898],[-3.5823,54.5912],[-3.5808,54.5917],[-3.5804,54.5924],[-3.5786,54.5929],[-3.5778,54.5946],[-3.5769,54.5952],[-3.5762,54.5966],[-3.5761,54.5978],[-3.5737,54.6002],[-3.5724,54.6008],[-3.5706,54.6032],[-3.5715,54.6063],[-3.5707,54.6074],[-3.5703,54.6091],[-3.5712,54.6117],[-3.5702,54.6119],[-3.5664,54.6118],[-3.5659,54.6123],[-3.5684,54.6131],[-3.5689,54.6157],[-3.5705,54.6182],[-3.5709,54.6192],[-3.5697,54.6225],[-3.57,54.6244],[-3.5718,54.6284],[-3.5733,54.6306],[-3.5732,54.6315],[-3.5755,54.6353],[-3.5745,54.6399],[-3.5751,54.6423],[-3.5754,54.6453],[-3.5771,54.6492],[-3.5787,54.6515],[-3.5777,54.6518],[-3.5736,54.6495],[-3.5718,54.6489],[-3.5673,54.6488],[-3.5671,54.6474],[-3.5653,54.6476],[-3.5625,54.6464],[-3.5581,54.646],[-3.5591,54.6467],[-3.5634,54.647],[-3.5633,54.6475],[-3.5609,54.6475],[-3.5583,54.6479],[-3.5568,54.6491],[-3.554,54.6498],[-3.5527,54.6499],[-3.5488,54.6491],[-3.5466,54.6484],[-3.5459,54.6487],[-3.5497,54.6499],[-3.5519,54.6504],[-3.5557,54.6504],[-3.5579,54.6494],[-3.5624,54.6481],[-3.5633,54.6481],[-3.5679,54.6496],[-3.5673,54.6506],[-3.5687,54.6512],[-3.5673,54.6529],[-3.567,54.6538],[-3.5654,54.6542],[-3.5639,54.6553],[-3.5632,54.6572],[-3.5614,54.658],[-3.5611,54.6625],[-3.5575,54.6644],[-3.5532,54.6673],[-3.5499,54.6704],[-3.5492,54.6719],[-3.5475,54.6739],[-3.5453,54.6752],[-3.5434,54.6766],[-3.5389,54.6784],[-3.5353,54.6805],[-3.5323,54.6826],[-3.5291,54.6839],[-3.5261,54.6858],[-3.5233,54.6885],[-3.519,54.693],[-3.5171,54.6959],[-3.5156,54.6992],[-3.5143,54.7011],[-3.5135,54.7041],[-3.5116,54.707],[-3.5106,54.7106],[-3.5099,54.7176],[-3.5075,54.717],[-3.5075,54.7159],[-3.505,54.7156],[-3.5036,54.7145],[-3.503,54.7156],[-3.4985,54.7198],[-3.4983,54.7207],[-3.4973,54.7218],[-3.4958,54.7242],[-3.4936,54.7258],[-3.4904,54.7278],[-3.4851,54.7297],[-3.4836,54.7306],[-3.4797,54.732],[-3.4766,54.7338],[-3.4718,54.7362],[-3.4668,54.7379],[-3.4633,54.7393],[-3.4598,54.7413],[-3.4563,54.744],[-3.4517,54.7481],[-3.4484,54.7504],[-3.4423,54.7541],[-3.441,54.7547],[-3.439,54.7563],[-3.4364,54.7597],[-3.4353,54.7615],[-3.4347,54.7633],[-3.4339,54.7645],[-3.4326,54.7689],[-3.432,54.772],[-3.4316,54.7767],[-3.4319,54.7781],[-3.4314,54.7785],[-3.4315,54.7811],[-3.4324,54.7845],[-3.4334,54.7874],[-3.435,54.7901],[-3.4356,54.7916],[-3.4375,54.7954],[-3.4383,54.7997],[-3.4374,54.8026],[-3.4357,54.8049],[-3.4325,54.8085],[-3.4309,54.8106],[-3.4275,54.8174],[-3.425,54.8206],[-3.4225,54.8244],[-3.4208,54.8264],[-3.4182,54.8303],[-3.4149,54.8337],[-3.4117,54.8379],[-3.4106,54.8391],[-3.4096,54.8412],[-3.4082,54.8452],[-3.4049,54.8532],[-3.4035,54.8575],[-3.4023,54.8605],[-3.4015,54.8633],[-3.4009,54.8641],[-3.4006,54.8658],[-3.3998,54.8675],[-3.398,54.8688],[-3.3948,54.8678],[-3.3942,54.8685],[-3.3967,54.8692],[-3.3969,54.8697],[-3.393,54.8706],[-3.3856,54.8755],[-3.3813,54.8797],[-3.3776,54.884],[-3.3763,54.8843],[-3.3714,54.8882],[-3.37,54.8889],[-3.3674,54.8912],[-3.3613,54.8938],[-3.3579,54.8947],[-3.3511,54.8974],[-3.3491,54.8981],[-3.3451,54.899],[-3.3429,54.899],[-3.3388,54.9002],[-3.3362,54.8997],[-3.3351,54.8987],[-3.3393,54.8974],[-3.3411,54.8972],[-3.3433,54.8962],[-3.3482,54.8945],[-3.3496,54.8935],[-3.3469,54.8924],[-3.3476,54.8914],[-3.3457,54.8915],[-3.3447,54.8922],[-3.3463,54.8931],[-3.3467,54.8941],[-3.3432,54.8951],[-3.3411,54.8961],[-3.3398,54.8963],[-3.3383,54.8944],[-3.3366,54.893],[-3.3349,54.8923],[-3.3318,54.8913],[-3.3309,54.8905],[-3.3298,54.8915],[-3.3283,54.8916],[-3.3259,54.8906],[-3.3243,54.8905],[-3.3218,54.8896],[-3.321,54.8897],[-3.3143,54.8883],[-3.3117,54.8883],[-3.309,54.8875],[-3.3077,54.8864],[-3.303,54.8854],[-3.2989,54.8835],[-3.2968,54.8817],[-3.2957,54.8794],[-3.2945,54.8788],[-3.2909,54.8793],[-3.2896,54.8802],[-3.2878,54.8791],[-3.2854,54.8782],[-3.2824,54.8763],[-3.2818,54.875],[-3.2818,54.8738],[-3.2843,54.8711],[-3.2859,54.8683],[-3.2852,54.865],[-3.2845,54.864],[-3.2819,54.8619],[-3.2823,54.8613],[-3.2844,54.8605],[-3.2856,54.8591],[-3.2895,54.8589],[-3.2909,54.8604],[-3.292,54.86],[-3.2899,54.8588],[-3.2862,54.8587],[-3.2844,54.8592],[-3.283,54.8607],[-3.2802,54.8619],[-3.2808,54.8636],[-3.2835,54.8644],[-3.2843,54.8658],[-3.2846,54.8672],[-3.284,54.8688],[-3.2803,54.8736],[-3.2801,54.8754],[-3.2803,54.8778],[-3.2821,54.8789],[-3.2836,54.8803],[-3.2842,54.8815],[-3.2842,54.8827],[-3.2858,54.8842],[-3.2863,54.8858],[-3.2861,54.887],[-3.2873,54.8894],[-3.2888,54.891],[-3.2879,54.8927],[-3.2855,54.8932],[-3.2786,54.8921],[-3.2761,54.8921],[-3.2749,54.8915],[-3.2762,54.8875],[-3.2743,54.89],[-3.2725,54.8911],[-3.2709,54.8903],[-3.2683,54.8908],[-3.2675,54.8919],[-3.2664,54.8913],[-3.2646,54.8921],[-3.2609,54.8955],[-3.2595,54.8959],[-3.2575,54.8977],[-3.2569,54.8988],[-3.2559,54.8994],[-3.2552,54.9012],[-3.2529,54.9024],[-3.2519,54.9017],[-3.2498,54.9022],[-3.2507,54.9031],[-3.2505,54.9041],[-3.2524,54.9049],[-3.254,54.9043],[-3.2548,54.9051],[-3.2555,54.9085],[-3.2554,54.9101],[-3.2545,54.9108],[-3.2507,54.9118],[-3.2487,54.9117],[-3.245,54.9105],[-3.2409,54.9093],[-3.2389,54.9089],[-3.2362,54.9094],[-3.2337,54.9094],[-3.2324,54.9089],[-3.23,54.9061],[-3.2246,54.9041],[-3.2227,54.9021],[-3.2199,54.9019],[-3.2163,54.9029],[-3.2131,54.9044],[-3.2114,54.9034],[-3.2094,54.9036],[-3.2057,54.9058],[-3.2052,54.907],[-3.2097,54.9039],[-3.2112,54.9038],[-3.2122,54.905],[-3.2137,54.9055],[-3.2153,54.9053],[-3.2167,54.9035],[-3.22,54.9025],[-3.2218,54.9026],[-3.2231,54.9043],[-3.2239,54.9068],[-3.2257,54.9074],[-3.2286,54.9072],[-3.2297,54.9074],[-3.2311,54.9085],[-3.2324,54.9104],[-3.2337,54.9114],[-3.2443,54.9117],[-3.2458,54.9125],[-3.2474,54.9139],[-3.2491,54.9138],[-3.253,54.9126],[-3.2587,54.9115],[-3.2609,54.9103],[-3.2623,54.909],[-3.2649,54.9061],[-3.2694,54.904],[-3.2749,54.9031],[-3.281,54.9032],[-3.2859,54.9047],[-3.2863,54.9052],[-3.289,54.906],[-3.2914,54.9061],[-3.2948,54.907],[-3.2971,54.9073],[-3.2995,54.9084],[-3.3012,54.9098],[-3.3031,54.9091],[-3.3093,54.912],[-3.312,54.9137],[-3.314,54.9152],[-3.314,54.9177],[-3.3129,54.9196],[-3.3107,54.9216],[-3.3073,54.9239],[-3.3039,54.927],[-3.3015,54.9285],[-3.299,54.9292],[-3.2975,54.9306],[-3.2939,54.9349],[-3.2913,54.9375],[-3.2871,54.9404],[-3.2846,54.9418],[-3.2803,54.9425],[-3.2732,54.9421],[-3.269,54.9425],[-3.2649,54.9431],[-3.2611,54.9431],[-3.2571,54.9434],[-3.254,54.9439],[-3.2495,54.9441],[-3.2456,54.9452],[-3.243,54.9464],[-3.238,54.948],[-3.2351,54.9497],[-3.2341,</t>
  </si>
  <si>
    <t>{"type":"Polygon","coordinates":[[[-1.8222,53.5211],[-1.8226,53.52],[-1.8208,53.5185],[-1.8195,53.5134],[-1.8134,53.5121],[-1.8107,53.5119],[-1.8073,53.5121],[-1.8008,53.5114],[-1.8053,53.5089],[-1.8104,53.5063],[-1.8078,53.5061],[-1.8041,53.5051],[-1.8019,53.505],[-1.799,53.5045],[-1.7971,53.5037],[-1.796,53.5026],[-1.7957,53.501],[-1.7959,53.4995],[-1.795,53.4977],[-1.7952,53.4957],[-1.7958,53.4943],[-1.798,53.4934],[-1.7997,53.4935],[-1.8003,53.4916],[-1.8001,53.4897],[-1.8004,53.4877],[-1.8016,53.4869],[-1.8018,53.4842],[-1.8015,53.481],[-1.7983,53.4787],[-1.7968,53.4789],[-1.7948,53.478],[-1.7943,53.4772],[-1.7905,53.4757],[-1.7866,53.4753],[-1.7862,53.4757],[-1.7806,53.4749],[-1.7791,53.4742],[-1.778,53.4725],[-1.778,53.4704],[-1.7768,53.4694],[-1.7759,53.4681],[-1.7727,53.467],[-1.7705,53.4669],[-1.77,53.4657],[-1.7682,53.4647],[-1.7665,53.4642],[-1.7621,53.4636],[-1.7591,53.4636],[-1.7543,53.4642],[-1.7535,53.4649],[-1.7514,53.4648],[-1.7484,53.4642],[-1.7468,53.4634],[-1.7453,53.4619],[-1.7463,53.4609],[-1.7462,53.46],[-1.747,53.4592],[-1.747,53.4581],[-1.7482,53.4573],[-1.7467,53.4553],[-1.7471,53.4546],[-1.7469,53.4531],[-1.7462,53.4521],[-1.7466,53.4513],[-1.7459,53.4501],[-1.7443,53.4484],[-1.7447,53.4473],[-1.7439,53.4464],[-1.7437,53.4449],[-1.7455,53.4426],[-1.7466,53.442],[-1.7471,53.441],[-1.7493,53.4399],[-1.7497,53.4391],[-1.7486,53.4356],[-1.7449,53.4324],[-1.744,53.4302],[-1.7447,53.4287],[-1.7462,53.4278],[-1.7468,53.4263],[-1.745,53.4253],[-1.7441,53.4242],[-1.7418,53.4228],[-1.7399,53.4211],[-1.7389,53.4206],[-1.7351,53.4197],[-1.7329,53.4176],[-1.7312,53.4164],[-1.7298,53.4159],[-1.7252,53.4176],[-1.7233,53.4189],[-1.7183,53.4194],[-1.714,53.4191],[-1.7109,53.4175],[-1.7085,53.4173],[-1.7039,53.4149],[-1.7032,53.4137],[-1.7038,53.4129],[-1.703,53.4108],[-1.7041,53.4083],[-1.704,53.4058],[-1.705,53.405],[-1.7006,53.4033],[-1.6945,53.4011],[-1.6818,53.4018],[-1.6776,53.3996],[-1.673,53.3969],[-1.6681,53.3931],[-1.6651,53.3935],[-1.659,53.3935],[-1.655,53.3931],[-1.6539,53.3921],[-1.6537,53.3908],[-1.6538,53.3878],[-1.6535,53.3848],[-1.656,53.3817],[-1.6584,53.3796],[-1.6633,53.3742],[-1.6628,53.3731],[-1.6642,53.3671],[-1.6635,53.3666],[-1.6604,53.3651],[-1.6553,53.3633],[-1.6529,53.3627],[-1.6458,53.3605],[-1.6306,53.3561],[-1.6278,53.3533],[-1.6253,53.352],[-1.6169,53.351],[-1.5916,53.3462],[-1.5913,53.3451],[-1.6003,53.3428],[-1.6042,53.3424],[-1.6076,53.3427],[-1.6086,53.3433],[-1.612,53.3433],[-1.6121,53.3416],[-1.6146,53.3386],[-1.6174,53.3361],[-1.6195,53.3354],[-1.6221,53.3337],[-1.6219,53.3322],[-1.6235,53.331],[-1.6236,53.3304],[-1.6264,53.3292],[-1.6273,53.3285],[-1.6279,53.3258],[-1.6268,53.3254],[-1.6327,53.3208],[-1.6318,53.3198],[-1.6277,53.3162],[-1.6255,53.3164],[-1.6194,53.3182],[-1.6092,53.3226],[-1.606,53.3207],[-1.6037,53.319],[-1.6015,53.3182],[-1.6006,53.317],[-1.6007,53.3157],[-1.5992,53.3146],[-1.5988,53.3116],[-1.5904,53.3183],[-1.5869,53.3198],[-1.5873,53.321],[-1.5849,53.3216],[-1.5795,53.3169],[-1.583,53.3157],[-1.5811,53.314],[-1.5805,53.3117],[-1.5732,53.3128],[-1.5727,53.3136],[-1.5705,53.3143],[-1.5675,53.3147],[-1.5661,53.3136],[-1.5643,53.3136],[-1.5617,53.316],[-1.5609,53.3155],[-1.5602,53.3137],[-1.5585,53.3137],[-1.5558,53.3115],[-1.5572,53.3111],[-1.5595,53.3092],[-1.5597,53.3082],[-1.5617,53.3064],[-1.5569,53.3054],[-1.5548,53.3061],[-1.5535,53.3059],[-1.5504,53.3062],[-1.5491,53.307],[-1.5474,53.3068],[-1.5422,53.3051],[-1.5398,53.3045],[-1.5375,53.3048],[-1.5346,53.3055],[-1.5331,53.3062],[-1.5333,53.308],[-1.5318,53.309],[-1.5319,53.3098],[-1.531,53.3106],[-1.5295,53.3109],[-1.5284,53.3104],[-1.5262,53.3104],[-1.5258,53.3121],[-1.5242,53.3124],[-1.5216,53.3117],[-1.5215,53.3128],[-1.5173,53.3122],[-1.5161,53.3126],[-1.5159,53.3134],[-1.5108,53.316],[-1.5037,53.3172],[-1.5021,53.3176],[-1.5007,53.3159],[-1.4931,53.3167],[-1.4923,53.3174],[-1.4819,53.3188],[-1.4805,53.3187],[-1.4796,53.3193],[-1.4769,53.3193],[-1.4738,53.3185],[-1.4712,53.3176],[-1.4686,53.317],[-1.4658,53.3187],[-1.4617,53.3202],[-1.4597,53.3197],[-1.4573,53.3207],[-1.4573,53.3218],[-1.4552,53.3219],[-1.4558,53.3235],[-1.4543,53.3243],[-1.4564,53.3251],[-1.4566,53.3263],[-1.458,53.3264],[-1.4602,53.3272],[-1.4617,53.3284],[-1.4599,53.3297],[-1.4583,53.3287],[-1.4566,53.3294],[-1.4599,53.3307],[-1.4557,53.3306],[-1.4536,53.3307],[-1.4513,53.3313],[-1.4498,53.3321],[-1.443,53.3372],[-1.442,53.3375],[-1.4413,53.3364],[-1.4367,53.3374],[-1.4332,53.3375],[-1.4278,53.3361],[-1.4258,53.3362],[-1.424,53.3359],[-1.4209,53.3345],[-1.4157,53.3373],[-1.4139,53.3379],[-1.4126,53.3388],[-1.413,53.3396],[-1.411,53.342],[-1.4087,53.3419],[-1.4068,53.3408],[-1.4076,53.3401],[-1.4064,53.3394],[-1.4,53.3381],[-1.3983,53.3375],[-1.395,53.337],[-1.3907,53.336],[-1.3891,53.3363],[-1.3866,53.3349],[-1.3879,53.3345],[-1.3887,53.3332],[-1.3907,53.3316],[-1.3903,53.331],[-1.3912,53.3283],[-1.3905,53.3257],[-1.3918,53.3238],[-1.392,53.3226],[-1.3902,53.3196],[-1.3902,53.3188],[-1.3871,53.318],[-1.3868,53.3176],[-1.3838,53.3178],[-1.3806,53.317],[-1.377,53.3174],[-1.3743,53.3172],[-1.3716,53.3161],[-1.3655,53.3159],[-1.3642,53.3152],[-1.3626,53.315],[-1.3619,53.3158],[-1.3629,53.3177],[-1.3615,53.3183],[-1.3531,53.3191],[-1.3472,53.3188],[-1.3473,53.3185],[-1.3431,53.3179],[-1.3409,53.317],[-1.3416,53.3161],[-1.3403,53.3155],[-1.3376,53.3159],[-1.3365,53.3166],[-1.3366,53.3179],[-1.3345,53.3203],[-1.3338,53.3215],[-1.3326,53.3218],[-1.3327,53.3228],[-1.3315,53.3243],[-1.3294,53.3255],[-1.3282,53.3268],[-1.3288,53.3277],[-1.3285,53.3288],[-1.3247,53.3288],[-1.3248,53.3271],[-1.3223,53.3275],[-1.3217,53.3255],[-1.3179,53.3261],[-1.3137,53.3273],[-1.3129,53.3293],[-1.3105,53.3293],[-1.3113,53.3309],[-1.3123,53.3341],[-1.3085,53.3338],[-1.306,53.3337],[-1.303,53.3327],[-1.2994,53.3323],[-1.2976,53.3315],[-1.297,53.3306],[-1.2951,53.3301],[-1.2886,53.3262],[-1.29,53.3232],[-1.2911,53.3229],[-1.2939,53.3228],[-1.2951,53.3218],[-1.2957,53.3204],[-1.2947,53.3153],[-1.2937,53.314],[-1.2871,53.312],[-1.2853,53.3116],[-1.282,53.3094],[-1.2773,53.3091],[-1.2761,53.3093],[-1.274,53.3105],[-1.2715,53.3093],[-1.2699,53.309],[-1.2694,53.3077],[-1.2676,53.3057],[-1.2641,53.3054],[-1.2613,53.3039],[-1.2582,53.3034],[-1.255,53.3024],[-1.2543,53.3017],[-1.2511,53.3019],[-1.2479,53.3027],[-1.2462,53.3024],[-1.2449,53.3017],[-1.2433,53.3016],[-1.2422,53.3021],[-1.2404,53.3035],[-1.2387,53.3044],[-1.2374,53.3059],[-1.2323,53.3083],[-1.23,53.3085],[-1.2218,53.3052],[-1.2199,53.3041],[-1.2187,53.304],[-1.214,53.3052],[-1.2111,53.3054],[-1.2081,53.3049],[-1.2057,53.3043],[-1.2032,53.3042],[-1.2021,53.306],[-1.203,53.3072],[-1.1997,53.3114],[-1.1983,53.3108],[-1.1949,53.3086],[-1.1937,53.3082],[-1.1906,53.3066],[-1.1872,53.304],[-1.1856,53.3046],[-1.1831,53.305],[-1.1796,53.3064],[-1.1767,53.3052],[-1.1757,53.3033],[-1.1742,53.3025],[-1.1749,53.2991],[-1.1738,53.2975],[-1.1738,53.2962],[-1.1716,53.2946],[-1.1764,53.2896],[-1.179,53.2886],[-1.1801,53.2871],[-1.1783,53.2862],[-1.1781,53.2852],[-1.1771,53.2836],[-1.176,53.2827],[-1.1759,53.2817],[-1.1747,53.2815],[-1.1715,53.28],[-1.1698,53.2788],[-1.1665,53.2776],[-1.1683,53.2767],[-1.1707,53.2761],[-1.1733,53.2741],[-1.1768,53.2739],[-1.1782,53.2732],[-1.1807,53.271],[-1.1816,53.2695],[-1.1784,53.2675],[-1.1759,53.2668],[-1.1746,53.2658],[-1.1748,53.2651],[-1.1773,53.2652],[-1.1781,53.2645],[-1.1794,53.2643],[-1.1829,53.265],[-1.1853,53.2644],[-1.1875,53.2645],[-1.1915,53.2641],[-1.1944,53.2632],[-1.1961,53.2634],[-1.1982,53.2623],[-1.2014,53.2616],[-1.2024,53.261],[-1.2037,53.2591],[-1.2027,53.2574],[-1.2045,53.2572],[-1.2071,53.2552],[-1.2077,53.2534],[-1.2104,53.2512],[-1.2094,53.2503],[-1.213,53.2477],[-1.2125,53.2456],[-1.21,53.241],[-1.2087,53.2409],[-1.2075,53.2395],[-1.2052,53.2387],[-1.2058,53.2378],[-1.2051,53.2366],[-1.2027,53.2356],[-1.2022,53.235],[-1.2035,53.2328],[-1.2034,53.231],[-1.2052,53.2308],[-1.2056,53.2301],[-1.2062,53.2272],[-1.207,53.227],[-1.209,53.2244],[-1.2092,53.2182],[-1.2111,53.2158],[-1.2098,53.2136],[-1.2083,53.2118],[-1.2058,53.2101],[-1.2047,53.2083],[-1.2028,53.2082],[-1.2009,53.204],[-1.2014,53.2033],[-1.2015,53.1988],[-1.1973,53.1951],[-1.1967,53.1934],[-1.1958,53.1924],[-1.1951,53.1893],[-1.1954,53.1869],[-1.197,53.1847],[-1.1993,53.1834],[-1.1988,53.1829],[-1.2022,53.1823],[-1.2048,53.1823],[-1.2093,53.1811],[-1.216,53.1808],[-1.2183,53.179],[-1.2205,53.1788],[-1.2209,53.1796],[-1.2226,53.1801],[-1.2267,53.1787],[-1.2293,53.1788],[-1.2315,53.1781],[-1.2362,53.1785],[-1.2373,53.1791],[-1.2388,53.1791],[-1.2419,53.178],[-1.2437,53.1763],[-1.2453,53.1757],[-1.2446,53.1733],[-1.2463,53.1721],[-1.2497,53.1707],[-1.2491,53.1701],[-1.2502,53.1683],[-1.2518,53.1672],[-1.2538,53.1652],[-1.2586,53.1644],[-1.2601,53.1645],[-1.2603,53.1653],[-1.2623,53.1666],[-1.2656,53.1671],[-1.2679,53.1679],[-1.2715,53.1681],[-1.2725,53.1679],[-1.275,53.1681],[-1.2771,53.1674],[-1.2824,53.1675],[-1.2859,53.1696],[-1.2879,53.1706],[-1.2887,53.1714],[-1.296,53.1712],[-1.2967,53.1708],[-1.2975,53.1688],[-1.2989,53.1678],[-1.3003,53.1681],[-1.3008,53.1658],[-1.3007,53.1642],[-1.3027,53.1639],[-1.3045,53.1654],[-1.3081,53.1634],[-1.3096,53.1632],[-1.3129,53.1636],[-1.3166,53.1653],[-1.3191,53.1632],[-1.3234,53.1623],[-1.3235,53.1595],[-1.3255,53.1579],[-1.3256,53.1565],[-1.3244,53.1547],[-1.3234,53.1543],[-1.3222,53.151],[-1.3223,53.1477],[-1.3212,53.1433],[-1.3204,53.1427],[-1.3188,53.1396],[-1.3179,53.1385],[-1.315,53.1358],[-1.3181,53.1349],[-1.3199,53.1332],[-1.3202,53.1321],[-1.3218,53.1306],[-1.3198,53.1282],[-1.3187,53.1282],[-1.3179,53.127],[-1.3152,53.1257],[-1.3142,53.1246],[-1.312,53.12],[-1.311,53.1185],[-1.3111,53.1168],[-1.3123,53.1163],[-1.3097,53.1131],[-1.3097,53.1117],[-1.3105,53.1105],[-1.3121,53.1091],[-1.3117,53.1086],[-1.3088,53.1077],[-1.3063,53.1057],[-1.3036,53.1032],[-1.3014,53.1041],[-1.3006,53.102],[-1.3015,53.101],[-1.305,53.1005],[-1.3074,53.0994],[-1.3093,53.0968],[-1.3085,53.0958],[-1.3071,53.0954],[-1.3091,53.0945],[-1.3072,53.0926],[-1.3061,53.0919],[-1.3054,53.0908],[-1.3026,53.0885],[-1.3054,53.0871],[-1.308,53.0863],[-1.3174,53.0853],[-1.3223,53.0849],[-1.3237,53.0843],[-1.3261,53.0839],[-1.3295,53.0824],[-1.3315,53.0813],[-1.3327,53.0803],[-1.3331,53.0793],[-1.3341,53.0789],[-1.3347,53.0776],[-1.3365,53.0754],[-1.3367,53.0738],[-1.3391,53.0725],[-1.3402,53.0716],[-1.3423,53.0709],[-1.3438,53.0687],[-1.3446,53.0633],[-1.3412,53.0603],[-1.3374,53.0561],[-1.3374,53.0548],[-1.336,53.053],[-1.3364,53.0522],[-1.336,53.051],[-1.3346,53.0503],[-1.3333,53.0481],[-1.3346,53.0473],[-1.333,53.0446],[-1.333,53.0435],[-1.3338,53.043],[-1.333,53.0423],[-1.3346,53.0408],[-1.3332,53.0397],[-1.3326,53.0382],[-1.3326,53.0364],[-1.3331,53.0357],[-1.3316,53.0328],[-1.3309,53.0304],[-1.3291,53.0307],[-1.3277,53.0289],[-1.3278,53.0284],[-1.3257,53.0272],[-1.3246,53.0261],[-1.3221,53.0202],[-1.3186,53.0161],[-1.3202,53.0155],[-1.3184,53.0139],[-1.3196,53.0113],[-1.3188,53.0098],[-1.3163,53.0089],[-1.3134,53.0064],[-1.3134,53.0046],[-1.3123,53.0046],[-1.3102,53.0034],[-1.3077,53.0039],[-1.3063,53.0033],[-1.3063,53.0025],[-1.3039,53.0012],[-1.3035,52.9997],[-1.3026,52.9996],[-1.3025,52.9984],[-1.3036,52.998],[-1.3018,52.9958],[-1.3022,52.9949],[-1.3009,52.9946],[-1.3012,52.9934],[-1.3005,52.9926],[-1.3012,52.9912],[-1.3005,52.9901],[-1.2984,52.9897],[-1.2967,52.9878],[-1.2953,52.9877],[-1.2946,52.9858],[-1.2975,52.9847],[-1.2925,52.9751],[-1.2907,52.9707],[-1.2896,52.9697],[-1.2878,52.9696],[-1.2877,52.9677],[-1.2893,52.9664],[-1.2887,52.965],[-1.2892,52.9645],[-1.2886,52.961],[-1.29,52.9604],[-1.2907,52.9595],[-1.2916,52.9563],[-1.2913,52.9545],[-1.289,52.954],[-1.2879,52.9545],[-1.2864,52.9538],[-1.2858,52.9528],[-1.2842,52.9525],[-1.2824,52.9512],[-1.2823,52.9501],[-1.2811,52.9492],[-1.2821,52.9475],[-1.2814,52.9464],[-1.2826,52.9458],[-1.2822,52.9445],[-1.2805,52.9421],[-1.2812,52.9409],[-1.2807,52.9396],[-1.279,52.9389],[-1.2791,52.9365],[-1.2778,52.9357],[-1.2784,52.9343],[-1.2783,52.9327],[-1.2808,52.9302],[-1.2815,52.929],[-1.285,52.9269],[-1.2858,52.9261],[-1.285,52.9243],[-1.2838,52.9229],[-1.2829,52.921],[-1.2828,52.9192],[-1.2835,52.9186],[-1.2833,52.9149],[-1.2818,52.9103],[-1.2802,52.9087],[-1.2754,52.9056],[-1.2745,52.9052],[-1.272,52.9051],[-1.2671,52.9053],[-1.2653,52.905],[-1.2601,52.9036],[-1.2563,52.9018],[-1.254,52.9019],[-1.2534,52.9024],[-1.2514,52.902],[-1.25,52.9026],[-1.2474,52.9032],[-1.2451,52.9022],[-1.2475,52.8999],[-1.2476,52.8989],[-1.2462,52.8975],[-1.2448,52.8972],[-1.2446,52.8965],[-1.243,52.8964],[-1.2411,52.8953],[-1.2396,52.8942],[-1.2397,52.8923],[-1.2413,52.8924],[-1.2435,52.8916],[-1.2457,52.8905],[-1.2464,52.889],[-1.2459,52.8876],[-1.2443,52.8864],[-1.2401,52.8846],[-1.2384,52.8824],[-1.2388,52.8812],[-1.2403,52.88],[-1.2442,52.8788],[-1.2503,52.8795],[-1.2536,52.8793],[-1.2561,52.8779],[-1.2593,52.8754],[-1.2625,52.8742],[-1.2671,52.8732],[-1.2679,52.8733],[-1.2715,52.875],[-1.2747,52.8755],[-1.2784,52.8756],[-1.281,52.8751],[-1.2843,52.8732],[-1.2867,52.8724],[-1.2896,52.8725],[-1.2932,52.8739],[-1.2965,52.8749],[-1.299,52.8754],[-1.3025,52.8756],[-1.3058,52.8771],[-1.3075,52.8755],[-1.3077,52.8742],[-1.3099,52.8732],[-1.3159,52.8735],[-1.3193,52.8729],[-1.319,52.87],[-1.3202,52.8691],[-1.3226,52.8685],[-1.3236,52.8678],[-1.3243,52.8666],[-1.3253,52.866],[-1.3272,52.8658],[-1.329,52.8661],[-1.3311,52.8671],[-1.3328,52.8672],[-1.3357,52.8657],[-1.3383,52.8647],[-1.3404,52.8651],[-1.3412,52.8664],[-1.3424,52.8675],[-1.344,52.8678],[-1.3455,52.8672],[-1.3465,52.8654],[-1.3458,52.8646],[-1.3434,52.863],[-1.3441,52.8624],[-1.3468,52.8616],[-1.3477,52.8609],[-1.3481,52.8595],[-1.3517,52.8578],[-1.3522,52.8571],[-1.3517,52.8559],[-1.3506,52.8549],[-1.3505,52.8541],[-1.3514,52.8532],[-1.3534,52.8536],[-1.3538,52.8548],[-1.355,52.8559],[-1.3581,52.8561],[-1.3625,52.8546],[-1.3645,52.8534],[-1.366,52.8509],[-1.3692,52.849],[-1.3724,52.8479],[-1.3763,52.8472],[-1.3807,52.8463],[-1.3828,52.8447],[-1.3831,52.8436],[-1.3848,52.8431],[-1.386,52.8411],[-1.3855,52.8407],[-1.3882,52.8394],[-1.3876,52.8389],[-1.3941,52.8367],[-1.3931,52.834],[-1.3914,52.8335],[-1.39,52.8336],[-1.3879,52.8331],[-1.3921,52.8295],[-1.3956,52.8256],[-1.397,52.8249],[-1.398,52.8233],[-1.3993,52.8218],[-1.4023,52.8201],[-1.4035,52.8187],[-1.4049,52.8188],[-1.4058,52.8173],[-1.4042,52.8167],[-1.4055,52.8151],[-1.4072,52.8139],[-1.4088,52.8123],[-1.4101,52.8102],[-1.4118,52.8092],[-1.414,52.8071],[-1.4151,52.8053],[-1.4171,52.803],[-1.4177,52.8016],[-1.42,52.8013],[-1.425,52.8013],[-1.4265,52.8006],[-1.4298,52.802],[-1.4336,52.8021],[-1.4362,52.8026],[-1.4392,52.8023],[-1.4414,52.8016],[-1.441,52.7987],[-1.4426,52.7961],[-1.4419,52.7935],[-1.4468,52.7915],[-1.448,52.7904],[-1.4498,52.7896],[-1.4522,52.7899],[-1.454,52.7891],[-1.4566,52.7888],[-1.4623,52.7871],[-1.4588,52.7844],[-1.4583,52.7828],[-1.4611,52.7817],[-1.4591,52.7797],[-1.4571,52.7791],[-1.458,52.7781],[-1.4604,52.7762],[-1.4605,52.7745],[-1.4622,52.7714],[-1.4636,52.771],[-1.4644,52.7699],[-1.4667,52.7678],[-1.4685,52.7669],[-1.4718,52.7662],[-1.4734,52.7655],[-1.4771,52.766],[-1.4783,52.7637],[-1.4799,52.7638],[-1.4878,52.7623],[-1.4901,52.7613],[-1.4925,52.7594],[-1.494,52.759],[-1.4965,52.7603],[-1.4988,52.7643],[-1.5021,52.7666],[-1.504,52.7674],[-1.5055,52.7676],[-1.5125,52.7673],[-1.5192,52.7667],[-1.522,52.7659],[-1.5252,52.7652],[-1.525,52.764],[-1.5267,52.7627],[-1.5296,52.7611],[-1.5329,52.7626],[-1.5348,52.762],[-1.5378,52.7603],[-1.5395,52.7601],[-1.5417,52.7605],[-1.545,52.7632],[-1.5474,52.7641],[-1.5496,52.764],[-1.5528,52.7633],[-1.5527,52.7621],[-1.5548,52.762],[-1.5544,52.7584],[-1.5571,52.7576],[-1.5579,52.7569],[-1.5581,52.7555],[-1.5604,52.7521],[-1.562,52.7508],[-1.562,52.7503],[-1.5605,52.7486],[-1.5608,52.7481],[-1.5575,52.7449],[-1.557,52.7438],[-1.5569,52.742],[-1.5561,52.7397],[-1.5551,52.7399],[-1.5516,52.736],[-1.5504,52.7351],[-1.5454,52.7329],[-1.5449,52.7299],[-1.5458,52.7277],[-1.5478,52.7272],[-1.5487,52.7264],[-1.5502,52.7256],[-1.5499,52.7243],[-1.55,52.7203],[-1.5524,52.7193],[-1.5556,52.7176],[-1.5617,52.7134],[-1.5643,52.711],[-1.5663,52.7102],[-1.5689,52.7098],[-1.5695,52.7104],[-1.5714,52.7106],[-1.5744,52.7116],[-1.5746,52.712],[-1.578,52.7114],[-1.5792,52.7096],[-1.5805,52.7096],[-1.5825,52.7086],[-1.5841,52.7083],[-1.5848,52.7074],[-1.5865,52.7073],[-1.5889,52.7063],[-1.5895,52.7067],[-1.5916,52.706],[-1.5922,52.705],[-1.5911,52.7047],[-1.5917,52.7036],[-1.5931,52.7037],[-1.5947,52.7031],[-1.5964,52.7029],[-1.5962,52.7014],[-1.5975,52.7004],[-1.599,52.6998],[-1.5983,52.6988],[-1.6009,52.6975],[-1.6055,52.6965],[-1.608,52.6976],[-1.6082,52.6986],[-1.6103,52.6985],[-1.612,52.6991],[-1.6126,52.6999],[-1.6153,52.7007],[-1.6166,52.7005],[-1.6178,52.6997],[-1.6209,52.6995],[-1.6225,52.6985],[-1.6234,52.6975],[-1.6255,52.6975],[-1.6263,52.6989],[-1.6278,52.7001],[-1.6303,52.7],[-1.633,52.7009],[-1.6338,52.702],[-1.636,52.7025],[-1.6376,52.7014],[-1.638,52.6998],[-1.6411,52.6997],[-1.6423,52.7004],[-1.6466,52.6988],[-1.6485,52.6983],[-1.6492,52.6996],[-1.6526,52.6995],[-1.6551,52.6988],[-1.6544,52.7],[-1.655,52.7021],[-1.6542,52.7027],[-1.654,52.7062],[-1.6543,52.7082],[-1.6562,52.7084],[-1.6559,52.7104],[-1.6577,52.7106],[-1.6582,52.7126],[-1.6593,52.7141],[-1.6557,52.716],[-1.6562,52.718],[-1.6559,52.7198],[-1.6566,52.7217],[-1.6626,52.723],[-1.663,52.7236],[-1.6681,52.7235],[-1.6696,52.7236],[-1.6714,52.7243],[-1.6756,52.7249],[-1.6755,52.7269],[-1.678,52.7275],[-1.6814,52.727],[-1.6878,52.7273],[-1.694,52.7269],[-1.6975,52.7273],[-1.6992,52.728],[-1.7013,52.7284],[-1.7037,52.7298],[-1.7046,52.7312],[-1.7042,52.7321],[-1.7024,52.7326],[-1.6982,52.7351],[-1.6979,52.7358],[-1.6998,52.7379],[-1.6986,52.7394],[-1.6973,52.74],[-1.6978,52.7434],[-1.6968,52.7442],[-1.6929,52.7438],[-1.6925,52.7448],[-1.6955,52.747],[-1.6961,52.7483],[-1.6956,52.7491],[-1.6937,52.7503],[-1.6938,52.751],[-1.6962,52.7518],[-1.6968,52.7528],[-1.695,52.7542],[-1.6938,52.7556],[-1.691,52.757],[-1.6884,52.7572],[-1.6875,52.7576],[-1.686,52.759],[-1.6839,52.7617],[-1.6832,52.7644],[-1.6849,52.7653],[-1.6852,52.7664],[-1.6834,52.7678],[-1.6821,52.7701],[-1.6798,52.7715],[-1.6764,52.7723],[-1.672,52.7724],[-1.6708,52.7729],[-1.6698,52.7742],[-1.6701,52.7759],[-1.6697,52.7778],[-1.6706,52.7799],[-1.6708,52.781],[-1.67,52.7821],[-1.6667,52.7846],[-1.665,52.7854],[-1.6625,52.7852],[-1.6594,52.7839],[-1.6585,52.7832],[-1.6568,52.781],[-1.6532,52.7797],[-1.6499,52.7795],[-1.6485,52.7798],[-1.6462,52.7814],[-1.6443,52.7825],[-1.6422,52.7843],[-1.6382,52.7867],[-1.627,52.7798],[-1.6255,52.7812],[-1.6237,52.7824],[-1.6229,52.7822],[-1.6193,52.7852],[-1.6177,52.7839],[-1.615,52.7825],[-1.6149,52.7821],[-1.6125,52.7812],[-1.6111,52.7814],[-1.6103,52.7822],[-1.6113,52.7828],[-1.6094,52.7844],[-1.6122,52.7854],[-1.6137,52.7861],[-1.6124,52.7875],[-1.6144,52.7883],[-1.6117,52.7898],[-1.608,52.7904],[-1.6041,52.7913],[-1.6015,52.7928],[-1.6009,52.7942],[-1.6036,52.7954],[-1.5979,52.7983],[-1.5957,52.7971],[-1.5909,52.7989],[-1.5889,52.7998],[-1.59,52.8008],[-1.5885,52.8017],[-1.5883,52.8024],[-1.5909,52.8025],[-1.5899,52.8064],[-1.5906,52.8069],[-1.5918,52.8095],[-1.5932,52.809],[-1.5946,52.8095],[-1.5967,52.811],[-1.5989,52.8115],[-1.6009,52.8127],[-1.6047,52.8145],[-1.6077,52.8148],[-1.6103,52.8156],[-1.6103,52.817],[-1.6095,52.8181],[-1.6078,52.8192],[-1.6072,52.8219],[-1.6056,52.8231],[-1.6045,52.8247],[-1.602,52.8268],[-1.598,52.8283],[-1.5957,52.8286],[-1.5904,52.8286],[-1.5886,52.8289],[-1.5858,52.8307],[-1.5854,52.8317],[-1.5878,52.8315],[-1.5896,52.831],[-1.5913,52.8318],[-1.592,52.8326],[-1.5914,52.8334],[-1.592,52.8346],[-1.5912,52.8352],[-1.5913,52.8362],[-1.5924,52.8364],[-1.5932,52.8354],[-1.5945,52.8352],[-1.5975,52.8373],[-1.5992,52.8379],[-1.601,52.8371],[-1.6019,52.8372],[-1.603,52.8398],[-1.6028,52.8406],[-1.6045,52.8422],[-1.6071,52.8434],[-1.6084,52.8428],[-1.6105,52.8434],[-1.6118,52.8442],[-1.6143,52.845],[-1.6156,52.8452],[-1.6176,52.8447],[-1.6181,52.8454],[-1.6211,52.8476],[-1.6226,52.8479],[-1.6225,52.8493],[-1.6252,52.8497],[-1.6276,52.8513],[-1.6282,52.852],[-1.6261,52.8528],[-1.6263,52.854],[-1.6273,52.8544],[-1.6297,52.8538],[-1.6305,52.8529],[-1.6323,52.8528],[-1.6369,52.8533],[-1.6403,52.8556],[-1.6419,52.8557],[-1.6426,52.8563],[-1.6461,52.8558],[-1.6511,52.8566],[-1.6541,52.857],[-1.6592,52.8568],[-1.6628,52.8582],[-1.6644,52.8583],[-1.6688,52.8601],[-1.6699,52.8611],[-1.6723,52.8614],[-1.6758,52.8611],[-1.6795,52.8615],[-1.6832,52.8628],[-1.685,52.8623],[-1.6874,52.8628],[-1.6875,52.8636],[-1.69,52.8644],[-1.6916,52.8642],[-1.694,52.8629],[-1.6977,52.8629],[-1.6992,52.862],[-1.6987,52.8612],[-1.6994,52.8606],[-1.7032,52.8611],[-1.7037,52.8625],[-1.7013,52.8623],[-1.7,52.8633],[-1.7004,52.8641],[-1.7032,52.8662],[-1.7059,52.8667],[-1.7079,52.8661],[-1.7109,52.8664],[-1.7126,52.8659],[-1.7141,52.866],[-1.7168,52.8653],[-1.7178,52.8641],[-1.7171,52.8634],[-1.7147,52.8632],[-1.7148,52.8623],[-1.7161,52.8621],[-1.7169,52.8609],[-1.718,52.8606],[-1.7181,52.862],[-1.7199,52.8619],[-1.721,52.8622],[-1.7222,52.8616],[-1.7229,52.8603],[-1.7253,52.8596],[-1.7278,52.8606],[-1.7257,52.8623],[-1.7272,52.8632],[-1.7301,52.8627],[-1.732,52.8629],[-1.7349,52.8639],[-1.7357,52.8651],[-1.7378,52.8647],[-1.7393,52.8649],[-1.7397,52.8656],[-1.7395,52.8675],[-1.741,52.8672],[-1.7432,52.8662],[-1.746,52.8659],[-1.7498,52.867],[-1.7474,52.8682],[-1.7462,52.8684],[-1.7457,52.8692],[-1.7463,52.8702],[-1.7476,52.8706],[-1.7507,52.8689],[-1.7521,52.8688],[-1.7518,52.87],[-1.7523,52.8711],[-1.7505,52.8727],[-1.7514,52.8742],[-1.7537,52.8745],[-1.756,52.8752],[-1.7586,52.8772],[-1.7648,52.8786],[-1.7685,52.878],[-1.7712,52.879],[-1.7736,52.879],[-1.7759,52.8802],[-1.7763,52.8813],[-1.7755,52.8825],[-1.7768,52.8837],[-1.7777,52.8837],[-1.7802,52.8824],[-1.783,52.884],[-1.7856,52.8829],[-1.7868,52.8815],[-1.787,52.8808],[-1.7882,52.88],[-1.7909,52.8802],[-1.7929,52.881],[-1.7937,52.8832],[-1.7958,52.8845],[-1.801,52.8861],[-1.8029,52.8857],[-1.8031,52.8837],[-1.8048,52.8826],[-1.8085,52.8816],[-1.8104,52.8808],[-1.8117,52.8806],[-1.8121,52.882],[-1.8135,52.8825],[-1.8155,52.8821],[-1.8187,52.8826],[-1.8219,52.8824],[-1.8237,52.883],[-1.8223,52.8843],[-1.8217,52.8856],[-1.8226,52.8862],[-1.8246,52.8854],[-1.8259,52.8841],[-1.8284,52.8846],[-1.8277,52.8868],[-1.8299,52.8873],[-1.8327,52.8868],[-1.8323,52.8889],[-1.8341,52.8895],[-1.8327,52.8903],[-1.8347,52.8909],[-1.8351,52.8916],[-1.834,52.8928],[-1.8326,52.8933],[-1.8338,52.8943],[-1.8342,52.8956],[-1.8331,52.8961],[-1.8306,52.896],[-1.8304,52.8972],[-1.8325,52.8991],[-1.8331,52.9017],[-1.8363,52.902],[-1.836,52.9041],[-1.8379,52.9052],[-1.84,52.9049],[-1.8413,52.9051],[-1.8428,52.9066],[-1.8443,52.9073],[-1.8457,52.909],[-1.8477,52.9093],[-1.8473,52.9104],[-1.8456,52.9107],[-1.8437,52.9104],[-1.8424,52.9109],[-1.8426,52.913],[-1.8434,52.9134],[-1.848,52.913],[-1.8475,52.9159],[-1.8491,52.9164],[-1.8483,52.917],[-1.8482,52.9186],[-1.8475,52.9201],[-1.8497,52.921],[-1.8538,52.9199],[-1.8553,52.9203],[-1.8559,52.9216],[-1.8557,52.9227],[-1.8564,52.9237],[-1.8547,52.9241],[-1.8548,52.9259],[-1.8556,52.9265],[-1.8549,52.9275],[-1.853,52.9275],[-1.8527,52.9288],[-1.8543,52.9298],[-1.8541,52.9308],[-1.852,52.9319],[-1.8497,52.931],[-1.8489,52.9323],[-1.8504,52.9327],[-1.8507,52.9339],[-1.8491,52.9357],[-1.8471,52.9358],[-1.8465,52.9368],[-1.845,52.9375],[-1.8438,52.939],[-1.8418,52.9399],[-1.8403,52.9397],[-1.8398,52.941],[-1.8377,52.9415],[-1.8356,52.9407],[-1.8331,52.9413],[-1.8324,52.9429],[-1.8332,52.9437],[-1.8351,52.9425],[-1.8365,52.9428],[-1.8356,52.9452],[-1.8325,52.9459],[-1.8303,52.9455],[-1.8286,52.9482],[-1.8307,52.9515],[-1.832,52.952],[-1.8342,52.9539],[-1.8344,52.955],[-1.8323,52.9554],[-1.831,52.9561],[-1.8306,52.9571],[-1.8293,52.9578],[-1.8292,52.9592],[-1.8285,52.9609],[-1.8265,52.9604],[-1.8257,52.9623],[-1.8279,52.9635],[-1.8284,52.9643],[-1.8276,52.9664],[-1.8295,52.9686],[-1.8296,52.9702],[-1.8302,52.9712],[-1.8296,52.973],[-1.8283,52.974],[-1.8285,52.975],[-1.8271,52.9768],[-1.8248,52.9783],[-1.8227,52.9788],[-1.8212,52.9785],[-1.818,52.9788],[-1.8152,52.9795],[-1.8117,52.9797],[-1.8071,52.9802],[-1.8032,52.9813],[-1.8016,52.9831],[-1.8049,52.9848],[-1.8041,52.9856],[-1.8027,52.9854],[-1.7988,52.9863],[-1.7982,52.9855],[-1.7968,52.9851],[-1.796,52.9864],[-1.7929,52.9898],[-1.7921,52.9895],[-1.7918,52.9884],[-1.7888,52.989],[-1.787,52.991],[-1.7877,52.9915],[-1.7899,52.9916],[-1.7894,52.9927],[-1.7876,52.9931],[-1.7863,52.9924],[-1.7851,52.9926],[-1.786,52.9936],[-1.7843,52.9948],[-1.7806,52.9948],[-1.7789,52.9959],[-1.7776,52.9964],[-1.7739,52.9963],[-1.7709,52.9959],[-1.7702,52.9971],[-1.7689,52.998],[-1.7676,52.9995],[-1.7633,52.9995],[-1.7624,53],[-1.7633,53.0012],[-1.7644,53.0018],[-1.7641,53.0027],[-1.7647,53.0043],[-1.7655,53.0046],[-1.7663,53.0073],[-1.7661,53.0091],[-1.7642,53.0104],[-1.7634,53.0117],[-1.7634,53.0128],[-1.7621,53.0151],[-1.7593,53.0146],[-1.7582,53.0157],[-1.7578,53.0176],[-1.7588,53.0185],[-1.7629,53.0206],[-1.7637,53.0214],[-1.7633,53.024],[-1.7624,53.0254],[-1.7594,53.0267],[-1.7578,53.0279],[-1.7571,53.0291],[-1.7574,53.0302],[-1.757,53.0314],[-1.7597,53.0329],[-1.7614,53.0336],[-1.7594,53.0347],[-1.7589,53.0373],[-1.7601,53.0389],[-1.766,53.0411],[-1.7676,53.0436],[-1.7689,53.0442],[-1.7727,53.0442],[-1.7741,53.0435],[-1.7785,53.043],[-1.7796,53.0434],[-1.779,53.0449],[-1.7801,53.0472],[-1.7814,53.0484],[-1.7847,53.0499],[-1.7834,53.0506],[-1.7842,53.0519],[-1.7844,53.0534],[-1.7836,53.0545],[-1.7822,53.0551],[-1.7824,53.0559],[-1.7791,53.0577],[-1.7769,53.0583],[-1.7759,53.0596],[-1.7781,53.0604],[-1.7831,53.0614],[-1.7849,53.0624],[-1.7857,53.0632],[-1.7842,53.0653],[-1.7842,53.0667],[-1.7857,53.0682],[-1.786,53.0704],[-1.7875,53.0724],[-1.7888,53.0732],[-1.789,53.0745],[-1.79,53.0754],[-1.7897,53.0763],[-1.7909,53.0768],[-1.7914,53.0782],[-1.7903,53.079],[-1.7888,53.0791],[-1.7884,53.0803],[-1.7889,53.0813],[-1.792,53.0837],[-1.7911,53.085],[-1.7911,53.0864],[-1.7931,53.0866],[-1.7942,53.0884],[-1.7929,53.0898],[-1.7927,53.0913],[-1.7907,53.0918],[-1.7886,53.0914],[-1.7874,53.0919],[-1.7843,53.0927],[-1.7832,53.0938],[-1.7855,53.0949],[-1.783,53.096],[-1.7825,53.0965],[-1.7844,53.0979],[-1.7864,53.0998],[-1.7836,53.1023],[-1.7843,53.1038],[-1.7854,53.1045],[-1.788,53.1054],[-1.7859,53.1072],[-1.787,53.1087],[-1.7887,53.1094],[-1.7932,53.1102],[-1.7942,53.1108],[-1.7954,53.1126],[-1.7978,53.114],[-1.8001,53.1146],[-1.8009,53.1151],[-1.8017,53.1166],[-1.8019,53.1182],[-1.8063,53.1227],[-1.8097,53.1238],[-1.8099,53.1257],[-1.8093,53.1269],[-1.8101,53.1279],[-1.8109,53.1301],[-1.8125,53.1303],[-1.8138,53.1322],[-1.8158,53.1339],[-1.8185,53.1335],[-1.8197,53.1339],[-1.8214,53.1359],[-1.8207,53.1365],[-1.8221,53.1378],[-1.8219,53.1389],[-1.8207,53.1405],[-1.8212,53.1414],[-1.8197,53.1425],[-1.8181,53.1425],[-1.8184,53.1435],[-1.8177,53.1444],[-1.8165,53.1474],[-1.817,53.1493],[-1.8144,53.1512],[-1.8124,53.152],[-1.812,53.1527],[-1.8129,53.1545],[-1.8154,53.1551],[-1.8151,53.1563],[-1.816,53.1584],[-1.8172,53.1593],[-1.8193,53.1601],[-1.8201,53.1612],[-1.8222,53.1621],[-1.8253,53.1641],[-1.8248,53.1648],[-1.8265,53.1654],[-1.8269,53.1663],[-1.829,53.1667],[-1.8306,53.1684],[-1.833,53.1705],[-1.832,53.1726],[-1.8342,53.1739],[-1.836,53.1743],[-1.8365,53.1753],[-1.8393,53.1769],[-1.8408,53.1769],[-1.843,53.1781],[-1.8436,53.1776],[-1.8462,53.1786],[-1.8464,53.1798],[-1.8483,53.1803],[-1.8482,53.1808],[-1.8497,53.1821],[-1.8545,53.185],[-1.8591,53.1866],[-1.8612,53.1885],[-1.863,53.1885],[-1.8653,53.1898],[-1.8703,53.1916],[-1.8719,53.193],[-1.8717,53.1939],[-1.8757,53.1955],[-1.8782,53.1955],[-1.8791,53.196],[-1.8827,53.1961],[-1.8846,53.1967],[-1.8875,53.1984],[-1.8907,53.1994],[-1.8915,53.199],[-1.897,53.1994],[-1.8973,53.1999],[-1.8996,53.2001],[-1.901,53.1998],[-1.9017,53.1989],[-1.9038,53.199],[-1.9067,53.1984],[-1.9092,53.1988],[-1.9115,53.1999],[-1.9134,53.2014],[-1.9138,53.2021],[-1.9154,53.203],[-1.9173,53.2034],[-1.9188,53.2031],[-1.9218,53.2029],[-1.9234,53.2035],[-1.9249,53.2055],[-1.9284,53.2067],[-1.9298,53.2074],[-1.9305,53.2086],[-1.9335,53.2095],[-1.9344,53.2104],[-1.9368,53.2115],[-1.9391,53.2121],[-1.9421,53.212],[-1.9429,53.2117],[-1.9476,53.2116],[-1.9506,53.2119],[-1.9528,53.2126],[-1.9549,53.213],[-1.9567,53.2137],[-1.961,53.2194],[-1.9624,53.2262],[-1.9708,53.2209],[-1.9743,53.2197],[-1.9764,53.2187],[-1.9782,53.2168],[-1.9809,53.2163],[-1.9812,53.2158],[-1.9839,53.2145],[-1.9858,53.2144],[-1.9874,53.2136],[-1.988,53.2146],[-1.9895,53.2156],[-1.9895,53.218],[-1.9899,53.2193],[-1.9891,53.2195],[-1.9901,53.221],[-1.9902,53.223],[-1.9881,53.2241],[-1.9878,53.2248],[-1.9824,53.2262],[-1.9794,53.2267],[-1.9753,53.228],[-1.9748,53.2291],[-1.9749,53.231],[-1.9784,53.2326],[-1.9791,53.2334],[-1.9819,53.2386],[-1.9837,53.2386],[-1.9872,53.24],[-1.9906,53.2409],[-1.9926,53.2416],[-1.9997,53.245],[-1.9992,53.2464],[-2.0019,53.2485],[-2.0018,53.2502],[-2.0003,53.2554],[-2.0095,53.2606],[-2.0077,53.2645],[-2.0054,53.2676],[-2.0052,53.269],[-2.0062,53.2714],[-2.0066,53.2716],[-2.0074,53.276],[-2.0081,53.2766],[-2.0093,53.2801],[-2.0083,53.2835],[-2.0084,53.2867],[-2.0082,53.2894],[-2.0096,53.2894],[-2.009,53.2913],[-2.0086,53.295],[-2.0087,53.3002],[-2.0093,53.3023],[-2.0087,53.3045],[-2.0043,53.3111],[-2.0044,53.3139],[-2.0032,53.3169],[-2.0016,53.3189],[-2.0043,53.3214],[-2.0066,53.3218],[-2.009,53.323],[-2.0107,53.3235],[-2.0111,53.3265],[-2.0118,53.3276],[-2.0108,53.3297],[-2.0093,53.3314],[-2.0137,53.3324],[-2.0134,53.3354],[-2.0143,53.34],[-2.0101,53.3419],[-2.0047,53.346],[-2.0078,53.3477],[-2.0077,53.3491],[-2.0084,53.3511],[-2.0067,53.3516],[-2.0073,53.3535],[-2.0068,53.3546],[-2.0089,53.3553],[-2.0104,53.3552],[-2.0108,53.3571],[-2.009,53.362],[-2.0108,53.3624],[-2.0117,53.3616],[-2.0156,53.3628],[-2.0163,53.3634],[-2.0176,53.3657],[-2.0204,53.3661],[-2.0216,53.3667],[-2.0229,53.3666],[-2.0244,53.3645],[-2.0257,53.3637],[-2.0273,53.3638],[-2.0284,53.3644],[-2.03,53.3662],[-2.0317,53.3657],[-2.0336,53.3673],[-2.0329,53.3685],[-2.0311,53.3702],[-2.0286,53.3707],[-2.0308,53.3729],[-2.0336,53.375],[-2.0326,53.3755],[-2.0304,53.3751],[-2.028,53.3739],[-2.0262,53.3736],[-2.0215,53.375],[-2.0219,53.3761],[-2.0206,53.3761],[-2.0209,53.3776],[-2.0171,53.3778],[-2.0186,53.3802],[-2.0197,53.3806],[-2.017,53.3815],[-2.0151,53.3806],[-2.0131,53.3841],[-2.0046,53.3863],[-2.0052,53.3924],[-2.0045,53.3937],[-2.0018,53.3965],[-2,53.3996],[-1.9969,53.4042],[-1.9963,53.4044],[-1.9952,53.4077],[-1.994,53.4092],[-1.9933,53.4119],[-1.994,53.4132],[-1.9923,53.4152],[-2.0003,53.4153],[-2.0051,53.415],[-2.0098,53.4166],[-2.0107,53.4167],[-2.0137,53.4159],[-2.0152,53.4166],[-2.0148,53.4178],[-2.017,53.4181],[-2.0167,53.4193],[-2.0189,53.4196],[-2.0237,53.4205],[-2.0234,53.4217],[-2.021,53.4212],[-2.0213,53.4226],[-2.0197,53.4251],[-2.0205,53.4267],[-2.0224,53.4276],[-2.0241,53.4278],[-2.0263,53.4298],[-2.0273,53.4319],[-2.0267,53.4327],[-2.0227,53.4332],[-2.0226,53.4341],[-2.0193,53.436],[-2.0179,53.4384],[-2.0166,53.4381],[-2.0149,53.4394],[-2.0124,53.4399],[-2.01,53.4372],[-2.0075,53.4357],[-2.0058,53.4357],[-2.004,53.4362],[-2.0054,53.4372],[-2.0047,53.438],[-2.0065,53.4405],[-2.0083,53.4412],[-2.0063,53.4425],[-2.0038,53.4429],[-2.0025,53.4441],[-2.0015,53.4445],[-1.9994,53.4458],[-1.9968,53.4457],[-1.9948,53.4468],[-1.9946,53.4475],[-1.9951,53.4504],[-1.9926,53.4526],[-1.9897,53.4539],[-1.9866,53.4544],[-1.9858,53.456],[-1.9877,53.4569],[-1.9875,53.4592],[-1.9882,53.4606],[-1.983,53.4621],[-1.9806,53.463],[-1.9814,53.4644],[-1.984,53.4661],[-1.9842,53.4668],[-1.9867,53.4675],[-1.9885,53.471],[-1.9874,53.4728],[-1.9893,53.4751],[-1.9891,53.4768],[-1.9874,53.4816],[-1.9857,53.4817],[-1.9832,53.4843],[-1.9815,53.4852],[-1.9787,53.486],[-1.9768,53.4863],[-1.9754,53.4871],[-1.9743,53.4884],[-1.974,53.4894],[-1.9712,53.4936],[-1.9708,53.4952],[-1.9715,53.4976],[-1.9725,53.499],[-1.972,53.5002],[-1.9727,53.5026],[-1.9716,53.5043],[-1.9705,53.5051],[-1.9674,53.5066],[-1.9634,53.5098],[-1.9613,53.5073],[-1.9595,53.5059],[-1.9576,53.5054],[-1.9558,53.5045],[-1.9506,53.5042],[-1.9473,53.5045],[-1.9463,53.5047],[-1.9427,53.5065],[-1.9382,53.5064],[-1.9355,53.5058],[-1.9284,53.5082],[-1.9256,53.5089],[-1.9245,53.5095],[-1.922,53.5099],[-1.9192,53.5121],[-1.9175,53.5131],[-1.9168,53.5145],[-1.9219,53.5172],[-1.9224,53.5181],[-1.9268,53.5209],[-1.9236,53.5228],[-1.9226,53.5263],[-1.9228,53.5286],[-1.9224,53.5308],[-1.9174,53.5322],[-1.9158,53.5329],[-1.9144,53.5365],[-1.9119,53.538],[-1.9096,53.5384],[-1.9089,53.5387],[-1.9043,53.5385],[-1.9008,53.5385],[-1.8984,53.5378],[-1.8941,53.5336],[-1.887,53.5359],[-1.8829,53.5391],[-1.8759,53.5404],[-1.8735,53.5404],[-1.8706,53.5392],[-1.8634,53.5349],[-1.8602,53.534],[-1.8589,53.5329],[-1.8561,53.5295]</t>
  </si>
  <si>
    <t>{"type":"MultiPolygon","coordinates":[[[[-0.2044,53.6379],[-0.2106,53.6349],[-0.2142,53.633],[-0.2207,53.6302],[-0.2222,53.6291],[-0.2246,53.628],[-0.2326,53.624],[-0.2335,53.6238],[-0.236,53.6246],[-0.2381,53.6246],[-0.238,53.6236],[-0.241,53.6233],[-0.2462,53.6233],[-0.251,53.623],[-0.253,53.6223],[-0.2535,53.6216],[-0.255,53.6211],[-0.2611,53.6203],[-0.262,53.6197],[-0.2637,53.6194],[-0.2674,53.6179],[-0.2716,53.6179],[-0.274,53.6174],[-0.2801,53.6174],[-0.2826,53.6168],[-0.2873,53.6148],[-0.2887,53.6138],[-0.2921,53.6132],[-0.2982,53.6125],[-0.3009,53.6164],[-0.3063,53.614],[-0.3086,53.6143],[-0.3068,53.6096],[-0.3058,53.6079],[-0.3061,53.6073],[-0.3049,53.6056],[-0.3051,53.6047],[-0.3031,53.6029],[-0.3038,53.6019],[-0.3032,53.6014],[-0.304,53.6005],[-0.3015,53.5969],[-0.3008,53.5951],[-0.3034,53.5945],[-0.3046,53.5938],[-0.3034,53.5908],[-0.3065,53.5903],[-0.3109,53.5901],[-0.3103,53.5883],[-0.3108,53.5877],[-0.3123,53.5877],[-0.3129,53.587],[-0.3124,53.5857],[-0.3144,53.5856],[-0.3143,53.5839],[-0.3163,53.5822],[-0.3181,53.5813],[-0.3176,53.5809],[-0.3209,53.5795],[-0.32,53.5789],[-0.3212,53.5782],[-0.3236,53.576],[-0.3228,53.5753],[-0.3268,53.5711],[-0.3288,53.5685],[-0.3299,53.5663],[-0.3304,53.5662],[-0.3345,53.5608],[-0.3359,53.5586],[-0.3373,53.5586],[-0.3403,53.559],[-0.3487,53.5595],[-0.3459,53.5579],[-0.3479,53.556],[-0.3563,53.556],[-0.3599,53.5578],[-0.3628,53.5586],[-0.3684,53.559],[-0.3688,53.5593],[-0.3714,53.5589],[-0.3785,53.5592],[-0.3842,53.5596],[-0.3888,53.5598],[-0.3931,53.5605],[-0.402,53.5615],[-0.4053,53.5619],[-0.4088,53.5621],[-0.4132,53.5629],[-0.417,53.5632],[-0.42,53.5639],[-0.4243,53.5696],[-0.4282,53.5726],[-0.429,53.5745],[-0.4343,53.5727],[-0.4382,53.5707],[-0.4391,53.5705],[-0.4404,53.5688],[-0.442,53.5676],[-0.4427,53.5661],[-0.4439,53.5652],[-0.4451,53.5638],[-0.4475,53.5627],[-0.4496,53.561],[-0.4508,53.5579],[-0.453,53.5595],[-0.4585,53.559],[-0.4607,53.5581],[-0.4609,53.5573],[-0.463,53.5559],[-0.4657,53.556],[-0.4665,53.5554],[-0.4672,53.5537],[-0.4672,53.5515],[-0.4667,53.5497],[-0.467,53.5489],[-0.4696,53.5487],[-0.473,53.5488],[-0.4749,53.5481],[-0.4765,53.5459],[-0.4811,53.5458],[-0.4834,53.5453],[-0.4909,53.5459],[-0.4919,53.5439],[-0.4941,53.5418],[-0.4964,53.5402],[-0.499,53.5393],[-0.5009,53.5381],[-0.5013,53.5374],[-0.4938,53.5376],[-0.4908,53.5378],[-0.4814,53.5382],[-0.4739,53.5391],[-0.4681,53.5402],[-0.4634,53.5408],[-0.4588,53.5418],[-0.4542,53.5429],[-0.4507,53.5431],[-0.4505,53.544],[-0.4458,53.5447],[-0.4426,53.5462],[-0.4396,53.5464],[-0.437,53.5459],[-0.4337,53.5458],[-0.4307,53.5463],[-0.4293,53.5451],[-0.4277,53.5442],[-0.4275,53.5412],[-0.4267,53.5399],[-0.4232,53.5362],[-0.4219,53.5345],[-0.4183,53.5348],[-0.4149,53.5358],[-0.413,53.5356],[-0.412,53.5345],[-0.4083,53.5323],[-0.4079,53.53],[-0.4095,53.5291],[-0.4083,53.527],[-0.4062,53.5245],[-0.4058,53.5222],[-0.4069,53.5205],[-0.4051,53.5177],[-0.4141,53.5153],[-0.4155,53.5147],[-0.4176,53.5147],[-0.4195,53.5142],[-0.4217,53.514],[-0.425,53.5127],[-0.4273,53.5122],[-0.4356,53.5113],[-0.4378,53.5108],[-0.439,53.5109],[-0.4442,53.5094],[-0.4475,53.5091],[-0.4487,53.5088],[-0.4524,53.5087],[-0.4546,53.5089],[-0.46,53.5099],[-0.4631,53.5099],[-0.4672,53.5097],[-0.4707,53.5091],[-0.4756,53.509],[-0.4786,53.5084],[-0.4813,53.5069],[-0.4874,53.5053],[-0.4854,53.5038],[-0.4838,53.5015],[-0.4824,53.5004],[-0.4811,53.4979],[-0.4807,53.4962],[-0.4826,53.4938],[-0.4849,53.4904],[-0.4862,53.4891],[-0.4873,53.4887],[-0.4874,53.486],[-0.4886,53.4849],[-0.4877,53.4838],[-0.4878,53.4829],[-0.4862,53.4799],[-0.4813,53.4783],[-0.479,53.4779],[-0.476,53.477],[-0.4736,53.4766],[-0.4717,53.4749],[-0.4835,53.4724],[-0.4887,53.4716],[-0.4931,53.4707],[-0.5007,53.4695],[-0.5053,53.4682],[-0.5088,53.4677],[-0.5127,53.4678],[-0.5221,53.4657],[-0.5254,53.4647],[-0.535,53.4629],[-0.5401,53.4625],[-0.5517,53.4608],[-0.5518,53.4595],[-0.5661,53.4581],[-0.5716,53.4577],[-0.5809,53.4572],[-0.5845,53.4568],[-0.5952,53.4566],[-0.5974,53.4567],[-0.5995,53.4564],[-0.6055,53.4565],[-0.6091,53.4569],[-0.6134,53.4569],[-0.6174,53.4573],[-0.6217,53.4578],[-0.6251,53.4578],[-0.6297,53.4584],[-0.6272,53.4604],[-0.6266,53.4619],[-0.629,53.465],[-0.6348,53.4695],[-0.6333,53.4704],[-0.6335,53.4712],[-0.6348,53.4724],[-0.6344,53.473],[-0.6325,53.4738],[-0.6335,53.4749],[-0.6326,53.4754],[-0.6334,53.4768],[-0.6343,53.48],[-0.6324,53.4801],[-0.6324,53.4824],[-0.634,53.4854],[-0.6301,53.486],[-0.6313,53.4883],[-0.6284,53.4888],[-0.6286,53.4907],[-0.6257,53.4956],[-0.6258,53.4987],[-0.627,53.5035],[-0.6282,53.5068],[-0.6245,53.5128],[-0.6442,53.5132],[-0.6576,53.5138],[-0.6608,53.5137],[-0.6679,53.5131],[-0.6757,53.5125],[-0.6761,53.513],[-0.6789,53.5137],[-0.6804,53.5134],[-0.6815,53.5145],[-0.6836,53.5145],[-0.6846,53.5141],[-0.6856,53.5152],[-0.6874,53.5164],[-0.6889,53.5157],[-0.6913,53.5162],[-0.6924,53.5159],[-0.6954,53.5163],[-0.6979,53.516],[-0.6998,53.5154],[-0.6999,53.5146],[-0.7017,53.5142],[-0.7051,53.515],[-0.7139,53.5168],[-0.7264,53.5189],[-0.7295,53.5194],[-0.7309,53.5193],[-0.734,53.5196],[-0.7386,53.5198],[-0.7372,53.5238],[-0.7369,53.5271],[-0.7381,53.5295],[-0.7401,53.5319],[-0.7414,53.5339],[-0.7418,53.5358],[-0.7417,53.5372],[-0.7405,53.539],[-0.738,53.5418],[-0.7373,53.5431],[-0.7369,53.5451],[-0.7372,53.5469],[-0.7382,53.5493],[-0.7395,53.5512],[-0.743,53.5544],[-0.7443,53.5557],[-0.7454,53.5578],[-0.746,53.5599],[-0.7463,53.562],[-0.7461,53.5666],[-0.7451,53.5712],[-0.744,53.5725],[-0.742,53.5739],[-0.7402,53.575],[-0.7349,53.5774],[-0.7325,53.579],[-0.7302,53.5816],[-0.7292,53.5844],[-0.7302,53.5868],[-0.7312,53.588],[-0.7358,53.591],[-0.7371,53.593],[-0.737,53.5953],[-0.7365,53.5966],[-0.7352,53.5984],[-0.7294,53.6053],[-0.7275,53.6068],[-0.7257,53.6075],[-0.7231,53.6075],[-0.7218,53.6071],[-0.7147,53.6061],[-0.7067,53.6066],[-0.7035,53.6077],[-0.7014,53.6088],[-0.6993,53.6106],[-0.6982,53.6131],[-0.6985,53.6159],[-0.7007,53.6184],[-0.7018,53.6192],[-0.7046,53.6207],[-0.7082,53.6232],[-0.7103,53.6256],[-0.711,53.6277],[-0.7112,53.63],[-0.7112,53.6349],[-0.7117,53.6406],[-0.7103,53.6433],[-0.7077,53.6455],[-0.7001,53.6492],[-0.6967,53.6514],[-0.6948,53.6533],[-0.6923,53.6574],[-0.6911,53.6587],[-0.6896,53.6632],[-0.6889,53.6642],[-0.6865,53.6697],[-0.6849,53.6728],[-0.6846,53.6752],[-0.6849,53.679],[-0.6875,53.6838],[-0.6942,53.6909],[-0.6949,53.6923],[-0.6951,53.6938],[-0.6945,53.695],[-0.6914,53.6968],[-0.6862,53.6983],[-0.6816,53.6993],[-0.6756,53.7007],[-0.6737,53.7013],[-0.669,53.7023],[-0.6643,53.7029],[-0.6604,53.7037],[-0.657,53.7046],[-0.6539,53.706],[-0.6466,53.7076],[-0.6408,53.7097],[-0.6374,53.7104],[-0.6314,53.7112],[-0.6271,53.7122],[-0.623,53.713],[-0.6168,53.714],[-0.6119,53.7146],[-0.6103,53.7143],[-0.6078,53.7131],[-0.6041,53.7103],[-0.6013,53.7072],[-0.6005,53.707],[-0.5987,53.7049],[-0.5956,53.7021],[-0.5922,53.6994],[-0.5877,53.6969],[-0.5843,53.6962],[-0.5837,53.6954],[-0.5796,53.6935],[-0.5789,53.6935],[-0.5772,53.6919],[-0.575,53.6908],[-0.5686,53.6882],[-0.5663,53.6879],[-0.5608,53.684],[-0.5579,53.6826],[-0.5551,53.6815],[-0.5487,53.6796],[-0.5448,53.6787],[-0.5377,53.6783],[-0.5328,53.6784],[-0.5308,53.6787],[-0.524,53.6781],[-0.5181,53.6785],[-0.5105,53.6794],[-0.5034,53.6808],[-0.4983,53.6832],[-0.4961,53.685],[-0.4927,53.6871],[-0.4907,53.6889],[-0.4883,53.6901],[-0.4852,53.6914],[-0.4839,53.6926],[-0.4807,53.6934],[-0.4788,53.695],[-0.4781,53.6951],[-0.4751,53.6972],[-0.4735,53.6972],[-0.4705,53.6982],[-0.4591,53.6976],[-0.4544,53.6974],[-0.4385,53.6973],[-0.4316,53.6976],[-0.4227,53.6977],[-0.4226,53.6972],[-0.4164,53.6974],[-0.4157,53.698],[-0.4133,53.698],[-0.4036,53.6988],[-0.3955,53.6997],[-0.3939,53.6984],[-0.3933,53.7003],[-0.3885,53.7014],[-0.3871,53.7019],[-0.385,53.7019],[-0.3776,53.7026],[-0.3717,53.7034],[-0.3661,53.7045],[-0.3626,53.7054],[-0.3616,53.7039],[-0.3608,53.7041],[-0.3619,53.7056],[-0.3576,53.7061],[-0.3562,53.7068],[-0.3526,53.7072],[-0.336,53.7105],[-0.3327,53.7113],[-0.3295,53.7117],[-0.3274,53.7114],[-0.3215,53.7119],[-0.3209,53.7121],[-0.3148,53.7123],[-0.3075,53.7131],[-0.306,53.7136],[-0.2994,53.7142],[-0.2958,53.7138],[-0.2949,53.7141],[-0.2891,53.7129],[-0.2859,53.7119],[-0.2824,53.7102],[-0.2794,53.7083],[-0.2767,53.7061],[-0.2723,53.7017],[-0.2671,53.6956],[-0.2664,53.6954],[-0.2651,53.6936],[-0.2639,53.6915],[-0.2595,53.6861],[-0.2577,53.6838],[-0.255,53.6812],[-0.2524,53.6777],[-0.2455,53.6716],[-0.2441,53.6701],[-0.2418,53.6683],[-0.2397,53.6674],[-0.2376,53.6661],[-0.2365,53.665],[-0.2339,53.6639],[-0.2318,53.6621],[-0.231,53.6607],[-0.2299,53.6599],[-0.2271,53.6568],[-0.2253,53.6545],[-0.2225,53.6522],[-0.2216,53.6513],[-0.2192,53.6495],[-0.2188,53.6488],[-0.2043,53.6384],[-0.2044,53.6379]]],[[[-0.798,53.4553],[-0.801,53.4559],[-0.8054,53.4572],[-0.8096,53.458],[-0.814,53.4585],[-0.8178,53.4594],[-0.8405,53.4623],[-0.8717,53.4663],[-0.872,53.4663],[-0.8737,53.4619],[-0.8753,53.4615],[-0.8825,53.4618],[-0.8863,53.4621],[-0.89,53.4618],[-0.8972,53.4618],[-0.8997,53.4612],[-0.9052,53.4609],[-0.9096,53.461],[-0.9122,53.4605],[-0.9147,53.4608],[-0.9164,53.4604],[-0.9169,53.4613],[-0.9206,53.4647],[-0.9191,53.4663],[-0.9121,53.4699],[-0.9094,53.4709],[-0.9047,53.4729],[-0.9022,53.4737],[-0.9005,53.4751],[-0.9043,53.478],[-0.9273,53.4961],[-0.9356,53.5025],[-0.9358,53.5028],[-0.9321,53.5107],[-0.95,53.5136],[-0.948,53.5192],[-0.9485,53.5204],[-0.9461,53.5272],[-0.9465,53.5273],[-0.9437,53.5306],[-0.9343,53.53],[-0.9253,53.5326],[-0.9082,53.5336],[-0.9004,53.5326],[-0.8973,53.5329],[-0.8923,53.5374],[-0.8926,53.5381],[-0.8955,53.542],[-0.8998,53.5445],[-0.9013,53.5479],[-0.9005,53.5496],[-0.9002,53.5558],[-0.8944,53.5655],[-0.8918,53.5654],[-0.891,53.5665],[-0.9011,53.5687],[-0.8966,53.5815],[-0.8962,53.5829],[-0.8979,53.5833],[-0.8911,53.5943],[-0.8874,53.6004],[-0.8869,53.601],[-0.8867,53.6093],[-0.887,53.6097],[-0.8829,53.615],[-0.8814,53.6168],[-0.8764,53.6232],[-0.8742,53.6262],[-0.8653,53.6377],[-0.8483,53.633],[-0.8412,53.6355],[-0.8335,53.6408],[-0.8296,53.6419],[-0.8291,53.6432],[-0.8275,53.6427],[-0.8209,53.6439],[-0.8201,53.6451],[-0.8166,53.6448],[-0.8142,53.6434],[-0.8116,53.6444],[-0.808,53.6455],[-0.8051,53.6467],[-0.804,53.6482],[-0.8036,53.65],[-0.8029,53.6515],[-0.7998,53.654],[-0.7935,53.6573],[-0.7887,53.6592],[-0.7851,53.66],[-0.7812,53.6606],[-0.7783,53.6614],[-0.7721,53.6641],[-0.77,53.6619],[-0.7711,53.6601],[-0.7745,53.6579],[-0.7745,53.6562],[-0.7632,53.6596],[-0.7532,53.6627],[-0.759,53.6643],[-0.7549,53.6664],[-0.7462,53.6689],[-0.7466,53.6696],[-0.7305,53.6735],[-0.7232,53.6737],[-0.7227,53.6747],[-0.7228,53.6768],[-0.7236,53.678],[-0.7221,53.6792],[-0.7191,53.6795],[-0.718,53.68],[-0.7177,53.6782],[-0.7152,53.6783],[-0.7138,53.6774],[-0.7066,53.6774],[-0.7049,53.6778],[-0.7024,53.6775],[-0.7036,53.6797],[-0.7048,53.6805],[-0.7036,53.6821],[-0.7014,53.6837],[-0.6985,53.6846],[-0.6962,53.6813],[-0.6951,53.6802],[-0.691,53.6783],[-0.6894,53.677],[-0.6897,53.673],[-0.6918,53.6682],[-0.6935,53.6645],[-0.6949,53.6623],[-0.6951,53.6608],[-0.6973,53.656],[-0.6994,53.6534],[-0.7008,53.6521],[-0.7036,53.6507],[-0.7092,53.6482],[-0.7113,53.6468],[-0.7129,53.6451],[-0.7143,53.6425],[-0.7146,53.6411],[-0.7148,53.6358],[-0.715,53.6332],[-0.7149,53.6301],[-0.7144,53.6274],[-0.7127,53.6239],[-0.7111,53.622],[-0.7078,53.6198],[-0.7031,53.6173],[-0.7013,53.6157],[-0.7006,53.614],[-0.701,53.6128],[-0.7025,53.611],[-0.7046,53.6096],[-0.7085,53.6081],[-0.7109,53.6078],[-0.7152,53.6079],[-0.723,53.6092],[-0.7257,53.6091],[-0.7287,53.608],[-0.7326,53.6053],[-0.734,53.604],[-0.738,53.599],[-0.7393,53.5946],[-0.7395,53.5919],[-0.7372,53.5897],[-0.7333,53.5871],[-0.7316,53.5852],[-0.7319,53.5835],[-0.733,53.5813],[-0.7339,53.5802],[-0.7368,53.5782],[-0.7403,53.5763],[-0.7435,53.5749],[-0.7451,53.574],[-0.7469,53.572],[-0.7482,53.5687],[-0.7487,53.5666],[-0.749,53.5626],[-0.7479,53.5576],[-0.7472,53.5562],[-0.7448,53.5533],[-0.7412,53.5503],[-0.74,53.5491],[-0.7389,53.5465],[-0.7389,53.5446],[-0.74,53.542],[-0.7423,53.5395],[-0.7435,53.5372],[-0.7436,53.5354],[-0.7425,53.5325],[-0.74,53.5292],[-0.739,53.5277],[-0.7386,53.5262],[-0.7396,53.5218],[-0.7412,53.5185],[-0.7425,53.5149],[-0.7432,53.5117],[-0.7446,53.5095],[-0.749,53.5056],[-0.7517,53.5019],[-0.7535,53.5007],[-0.7621,53.5013],[-0.7647,53.501],[-0.7675,53.5],[-0.769,53.4986],[-0.7692,53.4977],[-0.769,53.4953],[-0.7695,53.4942],[-0.7731,53.4921],[-0.7747,53.491],[-0.7758,53.4897],[-0.7761,53.4877],[-0.7752,53.4859],[-0.7727,53.4836],[-0.7718,53.4817],[-0.7721,53.4793],[-0.7737,53.4788],[-0.7771,53.4789],[-0.7814,53.4784],[-0.7842,53.4773],[-0.7854,53.476],[-0.7861,53.474],[-0.7862,53.4724],[-0.7855,53.4671],[-0.7847,53.4641],[-0.7851,53.4633],[-0.7874,53.4614],[-0.7943,53.4571],[-0.798,53.4553]]],[[[-0.5537,53.6903],[-0.5462,53.6899],[-0.5436,53.6894],[-0.5393,53.6883],[-0.5359,53.6883],[-0.5347,53.688],[-0.5342,53.6871],[-0.523,53.6848],[-0.522,53.686],[-0.5208,53.6852],[-0.5244,53.6831],[-0.5268,53.6829],[-0.5292,53.6823],[-0.5304,53.6812],[-0.536,53.6813],[-0.5368,53.682],[-0.5398,53.6822],[-0.5436,53.6829],[-0.5471,53.6838],[-0.5471,53.6845],[-0.5499,53.6855],[-0.5548,53.6876],[-0.5576,53.6886],[-0.5586,53.6895],[-0.5569,53.6905],[-0.5537,53.6903]]]]}</t>
  </si>
  <si>
    <t>{"type":"MultiPolygon","coordinates":[[[[-3.7208,51.2331],[-3.7219,51.2325],[-3.7225,51.231],[-3.7232,51.2305],[-3.7252,51.2301],[-3.7271,51.2294],[-3.7271,51.2273],[-3.7267,51.2258],[-3.7283,51.2251],[-3.729,51.2241],[-3.7303,51.2235],[-3.7332,51.2227],[-3.7287,51.2189],[-3.729,51.2168],[-3.7315,51.2155],[-3.731,51.2135],[-3.7297,51.2119],[-3.7277,51.2081],[-3.7285,51.207],[-3.7285,51.2058],[-3.7279,51.2045],[-3.7266,51.2032],[-3.7264,51.2021],[-3.727,51.2015],[-3.7262,51.1992],[-3.727,51.1975],[-3.729,51.1946],[-3.732,51.1936],[-3.7319,51.1906],[-3.7294,51.1883],[-3.7264,51.1867],[-3.7256,51.1859],[-3.7244,51.1836],[-3.7251,51.1825],[-3.7238,51.1807],[-3.726,51.1789],[-3.7281,51.1787],[-3.7287,51.1782],[-3.7302,51.178],[-3.7318,51.1773],[-3.7355,51.177],[-3.7372,51.1774],[-3.7394,51.1772],[-3.742,51.176],[-3.7461,51.1756],[-3.7511,51.1771],[-3.7534,51.1773],[-3.758,51.1772],[-3.7701,51.1748],[-3.7782,51.1733],[-3.7825,51.1722],[-3.7879,51.172],[-3.7934,51.1728],[-3.7953,51.1742],[-3.8029,51.1769],[-3.8063,51.1779],[-3.8077,51.178],[-3.8119,51.1776],[-3.8156,51.1785],[-3.8175,51.1785],[-3.8223,51.1767],[-3.8243,51.1761],[-3.8284,51.1767],[-3.8303,51.1772],[-3.8327,51.1776],[-3.8355,51.1771],[-3.8382,51.1771],[-3.8398,51.1767],[-3.8389,51.175],[-3.8384,51.172],[-3.8377,51.1702],[-3.8375,51.1674],[-3.8364,51.165],[-3.8363,51.1627],[-3.8353,51.1541],[-3.8321,51.1512],[-3.8345,51.1449],[-3.8344,51.1427],[-3.8347,51.1414],[-3.8341,51.1401],[-3.8345,51.1384],[-3.831,51.1352],[-3.8274,51.1326],[-3.8251,51.1311],[-3.8216,51.1264],[-3.8164,51.1227],[-3.8137,51.1211],[-3.8066,51.1176],[-3.8043,51.1157],[-3.7975,51.1141],[-3.7942,51.1127],[-3.7912,51.1113],[-3.7822,51.1086],[-3.7801,51.1077],[-3.7769,51.1069],[-3.7736,51.1067],[-3.7672,51.1057],[-3.7646,51.1041],[-3.7573,51.1004],[-3.7514,51.0956],[-3.7504,51.0948],[-3.7455,51.0925],[-3.7425,51.0905],[-3.7387,51.0887],[-3.7308,51.0871],[-3.7277,51.0858],[-3.7244,51.0838],[-3.7224,51.0829],[-3.72,51.0809],[-3.7184,51.0805],[-3.7149,51.0802],[-3.7092,51.0807],[-3.7077,51.0804],[-3.706,51.0806],[-3.7043,51.0804],[-3.7013,51.0808],[-3.6977,51.0805],[-3.6965,51.081],[-3.6924,51.0806],[-3.6887,51.0785],[-3.6872,51.0762],[-3.6856,51.0751],[-3.6841,51.0746],[-3.6824,51.0733],[-3.6798,51.0727],[-3.6761,51.0729],[-3.6731,51.0713],[-3.6698,51.0704],[-3.6668,51.0703],[-3.6648,51.0694],[-3.6643,51.0672],[-3.6598,51.0661],[-3.6561,51.0651],[-3.6533,51.0648],[-3.6502,51.0641],[-3.6511,51.0613],[-3.6523,51.0603],[-3.6523,51.0596],[-3.6498,51.0594],[-3.6489,51.0586],[-3.6448,51.0579],[-3.6424,51.0585],[-3.6402,51.0579],[-3.6379,51.0566],[-3.6351,51.0563],[-3.6337,51.057],[-3.6317,51.0587],[-3.6313,51.0595],[-3.6284,51.0597],[-3.6243,51.0612],[-3.6213,51.0607],[-3.6193,51.0599],[-3.615,51.0571],[-3.6147,51.0566],[-3.6124,51.0562],[-3.6112,51.0576],[-3.61,51.0579],[-3.6073,51.0573],[-3.6051,51.0576],[-3.6042,51.0574],[-3.603,51.0558],[-3.6012,51.0554],[-3.5977,51.0559],[-3.5961,51.0559],[-3.596,51.0549],[-3.5966,51.0537],[-3.5975,51.0535],[-3.5998,51.0517],[-3.6003,51.0506],[-3.5999,51.0475],[-3.5992,51.0464],[-3.599,51.045],[-3.5982,51.0425],[-3.5975,51.0416],[-3.5981,51.0405],[-3.5982,51.0369],[-3.5994,51.0361],[-3.601,51.0339],[-3.6024,51.0327],[-3.6025,51.0303],[-3.6033,51.0294],[-3.6062,51.0277],[-3.6079,51.0263],[-3.6099,51.0252],[-3.6112,51.0237],[-3.6109,51.0222],[-3.6121,51.0184],[-3.6146,51.0155],[-3.6141,51.0126],[-3.6117,51.0115],[-3.6101,51.01],[-3.6102,51.0087],[-3.6096,51.0079],[-3.6,51.0069],[-3.5944,51.0065],[-3.5916,51.0062],[-3.5857,51.0061],[-3.5782,51.0056],[-3.5728,51.0048],[-3.5678,51.0051],[-3.5647,51.0049],[-3.5615,51.0052],[-3.5582,51.0051],[-3.5543,51.0046],[-3.55,51.0045],[-3.5481,51.0048],[-3.5415,51.0042],[-3.5373,51.0045],[-3.5344,51.0045],[-3.535,51.0034],[-3.5307,51.0048],[-3.5275,51.0055],[-3.527,51.0063],[-3.5273,51.0076],[-3.5269,51.0092],[-3.5261,51.0098],[-3.5237,51.0096],[-3.5228,51.0102],[-3.5227,51.0118],[-3.523,51.013],[-3.5189,51.0148],[-3.5207,51.0159],[-3.5205,51.0167],[-3.5216,51.0181],[-3.5203,51.0189],[-3.521,51.0208],[-3.5194,51.0224],[-3.5205,51.0241],[-3.5198,51.0255],[-3.5155,51.0255],[-3.5131,51.0259],[-3.5095,51.0272],[-3.5055,51.0298],[-3.5032,51.0303],[-3.4976,51.0307],[-3.4885,51.0324],[-3.485,51.0337],[-3.4833,51.0338],[-3.482,51.033],[-3.4779,51.0314],[-3.4748,51.0295],[-3.4724,51.0292],[-3.4686,51.0281],[-3.4649,51.0262],[-3.4637,51.0253],[-3.462,51.0256],[-3.4602,51.0252],[-3.4583,51.0256],[-3.4542,51.0267],[-3.4505,51.0256],[-3.4464,51.0259],[-3.4464,51.0274],[-3.4459,51.0279],[-3.4423,51.0289],[-3.4404,51.0291],[-3.4368,51.0303],[-3.4311,51.0309],[-3.4293,51.0306],[-3.4269,51.0314],[-3.4254,51.0315],[-3.4242,51.031],[-3.4213,51.0308],[-3.4187,51.0296],[-3.4178,51.0287],[-3.4157,51.0278],[-3.4151,51.0272],[-3.4158,51.0236],[-3.4134,51.022],[-3.4129,51.0213],[-3.4142,51.0197],[-3.4118,51.0195],[-3.4075,51.0195],[-3.4029,51.0201],[-3.4003,51.0198],[-3.3953,51.0198],[-3.394,51.0196],[-3.3899,51.0198],[-3.3861,51.0193],[-3.3836,51.0187],[-3.3805,51.0185],[-3.3792,51.0168],[-3.3789,51.0155],[-3.3796,51.015],[-3.3808,51.0133],[-3.3801,51.0116],[-3.3805,51.0081],[-3.3802,51.007],[-3.3809,51.0067],[-3.3824,51.0046],[-3.382,51.0016],[-3.3814,50.9992],[-3.3819,50.9982],[-3.3817,50.9969],[-3.3834,50.9945],[-3.3827,50.9916],[-3.383,50.9896],[-3.3813,50.9868],[-3.3806,50.9847],[-3.3804,50.9824],[-3.3794,50.9809],[-3.3787,50.9775],[-3.3724,50.9773],[-3.3714,50.9779],[-3.368,50.9789],[-3.3645,50.9788],[-3.3623,50.9781],[-3.3604,50.978],[-3.3556,50.9791],[-3.3515,50.9798],[-3.3507,50.9801],[-3.3482,50.9802],[-3.3435,50.9808],[-3.3394,50.9811],[-3.3382,50.9814],[-3.3353,50.9828],[-3.3336,50.9828],[-3.3313,50.9818],[-3.3307,50.981],[-3.3259,50.9791],[-3.3237,50.978],[-3.3236,50.9768],[-3.3228,50.9756],[-3.3234,50.9745],[-3.3204,50.9724],[-3.3203,50.9709],[-3.3176,50.9705],[-3.3158,50.9698],[-3.3121,50.9675],[-3.3055,50.965],[-3.3018,50.9631],[-3.3004,50.9618],[-3.3015,50.9606],[-3.3001,50.9587],[-3.2983,50.9585],[-3.2952,50.9564],[-3.2938,50.9551],[-3.2925,50.9549],[-3.2901,50.9551],[-3.2857,50.954],[-3.2831,50.9533],[-3.2764,50.9508],[-3.2725,50.949],[-3.2687,50.948],[-3.2674,50.9474],[-3.2643,50.9466],[-3.2623,50.9442],[-3.2564,50.9432],[-3.2548,50.9419],[-3.2488,50.9424],[-3.2443,50.943],[-3.2411,50.9429],[-3.2358,50.9435],[-3.2325,50.9442],[-3.2277,50.9438],[-3.2263,50.944],[-3.2183,50.9433],[-3.2059,50.9458],[-3.1986,50.9471],[-3.1945,50.9476],[-3.1887,50.9486],[-3.1845,50.9487],[-3.1811,50.9483],[-3.1718,50.9474],[-3.1665,50.9477],[-3.1654,50.9465],[-3.1639,50.946],[-3.1653,50.9441],[-3.1702,50.9398],[-3.1713,50.9369],[-3.1725,50.9357],[-3.1735,50.9297],[-3.1729,50.9286],[-3.1734,50.9269],[-3.1725,50.9256],[-3.1764,50.9238],[-3.1774,50.9239],[-3.1795,50.9232],[-3.1802,50.9224],[-3.1793,50.9211],[-3.1792,50.9201],[-3.18,50.9189],[-3.1825,50.9169],[-3.1842,50.9145],[-3.1862,50.9131],[-3.1875,50.9115],[-3.1878,50.9103],[-3.1853,50.9098],[-3.1794,50.9083],[-3.1777,50.9082],[-3.1758,50.9077],[-3.1737,50.9079],[-3.1705,50.9076],[-3.1712,50.9067],[-3.1718,50.9043],[-3.1718,50.9027],[-3.1704,50.9004],[-3.1674,50.9008],[-3.1627,50.9009],[-3.1594,50.9008],[-3.156,50.9],[-3.1541,50.8978],[-3.1544,50.8971],[-3.1539,50.8951],[-3.1528,50.8937],[-3.1477,50.8917],[-3.1418,50.8918],[-3.1401,50.8921],[-3.1396,50.8915],[-3.1378,50.8927],[-3.135,50.8951],[-3.1323,50.8963],[-3.1279,50.8998],[-3.1263,50.9017],[-3.1233,50.8994],[-3.1221,50.8981],[-3.12,50.8986],[-3.1169,50.9],[-3.1162,50.9006],[-3.112,50.9023],[-3.1099,50.9024],[-3.107,50.9028],[-3.1055,50.9036],[-3.1031,50.9042],[-3.1006,50.9042],[-3.0992,50.9047],[-3.0946,50.905],[-3.0896,50.9061],[-3.087,50.9061],[-3.0805,50.9054],[-3.0779,50.9055],[-3.071,50.9065],[-3.0698,50.907],[-3.0661,50.9074],[-3.0641,50.9079],[-3.0601,50.9085],[-3.0572,50.9084],[-3.0563,50.9081],[-3.0529,50.9087],[-3.051,50.9062],[-3.0504,50.906],[-3.0505,50.9046],[-3.0499,50.904],[-3.0502,50.9029],[-3.0514,50.9015],[-3.0523,50.9008],[-3.0523,50.9],[-3.0533,50.8986],[-3.0531,50.8976],[-3.0547,50.8966],[-3.0539,50.8956],[-3.055,50.8946],[-3.0557,50.8911],[-3.0553,50.8902],[-3.0536,50.8884],[-3.0532,50.8866],[-3.0522,50.8857],[-3.0533,50.8835],[-3.0519,50.8827],[-3.052,50.8801],[-3.0524,50.8791],[-3.0536,50.8787],[-3.0535,50.8778],[-3.0545,50.8759],[-3.0548,50.8746],[-3.0538,50.8737],[-3.0541,50.8731],[-3.0516,50.8728],[-3.0463,50.8715],[-3.0453,50.8696],[-3.0436,50.8681],[-3.042,50.8689],[-3.0391,50.8687],[-3.0382,50.8682],[-3.037,50.8667],[-3.0365,50.8651],[-3.0346,50.8639],[-3.0347,50.8625],[-3.0326,50.8616],[-3.0333,50.8612],[-3.0346,50.8591],[-3.0363,50.8583],[-3.0357,50.8563],[-3.0371,50.8544],[-3.0362,50.853],[-3.0368,50.8511],[-3.0348,50.8509],[-3.0301,50.8523],[-3.0211,50.8555],[-3.0184,50.8558],[-3.0141,50.8551],[-3.0128,50.8559],[-3.0124,50.8571],[-3.0106,50.8566],[-3.0082,50.8554],[-3.0075,50.8545],[-3.0059,50.8538],[-3.0039,50.8534],[-3.0022,50.852],[-2.9985,50.851],[-2.9982,50.8519],[-2.9963,50.8546],[-2.9942,50.8552],[-2.9936,50.8549],[-2.9917,50.8554],[-2.9878,50.8559],[-2.9825,50.8548],[-2.9798,50.8548],[-2.9766,50.8556],[-2.9736,50.8557],[-2.9738,50.8539],[-2.9746,50.8524],[-2.9718,50.8518],[-2.971,50.8514],[-2.968,50.8513],[-2.9701,50.8495],[-2.971,50.8476],[-2.9725,50.846],[-2.9723,50.8444],[-2.971,50.8429],[-2.9696,50.842],[-2.9685,50.8405],[-2.9689,50.8395],[-2.9691,50.837],[-2.9698,50.8342],[-2.9661,50.8335],[-2.9656,50.8318],[-2.9633,50.8305],[-2.9617,50.8298],[-2.9626,50.8288],[-2.9629,50.8277],[-2.9616,50.827],[-2.959,50.8261],[-2.9575,50.8248],[-2.9577,50.8243],[-2.9562,50.8233],[-2.9543,50.8212],[-2.9555,50.8202],[-2.9573,50.8204],[-2.9582,50.82],[-2.9596,50.8168],[-2.9591,50.816],[-2.9565,50.8158],[-2.9526,50.8151],[-2.9499,50.815],[-2.948,50.8154],[-2.9472,50.8144],[-2.9441,50.8134],[-2.9416,50.8112],[-2.939,50.8104],[-2.9382,50.8098],[-2.9364,50.8098],[-2.9334,50.8091],[-2.9297,50.8091],[-2.9286,50.8083],[-2.9245,50.8082],[-2.9219,50.8069],[-2.921,50.8069],[-2.9191,50.8058],[-2.917,50.8059],[-2.9149,50.8053],[-2.9121,50.8052],[-2.9114,50.8046],[-2.9075,50.8047],[-2.9052,50.8053],[-2.9014,50.8046],[-2.8993,50.8051],[-2.8972,50.8045],[-2.8957,50.805],[-2.8929,50.8048],[-2.8909,50.8035],[-2.8902,50.8035],[-2.8902,50.8016],[-2.8888,50.7997],[-2.8889,50.7987],[-2.8882,50.7974],[-2.8872,50.7968],[-2.8867,50.7947],[-2.8892,50.7939],[-2.8878,50.7935],[-2.887,50.7925],[-2.888,50.7918],[-2.8906,50.7905],[-2.8935,50.79],[-2.8968,50.7866],[-2.8985,50.7859],[-2.9002,50.7859],[-2.9041,50.7853],[-2.9136,50.7845],[-2.9187,50.7836],[-2.9293,50.7825],[-2.9319,50.7818],[-2.9368,50.7796],[-2.9411,50.7774],[-2.9435,50.7759],[-2.9489,50.772],[-2.9543,50.7677],[-2.956,50.7649],[-2.956,50.7637],[-2.9532,50.7622],[-2.9526,50.7614],[-2.9502,50.7611],[-2.9387,50.7568],[-2.9369,50.7553],[-2.9351,50.7543],[-2.9366,50.753],[-2.9397,50.7519],[-2.9406,50.7499],[-2.9406,50.7486],[-2.9382,50.746],[-2.9379,50.7448],[-2.9384,50.7437],[-2.9404,50.7429],[-2.9425,50.7411],[-2.9456,50.738],[-2.9466,50.7373],[-2.9463,50.7353],[-2.9493,50.7326],[-2.9505,50.7311],[-2.953,50.7287],[-2.9531,50.7276],[-2.9526,50.7246],[-2.9487,50.7213],[-2.9488,50.72],[-2.9478,50.7183],[-2.9506,50.7168],[-2.9535,50.7143],[-2.9577,50.7131],[-2.9619,50.7132],[-2.9654,50.7131],[-2.9672,50.7126],[-2.9687,50.711],[-2.9711,50.7094],[-2.974,50.7085],[-2.9757,50.7083],[-2.9776,50.7074],[-2.9793,50.7062],[-2.9815,50.7052],[-2.9845,50.7046],[-2.9851,50.7049],[-2.9924,50.7056],[-2.9951,50.7055],[-2.9977,50.7046],[-3.0019,50.702],[-3.0067,50.7004],[-3.0108,50.6999],[-3.0167,50.699],[-3.0228,50.6984],[-3.025,50.6986],[-3.0278,50.6986],[-3.0306,50.699],[-3.0337,50.6996],[-3.0394,50.7003],[-3.0478,50.7016],[-3.0522,50.7017],[-3.0537,50.7019],[-3.0548,50.703],[-3.058,50.7039],[-3.0589,50.7047],[-3.0582,50.7068],[-3.0575,50.7099],[-3.0565,50.7116],[-3.056,50.7139],[-3.0561,50.7149],[-3.0551,50.7167],[-3.0569,50.7171],[-3.0575,50.7202],[-3.0589,50.7187],[-3.0588,50.7167],[-3.0584,50.7164],[-3.0578,50.7141],[-3.0584,50.7129],[-3.0587,50.711],[-3.0599,50.7084],[-3.0603,50.7082],[-3.0608,50.7058],[-3.06,50.7042],[-3.0584,50.7029],[-3.0613,50.7031],[-3.0691,50.7032],[-3.0734,50.703],[-3.0799,50.7023],[-3.0829,50.7014],[-3.0845,50.7006],[-3.0845,50.6992],[-3.0863,50.698],[-3.0878,50.6967],[-3.0909,50.6963],[-3.0924,50.6955],[-3.0931,50.6918],[-3.0927,50.6905],[-3.0947,50.6898],[-3.0949,50.6891],[-3.0945,50.6875],[-3.0955,50.6866],[-3.096,50.6852],[-3.1004,50.6857],[-3.104,50.6853],[-3.1084,50.6859],[-3.1152,50.6865],[-3.1214,50.6869],[-3.1283,50.6869],[-3.1333,50.6865],[-3.1384,50.6865],[-3.1411,50.6859],[-3.1469,50.6854],[-3.1524,50.6855],[-3.157,50.686],[-3.1591,50.6861],[-3.1651,50.6854],[-3.1661,50.685],[-3.1703,50.6848],[-3.1778,50.6848],[-3.1828,50.6851],[-3.1933,50.6844],[-3.1978,50.6831],[-3.1989,50.6825],[-3.2043,50.6821],[-3.2071,50.6822],[-3.2126,50.6816],[-3.2313,50.6793],[-3.2338,50.6789],[-3.2347,50.6784],[-3.239,50.6777],[-3.2456,50.6753],[-3.2479,50.6753],[-3.2549,50.674],[-3.2593,50.6728],[-3.2641,50.6713],[-3.2669,50.6698],[-3.2676,50.6673],[-3.2672,50.6666],[-3.2689,50.6652],[-3.2709,50.6646],[-3.2722,50.6634],[-3.2743,50.6625],[-3.2755,50.6625],[-3.2781,50.6595],[-3.2797,50.6584],[-3.2811,50.6571],[-3.2808,50.6553],[-3.2837,50.6542],[-3.2847,50.6534],[-3.2854,50.6516],[-3.2851,50.6485],[-3.2858,50.6471],[-3.2873,50.6457],[-3.2886,50.6433],[-3.289,50.6418],[-3.2897,50.6408],[-3.293,50.6387],[-3.2931,50.6379],[-3.2944,50.6361],[-3.2965,50.6352],[-3.3006,50.6321],[-3.3006,50.6315],[-3.3025,50.6309],[-3.3037,50.6298],[-3.3057,50.6301],[-3.3067,50.6316],[-3.3074,50.6315],[-3.3087,50.6334],[-3.3084,50.6344],[-3.3093,50.6347],[-3.3102,50.6337],[-3.3093,50.6331],[-3.3082,50.6315],[-3.309,50.6306],[-3.3079,50.6296],[-3.3105,50.6299],[-3.3142,50.6297],[-3.3224,50.6284],[-3.3249,50.6278],[-3.3342,50.6254],[-3.3426,50.6226],[-3.3478,50.6207],[-3.353,50.6185],[-3.3566,50.6168],[-3.359,50.615],[-3.3592,50.6139],[-3.3577,50.6123],[-3.358,50.6116],[-3.3579,50.6086],[-3.3587,50.607],[-3.361,50.6077],[-3.3631,50.6079],[-3.3641,50.6099],[-3.3689,50.6097],[-3.3721,50.6091],[-3.3742,50.6082],[-3.3772,50.6079],[-3.3809,50.6077],[-3.3855,50.6068],[-3.3879,50.6081],[-3.388,50.6091],[-3.3903,50.6094],[-3.3968,50.6104],[-3.3987,50.6103],[-3.4017,50.611],[-3.4047,50.6109],[-3.4069,50.6111],[-3.4092,50.6117],[-3.4139,50.6148],[-3.4166,50.616],[-3.4198,50.6162],[-3.4231,50.6167],[-3.4243,50.6165],[-3.4247,50.6174],[-3.4261,50.6177],[-3.4259,50.6186],[-3.4244,50.6195],[-3.4205,50.6197],[-3.4221,50.6203],[-3.422,50.6212],[-3.4201,50.6217],[-3.4178,50.6211],[-3.4165,50.6216],[-3.4156,50.6241],[-3.4162,50.6267],[-3.4157,50.6291],[-3.4163,50.6304],[-3.4176,50.632],[-3.4196,50.6336],[-3.4217,50.6349],[-3.4223,50.6359],[-3.4222,50.6369],[-3.4231,50.6388],[-3.4244,50.6403],[-3.4318,50.6451],[-3.4328,50.6462],[-3.4322,50.6475],[-3.434,50.649],[-3.4331,50.6502],[-3.4344,50.6517],[-3.4355,50.6547],[-3.4366,50.6569],[-3.4384,50.6588],[-3.4409,50.662],[-3.4447,50.6688],[-3.4454,50.6699],[-3.4491,50.6725],[-3.4502,50.6745],[-3.4499,50.676],[-3.4512,50.6781],[-3.4515,50.6792],[-3.4507,50.6822],[-3.4516,50.6821],[-3.4527,50.6788],[-3.454,50.677],[-3.4563,50.6749],[-3.4593,50.6756],[-3.4605,50.6766],[-3.4633,50.678],[-3.4631,50.6788],[-3.464,50.6803],[-3.4646,50.6802],[-3.4665,50.6827],[-3.4722,50.6852],[-3.4725,50.6867],[-3.4732,50.6874],[-3.4749,50.688],[-3.4799,50.6908],[-3.4821,50.6912],[-3.484,50.6905],[-3.4861,50.6905],[-3.4888,50.693],[-3.4909,50.6939],[-3.4942,50.6936],[-3.4969,50.6942],[-3.5011,50.6983],[-3.5013,50.6997],[-3.5022,50.7],[-3.5076,50.6997],[-3.5076,50.6994],[-3.5021,50.6995],[-3.5015,50.6979],[-3.5004,50.6965],[-3.4981,50.6943],[-3.496,50.6934],[-3.4942,50.6931],[-3.4907,50.6932],[-3.4888,50.6921],[-3.4879,50.6908],[-3.4865,50.69],[-3.4846,50.6898],[-3.4825,50.69],[-3.4816,50.6895],[-3.483,50.6888],[-3.4805,50.6873],[-3.4785,50.6853],[-3.4766,50.684],[-3.4709,50.6827],[-3.4687,50.6819],[-3.4688,50.6812],[-3.4678,50.6775],[-3.4676,50.675],[-3.4676,50.6715],[-3.4674,50.6702],[-3.4677,50.6675],[-3.4667,50.6656],[-3.4666,50.6645],[-3.4681,50.664],[-3.4672,50.6633],[-3.4655,50.6603],[-3.4614,50.6584],[-3.4576,50.6571],[-3.4561,50.6556],[-3.4556,50.6529],[-3.4524,50.6493],[-3.4514,50.6475],[-3.4513,50.6464],[-3.4523,50.6451],[-3.4526,50.6439],[-3.4524,50.6421],[-3.4504,50.638],[-3.4496,50.6355],[-3.449,50.6312],[-3.4476,50.628],[-3.4462,50.6256],[-3.4461,50.6229],[-3.4471,50.6196],[-3.4469,50.6171],[-3.4452,50.6133],[-3.4444,50.6074],[-3.4446,50.6056],[-3.4439,50.6019],[-3.4421,50.6025],[-3.4402,50.6039],[-3.4374,50.6054],[-3.4362,50.6058],[-3.4353,50.6067],[-3.4331,50.6071],[-3.4313,50.6078],[-3.4303,50.6072],[-3.4288,50.6076],[-3.4275,50.6092],[-3.4274,50.6106],[-3.428,50.611],[-3.4305,50.6114],[-3.4269,50.6134],[-3.4258,50.6133],[-3.4246,50.6114],[-3.4249,50.6105],[-3.4264,50.6092],[-3.4296,50.6054],[-3.4326,50.6031],[-3.4377,50.6],[-3.4396,50.5986],[-3.4393,50.598],[-3.4419,50.5967],[-3.4429,50.5958],[-3.4432,50.5941],[-3.4442,50.5921],[-3.4502,50.5894],[-3.4548,50.587],[-3.4582,50.5849],[-3.464,50.5808],[-3.4648,50.5797],[-3.4669,50.578],[-3.4677,50.5755],[-3.4688,50.5745],[-3.4689,50.5714],[-3.4694,50.5694],[-3.4685,50.5663],[-3.4696,50.5645],[-3.4688,50.5634],[-3.4699,50.5625],[-3.4724,50.5619],[-3.4733,50.5624],[-3.4752,50.5617],[-3.4771,50.5606],[-3.4794,50.5587],[-3.4828,50.5552],[-3.4862,50.5526],[-3.4886,50.5501],[-3.4896,50.5494],[-3.4929,50.5461],[-3.4961,50.5418],[-3.4991,50.542],[-3.4984,50.5431],[-3.4988,50.5449],[-3.4998,50.545],[-3.5022,50.5461],[-3.5067,50.5462],[-3.5075,50.5465],[-3.5104,50.5465],[-3.5155,50.5455],[-3.5278,50.5472],[-3.5322,50.547],[-3.5368,50.5462],[-3.5373,50.545],[-3.5393,50.5453],[-3.5408,50.545],[-3.5419,50.5454],[-3.5468,50.5451],[-3.5482,50.5447],[-3.5496,50.5451],[-3.5518,50.545],[-3.5557,50.5455],[-3.5594,50.5455],[-3.5649,50.5445],[-3.5664,50.543],[-3.568,50.5426],[-3.573,50.5428],[-3.5763,50.5423],[-3.5788,50.5417],[-3.5799,50.5407],[-3.5807,50.5393],[-3.5822,50.5397],[-3.5851,50.5393],[-3.5837,50.5385],[-3.5828,50.5376],[-3.5877,50.5365],[-3.5873,50.5362],[-3.5828,50.5372],[-3.575,50.5386],[-3.5718,50.5385],[-3.5661,50.5386],[-3.5661,50.5393],[-3.564,50.5396],[-3.5607,50.5392],[-3.554,50.5407],[-3.5521,50.5402],[-3.5509,50.5411],[-3.549,50.5401],[-3.5435,50.5396],[-3.5404,50.5381],[-3.5397,50.5403],[-3.5358,50.5405],[-3.5336,50.54],[-3.5322,50.5404],[-3.5285,50.5406],[-3.5275,50.5404],[-3.5241,50.5407],[-3.5223,50.5412],[-3.5214,50.5408],[-3.5188,50.5414],[-3.518,50.5407],[-3.5157,50.541],[-3.5141,50.5409],[-3.5124,50.5419],[-3.5079,50.5423],[-3.5059,50.5416],[-3.5012,50.5393],[-3.4986,50.5382],[-3.4967,50.5382],[-3.4963,50.5371],[-3.498,50.5362],[-3.5008,50.5327],[-3.5008,50.5308],[-3.5012,50.5299],[-3.5027,50.5287],[-3.503,50.5276],[-3.5041,50.5261],[-3.504,50.5254],[-3.505,50.5232],[-3.5063,50.5217],[-3.507,50.5195],[-3.5083,50.5186],[-3.5081,50.5179],[-3.5092,50.5166],[-3.5139,50.5166],[-3.5165,50.5185],[-3.5172,50.5174],[-3.5209,50.5177],[-3.52,50.5111],[-3.5231,50.5098],[-3.5249,50.5087],[-3.5269,50.508],[-3.529,50.5068],[-3.5299,50.5046],[-3.5328,50.5053],[-3.5332,50.5046],[-3.5366,50.506],[-3.5392,50.5035],[-3.539,50.5023],[-3.5415,50.5004],[-3.5422,50.4989],[-3.5433,50.499],[-3.5441,50.4972],[-3.5516,50.4949],[-3.5537,50.4951],[-3.5564,50.4948],[-3.5578,50.495],[-3.56,50.4949],[-3.5625,50.4934],[-3.5621,50.4916],[-3.5624,50.4885],[-3.5648,50.487],[-3.5672,50.4879],[-3.5673,50.489],[-3.5681,50.4898],[-3.5702,50.4905],[-3.5703,50.4895],[-3.5713,50.4881],[-3.5741,50.4877],[-3.5749,50.4869],[-3.5757,50.4845],[-3.5767,50.4831],[-3.5801,50.4815],[-3.5808,50.4803],[-3.5845,50.4793],[-3.5843,50.4776],[-3.5836,50.4768],[-3.5841,50.4758],[-3.5836,50.4734],[-3.5826,50.4719],[-3.5828,50.469],[-3.5848,50.4666],[-3.5869,50.4646],[-3.5899,50.4628],[-3.591,50.4615],[-3.5915,50.4597],[-3.5889,50.4598],[-3.5883,50.4572],[-3.587,50.4571],[-3.5869,50.4562],[-3.588,50.4554],[-3.587,50.4542],[-3.5869,50.4522],[-3.5884,50.452],[-3.5887,50.4511],[-3.5906,50.4503],[-3.5922,50.4502],[-3.5919,50.4491],[-3.5943,50.4485],[-3.5972,50.4489],[-3.6006,50.4478],[-3.6029,50.448],[-3.606,50.4473],[-3.608,50.4467],[-3.6109,50.447],[-3.6128,50.447],[-3.6149,50.4457],[-3.6156,50.4444],[-3.6189,50.4426],[-3.6233,50.4414],[-3.6251,50.4413],[-3.6246,50.4403],[-3.6253,50.4389],[-3.6252,50.4371],[-3.6271,50.4348],[-3.6284,50.4344],[-3.628,50.4336],[-3.6281,50.4285],[-3.628,50.426],[-3.6263,50.4257],[-3.6241,50.425],[-3.6237,50.4243],[-3.6238,50.4227],[-3.6198,50.423],[-3.6183,50.4227],[-3.6167,50.4231],[-3.614,50.4228],[-3.6144,50.4191],[-3.6138,50.4172],[-3.6139,50.4155],[-3.6131,50.4145],[-3.6116,50.4138],[-3.6097,50.4139],[-3.6072,50.4133],[-3.6071,50.4127],[-3.6045,50.4122],[-3.6035,50.4113],[-3.6003,50.4102],[-3.599,50.4093],[-3.5974,50.4101],[-3.5964,50.4099],[-3.5938,50.41],[-3.5916,50.4087],[-3.5893,50.4093],[-3.5878,50.4105],[-3.5853,50.4106],[-3.5825,50.4102],[-3.582,50.4112],[-3.5798,50.4102],[-3.5801,50.4094],[-3.5786,50.4089],[-3.5775,50.4078],[-3.5788,50.4045],[-3.5764,50.4037],[-3.5743,50.4019],[-3.5759,50.4008],[-3.5753,50.3991],[-3.5755,50.3972],[-3.5738,50.3967],[-3.5729,50.3951],[-3.5695,50.3939],[-3.5695,50.3922],[-3.5658,50.3916],[-3.5646,50.3922],[-3.563,50.3901],[-3.5622,50.3877],[-3.5612,50.386],[-3.56,50.3849],[-3.5596,50.383],[-3.558,50.3806],[-3.5562,50.3787],[-3.5548,50.3779],[-3.5485,50.3761],[-3.5442,50.3735],[-3.5437,50.374],[-3.5417,50.3745],[-3.5413,50.3753],[-3.5394,50.3753],[-3.5354,50.3761],[-3.5339,50.3773],[-3.5293,50.3783],[-3.5261,50.3777],[-3.5243,50.3777],[-3.5155,50.3793],[-3.5148,50.3788],[-3.5094,50.3795],[-3.5076,50.3792],[-3.5081,50.3787],[-3.5088,50.3766],[-3.5094,50.3768],[-3.5113,50.3761],[-3.5149,50.3736],[-3.5162,50.3715],[-3.5158,50.3695],[-3.513,50.3693],[-3.5141,50.3681],[-3.5153,50.368],[-3.5163,50.3671],[-3.516,50.3646],[-3.5181,50.3642],[-3.5188,50.3634],[-3.5204,50.3606],[-3.5198,50.3592],[-3.521,50.3587],[-3.5208,50.3567],[-3.5163,50.3557],[-3.5153,50.3552],[-3.5147,50.3516],[-3.5154,50.3505],[-3.5181,50.3491],[-3.5172,50.3485],[-3.5183,50.3477],[-3.5181,50.3464],[-3.5205,50.3465],[-3.5205,50.3452],[-3.5229,50.3446],[-3.5237,50.3448],[-3.5262,50.344],[-3.5292,50.3439],[-3.5309,50.3444],[-3.5322,50.3416],[-3.5334,50.3407],[-3.5327,50.3391],[-3.534,50.3384],[-3.5342,50.3372],[-3.5358,50.3366],[-3.5383,50.3372],[-3.5392,50.3364],[-3.5415,50.3358],[-3.5441,50.3355],[-3.5449,50.336],[-3.5456,50.3379],[-3.547,50.3388],[-3.5504,50.3377],[-3.553,50.339],[-3.554,50.3399],[-3.5538,50.3409],[-3.5557,50.3414],[-3.5566,50.3432],[-3.5576,50.3416],[-3.5587,50.3416],[-3.5605,50.3423],[-3.5622,50.3425],[-3.5633,50.3438],[-3.564,50.3455],[-3.5676,50.3469],[-3.5705,50.3467],[-3.5724,50.3471],[-3.5736,50.3479],[-3.5732,50.3487],[-3.5698,50.3508],[-3.5679,50.3509],[-3.567,50.3521],[-3.5698,50.3517],[-3.5706,50.3518],[-3.57,50.3551],[-3.5707,50.3571],[-3.573,50.3599],[-3.5763,50.3631],[-3.5762,50.3644],[-3.5754,50.3658],[-3.5771,50.3664],[-3.5765,50.3676],[-3.575,50.3675],[-3.5736,50.3665],[-3.5721,50.3677],[-3.5754,50.3682],[-3.5767,50.3704],[-3.5768,50.3716],[-3.5776,50.3734],[-3.5782,50.3759],[-3.58,50.3776],[-3.5825,50.3787],[-3.5845,50.3791],[-3.5875,50.381],[-3.5883,50.3813],[-3.5909,50.3813],[-3.5912,50.3822],[-3.5871,50.3849],[-3.5827,50.3863],[-3.5809,50.388],[-3.5805,50.3888],[-3.578,50.3889],[-3.5772,50.3898],[-3.5785,50.3908],[-3.5767,50.3915],[-3.5752,50.3916],[-3.5748,50.3925],[-3.5776,50.3929],[-3.5784,50.3924],[-3.58,50.3923],[-3.5822,50.393],[-3.5829,50.394],[-3.5859,50.3934],[-3.5875,50.3946],[-3.5911,50.3951],[-3.5939,50.3948],[-3.602,50.3943],[-3.603,50.3953],[-3.604,50.3943],[-3.6072,50.3924],[-3.6094,50.3923],[-3.6123,50.3932],[-3.6125,50.3937],[-3.6156,50.397],[-3.618,50.398],[-3.6206,50.3984],[-3.6223,50.3996],[-3.6218,50.4002],[-3.623,50.4009],[-3.6238,50.4002],[-3.6232,50.3986],[-3.6237,50.398],[-3.6272,50.3988],[-3.6289,50.3997],[-3.6325,50.4],[-3.6333,50.4018],[-3.632,50.402],[-3.6302,50.4034],[-3.6321,50.406],[-3.6354,50.4075],[-3.6371,50.4075],[-3.6416,50.406],[-3.6442,50.4055],[-3.6476,50.4062],[-3.6477,50.4067],[-3.645,50.4073],[-3.6423,50.4089],[-3.6419,50.4099],[-3.6435,50.4119],[-3.6454,50.4125],[-3.6489,50.4126],[-3.6554,50.4117],[-3.6591,50.4121],[-3.6589,50.4139],[-3.6608,50.4153],[-3.6633,50.4157],[-3.6656,50.4172],[-3.6678,50.4184],[-3.6693,50.4196],[-3.6766,50.4235],[-3.6802,50.4261],[-3.6817,50.4277],[-3.6808,50.431],[-3.6809,50.432],[-3.6798,50.4344],[-3.6801,50.4366],[-3.6819,50.437],[-3.6843,50.4371],[-3.6882,50.4394],[-3.6896,50.4396],[-3.6903,50.4386],[-3.6881,50.4387],[-3.6854,50.4371],[-3.6829,50.4365],[-3.6809,50.4365],[-3.6805,50.436],[-3.6807,50.4336],[-3.6816,50.432],[-3.6821,50.4283],[-3.6816,50.4267],[-3.6768,50.4229],[-3.6738,50.4212],[-3.6705,50.4196],[-3.6692,50.4182],[-3.6701,50.4179],[-3.6684,50.4156],[-3.6661,50.4142],[-3.666,50.413],[-3.6641,50.4134],[-3.6622,50.4127],[-3.6607,50.4115],[-3.6591,50.4107],[-3.6572,50.4104],[-3.6528,50.4109],[-3.6492,50.4107],[-3.6472,50.411],[-3.6451,50.4106],[-3.644,50.4096],[-3.6462,50.4086],[-3.6485,50.408],[-3.6495,50.4063],[-3.6478,50.4047],[-3.644,50.4037],[-3.6417,50.4036],[-3.6393,50.404],[-3.6372,50.4052],[-3.6352,50.4054],[-3.634,50.4049],[-3.638,50.4005],[-3.6386,50.4002],[-3.6422,50.3999],[-3.6432,50.3992],[-3.6439,50.3969],[-3.6459,50.3973],[-3.6478,50.3972],[-3.651,50.3963],[-3.6534,50.3963],[-3.6581,50.3953],[-3.6603,50.3953],[-3.6625,50.3948],[-3.6653,50.3948],[-3.6656,50.3943],[-3.663,50.3941],[-3.6629,50.3924],[-3.6611,50.3942],[-3.6588,50.3937],[-3.6573,50.3938],[-3.6538,50.3949],[-3.6519,50.3947],[-3.6506,50.3952],[-3.6428,50.3962],[-3.6409,50.3979],[-3.6395,50.3982],[-3.6379,50.3978],[-3.6353,50.398],[-3.6306,50.3966],[-3.6298,50.3957],[-3.6275,50.3945],[-3.625,50.3918],[-3.6205,50.3915],[-3.618,50.391],[-3.6163,50.3902],[-3.6113,50.3889],[-3.6096,50.3887],[-3.6085,50.3891],[-3.6076,50.3883],[-3.6094,50.3873],[-3.6108,50.3856],[-3.6065,50.3852],[-3.6056,50.3857],[-3.6058,50.3872],[-3.6035,50.3884],[-3.6015,50.3897],[-3.6013,50.3906],[-3.6003,50.3913],[-3.5974,50.3909],[-3.594,50.3897],[-3.5947,50.3881],[-3.5966,50.3852],[-3.5974,50.3847],[-3.5962,50.3834],[-3.5946,50.3806],[-3.5914,50.3796],[-3.5898,50.3796],[-3.5907,50.3784],[-3.5867,50.3761],[-3.5849,50.3753],[-3.5829,50.375],[-3.5812,50.3736],[-3.5806,50.3725],[-3.5822,50.3689],[-3.5823,50.3678],[-3.5831,50.3662],[-3.5862,50.3626],[-3.5896,50.3637],[-3.5889,50.3622],[-3.5913,50.3612],[-3.5928,50.3601],[-3.5941,50.3598],[-3.5958,50.3599],[-3.5975,50.359],[-3.5993,50.3576],[-3.5957,50.3584],[-3.5927,50.3586],[-3.5911,50.3595],[-3.5888,50.3604],[-3.5876,50.36],[-3.5863,50.3602],[-3.5835,50.3599],[-3.5816,50.3605],[-3.5793,50.3602],[-3.5787,50.3598],[-3.5766,50.3571],[-3.5767,50.3531],[-3.5772,50.3512],[-3.5772,50.349],[-3.5778,50.3487],[-3.5772,50.3469],[-3.5763,50.3455],[-3.5736,50.344],[-3.5736,50.3428],[-3.5718,50.3426],[-3.5692,50.3436],[-3.5672,50.3425],[-3.566,50.3425],[-3.5659,50.3403],[-3.5671,50.3401],[-3.5658,50.3377],[-3.5656,50.3366],[-3.5635,50.3355],[-3.5647,50.3345],[-3.5677,50.3337],[-3.5687,50.3328],[-3.5693,50.3312],[-3.5724,50.3302],[-3.5718,50.3293],[-3.5725,50.328],[-3.5704,50.3277],[-3.5721,50.3262],[-3.5746,50.326],[-3.5763,50.3251],[-3.5805,50.326],[-3.5813,50.3253],[-3.5836,50.3251],[-3.5841,50.3262],[-3.5882,50.3259],[-3.5898,50.3249],[-3.5944,50.3227],[-3.595,50.322],[-3.5952,50.3205],[-3.5967,50.3198],[-3.6035,50.3191],[-3.6055,50.3201],[-3.6066,50.3202],[-3.609,50.3197],[-3.6123,50.3184],[-3.6131,50.3175],[-3.6124,50.3169],[-3.6142,50.3155],[-3.6166,50.3143],[-3.6168,50.3133],[-3.6194,50.3118],[-3.6198,50.3109],[-3.6213,50.31],[-3.6218,50.3088],[-3.6238,50.3082],[-3.6271,50.3067],[-3.6296,50.3049],[-3.6338,50.3009],[-3.6363,50.298],[-3.6398,50.2936],[-3.6419,50.2905],[-3.6447,50.2859],[-3.6465,50.2824],[-3.6495,50.2749],[-3.6508,50.2712],[-3.6518,50.2669],[-3.6521,50.2635],[-3.6531,50.2623],[-3.657,50.2501],[-3.6571,50.248],[-3.6578,50.2461],[-3.6574,50.2452],[-3.6589,50.2423],[-3.659,50.2381],[-3.6584,50.233],[-3.6572,50.2309],[-3.6555,50.2292],[-3.6546,50.229],[-3.6543,50.2276],[-3.6522,50.2268],[-3.6509,50.2253],[-3.649,50.2248],[-3.6466,50.2246],[-3.6451,50.2239],[-3.6441,50.2239],[-3.6407,50.2225],[-3.6418,50.2218],[-3.6447,50.2222],[-3.6482,50.2218],[-3.6498,50.2218],[-3.652,50.2198],[-3.6561,50.2178],[-3.6577,50.2184],[-3.658,50.2192],[-3.6594,50.2205],[-3.6614,50.2207],[-3.6645,50.2202],[-3.6661,50.2206],[-3.6681,50.2204],[-3.6735,50.2213],[-3.6754,50.2213],[-3.6769,50.2217],[-3.6791,50.2218],[-3.6807,50.2225],[-3.683,50.2215],[-3.6829,50.221],[-3.6851,50.2196],[-3.6857,50.2199],[-3.6871,50.2189],[-3.6887,50.2186],[-3.689,50.2162],[-3.6928,50.2155],[-3.6945,50.214],[-3.6955,50.2141],[-3.6973,50.2133],[-3.7034,50.2112],[-3.7031,50.2097],[-3.7037,50.2083],[-3.7066,50.2069],[-3.7069,50.2062],[-3.7082,50.2054],[-3.7097,50.2064],[-3.7146,50.2058],[-3.7167,50.2055],[-3.7176,50.2039],[-3.7187,50.2037],[-3.7191,50.2029],[-3.7215,50.2019],[-3.7229,50.2025],[-3.7237,50.2036],[-3.7265,50.206],[-3.7259,50.2081],[-3.7301,50.2086],[-3.7302,50.207],[-3.732,50.2072],[-3.7329,50.2095],[-3.7348,50.2105],[-3.7351,50.2117],[-3.7368,50.2127],[-3.7358,50.2136],[-3.7372,50.2145],[-3.7407,50.2149],[-3.7418,50.2154],[-3.7428,50.2153],[-3.746,50.2163],[-3.7472,50.217],[-3.7468,50.2176],[-3.7481,50.2185],[-3.7492,50.2183],[-3.75,50.2191],[-3.7529,50.2186],[-3.7548,50.2186],[-3.7563,50.2192],[-3.7589,50.2195],[-3.7607,50.2205],[-3.7639,50.22],[-3.768,50.2215],[-3.7706,50.222],[-3.7716,50.2238],[-3.7731,50.2238],[-3.7727,50.2259],[-3.7705,50.2273],[-3.7708,50.2288],[-3.7685,50.2298],[-3.7671,50.2298],[-3.767,50.2314],[-3.7661,50.2325],[-3.7649,50.233],[-3.764,50.2349],[-3.7614,50.2363],[-3.7574,50.2364],[-3.7567,50.2373],[-3.7528,50.2379],[-3.7512,50.2375],[-3.7467,50.2381],[-3.7448,50.238],[-3.7445,50.2387],[-3.7431,50.2392],[-3.7401,50.2397],[-3.7377,50.2387],[-3.7336,50.2377],[-3.7328,50.237],[-3.7288,50.2364],[-3.729,50.237],[-3.7311,50.2376],[-3.7317,50.2384],[-3.7335,50.2392],[-3.7361,50.2396],[-3.7379,50.2402],[-3.7391,50.2411],[-3.7383,50.2417],[-3.7357,50.2414],[-3.7342,50.2421],[-3.7331,50.2432],[-3.7331,50.2444],[-3.7307,50.2455],[-3.7298,50.2463],[-3.726,50.248],[-3.7258,50.2488],[-3.7282,50.2483],[-3.7308,50.2474],[-3.733,50.2463],[-3.734,50.2453],[-3.7347,50.243],[-3.7374,50.243],[-3.7382,50.2433],[-3.7401,50.2424],[-3.7443,50.2411],[-3.7471,50.2408],[-3.7487,50.2415],[-3.7492,50.2405],[-3.7524,50.2398],[-3.7558,50.2402],[-3.7561,50.241],[-3.7551,50.2415],[-3.7569,50.2435],[-3.756,50.2443],[-3.7533,50.2447],[-3.7525,50.2454],[-3.7528,50.2468],[-3.7546,50.2491],[-3.7564,50.2499],[-3.7568,50.2505],[-3.755,50.2522],[-3.7523,50.2528],[-3.7507,50.2528],[-3.7475,50.2516],[-3.7468,50.2522],[-3.7474,50.2535],[-3.7484,50.2542],[-3.7483,50.2554],[-3.7475,50.2565],[-3.7463,50.2569],[-3.7425,50.2573],[-3.739,50.2572],[-3.7371,50.2575],[-3.7373,50.2591],[-3.7444,50.2595],[-3.7453,50.26],[-3.7422,50.2615],[-3.7391,50.2618],[-3.7362,50.2614],[-3.7345,50.2616],[-3.7334,50.2624],[-3.7295,50.2634],[-3.7305,50.2643],[-3.7292,50.2663],[-3.7257,50.2684],[-3.7241,50.2687],[-3.72,50.2705],[-3.7201,50.2708],[-3.7245,50.2699],[-3.7289,50.2688],[-3.7305,50.2674],[-3.7304,50.2666],[-3.7324,50.2644],[-3.7357,50.2636],[-3.7387,50.2635],[-3.7415,50.2631],[-3.7432,50.2622],[-3.7452,50.2621],[-3.7473,50.2609],[-3.7474,50.2603],[-3.7501,50.2596],[-3.7511,50.2587],[-3.7519,50.2574],[-3.7515,50.256],[-3.7534,50.2555],[-3.7541,50.255],[-3.7565,50.2547],[-3.7572,50.2554],[-3.7559,50.2564],[-3.7537,50.2577],[-3.7539,50.2589],[-3.7548,50.2609],[-3.7566,50.2614],[-3.7577,50.2605],[-3.7594,50.2603],[-3.7617,50.2611],[-3.7619,50.2626],[-3.7615,50.2639],[-3.7619,50.2646],[-3.7609,50.2655],[-3.7616,50.2668],[-3.7603,50.2671],[-3.7593,50.268],[-3.76,50.2696],[-3.7599,50.2707],[-3.7609,50.2716],[-3.7611,50.2732],[-3.762,50.274],[-3.7619,50.2748],[-3.76,50.2753],[-3.759,50.2772],[-3.759,50.2787],[-3.7583,50.2826],[-3.7595,50.2825],[-3.7608,50.2789],[-3.761,50.2767],[-3.7621,50.2761],[-3.7628,50.2745],[-3.7636,50.2741],[-3.7652,50.2718],[-3.7679,50.2724],[-3.7726,50.2753],[-3.7723,50.2771],[-3.7735,50.2783],[-3.7738,50.2793],[-3.7752,50.2797],[-3.7762,50.2793],[-3.774,50.278],[-3.7736,50.2773],[-3.7742,50.2745],[-3.7731,50.2727],[-3.7721,50.2721],[-3.7735,50.2706],[-3.7731,50.2701],[-3.7701,50.2698],[-3.7712,50.2686],[-3.7713,50.2677],[-3.7674,50.2646],[-3.7674,50.2631],[-3.7687,50.2611],[-3.7704,50.2602],[-3.772,50.2602],[-3.7751,50.2617],[-3.7813,50.262],[-3.7848,50.2635],[-3.7848,50.2623],[-3.7819,50.2614],[-3.7768,50.2608],[-3.7763,50.2602],[-3.7765,50.2586],[-3.7746,50.2576],[-3.7756,50.2572],[-3.7798,50.2564],[-3.7838,50.2564],[-3.7869,50.2555],[-3.786,50.255],[-3.7817,50.2548],[-3.7805,50.2538],[-3.7784,50.2547],[-3.7777,5</t>
  </si>
  <si>
    <t>{"type":"MultiPolygon","coordinates":[[[[-1.9568,50.9898],[-1.9572,50.9874],[-1.957,50.9853],[-1.9573,50.9837],[-1.9568,50.9816],[-1.9559,50.9803],[-1.9555,50.9783],[-1.9525,50.9786],[-1.9506,50.978],[-1.9484,50.9766],[-1.9451,50.9758],[-1.9417,50.9729],[-1.9413,50.9718],[-1.9391,50.9696],[-1.9343,50.969],[-1.9335,50.9686],[-1.9299,50.9678],[-1.9287,50.9662],[-1.9283,50.9649],[-1.9272,50.9636],[-1.9243,50.9628],[-1.921,50.9615],[-1.9198,50.959],[-1.9197,50.9581],[-1.9187,50.9564],[-1.9161,50.9531],[-1.9125,50.9522],[-1.9125,50.951],[-1.9106,50.9492],[-1.9098,50.9464],[-1.9092,50.9453],[-1.9053,50.943],[-1.9026,50.9407],[-1.8991,50.9384],[-1.8985,50.9358],[-1.8969,50.9344],[-1.8926,50.9316],[-1.8891,50.93],[-1.888,50.9293],[-1.8837,50.9272],[-1.8816,50.9264],[-1.8804,50.9249],[-1.878,50.9232],[-1.8775,50.9222],[-1.875,50.9198],[-1.8737,50.9172],[-1.8706,50.9179],[-1.8646,50.9189],[-1.8625,50.9199],[-1.8609,50.9211],[-1.8601,50.9213],[-1.8592,50.9223],[-1.8573,50.9234],[-1.8558,50.9249],[-1.8564,50.9258],[-1.856,50.9265],[-1.8542,50.9275],[-1.8512,50.9288],[-1.8481,50.9293],[-1.8454,50.9301],[-1.842,50.9316],[-1.8402,50.9319],[-1.839,50.9309],[-1.8358,50.9301],[-1.8354,50.9296],[-1.8326,50.9292],[-1.8299,50.9276],[-1.8283,50.9278],[-1.8263,50.9269],[-1.8244,50.9271],[-1.8205,50.9263],[-1.8164,50.9272],[-1.8139,50.9271],[-1.8133,50.9278],[-1.812,50.9278],[-1.8106,50.9269],[-1.8126,50.9254],[-1.8148,50.9231],[-1.815,50.9206],[-1.8166,50.9186],[-1.8189,50.9165],[-1.8186,50.9146],[-1.8193,50.9125],[-1.8204,50.9121],[-1.8199,50.9109],[-1.8185,50.9091],[-1.8176,50.9075],[-1.8173,50.9054],[-1.8166,50.9041],[-1.8198,50.9013],[-1.8237,50.8984],[-1.825,50.8958],[-1.8256,50.8962],[-1.8325,50.8974],[-1.838,50.8973],[-1.8399,50.8979],[-1.8417,50.897],[-1.8449,50.8932],[-1.8486,50.8899],[-1.8451,50.8883],[-1.8441,50.8869],[-1.8449,50.8849],[-1.8475,50.8834],[-1.848,50.8823],[-1.8477,50.8808],[-1.846,50.8793],[-1.8453,50.878],[-1.8485,50.8738],[-1.8478,50.8697],[-1.8507,50.8679],[-1.8535,50.8666],[-1.8517,50.8642],[-1.8535,50.8635],[-1.8532,50.8627],[-1.8511,50.861],[-1.8505,50.8601],[-1.851,50.8587],[-1.8451,50.8581],[-1.8416,50.8581],[-1.83,50.8553],[-1.8212,50.8568],[-1.8191,50.8576],[-1.8148,50.8587],[-1.8148,50.8621],[-1.8129,50.8623],[-1.8138,50.8634],[-1.8128,50.8646],[-1.811,50.8643],[-1.808,50.8645],[-1.8071,50.8633],[-1.8064,50.8615],[-1.8071,50.8606],[-1.8053,50.8591],[-1.8054,50.8576],[-1.804,50.8565],[-1.8045,50.8544],[-1.8036,50.8534],[-1.8059,50.8529],[-1.8051,50.8514],[-1.8032,50.8508],[-1.802,50.8494],[-1.7999,50.8485],[-1.8002,50.8472],[-1.8036,50.845],[-1.8019,50.8424],[-1.7982,50.842],[-1.797,50.8411],[-1.8005,50.8407],[-1.7986,50.8389],[-1.7968,50.8382],[-1.7944,50.8376],[-1.7934,50.8366],[-1.7914,50.837],[-1.7907,50.8362],[-1.7916,50.8353],[-1.7916,50.8339],[-1.7923,50.8335],[-1.7955,50.8339],[-1.7967,50.8332],[-1.796,50.8321],[-1.7944,50.831],[-1.7964,50.8302],[-1.7978,50.8302],[-1.799,50.8314],[-1.8006,50.8315],[-1.8034,50.8303],[-1.8046,50.827],[-1.8033,50.8255],[-1.8049,50.8241],[-1.8038,50.8219],[-1.8016,50.8221],[-1.8018,50.8208],[-1.804,50.82],[-1.8054,50.8183],[-1.8066,50.8178],[-1.8073,50.8163],[-1.8058,50.8147],[-1.8034,50.814],[-1.8029,50.8134],[-1.8048,50.8123],[-1.8064,50.8108],[-1.8075,50.8102],[-1.81,50.8097],[-1.8104,50.809],[-1.8118,50.8087],[-1.8121,50.8069],[-1.8117,50.8061],[-1.8079,50.8038],[-1.8061,50.8034],[-1.8047,50.8037],[-1.804,50.8026],[-1.8048,50.801],[-1.8042,50.8],[-1.8025,50.8003],[-1.8013,50.7995],[-1.8032,50.7988],[-1.8035,50.7976],[-1.8024,50.7972],[-1.803,50.7961],[-1.8048,50.7957],[-1.804,50.7948],[-1.8015,50.7946],[-1.8011,50.794],[-1.8036,50.793],[-1.8034,50.7914],[-1.8016,50.7919],[-1.8012,50.7912],[-1.8026,50.7907],[-1.8015,50.789],[-1.8011,50.7878],[-1.7991,50.7861],[-1.7976,50.7858],[-1.7962,50.7864],[-1.796,50.7854],[-1.7972,50.7846],[-1.7973,50.7837],[-1.796,50.7835],[-1.7948,50.7824],[-1.7919,50.7825],[-1.791,50.7803],[-1.7899,50.7796],[-1.7879,50.7789],[-1.7891,50.7768],[-1.7905,50.7765],[-1.7902,50.7748],[-1.7882,50.7745],[-1.7895,50.7723],[-1.7905,50.7717],[-1.7891,50.7699],[-1.7872,50.7704],[-1.7886,50.7683],[-1.7887,50.7673],[-1.788,50.7666],[-1.7853,50.7656],[-1.7838,50.7656],[-1.7828,50.7647],[-1.7805,50.7672],[-1.7791,50.7674],[-1.778,50.7669],[-1.776,50.7667],[-1.7732,50.7682],[-1.7689,50.7698],[-1.7699,50.7713],[-1.7701,50.7725],[-1.768,50.7733],[-1.7673,50.7731],[-1.7627,50.7752],[-1.7563,50.7785],[-1.7526,50.7788],[-1.7492,50.7795],[-1.7487,50.7794],[-1.746,50.7765],[-1.7464,50.7758],[-1.7483,50.7752],[-1.7458,50.7731],[-1.7448,50.7731],[-1.7412,50.7671],[-1.7397,50.7654],[-1.739,50.7632],[-1.7399,50.7628],[-1.7402,50.7609],[-1.7417,50.7603],[-1.7414,50.7587],[-1.742,50.7567],[-1.7446,50.7561],[-1.7444,50.7536],[-1.7437,50.753],[-1.7436,50.75],[-1.7423,50.7493],[-1.7442,50.7475],[-1.7355,50.7492],[-1.7276,50.7509],[-1.718,50.7522],[-1.715,50.752],[-1.7127,50.7525],[-1.7039,50.7526],[-1.6956,50.7519],[-1.6906,50.7516],[-1.688,50.7516],[-1.6825,50.7519],[-1.6817,50.7515],[-1.6817,50.7501],[-1.6828,50.7466],[-1.6846,50.7438],[-1.6884,50.7417],[-1.6908,50.7406],[-1.692,50.7394],[-1.6926,50.7374],[-1.6945,50.7368],[-1.7045,50.7368],[-1.7099,50.7365],[-1.7114,50.7361],[-1.7156,50.7359],[-1.7192,50.7353],[-1.7246,50.7341],[-1.7302,50.7319],[-1.7321,50.7307],[-1.7342,50.7289],[-1.7349,50.7279],[-1.7393,50.7255],[-1.7419,50.7236],[-1.7425,50.7243],[-1.7417,50.7252],[-1.7407,50.7255],[-1.7415,50.7271],[-1.7452,50.7279],[-1.7463,50.7269],[-1.7504,50.7259],[-1.753,50.7266],[-1.7541,50.7274],[-1.7555,50.7295],[-1.757,50.73],[-1.7579,50.7285],[-1.7562,50.727],[-1.7576,50.7265],[-1.7581,50.7257],[-1.7594,50.7259],[-1.7591,50.7234],[-1.7603,50.7228],[-1.7643,50.7233],[-1.766,50.7246],[-1.7668,50.7258],[-1.7658,50.7272],[-1.7656,50.7286],[-1.7671,50.7289],[-1.769,50.7287],[-1.7708,50.729],[-1.7717,50.7298],[-1.7698,50.7301],[-1.7693,50.7312],[-1.7701,50.7336],[-1.7713,50.7356],[-1.7716,50.7367],[-1.7728,50.7362],[-1.7741,50.7352],[-1.7741,50.7346],[-1.7727,50.7329],[-1.77,50.7308],[-1.7707,50.7303],[-1.7739,50.7302],[-1.7762,50.7307],[-1.7773,50.7303],[-1.7803,50.7299],[-1.7836,50.7303],[-1.7874,50.7297],[-1.7917,50.7303],[-1.7936,50.7309],[-1.7938,50.7318],[-1.7917,50.7319],[-1.7913,50.7332],[-1.7921,50.7345],[-1.7932,50.7353],[-1.7928,50.7367],[-1.7949,50.7375],[-1.7963,50.7396],[-1.7989,50.7391],[-1.8022,50.7397],[-1.8044,50.7412],[-1.8048,50.7412],[-1.8064,50.7413],[-1.8079,50.7421],[-1.8095,50.7416],[-1.8155,50.7433],[-1.8149,50.7443],[-1.8153,50.7466],[-1.815,50.7485],[-1.8167,50.7507],[-1.8171,50.7537],[-1.8143,50.7545],[-1.8173,50.7572],[-1.8193,50.7582],[-1.8212,50.7575],[-1.8262,50.7574],[-1.8325,50.7578],[-1.8369,50.7592],[-1.8397,50.7609],[-1.8422,50.7615],[-1.8436,50.7627],[-1.8428,50.7645],[-1.8441,50.7664],[-1.8453,50.7675],[-1.8439,50.7687],[-1.8468,50.7691],[-1.8479,50.7698],[-1.8477,50.7708],[-1.8485,50.7717],[-1.8506,50.773],[-1.8523,50.7734],[-1.8542,50.7725],[-1.856,50.7727],[-1.857,50.7713],[-1.8569,50.7701],[-1.8575,50.7693],[-1.8591,50.7686],[-1.8626,50.7661],[-1.8644,50.7643],[-1.8683,50.7631],[-1.8698,50.763],[-1.8714,50.7638],[-1.8731,50.7633],[-1.8748,50.7639],[-1.8742,50.7655],[-1.8752,50.7669],[-1.8783,50.77],[-1.8811,50.7708],[-1.8827,50.772],[-1.8856,50.7724],[-1.8874,50.7736],[-1.8878,50.7747],[-1.8866,50.7756],[-1.8902,50.7782],[-1.8928,50.7793],[-1.8936,50.78],[-1.8958,50.7804],[-1.8983,50.7793],[-1.8986,50.7785],[-1.9007,50.7787],[-1.9016,50.7779],[-1.906,50.7774],[-1.9076,50.7767],[-1.9091,50.7754],[-1.9108,50.7751],[-1.9122,50.7756],[-1.913,50.7752],[-1.9134,50.7738],[-1.9147,50.7734],[-1.9167,50.7745],[-1.9177,50.7745],[-1.9187,50.7736],[-1.92,50.774],[-1.9192,50.7751],[-1.9216,50.7762],[-1.9209,50.7778],[-1.9189,50.7794],[-1.9186,50.7806],[-1.9196,50.7823],[-1.9191,50.7835],[-1.9205,50.7841],[-1.9225,50.7834],[-1.924,50.7834],[-1.9251,50.7826],[-1.9261,50.7811],[-1.9284,50.7805],[-1.9328,50.78],[-1.9334,50.7808],[-1.9354,50.7822],[-1.9371,50.7828],[-1.9375,50.7834],[-1.9371,50.7854],[-1.939,50.7865],[-1.9374,50.7875],[-1.9363,50.789],[-1.9353,50.7931],[-1.9352,50.7942],[-1.9364,50.7974],[-1.9392,50.7987],[-1.941,50.7988],[-1.9417,50.7971],[-1.9424,50.7965],[-1.9454,50.7949],[-1.9504,50.7908],[-1.9517,50.7905],[-1.9552,50.7903],[-1.9578,50.7893],[-1.9599,50.7896],[-1.9639,50.7908],[-1.9665,50.791],[-1.9688,50.7923],[-1.9727,50.7925],[-1.9755,50.7923],[-1.9776,50.7926],[-1.9788,50.7924],[-1.9799,50.791],[-1.9809,50.7916],[-1.9821,50.7917],[-1.9838,50.791],[-1.9856,50.7914],[-1.988,50.7909],[-1.9911,50.7914],[-1.9916,50.7911],[-1.9936,50.7922],[-1.995,50.7927],[-1.9979,50.7928],[-2.0059,50.7909],[-2.0049,50.7902],[-2.0014,50.7897],[-1.9997,50.7896],[-1.9991,50.7881],[-2.0005,50.7854],[-2.0012,50.7848],[-2.0057,50.7829],[-2.008,50.7824],[-2.0093,50.7826],[-2.0103,50.7738],[-2.0122,50.7531],[-2.0133,50.7425],[-2.0135,50.7371],[-2.0166,50.7363],[-2.0225,50.7366],[-2.0222,50.735],[-2.0246,50.7296],[-2.0269,50.7293],[-2.0275,50.7297],[-2.0302,50.7298],[-2.0329,50.729],[-2.0349,50.7279],[-2.036,50.7283],[-2.0348,50.7301],[-2.0363,50.7313],[-2.0372,50.7304],[-2.0396,50.7296],[-2.0412,50.7302],[-2.0425,50.7319],[-2.0436,50.7309],[-2.0446,50.7309],[-2.0464,50.7301],[-2.0481,50.7284],[-2.0484,50.7271],[-2.0507,50.7261],[-2.0508,50.7254],[-2.0485,50.7229],[-2.0479,50.7252],[-2.0459,50.7261],[-2.043,50.7265],[-2.0419,50.726],[-2.0416,50.725],[-2.0424,50.7247],[-2.0413,50.7233],[-2.0422,50.722],[-2.0441,50.7197],[-2.0442,50.719],[-2.0456,50.7181],[-2.0457,50.7167],[-2.0466,50.7164],[-2.0484,50.7166],[-2.0515,50.7176],[-2.0547,50.7178],[-2.0564,50.7175],[-2.0628,50.7166],[-2.0651,50.7143],[-2.0661,50.7137],[-2.0687,50.7114],[-2.0697,50.7096],[-2.0709,50.7093],[-2.0719,50.7079],[-2.0691,50.7084],[-2.0672,50.7076],[-2.0662,50.708],[-2.0633,50.7077],[-2.061,50.7066],[-2.0577,50.7057],[-2.059,50.7051],[-2.0601,50.7053],[-2.0614,50.7063],[-2.0634,50.7066],[-2.0646,50.7054],[-2.0666,50.7052],[-2.0677,50.7042],[-2.0697,50.7043],[-2.0709,50.705],[-2.0725,50.7045],[-2.0725,50.7029],[-2.073,50.7019],[-2.0725,50.6998],[-2.0711,50.6979],[-2.0724,50.6975],[-2.0733,50.698],[-2.0749,50.6978],[-2.077,50.6952],[-2.0803,50.6962],[-2.0817,50.6947],[-2.0817,50.6941],[-2.0791,50.6942],[-2.0787,50.6933],[-2.0784,50.6888],[-2.0803,50.6883],[-2.0829,50.6907],[-2.0836,50.6906],[-2.0811,50.6883],[-2.0821,50.6869],[-2.0792,50.6867],[-2.0761,50.6876],[-2.0721,50.6867],[-2.0716,50.6862],[-2.0681,50.6869],[-2.0657,50.6867],[-2.0633,50.688],[-2.0629,50.689],[-2.0599,50.6905],[-2.0591,50.6916],[-2.0593,50.6932],[-2.0571,50.6959],[-2.0566,50.6971],[-2.0548,50.6996],[-2.0536,50.7002],[-2.0483,50.7012],[-2.0443,50.7028],[-2.043,50.703],[-2.0419,50.7044],[-2.0415,50.7064],[-2.0396,50.7072],[-2.0379,50.7072],[-2.0352,50.7078],[-2.0325,50.7078],[-2.031,50.7073],[-2.0288,50.7073],[-2.0275,50.7071],[-2.0263,50.7074],[-2.0248,50.7064],[-2.0237,50.7047],[-2.0224,50.7038],[-2.0193,50.7027],[-2.0181,50.7016],[-2.019,50.7006],[-2.022,50.7008],[-2.0244,50.702],[-2.0249,50.7028],[-2.028,50.7035],[-2.0297,50.7033],[-2.0316,50.7026],[-2.0321,50.701],[-2.0296,50.7013],[-2.0296,50.6991],[-2.0287,50.6983],[-2.0275,50.6981],[-2.0265,50.6988],[-2.0252,50.6963],[-2.0245,50.6957],[-2.0246,50.6941],[-2.0258,50.6931],[-2.0248,50.6923],[-2.0241,50.6908],[-2.0246,50.6896],[-2.0267,50.6894],[-2.0244,50.6877],[-2.027,50.6869],[-2.0272,50.6863],[-2.0304,50.6856],[-2.0303,50.685],[-2.0324,50.6834],[-2.0344,50.683],[-2.0367,50.6806],[-2.0401,50.6798],[-2.0431,50.6805],[-2.0457,50.6806],[-2.0466,50.6781],[-2.042,50.6788],[-2.0393,50.6786],[-2.0361,50.6789],[-2.034,50.6796],[-2.0319,50.6814],[-2.0313,50.6823],[-2.0287,50.6831],[-2.026,50.6845],[-2.025,50.6844],[-2.0269,50.6822],[-2.0272,50.68],[-2.0263,50.6796],[-2.0266,50.6781],[-2.0286,50.6763],[-2.0298,50.6757],[-2.031,50.6744],[-2.0347,50.672],[-2.0356,50.6718],[-2.0396,50.6724],[-2.0431,50.6718],[-2.0426,50.6707],[-2.0411,50.6713],[-2.0366,50.6716],[-2.0349,50.6712],[-2.0307,50.6733],[-2.0294,50.6742],[-2.028,50.6734],[-2.025,50.673],[-2.0257,50.6702],[-2.0248,50.6704],[-2.0233,50.6715],[-2.0233,50.6732],[-2.0261,50.6743],[-2.0249,50.6761],[-2.0219,50.6786],[-2.0216,50.6802],[-2.0221,50.6821],[-2.0191,50.682],[-2.0185,50.6815],[-2.0167,50.6823],[-2.0146,50.6828],[-2.01,50.6825],[-2.0097,50.6815],[-2.008,50.6796],[-2.0051,50.6776],[-2.008,50.6776],[-2.0108,50.6749],[-2.0099,50.6739],[-2.0086,50.6735],[-2.0082,50.6748],[-2.0072,50.6754],[-2.0037,50.6753],[-2.0018,50.6762],[-1.9994,50.6768],[-1.9984,50.6762],[-1.9999,50.6754],[-1.9979,50.6749],[-1.9959,50.6737],[-1.9985,50.6729],[-2.0015,50.6728],[-2.0019,50.6707],[-1.9992,50.6693],[-1.9975,50.6699],[-1.9973,50.6685],[-1.9978,50.6679],[-1.9957,50.6672],[-1.9942,50.667],[-1.9926,50.6682],[-1.9935,50.6688],[-1.9931,50.6702],[-1.9915,50.6707],[-1.9912,50.6716],[-1.992,50.6727],[-1.9893,50.6726],[-1.9875,50.6734],[-1.9861,50.6745],[-1.9846,50.6751],[-1.9831,50.6762],[-1.9802,50.6772],[-1.9791,50.6764],[-1.9793,50.6757],[-1.981,50.6751],[-1.9813,50.6743],[-1.9833,50.6735],[-1.9836,50.6723],[-1.9852,50.6699],[-1.9834,50.6695],[-1.9831,50.6687],[-1.9836,50.6671],[-1.9823,50.6662],[-1.9812,50.6642],[-1.9805,50.6638],[-1.9789,50.6642],[-1.9763,50.6654],[-1.9763,50.6644],[-1.9779,50.6626],[-1.9767,50.6619],[-1.9754,50.6633],[-1.9724,50.6629],[-1.9713,50.6629],[-1.9684,50.6609],[-1.9695,50.6637],[-1.9691,50.6648],[-1.9679,50.6663],[-1.968,50.6669],[-1.9694,50.6681],[-1.9681,50.6703],[-1.9666,50.6714],[-1.9645,50.6704],[-1.9635,50.6705],[-1.9617,50.672],[-1.9616,50.6748],[-1.9597,50.6739],[-1.9595,50.6729],[-1.9581,50.6723],[-1.9541,50.6753],[-1.9541,50.6767],[-1.9528,50.6771],[-1.9519,50.6783],[-1.9499,50.6798],[-1.9481,50.6775],[-1.9468,50.6748],[-1.9445,50.674],[-1.9422,50.6741],[-1.9418,50.6736],[-1.942,50.6716],[-1.9428,50.6701],[-1.9467,50.6656],[-1.9496,50.661],[-1.9511,50.659],[-1.9522,50.6566],[-1.953,50.6535],[-1.9529,50.6517],[-1.9506,50.6483],[-1.9492,50.6456],[-1.9478,50.6455],[-1.9462,50.6446],[-1.9439,50.6424],[-1.941,50.6407],[-1.9396,50.6411],[-1.9369,50.6412],[-1.9325,50.6418],[-1.9301,50.642],[-1.9275,50.6418],[-1.9259,50.6422],[-1.9244,50.6419],[-1.9256,50.6405],[-1.926,50.639],[-1.9271,50.6384],[-1.9275,50.6375],[-1.929,50.6367],[-1.9307,50.6348],[-1.9321,50.6322],[-1.9331,50.631],[-1.9358,50.6306],[-1.9388,50.6299],[-1.9438,50.6292],[-1.9455,50.6286],[-1.9485,50.6269],[-1.9518,50.6242],[-1.9534,50.6223],[-1.957,50.6166],[-1.9576,50.6145],[-1.9573,50.6119],[-1.9567,50.6096],[-1.9554,50.6083],[-1.9523,50.6075],[-1.9509,50.608],[-1.9501,50.6075],[-1.9481,50.6077],[-1.9463,50.6074],[-1.9449,50.6067],[-1.9492,50.6053],[-1.9505,50.6043],[-1.9526,50.6011],[-1.9532,50.5994],[-1.952,50.5962],[-1.9506,50.5948],[-1.9515,50.5943],[-1.9535,50.5942],[-1.9563,50.5929],[-1.9573,50.592],[-1.9583,50.592],[-1.9597,50.591],[-1.9611,50.5908],[-1.9624,50.5912],[-1.9662,50.5916],[-1.9703,50.5912],[-1.9752,50.591],[-1.9772,50.5907],[-1.979,50.591],[-1.9799,50.5908],[-1.9843,50.5905],[-1.987,50.5911],[-1.9899,50.5906],[-1.9924,50.5909],[-1.9987,50.5912],[-2.0023,50.5915],[-2.0035,50.5918],[-2.0048,50.5914],[-2.0062,50.5916],[-2.0091,50.5908],[-2.0127,50.5908],[-2.015,50.5902],[-2.0212,50.5891],[-2.0227,50.5893],[-2.0244,50.5889],[-2.0267,50.5889],[-2.0283,50.588],[-2.0318,50.5846],[-2.0337,50.5839],[-2.0367,50.5824],[-2.0389,50.5808],[-2.0421,50.5793],[-2.0471,50.5786],[-2.0525,50.5776],[-2.0544,50.5766],[-2.0572,50.5769],[-2.0619,50.5814],[-2.0616,50.5829],[-2.0622,50.5849],[-2.0635,50.586],[-2.0641,50.5874],[-2.0643,50.5901],[-2.0636,50.5913],[-2.0627,50.5919],[-2.0634,50.5932],[-2.0649,50.5938],[-2.0682,50.5925],[-2.0703,50.5928],[-2.0733,50.5924],[-2.0747,50.5931],[-2.076,50.5952],[-2.0779,50.5955],[-2.0808,50.5948],[-2.0831,50.5947],[-2.0887,50.5965],[-2.091,50.5971],[-2.0981,50.5981],[-2.0998,50.5981],[-2.1025,50.5973],[-2.1051,50.5969],[-2.1095,50.5983],[-2.1126,50.5991],[-2.1145,50.5991],[-2.1159,50.5994],[-2.1192,50.6017],[-2.1219,50.6029],[-2.1266,50.604],[-2.1282,50.6048],[-2.1303,50.6064],[-2.1315,50.6083],[-2.1295,50.6092],[-2.1294,50.61],[-2.1314,50.6115],[-2.1339,50.6125],[-2.1352,50.6126],[-2.1374,50.6122],[-2.1392,50.6106],[-2.1429,50.6109],[-2.146,50.6085],[-2.1469,50.6087],[-2.1473,50.6106],[-2.149,50.6112],[-2.151,50.6115],[-2.1514,50.612],[-2.1544,50.614],[-2.1578,50.6154],[-2.1628,50.6147],[-2.1657,50.6148],[-2.1701,50.6139],[-2.171,50.6143],[-2.1736,50.6146],[-2.1793,50.6146],[-2.1828,50.6154],[-2.1863,50.615],[-2.1866,50.616],[-2.1847,50.6167],[-2.1848,50.6182],[-2.1864,50.6194],[-2.1902,50.6209],[-2.1967,50.6227],[-2.1993,50.623],[-2.2027,50.6219],[-2.207,50.6224],[-2.209,50.6218],[-2.2093,50.6213],[-2.213,50.6207],[-2.2167,50.6207],[-2.2176,50.6203],[-2.2193,50.6203],[-2.2214,50.6198],[-2.223,50.6186],[-2.2231,50.6169],[-2.2257,50.6168],[-2.228,50.617],[-2.2287,50.616],[-2.2372,50.616],[-2.2447,50.6164],[-2.2438,50.6177],[-2.2441,50.6186],[-2.246,50.6194],[-2.2491,50.619],[-2.2504,50.6173],[-2.2534,50.6178],[-2.2575,50.618],[-2.2586,50.6184],[-2.2603,50.6183],[-2.2653,50.6207],[-2.2698,50.6217],[-2.2717,50.6216],[-2.274,50.6221],[-2.2752,50.6211],[-2.2783,50.6222],[-2.2884,50.623],[-2.2918,50.6228],[-2.2942,50.6232],[-2.2989,50.6244],[-2.3034,50.6252],[-2.3115,50.6258],[-2.3147,50.6253],[-2.3172,50.6253],[-2.3196,50.6257],[-2.3235,50.6248],[-2.3255,50.6259],[-2.3302,50.6271],[-2.3344,50.63],[-2.3344,50.6309],[-2.3364,50.6316],[-2.3406,50.6321],[-2.3439,50.632],[-2.3481,50.6311],[-2.35,50.6309],[-2.3516,50.6312],[-2.3548,50.6309],[-2.3583,50.6315],[-2.362,50.6312],[-2.3655,50.6311],[-2.3706,50.6324],[-2.3734,50.6335],[-2.3761,50.6339],[-2.3785,50.6353],[-2.3805,50.6356],[-2.384,50.6356],[-2.3893,50.6361],[-2.3929,50.6367],[-2.3949,50.6367],[-2.3982,50.6363],[-2.4036,50.6352],[-2.4072,50.6343],[-2.4085,50.633],[-2.4104,50.6333],[-2.4114,50.6344],[-2.4152,50.6351],[-2.4179,50.6353],[-2.4195,50.6364],[-2.4234,50.6359],[-2.4259,50.6352],[-2.4298,50.6336],[-2.4353,50.6307],[-2.4391,50.6281],[-2.4429,50.6251],[-2.4465,50.6217],[-2.4484,50.6198],[-2.451,50.6166],[-2.4525,50.6141],[-2.4524,50.6116],[-2.4505,50.6086],[-2.4465,50.6103],[-2.4428,50.6087],[-2.443,50.6075],[-2.4451,50.6063],[-2.4505,50.6047],[-2.451,50.6039],[-2.4495,50.602],[-2.4485,50.6011],[-2.4324,50.5965],[-2.4328,50.5963],[-2.4399,50.5983],[-2.4494,50.6012],[-2.4516,50.6006],[-2.4523,50.5998],[-2.4553,50.5991],[-2.4595,50.5974],[-2.4606,50.5951],[-2.4637,50.5942],[-2.4656,50.5927],[-2.4662,50.5918],[-2.4674,50.5885],[-2.4691,50.5868],[-2.4707,50.5833],[-2.4718,50.5835],[-2.4724,50.5845],[-2.4754,50.5856],[-2.477,50.5857],[-2.4785,50.5866],[-2.4811,50.5887],[-2.4835,50.5889],[-2.4844,50.5914],[-2.488,50.5911],[-2.4903,50.5919],[-2.4919,50.5931],[-2.4958,50.5946],[-2.4981,50.5964],[-2.4994,50.5987],[-2.499,50.5999],[-2.4983,50.6006],[-2.4962,50.6015],[-2.4957,50.6029],[-2.4973,50.6034],[-2.4994,50.6035],[-2.5006,50.604],[-2.5017,50.6069],[-2.503,50.6058],[-2.5046,50.6051],[-2.5075,50.6067],[-2.5073,50.6081],[-2.5053,50.6086],[-2.5056,50.6099],[-2.5082,50.6111],[-2.5103,50.6117],[-2.5135,50.6101],[-2.5147,50.6113],[-2.5146,50.6143],[-2.5163,50.6153],[-2.5167,50.6172],[-2.5175,50.6179],[-2.5209,50.6181],[-2.5241,50.6177],[-2.5248,50.6169],[-2.5296,50.6171],[-2.5317,50.6175],[-2.5352,50.6186],[-2.5383,50.6199],[-2.5396,50.6208],[-2.5401,50.622],[-2.5427,50.623],[-2.5442,50.6234],[-2.5448,50.6254],[-2.5459,50.626],[-2.5474,50.6248],[-2.5488,50.6249],[-2.5502,50.6257],[-2.5519,50.6274],[-2.5492,50.6283],[-2.5468,50.6277],[-2.546,50.6284],[-2.5459,50.6305],[-2.5491,50.6299],[-2.552,50.6306],[-2.5531,50.6304],[-2.5571,50.6305],[-2.5583,50.6311],[-2.5589,50.6333],[-2.5599,50.6345],[-2.5599,50.636],[-2.5605,50.638],[-2.5611,50.6385],[-2.5632,50.6379],[-2.5668,50.6381],[-2.5701,50.6376],[-2.5714,50.6383],[-2.5746,50.6389],[-2.5762,50.6401],[-2.5782,50.6411],[-2.5796,50.6412],[-2.5824,50.6421],[-2.5846,50.6433],[-2.5887,50.6461],[-2.5921,50.6468],[-2.5948,50.6476],[-2.5984,50.6491],[-2.6003,50.6506],[-2.5978,50.6519],[-2.5976,50.6535],[-2.5989,50.6542],[-2.6003,50.6538],[-2.6034,50.6536],[-2.6045,50.6541],[-2.6062,50.6537],[-2.6064,50.6547],[-2.6081,50.6548],[-2.6109,50.6538],[-2.6022,50.6497],[-2.5949,50.6462],[-2.5892,50.6433],[-2.5881,50.643],[-2.5798,50.6388],[-2.5777,50.6379],[-2.5737,50.6356],[-2.5699,50.6339],[-2.5667,50.6327],[-2.5637,50.6309],[-2.5606,50.6289],[-2.5578,50.628],[-2.5567,50.6268],[-2.555,50.6263],[-2.5512,50.6241],[-2.5442,50.6208],[-2.5411,50.6192],[-2.5384,50.6174],[-2.5361,50.6165],[-2.5343,50.6154],[-2.5288,50.6126],[-2.5279,50.6118],[-2.5267,50.6116],[-2.5239,50.6096],[-2.5219,50.6087],[-2.5165,50.6053],[-2.5141,50.6041],[-2.5128,50.6032],[-2.5095,50.6015],[-2.5089,50.601],[-2.5047,50.5988],[-2.5034,50.598],[-2.5014,50.5972],[-2.4966,50.5941],[-2.494,50.5931],[-2.4916,50.5914],[-2.4884,50.5895],[-2.4874,50.5886],[-2.4812,50.5852],[-2.4796,50.584],[-2.4771,50.5826],[-2.4733,50.58],[-2.472,50.5794],[-2.4699,50.5796],[-2.4709,50.581],[-2.4714,50.5828],[-2.4698,50.5825],[-2.4687,50.5804],[-2.4662,50.5773],[-2.4647,50.5748],[-2.4636,50.5734],[-2.4609,50.5714],[-2.4575,50.5711],[-2.4559,50.5717],[-2.4553,50.571],[-2.4529,50.5705],[-2.4464,50.5683],[-2.4412,50.5687],[-2.4408,50.5699],[-2.4389,50.5693],[-2.4371,50.5703],[-2.4325,50.5713],[-2.4337,50.5701],[-2.4373,50.57],[-2.4374,50.5683],[-2.4338,50.568],[-2.4333,50.5677],[-2.4286,50.5677],[-2.4226,50.5693],[-2.4223,50.569],[-2.4282,50.5674],[-2.4286,50.5661],[-2.4267,50.5649],[-2.4237,50.562],[-2.4215,50.5593],[-2.4216,50.5586],[-2.4206,50.5573],[-2.419,50.5548],[-2.4181,50.5542],[-2.4173,50.5524],[-2.4158,50.551],[-2.4159,50.5489],[-2.4171,50.5483],[-2.4179,50.546],[-2.4178,50.5442],[-2.4181,50.5429],[-2.4207,50.541],[-2.4238,50.5396],[-2.425,50.5387],[-2.4282,50.538],[-2.4297,50.5359],[-2.4319,50.5338],[-2.4351,50.5314],[-2.4368,50.5305],[-2.4375,50.5293],[-2.4377,50.5267],[-2.439,50.5251],[-2.4412,50.5239],[-2.4423,50.5224],[-2.4424,50.5209],[-2.4441,50.5198],[-2.4489,50.518],[-2.4492,50.5172],[-2.4518,50.5167],[-2.453,50.5152],[-2.4549,50.5148],[-2.4562,50.5132],[-2.4574,50.5132],[-2.4592,50.5143],[-2.4593,50.5157],[-2.4601,50.5164],[-2.4599,50.5193],[-2.4587,50.5219],[-2.4569,50.5236],[-2.4554,50.5256],[-2.4558,50.5276],[-2.4561,50.5306],[-2.4546,50.5356],[-2.4544,50.5375],[-2.4537,50.5389],[-2.4549,50.5408],[-2.4561,50.5414],[-2.4564,50.5425],[-2.4556,50.544],[-2.4521,50.5475],[-2.4516,50.5501],[-2.4521,50.5512],[-2.4499,50.5554],[-2.448,50.5572],[-2.4482,50.5585],[-2.449,50.56],[-2.4515,50.5623],[-2.4652,50.5719],[-2.4765,50.5795],[-2.4847,50.5847],[-2.4879,50.5867],[-2.4923,50.5896],[-2.4958,50.5917],[-2.4971,50.5927],[-2.5015,50.5951],[-2.5111,50.6007],[-2.5308,50.6119],[-2.5374,50.6154],[-2.545,50.6195],[-2.5541,50.6242],[-2.5586,50.6266],[-2.5686,50.6318],[-2.5909,50.6429],[-2.6008,50.6476],[-2.6142,50.6538],[-2.6198,50.6562],[-2.6271,50.6596],[-2.6372,50.6639],[-2.6402,50.6652],[-2.6599,50.6729],[-2.6718,50.6777],[-2.6781,50.6802],[-2.6867,50.6833],[-2.7022,50.6888],[-2.7092,50.6913],[-2.7204,50.6952],[-2.7245,50.6967],[-2.7318,50.699],[-2.7357,50.7006],[-2.7399,50.7025],[-2.7447,50.7042],[-2.7565,50.7075],[-2.7624,50.7095],[-2.7638,50.7093],[-2.7648,50.7102],[-2.7678,50.7113],[-2.7704,50.7119],[-2.7778,50.7144],[-2.7794,50.7149],[-2.7872,50.7166],[-2.7921,50.7178],[-2.7942,50.7182],[-2.7993,50.7177],[-2.8015,50.7179],[-2.804,50.7187],[-2.807,50.7188],[-2.8101,50.7179],[-2.8114,50.7179],[-2.8142,50.7186],[-2.8167,50.72],[-2.8189,50.7207],[-2.8269,50.7225],[-2.8327,50.7234],[-2.8365,50.7237],[-2.8392,50.723],[-2.8416,50.723],[-2.8427,50.7234],[-2.8459,50.7237],[-2.8475,50.7241],[-2.86,50.7271],[-2.867,50.7284],[-2.8721,50.7291],[-2.8749,50.7298],[-2.8842,50.7312],[-2.8906,50.7323],[-2.8976,50.733],[-2.9003,50.733],[-2.9045,50.7336],[-2.9095,50.7338],[-2.9121,50.7337],[-2.9134,50.7328],[-2.9165,50.7322],[-2.9188,50.7322],[-2.9221,50.7315],[-2.9241,50.7305],[-2.9271,50.7295],[-2.929,50.7277],[-2.9305,50.7255],[-2.9331,50.724],[-2.9361,50.7232],[-2.9371,50.7226],[-2.9375,50.7211],[-2.9398,50.7196],[-2.9459,50.7187],[-2.9478,50.7183],[-2.9488,50.72],[-2.9487,50.7213],[-2.9526,50.7246],[-2.9531,50.7276],[-2.953,50.7287],[-2.9505,50.7311],[-2.9493,50.7326],[-2.9463,50.7353],[-2.9466,50.7373],[-2.9456,50.738],[-2.9425,50.7411],[-2.9404,50.7429],[-2.9384,50.7437],[-2.9379,50.7448],[-2.9382,50.746],[-2.9406,50.7486],[-2.9406,50.7499],[-2.9397,50.7519],[-2.9366,50.753],[-2.9351,50.7543],[-2.9369,50.7553],[-2.9387,50.7568],[-2.9502,50.7611],[-2.9526,50.7614],[-2.9532,50.7622],[-2.956,50.7637],[-2.956,50.7649],[-2.9543,50.7677],[-2.9489,50.772],[-2.9435,50.7759],[-2.9411,50.7774],[-2.9368,50.7796],[-2.9319,50.7818],[-2.9293,50.7825],[-2.9187,50.7836],[-2.9136,50.7845],[-2.9041,50.7853],[-2.9002,50.7859],[-2.8985,50.7859],[-2.8968,50.7866],[-2.8935,50.79],[-2.8906,50.7905],[-2.888,50.7918],[-2.887,50.7925],[-2.8878,50.7935],[-2.8892,50.7939],[-2.8867,50.7947],[-2.8872,50.7968],[-2.8882,50.7974],[-2.8889,50.7987],[-2.8888,50.7997],[-2.8902,50.8016],[-2.8902,50.8035],[-2.8909,50.8035],[-2.8929,50.8048],[-2.8957,50.805],[-2.8972,50.8045],[-2.8993,50.8051],[-2.9014,50.8046],[-2.9052,50.8053],[-2.9075,50.8047],[-2.9114,50.8046],[-2.9121,50.8052],[-2.9149,50.8053],[-2.917,50.8059],[-2.9191,50.8058],[-2.921,50.8069],[-2.9219,50.8069],[-2.9245,50.8082],[-2.9286,50.8083],[-2.9297,50.8091],[-2.9334,50.8091],[-2.9364,50.8098],[-2.9382,50.8098],[-2.939,50.8104],[-2.9416,50.8112],[-2.9441,50.8134],[-2.9472,50.8144],[-2.948,50.8154],[-2.9499,50.815],[-2.9526,50.8151],[-2.9565,50.8158],[-2.9591,50.816],[-2.9596,50.8168],[-2.9582,50.82],[-2.9573,50.8204],[-2.9555,50.8202],[-2.9543,50.8212],[-2.953,50.8223],[-2.9515,50.8229],[-2.9493,50.8226],[-2.9474,50.8237],[-2.948,50.8253],[-2.9461,50.8263],[-2.9463,50.8282],[-2.9441,50.8292],[-2.9439,50.8301],[-2.9446,50.8314],[-2.9438,50.8327],[-2.9443,50.8332],[-2.943,50.8348],[-2.9408,50.8363],[-2.9397,50.8364],[-2.938,50.8351],[-2.9343,50.8366],[-2.9345,50.8377],[-2.9325,50.8382],[-2.9328,50.8388],[-2.9303,50.8391],[-2.9299,50.8405],[-2.9282,50.8408],[-2.9273,50.8397],[-2.9254,50.8395],[-2.9217,50.8402],[-2.9201,50.8415],[-2.9162,50.8418],[-2.9131,50.8426],[-2.9124,50.8439],[-2.9104,50.8447],[-2.9067,50.8438],[-2.9031,50.8438],[-2.9016,50.8459],[-2.9006,50.8461],[-2.8991,50.8473],[-2.8973,50.8476],[-2.8949,50.8467],[-2.8925,50.8478],[-2.8925,50.8484],[-2.8903,50.8491],[-2.889,50.8501],[-2.8861,50.8506],[-2.8849,50.8497],[-2.8826,50.8493],[-2.8829,50.8483],[-2.881,50.848],[-2.8809,50.8472],[-2.8793,50.8465],[-2.8786,50.8478],[-2.8762,50.8492],[-2.8739,50.8489],[-2.8717,50.8491],[-2.8705,50.8482],[-2.869,50.8491],[-2.8668,50.8493],[-2.8658,50.8486],[-2.8622,50.8489],[-2.8578,50.8504],[-2.855,50.8496],[-2.8526,50.8494],[-2.8512,50.8506],[-2.8484,50.8509],[-2.8476,50.8513],[-2.8452,50.8516],[-2.8449,50.8506],[-2.8435,50.8496],[-2.8428,50.8477],[-2.8419,50.8474],[-2.8388,50.8481],[-2.8372,50.8488],[-2.8313,50.8494],[-2.8296,50.8486],[-2.8285,50.8488],[-2.8294,50.8506],[-2.8289,50.8514],[-2.8258,50.8509],[-2.8245,50.852],[-2.8233,50.8524],[-2.822,50.8535],[-2.8205,50.8539],[-2.8177,50.8556],[-2.8161,50.8569],[-2.8139,50.8591],[-2.8124,50.8612],[-2.8129,50.8621],[-2.8114,50.8634],[-2.8102,50.8626],[-2.8087,50.8632],[-2.8078,50.8629],[-2.8056,50.8614],[-2.8075,50.8586],[-2.8017,50.8568],[-2.7991,50.8555],[-2.7952,50.8547],[-2.7938,50.8535],[-2.7918,50.8529],[-2.7878,50.8537],[-2.7862,50.8545],[-2.7839,50.8571],[-2.7824,50.8596],[-2.7801,50.8603],[-2.7786,50.8605],[-2.7738,50.8607],[-2.7697,50.8603],[-2.7683,50.8606],[-2.7639,50.8606],[-2.7617,50.8608],[-2.761,50.8613],[-2.761,50.8632],[-2.7599,50.866],[-2.7575,50.8669],[-2.7556,50.8668],[-2.7547,50.8659],[-2.7543,50.8647],[-2.7534,50.8641],[-2.7505,50.8638],[-2.7487,50.8639],[-2.7394,50.8646],[-2.7363,50.8644],[-2.7337,50.8649],[-2.7299,50.8647],[-2.7248,50.8655],[-2.7231,50.8662],[-2.7214,50.8649],[-2.718,50.864],[-2.7146,50.8639],[-2.7144,50.8655],[-2.7138,50.867],[-2.7143,50.8683],[-2.7144,50.8712],[-2.7119,50.8709],[-2.7112,50.8701],[-2.7078,50.8698],[-2.7051,50.8715],[-2.7029,50.8733],[-2.6996,50.8728],[-2.6973,50.8734],[-2.6957,50.8747],[-2.6965,50.8755],[-2.6957,50.876],[-2.6913,50.8765],[-2.6879,50.8765],[-2.6846,50.877],[-2.6805,50.8771],[-2.679,50.8775],[-2.6745,50.8792],[-2.6718,50.8806],[-2.6689,50.8825],[-2.6662,50.8836],[-2.6649,50.8848],[-2.6613,50.8864],[-2.6606,50.8871],[-2.6591,50.8868],[-2.6545,50.8851],[-2.654,50.8847],[-2.6506,50.8834],[-2.6495,50.8842],[-2.647,50.884],[-2.6473,50.8855],[-2.6466,50.8862],[-2.6458,50.8881],[-2.6428,50.8872],[-2.6376,50.887],[-2.6344,50.8865],[-2.6307,50.8858],[-2.628,50.8863],[-2.628,50.8846],[-2.6273,50.8828],[-2.6272,50.8799],[-2.6245,50.8794],[-2.6222,50.8808],[-2.6205,50.8813],[-2.6176,50.8811],[-2.6156,50.8819],[-2.6149,50.8834],[-2.6129,50.885],[-2.6117,50.8849],[-2.6116,50.8865],[-2.6102,50.8889],[-2.6105,50.8899],[-2.6094,50.8909],[-2.6103,50.8924],[-2.6126,50.8922],[-2.6138,50.8926],[-2.6164,50.8968],[-2.6155,50.8973],[-2.6162,50.8995],[-2.6177,50.9005],[-2.6191,50.9021],[-2.6189,50.9033],[-2.6199,50.9046],[-2.6222,50.9054],[-2.6239,50.9082],[-2.6224,50.9088],[-2.6216,50.91],[-2.6204,50.91],[-2.62,50.9115],[-2.6173,50.9124],[-2.617,50.9157],[-2.6156,50.9167],[-2.6153,50.9177],[-2.616,50.9192],[-2.6145,50.9211],[-2.6147,50.9233],[-2.6099,50.9251],[-2.6066,50.9258],[-2.6052,50.9266],[-2.604,50.9267],[-2.6045,50.9277],[-2.604,50.931],[-2.6047,50.9327],[-2.6064,50.9348],[-2.6104,50.9367],[-2.6133,50.9375],[-2.6152,50.9387],[-2.616,50.9402],[-2.6157,50.9412],[-2.614,50.9413],[-2.6138,50.9403],[-2.6121,50.9401],[-2.6101,50.941],[-2.6085,50.9425],[-2.6086,50.9437],[-2.6072,50.9443],[-2.6075,50.9452],[-2.6068,50.9459],[-2.6056,50.9454],[-2.6019,50.9467],[-2.6015,50.9475],[-2.5988,50.9479],[-2.598,50.9502],[-2.5987,50.9506],[-2.5986,50.9529],[-2.5995,50.9538],[-2.5981,50.9578],[-2.5987,50.9586],[-2.598,50.9607],[-2.5969,50.9612],[-2.5954,50.9609],[-2.5949,50.9622],[-2.596,50.9646],[-2.5972,50.9647],[-2.5972,50.9656],[-2.5999,50.9674],[-2.5992,50.9702],[-2.5996,50.9707],[-2.5985,50.9717],[-2.5989,50.9728],[-2.598,50.9733],[-2.5986,50.9744],[-2.602,50.9749],[-2.6034,50.9764],[-2.6011,50.978],[-2.5995,50.9788],[-2.5959,50.9813],[-2.5945,50.9807],[-2.5913,50.9786],[-2.5893,50.9769],[-2.5862,50.9769],[-2.5867,50.9778],[-2.5843,50.9789],[-2.5832,50.9789],[-2.5808,50.9814],[-2.5769,50.9823],[-2.5749,50.9833],[-2.5743,50.9851],[-2.5747,50.9867],[-2.5703,50.9858],[-2.5691,50.9854],[-2.5664,50.9824],[-2.5656,50.9817],[-2.5644,50.98],[-2.5624,50.9777],[-2.5603,50.9786],[-2.5562,50.9795],[-2.5551,50.9814],[-2.5533,50.9828],[-2.5502,50.9838],[-2.5476,50.985],[-2.5454,50.9851],[-2.5454,50.9898],[-2.5447,50.9917],[-2.5496,50.993],[-2.5517,50.9937],[-2.5515,50.9964],[-2.5485,50.996],[-2.547,50.9969],[-2.5474,50.9995],[-2.5451,50.9996],[-2.542,50.9995],[-2.5377,50.9995],[-2.5352,50.9994],[-2.5358,50.9971],[-2.5356,50.994],[-2.5323,50.9934],[-2.5296,50.9927],[-2.5265,50.9926],[-2.5263,50.9919],[-2.5233,50.9923],[-2.5201,50.994],[-2.5189,50.9944],[-2.5159,50.9945],[-2.5126,50.994],[-2.5085,50.9947],[-2.5022,50.9937],[-2.4972,50.9874],[-2.4954,50.984],[-2.4937,50.9816],[-2.4922,50.9786],[-2.4892,50.9766],[-2.4882,50.9755],[-2.4882,50.9745],[-2.4905,50.9742],[-2.4903,50.9728],[-2.4878,50.9731],[-2.4848,50.9709],[-2.484,50.9698],[-2.4818,50.9678],[-2.4802,50.9659],[-2.4764,50.9639],[-2.4746,50.9625],[-2.4764,50.9608],[-2.4754,50.96],[-2.4747,50.958],[-2.473,50.958],[-2.4695,50.9594],[-2.4668,50.9598],[-2.4661,50.9584],[-2.4638,50.9554],[-2.4614,50.9563],[-2.4585,50.9541],[-2.4581,50.953],[-2.4604,50.9511],[-2.4587,50.9498],[-2.4554,50.9493],[-2.4515,50.9509],[-2.4486,50.9529],[-2.4457,50.9559],[-2.4448,50.9581],[-2.4435,50.9585],[-2.4424,50.9608],[-2.444,50.9614],[-2.4423,50.9625],[-2.4429,50.963],[-2.4448,50.9631],[-2.4449,50.964],[-2.4458,50.9652],[-2.4462,50.9664],[-2.4472,50.9679],[-2.4441,50.9682],[-2.4367,50.9693],[-2.4339,50.9702],[-2.4318,50.9713],[-2.4311,50.9707],[-2.428,50.9714],[-2.425,50.9703],[-2.4237,50.969],[-2.4213,50.9672],[-2.4196,50.9651],[-2.4195,50.9638],[-2.4183,50.9623],[-2.4161,50.9616],[-2.4149,50.9606],[-2.4111,50.9619],[-2.4071,50.9637],[-2.4031,50.9652],[-2.3981,50.968],[-2.3964,50.9686],[-2.3927,50.9692],[-2.3887,50.9705],[-2.3835,50.9724],[-2.3814,50.9728],[-2.3762,50.9731],[-2.3661,50.9754],[-2.362,50.9767],[-2.3583,50.9774],[-2.354,50.9778],[-2.3512,50.9786],[-2.3459,50.979],[-2.3444,50.979],[-2.3449,50.9804],[-2.3439,50.9823],[-2.3445,50.9836],[-2.344,50.9848],[-2.346,50.9848],[-2.3486,50.9864],[-2.3503,50.9881],[-2.352,50.9888],[-2.353,50.9902],[-2.3546,50.9902],[-2.3549,50.9909],[-2.3576,50.9912],[-2.3612,50.9913],[-2.3646,50.9905],[-2.366,50.9914],[-2.3674,50.9913],[-2.3686,50.9917],[-2.3707,50.9917],[-2.3721,50.9907],[-2.3737,50.9904],[-2.377,50.9909],[-2.377,50</t>
  </si>
  <si>
    <t>{"type":"MultiPolygon","coordinates":[[[[0.8547,50.9237],[0.838,50.9262],[0.8334,50.9266],[0.8288,50.9273],[0.82,50.9288],[0.8113,50.9302],[0.807,50.9308],[0.7979,50.9322],[0.7901,50.9328],[0.7878,50.9333],[0.7847,50.9334],[0.782,50.9329],[0.7783,50.9327],[0.7764,50.9323],[0.7737,50.9323],[0.7715,50.9317],[0.7654,50.9383],[0.7646,50.9396],[0.7624,50.9408],[0.7608,50.9414],[0.7539,50.9428],[0.7489,50.9456],[0.7423,50.9477],[0.74,50.9507],[0.7391,50.9504],[0.7406,50.948],[0.7415,50.9473],[0.7488,50.9448],[0.7509,50.9433],[0.7541,50.9419],[0.7584,50.9412],[0.7607,50.9407],[0.7633,50.9396],[0.7662,50.9367],[0.7659,50.9361],[0.7672,50.9348],[0.7684,50.9341],[0.7711,50.9315],[0.7725,50.9294],[0.7745,50.9276],[0.7693,50.9272],[0.7646,50.9265],[0.752,50.9231],[0.7497,50.9222],[0.7435,50.9189],[0.7401,50.9174],[0.736,50.9162],[0.7329,50.915],[0.7285,50.9128],[0.7264,50.9114],[0.7217,50.9092],[0.7183,50.9074],[0.7144,50.9047],[0.7112,50.9027],[0.7074,50.9007],[0.7052,50.899],[0.702,50.8971],[0.6964,50.8943],[0.6926,50.8925],[0.6901,50.8906],[0.6881,50.8896],[0.6847,50.8872],[0.6824,50.8858],[0.6811,50.8834],[0.679,50.881],[0.6772,50.8803],[0.6729,50.8779],[0.6701,50.875],[0.6698,50.8738],[0.6667,50.8721],[0.6645,50.8717],[0.6585,50.8699],[0.6528,50.8693],[0.6511,50.8681],[0.6501,50.8678],[0.6469,50.868],[0.6386,50.867],[0.6363,50.866],[0.6317,50.8652],[0.6298,50.8634],[0.6274,50.8621],[0.6236,50.8612],[0.6203,50.8607],[0.6177,50.8609],[0.6116,50.8598],[0.6087,50.8597],[0.6032,50.8575],[0.5994,50.8569],[0.5991,50.8562],[0.5973,50.8561],[0.5971,50.8551],[0.5941,50.8551],[0.5918,50.8546],[0.5918,50.8539],[0.5823,50.8541],[0.5758,50.8538],[0.5731,50.8532],[0.5685,50.8526],[0.5676,50.8523],[0.5625,50.8515],[0.561,50.8514],[0.5576,50.8506],[0.5512,50.8504],[0.5497,50.8503],[0.5442,50.8502],[0.5371,50.85],[0.5345,50.8494],[0.5311,50.8494],[0.526,50.8489],[0.5201,50.8478],[0.5168,50.8471],[0.5132,50.8457],[0.5128,50.8452],[0.507,50.8436],[0.505,50.8435],[0.5012,50.8428],[0.4983,50.8413],[0.4923,50.8402],[0.487,50.8396],[0.4833,50.8388],[0.4809,50.8378],[0.4737,50.8368],[0.4611,50.8358],[0.4547,50.8349],[0.4533,50.835],[0.448,50.8346],[0.4435,50.834],[0.4411,50.8335],[0.434,50.8327],[0.4315,50.8327],[0.428,50.8321],[0.4268,50.8322],[0.4191,50.8314],[0.4136,50.8305],[0.4092,50.8291],[0.4009,50.8271],[0.3956,50.8255],[0.3886,50.8238],[0.3878,50.8234],[0.3831,50.8222],[0.378,50.8206],[0.3728,50.8189],[0.3685,50.8178],[0.3634,50.8161],[0.3593,50.8143],[0.3568,50.813],[0.3524,50.8111],[0.3487,50.809],[0.3477,50.8078],[0.3432,50.804],[0.3408,50.8015],[0.3391,50.7991],[0.3374,50.7974],[0.3326,50.7915],[0.331,50.79],[0.3306,50.7884],[0.3309,50.7873],[0.3288,50.785],[0.3254,50.7838],[0.321,50.7828],[0.3185,50.7821],[0.3141,50.7804],[0.3101,50.7792],[0.3076,50.7778],[0.3072,50.7772],[0.3032,50.7756],[0.3007,50.7734],[0.2983,50.772],[0.2954,50.7698],[0.2943,50.7683],[0.2896,50.7642],[0.2887,50.7637],[0.2871,50.7617],[0.2865,50.7606],[0.2849,50.7596],[0.2768,50.756],[0.272,50.7529],[0.2686,50.7493],[0.2656,50.7463],[0.2637,50.7429],[0.2628,50.742],[0.2621,50.7405],[0.2601,50.7385],[0.2582,50.7377],[0.2568,50.7374],[0.2527,50.7373],[0.2516,50.7368],[0.2481,50.7366],[0.2465,50.7363],[0.2431,50.735],[0.2288,50.7359],[0.226,50.7366],[0.223,50.737],[0.2182,50.737],[0.2134,50.7381],[0.2094,50.7385],[0.2052,50.7396],[0.2032,50.7405],[0.1993,50.7434],[0.1948,50.7456],[0.1923,50.7466],[0.1869,50.7484],[0.1823,50.7494],[0.1794,50.7496],[0.1777,50.7505],[0.1745,50.7511],[0.1696,50.7528],[0.1647,50.7541],[0.1627,50.7548],[0.1594,50.7555],[0.1569,50.7564],[0.154,50.7579],[0.1514,50.7583],[0.1488,50.7591],[0.1478,50.7612],[0.1486,50.7637],[0.1503,50.7656],[0.1497,50.7675],[0.1461,50.774],[0.1458,50.774],[0.1499,50.7661],[0.1478,50.7635],[0.1473,50.7603],[0.1484,50.7591],[0.1461,50.7588],[0.1428,50.7574],[0.1419,50.7567],[0.1393,50.7563],[0.1376,50.7558],[0.1282,50.7575],[0.1222,50.7584],[0.12,50.7591],[0.1185,50.7599],[0.1161,50.7606],[0.1125,50.7628],[0.1113,50.7629],[0.1103,50.7637],[0.1077,50.7642],[0.1004,50.7684],[0.0909,50.7733],[0.0845,50.7763],[0.0785,50.7789],[0.0711,50.7815],[0.0684,50.7822],[0.0654,50.7827],[0.0614,50.7829],[0.0584,50.7827],[0.0557,50.7882],[0.055,50.7884],[0.0536,50.7918],[0.0534,50.7932],[0.0525,50.7949],[0.0499,50.7986],[0.0497,50.7998],[0.0486,50.8004],[0.048,50.8019],[0.0479,50.8042],[0.0464,50.8054],[0.0451,50.8068],[0.0446,50.8084],[0.0425,50.8098],[0.0386,50.8097],[0.0361,50.8103],[0.0335,50.8108],[0.0317,50.813],[0.031,50.8143],[0.0277,50.8149],[0.0267,50.816],[0.0271,50.8179],[0.0285,50.8219],[0.0263,50.8302],[0.0262,50.8319],[0.0268,50.834],[0.0276,50.8348],[0.0302,50.8358],[0.0319,50.8396],[0.0329,50.8409],[0.0333,50.8422],[0.0332,50.8438],[0.0342,50.8453],[0.0371,50.8451],[0.0383,50.8459],[0.0388,50.847],[0.0376,50.8485],[0.0352,50.8501],[0.0329,50.853],[0.031,50.8558],[0.0296,50.8568],[0.0269,50.8578],[0.0238,50.8609],[0.0212,50.8622],[0.0205,50.8634],[0.0211,50.8649],[0.0233,50.8655],[0.0241,50.8668],[0.0242,50.8694],[0.0231,50.8716],[0.0171,50.8732],[0.0161,50.8743],[0.0161,50.876],[0.0114,50.8786],[0.0097,50.8793],[0.0061,50.8799],[0.0051,50.8811],[0.0014,50.8834],[0.0009,50.8846],[-0.0019,50.8862],[-0.0024,50.8873],[-0.0006,50.8889],[0.0012,50.8887],[0.0025,50.889],[0.0057,50.8889],[0.0095,50.8882],[0.0103,50.8869],[0.012,50.8865],[0.0161,50.8878],[0.0161,50.8892],[0.0109,50.8934],[0.0103,50.895],[0.0093,50.8952],[0.0057,50.8931],[0.0041,50.8919],[-0.0007,50.8892],[-0.0029,50.8872],[-0.0018,50.8859],[0.0003,50.8847],[0.0006,50.8836],[0.0066,50.8795],[0.0096,50.8791],[0.0112,50.8784],[0.013,50.8772],[0.0157,50.876],[0.016,50.8737],[0.0169,50.873],[0.0226,50.8715],[0.0238,50.8694],[0.0236,50.8665],[0.023,50.8658],[0.0204,50.8649],[0.02,50.8637],[0.0207,50.8622],[0.0232,50.861],[0.0268,50.8575],[0.0301,50.856],[0.0317,50.8537],[0.0352,50.8496],[0.0374,50.8481],[0.038,50.8468],[0.0377,50.8459],[0.0368,50.8455],[0.0347,50.8458],[0.0335,50.8453],[0.0326,50.8435],[0.0327,50.8419],[0.0314,50.8397],[0.03,50.8364],[0.0273,50.8353],[0.0262,50.834],[0.0256,50.8311],[0.0266,50.8261],[0.027,50.8255],[0.0279,50.8222],[0.0278,50.8213],[0.0262,50.817],[0.0264,50.8153],[0.0273,50.8146],[0.0303,50.8138],[0.033,50.8105],[0.0343,50.8097],[0.0358,50.8099],[0.0381,50.8093],[0.0427,50.8093],[0.0438,50.8084],[0.0446,50.8063],[0.0466,50.8041],[0.0473,50.8008],[0.0481,50.7994],[0.0465,50.7981],[0.0466,50.7967],[0.0482,50.7953],[0.0512,50.7949],[0.0519,50.7946],[0.0525,50.7923],[0.0525,50.7905],[0.054,50.7878],[0.0527,50.7878],[0.0524,50.7861],[0.0542,50.7851],[0.0551,50.7854],[0.0563,50.7836],[0.0571,50.7816],[0.0554,50.7817],[0.0526,50.7812],[0.0521,50.7799],[0.046,50.7811],[0.0427,50.7814],[0.0395,50.7811],[0.0359,50.7812],[0.0325,50.7822],[0.028,50.7832],[0.0212,50.7852],[0.016,50.7853],[0.0114,50.7867],[0.0067,50.7873],[0.0025,50.7884],[-0.0002,50.7889],[-0.0031,50.7899],[-0.0097,50.7913],[-0.012,50.792],[-0.0138,50.7923],[-0.0176,50.7934],[-0.0205,50.7938],[-0.0222,50.7947],[-0.0252,50.7953],[-0.0267,50.7961],[-0.0329,50.7977],[-0.0382,50.7995],[-0.0371,50.8009],[-0.0344,50.8025],[-0.0314,50.805],[-0.0281,50.8084],[-0.0231,50.8112],[-0.0207,50.8129],[-0.0187,50.8139],[-0.016,50.8149],[-0.0164,50.816],[-0.0193,50.8197],[-0.0205,50.8218],[-0.0264,50.818],[-0.0303,50.8174],[-0.031,50.8174],[-0.0333,50.8188],[-0.0356,50.8197],[-0.0379,50.8209],[-0.0397,50.8215],[-0.0422,50.8215],[-0.0453,50.8219],[-0.0458,50.8235],[-0.0446,50.8236],[-0.0425,50.8243],[-0.0391,50.8286],[-0.0389,50.8294],[-0.0387,50.8342],[-0.0381,50.8364],[-0.039,50.8379],[-0.0363,50.8396],[-0.0369,50.8412],[-0.0433,50.8431],[-0.0435,50.8443],[-0.0456,50.845],[-0.0489,50.8444],[-0.0532,50.8444],[-0.0584,50.8429],[-0.0604,50.842],[-0.0642,50.8414],[-0.0735,50.8413],[-0.0724,50.844],[-0.0708,50.8458],[-0.0725,50.8483],[-0.0789,50.8538],[-0.08,50.8609],[-0.0817,50.8607],[-0.0832,50.863],[-0.0842,50.8669],[-0.0829,50.8675],[-0.0843,50.8686],[-0.0856,50.8702],[-0.0861,50.8714],[-0.085,50.8731],[-0.0938,50.8764],[-0.0948,50.8765],[-0.0975,50.878],[-0.0985,50.8775],[-0.098,50.8765],[-0.1045,50.8746],[-0.1035,50.8728],[-0.1053,50.8723],[-0.1117,50.8732],[-0.1139,50.874],[-0.1156,50.8743],[-0.1218,50.8734],[-0.1223,50.8761],[-0.1243,50.8762],[-0.1242,50.878],[-0.1267,50.8781],[-0.1299,50.8787],[-0.1353,50.8781],[-0.1359,50.8799],[-0.1356,50.8851],[-0.135,50.8866],[-0.1341,50.8879],[-0.1335,50.8936],[-0.132,50.8961],[-0.1309,50.9003],[-0.1307,50.9033],[-0.1308,50.9055],[-0.1305,50.9085],[-0.1308,50.9098],[-0.1304,50.9113],[-0.1297,50.9114],[-0.1296,50.9143],[-0.129,50.9158],[-0.1283,50.9191],[-0.1267,50.9211],[-0.1259,50.9234],[-0.1225,50.9281],[-0.1207,50.9304],[-0.1199,50.9325],[-0.1199,50.9337],[-0.1205,50.9387],[-0.1201,50.9405],[-0.1187,50.9405],[-0.1182,50.9413],[-0.12,50.9413],[-0.1197,50.9424],[-0.1185,50.944],[-0.1171,50.9449],[-0.1125,50.9442],[-0.1111,50.9437],[-0.1094,50.9438],[-0.1055,50.9431],[-0.1042,50.9474],[-0.105,50.9493],[-0.1053,50.9517],[-0.1063,50.954],[-0.1062,50.9547],[-0.1081,50.9569],[-0.1079,50.9579],[-0.1084,50.9588],[-0.1082,50.9602],[-0.1055,50.9644],[-0.1094,50.965],[-0.1086,50.967],[-0.1106,50.9679],[-0.1127,50.9673],[-0.1163,50.9672],[-0.1152,50.9698],[-0.1161,50.9703],[-0.1163,50.9735],[-0.1152,50.9759],[-0.1141,50.9765],[-0.1118,50.9764],[-0.11,50.9782],[-0.1088,50.9802],[-0.1045,50.9803],[-0.1022,50.9806],[-0.1018,50.9794],[-0.0981,50.9794],[-0.0974,50.9788],[-0.0942,50.9794],[-0.0931,50.9792],[-0.0931,50.9807],[-0.0919,50.9833],[-0.0868,50.9879],[-0.0867,50.9889],[-0.0853,50.9897],[-0.0824,50.9891],[-0.0838,50.9906],[-0.0788,50.9909],[-0.0768,50.9915],[-0.0737,50.9917],[-0.0706,50.9913],[-0.0686,50.9896],[-0.0672,50.9891],[-0.0659,50.9865],[-0.0656,50.9837],[-0.0663,50.9831],[-0.0653,50.9822],[-0.0652,50.9813],[-0.0638,50.9808],[-0.0637,50.9792],[-0.0621,50.9786],[-0.0607,50.9785],[-0.0603,50.9793],[-0.0585,50.98],[-0.0565,50.98],[-0.0542,50.9794],[-0.0523,50.9795],[-0.0488,50.9811],[-0.047,50.9812],[-0.0455,50.9805],[-0.0445,50.9796],[-0.0396,50.9793],[-0.0379,50.9788],[-0.0371,50.9774],[-0.0347,50.9775],[-0.0338,50.9779],[-0.0318,50.9798],[-0.0293,50.9792],[-0.0272,50.9798],[-0.0246,50.98],[-0.0236,50.9822],[-0.0211,50.9842],[-0.0201,50.9854],[-0.0203,50.9862],[-0.0189,50.9892],[-0.0189,50.9923],[-0.0182,50.9953],[-0.0185,50.9959],[-0.0176,50.999],[-0.0178,51.0002],[-0.0166,51.0025],[-0.017,51.003],[-0.0201,51.0035],[-0.0192,51.0047],[-0.019,51.0069],[-0.0201,51.0083],[-0.0199,51.0094],[-0.0187,51.0112],[-0.0184,51.0125],[-0.0167,51.0138],[-0.0165,51.0146],[-0.0174,51.0154],[-0.0194,51.0157],[-0.0195,51.0166],[-0.0215,51.0171],[-0.0201,51.0185],[-0.0197,51.0195],[-0.0216,51.0207],[-0.0197,51.0216],[-0.0205,51.0226],[-0.02,51.0245],[-0.0204,51.0261],[-0.0215,51.0265],[-0.0207,51.0275],[-0.018,51.028],[-0.0163,51.028],[-0.015,51.0288],[-0.0135,51.0291],[-0.0122,51.0287],[-0.0112,51.0294],[-0.0101,51.0313],[-0.0082,51.0325],[-0.0081,51.0342],[-0.0047,51.035],[-0.0026,51.0352],[-0.0007,51.037],[-0.0019,51.0377],[-0.0043,51.0383],[-0.0076,51.0381],[-0.0079,51.039],[-0.0066,51.0401],[-0.0072,51.0412],[-0.0037,51.042],[-0.0023,51.0427],[-0.0021,51.0445],[-0.0035,51.0468],[-0.0018,51.0484],[0.002,51.0489],[0.0041,51.0499],[0.0066,51.0504],[0.0107,51.0527],[0.0116,51.0534],[0.0126,51.0557],[0.0137,51.057],[0.0104,51.0573],[0.0087,51.0569],[0.0079,51.0579],[0.0061,51.0575],[0.0043,51.0581],[0.0019,51.0572],[0.002,51.0557],[-0.0023,51.0555],[-0.0038,51.0563],[-0.0063,51.0568],[-0.0082,51.0563],[-0.0084,51.0574],[-0.0104,51.0593],[-0.0112,51.061],[-0.0112,51.0629],[-0.0101,51.0633],[-0.0102,51.065],[-0.0122,51.0664],[-0.0132,51.0665],[-0.015,51.0694],[-0.014,51.0704],[-0.0133,51.074],[-0.0169,51.0742],[-0.0199,51.0757],[-0.0219,51.076],[-0.024,51.0758],[-0.0269,51.0751],[-0.0274,51.0774],[-0.0272,51.0781],[-0.0281,51.0819],[-0.0314,51.0873],[-0.0318,51.0904],[-0.0318,51.0916],[-0.0311,51.0926],[-0.0351,51.0924],[-0.0362,51.093],[-0.0355,51.0938],[-0.0323,51.0943],[-0.0309,51.0942],[-0.0281,51.0931],[-0.027,51.0917],[-0.0262,51.0918],[-0.0254,51.0942],[-0.0216,51.0959],[-0.0213,51.0968],[-0.0196,51.096],[-0.0179,51.0969],[-0.0158,51.0966],[-0.0142,51.0968],[-0.0134,51.0974],[-0.012,51.0963],[-0.0109,51.0965],[-0.0081,51.0977],[-0.0071,51.0991],[-0.0053,51.0989],[-0.000004,51.1012],[0.0013,51.1014],[0.0029,51.1023],[0.0054,51.1026],[0.0091,51.1025],[0.0104,51.1022],[0.0113,51.1026],[0.0098,51.1038],[0.0073,51.1048],[0.0064,51.1047],[0.005,51.1053],[0.0057,51.1062],[0.0069,51.1068],[0.0067,51.1077],[0.0086,51.1089],[0.0095,51.1104],[0.0119,51.1073],[0.0131,51.1061],[0.0153,51.1048],[0.0186,51.1036],[0.0197,51.1052],[0.0214,51.1069],[0.0239,51.1079],[0.0256,51.1091],[0.0272,51.109],[0.028,51.1085],[0.0309,51.1087],[0.0329,51.1086],[0.0346,51.1089],[0.0354,51.1098],[0.0375,51.1104],[0.0393,51.1094],[0.0413,51.1103],[0.0445,51.1106],[0.0443,51.1111],[0.0413,51.1108],[0.0414,51.1119],[0.04,51.1118],[0.0368,51.1122],[0.0373,51.1131],[0.0365,51.1151],[0.0346,51.115],[0.0342,51.1159],[0.0322,51.1168],[0.0281,51.1177],[0.0269,51.1218],[0.0256,51.1226],[0.0252,51.1234],[0.0262,51.1249],[0.0263,51.1265],[0.0254,51.1271],[0.0253,51.1282],[0.026,51.1302],[0.026,51.1319],[0.0278,51.1332],[0.0272,51.1354],[0.0266,51.1361],[0.0266,51.1376],[0.0273,51.1399],[0.0291,51.14],[0.0316,51.1398],[0.0332,51.1401],[0.0383,51.1403],[0.039,51.1406],[0.0431,51.1416],[0.045,51.1418],[0.0473,51.1424],[0.05,51.1427],[0.0527,51.1422],[0.0558,51.1425],[0.0584,51.1414],[0.0587,51.1408],[0.0624,51.1418],[0.0642,51.1409],[0.0698,51.1402],[0.0705,51.1397],[0.0782,51.1399],[0.0794,51.1402],[0.0811,51.1411],[0.0849,51.1419],[0.0876,51.1412],[0.0907,51.1412],[0.093,51.1415],[0.0959,51.1423],[0.1003,51.1426],[0.1033,51.1426],[0.1055,51.1441],[0.1086,51.1447],[0.1097,51.1443],[0.1142,51.1452],[0.1152,51.1459],[0.1179,51.1465],[0.1216,51.147],[0.1251,51.1472],[0.1265,51.147],[0.1288,51.1472],[0.1367,51.1467],[0.1396,51.1467],[0.1429,51.1445],[0.1445,51.144],[0.1457,51.1432],[0.1486,51.1428],[0.1492,51.143],[0.1523,51.1428],[0.1549,51.142],[0.1572,51.1407],[0.158,51.141],[0.1601,51.1409],[0.1615,51.1404],[0.1614,51.1393],[0.1598,51.1389],[0.1585,51.1374],[0.1569,51.1374],[0.1538,51.1368],[0.1529,51.1355],[0.1512,51.1345],[0.1519,51.1329],[0.1509,51.1312],[0.1512,51.1296],[0.1521,51.1281],[0.151,51.1276],[0.1517,51.1235],[0.1522,51.1225],[0.1543,51.122],[0.1559,51.12],[0.1583,51.119],[0.1592,51.1175],[0.1623,51.1169],[0.164,51.1162],[0.1666,51.1166],[0.1689,51.1163],[0.1718,51.1154],[0.1741,51.1158],[0.1749,51.1155],[0.1781,51.1162],[0.1792,51.1156],[0.1817,51.1158],[0.1846,51.1163],[0.1853,51.1168],[0.1915,51.1168],[0.1932,51.1172],[0.1943,51.1169],[0.1963,51.1179],[0.1982,51.1169],[0.1997,51.117],[0.2035,51.1183],[0.2043,51.1191],[0.2069,51.1192],[0.2081,51.1196],[0.209,51.1205],[0.2118,51.1207],[0.2145,51.1213],[0.2171,51.1212],[0.2177,51.1204],[0.2195,51.1206],[0.2207,51.1214],[0.2243,51.1227],[0.2254,51.1244],[0.2274,51.1242],[0.2277,51.1238],[0.243,51.117],[0.2425,51.1162],[0.2433,51.1153],[0.2445,51.1149],[0.247,51.1149],[0.2483,51.1156],[0.2489,51.1149],[0.2512,51.1142],[0.2519,51.1147],[0.2556,51.1139],[0.2594,51.1137],[0.2593,51.1141],[0.2626,51.1143],[0.265,51.1137],[0.2665,51.115],[0.2756,51.1124],[0.2789,51.1147],[0.2744,51.1179],[0.2721,51.1188],[0.2739,51.1201],[0.2759,51.1204],[0.279,51.119],[0.2796,51.1179],[0.2821,51.118],[0.2847,51.1176],[0.2869,51.118],[0.2897,51.1188],[0.2938,51.1189],[0.2989,51.1182],[0.3005,51.1184],[0.3034,51.1193],[0.3076,51.12],[0.3117,51.1194],[0.3132,51.1201],[0.3151,51.1204],[0.3158,51.1212],[0.3172,51.1216],[0.3195,51.1217],[0.3232,51.1227],[0.3252,51.1229],[0.327,51.122],[0.3299,51.1177],[0.3279,51.1164],[0.3283,51.1156],[0.3266,51.1147],[0.3251,51.1145],[0.3254,51.1134],[0.3248,51.1119],[0.3267,51.111],[0.3284,51.1108],[0.3292,51.1102],[0.3305,51.11],[0.3318,51.1083],[0.3342,51.1065],[0.3353,51.1053],[0.3398,51.1052],[0.3415,51.1054],[0.3441,51.1048],[0.3451,51.1051],[0.3499,51.105],[0.3523,51.1044],[0.3566,51.1049],[0.3584,51.1048],[0.3581,51.1036],[0.3563,51.1012],[0.3546,51.1006],[0.3538,51.0996],[0.3507,51.099],[0.3506,51.0977],[0.3516,51.0975],[0.3523,51.0962],[0.3533,51.0958],[0.3539,51.0946],[0.3537,51.0916],[0.3528,51.0905],[0.3521,51.0882],[0.3523,51.0866],[0.3508,51.0841],[0.3567,51.0831],[0.3577,51.0838],[0.3607,51.0852],[0.3647,51.0882],[0.3668,51.0884],[0.3703,51.0878],[0.372,51.0869],[0.373,51.0883],[0.375,51.0878],[0.3801,51.088],[0.3811,51.0882],[0.3833,51.0876],[0.3827,51.0869],[0.3843,51.086],[0.3867,51.0861],[0.3874,51.0855],[0.3906,51.0861],[0.3916,51.0858],[0.3892,51.0844],[0.3905,51.0832],[0.3902,51.0816],[0.3908,51.0813],[0.3937,51.0832],[0.3958,51.083],[0.3976,51.0836],[0.4002,51.0824],[0.4026,51.0819],[0.4066,51.0797],[0.405,51.0779],[0.4055,51.0772],[0.4054,51.0754],[0.4006,51.0727],[0.4009,51.0712],[0.4024,51.0705],[0.4056,51.0696],[0.4066,51.0689],[0.4089,51.0691],[0.4092,51.0682],[0.4111,51.0671],[0.4113,51.0659],[0.4141,51.0655],[0.4159,51.0666],[0.4163,51.0674],[0.4178,51.0679],[0.4162,51.0653],[0.4162,51.0639],[0.4182,51.0626],[0.4282,51.0631],[0.4285,51.0625],[0.4309,51.0621],[0.4325,51.0611],[0.4345,51.0608],[0.4383,51.0597],[0.4398,51.0591],[0.4408,51.0579],[0.4443,51.0583],[0.4466,51.0581],[0.4477,51.0575],[0.448,51.0566],[0.4495,51.0567],[0.4517,51.0564],[0.4532,51.057],[0.4565,51.0555],[0.4583,51.0551],[0.4623,51.0549],[0.4635,51.0526],[0.4664,51.0508],[0.4684,51.0505],[0.4714,51.0491],[0.4718,51.0467],[0.471,51.0456],[0.4692,51.0445],[0.4667,51.0432],[0.466,51.0426],[0.4675,51.0415],[0.4682,51.0405],[0.4673,51.0388],[0.4664,51.0343],[0.4673,51.033],[0.4696,51.0324],[0.471,51.0312],[0.4731,51.0305],[0.4791,51.0292],[0.4815,51.0298],[0.4827,51.0306],[0.4853,51.0309],[0.4897,51.0306],[0.4926,51.0311],[0.4961,51.0306],[0.4978,51.0296],[0.5021,51.0281],[0.5045,51.028],[0.5077,51.0255],[0.5084,51.0241],[0.511,51.0235],[0.5136,51.0235],[0.5146,51.0228],[0.5196,51.0225],[0.5228,51.0232],[0.526,51.0228],[0.5274,51.0217],[0.5313,51.0215],[0.5343,51.022],[0.5364,51.0219],[0.5386,51.0207],[0.5397,51.0181],[0.541,51.0169],[0.5407,51.0144],[0.5412,51.0133],[0.5413,51.0115],[0.5422,51.0109],[0.545,51.0104],[0.5478,51.0091],[0.5494,51.0091],[0.5507,51.0085],[0.5529,51.0081],[0.5545,51.0083],[0.5573,51.0078],[0.5587,51.0072],[0.5615,51.0078],[0.5633,51.0075],[0.5648,51.0067],[0.5655,51.0054],[0.5668,51.0043],[0.5682,51.0039],[0.572,51.0035],[0.5728,51.0043],[0.5755,51.0052],[0.5776,51.0046],[0.5795,51.0044],[0.5821,51.0053],[0.5855,51.006],[0.5867,51.0084],[0.5873,51.0087],[0.5922,51.0099],[0.594,51.01],[0.597,51.0089],[0.6013,51.0098],[0.6026,51.0106],[0.6035,51.0118],[0.6093,51.0124],[0.6114,51.012],[0.6143,51.0131],[0.6153,51.0138],[0.616,51.015],[0.6187,51.0153],[0.6208,51.0161],[0.6222,51.0157],[0.6246,51.0161],[0.6257,51.0172],[0.6273,51.0178],[0.6292,51.0178],[0.6304,51.0174],[0.6318,51.0162],[0.6335,51.0141],[0.636,51.0122],[0.6371,51.0119],[0.6393,51.012],[0.6439,51.0146],[0.6457,51.0152],[0.6457,51.0162],[0.6467,51.0168],[0.6496,51.0152],[0.6526,51.0151],[0.6546,51.0147],[0.6563,51.0151],[0.658,51.0173],[0.6613,51.0178],[0.665,51.016],[0.6668,51.0144],[0.671,51.0113],[0.6712,51.01],[0.6728,51.0083],[0.6753,51.0045],[0.6767,51.0034],[0.6791,51.0022],[0.6815,51.0013],[0.6822,51.0006],[0.6894,50.9993],[0.6992,50.9985],[0.7013,50.9972],[0.7019,50.9961],[0.7048,50.9948],[0.7058,50.9951],[0.7085,50.9978],[0.7112,50.9985],[0.7155,50.999],[0.7211,50.9995],[0.724,50.9991],[0.7254,50.9992],[0.7313,51.0004],[0.7314,51],[0.7378,51.0008],[0.7413,51.0006],[0.7456,50.999],[0.7481,50.9984],[0.7494,50.9975],[0.7513,50.9972],[0.7574,50.9954],[0.7728,50.9927],[0.7781,50.9911],[0.7788,50.9906],[0.7792,50.9881],[0.781,50.9865],[0.777,50.9849],[0.7789,50.9824],[0.7817,50.9829],[0.7787,50.9798],[0.7778,50.9795],[0.7784,50.9784],[0.7771,50.9775],[0.7769,50.9765],[0.7807,50.9768],[0.7829,50.9774],[0.7843,50.9772],[0.7856,50.9751],[0.7895,50.9714],[0.7895,50.971],[0.796,50.9643],[0.8045,50.9558],[0.8129,50.9493],[0.8135,50.9477],[0.8127,50.9423],[0.8167,50.9423],[0.8186,50.9432],[0.8193,50.9444],[0.8187,50.9454],[0.8214,50.9457],[0.8229,50.9448],[0.825,50.9455],[0.8265,50.9453],[0.8277,50.9458],[0.8298,50.9457],[0.8326,50.9489],[0.8345,50.9499],[0.8356,50.9497],[0.8368,50.9504],[0.8387,50.9524],[0.8388,50.9541],[0.841,50.9546],[0.8397,50.9561],[0.8414,50.9576],[0.8442,50.9574],[0.8445,50.9565],[0.8463,50.955],[0.8469,50.9536],[0.8456,50.952],[0.848,50.9517],[0.849,50.9513],[0.8525,50.9516],[0.8557,50.9531],[0.8561,50.9527],[0.8591,50.9464],[0.8609,50.9418],[0.8596,50.9397],[0.8635,50.9357],[0.8655,50.9344],[0.8679,50.9333],[0.8662,50.9315],[0.8651,50.9293],[0.8547,50.9237]]],[[[0.0159,50.889],[0.0157,50.8877],[0.012,50.8868],[0.0107,50.8869],[0.0093,50.8885],[0.0054,50.8891],[0.0026,50.8892],[0.0013,50.8888],[0.0003,50.8896],[0.0035,50.8914],[0.006,50.8931],[0.0095,50.8952],[0.0104,50.8935],[0.0154,50.8897],[0.0159,50.889]]],[[[0.0511,50.7954],[0.0492,50.7954],[0.0482,50.7958],[0.0474,50.7973],[0.049,50.7984],[0.0511,50.7954]]]]}</t>
  </si>
  <si>
    <t>{"type":"MultiPolygon","coordinates":[[[[1.0539,51.953],[1.0537,51.9523],[1.0555,51.9515],[1.0563,51.9503],[1.0609,51.948],[1.062,51.9465],[1.0651,51.9464],[1.0674,51.9459],[1.0701,51.9465],[1.0739,51.947],[1.0783,51.9467],[1.0795,51.9454],[1.0808,51.9445],[1.084,51.9445],[1.0864,51.9451],[1.0872,51.9449],[1.0891,51.9454],[1.0945,51.9444],[1.0951,51.9441],[1.1006,51.9434],[1.1051,51.9423],[1.1086,51.9423],[1.1104,51.943],[1.1134,51.9425],[1.1152,51.9412],[1.1174,51.9404],[1.1194,51.94],[1.1222,51.9403],[1.1243,51.9407],[1.1268,51.9417],[1.1293,51.9411],[1.1301,51.9406],[1.1333,51.9403],[1.1366,51.9405],[1.1446,51.9425],[1.146,51.9432],[1.1484,51.9452],[1.1504,51.9459],[1.1549,51.9462],[1.1606,51.9472],[1.165,51.9477],[1.1706,51.948],[1.1712,51.947],[1.1711,51.9458],[1.1729,51.9452],[1.1757,51.9435],[1.1804,51.9418],[1.1837,51.9415],[1.1885,51.9406],[1.191,51.9406],[1.1977,51.9411],[1.201,51.9416],[1.2031,51.9423],[1.2058,51.9428],[1.2094,51.9423],[1.2131,51.9407],[1.2151,51.941],[1.2168,51.9421],[1.2188,51.9425],[1.2176,51.9439],[1.2191,51.9449],[1.2211,51.9429],[1.2194,51.9421],[1.2184,51.941],[1.2209,51.9396],[1.2224,51.9394],[1.2273,51.9395],[1.2314,51.94],[1.2328,51.9406],[1.2348,51.9431],[1.2313,51.9438],[1.2323,51.9449],[1.2338,51.9448],[1.2349,51.9432],[1.2379,51.9456],[1.2401,51.9463],[1.2406,51.947],[1.2423,51.9479],[1.2452,51.9484],[1.2606,51.9478],[1.262,51.946],[1.2661,51.9457],[1.2673,51.944],[1.2671,51.9425],[1.2676,51.9422],[1.2717,51.9414],[1.2726,51.9411],[1.2727,51.9396],[1.2748,51.9392],[1.2788,51.9393],[1.2807,51.9401],[1.2794,51.9413],[1.2784,51.9438],[1.2768,51.9447],[1.2784,51.945],[1.2807,51.9445],[1.2825,51.9452],[1.2849,51.9457],[1.2842,51.9465],[1.2848,51.9475],[1.2873,51.9487],[1.2917,51.9493],[1.2915,51.9485],[1.2897,51.948],[1.291,51.9448],[1.2912,51.9432],[1.2908,51.9423],[1.29,51.9388],[1.2899,51.937],[1.2877,51.9375],[1.2846,51.9367],[1.2813,51.9348],[1.2755,51.9305],[1.2731,51.9283],[1.2694,51.9234],[1.2679,51.9234],[1.2662,51.9212],[1.2637,51.9193],[1.2622,51.9186],[1.2609,51.9168],[1.2579,51.9161],[1.2589,51.9153],[1.2564,51.9132],[1.258,51.912],[1.2566,51.9094],[1.2561,51.9073],[1.2549,51.905],[1.2542,51.9043],[1.2538,51.9026],[1.2528,51.9012],[1.2506,51.8995],[1.2484,51.8982],[1.2472,51.8964],[1.2463,51.8961],[1.2444,51.897],[1.2423,51.8966],[1.2398,51.8966],[1.2387,51.8973],[1.2367,51.8997],[1.2355,51.9],[1.2333,51.9013],[1.2332,51.9023],[1.231,51.9033],[1.2295,51.9038],[1.226,51.9037],[1.226,51.9032],[1.2237,51.9021],[1.222,51.9006],[1.2175,51.8999],[1.2132,51.8984],[1.2121,51.8965],[1.2148,51.8968],[1.2155,51.8964],[1.2173,51.8974],[1.2215,51.8964],[1.2221,51.8955],[1.2243,51.8953],[1.2276,51.8948],[1.2293,51.8937],[1.2304,51.8938],[1.2307,51.8927],[1.2295,51.8922],[1.2274,51.8902],[1.2256,51.8895],[1.222,51.8897],[1.2212,51.8892],[1.2183,51.8889],[1.2157,51.8891],[1.2135,51.8901],[1.2125,51.8899],[1.2129,51.8868],[1.2106,51.886],[1.207,51.8872],[1.2049,51.8867],[1.2047,51.8862],[1.2063,51.8853],[1.206,51.8848],[1.2034,51.8852],[1.2007,51.8845],[1.1992,51.8826],[1.201,51.8818],[1.2019,51.8803],[1.2025,51.878],[1.197,51.8773],[1.1998,51.8759],[1.1976,51.8746],[1.1944,51.8746],[1.1933,51.8734],[1.1926,51.8718],[1.1913,51.8718],[1.1888,51.8724],[1.1847,51.8723],[1.179,51.8715],[1.1794,51.871],[1.1835,51.8714],[1.1875,51.8711],[1.188,51.8702],[1.1895,51.8699],[1.1961,51.8712],[1.1985,51.8711],[1.203,51.872],[1.206,51.8711],[1.2075,51.8708],[1.2089,51.8713],[1.21,51.8726],[1.2131,51.874],[1.2125,51.875],[1.2136,51.8764],[1.2185,51.8789],[1.2246,51.8804],[1.2246,51.8765],[1.2233,51.8748],[1.2215,51.8737],[1.2215,51.8723],[1.2192,51.872],[1.2165,51.8723],[1.2126,51.8711],[1.2133,51.8696],[1.2149,51.8695],[1.2165,51.8714],[1.2178,51.8715],[1.2215,51.8706],[1.2225,51.8713],[1.227,51.8726],[1.2285,51.8726],[1.2287,51.8702],[1.2298,51.8687],[1.23,51.8678],[1.2282,51.867],[1.2257,51.8664],[1.2254,51.8655],[1.2285,51.8653],[1.2291,51.8639],[1.2321,51.863],[1.2314,51.8613],[1.2305,51.8604],[1.229,51.8603],[1.228,51.8585],[1.2318,51.8582],[1.233,51.8577],[1.2334,51.8589],[1.2348,51.8592],[1.2353,51.8612],[1.236,51.8616],[1.2386,51.8612],[1.2393,51.8608],[1.2414,51.8604],[1.2434,51.8593],[1.2443,51.8593],[1.2475,51.8609],[1.249,51.862],[1.2497,51.862],[1.2507,51.8599],[1.2522,51.8595],[1.252,51.8584],[1.2504,51.8578],[1.2492,51.8568],[1.2499,51.8561],[1.2538,51.8582],[1.2529,51.8609],[1.2517,51.8616],[1.2528,51.8627],[1.2528,51.8639],[1.257,51.864],[1.2561,51.8625],[1.2574,51.8622],[1.2582,51.8633],[1.2595,51.864],[1.2619,51.8629],[1.2638,51.8626],[1.2662,51.8628],[1.2699,51.8636],[1.2718,51.8617],[1.2714,51.8606],[1.2704,51.8597],[1.2685,51.8599],[1.2677,51.8591],[1.269,51.8586],[1.2687,51.8577],[1.2676,51.8576],[1.2662,51.858],[1.2654,51.8555],[1.2655,51.8537],[1.2691,51.8523],[1.2707,51.8524],[1.2705,51.8541],[1.2687,51.8548],[1.2703,51.8565],[1.2701,51.858],[1.2725,51.8601],[1.2736,51.8603],[1.2734,51.8623],[1.2717,51.8638],[1.2715,51.8657],[1.2708,51.8682],[1.27,51.8697],[1.2703,51.8702],[1.2688,51.8719],[1.2677,51.874],[1.2679,51.8762],[1.2685,51.8769],[1.27,51.876],[1.2724,51.8757],[1.2757,51.8761],[1.2801,51.8758],[1.2826,51.8754],[1.285,51.8754],[1.2864,51.8766],[1.2875,51.8757],[1.2878,51.8746],[1.2913,51.8736],[1.2919,51.8706],[1.2914,51.8682],[1.29,51.8634],[1.2892,51.8629],[1.2869,51.8594],[1.2853,51.8592],[1.282,51.8563],[1.2804,51.8545],[1.2764,51.8518],[1.2751,51.8501],[1.2704,51.8459],[1.2684,51.8445],[1.2659,51.8419],[1.2644,51.8417],[1.2632,51.8411],[1.2581,51.8361],[1.2574,51.836],[1.253,51.8328],[1.2474,51.8282],[1.2423,51.8237],[1.2365,51.8197],[1.2365,51.8191],[1.2326,51.8173],[1.2322,51.8173],[1.2263,51.8142],[1.2255,51.8132],[1.2236,51.8124],[1.2213,51.8119],[1.2192,51.8105],[1.2183,51.8094],[1.2149,51.8085],[1.2109,51.8065],[1.2048,51.8039],[1.1939,51.8006],[1.1893,51.799],[1.1834,51.7973],[1.1803,51.7963],[1.1747,51.7946],[1.1727,51.7937],[1.166,51.7915],[1.1586,51.7885],[1.1526,51.786],[1.1434,51.7815],[1.1424,51.7813],[1.1394,51.7799],[1.134,51.7777],[1.1321,51.7771],[1.127,51.7763],[1.1243,51.7754],[1.1149,51.7732],[1.1128,51.7729],[1.1102,51.7731],[1.103,51.7725],[1.0991,51.7722],[1.098,51.7728],[1.0957,51.7721],[1.0916,51.7724],[1.0885,51.7721],[1.0829,51.7719],[1.0675,51.77],[1.0581,51.7701],[1.0555,51.7696],[1.0498,51.7697],[1.0447,51.7696],[1.0433,51.7697],[1.0397,51.7715],[1.0371,51.7742],[1.0347,51.7761],[1.033,51.7783],[1.032,51.7817],[1.031,51.7845],[1.0316,51.785],[1.032,51.7863],[1.0341,51.7867],[1.0337,51.7876],[1.0355,51.7875],[1.0358,51.7865],[1.0343,51.7857],[1.0349,51.7851],[1.037,51.7856],[1.0383,51.7873],[1.0385,51.7884],[1.038,51.7892],[1.036,51.7905],[1.036,51.7909],[1.0342,51.7921],[1.0324,51.7942],[1.0308,51.7955],[1.0272,51.7971],[1.0251,51.7979],[1.0223,51.7981],[1.0192,51.8001],[1.0178,51.8005],[1.0177,51.8013],[1.0188,51.8025],[1.0208,51.8031],[1.027,51.8008],[1.0297,51.8004],[1.0324,51.8006],[1.0362,51.8014],[1.0392,51.8025],[1.0417,51.8029],[1.0443,51.8017],[1.0467,51.8015],[1.0477,51.8025],[1.0489,51.8025],[1.0499,51.8012],[1.052,51.8008],[1.0548,51.7984],[1.0579,51.7979],[1.059,51.7983],[1.0615,51.7977],[1.0627,51.7983],[1.0644,51.7978],[1.0655,51.7964],[1.0666,51.7973],[1.066,51.7978],[1.0632,51.7988],[1.0609,51.7982],[1.059,51.7987],[1.0575,51.7982],[1.0544,51.7989],[1.0534,51.8003],[1.0518,51.8012],[1.0498,51.8018],[1.0491,51.8031],[1.0477,51.8032],[1.046,51.8019],[1.0444,51.803],[1.045,51.8038],[1.0478,51.8044],[1.0505,51.8054],[1.0539,51.8073],[1.0586,51.8091],[1.0622,51.8104],[1.0638,51.8123],[1.0661,51.8161],[1.066,51.8171],[1.0647,51.8189],[1.0653,51.8196],[1.0649,51.821],[1.0633,51.8206],[1.0632,51.8187],[1.0585,51.8189],[1.057,51.8193],[1.0536,51.8214],[1.0518,51.8218],[1.0573,51.8186],[1.0593,51.8184],[1.0617,51.8184],[1.0633,51.8179],[1.0643,51.8171],[1.0639,51.8153],[1.0616,51.8127],[1.0602,51.8116],[1.0523,51.8091],[1.0477,51.8081],[1.0418,51.806],[1.0391,51.8056],[1.0364,51.8058],[1.0319,51.8053],[1.0256,51.8051],[1.0236,51.8052],[1.0211,51.8063],[1.0172,51.8064],[1.0159,51.8056],[1.013,51.8049],[1.0115,51.8054],[1.0107,51.8062],[1.0063,51.8084],[1.0027,51.8111],[0.997,51.8138],[0.9936,51.8164],[0.9911,51.8194],[0.9903,51.8207],[0.9869,51.8241],[0.9856,51.8264],[0.985,51.8266],[0.983,51.8292],[0.9828,51.8319],[0.9842,51.8351],[0.9854,51.8367],[0.9863,51.8371],[0.9893,51.8376],[0.9913,51.8375],[0.9941,51.8356],[0.9962,51.8353],[0.9992,51.8355],[1.0009,51.8347],[1.0026,51.8334],[1.0046,51.8329],[1.0075,51.833],[1.0094,51.832],[1.011,51.8317],[1.0125,51.8325],[1.014,51.834],[1.0172,51.834],[1.0184,51.8343],[1.0196,51.8338],[1.0209,51.8345],[1.0192,51.8349],[1.0163,51.8345],[1.0134,51.8345],[1.0125,51.8342],[1.0116,51.8329],[1.0101,51.8325],[1.0072,51.8339],[1.0052,51.8336],[1.0034,51.8339],[1.0018,51.8351],[0.9993,51.8362],[0.9959,51.8362],[0.9946,51.8365],[0.9934,51.8375],[0.9915,51.8384],[0.9876,51.8391],[0.9855,51.8387],[0.9843,51.8408],[0.9833,51.8414],[0.9812,51.8434],[0.9822,51.8447],[0.9809,51.8467],[0.9796,51.8478],[0.9758,51.8493],[0.9713,51.85],[0.9694,51.8505],[0.9648,51.8524],[0.9612,51.8537],[0.9577,51.8546],[0.9554,51.8548],[0.9533,51.8546],[0.951,51.8551],[0.95,51.8559],[0.9496,51.8569],[0.952,51.8598],[0.9516,51.8626],[0.951,51.8635],[0.9491,51.8643],[0.9477,51.8663],[0.9457,51.8678],[0.9424,51.8695],[0.9411,51.8708],[0.9389,51.8721],[0.9371,51.8748],[0.9366,51.876],[0.9354,51.8768],[0.9299,51.8793],[0.9297,51.8791],[0.9352,51.8765],[0.9389,51.8715],[0.9408,51.8703],[0.9426,51.8687],[0.9448,51.8677],[0.9469,51.8661],[0.9475,51.8641],[0.9506,51.8624],[0.9508,51.8602],[0.9493,51.8586],[0.949,51.8563],[0.9508,51.8546],[0.9551,51.853],[0.955,51.8524],[0.953,51.8521],[0.9515,51.8514],[0.9507,51.8504],[0.952,51.8496],[0.9508,51.849],[0.9517,51.8485],[0.9529,51.8489],[0.9526,51.8499],[0.9512,51.8506],[0.9535,51.852],[0.9561,51.8519],[0.956,51.8541],[0.9591,51.8533],[0.9623,51.8521],[0.9651,51.8507],[0.967,51.8493],[0.972,51.848],[0.9753,51.8468],[0.9767,51.8455],[0.9767,51.8444],[0.9775,51.8414],[0.9779,51.8409],[0.9784,51.8381],[0.9775,51.8358],[0.9762,51.834],[0.975,51.8333],[0.974,51.8313],[0.9745,51.831],[0.9744,51.8292],[0.9752,51.827],[0.9773,51.8241],[0.9817,51.8189],[0.9824,51.8177],[0.9808,51.8175],[0.9757,51.8186],[0.9663,51.8223],[0.9651,51.8232],[0.9646,51.8244],[0.9648,51.8268],[0.964,51.829],[0.9628,51.8295],[0.9604,51.8317],[0.9578,51.8321],[0.9568,51.8316],[0.9542,51.832],[0.9524,51.8332],[0.952,51.8318],[0.9539,51.8314],[0.9557,51.8317],[0.9569,51.8311],[0.9593,51.8314],[0.9629,51.8283],[0.9634,51.8267],[0.9631,51.8246],[0.9639,51.8219],[0.9587,51.8229],[0.954,51.824],[0.9529,51.8245],[0.9517,51.8241],[0.9499,51.8242],[0.9481,51.8238],[0.9444,51.8223],[0.9444,51.8213],[0.9469,51.8221],[0.9476,51.8227],[0.9502,51.8234],[0.9522,51.8232],[0.9609,51.8209],[0.963,51.8205],[0.9679,51.819],[0.9714,51.8174],[0.9728,51.8165],[0.9751,51.8146],[0.9767,51.8136],[0.9797,51.8124],[0.984,51.8111],[0.9912,51.8073],[0.9885,51.8071],[0.9842,51.8074],[0.9808,51.808],[0.9786,51.8086],[0.9757,51.811],[0.9743,51.8116],[0.9717,51.8124],[0.969,51.8127],[0.9616,51.8123],[0.9572,51.8114],[0.9487,51.8105],[0.9445,51.8102],[0.9411,51.8093],[0.9377,51.808],[0.9351,51.8081],[0.9287,51.808],[0.9274,51.8075],[0.9255,51.8092],[0.9236,51.8096],[0.9226,51.8089],[0.9247,51.8085],[0.9253,51.8077],[0.9237,51.8073],[0.9232,51.8062],[0.9253,51.8065],[0.9272,51.8058],[0.9294,51.8063],[0.9338,51.8065],[0.9369,51.8062],[0.9364,51.8054],[0.9335,51.8048],[0.932,51.8042],[0.931,51.8031],[0.9306,51.8019],[0.927,51.8029],[0.9253,51.8027],[0.9208,51.8004],[0.92,51.7996],[0.9173,51.7983],[0.917,51.7965],[0.9144,51.7948],[0.9106,51.7941],[0.9084,51.7932],[0.9053,51.7914],[0.9001,51.7889],[0.8975,51.7849],[0.8968,51.7849],[0.9013,51.7923],[0.9034,51.7946],[0.9053,51.7955],[0.9077,51.7972],[0.9089,51.7976],[0.9095,51.7988],[0.9115,51.7996],[0.91,51.8003],[0.9083,51.8019],[0.9067,51.8022],[0.9056,51.8036],[0.9049,51.8028],[0.9048,51.8016],[0.9079,51.8017],[0.9084,51.8004],[0.9082,51.7986],[0.9055,51.7974],[0.9047,51.7967],[0.9036,51.7967],[0.9026,51.7959],[0.9012,51.794],[0.8992,51.7921],[0.8972,51.789],[0.8956,51.79],[0.8947,51.791],[0.8938,51.7905],[0.8952,51.7889],[0.8951,51.7879],[0.8915,51.7795],[0.8925,51.7796],[0.8926,51.7783],[0.8936,51.7759],[0.8884,51.7788],[0.8882,51.7794],[0.8862,51.7801],[0.8831,51.7816],[0.8794,51.7837],[0.8788,51.7844],[0.8761,51.7849],[0.8739,51.784],[0.8721,51.7846],[0.8721,51.7858],[0.8714,51.7863],[0.8693,51.7864],[0.869,51.7873],[0.8672,51.7885],[0.8664,51.7881],[0.8687,51.7872],[0.8688,51.7863],[0.8715,51.7856],[0.8705,51.7846],[0.8715,51.7832],[0.8666,51.7841],[0.8611,51.7854],[0.8605,51.7857],[0.8573,51.786],[0.8546,51.7853],[0.851,51.7852],[0.8484,51.784],[0.8457,51.7832],[0.844,51.7831],[0.8417,51.7826],[0.8388,51.7834],[0.8377,51.7852],[0.8349,51.7844],[0.8371,51.784],[0.8394,51.7825],[0.8419,51.7814],[0.8442,51.7824],[0.8448,51.7816],[0.8431,51.781],[0.8446,51.78],[0.8458,51.781],[0.849,51.7825],[0.8521,51.7832],[0.8579,51.784],[0.8595,51.7823],[0.8625,51.7824],[0.8646,51.782],[0.872,51.7798],[0.877,51.7794],[0.8785,51.7787],[0.8811,51.7764],[0.8838,51.7753],[0.8857,51.774],[0.8885,51.7714],[0.8907,51.7697],[0.8901,51.7687],[0.8882,51.7687],[0.885,51.7696],[0.8848,51.7684],[0.8878,51.7677],[0.8916,51.768],[0.8942,51.7665],[0.8934,51.766],[0.8903,51.7652],[0.8864,51.7638],[0.8831,51.7638],[0.8793,51.7646],[0.8729,51.7666],[0.872,51.7676],[0.8702,51.7683],[0.8673,51.7682],[0.8609,51.7687],[0.8595,51.7695],[0.8602,51.773],[0.8582,51.7735],[0.8576,51.7749],[0.8564,51.775],[0.8547,51.7741],[0.8533,51.7744],[0.8512,51.7741],[0.8509,51.7728],[0.8516,51.7723],[0.8518,51.7711],[0.8502,51.7705],[0.8486,51.7714],[0.8464,51.7721],[0.8442,51.772],[0.8425,51.7732],[0.8405,51.7728],[0.8398,51.7736],[0.8367,51.7739],[0.8378,51.7727],[0.8397,51.7731],[0.8396,51.772],[0.8412,51.7717],[0.8425,51.7722],[0.8435,51.7711],[0.8466,51.7714],[0.8495,51.77],[0.8511,51.7696],[0.856,51.7678],[0.8523,51.7674],[0.8508,51.7682],[0.8496,51.7696],[0.8468,51.769],[0.8444,51.769],[0.8424,51.77],[0.8422,51.7684],[0.8437,51.7679],[0.8448,51.7683],[0.8452,51.7669],[0.8437,51.766],[0.8467,51.7658],[0.8472,51.7664],[0.8494,51.7661],[0.8529,51.7661],[0.8556,51.7652],[0.857,51.7654],[0.8605,51.7644],[0.8599,51.7637],[0.8576,51.7631],[0.8557,51.7609],[0.8531,51.7591],[0.8521,51.7591],[0.8507,51.758],[0.8507,51.757],[0.8524,51.7573],[0.8524,51.7584],[0.854,51.7587],[0.8547,51.7596],[0.8565,51.7603],[0.8576,51.7616],[0.8598,51.761],[0.8607,51.7616],[0.86,51.7626],[0.8615,51.7631],[0.862,51.7624],[0.864,51.7624],[0.8689,51.7612],[0.8714,51.7596],[0.8737,51.7597],[0.8748,51.7591],[0.8767,51.759],[0.879,51.7582],[0.882,51.7579],[0.8801,51.7563],[0.8783,51.756],[0.8741,51.7537],[0.8725,51.7535],[0.8706,51.7525],[0.8704,51.7513],[0.8686,51.7506],[0.8654,51.7487],[0.8644,51.7486],[0.8626,51.7476],[0.8614,51.7461],[0.8602,51.7458],[0.8571,51.7443],[0.8548,51.7437],[0.854,51.7443],[0.851,51.7443],[0.8498,51.7448],[0.8504,51.7461],[0.8502,51.7468],[0.8475,51.7474],[0.8468,51.7453],[0.8473,51.7446],[0.8487,51.7452],[0.8497,51.744],[0.8522,51.7435],[0.853,51.7421],[0.8524,51.7416],[0.8449,51.7401],[0.8417,51.7408],[0.8413,51.7387],[0.8377,51.7384],[0.8345,51.7388],[0.834,51.7391],[0.8316,51.7387],[0.8273,51.7387],[0.8253,51.7384],[0.8239,51.7389],[0.8228,51.7408],[0.8211,51.7389],[0.8137,51.7385],[0.8132,51.7391],[0.8109,51.739],[0.8104,51.7396],[0.8055,51.7412],[0.8042,51.7408],[0.7989,51.7422],[0.7965,51.7426],[0.7946,51.7438],[0.7916,51.7447],[0.7914,51.7428],[0.7903,51.7426],[0.7901,51.7399],[0.7916,51.7395],[0.7928,51.7405],[0.7943,51.7404],[0.7953,51.7397],[0.7936,51.7388],[0.7921,51.7388],[0.789,51.737],[0.7882,51.7369],[0.7846,51.7374],[0.7823,51.7381],[0.7811,51.7382],[0.7785,51.7393],[0.7763,51.7408],[0.7774,51.7416],[0.7761,51.7423],[0.7758,51.7431],[0.7736,51.7427],[0.7718,51.7418],[0.7708,51.7394],[0.7733,51.7397],[0.7741,51.7391],[0.7674,51.7389],[0.7647,51.7406],[0.7631,51.7403],[0.7631,51.7387],[0.7597,51.7375],[0.7582,51.7373],[0.7555,51.7355],[0.7543,51.735],[0.7503,51.736],[0.7456,51.7367],[0.745,51.7364],[0.7443,51.7345],[0.7477,51.7353],[0.7488,51.7352],[0.7489,51.734],[0.7501,51.7324],[0.7454,51.7309],[0.7438,51.7309],[0.7413,51.7315],[0.739,51.733],[0.7372,51.733],[0.7377,51.7305],[0.7365,51.7296],[0.735,51.7296],[0.7322,51.7308],[0.73,51.7315],[0.7268,51.7338],[0.7219,51.7361],[0.7182,51.7368],[0.7152,51.7364],[0.7152,51.7372],[0.714,51.7375],[0.7123,51.7365],[0.7118,51.7351],[0.7148,51.7347],[0.7129,51.7317],[0.7105,51.73],[0.7087,51.7267],[0.7081,51.7262],[0.7078,51.7248],[0.7059,51.7239],[0.7046,51.7243],[0.7036,51.7255],[0.7032,51.7268],[0.7004,51.7281],[0.6987,51.7284],[0.6955,51.7293],[0.6946,51.7291],[0.6923,51.7298],[0.6918,51.7306],[0.6894,51.7308],[0.6884,51.732],[0.6864,51.733],[0.6867,51.7335],[0.6896,51.7342],[0.6886,51.7346],[0.6859,51.7343],[0.6852,51.7331],[0.6804,51.7343],[0.6773,51.7346],[0.6753,51.7359],[0.673,51.7362],[0.668,51.7378],[0.6641,51.7395],[0.665,51.7408],[0.6638,51.7417],[0.6635,51.7397],[0.664,51.7389],[0.6697,51.7367],[0.675,51.7353],[0.677,51.7342],[0.679,51.7343],[0.6871,51.7317],[0.6869,51.7311],[0.6888,51.7283],[0.6917,51.7268],[0.697,51.7268],[0.699,51.725],[0.6974,51.7252],[0.6969,51.7243],[0.6975,51.7227],[0.7007,51.7214],[0.7035,51.7208],[0.7061,51.7186],[0.7084,51.7175],[0.7093,51.7165],[0.7139,51.7152],[0.7159,51.7161],[0.7178,51.7162],[0.7184,51.7158],[0.7204,51.7155],[0.722,51.7143],[0.7268,51.7132],[0.7298,51.7127],[0.7327,51.713],[0.7353,51.7127],[0.736,51.7121],[0.7376,51.7118],[0.7388,51.7124],[0.74,51.7118],[0.7444,51.7109],[0.7457,51.7115],[0.747,51.7103],[0.7455,51.71],[0.7444,51.7094],[0.7455,51.7088],[0.747,51.709],[0.747,51.7097],[0.7508,51.7096],[0.7497,51.7086],[0.7495,51.7078],[0.7512,51.7066],[0.7527,51.7083],[0.7546,51.71],[0.759,51.7089],[0.7604,51.709],[0.7629,51.7079],[0.7649,51.7077],[0.7622,51.7051],[0.7608,51.7041],[0.7584,51.7035],[0.7577,51.7036],[0.7553,51.7026],[0.7534,51.7007],[0.7515,51.7006],[0.753,51.6982],[0.7544,51.6974],[0.7542,51.6953],[0.7525,51.6953],[0.7473,51.6937],[0.7472,51.6927],[0.7482,51.6912],[0.7461,51.6918],[0.742,51.6924],[0.7401,51.692],[0.7399,51.6931],[0.7382,51.6936],[0.7379,51.6922],[0.7395,51.691],[0.7396,51.6901],[0.7376,51.6893],[0.7384,51.687],[0.7408,51.6872],[0.7414,51.6887],[0.7424,51.689],[0.7453,51.6903],[0.7468,51.6901],[0.747,51.6889],[0.7485,51.6884],[0.7512,51.6885],[0.7527,51.6889],[0.7544,51.6902],[0.7539,51.6916],[0.7559,51.6916],[0.7579,51.6923],[0.7594,51.6936],[0.7592,51.6958],[0.7583,51.6982],[0.7592,51.6999],[0.7647,51.7014],[0.7669,51.7026],[0.7714,51.702],[0.7731,51.7014],[0.7727,51.7002],[0.7732,51.6979],[0.7724,51.6958],[0.773,51.6934],[0.7739,51.6925],[0.7743,51.6913],[0.7758,51.6908],[0.7764,51.6897],[0.7776,51.6893],[0.777,51.6912],[0.7779,51.6928],[0.7768,51.6933],[0.7753,51.6931],[0.774,51.6935],[0.7744,51.6968],[0.7755,51.6974],[0.7758,51.6983],[0.7747,51.7001],[0.7753,51.7008],[0.7752,51.702],[0.7742,51.7029],[0.7716,51.7039],[0.7723,51.7044],[0.7762,51.7052],[0.7789,51.7062],[0.7808,51.7065],[0.7825,51.7076],[0.7851,51.7078],[0.7859,51.707],[0.7875,51.7068],[0.7889,51.7072],[0.7887,51.7083],[0.7912,51.7091],[0.7929,51.7088],[0.7945,51.709],[0.7936,51.7101],[0.7909,51.7102],[0.7922,51.7113],[0.7923,51.713],[0.792,51.7134],[0.7924,51.7166],[0.7929,51.7176],[0.7949,51.7185],[0.8017,51.7188],[0.8042,51.7184],[0.8056,51.7178],[0.8125,51.7197],[0.8194,51.7211],[0.8231,51.7206],[0.8258,51.7195],[0.8308,51.7168],[0.8316,51.7159],[0.8342,51.715],[0.8472,51.7165],[0.8482,51.7157],[0.8504,51.7165],[0.8521,51.7155],[0.8521,51.7169],[0.8538,51.7169],[0.8557,51.7177],[0.859,51.7187],[0.8623,51.7202],[0.8674,51.722],[0.869,51.722],[0.8708,51.7237],[0.874,51.7254],[0.8759,51.7256],[0.8772,51.7268],[0.8809,51.7311],[0.8829,51.7319],[0.8846,51.7315],[0.8863,51.733],[0.8849,51.734],[0.8898,51.7373],[0.8887,51.7391],[0.8907,51.7413],[0.8918,51.742],[0.896,51.7438],[0.8994,51.7448],[0.9048,51.7459],[0.908,51.7461],[0.9093,51.7465],[0.9182,51.7473],[0.922,51.7482],[0.9274,51.7478],[0.9278,51.7481],[0.9307,51.747],[0.9333,51.7453],[0.9342,51.7443],[0.9392,51.7422],[0.9403,51.7408],[0.9423,51.74],[0.9434,51.7392],[0.9435,51.7381],[0.9462,51.7369],[0.9459,51.7361],[0.9471,51.7358],[0.9488,51.7341],[0.9485,51.7333],[0.9492,51.7321],[0.9505,51.7308],[0.9493,51.7251],[0.9506,51.7231],[0.9505,51.7221],[0.9488,51.7203],[0.9478,51.7179],[0.9468,51.7163],[0.9459,51.7162],[0.9456,51.7149],[0.9436,51.7114],[0.9436,51.7079],[0.9425,51.7065],[0.9429,51.7049],[0.9424,51.7036],[0.9414,51.7027],[0.9403,51.7002],[0.9407,51.6969],[0.9415,51.6946],[0.9433,51.6933],[0.9436,51.6922],[0.9447,51.6913],[0.9446,51.69],[0.9453,51.6894],[0.9468,51.6891],[0.9466,51.6879],[0.9474,51.687],[0.947,51.6853],[0.945,51.6849],[0.9321,51.686],[0.9321,51.6858],[0.9414,51.6851],[0.9438,51.6847],[0.9485,51.685],[0.9499,51.6839],[0.9498,51.6829],[0.9483,51.6822],[0.9494,51.6814],[0.948,51.6798],[0.9481,51.6787],[0.9472,51.6777],[0.9477,51.6767],[0.9468,51.6762],[0.9473,51.6754],[0.945,51.6742],[0.9449,51.6731],[0.943,51.6723],[0.9427,51.6706],[0.9421,51.6696],[0.9425,51.6678],[0.9415,51.6666],[0.9417,51.6658],[0.9428,51.664],[0.9419,51.6632],[0.9424,51.661],[0.9417,51.6602],[0.9399,51.6592],[0.9395,51.658],[0.94,51.6574],[0.939,51.6565],[0.9397,51.6546],[0.9391,51.6537],[0.9373,51.6523],[0.9375,51.6518],[0.9355,51.6504],[0.935,51.6464],[0.9351,51.6449],[0.9373,51.6404],[0.9371,51.6361],[0.9346,51.6328],[0.9331,51.6319],[0.9265,51.6289],[0.9256,51.6292],[0.9239,51.6282],[0.9213,51.6271],[0.9149,51.6251],[0.9137,51.6251],[0.9117,51.6242],[0.9082,51.6235],[0.9056,51.6227],[0.9036,51.6223],[0.897,51.623],[0.8941,51.6229],[0.8919,51.6238],[0.8899,51.6236],[0.8879,51.6227],[0.8857,51.6234],[0.8825,51.6233],[0.879,51.6235],[0.8765,51.6231],[0.8713,51.623],[0.8657,51.622],[0.8596,51.6212],[0.8538,51.6215],[0.8463,51.6224],[0.8417,51.6228],[0.8412,51.6226],[0.8378,51.6233],[0.8332,51.6225],[0.8289,51.6226],[0.8229,51.6231],[0.8209,51.6239],[0.8174,51.6247],[0.8162,51.6252],[0.8095,51.6261],[0.8069,51.6262],[0.8053,51.6268],[0.805,51.629],[0.803,51.6293],[0.8021,51.6288],[0.8024,51.6263],[0.8029,51.6259],[0.7974,51.6253],[0.7946,51.6255],[0.7906,51.6266],[0.7885,51.6281],[0.7872,51.6285],[0.7834,51.631],[0.7825,51.6322],[0.7791,51.6349],[0.7775,51.6355],[0.7736,51.6375],[0.7705,51.6388],[0.7645,51.6411],[0.7633,51.6422],[0.7615,51.6427],[0.7583,51.6429],[0.756,51.6426],[0.7495,51.6436],[0.7462,51.6433],[0.7438,51.6419],[0.7417,51.6413],[0.7392,51.6415],[0.7321,51.643],[0.7298,51.643],[0.7265,51.6421],[0.7224,51.6429],[0.7189,51.6429],[0.7169,51.6431],[0.7139,51.6419],[0.7135,51.6414],[0.7112,51.6403],[0.7096,51.6371],[0.7084,51.6367],[0.7013,51.6369],[0.6994,51.6374],[0.696,51.6393],[0.6943,51.6388],[0.692,51.6371],[0.6897,51.6377],[0.6879,51.6378],[0.6863,51.637],[0.685,51.6372],[0.6785,51.6367],[0.6757,51.637],[0.6755,51.6384],[0.6747,51.6391],[0.6715,51.6387],[0.6702,51.6379],[0.6701,51.6367],[0.6655,51.6368],[0.6614,51.6371],[0.6602,51.6378],[0.6605,51.6398],[0.6598,51.6429],[0.6605,51.6433],[0.6648,51.6419],[0.6653,51.6424],[0.66,51.6443],[0.6556,51.6453],[0.6544,51.6459],[0.6524,51.6457],[0.6546,51.6447],[0.6569,51.6444],[0.6584,51.6434],[0.6588,51.6391],[0.6579,51.6379],[0.6531,51.6383],[0.6485,51.638],[0.6448,51.6384],[0.6404,51.6395],[0.636,51.6397],[0.6334,51.6402],[0.6331,51.6399],[0.6295,51.6396],[0.6297,51.6378],[0.6314,51.6377],[0.634,51.6389],[0.6361,51.6384],[0.6336,51.6373],[0.6372,51.6363],[0.6377,51.637],[0.6374,51.6384],[0.6398,51.6383],[0.6417,51.6376],[0.6438,51.6373],[0.6464,51.6363],[0.6451,51.6357],[0.6452,51.6351],[0.6421,51.6334],[0.6382,51.6332],[0.6373,51.6337],[0.6337,51.6331],[0.632,51.6323],[0.6271,51.6334],[0.6247,51.6329],[0.6225,51.6329],[0.6184,51.6325],[0.6142,51.6313],[0.612,51.6308],[0.6114,51.6301],[0.6095,51.6302],[0.6062,51.6298],[0.6034,51.6305],[0.6001,51.6307],[0.5985,51.6306],[0.5975,51.6323],[0.5939,51.632],[0.5906,51.6311],[0.5884,51.6313],[0.5873,51.6311],[0.587,51.63],[0.5878,51.6285],[0.5858,51.6265],[0.5857,51.6235],[0.5875,51.6234],[0.5866,51.6251],[0.5874,51.6268],[0.5889,51.6278],[0.5892,51.6286],[0.5882,51.6304],[0.5909,51.6303],[0.5959,51.6313],[0.5962,51.6303],[0.5975,51.6296],[0.6019,51.6296],[0.6044,51.6292],[0.6064,51.6286],[0.6113,51.6291],[0.6135,51.6299],[0.6171,51.6306],[0.6203,51.6309],[0.6224,51.6313],[0.6272,51.6315],[0.63,51.6316],[0.6307,51.6312],[0.6343,51.6314],[0.6362,51.6317],[0.6392,51.6314],[0.6408,51.6303],[0.6433,51.6297],[0.6445,51.63],[0.6476,51.6299],[0.6465,51.6307],[0.6473,51.6322],[0.6469,51.6333],[0.648,51.6346],[0.65,51.6355],[0.6516,51.6359],[0.6548,51.6355],[0.655,51.6349],[0.657,51.6352],[0.6585,51.6346],[0.6621,51.634],[0.6667,51.6344],[0.6688,51.6335],[0.6715,51.634],[0.6757,51.6338],[0.6796,51.6342],[0.6815,51.6341],[0.6854,51.6344],[0.6903,51.6344],[0.6939,51.6341],[0.7074,51.6336],[0.7122,51.6337],[0.7193,51.635],[0.7208,51.6357],[0.726,51.6347],[0.7266,51.6342],[0.731,51.6318],[0.7324,51.6313],[0.7354,51.6307],[0.7379,51.6305],[0.7441,51.631],[0.7459,51.631],[0.7493,51.6312],[0.7517,51.6315],[0.756,51.6331],[0.7604,51.6365],[0.7637,51.6369],[0.7681,51.6354],[0.7729,51.6332],[0.7752,51.6324],[0.7759,51.6315],[0.779,51.629],[0.7798,51.6277],[0.7821,51.6256],[0.7844,51.6243],[0.785,51.6236],[0.7929,51.6229],[0.7943,51.6221],[0.7952,51.6223],[0.7995,51.6217],[0.8043,51.6221],[0.8096,51.6217],[0.8143,51.6205],[0.815,51.6206],[0.8174,51.6196],[0.8186,51.6195],[0.8212,51.6187],[0.8258,51.6184],[0.8271,51.619],[0.8303,51.6182],[0.8318,51.6187],[0.8344,51.6185],[0.8357,51.6182],[0.8394,51.6179],[0.8426,51.6171],[0.8469,51.6168],[0.8466,51.6164],[0.852,51.6162],[0.856,51.6164],[0.8566,51.6161],[0.8602,51.6161],[0.864,51.6155],[0.8651,51.6146],[0.8649,51.6132],[0.8638,51.6104],[0.8645,51.6064],[0.8658,51.6026],[0.8663,51.6006],[0.8657,51.5981],[0.8643,51.5968],[0.8614,51.5958],[0.8576,51.5956],[0.8523,51.5959],[0.8429,51.5971],[0.8415,51.5975],[0.8383,51.5975],[0.8362,51.598],[0.8289,51.5986],[0.8255,51.5985],[0.8212,51.5987],[0.8195,51.5993],[0.8187,51.6002],[0.8178,51.6031],[0.8159,51.6048],[0.8109,51.6064],[0.8098,51.6068],[0.808,51.6083],[0.8033,51.61],[0.8014,51.611],[0.8005,51.6131],[0.7992,51.6143],[0.7982,51.6146],[0.7958,51.6141],[0.7903,51.6133],[0.7853,51.6135],[0.7865,51.6127],[0.7902,51.6125],[0.7939,51.6132],[0.7981,51.6138],[0.7991,51.6133],[0.7996,51.6112],[0.8018,51.6096],[0.8042,51.6085],[0.8072,51.6077],[0.8091,51.6057],[0.8122,51.6048],[0.8146,51.6039],[0.8159,51.6028],[0.817,51.5996],[0.819,51.5977],[0.8148,51.5959],[0.812,51.5946],[0.8054,51.5903],[0.8042,51.5893],[0.7996,51.5873],[0.7962,51.5863],[0.7932,51.5869],[0.7877,51.5878],[0.7853,51.5875],[0.7838,51.5879],[0.783,51.587],[0.7805,51.5863],[0.7782,51.5848],[0.7762,51.5847],[0.7726,51.5834],[0.7692,51.5845],[0.7661,51.5834],[0.7631,51.5834],[0.7616,51.5842],[0.7592,51.5868],[0.7579,51.5865],[0.7559,51.587],[0.7544,51.5881],[0.7511,51.5866],[0.7528,51.5857],[0.7595,51.5848],[0.7605,51.5827],[0.7603,51.5815],[0.7583,51.5805],[0.7567,51.5804],[0.7539,51.5808],[0.7476,51.5813],[0.7457,51.5811],[0.7446,51.5807],[0.7415,51.5803],[0.7394,51.5797],[0.7382,51.5798],[0.7365,51.5793],[0.7324,51.5791],[0.729,51.5786],[0.7278,51.5787],[0.724,51.5801],[0.7241,51.579],[0.7252,51.5787],[0.7245,51.5757],[0.7268,51.5767],[0.7282,51.5769],[0.73,51.5764],[0.7334,51.5766],[0.7369,51.5775],[0.7419,51.578],[0.7439,51.5778],[0.7459,51.579],[0.7483,51.5794],[0.7519,51.5788],[0.7564,51.5786],[0.7596,51.5789],[0.7605,51.5778],[0.7588,51.5767],[0.761,51.5765],[0.7606,51.5785],[0.7614,51.5793],[0.7652,51.5807],[0.7677,51.5806],[0.7707,51.5797],[0.7713,51.5811],[0.7728,51.5809],[0.7759,51.5817],[0.7779,51.5826],[0.7788,51.5822],[0.7813,51.5829],[0.7847,51.5847],[0.7869,51.585],[0.7888,51.5848],[0.791,51.5842],[0.7939,51.5839],[0.7943,51.5835],[0.8005,51.5846],[0.8058,51.5861],[0.8066,51.5833],[0.8074,51.5813],[0.8072,51.5802],[0.8062,51.5794],[0.8027,51.5782],[0.7994,51.5777],[0.7972,51.5778],[0.7943,51.5767],[0.7937,51.5751],[0.7953,51.5727],[0.7976,51.5714],[0.7988,51.5718],[0.8022,51.5721],[0.8071,51.5693],[0.8066,51.5682],[0.8075,51.5677],[0.8096,51.5694],[0.8094,51.5698],[0.8064,51.5712],[0.8051,51.5714],[0.8038,51.5725],[0.8006,51.5729],[0.7992,51.5725],[0.7966,51.5734],[0.7957,51.5743],[0.7963,51.5758],[0.7984,51.5764],[0.8018,51.5768],[0.8038,51.5772],[0.808,51.5787],[0.8102,51.5777],[0.8136,51.577],[0.8144,51.5764],[0.8145,51.5751],[0.8129,51.574],[0.8144,51.5737],[0.8149,51.5726],[0.8167,51.5717],[0.8179,51.5701],[0.818,51.5693],[0.8172,51.568],[0.8176,51.5667],[0.8185,51.5665],[0.82,51.565],[0.8202,51.564],[0.8183,51.564],[0.8178,51.5632],[0.819,51.5618],[0.8204,51.5632],[0.8245,51.5636],[0.8279,51.5627],[0.8291,51.562],[0.8298,51.5596],[0.8323,51.5596],[0.8378,51.5603],[0.8411,51.56],[0.8434,51.5593],[0.8504,51.5567],[0.8507,51.5557],[0.8502,51.5546],[0.8509,51.5539],[0.8488,51.5515],[0.8443,51.5493],[0.843,51.5494],[0.841,51.5488],[0.8374,51.5466],[0.8363,51.5465],[0.8337,51.545],[0.8317,51.5444],[0.8274,51.5435],[0.8238,51.5415],[0.8212,51.5407],[0.8191,51.5422],[0.8148,51.5437],[0.8108,51.5401],[0.8079,51.541],[0.7984,51.5417],[0.7945,51.5423],[0.789,51.5424],[0.7868,51.5469],[0.7867,51.5529],[0.7838,51.5528],[0.7752,51.552],[0.7698,51.5518],[0.7695,51.5524],[0.7642,51.5527],[0.761,51.5533],[0.7566,51.5544],[0.7531,51.5549],[0.7535,51.5563],[0.7534,51.5575],[0.7521,51.5584],[0.749,51.5593],[0.7417,51.5599],[0.741,51.5592],[0.7375,51.5595],[0.7373,51.56],[0.7353,51.5601],[0.7336,51.5597],[0.7305,51.5594],[0.7304,51.5605],[0.7266,51.5605],[0.7233,51.5604],[0.7184,51.5609],[0.719,51.5627],[0.7158,51.5628],[0.7158,51.5632],[0.7079,51.5643],[0.7086,51.5664],[0.7072,51.5667],[0.7056,51.5675],[0.7041,51.5668],[0.689,51.5681],[0.6871,51.5682],[0.6851,51.5687],[0.6826,51.5688],[0.6807,51.5695],[0.6777,51.57],[0.6754,51.5701],[0.6753,51.5729],[0.6678,51.5722],[0.6677,51.5727],[0.6631,51.5724],[0.6617,51.5729],[0.6581,51.5733],[0.655,51.5732],[0.6516,51.5735],[0.6471,51.5742],[0.6445,51.5749],[0.6389,51.5768],[0.6378,51.5763],[0.6357,51.5745],[0.6346,51.5749],[0.6316,51.5699],[0.6342,51.5694],[0.6351,51.5679],[0.6331,51.5655],[0.6344,51.5653],[0.6349,51.5611],[0.6355,51.5606],[0.6335,51.5594],[0.6314,51.5574],[0.629,51.5561],[0.6285,51.5554],[0.627,51.5554],[0.6255,51.5537],[0.6271,51.5511],[0.6251,51.5493],[0.6242,51.5477],[0.6246,51.5463],[0.6248,51.5438],[0.6237,51.5414],[0.6247,51.5399],[0.624,51.539],[0.6254,51.5381],[0.6272,51.538],[0.6252,51.537],[0.6215,51.536],[0.6175,51.5358],[0.6126,51.535],[0.6068,51.5351],[0.6032,51.5364],[0.5997,51.5372],[0.5949,51.5379],[0.5906,51.5383],[0.5862,51.539],[0.5824,51.5394],[0.5782,51.5393],[0.5708,51.541],[0.564,51.5424],[0.5596,51.5447],[0.5551,51.5456],[0.5505,51.5461],[0.5476,51.5477],[0.5455,51.5477],[0.5444,51.547],[0.5433,51.5445],[0.5434,51.543],[0.5439,51.5417],[0.5434,51.5398],[0.5435,51.5386],[0.5426,51.5371],[0.5429,51.5357],[0.5426,51.5347],[0.5397,51.5343],[0.5381,51.5337],[0.5363,51.5318],[0.5352,51.5312],[0.5333,51.5309],[0.5312,51.5316],[0.5286,51.5318],[0.5263,51.5327],[0.5227,51.5328],[0.5217,51.5326],[0.5196,51.5313],[0.5167,51.53],[0.5137,51.5311],[0.5132,51.5319],[0.5115,51.534],[0.5092,51.5355],[0.5095,51.5365],[0.5077,51.539],[0.5075,51.5407],[0.5068,51.5428],[0.5052,51.544],[0.5024,51.5451],[0.5007,51.5455],[0.4971,51.5476],[0.4965,51.5488],[0.4989,51.5504],[0.498,51.5506],[0.4959,51.5488],[0.4969,51.5472],[0.4999,51.5453],[0.4974,51.5453],[0.4944,51.5467],[0.4934,51.5477],[0.4931,51.55],[0.4948,51.5515],[0.4957,51.553],[0.4945,51.5529],[0.494,51.5519],[0.4922,51.5497],[0.4921,51.5487],[0.4937,51.5463],[0.4954,51.5453],[0.4976,51.5447],[0.5027,51.5442],[0.5056,51.5426],[0.506,51.5418],[0.5063,51.5397],[0.5071,51.538],[0.5051,51.539],[0.5039,51.5391],[0.5022,51.5387],[0.4977,51.5385],[0.4953,51.5389],[0.4918,51.5401],[0.4901,51.5411],[0.4917,51.5432],[0.4909,51.544],[0.4898,51.5439],[0.4878,51.543],[0.487,51.5432],[0.4879,51.5446],[0.4877,51.5453],[0.4858,51.5457],[0.4857,51.5471],[0.4851,51.5478],[0.4819,51.5486],[0.4803,51.5479],[0.4776,51.5472],[0.4754,51.5471],[0.4743,51.5464],[0.4695,51.547],[0.4667,51.5467],[0.4669,51.5474],[0.4652,51.5499],[0.4616,51.5535],[0.4591,51.5523],[0.4577,51.5528],[0.4551,51.5525],[0.4523,51.5519],[0.4501,51.5512],[0.4457,51.5508],[0.4458,51.5493],[0.4434,51.549],[0.4442,51.5477],[0.4429,51.5474],[0.4438,51.5464],[0.4399,51.5451],[0.4391,51.5464],[0.4375,51.5462],[0.4365,51.5465],[0.4358,51.5492],[0.4353,51.5495],[0.431,51.5497],[0.4299,51.5488],[0.4304,51.546],[0.4277,51.5451],[0.4264,51.5484],[0.4251,51.5481],[0.4247,51.5493],[0.4266,51.5519],[0.4249,51.5527],[0.4188,51.5506],[0.418,51.5511],[0.4209,51.5528],[0.42,51.5548],[0.4186,51.5566],[0.4174,51.5571],[0.41</t>
  </si>
  <si>
    <t>{"type":"Polygon","coordinates":[[[-1.6658,51.9875],[-1.6647,51.9851],[-1.6641,51.9849],[-1.6649,51.9832],[-1.6653,51.9808],[-1.6675,51.9784],[-1.669,51.9753],[-1.6677,51.9731],[-1.666,51.9709],[-1.6646,51.968],[-1.6643,51.9664],[-1.6623,51.9638],[-1.661,51.9633],[-1.6582,51.9633],[-1.6559,51.9628],[-1.6524,51.9615],[-1.6535,51.9598],[-1.6551,51.9599],[-1.6554,51.9575],[-1.6523,51.9577],[-1.6489,51.9589],[-1.6458,51.957],[-1.6433,51.9571],[-1.6409,51.9568],[-1.6347,51.9567],[-1.6325,51.9556],[-1.6289,51.9532],[-1.6275,51.9517],[-1.6257,51.9503],[-1.6245,51.9485],[-1.6202,51.9434],[-1.6188,51.942],[-1.6165,51.9389],[-1.6152,51.9377],[-1.6177,51.9373],[-1.6199,51.9375],[-1.6236,51.9357],[-1.6283,51.9331],[-1.6302,51.9315],[-1.6353,51.9283],[-1.6361,51.9274],[-1.6378,51.9267],[-1.64,51.9251],[-1.6429,51.9239],[-1.6455,51.9223],[-1.6428,51.9222],[-1.6412,51.9216],[-1.6414,51.9199],[-1.6426,51.9191],[-1.6448,51.9187],[-1.6444,51.9169],[-1.6436,51.9161],[-1.6452,51.915],[-1.6439,51.913],[-1.6423,51.9128],[-1.6412,51.9135],[-1.6388,51.9123],[-1.6353,51.9129],[-1.6343,51.9115],[-1.636,51.9108],[-1.6347,51.9084],[-1.6354,51.9072],[-1.6337,51.9057],[-1.6349,51.905],[-1.6355,51.9035],[-1.6352,51.9027],[-1.6357,51.9015],[-1.6336,51.9],[-1.6331,51.8992],[-1.6351,51.8982],[-1.6378,51.8973],[-1.6396,51.8971],[-1.6408,51.8959],[-1.6425,51.8953],[-1.6435,51.8959],[-1.645,51.8947],[-1.6479,51.8951],[-1.6516,51.896],[-1.6531,51.8969],[-1.6559,51.8968],[-1.6576,51.8972],[-1.6589,51.8958],[-1.6617,51.8944],[-1.6613,51.8935],[-1.663,51.8922],[-1.6626,51.8919],[-1.6623,51.8889],[-1.6626,51.8873],[-1.6639,51.8861],[-1.6657,51.8854],[-1.667,51.8828],[-1.6669,51.8814],[-1.669,51.8815],[-1.6693,51.8796],[-1.6688,51.878],[-1.6671,51.878],[-1.6672,51.8769],[-1.6681,51.8763],[-1.6717,51.8751],[-1.6741,51.8737],[-1.6745,51.8726],[-1.6756,51.8726],[-1.6789,51.8698],[-1.6808,51.8692],[-1.6836,51.8687],[-1.6859,51.8669],[-1.6869,51.8655],[-1.6851,51.8643],[-1.6872,51.8628],[-1.6847,51.8614],[-1.6821,51.8604],[-1.6806,51.8587],[-1.6809,51.858],[-1.6806,51.8547],[-1.6791,51.8536],[-1.6785,51.8524],[-1.6764,51.8503],[-1.6787,51.8495],[-1.6792,51.846],[-1.6811,51.8419],[-1.6831,51.8403],[-1.6842,51.8385],[-1.6854,51.8369],[-1.6865,51.8344],[-1.6864,51.8326],[-1.6846,51.8256],[-1.6837,51.8237],[-1.6831,51.8203],[-1.6811,51.816],[-1.678,51.817],[-1.6769,51.817],[-1.6778,51.813],[-1.6785,51.812],[-1.6791,51.8098],[-1.6803,51.8071],[-1.6819,51.804],[-1.6838,51.8013],[-1.6858,51.7999],[-1.6869,51.7982],[-1.6889,51.7968],[-1.6935,51.7941],[-1.698,51.7926],[-1.7022,51.791],[-1.7049,51.7895],[-1.7077,51.7883],[-1.7153,51.7855],[-1.7195,51.7832],[-1.7175,51.7815],[-1.7166,51.7813],[-1.7084,51.7775],[-1.7046,51.7742],[-1.7007,51.7706],[-1.7003,51.7696],[-1.6993,51.7646],[-1.6997,51.7645],[-1.6964,51.7571],[-1.694,51.7543],[-1.6937,51.7537],[-1.6957,51.7523],[-1.6944,51.751],[-1.6939,51.7491],[-1.6943,51.748],[-1.6917,51.7467],[-1.6927,51.746],[-1.6893,51.7426],[-1.6883,51.742],[-1.687,51.7399],[-1.6891,51.7391],[-1.6875,51.7368],[-1.6866,51.7341],[-1.6858,51.7334],[-1.6855,51.7306],[-1.6868,51.7285],[-1.6901,51.7264],[-1.6915,51.7259],[-1.6958,51.7238],[-1.6955,51.7229],[-1.6933,51.7212],[-1.6929,51.7204],[-1.691,51.7193],[-1.6888,51.7173],[-1.6892,51.7167],[-1.6873,51.7145],[-1.6888,51.7136],[-1.6873,51.7128],[-1.688,51.712],[-1.6862,51.7102],[-1.6819,51.709],[-1.6774,51.7053],[-1.6753,51.7038],[-1.6654,51.6972],[-1.6623,51.6965],[-1.659,51.6975],[-1.6575,51.6964],[-1.6562,51.6938],[-1.6553,51.6936],[-1.6551,51.6925],[-1.6555,51.6915],[-1.6541,51.6902],[-1.6513,51.6889],[-1.6509,51.6882],[-1.653,51.687],[-1.6489,51.6854],[-1.6483,51.6841],[-1.6522,51.6817],[-1.6539,51.6815],[-1.6556,51.6818],[-1.6593,51.6808],[-1.6607,51.6812],[-1.6621,51.6805],[-1.6633,51.6813],[-1.6652,51.6818],[-1.6657,51.6811],[-1.6689,51.6811],[-1.6708,51.6818],[-1.6752,51.6825],[-1.6762,51.6839],[-1.6742,51.6838],[-1.6738,51.6848],[-1.6753,51.686],[-1.676,51.687],[-1.6751,51.6873],[-1.676,51.6884],[-1.6791,51.6894],[-1.6815,51.6904],[-1.6831,51.6901],[-1.6845,51.6913],[-1.686,51.6911],[-1.6877,51.6915],[-1.6886,51.6922],[-1.6901,51.6921],[-1.6937,51.6927],[-1.6963,51.6922],[-1.6973,51.6916],[-1.6992,51.688],[-1.7003,51.6878],[-1.7007,51.6864],[-1.7037,51.686],[-1.7061,51.6845],[-1.7063,51.6833],[-1.7082,51.6829],[-1.7097,51.6816],[-1.7098,51.6802],[-1.7089,51.6794],[-1.7102,51.6771],[-1.7097,51.6762],[-1.7107,51.6757],[-1.7113,51.6747],[-1.7109,51.6725],[-1.7125,51.6719],[-1.7176,51.6709],[-1.7208,51.6689],[-1.7226,51.6695],[-1.7279,51.6672],[-1.7302,51.6677],[-1.7317,51.6674],[-1.7355,51.6677],[-1.7375,51.6673],[-1.7391,51.6674],[-1.7417,51.6661],[-1.7422,51.6654],[-1.7447,51.6647],[-1.7448,51.6641],[-1.7492,51.663],[-1.7509,51.6633],[-1.7516,51.6628],[-1.7546,51.6626],[-1.7579,51.6632],[-1.7613,51.6631],[-1.7614,51.6625],[-1.7663,51.6627],[-1.7678,51.6634],[-1.7684,51.6642],[-1.7686,51.6658],[-1.7703,51.668],[-1.7726,51.6679],[-1.7744,51.6683],[-1.7768,51.6693],[-1.778,51.6691],[-1.7807,51.6692],[-1.7825,51.6687],[-1.7845,51.6678],[-1.7886,51.667],[-1.7907,51.6686],[-1.7921,51.6704],[-1.7954,51.6728],[-1.7947,51.6752],[-1.7945,51.6768],[-1.7966,51.6771],[-1.7994,51.6808],[-1.8012,51.6855],[-1.8025,51.6854],[-1.8037,51.6882],[-1.8062,51.6905],[-1.8067,51.6928],[-1.8101,51.6961],[-1.8112,51.6975],[-1.8075,51.6992],[-1.812,51.702],[-1.812,51.7031],[-1.8134,51.7031],[-1.8185,51.7023],[-1.8193,51.6996],[-1.8193,51.6981],[-1.8187,51.6967],[-1.8194,51.696],[-1.8194,51.6945],[-1.8187,51.693],[-1.8172,51.6916],[-1.8161,51.6897],[-1.8148,51.6883],[-1.8137,51.6879],[-1.8125,51.6864],[-1.814,51.6842],[-1.8161,51.6806],[-1.8159,51.68],[-1.8196,51.6784],[-1.8217,51.6769],[-1.8214,51.676],[-1.8229,51.6746],[-1.8231,51.6732],[-1.8213,51.6728],[-1.8199,51.671],[-1.8184,51.6712],[-1.8179,51.6692],[-1.8168,51.668],[-1.8166,51.6649],[-1.8152,51.6635],[-1.8159,51.663],[-1.8195,51.6628],[-1.8246,51.6608],[-1.8257,51.6606],[-1.8345,51.6575],[-1.8373,51.6571],[-1.8402,51.6562],[-1.8465,51.6565],[-1.8505,51.6563],[-1.8511,51.6578],[-1.8531,51.6599],[-1.8531,51.6606],[-1.855,51.6622],[-1.8574,51.6622],[-1.8595,51.6639],[-1.8607,51.6652],[-1.8607,51.6667],[-1.8602,51.6685],[-1.8629,51.67],[-1.8649,51.6706],[-1.8653,51.6731],[-1.8664,51.6744],[-1.8688,51.6751],[-1.8687,51.6758],[-1.8706,51.6771],[-1.8725,51.6788],[-1.8731,51.6798],[-1.8739,51.6826],[-1.8787,51.6819],[-1.8828,51.6809],[-1.8863,51.6796],[-1.8891,51.6783],[-1.8933,51.6769],[-1.8951,51.677],[-1.899,51.6797],[-1.8998,51.6784],[-1.8997,51.6777],[-1.8985,51.6768],[-1.8968,51.6741],[-1.8968,51.6728],[-1.8947,51.6705],[-1.8919,51.6684],[-1.8918,51.6669],[-1.8885,51.6658],[-1.8886,51.662],[-1.8867,51.66],[-1.8867,51.6594],[-1.8809,51.6556],[-1.8763,51.6531],[-1.8779,51.6519],[-1.8804,51.6523],[-1.8828,51.6507],[-1.8862,51.6493],[-1.8884,51.6489],[-1.8923,51.6512],[-1.8951,51.6524],[-1.8958,51.6531],[-1.9001,51.6545],[-1.9039,51.656],[-1.9056,51.6555],[-1.9088,51.6564],[-1.9089,51.6552],[-1.9141,51.6556],[-1.9168,51.6562],[-1.9209,51.6572],[-1.9217,51.6586],[-1.9266,51.6602],[-1.9256,51.6611],[-1.9291,51.6618],[-1.9381,51.6673],[-1.9391,51.6692],[-1.9425,51.67],[-1.9453,51.6698],[-1.9475,51.669],[-1.9495,51.6674],[-1.9518,51.6672],[-1.9524,51.6655],[-1.9548,51.6653],[-1.9546,51.6625],[-1.9586,51.6611],[-1.9579,51.6597],[-1.9631,51.6587],[-1.9624,51.6567],[-1.9612,51.6569],[-1.9562,51.6473],[-1.9508,51.6371],[-1.9554,51.638],[-1.9563,51.6377],[-1.9586,51.6386],[-1.9608,51.639],[-1.9647,51.6388],[-1.9686,51.6399],[-1.9709,51.6397],[-1.9718,51.6392],[-1.9744,51.6389],[-1.9757,51.6382],[-1.9773,51.6383],[-1.9764,51.6432],[-1.9793,51.6429],[-1.9813,51.643],[-1.9831,51.6435],[-1.9849,51.6432],[-1.986,51.6448],[-1.9875,51.6464],[-1.9911,51.6474],[-1.9912,51.6489],[-1.9922,51.6498],[-1.9938,51.6498],[-1.995,51.6512],[-1.9975,51.6512],[-2.0019,51.6491],[-2.0032,51.649],[-2.0064,51.6493],[-2.0106,51.6489],[-2.0129,51.6506],[-2.015,51.6503],[-2.02,51.6525],[-2.0214,51.6549],[-2.0244,51.6543],[-2.0251,51.6551],[-2.0276,51.6563],[-2.028,51.6568],[-2.0316,51.6582],[-2.0337,51.6585],[-2.0359,51.6594],[-2.0409,51.6619],[-2.0441,51.6642],[-2.0462,51.6655],[-2.0471,51.6669],[-2.0534,51.6697],[-2.0545,51.6712],[-2.0572,51.6724],[-2.0589,51.671],[-2.0672,51.6646],[-2.0736,51.6594],[-2.0872,51.6481],[-2.095,51.6418],[-2.0959,51.6409],[-2.1006,51.6371],[-2.1136,51.6264],[-2.1179,51.6223],[-2.1207,51.6205],[-2.1217,51.6196],[-2.129,51.6128],[-2.1345,51.6079],[-2.141,51.6014],[-2.149,51.5938],[-2.1525,51.5903],[-2.1544,51.5915],[-2.1566,51.592],[-2.1581,51.5935],[-2.1613,51.5935],[-2.1677,51.5946],[-2.1679,51.595],[-2.1711,51.5958],[-2.1747,51.5962],[-2.1774,51.5973],[-2.1795,51.6],[-2.1827,51.5993],[-2.1828,51.5991],[-2.1811,51.5965],[-2.184,51.5958],[-2.1833,51.5949],[-2.19,51.5925],[-2.192,51.5942],[-2.1924,51.5958],[-2.1943,51.5955],[-2.1988,51.5961],[-2.2017,51.5962],[-2.2066,51.5959],[-2.206,51.5982],[-2.206,51.6013],[-2.2074,51.6034],[-2.2108,51.603],[-2.2126,51.6013],[-2.2142,51.6005],[-2.2175,51.5994],[-2.2192,51.5985],[-2.2221,51.5964],[-2.2261,51.5952],[-2.2299,51.5952],[-2.2354,51.594],[-2.2419,51.5921],[-2.2411,51.5897],[-2.2432,51.5872],[-2.2447,51.5836],[-2.2451,51.5814],[-2.2478,51.5819],[-2.2506,51.582],[-2.2513,51.5833],[-2.2568,51.5828],[-2.2643,51.583],[-2.2675,51.5827],[-2.2705,51.5805],[-2.2711,51.5789],[-2.2726,51.5776],[-2.2743,51.5791],[-2.2766,51.5799],[-2.2787,51.5778],[-2.2802,51.5779],[-2.2827,51.5785],[-2.2813,51.5796],[-2.2821,51.5807],[-2.2807,51.581],[-2.2821,51.5823],[-2.2849,51.5832],[-2.2873,51.5832],[-2.2866,51.5845],[-2.2846,51.5842],[-2.2835,51.585],[-2.2883,51.5868],[-2.2905,51.5874],[-2.291,51.5869],[-2.2934,51.5877],[-2.2941,51.5886],[-2.2927,51.59],[-2.2907,51.5908],[-2.2893,51.5924],[-2.2899,51.5932],[-2.2944,51.5948],[-2.2966,51.595],[-2.2969,51.593],[-2.2979,51.5924],[-2.3011,51.592],[-2.3056,51.593],[-2.3058,51.5922],[-2.3069,51.5916],[-2.3083,51.5929],[-2.3166,51.5898],[-2.3197,51.5927],[-2.3199,51.5939],[-2.3225,51.5937],[-2.3239,51.5932],[-2.3268,51.5928],[-2.3284,51.5932],[-2.3304,51.5922],[-2.3313,51.5955],[-2.3333,51.5955],[-2.3342,51.5966],[-2.3351,51.5964],[-2.3353,51.5943],[-2.3383,51.5953],[-2.3395,51.5941],[-2.3413,51.5948],[-2.3443,51.5954],[-2.344,51.5965],[-2.3473,51.5974],[-2.3528,51.5967],[-2.3542,51.5992],[-2.3551,51.6001],[-2.3567,51.6005],[-2.3575,51.6016],[-2.3599,51.601],[-2.3629,51.6012],[-2.3624,51.6028],[-2.3656,51.6037],[-2.3666,51.6031],[-2.3668,51.601],[-2.3686,51.5992],[-2.3701,51.5985],[-2.3706,51.5976],[-2.3754,51.5976],[-2.3758,51.598],[-2.3787,51.5967],[-2.3813,51.5964],[-2.3865,51.5972],[-2.39,51.597],[-2.3919,51.5974],[-2.3931,51.5971],[-2.3945,51.5973],[-2.3944,51.5988],[-2.396,51.5997],[-2.3964,51.6007],[-2.3952,51.6014],[-2.3943,51.6034],[-2.3954,51.6058],[-2.3947,51.607],[-2.3942,51.6096],[-2.3932,51.6106],[-2.3906,51.6116],[-2.3902,51.6122],[-2.3918,51.614],[-2.3915,51.6154],[-2.3905,51.616],[-2.3902,51.6174],[-2.3893,51.6181],[-2.3895,51.6196],[-2.3894,51.6218],[-2.3889,51.6222],[-2.3884,51.6244],[-2.3892,51.6247],[-2.389,51.6261],[-2.3895,51.6272],[-2.3891,51.6278],[-2.3929,51.63],[-2.3937,51.6314],[-2.3953,51.6323],[-2.3975,51.633],[-2.3982,51.6338],[-2.3993,51.6337],[-2.4003,51.635],[-2.3974,51.636],[-2.3921,51.6361],[-2.3902,51.6364],[-2.3883,51.6373],[-2.3861,51.6376],[-2.3854,51.6387],[-2.3858,51.6398],[-2.3884,51.6401],[-2.3903,51.6406],[-2.3926,51.6391],[-2.3958,51.6387],[-2.3971,51.6396],[-2.3948,51.6421],[-2.3966,51.6428],[-2.3958,51.6436],[-2.3988,51.6458],[-2.4003,51.6452],[-2.4027,51.6425],[-2.4041,51.6429],[-2.4048,51.6414],[-2.4064,51.6417],[-2.4074,51.6414],[-2.4102,51.6419],[-2.4115,51.6428],[-2.4149,51.6445],[-2.4167,51.6433],[-2.4209,51.645],[-2.4211,51.6454],[-2.4241,51.6458],[-2.4273,51.6473],[-2.4308,51.6465],[-2.4319,51.6469],[-2.4317,51.6486],[-2.4322,51.6491],[-2.4342,51.6492],[-2.4357,51.6498],[-2.4403,51.6507],[-2.4421,51.6523],[-2.4431,51.6522],[-2.4448,51.6511],[-2.4457,51.6493],[-2.4487,51.6497],[-2.4502,51.6501],[-2.4521,51.6512],[-2.4553,51.6521],[-2.4588,51.6513],[-2.4604,51.6526],[-2.4627,51.652],[-2.4637,51.651],[-2.4658,51.651],[-2.4681,51.6494],[-2.4694,51.6479],[-2.4731,51.6468],[-2.4758,51.6465],[-2.4773,51.6467],[-2.482,51.6464],[-2.4851,51.6452],[-2.4873,51.6447],[-2.49,51.6447],[-2.4896,51.6459],[-2.4864,51.6474],[-2.4862,51.6484],[-2.4893,51.6489],[-2.4918,51.6497],[-2.493,51.6518],[-2.4914,51.6538],[-2.4917,51.6559],[-2.4927,51.6578],[-2.4917,51.661],[-2.4917,51.6629],[-2.4898,51.6634],[-2.4908,51.6643],[-2.4925,51.6642],[-2.4952,51.6646],[-2.4964,51.6644],[-2.4984,51.665],[-2.5017,51.6647],[-2.5014,51.6654],[-2.5058,51.6663],[-2.509,51.666],[-2.5099,51.6679],[-2.5158,51.6699],[-2.5175,51.6707],[-2.5198,51.6713],[-2.527,51.6741],[-2.5335,51.6764],[-2.5347,51.6772],[-2.5271,51.6808],[-2.5239,51.6817],[-2.5174,51.6826],[-2.5123,51.6844],[-2.507,51.6872],[-2.4973,51.6932],[-2.4939,51.6964],[-2.4914,51.6992],[-2.49,51.6992],[-2.4893,51.698],[-2.4874,51.6982],[-2.4875,51.6993],[-2.489,51.7009],[-2.489,51.7016],[-2.4862,51.705],[-2.4855,51.7071],[-2.4841,51.7119],[-2.4841,51.7131],[-2.4836,51.716],[-2.4831,51.7168],[-2.4832,51.7186],[-2.4824,51.7242],[-2.4819,51.7256],[-2.4802,51.7254],[-2.4741,51.7255],[-2.4723,51.726],[-2.4699,51.7273],[-2.4655,51.73],[-2.4622,51.733],[-2.4569,51.7366],[-2.4515,51.7393],[-2.4483,51.74],[-2.446,51.739],[-2.4413,51.738],[-2.4362,51.7367],[-2.4323,51.7367],[-2.4298,51.7373],[-2.4292,51.7382],[-2.4266,51.7391],[-2.4159,51.7436],[-2.4129,51.7457],[-2.4104,51.7481],[-2.4093,51.749],[-2.4078,51.7489],[-2.4055,51.7492],[-2.4033,51.75],[-2.3995,51.7509],[-2.3978,51.7517],[-2.3957,51.753],[-2.3912,51.7554],[-2.3901,51.7567],[-2.3888,51.7567],[-2.3827,51.7584],[-2.3802,51.7614],[-2.3795,51.7635],[-2.3793,51.7651],[-2.3795,51.7671],[-2.3808,51.7701],[-2.3841,51.7751],[-2.3859,51.7761],[-2.3896,51.7775],[-2.3938,51.7789],[-2.3987,51.7809],[-2.403,51.7821],[-2.405,51.7823],[-2.4083,51.784],[-2.4116,51.7852],[-2.4177,51.7863],[-2.4313,51.7865],[-2.436,51.7871],[-2.4405,51.7882],[-2.4451,51.7902],[-2.4459,51.7909],[-2.4471,51.7929],[-2.4472,51.7947],[-2.4469,51.7957],[-2.4444,51.7993],[-2.438,51.807],[-2.4365,51.8085],[-2.4323,51.8119],[-2.428,51.8145],[-2.4246,51.815],[-2.422,51.8139],[-2.4197,51.8117],[-2.4182,51.8093],[-2.4142,51.8061],[-2.4101,51.8043],[-2.4068,51.8032],[-2.4035,51.8015],[-2.399,51.8005],[-2.3967,51.8004],[-2.3915,51.7998],[-2.3899,51.7994],[-2.3839,51.7961],[-2.3806,51.7948],[-2.3749,51.7928],[-2.3722,51.7923],[-2.3686,51.7919],[-2.3642,51.7922],[-2.3629,51.7927],[-2.3612,51.7927],[-2.3563,51.7934],[-2.3517,51.7948],[-2.3498,51.7958],[-2.3474,51.7978],[-2.3461,51.7992],[-2.3452,51.8013],[-2.346,51.8032],[-2.3458,51.8039],[-2.3475,51.806],[-2.3488,51.8064],[-2.35,51.8074],[-2.3548,51.8091],[-2.3593,51.8112],[-2.3597,51.8125],[-2.3596,51.8158],[-2.3601,51.8182],[-2.3614,51.8209],[-2.3617,51.8222],[-2.3614,51.8238],[-2.3606,51.8258],[-2.3598,51.8266],[-2.3574,51.8273],[-2.3515,51.8281],[-2.3503,51.8284],[-2.349,51.8295],[-2.3489,51.8304],[-2.3502,51.8317],[-2.3552,51.8339],[-2.3558,51.836],[-2.3552,51.8394],[-2.3537,51.8432],[-2.3516,51.8459],[-2.3493,51.8465],[-2.345,51.8471],[-2.3418,51.8477],[-2.3374,51.8494],[-2.3338,51.8501],[-2.3308,51.85],[-2.3281,51.8492],[-2.3252,51.8479],[-2.3235,51.8475],[-2.3205,51.8472],[-2.315,51.8472],[-2.311,51.847],[-2.3064,51.8461],[-2.3054,51.8454],[-2.3043,51.8435],[-2.3042,51.841],[-2.303,51.8374],[-2.302,51.8348],[-2.3009,51.8336],[-2.2983,51.8322],[-2.2964,51.8319],[-2.2944,51.8321],[-2.2915,51.8332],[-2.29,51.8349],[-2.29,51.8375],[-2.2897,51.8387],[-2.2887,51.8395],[-2.2849,51.8413],[-2.2809,51.8428],[-2.2792,51.8437],[-2.2786,51.8449],[-2.2796,51.8479],[-2.2848,51.8546],[-2.2877,51.8586],[-2.287,51.86],[-2.2854,51.8605],[-2.2778,51.8614],[-2.2755,51.8619],[-2.2735,51.8632],[-2.272,51.8649],[-2.2711,51.8668],[-2.2693,51.8683],[-2.2699,51.87],[-2.2698,51.8711],[-2.2676,51.8738],[-2.2676,51.875],[-2.2669,51.8769],[-2.2668,51.8783],[-2.2678,51.8807],[-2.2679,51.8821],[-2.2672,51.8851],[-2.2675,51.8878],[-2.2683,51.888],[-2.2681,51.8847],[-2.2688,51.8813],[-2.2677,51.8781],[-2.2677,51.8765],[-2.2686,51.8738],[-2.2705,51.8714],[-2.2708,51.8704],[-2.2704,51.8685],[-2.272,51.8672],[-2.2731,51.8651],[-2.2748,51.8633],[-2.2781,51.8621],[-2.2848,51.8613],[-2.2883,51.8602],[-2.2889,51.8584],[-2.2849,51.8531],[-2.2838,51.8512],[-2.2806,51.8469],[-2.2799,51.8454],[-2.28,51.8446],[-2.2814,51.8435],[-2.2862,51.8416],[-2.2896,51.84],[-2.2908,51.8391],[-2.2915,51.8375],[-2.291,51.8351],[-2.2919,51.8339],[-2.2949,51.8326],[-2.297,51.8326],[-2.2987,51.8332],[-2.3007,51.8346],[-2.3015,51.8359],[-2.303,51.8411],[-2.3035,51.8443],[-2.3045,51.8458],[-2.3057,51.8466],[-2.3076,51.8473],[-2.314,51.8478],[-2.3205,51.8477],[-2.3244,51.8483],[-2.329,51.8502],[-2.3314,51.8507],[-2.3342,51.8506],[-2.3373,51.85],[-2.3412,51.8486],[-2.344,51.8479],[-2.3514,51.8467],[-2.3539,51.8454],[-2.3555,51.8425],[-2.3565,51.84],[-2.3571,51.8359],[-2.3567,51.8341],[-2.3559,51.8332],[-2.3543,51.8322],[-2.352,51.8313],[-2.3507,51.8306],[-2.3504,51.8298],[-2.3525,51.8289],[-2.3566,51.8284],[-2.3588,51.828],[-2.3605,51.8274],[-2.3621,51.8261],[-2.3627,51.8251],[-2.3632,51.8228],[-2.3632,51.8215],[-2.3622,51.8171],[-2.3623,51.8142],[-2.3621,51.8125],[-2.3623,51.8111],[-2.3619,51.8096],[-2.3604,51.8069],[-2.3591,51.8058],[-2.3556,51.8045],[-2.3537,51.8034],[-2.3523,51.8031],[-2.3497,51.8033],[-2.3479,51.8025],[-2.3484,51.8003],[-2.3507,51.7979],[-2.3528,51.7968],[-2.3584,51.7952],[-2.3635,51.7943],[-2.3673,51.7941],[-2.369,51.7944],[-2.3726,51.7957],[-2.3763,51.7972],[-2.381,51.7994],[-2.3856,51.801],[-2.3901,51.8021],[-2.3928,51.8024],[-2.3973,51.8035],[-2.4018,51.8043],[-2.4054,51.8074],[-2.4081,51.8104],[-2.4107,51.8138],[-2.4146,51.8171],[-2.417,51.8182],[-2.4208,51.8191],[-2.4239,51.8193],[-2.4266,51.8189],[-2.4298,51.8181],[-2.4336,51.8165],[-2.4385,51.8138],[-2.4413,51.8119],[-2.4433,51.8101],[-2.4446,51.8083],[-2.4476,51.8019],[-2.4487,51.8016],[-2.4505,51.8001],[-2.4522,51.798],[-2.4529,51.7966],[-2.4526,51.7944],[-2.4519,51.7916],[-2.4508,51.7908],[-2.4501,51.7868],[-2.4483,51.7848],[-2.4441,51.783],[-2.4433,51.783],[-2.4414,51.7819],[-2.4388,51.7813],[-2.436,51.781],[-2.43,51.7821],[-2.4228,51.7816],[-2.4162,51.7808],[-2.4118,51.7799],[-2.4069,51.7785],[-2.4058,51.778],[-2.4046,51.7762],[-2.4042,51.7747],[-2.4046,51.7729],[-2.4063,51.7708],[-2.411,51.7684],[-2.4134,51.7679],[-2.4168,51.7666],[-2.4199,51.7659],[-2.4208,51.7654],[-2.4242,51.7648],[-2.4275,51.7635],[-2.4301,51.7617],[-2.4341,51.7601],[-2.4368,51.7593],[-2.4398,51.7581],[-2.4466,51.754],[-2.4514,51.7515],[-2.4597,51.7478],[-2.4651,51.7466],[-2.4704,51.7447],[-2.4728,51.7435],[-2.4764,51.7405],[-2.4778,51.7387],[-2.4788,51.735],[-2.4819,51.7339],[-2.4888,51.7318],[-2.4904,51.731],[-2.4942,51.7287],[-2.4972,51.7255],[-2.4982,51.7239],[-2.4982,51.7228],[-2.5008,51.7184],[-2.5014,51.716],[-2.5021,51.7149],[-2.5051,51.7117],[-2.5061,51.7101],[-2.508,51.7098],[-2.5114,51.7085],[-2.5156,51.7085],[-2.5197,51.7074],[-2.525,51.7042],[-2.5271,51.7025],[-2.5285,51.7024],[-2.5318,51.7016],[-2.5342,51.7008],[-2.5375,51.7006],[-2.5445,51.6989],[-2.5476,51.6971],[-2.5524,51.693],[-2.5543,51.6925],[-2.5556,51.6931],[-2.5577,51.6936],[-2.559,51.6935],[-2.5611,51.6927],[-2.5635,51.6904],[-2.5681,51.6901],[-2.5706,51.6897],[-2.573,51.6889],[-2.5744,51.6876],[-2.5744,51.6857],[-2.5814,51.6831],[-2.5846,51.6825],[-2.5896,51.6807],[-2.5969,51.6784],[-2.6034,51.6753],[-2.6061,51.6736],[-2.6093,51.6725],[-2.6082,51.6722],[-2.6098,51.6712],[-2.6146,51.6674],[-2.617,51.6657],[-2.6218,51.6633],[-2.624,51.6619],[-2.6256,51.6606],[-2.626,51.6586],[-2.6254,51.657],[-2.6236,51.6541],[-2.6248,51.653],[-2.6277,51.651],[-2.6289,51.6497],[-2.6313,51.6477],[-2.6312,51.6471],[-2.6322,51.6453],[-2.6362,51.6423],[-2.6383,51.6402],[-2.6391,51.6391],[-2.6404,51.6362],[-2.6411,51.6354],[-2.6453,51.6334],[-2.6476,51.6316],[-2.6499,51.628],[-2.6507,51.6261],[-2.651,51.6235],[-2.6506,51.6206],[-2.6488,51.6179],[-2.6472,51.6167],[-2.6471,51.6156],[-2.6477,51.6146],[-2.6478,51.6134],[-2.6488,51.6114],[-2.6498,51.6104],[-2.6526,51.6094],[-2.6547,51.6101],[-2.6561,51.6102],[-2.6572,51.6113],[-2.6581,51.6135],[-2.6594,51.6158],[-2.6592,51.6169],[-2.6578,51.619],[-2.6555,51.6202],[-2.655,51.6216],[-2.6553,51.6232],[-2.6574,51.6253],[-2.6625,51.6284],[-2.6644,51.6301],[-2.6674,51.6336],[-2.6676,51.6356],[-2.6665,51.637],[-2.6652,51.6403],[-2.6658,51.6432],[-2.6689,51.6464],[-2.6715,51.6469],[-2.6734,51.6468],[-2.6752,51.6457],[-2.6775,51.6452],[-2.6792,51.6469],[-2.6791,51.6483],[-2.6779,51.6496],[-2.6765,51.6505],[-2.671,51.655],[-2.6682,51.6576],[-2.6659,51.6606],[-2.6649,51.6632],[-2.6653,51.6649],[-2.6664,51.6655],[-2.669,51.6656],[-2.6705,51.6649],[-2.6725,51.663],[-2.6745,51.6615],[-2.6771,51.6605],[-2.6791,51.6603],[-2.6808,51.6604],[-2.6829,51.661],[-2.6847,51.6618],[-2.6856,51.6633],[-2.6842,51.6659],[-2.684,51.6676],[-2.6825,51.6686],[-2.6799,51.6692],[-2.6746,51.6692],[-2.6716,51.6686],[-2.6672,51.6689],[-2.6597,51.6708],[-2.6579,51.6717],[-2.6564,51.6734],[-2.6563,51.6744],[-2.6569,51.6758],[-2.6594,51.6771],[-2.6626,51.678],[-2.6679,51.6789],[-2.6706,51.6803],[-2.6722,51.6819],[-2.6722,51.6831],[-2.6712,51.6848],[-2.6691,51.687],[-2.6685,51.6883],[-2.6684,51.6908],[-2.6681,51.6916],[-2.6685,51.6936],[-2.6695,51.6948],[-2.6728,51.6974],[-2.6756,51.6983],[-2.6779,51.6988],[-2.6827,51.7002],[-2.6836,51.7018],[-2.6829,51.7029],[-2.6801,51.7029],[-2.6787,51.7021],[-2.677,51.7005],[-2.6761,51.7001],[-2.6727,51.7001],[-2.6699,51.7008],[-2.6687,51.7021],[-2.6681,51.7058],[-2.6685,51.707],[-2.6726,51.7106],[-2.6777,51.713],[-2.6792,51.7142],[-2.6796,51.7164],[-2.6813,51.7212],[-2.6812,51.7222],[-2.68,51.724],[-2.6802,51.7248],[-2.686,51.7283],[-2.6871,51.73],[-2.6871,51.7308],[-2.6857,51.7318],[-2.6794,51.7333],[-2.675,51.7346],[-2.673,51.7355],[-2.6711,51.7368],[-2.6713,51.7399],[-2.6695,51.7427],[-2.6686,51.745],[-2.6657,51.748],[-2.6627,51.7539],[-2.6631,51.755],[-2.6659,51.7569],[-2.6698,51.7584],[-2.6715,51.7589],[-2.6744,51.7609],[-2.6763,51.7641],[-2.6795,51.7672],[-2.6804,51.7689],[-2.6799,51.7714],[-2.6777,51.773],[-2.6763,51.7745],[-2.6752,51.7763],[-2.675,51.7776],[-2.6762,51.7799],[-2.6758,51.7812],[-2.6735,51.7838],[-2.6734,51.7847],[-2.6746,51.786],[-2.6758,51.7881],[-2.6737,51.7884],[-2.673,51.7891],[-2.6728,51.7907],[-2.6731,51.7918],[-2.6727,51.7931],[-2.6698,51.7943],[-2.6715,51.795],[-2.6749,51.7972],[-2.6769,51.7987],[-2.6775,51.7999],[-2.6778,51.8016],[-2.6786,51.8026],[-2.6781,51.8036],[-2.6756,51.8059],[-2.6755,51.8067],[-2.6734,51.8078],[-2.6726,51.8089],[-2.669,51.8091],[-2.6654,51.8101],[-2.6619,51.8101],[-2.6595,51.8107],[-2.6589,51.8114],[-2.6588,51.8135],[-2.6597,51.816],[-2.6611,51.8181],[-2.6597,51.8186],[-2.6589,51.8198],[-2.6609,51.8227],[-2.6502,51.8241],[-2.6499,51.825],[-2.6504,51.8261],[-2.6484,51.8268],[-2.6464,51.8291],[-2.6443,51.8334],[-2.6435,51.8346],[-2.641,51.8366],[-2.6405,51.8362],[-2.6384,51.8375],[-2.6365,51.8392],[-2.6356,51.8411],[-2.6367,51.8427],[-2.6357,51.8429],[-2.6325,51.84],[-2.6298,51.8388],[-2.6288,51.8391],[-2.6255,51.839],[-2.6246,51.8394],[-2.622,51.8431],[-2.6201,51.8439],[-2.6168,51.845],[-2.6122,51.8462],[-2.6095,51.8467],[-2.6074,51.8498],[-2.607,51.8511],[-2.6046,51.8545],[-2.6017,51.856],[-2.6003,51.8564],[-2.5984,51.8565],[-2.5961,51.8562],[-2.5939,51.8556],[-2.5916,51.8542],[-2.5899,51.8522],[-2.5882,51.8508],[-2.5861,51.8498],[-2.5825,51.8496],[-2.5812,51.85],[-2.5788,51.8518],[-2.5788,51.8533],[-2.5794,51.8542],[-2.5831,51.8582],[-2.5852,51.8599],[-2.5808,51.8616],[-2.5777,51.8614],[-2.5762,51.8625],[-2.5731,51.8625],[-2.5693,51.863],[-2.5681,51.8626],[-2.564,51.8634],[-2.5617,51.8643],[-2.5589,51.8639],[-2.5564,51.8629],[-2.5546,51.8632],[-2.5501,51.8628],[-2.5483,51.862],[-2.5467,51.8608],[-2.5439,51.8602],[-2.5389,51.8602],[-2.5371,51.8604],[-2.5341,51.8604],[-2.5316,51.8608],[-2.5311,51.863],[-2.5277,51.863],[-2.5254,51.8634],[-2.5222,51.8647],[-2.5218,51.8662],[-2.5202,51.8679],[-2.5193,51.871],[-2.5179,51.8734],[-2.5133,51.8801],[-2.5123,51.881],[-2.5099,51.8841],[-2.5086,51.8852],[-2.5067,51.8854],[-2.5054,51.8861],[-2.5035,51.8866],[-2.5023,51.8863],[-2.5009,51.8851],[-2.5012,51.882],[-2.5,51.8817],[-2.4982,51.882],[-2.4963,51.8834],[-2.4947,51.8842],[-2.494,51.8818],[-2.4939,51.88],[-2.4887,51.8805],[-2.4878,51.8812],[-2.4867,51.8847],[-2.4849,51.885],[-2.4824,51.8859],[-2.48,51.8858],[-2.4776,51.885],[-2.4734,51.8855],[-2.4738,51.8868],[-2.4713,51.8893],[-2.4686,51.8908],[-2.4678,51.892],[-2.4647,51.8931],[-2.4625,51.8929],[-2.4582,51.8932],[-2.4546,51.8938],[-2.451,51.8942],[-2.4489,51.8948],[-2.446,51.894],[-2.4449,51.895],[-2.4426,51.8962],[-2.4401,51.8968],[-2.4408,51.8985],[-2.4427,51.8984],[-2.4443,51.8989],[-2.4439,51.9008],[-2.4419,51.902],[-2.4402,51.9024],[-2.4423,51.9041],[-2.4425,51.905],[-2.4441,51.9058],[-2.4418,51.9072],[-2.443,51.9085],[-2.4433,51.9094],[-2.4444,51.9098],[-2.4431,51.912],[-2.4445,51.9138],[-2.4475,51.9155],[-2.4485,51.9189],[-2.4493,51.9191],[-2.4518,51.9188],[-2.4524,51.9192],[-2.4546,51.9193],[-2.4567,51.9205],[-2.4579,51.922],[-2.46,51.9235],[-2.4613,51.925],[-2.466,51.928],[-2.4662,51.9314],[-2.4674,51.9346],[-2.4679,51.9374],[-2.4663,51.9373],[-2.4642,51.9384],[-2.4636,51.9394],[-2.465,51.9413],[-2.4649,51.9428],[-2.4638,51.9434],[-2.4649,51.9446],[-2.4655,51.9466],[-2.4645,51.9486],[-2.466,51.9502],[-2.4655,51.9517],[-2.4673,51.9518],[-2.4707,51.9533],[-2.4722,51.9554],[-2.4738,51.9564],[-2.4798,51.9557],[-2.4808,51.9561],[-2.4824,51.9557],[-2.4839,51.9568],[-2.4861,51.9574],[-2.4878,51.9567],[-2.4902,51.955],[-2.4919,51.9567],[-2.4955,51.9583],[-2.4975,51.9588],[-2.4966,51.9603],[-2.5006,51.9605],[-2.4999,51.9615],[-2.4999,51.9627],[-2.499,51.9637],[-2.4957,51.9644],[-2.4924,51.9639],[-2.4929,51.9647],[-2.4924,51.9667],[-2.493,51.9686],[-2.4938,51.97],[-2.4951,51.9711],[-2.4965,51.9761],[-2.4964,51.9775],[-2.4949,51.9811],[-2.4926,51.9819],[-2.4914,51.9819],[-2.4903,51.9835],[-2.4892,51.987],[-2.4868,51.988],[-2.4835,51.988],[-2.4821,51.9885],[-2.4816,51.9895],[-2.4802,51.9905],[-2.48,51.9913],[-2.4772,51.9927],[-2.4748,51.9928],[-2.4711,51.9946],[-2.4736,51.9961],[-2.4751,51.9981],[-2.4788,52.0004],[-2.4832,52.0002],[-2.4853,52.0004],[-2.4874,52.0035],[-2.4912,52.0061],[-2.4921,52.0083],[-2.4913,52.0105],[-2.4896,52.0113],[-2.4876,52.0115],[-2.4871,52.0123],[-2.4846,52.0125],[-2.4839,52.0138],[-2.4827,52.0142],[-2.4793,52.0171],[-2.4774,52.0199],[-2.4789,52.0225],[-2.4739,52.0238],[-2.4712,52.0238],[-2.4706,52.0234],[-2.4685,52.0238],[-2.4636,52.023],[-2.4625,52.0219],[-2.4626,52.0204],[-2.4636,52.0188],[-2.4625,52.0173],[-2.4625,52.0162],[-2.4639,52.0148],[-2.4619,52.0145],[-2.4603,52.0156],[-2.4569,52.0149],[-2.4548,52.0149],[-2.4504,52.0156],[-2.4474,52.0158],[-2.4461,52.0153],[-2.4442,52.0157],[-2.4435,52.0151],[-2.441,52.0145],[-2.4378,52.0143],[-2.437,52.0149],[-2.4338,52.0123],[-2.4354,52.0108],[-2.4339,52.0093],[-2.4338,52.0069],[-2.4346,52.0063],[-2.4358,52.0043],[-2.4351,52.0027],[-2.4365,52.0014],[-2.4357,51.9994],[-2.435,51.999],[-2.4356,51.9979],[-2.4372,51.9975],[-2.4366,51.9968],[-2.4324,51.996],[-2.4302,51.9961],[-2.4261,51.9956],[-2.4228,51.9943],[-2.421,51.9942],[-2.4181,51.9946],[-2.4162,51.9942],[-2.4132,51.9941],[-2.4064,51.9953],[-2.403,51.9961],[-2.399,51.9961],[-2.3995,51.998],[-2.3994,51.9993],[-2.3968,52.0011],[-2.3959,52.0022],[-2.3949,52.0047],[-2.3955,52.0058],[-2.3947,52.0076],[-2.3947,52.0099],[-2.3941,52.0118],[-2.3929,52.0129],[-2.387,52.0122],[-2.3824,52.0134],[-2.3799,52.0139],[-2.3753,52.016],[-2.3707,52.017],[-2.3655,52.0174],[-2.3634,52.0181],[-2.3615,52.0182],[-2.3563,52.0197],[-2.3544,52.0197],[-2.3526,52.0204],[-2.3514,52.0213],[-2.3513,52.0207],[-2.3494,52.0178],[-2.3505,52.0165],[-2.3519,52.0157],[-2.3525,52.0135],[-2.3511,52.0132],[-2.3493,52.0114],[-2.3471,52.0111],[-2.3452,52.0099],[-2.344,52.0088],[-2.3431,52.0092],[-2.3413,52.0083],[-2.3409,52.0069],[-2.3385,52.0071],[-2.3367,52.0077],[-2.3342,52.0077],[-2.333,52.0073],[-2.3294,52.0068],[-2.326,52.0055],[-2.3247,52.0035],[-2.3258,52.0007],[-2.3257,51.9996],[-2.3235,51.9994],[-2.3228,51.9975],[-2.3233,51.9963],[-2.3223,51.9944],[-2.3207,51.9925],[-2.3211,51.9907],[-2.322,51.9898],[-2.3223,51.9865],[-2.3229,51.9843],[-2.3224,51.9818],[-2.3241,51.9788],[-2.3251,51.9779],[-2.3258,51.9756],[-2.3204,51.9758],[-2.3133,51.9766],[-2.3112,51.9758],[-2.3088,51.9744],[-2.3093,51.9738],[-2.3079,51.9728],[-2.3091,51.9722],[-2.3095,51.9706],[-2.3058,51.9708],[-2.3037,51.9686],[-2.3004,51.9668],[-2.2971,51.9677],[-2.2959,51.9685],[-2.2933,51.9697],[-2.2883,51.9707],[-2.2806,51.9706],[-2.2769,51.9696],[-2.2734,51.9694],[-2.2685,51.9686],[-2.2678,51.9681],[-2.2636,51.9673],[-2.2587,51.9678],[-2.2565,51.9671],[-2.2514,51.9666],[-2.2518,51.9677],[-2.2511,51.9687],[-2.2489,51.9682],[-2.2463,51.9714],[-2.244,51.9729],[-2.2429,51.9743],[-2.2436,51.9747],[-2.2399,51.979],[-2.2376,51.9812],[-2.2342,51.9858],[-2.2332,51.9867],[-2.2316,51.9871],[-2.2296,51.9881],[-2.2278,51.9886],[-2.229,51.9908],[-2.2264,51.9908],[-2.2244,51.9928],[-2.2214,51.9945],[-2.2206,51.9955],[-2.217,51.9941],[-2.2145,51.9954],[-2.2157,51.9958],[-2.213,51.9968],[-2.2112,51.9965],[-2.2085,51.9958],[-2.2056,51.9953],[-2.2056,51.9964],[-2.2029,51.9964],[-2.2031,51.9953],[-2.2008,51.9948],[-2.2005,51.9957],[-2.1985,51.9955],[-2.1972,51.995],[-2.1971,51.9943],[-2.1952,51.9944],[-2.1904,51.9915],[-2.189,51.9911],[-2.1851,51.9906],[-2.1837,51.9908],[-2.1817,51.9919],[-2.1794,51.9948],[-2.1799,51.9968],[-2.1815,51.9991],[-2.1795,51.9992],[-2.1749,51.9961],[-2.1717,51.9948],[-2.1696,51.9947],[-2.1663,51.9953],[-2.1649,51.996],[-2.164,51.9969],[-2.1636,52.0015],[-2.1645,52.004],[-2.1655,52.0048],[-2.1721,52.0085],[-2.1766,52.0104],[-2.1808,52.0125],[-2.1841,52.0139],[-2.1854,52.0155],[-2.1866,52.0179],[-2.1877,52.0191],[-2.1831,52.0197],[-2.1783,52.0219],[-2.1769,52.0227],[-2.1771,52.0239],[-2.1783,52.026],[-2.1776,52.0272],[-2.1786,52.0286],[-2.1781,52.0291],[-2.1794,52.0319],[-2.1791,52.0334],[-2.1797,52.0348],[-2.1806,52.0355],[-2.1803,52.0373],[-2.1809,52.0402],[-2.1805,52.0423],[-2.1782,52.0437],[-2.177,52.0455],[-2.1741,52.047],[-2.1714,52.0476],[-2.1701,52.0475],[-2.1683,52.0487],[-2.166,52.0492],[-2.1645,52.05],[-2.162,52.0506],[-2.1581,52.0502],[-2.1555,52.0493],[-2.1553,52.0485],[-2.153,52.0481],[-2.1492,52.0469],[-2.1472,52.0468],[-2.1436,52.0459],[-2.1415,52.0456],[-2.138,52.0458],[-2.1337,52.0463],[-2.1264,52.0432],[-2.1235,52.0429],[-2.121,52.0423],[-2.1184,52.0421],[-2.1173,52.0394],[-2.1161,52.0379],[-2.1156,52.0362],[-2.117,52.0339],[-2.1179,52.0331],[-2.1223,52.0318],[-2.1259,52.0305],[-2.1293,52.0298],[-2.1335,52.0294],[-2.1364,52.0293],[-2.1394,52.0279],[-2.141,52.025],[-2.1413,52.0231],[-2.1424,52.0196],[-2.1445,52.0169],[-2.1449,52.0154],[-2.1461,52.0137],[-2.1475,52.0131],[-2.149,52.012],[-2.1498,52.011],[-2.1508,52.0066],[-2.1476,52.0054],[-2.1463,52.0046],[-2.1454,52.0047],[-2.1437,52.0041],[-2.1417,52.0046],[-2.1391,52.0039],[-2.1408,52.0024],[-2.1391,52.0008],[-2.1406,51.9995],[-2.1386,51.9994],[-2.1369,51.9998],[-2.1356,51.9996],[-2.1342,52.0006],[-2.1333,52.0017],[-2.1334,52.0025],[-2.1323,52.0028],[-2.1315,52.0059],[-2.1291,52.0065],[-2.1271,52.0073],[-2.1258,52.0091],[-2.1239,52.01],[-2.1234,52.0109],[-2.1212,52.0113],[-2.1204,52.0128],[-2.118,52.0142],[-2.1139,52.0146],[-2.1126,52.0153],[-2.1093,52.0143],[-2.1076,52.0146],[-2.1054,52.014],[-2.1038,52.0141],[-2.0997,52.0132],[-2.0977,52.0131],[-2.0977,52.0118],[-2.0965,52.0114],[-2.0939,52.0117],[-2.0927,52.0113],[-2.0895,52.0113],[-2.0874,52.0107],[-2.0855,52.0106],[-2.0829,52.0111],[-2.0809,52.0108],[-2.0789,52.0117],[-2.0781,52.0111],[-2.0757,52.0115],[-2.0724,52.0115],[-2.0703,52.0125],[-2.0657,52.0138],[-2.0628,52.0139],[-2.0624,52.0144],[-2.0604,52.0145],[-2.0599,52.0108],[-2.0593,52.0095],[-2.0573,52.0098],[-2.0533,52.0086],[-2.0516,52.0087],[-2.0511,52.008],[-2.0489,52.0069],[-2.0501,52.006],[-2.0495,52.0038],[-2.045,52.0036],[-2.0384,52.0046],[-2.0369,52.006],[-2.0379,52.0079],[-2.0383,52.0096],[-2.0344,52.0098],[-2.0324,52.0097],[-2.0295,52.0099],[-2.027,52.0106],[-2.0292,52.0127],[-2.0281,52.0134],[-2.0217,52.0156],[-2.0237,52.0169],[-2.0193,52.0189],[-2.0166,52.0204],[-2.0134,52.0213],[-2.0071,52.0242],[-2.0014,52.0277],[-1.9993,52.0293],[-1.9976,52.0299],[-1.9957,52.0268],[-1.994,52.0278],[-1.9926,52.0293],[-1.9885,52.0322],[-1.9879,52.033],[-1.9841,52.0359],[-1.9763,52.036],[-1.9728,52.0361],[-1.967,52.036],[-1.9631,52.0362],[-1.9567,52.0371],[-1.954,52.0371],[-1.9515,52.0375],[-1.9504,52.0354],[-1.9497,52.0353],[-1.948,52.034],[-1.9477,52.032],[-1.9462,52.0317],[-1.9441,52.0318],[-1.9423,52.0324],[-1.9399,52.0323],[-1.9338,52.0308],[-1.932,52.0299],[-1.9311,52.0302],[</t>
  </si>
  <si>
    <t>{"type":"MultiPolygon","coordinates":[[[[-0.9861,51.3628],[-0.9855,51.3619],[-0.9879,51.3607],[-0.9868,51.3599],[-0.9841,51.3597],[-0.9813,51.36],[-0.9774,51.3606],[-0.9755,51.3602],[-0.9725,51.3599],[-0.971,51.3603],[-0.967,51.3607],[-0.9527,51.3626],[-0.9467,51.3632],[-0.9414,51.3639],[-0.9392,51.3632],[-0.9371,51.3639],[-0.9367,51.366],[-0.9329,51.3647],[-0.9307,51.3645],[-0.9284,51.3653],[-0.9262,51.3653],[-0.9251,51.3659],[-0.9237,51.366],[-0.9183,51.3649],[-0.9176,51.3636],[-0.9184,51.3632],[-0.9178,51.3622],[-0.9159,51.3611],[-0.9145,51.3609],[-0.9111,51.361],[-0.9071,51.3597],[-0.9037,51.3581],[-0.9015,51.359],[-0.8998,51.359],[-0.8975,51.3579],[-0.8972,51.3573],[-0.8954,51.3572],[-0.8926,51.3563],[-0.8897,51.3569],[-0.8882,51.3563],[-0.8853,51.3547],[-0.8845,51.3555],[-0.8829,51.3555],[-0.8817,51.3538],[-0.8792,51.3538],[-0.8792,51.3532],[-0.8779,51.3526],[-0.8733,51.3523],[-0.8717,51.3527],[-0.8682,51.3547],[-0.866,51.3539],[-0.8649,51.3543],[-0.8601,51.3541],[-0.8575,51.3538],[-0.8543,51.3539],[-0.8533,51.3542],[-0.8512,51.354],[-0.8502,51.3532],[-0.8475,51.3524],[-0.8459,51.3527],[-0.8446,51.3522],[-0.8416,51.3522],[-0.8413,51.3527],[-0.8374,51.3529],[-0.8366,51.3523],[-0.8339,51.353],[-0.8307,51.353],[-0.8278,51.3523],[-0.8264,51.3523],[-0.8248,51.3501],[-0.8205,51.349],[-0.8191,51.3488],[-0.8189,51.3479],[-0.816,51.3471],[-0.8158,51.3464],[-0.814,51.3454],[-0.8153,51.3444],[-0.8151,51.3423],[-0.8131,51.3413],[-0.8095,51.341],[-0.8045,51.3416],[-0.8041,51.3414],[-0.7978,51.3416],[-0.7957,51.341],[-0.7942,51.3411],[-0.7933,51.3401],[-0.7911,51.34],[-0.7872,51.3392],[-0.7851,51.3384],[-0.7833,51.3374],[-0.7834,51.3364],[-0.7823,51.3356],[-0.7801,51.3348],[-0.7783,51.3337],[-0.7766,51.3332],[-0.7755,51.332],[-0.7747,51.3306],[-0.7736,51.3301],[-0.7722,51.3285],[-0.7724,51.3279],[-0.7707,51.3275],[-0.7686,51.3276],[-0.7682,51.3267],[-0.7665,51.3261],[-0.765,51.3247],[-0.766,51.3234],[-0.7635,51.3214],[-0.7627,51.3178],[-0.7585,51.3168],[-0.7583,51.3157],[-0.7565,51.3147],[-0.7562,51.3138],[-0.7535,51.3128],[-0.7513,51.3126],[-0.7496,51.3114],[-0.7487,51.3116],[-0.7474,51.3104],[-0.7445,51.3096],[-0.7444,51.3082],[-0.7438,51.3076],[-0.7436,51.3057],[-0.7425,51.3056],[-0.7413,51.3032],[-0.7394,51.3014],[-0.7389,51.2998],[-0.7398,51.2987],[-0.7396,51.2967],[-0.7399,51.2956],[-0.7394,51.294],[-0.7383,51.2929],[-0.7367,51.2924],[-0.7372,51.2904],[-0.7357,51.2855],[-0.7345,51.285],[-0.7333,51.2816],[-0.7312,51.2814],[-0.7311,51.2804],[-0.733,51.2792],[-0.7331,51.2768],[-0.7314,51.2749],[-0.7304,51.2733],[-0.7306,51.272],[-0.7302,51.2701],[-0.7315,51.2683],[-0.7317,51.2667],[-0.7313,51.266],[-0.7316,51.2643],[-0.7326,51.2638],[-0.7321,51.2622],[-0.7333,51.2611],[-0.7336,51.2598],[-0.7327,51.2588],[-0.7325,51.2577],[-0.7304,51.2574],[-0.7294,51.2564],[-0.7306,51.2552],[-0.7312,51.2535],[-0.7307,51.2521],[-0.7328,51.2509],[-0.7345,51.2506],[-0.7361,51.2488],[-0.7348,51.2468],[-0.7352,51.2456],[-0.7366,51.2451],[-0.7371,51.2434],[-0.7385,51.2411],[-0.7382,51.2401],[-0.7359,51.2389],[-0.7359,51.2376],[-0.7389,51.2355],[-0.7391,51.2337],[-0.742,51.2311],[-0.7439,51.2306],[-0.746,51.2305],[-0.7495,51.2308],[-0.7521,51.232],[-0.7584,51.2338],[-0.7595,51.234],[-0.7611,51.2349],[-0.7658,51.2358],[-0.7697,51.2364],[-0.7713,51.2379],[-0.7714,51.2389],[-0.7732,51.2399],[-0.775,51.2415],[-0.7761,51.242],[-0.7779,51.2421],[-0.7819,51.2417],[-0.7844,51.242],[-0.7869,51.2419],[-0.7897,51.2425],[-0.7929,51.2417],[-0.7974,51.2395],[-0.8018,51.239],[-0.8035,51.2415],[-0.8047,51.245],[-0.8062,51.2448],[-0.8076,51.243],[-0.8134,51.2415],[-0.8137,51.2403],[-0.8167,51.2393],[-0.8208,51.2393],[-0.8209,51.2345],[-0.8246,51.2342],[-0.8266,51.2344],[-0.828,51.2331],[-0.8285,51.2314],[-0.8285,51.2273],[-0.829,51.2255],[-0.8321,51.2241],[-0.8347,51.222],[-0.8362,51.2196],[-0.8396,51.2169],[-0.8401,51.2153],[-0.8425,51.2139],[-0.8468,51.2124],[-0.8489,51.2107],[-0.8471,51.2089],[-0.8465,51.2068],[-0.847,51.206],[-0.8451,51.2037],[-0.8438,51.2017],[-0.8458,51.2008],[-0.8442,51.1991],[-0.8426,51.1993],[-0.8373,51.1944],[-0.8359,51.1922],[-0.8329,51.19],[-0.83,51.1882],[-0.8283,51.186],[-0.8281,51.1849],[-0.8272,51.1847],[-0.8254,51.1812],[-0.8268,51.1775],[-0.8277,51.177],[-0.8271,51.1746],[-0.8292,51.1678],[-0.8304,51.1627],[-0.8305,51.1612],[-0.8311,51.1598],[-0.8314,51.1578],[-0.8309,51.1557],[-0.8325,51.1521],[-0.8338,51.1498],[-0.8343,51.1485],[-0.8323,51.1477],[-0.8284,51.1453],[-0.826,51.1458],[-0.8248,51.1476],[-0.8232,51.1464],[-0.8174,51.1478],[-0.8177,51.1489],[-0.8157,51.1502],[-0.8126,51.1512],[-0.8135,51.1519],[-0.8118,51.1523],[-0.8093,51.1536],[-0.8068,51.1542],[-0.8047,51.1554],[-0.8037,51.1546],[-0.8034,51.153],[-0.7995,51.1524],[-0.7992,51.1514],[-0.797,51.1509],[-0.7945,51.1495],[-0.7946,51.1481],[-0.7938,51.1448],[-0.7927,51.1439],[-0.7924,51.1424],[-0.7914,51.1403],[-0.7915,51.1397],[-0.7902,51.1386],[-0.7869,51.1375],[-0.7849,51.1361],[-0.7819,51.1356],[-0.7805,51.1344],[-0.7809,51.1328],[-0.7806,51.1313],[-0.783,51.1297],[-0.7825,51.1286],[-0.7778,51.1269],[-0.775,51.1239],[-0.773,51.1227],[-0.7724,51.1218],[-0.7707,51.121],[-0.7695,51.1189],[-0.7695,51.1173],[-0.7674,51.1166],[-0.7656,51.1156],[-0.7632,51.115],[-0.7616,51.115],[-0.7598,51.1154],[-0.7584,51.1153],[-0.7562,51.1142],[-0.7531,51.1132],[-0.7502,51.1135],[-0.7488,51.1125],[-0.7455,51.1122],[-0.7469,51.1085],[-0.7476,51.1078],[-0.7457,51.1064],[-0.7447,51.1064],[-0.7493,51.1033],[-0.7563,51.1046],[-0.7599,51.1049],[-0.7598,51.1039],[-0.7586,51.1023],[-0.7583,51.101],[-0.7563,51.0983],[-0.7556,51.0982],[-0.7543,51.0959],[-0.7555,51.0945],[-0.7586,51.092],[-0.7589,51.0914],[-0.757,51.0875],[-0.7543,51.0865],[-0.7535,51.0865],[-0.7551,51.0853],[-0.7563,51.0851],[-0.7592,51.0855],[-0.7616,51.0855],[-0.7641,51.0852],[-0.7649,51.0845],[-0.7667,51.0846],[-0.7688,51.0835],[-0.7706,51.0832],[-0.771,51.0826],[-0.7738,51.082],[-0.776,51.0811],[-0.7777,51.0797],[-0.7811,51.0792],[-0.7823,51.0773],[-0.7827,51.0759],[-0.7844,51.0751],[-0.7856,51.0732],[-0.7881,51.072],[-0.793,51.0676],[-0.7957,51.0647],[-0.7977,51.0636],[-0.8002,51.0633],[-0.8028,51.064],[-0.8061,51.0641],[-0.8073,51.0636],[-0.8116,51.063],[-0.8133,51.0656],[-0.8145,51.0667],[-0.8155,51.0655],[-0.8156,51.0624],[-0.8173,51.0612],[-0.8201,51.0607],[-0.8223,51.0617],[-0.8233,51.0618],[-0.8264,51.0613],[-0.8274,51.0622],[-0.8298,51.0635],[-0.8296,51.0651],[-0.8297,51.0671],[-0.8292,51.0678],[-0.8314,51.0685],[-0.8373,51.0692],[-0.8384,51.0685],[-0.8428,51.0669],[-0.8452,51.0651],[-0.8478,51.0622],[-0.8501,51.0593],[-0.8496,51.0564],[-0.8502,51.0539],[-0.8502,51.0518],[-0.8508,51.051],[-0.851,51.0485],[-0.8518,51.0461],[-0.8529,51.0448],[-0.8563,51.0434],[-0.861,51.0418],[-0.867,51.0385],[-0.8686,51.0375],[-0.877,51.0308],[-0.8804,51.0283],[-0.8831,51.0267],[-0.8863,51.0266],[-0.8911,51.0252],[-0.8925,51.0241],[-0.8953,51.0234],[-0.8971,51.0218],[-0.8982,51.0192],[-0.8985,51.0177],[-0.8971,51.0163],[-0.8972,51.0143],[-0.8976,51.013],[-0.8978,51.0103],[-0.8969,51.009],[-0.8943,51.0069],[-0.8934,51.0054],[-0.8935,51.0027],[-0.8947,51.0025],[-0.8955,51.0011],[-0.8968,51.0014],[-0.9004,51.0012],[-0.9018,51.0002],[-0.9019,50.9992],[-0.904,50.9986],[-0.9056,50.9968],[-0.9065,50.9952],[-0.9077,50.9944],[-0.9076,50.9906],[-0.9118,50.9871],[-0.9126,50.9856],[-0.9137,50.9847],[-0.9151,50.9813],[-0.9169,50.98],[-0.9178,50.9782],[-0.9152,50.9715],[-0.9166,50.9698],[-0.9168,50.9689],[-0.9203,50.9653],[-0.9208,50.9646],[-0.9247,50.9625],[-0.9292,50.9584],[-0.9297,50.9567],[-0.9295,50.9559],[-0.9281,50.9548],[-0.9266,50.9526],[-0.929,50.9523],[-0.9292,50.9507],[-0.9302,50.9482],[-0.9323,50.9454],[-0.9351,50.9451],[-0.9394,50.944],[-0.9421,50.9429],[-0.9411,50.9424],[-0.9371,50.942],[-0.9353,50.9411],[-0.9344,50.939],[-0.9332,50.9379],[-0.931,50.9345],[-0.9292,50.9327],[-0.9282,50.9311],[-0.9277,50.9278],[-0.925,50.9254],[-0.924,50.9242],[-0.9253,50.9233],[-0.9391,50.919],[-0.9405,50.9177],[-0.9417,50.9159],[-0.9428,50.9134],[-0.9445,50.9117],[-0.9457,50.9109],[-0.9475,50.9083],[-0.9487,50.905],[-0.9496,50.905],[-0.9504,50.9013],[-0.9502,50.8985],[-0.952,50.897],[-0.9535,50.8946],[-0.9546,50.8931],[-0.9557,50.8911],[-0.9576,50.8906],[-0.9556,50.8891],[-0.9543,50.8886],[-0.9512,50.8862],[-0.9471,50.8841],[-0.9464,50.8831],[-0.9453,50.8803],[-0.9439,50.8797],[-0.9412,50.8776],[-0.9396,50.8756],[-0.9395,50.8744],[-0.9386,50.8738],[-0.9388,50.873],[-0.937,50.8701],[-0.9351,50.8689],[-0.9319,50.8684],[-0.9299,50.8672],[-0.9287,50.8658],[-0.9271,50.865],[-0.9265,50.8641],[-0.9281,50.8627],[-0.9283,50.8614],[-0.9296,50.8588],[-0.932,50.8557],[-0.9335,50.8547],[-0.9328,50.8539],[-0.9328,50.8523],[-0.9337,50.8518],[-0.9344,50.8497],[-0.9341,50.8484],[-0.9325,50.8461],[-0.9321,50.8439],[-0.9356,50.8445],[-0.9376,50.8444],[-0.9376,50.8429],[-0.9388,50.8422],[-0.9436,50.8423],[-0.9452,50.8427],[-0.948,50.8427],[-0.9515,50.8432],[-0.9517,50.8426],[-0.9558,50.8412],[-0.9559,50.8399],[-0.9587,50.8393],[-0.9607,50.8398],[-0.9635,50.8409],[-0.9655,50.8404],[-0.9675,50.8413],[-0.9715,50.8423],[-0.9744,50.8423],[-0.9771,50.8414],[-0.9782,50.8395],[-0.98,50.839],[-0.9803,50.837],[-0.9797,50.8356],[-0.9834,50.8382],[-0.9854,50.8382],[-0.9865,50.8376],[-0.9897,50.8377],[-0.9937,50.839],[-0.9974,50.8406],[-0.9984,50.8421],[-1.0012,50.8437],[-1.0038,50.8428],[-1.0119,50.8445],[-1.0139,50.8444],[-1.0157,50.8438],[-1.0206,50.843],[-1.0192,50.8422],[-1.0208,50.8416],[-1.0193,50.8407],[-1.0189,50.8393],[-1.0206,50.8391],[-1.0224,50.8418],[-1.0235,50.8461],[-1.0248,50.846],[-1.0252,50.8477],[-1.0239,50.8479],[-1.0245,50.8498],[-1.0225,50.8504],[-1.0224,50.8513],[-1.0231,50.8528],[-1.0266,50.8527],[-1.0376,50.853],[-1.042,50.8533],[-1.047,50.8539],[-1.0468,50.8551],[-1.0498,50.8553],[-1.0499,50.8559],[-1.0517,50.856],[-1.0522,50.8565],[-1.0542,50.8566],[-1.0544,50.8551],[-1.0596,50.8555],[-1.0622,50.8555],[-1.0622,50.8576],[-1.0652,50.8577],[-1.0657,50.8585],[-1.0689,50.8583],[-1.0711,50.8587],[-1.0715,50.8566],[-1.0756,50.8564],[-1.0795,50.8569],[-1.0841,50.8573],[-1.0941,50.8593],[-1.0992,50.8589],[-1.0999,50.8572],[-1.113,50.8583],[-1.1159,50.8583],[-1.1159,50.8548],[-1.1168,50.8545],[-1.1167,50.8515],[-1.1176,50.8515],[-1.1176,50.8497],[-1.1179,50.847],[-1.1177,50.8444],[-1.1182,50.8442],[-1.1165,50.8423],[-1.1161,50.8413],[-1.1142,50.8403],[-1.1123,50.8379],[-1.1129,50.8361],[-1.1173,50.836],[-1.1189,50.8356],[-1.123,50.8358],[-1.1277,50.8372],[-1.1303,50.8382],[-1.132,50.8382],[-1.1341,50.8389],[-1.1374,50.8393],[-1.1397,50.8387],[-1.1416,50.8386],[-1.1445,50.8392],[-1.1477,50.8419],[-1.149,50.8421],[-1.152,50.8411],[-1.1529,50.8413],[-1.1544,50.8428],[-1.1529,50.8438],[-1.1543,50.8451],[-1.1582,50.8447],[-1.1597,50.8452],[-1.1637,50.8434],[-1.1641,50.8431],[-1.1632,50.8417],[-1.1638,50.8413],[-1.1681,50.8403],[-1.1708,50.84],[-1.1732,50.8411],[-1.1737,50.844],[-1.1748,50.8458],[-1.1766,50.8473],[-1.176,50.8485],[-1.174,50.8479],[-1.1716,50.8476],[-1.1692,50.8483],[-1.1664,50.8502],[-1.1665,50.8525],[-1.1684,50.8524],[-1.1693,50.8503],[-1.1703,50.8494],[-1.1736,50.8495],[-1.1762,50.8499],[-1.1777,50.8498],[-1.1794,50.8484],[-1.1785,50.8476],[-1.178,50.846],[-1.1762,50.8449],[-1.1762,50.8436],[-1.1758,50.8421],[-1.1758,50.8409],[-1.1767,50.8396],[-1.1752,50.8387],[-1.1711,50.8375],[-1.1677,50.8379],[-1.1662,50.8376],[-1.1655,50.8368],[-1.1614,50.8373],[-1.1584,50.8387],[-1.1555,50.837],[-1.1526,50.8358],[-1.1513,50.8348],[-1.1504,50.8332],[-1.1503,50.8306],[-1.1522,50.8295],[-1.1491,50.826],[-1.1463,50.8261],[-1.1454,50.8257],[-1.1445,50.8235],[-1.1432,50.8218],[-1.1426,50.8204],[-1.142,50.8171],[-1.1406,50.816],[-1.1387,50.8154],[-1.135,50.8135],[-1.1304,50.8107],[-1.1283,50.8089],[-1.1257,50.8076],[-1.124,50.8063],[-1.1255,50.8055],[-1.1293,50.8052],[-1.1313,50.8046],[-1.1335,50.8046],[-1.1345,50.8056],[-1.1358,50.8051],[-1.1347,50.8038],[-1.1371,50.8024],[-1.1347,50.8021],[-1.1334,50.8029],[-1.1308,50.8029],[-1.1272,50.8035],[-1.1254,50.8041],[-1.1238,50.8041],[-1.1241,50.8008],[-1.1229,50.8008],[-1.1223,50.7999],[-1.1239,50.7994],[-1.1201,50.7969],[-1.1188,50.7973],[-1.1171,50.7965],[-1.1166,50.7955],[-1.1172,50.7932],[-1.1182,50.7918],[-1.1209,50.7901],[-1.1239,50.792],[-1.1256,50.7921],[-1.1285,50.7917],[-1.1269,50.7894],[-1.1298,50.7895],[-1.1311,50.7889],[-1.1326,50.7899],[-1.1346,50.7904],[-1.1363,50.7897],[-1.1332,50.7891],[-1.1319,50.7879],[-1.1325,50.7869],[-1.134,50.7859],[-1.1359,50.786],[-1.1385,50.7852],[-1.1408,50.7851],[-1.1438,50.7854],[-1.1426,50.7845],[-1.1385,50.7843],[-1.1357,50.785],[-1.1344,50.7849],[-1.1321,50.7854],[-1.129,50.788],[-1.1272,50.7879],[-1.1258,50.7883],[-1.1246,50.7895],[-1.1238,50.7895],[-1.1208,50.7882],[-1.1194,50.7885],[-1.1183,50.788],[-1.1164,50.788],[-1.1148,50.7888],[-1.1148,50.7901],[-1.1131,50.7913],[-1.1121,50.7897],[-1.1178,50.7863],[-1.1263,50.7814],[-1.1274,50.7807],[-1.1341,50.7756],[-1.1371,50.7741],[-1.1393,50.7735],[-1.1413,50.7734],[-1.1443,50.7745],[-1.1477,50.777],[-1.1492,50.7778],[-1.1525,50.7803],[-1.157,50.7827],[-1.1615,50.7844],[-1.165,50.7853],[-1.1678,50.7857],[-1.1716,50.7857],[-1.1733,50.7862],[-1.1805,50.787],[-1.1848,50.7879],[-1.1883,50.7894],[-1.1899,50.7898],[-1.1919,50.7909],[-1.1948,50.7931],[-1.196,50.7935],[-1.1973,50.7946],[-1.201,50.7984],[-1.2038,50.8005],[-1.2094,50.8059],[-1.2152,50.8099],[-1.2207,50.8117],[-1.2233,50.813],[-1.2268,50.8139],[-1.2282,50.814],[-1.2308,50.8154],[-1.2331,50.816],[-1.2382,50.818],[-1.24,50.8182],[-1.2409,50.8177],[-1.2447,50.8171],[-1.2463,50.8173],[-1.2501,50.8193],[-1.2525,50.8209],[-1.2567,50.8233],[-1.2601,50.825],[-1.2658,50.8273],[-1.2671,50.8274],[-1.275,50.8298],[-1.2878,50.8333],[-1.2907,50.8342],[-1.2952,50.8353],[-1.3005,50.8371],[-1.3029,50.8381],[-1.3064,50.8407],[-1.3081,50.8427],[-1.3069,50.8436],[-1.3071,50.8446],[-1.3062,50.8455],[-1.3047,50.8455],[-1.3033,50.8483],[-1.3039,50.8496],[-1.3051,50.851],[-1.3073,50.8528],[-1.307,50.8542],[-1.3078,50.8564],[-1.3062,50.8575],[-1.3075,50.8596],[-1.3086,50.8604],[-1.3078,50.8634],[-1.3061,50.8659],[-1.3056,50.8677],[-1.3054,50.871],[-1.3048,50.872],[-1.3055,50.8725],[-1.3056,50.8738],[-1.3043,50.8751],[-1.3011,50.8768],[-1.2971,50.8784],[-1.2964,50.8792],[-1.2967,50.8801],[-1.2982,50.8818],[-1.2989,50.8817],[-1.3021,50.8837],[-1.2999,50.8846],[-1.2981,50.8868],[-1.295,50.8874],[-1.2935,50.8891],[-1.2932,50.8901],[-1.2923,50.8907],[-1.2878,50.8917],[-1.288,50.8948],[-1.2871,50.8954],[-1.2846,50.8954],[-1.2817,50.8961],[-1.2792,50.8962],[-1.2764,50.897],[-1.2746,50.8978],[-1.2727,50.8976],[-1.2681,50.8985],[-1.2636,50.8974],[-1.2616,50.8991],[-1.2608,50.9006],[-1.2592,50.9016],[-1.2585,50.903],[-1.2613,50.9032],[-1.2609,50.9021],[-1.2623,50.9014],[-1.2627,50.8999],[-1.2641,50.8991],[-1.2693,50.8994],[-1.2729,50.8986],[-1.2758,50.8986],[-1.2781,50.8975],[-1.2819,50.8969],[-1.2874,50.8967],[-1.2885,50.8965],[-1.2894,50.8957],[-1.2895,50.8935],[-1.2905,50.8925],[-1.293,50.8925],[-1.2935,50.8916],[-1.2952,50.8902],[-1.2956,50.8891],[-1.2968,50.8882],[-1.2988,50.8878],[-1.3004,50.8868],[-1.3007,50.8861],[-1.3035,50.8844],[-1.3046,50.8835],[-1.3046,50.8822],[-1.3021,50.8805],[-1.3002,50.8795],[-1.3015,50.8791],[-1.3035,50.8794],[-1.3029,50.8783],[-1.3051,50.8777],[-1.3085,50.8758],[-1.3124,50.8766],[-1.314,50.8752],[-1.3151,50.8725],[-1.3131,50.8732],[-1.3119,50.8701],[-1.3098,50.8698],[-1.3094,50.8687],[-1.3115,50.8656],[-1.3128,50.8625],[-1.3131,50.8603],[-1.3124,50.8572],[-1.3127,50.8569],[-1.3125,50.8551],[-1.3138,50.8552],[-1.3142,50.8537],[-1.3127,50.8529],[-1.312,50.8518],[-1.3101,50.8504],[-1.31,50.8493],[-1.3124,50.8489],[-1.3137,50.8492],[-1.3144,50.85],[-1.3214,50.8517],[-1.3243,50.853],[-1.3294,50.856],[-1.3319,50.8571],[-1.3351,50.8592],[-1.3385,50.8621],[-1.3437,50.8654],[-1.3503,50.8691],[-1.353,50.8709],[-1.3548,50.8727],[-1.3584,50.8757],[-1.362,50.8783],[-1.3651,50.88],[-1.3627,50.8817],[-1.3604,50.884],[-1.3586,50.885],[-1.3547,50.8858],[-1.351,50.8868],[-1.3491,50.8889],[-1.347,50.8894],[-1.3433,50.8914],[-1.3415,50.8942],[-1.3366,50.8951],[-1.3351,50.8964],[-1.3351,50.8974],[-1.322,50.901],[-1.324,50.9044],[-1.3279,50.9045],[-1.3277,50.9056],[-1.3287,50.9067],[-1.3247,50.9084],[-1.3291,50.9133],[-1.329,50.9144],[-1.3329,50.9187],[-1.3334,50.9199],[-1.3351,50.9209],[-1.3366,50.9205],[-1.3385,50.9215],[-1.3377,50.9225],[-1.3395,50.9237],[-1.3445,50.9229],[-1.3483,50.9251],[-1.3501,50.9258],[-1.3511,50.9267],[-1.3531,50.9262],[-1.355,50.9289],[-1.3579,50.9307],[-1.357,50.9329],[-1.3536,50.9348],[-1.3531,50.9354],[-1.3543,50.9367],[-1.3568,50.9377],[-1.359,50.938],[-1.357,50.9395],[-1.3545,50.9406],[-1.3547,50.941],[-1.3632,50.9452],[-1.3669,50.9469],[-1.3698,50.9471],[-1.371,50.9461],[-1.3766,50.9471],[-1.3805,50.9476],[-1.3816,50.9461],[-1.3858,50.9461],[-1.3879,50.9464],[-1.3898,50.9459],[-1.3908,50.9464],[-1.3913,50.9481],[-1.3929,50.9489],[-1.3929,50.9494],[-1.3955,50.9493],[-1.3981,50.9495],[-1.4004,50.9504],[-1.4014,50.9504],[-1.4039,50.9524],[-1.4034,50.9542],[-1.4025,50.9553],[-1.4047,50.9553],[-1.4065,50.9559],[-1.4065,50.9547],[-1.4093,50.9516],[-1.4096,50.9498],[-1.4119,50.9504],[-1.4143,50.9493],[-1.4151,50.9508],[-1.4164,50.9509],[-1.4176,50.9516],[-1.4208,50.9517],[-1.4217,50.9513],[-1.4229,50.9493],[-1.4237,50.9472],[-1.4282,50.9472],[-1.4303,50.9475],[-1.4317,50.9481],[-1.4361,50.949],[-1.4401,50.9481],[-1.4407,50.9471],[-1.4435,50.9474],[-1.4492,50.949],[-1.4496,50.9499],[-1.4518,50.9491],[-1.45,50.9472],[-1.451,50.9443],[-1.4524,50.9436],[-1.456,50.946],[-1.4593,50.9436],[-1.4594,50.9433],[-1.4637,50.9399],[-1.4651,50.9379],[-1.4649,50.936],[-1.4641,50.9351],[-1.4662,50.9347],[-1.4676,50.9339],[-1.4703,50.9315],[-1.4716,50.9316],[-1.4719,50.93],[-1.4759,50.9291],[-1.4773,50.9286],[-1.4759,50.9279],[-1.4773,50.9267],[-1.4774,50.9258],[-1.4806,50.9265],[-1.4811,50.9258],[-1.4829,50.925],[-1.4828,50.9261],[-1.4854,50.9261],[-1.4862,50.9268],[-1.4869,50.9284],[-1.4878,50.9283],[-1.4859,50.9259],[-1.4835,50.926],[-1.4828,50.9247],[-1.4815,50.9255],[-1.4784,50.9233],[-1.4786,50.9215],[-1.4774,50.9209],[-1.477,50.9199],[-1.4785,50.919],[-1.4776,50.9177],[-1.4743,50.9162],[-1.4747,50.9153],[-1.4736,50.9144],[-1.475,50.9129],[-1.4761,50.9133],[-1.476,50.9141],[-1.4776,50.9143],[-1.4779,50.9152],[-1.4795,50.9156],[-1.4784,50.9126],[-1.4799,50.9124],[-1.4815,50.9117],[-1.4823,50.9109],[-1.4815,50.9103],[-1.4792,50.9119],[-1.4782,50.912],[-1.4767,50.9108],[-1.4738,50.9093],[-1.4721,50.9076],[-1.4702,50.9066],[-1.4671,50.9058],[-1.4641,50.9033],[-1.4612,50.9017],[-1.4594,50.9023],[-1.4579,50.9011],[-1.4568,50.9016],[-1.4556,50.9015],[-1.4532,50.9019],[-1.4505,50.9014],[-1.4495,50.9016],[-1.4472,50.9015],[-1.4428,50.902],[-1.4417,50.9017],[-1.4326,50.8988],[-1.4294,50.8976],[-1.4285,50.8967],[-1.4264,50.8964],[-1.4259,50.8956],[-1.4238,50.8942],[-1.4171,50.8883],[-1.4073,50.8798],[-1.3975,50.8748],[-1.4005,50.8723],[-1.4004,50.8718],[-1.3986,50.871],[-1.3956,50.8691],[-1.3945,50.8687],[-1.3929,50.8695],[-1.3917,50.8667],[-1.39,50.8671],[-1.389,50.8664],[-1.3898,50.8658],[-1.3881,50.8651],[-1.3875,50.8643],[-1.3831,50.8626],[-1.381,50.8605],[-1.3795,50.8603],[-1.3792,50.8593],[-1.3773,50.8589],[-1.3766,50.858],[-1.3744,50.8576],[-1.3734,50.8564],[-1.3738,50.8555],[-1.3724,50.8553],[-1.3712,50.854],[-1.3685,50.8532],[-1.367,50.8532],[-1.366,50.8524],[-1.3642,50.8517],[-1.3629,50.8507],[-1.3606,50.8502],[-1.3588,50.8501],[-1.3575,50.8495],[-1.3567,50.8486],[-1.3551,50.8488],[-1.3539,50.8481],[-1.3552,50.8469],[-1.3544,50.846],[-1.3565,50.8461],[-1.3596,50.8453],[-1.3603,50.8448],[-1.3605,50.8429],[-1.3593,50.843],[-1.3582,50.8441],[-1.359,50.8452],[-1.3566,50.8456],[-1.3524,50.8453],[-1.3501,50.8463],[-1.348,50.8457],[-1.3442,50.8451],[-1.3419,50.8441],[-1.3393,50.8419],[-1.3373,50.8387],[-1.3347,50.8377],[-1.3349,50.8373],[-1.3392,50.8362],[-1.3389,50.8348],[-1.3399,50.8336],[-1.3404,50.8322],[-1.3396,50.8317],[-1.3382,50.8294],[-1.3389,50.8276],[-1.3381,50.827],[-1.3365,50.8278],[-1.3355,50.8263],[-1.3326,50.8261],[-1.3319,50.8267],[-1.3297,50.8277],[-1.3277,50.8278],[-1.3249,50.8262],[-1.3235,50.8275],[-1.3225,50.8262],[-1.3197,50.8252],[-1.3193,50.8242],[-1.32,50.8221],[-1.3208,50.822],[-1.3215,50.8208],[-1.3234,50.8201],[-1.324,50.819],[-1.3235,50.8183],[-1.3205,50.8177],[-1.3202,50.8172],[-1.3182,50.8172],[-1.3164,50.8167],[-1.3168,50.8183],[-1.3181,50.8186],[-1.318,50.8207],[-1.3159,50.8212],[-1.3148,50.8206],[-1.3143,50.8195],[-1.3132,50.819],[-1.3124,50.8179],[-1.3104,50.8173],[-1.3136,50.8153],[-1.3131,50.8142],[-1.3118,50.8135],[-1.31,50.8143],[-1.3083,50.817],[-1.3098,50.8189],[-1.3098,50.8197],[-1.3085,50.8203],[-1.307,50.8201],[-1.3069,50.8193],[-1.3076,50.8162],[-1.3085,50.815],[-1.3122,50.8122],[-1.3199,50.8084],[-1.3225,50.8068],[-1.3279,50.8028],[-1.3317,50.7987],[-1.3334,50.7964],[-1.3361,50.7944],[-1.338,50.792],[-1.3404,50.7877],[-1.342,50.786],[-1.3438,50.7854],[-1.3474,50.785],[-1.3496,50.7851],[-1.3535,50.7838],[-1.3586,50.7845],[-1.3597,50.7844],[-1.3666,50.7852],[-1.375,50.7853],[-1.376,50.7852],[-1.3787,50.7855],[-1.3812,50.7851],[-1.3841,50.7853],[-1.3883,50.7859],[-1.3938,50.7855],[-1.3951,50.7836],[-1.3971,50.7828],[-1.3996,50.7823],[-1.4011,50.783],[-1.4005,50.7843],[-1.404,50.7847],[-1.4067,50.7856],[-1.4082,50.7858],[-1.4085,50.7866],[-1.4071,50.7879],[-1.4063,50.7892],[-1.4069,50.7896],[-1.4064,50.7912],[-1.407,50.7918],[-1.4067,50.7931],[-1.4083,50.7935],[-1.4095,50.7951],[-1.4097,50.7961],[-1.4096,50.799],[-1.409,50.8003],[-1.4096,50.8009],[-1.4145,50.8034],[-1.416,50.8033],[-1.4188,50.8015],[-1.4185,50.8008],[-1.4201,50.8003],[-1.4205,50.802],[-1.4183,50.8032],[-1.4176,50.8042],[-1.4173,50.8055],[-1.4191,50.8071],[-1.4247,50.808],[-1.4258,50.8073],[-1.4269,50.8079],[-1.4279,50.8103],[-1.4292,50.811],[-1.4312,50.8111],[-1.436,50.81],[-1.4385,50.8121],[-1.4374,50.8136],[-1.4387,50.8154],[-1.4405,50.8157],[-1.4428,50.8156],[-1.4446,50.8162],[-1.4446,50.8189],[-1.4452,50.8193],[-1.4486,50.8202],[-1.4509,50.8191],[-1.4472,50.8187],[-1.4465,50.8179],[-1.4467,50.8155],[-1.4457,50.8149],[-1.4427,50.8143],[-1.4404,50.8144],[-1.4393,50.8137],[-1.4399,50.8116],[-1.439,50.8106],[-1.4361,50.809],[-1.4339,50.8085],[-1.4313,50.8092],[-1.43,50.8092],[-1.4279,50.8063],[-1.4269,50.8058],[-1.425,50.8054],[-1.4219,50.8059],[-1.4206,50.8052],[-1.4224,50.8037],[-1.4215,50.8035],[-1.4235,50.802],[-1.4237,50.8008],[-1.4211,50.7993],[-1.419,50.7991],[-1.4162,50.7994],[-1.4137,50.8002],[-1.4121,50.7998],[-1.4115,50.7975],[-1.4117,50.7949],[-1.4124,50.7944],[-1.411,50.7933],[-1.4098,50.7911],[-1.4098,50.7903],[-1.4116,50.79],[-1.4121,50.7888],[-1.4134,50.7878],[-1.4124,50.7867],[-1.4135,50.7864],[-1.4129,50.7841],[-1.4104,50.7828],[-1.4066,50.7816],[-1.4059,50.7809],[-1.3986,50.7772],[-1.3973,50.7764],[-1.3951,50.7774],[-1.3942,50.7767],[-1.399,50.7756],[-1.4019,50.7747],[-1.4035,50.7738],[-1.4055,50.7732],[-1.4076,50.7717],[-1.4067,50.7711],[-1.4053,50.7722],[-1.3984,50.7751],[-1.395,50.7759],[-1.394,50.775],[-1.398,50.7733],[-1.4017,50.7724],[-1.4042,50.7714],[-1.4106,50.7692],[-1.4155,50.7673],[-1.4185,50.7666],[-1.4205,50.7664],[-1.4253,50.7664],[-1.4284,50.7656],[-1.4311,50.7654],[-1.439,50.7645],[-1.4422,50.7639],[-1.4434,50.7631],[-1.4473,50.7623],[-1.4501,50.7625],[-1.4526,50.7622],[-1.4565,50.7622],[-1.4614,50.7611],[-1.4631,50.7609],[-1.4629,50.7627],[-1.465,50.7649],[-1.4659,50.7642],[-1.4653,50.7632],[-1.4662,50.7621],[-1.4647,50.7604],[-1.4668,50.7602],[-1.4683,50.7595],[-1.4707,50.759],[-1.4755,50.7586],[-1.4806,50.7573],[-1.4843,50.7559],[-1.487,50.7555],[-1.4896,50.7557],[-1.4901,50.7553],[-1.4926,50.7554],[-1.497,50.755],[-1.4984,50.7545],[-1.5027,50.7539],[-1.5082,50.7541],[-1.5115,50.7538],[-1.5139,50.7532],[-1.52,50.7544],[-1.5211,50.7552],[-1.5249,50.7564],[-1.5268,50.7572],[-1.5271,50.7583],[-1.5283,50.7586],[-1.5288,50.7572],[-1.5311,50.7591],[-1.5344,50.7591],[-1.5343,50.7604],[-1.5335,50.7615],[-1.5339,50.7631],[-1.5353,50.7639],[-1.5376,50.7627],[-1.5351,50.7617],[-1.5366,50.7598],[-1.5363,50.759],[-1.5352,50.7582],[-1.5335,50.7577],[-1.5284,50.7542],[-1.5276,50.7532],[-1.53,50.7508],[-1.5298,50.7497],[-1.5287,50.7496],[-1.5281,50.7486],[-1.5267,50.7497],[-1.5254,50.7487],[-1.5271,50.7472],[-1.5266,50.7451],[-1.5259,50.7445],[-1.5307,50.7425],[-1.5325,50.7441],[-1.5338,50.7438],[-1.5348,50.7449],[-1.5369,50.7431],[-1.537,50.7423],[-1.5352,50.7418],[-1.5352,50.7407],[-1.5335,50.7414],[-1.5313,50.7403],[-1.5319,50.7394],[-1.5311,50.7383],[-1.5311,50.737],[-1.5333,50.7351],[-1.5354,50.7344],[-1.536,50.7337],[-1.5388,50.7314],[-1.5434,50.728],[-1.5455,50.727],[-1.5466,50.7283],[-1.5503,50.7286],[-1.5525,50.7275],[-1.5545,50.7242],[-1.5549,50.7227],[-1.5597,50.7212],[-1.5617,50.7212],[-1.5636,50.7221],[-1.5646,50.7231],[-1.5665,50.7226],[-1.5651,50.7209],[-1.5711,50.7182],[-1.5742,50.7173],[-1.5753,50.7167],[-1.5759,50.7157],[-1.5703,50.7122],[-1.5666,50.7102],[-1.5625,50.7087],[-1.5589,50.7083],[-1.5579,50.7075],[-1.5571,50.7085],[-1.5559,50.7091],[-1.5544,50.7071],[-1.5535,50.7066],[-1.5522,50.7069],[-1.5525,50.7078],[-1.5539,50.7087],[-1.5539,50.7113],[-1.5542,50.7118],[-1.5534,50.7131],[-1.5524,50.711],[-1.5502,50.7087],[-1.5487,50.7083],[-1.5481,50.7073],[-1.551,50.7061],[-1.5553,50.7061],[-1.5573,50.7068],[-1.5641,50.7086],[-1.5672,50.71],[-1.5706,50.7118],[-1.5764,50.7154],[-1.5776,50.7158],[-1.5799,50.7173],[-1.5833,50.7188],[-1.5891,50.7204],[-1.607,50.7242],[-1.6113,50.7252],[-1.6265,50.7284],[-1.6354,50.7307],[-1.6411,50.7322],[-1.6424,50.7321],[-1.6471,50.7333],[-1.65,50.7329],[-1.6531,50.7337],[-1.6551,50.7338],[-1.6589,50.7345],[-1.6668,50.735],[-1.6809,50.7367],[-1.6911,50.7375],[-1.6926,50.7374],[-1.692,50.7394],[-1.6908,50.7406],[-1.6884,50.7417],[-1.6846,50.7438],[-1.6828,50.7466],[-1.6817,50.7501],[-1.6817,50.7515],[-1.6825,50.7519],[-1.688,50.7516],[-1.6906,50.7516],[-1.6956,50.7519],[-1.7039,50.7526],[-1.7127,50.7525],[-1.715,50.752],[-1.718,50.7522],[-1.7276,50.7509],[-1.7355,50.7492],[-1.7442,50.7475],[-1.7423,50.7493],[-1.7436,50.75],[-1.7437,50.753],[-1.7444,50.7536],[-1.7446,50.7561],[-1.742,50.7567],[-1.7414,50.7587],[-1.7417,50.7603],[-1.7402,50.7609],[-1.7399,50.7628],[-1.739,50.7632],[-1.7397,50.7654],[-1.7412,50.7671],[-1.7448,50.7731],[-1.7458,50.7731],[-1.7483,50.7752],[-1.7464,50.7758],[-1.746,50.7765],[-1.7487,50.7794],[-1.7492,50.7795],[-1.7526,50.7788],[-1.7563,50.7785],[-1.7627,50.7752],[-1.7673,50.7731],[-1.768,50.7733],[-1.7701,50.7725],[-1.7699,50.7713],[-1.7689,50.7698],[-1.7732,50.7682],[-1.776,50.7667],[-1.778,50.7669],[-1.7791,50.7674],[-1.7805,50.7672],[-1.7828,50.7647],[-1.7838,50.7656],[-1.7853,50.7656],[-1.788,50.7666],[-1.7887,50.7673],[-1.7886,50.7683],[-1.7872,50.7704],[-1.7891,50.7699],[-1.7905,50.7717],[-1.7895,50.7723],[-1.7882,50.7745],[-1.7902,50.7748],[-1.7905,50.7765],[-1.7891,50.7768],[-1.7879,50.7789],[-1.7899,50.7796],[-1.791,50.7803],[-1.7919,50.7825],[-1.7948,50.7824],[-1.796,50.7835],[-1.7973,50.7837],[-1.7972,50.7846],[-1.796,50.7854],[-1.7962,50.7864],[-1.7976,50.7858],[-1.7991,50.7861],[-1.8011,50.7878],[-1.8015,50.789],[-1.8026,50.7907],[-1.8012,50.7912],[-1.8016,50.7919],[-1.8034,50.7914],[-1.8036,50.793],[-1.8011,50.794],[-1.8015,50.7946],[-1.804,50.7948],[-1.8048,50.7957],[-1.803,50.7961],[-1.8024,50.7972],[-1.8035,50.7976],[-1.8032,50.7988],[-1.8013,50.7995],[-1.8025,50.8003],[-1.8042,50.8],[-1.8048,50.801],[-1.804,50.8026],[-1.8047,50.8037],[-1.8061,50.8034],[-1.8079,50.8038],[-1.8117,50.8061],[-1.8121,50.8069],[-1.8118,50.8087],[-1.8104,50.809],[-1.81,50.8097],[-1.8075,50.8102],[-1.8064,50.8108],[-1.8048,50.8123],[-1.8029,50.8134],[-1.8034,50.814],[-1.8058,50.8147],[-1.8073,50.8163],[-1.8066,50.8178],[-1.8054,50.8183],[-1.804,50.82],[-1.8018,50.8208],[-1.8016,50.8221],[-1.8038,50.8219],[-1.8049,50.8241],[-1.8033,50.8255],[-1.8046,50.827],[-1.8034,50.8303],[-1.8006,50.8315],[-1.799,50.8314],[-1.7978,50.8302],[-1.7964,50.8302],[-1.7944,50.831],[-1.796,50.8321],[-1.7967,50.8332],[-1.7955,50.8339],[-1.7923,50.8335],[-1.7916,50.8339],[-1.7916,50.8353],[-1.7907,50.8362],[-1.7914,50.837],[-1.7934,50.8366],[-1.7944,50.8376],[-1.7968,50.8382],[-1.7986,50.8389],[-1.8005,50.8407],[-1.797,50.8411],[-1.7982,50.842],[-1.8019,50.8424],[-1.8036,50.845],[-1.8002,50.8472],[-1.7999,50.8485],[-1.802,50.8494],[-1.8032,50.8508],[-1.8051,50.8514],[-1.8059,50.8529],[-1.8036,50.8534],[-1.8045,50.8544],[-1.804,50.8565],[-1.8054,50.8576],[-1.8053,50.8591],[-1.8071,50.8606],[-1.8064,50.8615],[-1.8071,50.8633],[-1.808,50.8645],[-1.811,50.8643],[-1.8128,50.8646],[-1.8138,50.8634],[-1.8129,50.8623],[-1.8148,50.8621],[-1.8148,50.8587],[-1.8191,50.8576],[-1.8212,50.8568],[-1.83,50.8553],[-1.8416,50.8581],[-1.8451,50.8581],[-1.851,50.8587],[-1.8505,50.8601],[-1.8511,50.861],[-1.8532,50.8627],[-1.8535,50.8635],[-1.8517,50.8642],[-1.8535,50.8666],[-1.8507,50.8679],[-1.8478,50.8697],[-1.8485,50.8738],[-1.8453,50.878],[-1.846,50.8793],[-1.8477,50.8808],[-1.848,50.8823],[-1.8475,50.8834],[-1.8449,50.8849],[-1.8441,50.8869],[-1.8451,50.8883],[-1.8486,50.8899],[-1.8449,50.8932],[-1.8417,50.897],[-1.8399,50.8979],[-1.838,50.8973],[-1.8325,50.8974],[-1.8256,50.8962],[-1.825,50.8958],[-1.8237,50.8984],[-1.8198,50.9013],[-1.8166,50.9041],[-1.8173,50.9054],[-1.8176,50.9075],[-1.8185,50.9091],[-1.8199,50.9109],[-1.8204,50.9121],[-1.8193,50.9125],[-1.8186,50.9146],[-1.8189,50.9165],[-1.8166,50.9186],[-1.815,50.9206],[-1.8148,50.9231],[-1.8126,50.9254],[-1.8106,50.9269],[-1.812,50.9278],[-1.8133,50.9278],[-1.8139,50.9271],[-1.8164,50.9272],[-1.8205,50.9263],[-1.8244,50.9271],[-1.8263,50.9269],[-1.8283,50.9278],[-1.8299,50.9276],[-1.8326,50.9292],[-1.8354,50.9296],[-1.8358,50.9301],[-1.839,50.9309],[-1.8402,50.9319],[-1.842,50.9316],[-1.8454,50.9301],[-1.8481,50.9293],[-1.8512,50.9288],[-1.8542,50.9275],[-1.856,50.9265],[-1.8564,50.9258],[-1.8558,50.9249],[-1.8573,50.9234],[-1.8592,50.9223],[-1.8601,50.9213],[-1.8609,50.9211],[-1.8625,50.9199],[-1.8646,50.9189],[-1.8706,50.9179],[-1.8737,50.9172],[-1.875,50.9198],[-1.8775,50.9222],[-1.878,50.9232],[-1.8804,50.9249],[-1.8816,50.9264],[-1.8837,50.9272],[-1.888,50.9293],[-1.8891,50.93],[-1.8926,50.9316],[-1.8969,50.9344],[-1.8985,50.9358],[-1.8991,50.9384],[-1.9026,50.9407],[-1.9053,50.943],[-1.9092,50.9453],[-1.9098,50.9464],[-1.9106,50.9492],[-1.9125,50.951],[-1.9125,50.9522],[-1.9161,50.9531],[-1.9187,50.9564],[-1.9197,50.9581],[-1.9198,50.959],[-1.921,50.9615],[-1.9243,50.9628],[-1.9272,50.9636],[-1.9283,50.9649],[-1.9287,50.9662],[-1.9299,50.9678],[-1.9335,50.9686],[-1.9343,50.969],[-1.9391,50.9696],[-1.9413,50.9718],[-1.9417,50.9729],[-1.9451,50.9758],[-1.9484,50.9766],[-1.9506,50.978],[-1.9525,50.9786],[-1.9555,50.9783],[-1.9559,50.9803],[-1.9568,50.9816],[-1.9573,50.9837],[-1.957,50.9853],[-1.9572,50.9874],[-1.9568,50.9898],[-1.9539,50.9881],[-1.9499,50.9823],[-1.9446,50.9861],[-1.9366,50.9915],[-1.9349,50.993],[-1.9301,50.9963],[-1.9279,50.9977],[-1.9238,50.9973],[-1.9216,50.9973],[-1.9187,50.9977],[-1.9126,50.9993],[-1.9028,50.9993],[-1.898,50.9986],[-1.8973,50.9989],[-1.8924,50.9996],[-1.8916,50.9995],[-1.8888,51],[-1.8867,50.9995],[-1.8853,51.0003],[-1.8833,51.0022],[-1.8792,51.004],[-1.8754,51.0047],[-1.8744,51.0054],[-1.8747,51.0025],[-1.8746,51.0011],[-1.8747,50.9944],[-1.8751,50.9921],[-1.8746,50.9882],[-1.8742,50.9877],[-1.874,50.9844],[-1.8718,50.9864],[-1.8693,50.9889],[-1.8668,50.9908],[-1.8621,50.9966],[-1.8559,51.0016],[-1.8537,51.0045],[-1.8528,51.005],[-1.8421,51.0085],[-1.8358,51.0094],[-1.832,51.0042],[-1.8274,50.9972],[-1.8216,50.993],[-1.82,50.9904],[-1.8154,50.9859],[-1.8119,50.9888],[-1.8086,50.9911],[-1.8076,50.9921],[-1.8063,50.9917],[-1.8003,50.9914],[-1.796,50.9902],[-1.7905,50.9899],[-1.788,50.9882],[-1.783,50.9867],[-1.7756,50.9852],[-1.7758,50.9848],[-1.7699,50.9835],[-1.7656,50.9829],[-1.7622,50.9822],[-1.7543,50.9805],[-1.7544,50.9779],[-1.749,50.978],[-1.7439,50.9778],[-1.743,50.9771],[-1.7398,50.9766],[-1.734,50.9764],[-1.7307,50.9773],[-1.7261,50.9773],[-1.724,50.977],[-1.7196,50.9768],[-1.7187,50.9757],[-1.717,50.9745],[-1.7142,50.9731],[-1.7098,50.9713],[-1.7045,50.9663],[-1.701,50.9627],[-1.6964,50.9596],[-1.6894,50.9547],[-1.6857,50.9529],[-1.6763,50.9494],[-1.6692,50.9472],[-1.6673,50.947],[-1.6617,50.9453],[-1.6557,50.9463],[-1.6519,50.9472],[-1.6497,50.9485],[-1.6471,50.9492],[-1.6428,50.9516],[-1.6411,50.9532],[-1.6407,50.9551],[-1.6402,50.9556],[-1.6348,50.9592],[-1.6285,50.9571],[-1.6234,50.9546],[-1.6215,50.9569],[-1.6195,50.9588],[-1.6168,50.9625],[-1.6161,50.9651],[-1.6147,50.9661],[-1.6134,50.9681],[-1.6121,50.9713],[-1.61,50.9722],[-1.6087,50.9723],[-1.6082,50.9733],[-1.605,50.9754],[-1.6051,50.9768],[-1.6029,50.9785],[-1.6045,50.9793],[-1.607,50.9799],[-1.611,50.98],[-1.6144,50.9795],[-1.6146,50.9803],[-1.6158,50.9805],[-1.6171,50.9817],[-1.6197,50.9831],[-1.6202,50.9843],[-1.6195,50.9846],[-1.6189,50.9864],[-1.6197,50.988],[</t>
  </si>
  <si>
    <t>{"type":"Polygon","coordinates":[[[0.0681,52.0058],[0.0702,52.0044],[0.071,52.0027],[0.072,52.0027],[0.0741,52.0014],[0.0743,51.9992],[0.0738,51.9943],[0.073,51.9922],[0.073,51.99],[0.0723,51.9871],[0.071,51.9849],[0.0693,51.9843],[0.0694,51.9831],[0.0719,51.9815],[0.0747,51.9813],[0.0761,51.9809],[0.0787,51.9809],[0.0816,51.9813],[0.084,51.9814],[0.0869,51.9819],[0.0907,51.983],[0.0964,51.9843],[0.0981,51.9823],[0.0983,51.9805],[0.0974,51.9786],[0.0978,51.9772],[0.0993,51.9765],[0.1015,51.9762],[0.1018,51.9756],[0.1059,51.9729],[0.107,51.9718],[0.1054,51.9699],[0.1043,51.9664],[0.1045,51.9656],[0.1061,51.9629],[0.1104,51.9603],[0.1112,51.959],[0.1131,51.9577],[0.1147,51.9559],[0.115,51.954],[0.116,51.9531],[0.1167,51.9516],[0.1184,51.9472],[0.1181,51.9456],[0.1183,51.9441],[0.1182,51.9405],[0.1188,51.9376],[0.1187,51.9337],[0.1206,51.9312],[0.1218,51.9286],[0.1202,51.927],[0.1204,51.926],[0.1215,51.925],[0.1244,51.924],[0.1245,51.9223],[0.123,51.9201],[0.1225,51.9184],[0.1229,51.9175],[0.1224,51.916],[0.1224,51.9144],[0.1218,51.9129],[0.1217,51.9112],[0.1225,51.9089],[0.123,51.906],[0.1229,51.9044],[0.1234,51.9024],[0.1227,51.9005],[0.1238,51.8975],[0.1244,51.8932],[0.1247,51.8925],[0.1243,51.8904],[0.1238,51.8893],[0.1247,51.8846],[0.1272,51.8849],[0.1276,51.8839],[0.1292,51.8839],[0.1323,51.8846],[0.1396,51.8854],[0.1394,51.8873],[0.1412,51.8873],[0.1423,51.8881],[0.1443,51.8874],[0.147,51.8867],[0.1504,51.8882],[0.1562,51.8897],[0.1622,51.8921],[0.1632,51.8915],[0.1646,51.8919],[0.1654,51.8912],[0.169,51.8918],[0.1677,51.8941],[0.1723,51.8943],[0.1758,51.8947],[0.1793,51.8955],[0.1805,51.8939],[0.1836,51.8936],[0.1838,51.893],[0.1823,51.8918],[0.1822,51.8906],[0.1796,51.8898],[0.1782,51.8883],[0.176,51.8873],[0.1779,51.8861],[0.1754,51.8848],[0.177,51.8844],[0.1751,51.883],[0.1771,51.882],[0.1775,51.8809],[0.18,51.8807],[0.1818,51.8796],[0.1829,51.8784],[0.185,51.8784],[0.1862,51.8763],[0.189,51.8745],[0.1935,51.873],[0.1923,51.8721],[0.1936,51.8716],[0.1939,51.8698],[0.1956,51.8681],[0.1942,51.8658],[0.1912,51.8653],[0.1888,51.8653],[0.187,51.865],[0.1875,51.8642],[0.1827,51.8651],[0.182,51.8646],[0.1828,51.8636],[0.1814,51.8633],[0.1779,51.863],[0.1748,51.8622],[0.1704,51.8616],[0.1715,51.8592],[0.1724,51.858],[0.1712,51.8576],[0.1715,51.8566],[0.1694,51.856],[0.1728,51.8545],[0.1712,51.8524],[0.1735,51.8514],[0.1734,51.8498],[0.1708,51.8497],[0.1679,51.8506],[0.1668,51.8507],[0.1647,51.8493],[0.1651,51.8469],[0.1631,51.8447],[0.1621,51.8424],[0.1616,51.8398],[0.1616,51.8359],[0.1609,51.834],[0.1618,51.8332],[0.1617,51.8323],[0.1657,51.8316],[0.1657,51.8298],[0.1647,51.8292],[0.163,51.8288],[0.1615,51.8275],[0.1612,51.8259],[0.1622,51.8252],[0.1629,51.8233],[0.1662,51.8221],[0.1646,51.8197],[0.1647,51.8192],[0.1693,51.8183],[0.1701,51.8193],[0.173,51.8189],[0.1732,51.8175],[0.1725,51.8163],[0.1704,51.8166],[0.168,51.815],[0.167,51.8133],[0.1622,51.8146],[0.1589,51.8135],[0.1582,51.8101],[0.1553,51.8073],[0.1555,51.8065],[0.1534,51.803],[0.1511,51.8027],[0.1504,51.8011],[0.1515,51.7992],[0.1506,51.7969],[0.1483,51.796],[0.1471,51.796],[0.1441,51.7972],[0.141,51.7971],[0.138,51.7957],[0.1358,51.795],[0.1328,51.7958],[0.1291,51.7959],[0.1276,51.795],[0.1259,51.7952],[0.1239,51.7937],[0.1219,51.7911],[0.1202,51.7901],[0.1189,51.7901],[0.1156,51.7887],[0.1132,51.7887],[0.1084,51.7882],[0.1073,51.7879],[0.1051,51.7865],[0.1033,51.785],[0.1023,51.785],[0.101,51.7839],[0.0994,51.7833],[0.0956,51.7834],[0.0925,51.7845],[0.0901,51.7839],[0.0891,51.7843],[0.087,51.7836],[0.0853,51.7836],[0.0817,51.7832],[0.0807,51.7836],[0.0797,51.783],[0.0775,51.7825],[0.0739,51.7827],[0.0698,51.7833],[0.0682,51.7839],[0.0637,51.7839],[0.061,51.7836],[0.0597,51.7829],[0.0574,51.7794],[0.0547,51.7782],[0.0533,51.7769],[0.0516,51.776],[0.0467,51.7753],[0.0431,51.7752],[0.037,51.7756],[0.0332,51.7755],[0.0308,51.7752],[0.027,51.7742],[0.0247,51.7733],[0.0181,51.7697],[0.0175,51.7688],[0.018,51.7674],[0.0167,51.767],[0.0159,51.7655],[0.0137,51.7643],[0.0145,51.7633],[0.0131,51.7628],[0.0121,51.7612],[0.013,51.7597],[0.0135,51.7582],[0.0113,51.7562],[0.0101,51.7556],[0.0041,51.7554],[0.0023,51.7542],[0.0032,51.7536],[0.0023,51.7504],[0.0017,51.7457],[-0.0003,51.7445],[-0.0062,51.7417],[-0.0075,51.7417],[-0.0121,51.743],[-0.0135,51.7422],[-0.0136,51.741],[-0.0127,51.7375],[-0.0138,51.7354],[-0.013,51.7339],[-0.0138,51.7319],[-0.0135,51.7294],[-0.0142,51.7224],[-0.0151,51.7167],[-0.0176,51.7075],[-0.0198,51.7032],[-0.0163,51.6902],[-0.0161,51.6898],[-0.0117,51.6868],[-0.011,51.6851],[-0.0118,51.6838],[-0.0119,51.6809],[-0.0198,51.6811],[-0.0284,51.6823],[-0.037,51.6826],[-0.0371,51.6828],[-0.0425,51.6831],[-0.0443,51.6834],[-0.0465,51.6834],[-0.0492,51.6843],[-0.0515,51.6836],[-0.0548,51.6833],[-0.0566,51.683],[-0.0611,51.6829],[-0.0664,51.6838],[-0.0695,51.685],[-0.0716,51.686],[-0.079,51.6889],[-0.0817,51.6893],[-0.0854,51.6901],[-0.0915,51.6899],[-0.0948,51.6901],[-0.0996,51.6911],[-0.1038,51.6918],[-0.1093,51.6917],[-0.1123,51.691],[-0.1184,51.689],[-0.1224,51.6885],[-0.1279,51.6889],[-0.1328,51.6889],[-0.1377,51.6884],[-0.1416,51.6874],[-0.1447,51.6863],[-0.1494,51.6855],[-0.1533,51.6859],[-0.1562,51.6865],[-0.158,51.6872],[-0.1635,51.6881],[-0.1636,51.6824],[-0.1655,51.6806],[-0.1725,51.6731],[-0.1757,51.6732],[-0.1767,51.6721],[-0.1821,51.6686],[-0.1858,51.6685],[-0.1878,51.6679],[-0.191,51.664],[-0.1926,51.6647],[-0.1967,51.6655],[-0.1949,51.6683],[-0.199,51.6682],[-0.1999,51.6702],[-0.2034,51.6701],[-0.2026,51.6693],[-0.2023,51.6678],[-0.2057,51.6686],[-0.208,51.6666],[-0.2099,51.6676],[-0.2112,51.667],[-0.2079,51.6629],[-0.2122,51.6614],[-0.2134,51.6624],[-0.2172,51.6606],[-0.2189,51.6601],[-0.2198,51.6607],[-0.2261,51.6576],[-0.228,51.6585],[-0.2285,51.66],[-0.2299,51.6597],[-0.2343,51.6582],[-0.2347,51.659],[-0.2362,51.6589],[-0.2383,51.6582],[-0.238,51.6578],[-0.241,51.6568],[-0.2414,51.6572],[-0.2444,51.6565],[-0.2479,51.6552],[-0.2497,51.6562],[-0.2514,51.6552],[-0.2499,51.6546],[-0.2511,51.6494],[-0.2523,51.6466],[-0.2545,51.6437],[-0.2562,51.6435],[-0.2574,51.6418],[-0.2607,51.6427],[-0.2616,51.644],[-0.2633,51.6448],[-0.2641,51.6438],[-0.2668,51.6441],[-0.2684,51.6438],[-0.2683,51.6424],[-0.2701,51.6421],[-0.2729,51.6421],[-0.2742,51.6393],[-0.274,51.6387],[-0.2765,51.6389],[-0.2786,51.6383],[-0.2814,51.6383],[-0.2839,51.6378],[-0.2855,51.6369],[-0.2884,51.6365],[-0.2899,51.6367],[-0.2919,51.6365],[-0.2944,51.6356],[-0.2962,51.6354],[-0.2994,51.6357],[-0.3024,51.6364],[-0.3045,51.6363],[-0.3054,51.6371],[-0.3149,51.6398],[-0.3167,51.6405],[-0.3181,51.6399],[-0.3191,51.6386],[-0.3206,51.638],[-0.3257,51.637],[-0.33,51.6353],[-0.3326,51.6337],[-0.3362,51.6312],[-0.3383,51.6295],[-0.3399,51.6307],[-0.3451,51.6283],[-0.3505,51.6266],[-0.3576,51.6255],[-0.3595,51.6253],[-0.3626,51.6235],[-0.3635,51.6225],[-0.3656,51.6213],[-0.3682,51.6206],[-0.3716,51.6193],[-0.3776,51.6178],[-0.3821,51.6174],[-0.384,51.6164],[-0.3879,51.6155],[-0.3927,51.6152],[-0.3973,51.6141],[-0.3995,51.6134],[-0.4041,51.6132],[-0.4054,51.6134],[-0.4112,51.6138],[-0.4134,51.615],[-0.4166,51.6164],[-0.4212,51.6169],[-0.4267,51.617],[-0.428,51.6176],[-0.4328,51.6183],[-0.4382,51.6199],[-0.4406,51.6201],[-0.4434,51.6195],[-0.4454,51.6197],[-0.4465,51.6187],[-0.4483,51.6158],[-0.4498,51.6149],[-0.4556,51.6126],[-0.4572,51.6123],[-0.4626,51.6141],[-0.4692,51.6168],[-0.4708,51.618],[-0.473,51.6192],[-0.4771,51.622],[-0.4788,51.6226],[-0.4827,51.6245],[-0.4839,51.6248],[-0.4875,51.6266],[-0.489,51.6276],[-0.4916,51.6308],[-0.4937,51.6306],[-0.4942,51.6311],[-0.4972,51.6317],[-0.4994,51.6304],[-0.5002,51.6286],[-0.4978,51.6269],[-0.4984,51.6247],[-0.4998,51.6241],[-0.5002,51.6221],[-0.4993,51.6211],[-0.4968,51.6205],[-0.4955,51.6191],[-0.4961,51.6168],[-0.499,51.6111],[-0.4984,51.6096],[-0.4992,51.6088],[-0.4986,51.6083],[-0.4973,51.6049],[-0.4971,51.6031],[-0.4964,51.6026],[-0.497,51.6012],[-0.5003,51.6013],[-0.5006,51.5997],[-0.5031,51.5998],[-0.5102,51.5996],[-0.5147,51.5999],[-0.5176,51.6002],[-0.5196,51.601],[-0.5207,51.6019],[-0.5218,51.6042],[-0.5223,51.6045],[-0.5229,51.6069],[-0.5265,51.6139],[-0.5288,51.6153],[-0.5301,51.6171],[-0.5305,51.6198],[-0.5317,51.6236],[-0.5319,51.6253],[-0.5346,51.6299],[-0.5357,51.6358],[-0.5343,51.6368],[-0.5353,51.6375],[-0.5393,51.638],[-0.5389,51.6403],[-0.538,51.6423],[-0.5348,51.6457],[-0.532,51.6477],[-0.5309,51.6491],[-0.5344,51.6509],[-0.5367,51.6524],[-0.5343,51.6529],[-0.5365,51.6555],[-0.5364,51.6604],[-0.5333,51.6609],[-0.5326,51.663],[-0.5271,51.6596],[-0.5245,51.6578],[-0.5228,51.6584],[-0.5224,51.6593],[-0.5227,51.6615],[-0.5226,51.6636],[-0.5218,51.6662],[-0.521,51.668],[-0.5175,51.6671],[-0.5147,51.6654],[-0.5141,51.667],[-0.5125,51.6686],[-0.51,51.6699],[-0.5077,51.6721],[-0.5051,51.6731],[-0.5079,51.678],[-0.5098,51.6787],[-0.5115,51.6799],[-0.516,51.6796],[-0.5168,51.6802],[-0.519,51.6803],[-0.5214,51.6799],[-0.5225,51.6788],[-0.525,51.6787],[-0.525,51.68],[-0.5244,51.682],[-0.5276,51.6817],[-0.5311,51.6807],[-0.5321,51.6818],[-0.5349,51.6816],[-0.5389,51.68],[-0.5396,51.6803],[-0.5463,51.6804],[-0.5469,51.6825],[-0.5487,51.6827],[-0.5492,51.6849],[-0.5485,51.6873],[-0.5471,51.6892],[-0.5438,51.6923],[-0.543,51.6941],[-0.5432,51.6951],[-0.5445,51.6973],[-0.5469,51.6986],[-0.5468,51.7016],[-0.5482,51.7035],[-0.5527,51.7042],[-0.556,51.7059],[-0.5572,51.7071],[-0.5579,51.7083],[-0.5631,51.7115],[-0.5632,51.7122],[-0.5627,51.715],[-0.5613,51.718],[-0.5587,51.7192],[-0.5559,51.7218],[-0.5537,51.7225],[-0.5504,51.723],[-0.5506,51.7247],[-0.5515,51.7252],[-0.5535,51.7282],[-0.5516,51.73],[-0.5516,51.731],[-0.5543,51.7323],[-0.5531,51.7333],[-0.5545,51.7341],[-0.556,51.7332],[-0.5584,51.7341],[-0.5596,51.7334],[-0.5607,51.7341],[-0.5585,51.7356],[-0.5593,51.7373],[-0.5603,51.7373],[-0.5635,51.7357],[-0.5656,51.7365],[-0.563,51.7383],[-0.5637,51.7396],[-0.5656,51.7389],[-0.5668,51.739],[-0.5684,51.7375],[-0.5692,51.7378],[-0.5704,51.7368],[-0.5697,51.7361],[-0.5728,51.7359],[-0.576,51.7377],[-0.5795,51.7413],[-0.5809,51.7438],[-0.5838,51.7463],[-0.5847,51.7487],[-0.5858,51.7501],[-0.5864,51.7521],[-0.5912,51.7518],[-0.5941,51.7514],[-0.6002,51.7515],[-0.6021,51.7511],[-0.6052,51.7499],[-0.6093,51.7494],[-0.6106,51.7484],[-0.613,51.7474],[-0.6135,51.7482],[-0.6138,51.7509],[-0.6173,51.7526],[-0.6204,51.753],[-0.6233,51.7544],[-0.6237,51.7535],[-0.6256,51.7544],[-0.6262,51.7536],[-0.6283,51.7547],[-0.6299,51.754],[-0.6311,51.753],[-0.6343,51.7532],[-0.6428,51.7539],[-0.6448,51.7546],[-0.6471,51.7562],[-0.6478,51.7573],[-0.6492,51.7576],[-0.6486,51.7585],[-0.6516,51.76],[-0.6529,51.7598],[-0.6578,51.7628],[-0.6611,51.7641],[-0.6643,51.7649],[-0.6664,51.7651],[-0.6688,51.7657],[-0.6737,51.7686],[-0.6755,51.7705],[-0.6761,51.7714],[-0.6761,51.7733],[-0.6774,51.7759],[-0.6762,51.779],[-0.6775,51.7809],[-0.6789,51.7819],[-0.6795,51.7834],[-0.6794,51.7847],[-0.6815,51.7881],[-0.6879,51.7912],[-0.689,51.7916],[-0.6888,51.7926],[-0.684,51.7938],[-0.6822,51.7946],[-0.684,51.7963],[-0.6827,51.7972],[-0.6852,51.7998],[-0.6872,51.8013],[-0.688,51.8024],[-0.6904,51.8045],[-0.6923,51.8056],[-0.6935,51.8072],[-0.6964,51.8102],[-0.6983,51.8112],[-0.7002,51.8132],[-0.7012,51.8149],[-0.7075,51.8191],[-0.7093,51.8205],[-0.7115,51.8191],[-0.7118,51.8184],[-0.7144,51.8173],[-0.7192,51.8161],[-0.7215,51.8167],[-0.7245,51.8183],[-0.7291,51.8219],[-0.7303,51.8249],[-0.7315,51.8265],[-0.7329,51.8278],[-0.7379,51.8309],[-0.7367,51.8319],[-0.7379,51.834],[-0.7447,51.8375],[-0.7453,51.8384],[-0.7457,51.8421],[-0.7444,51.8424],[-0.7401,51.8426],[-0.7364,51.8424],[-0.7345,51.8443],[-0.7328,51.8476],[-0.7312,51.849],[-0.7276,51.8502],[-0.7253,51.8498],[-0.7227,51.85],[-0.7221,51.8508],[-0.7221,51.8527],[-0.7226,51.8542],[-0.7203,51.8561],[-0.7175,51.8571],[-0.7105,51.8578],[-0.7089,51.8558],[-0.7071,51.8544],[-0.7046,51.8555],[-0.7018,51.8575],[-0.6964,51.8581],[-0.6946,51.8564],[-0.6923,51.857],[-0.6909,51.855],[-0.6883,51.8506],[-0.6868,51.8492],[-0.69,51.8466],[-0.6929,51.844],[-0.6938,51.8425],[-0.6955,51.8411],[-0.692,51.8403],[-0.6907,51.8405],[-0.6903,51.8413],[-0.6881,51.84],[-0.6859,51.8378],[-0.6837,51.836],[-0.6831,51.8351],[-0.6826,51.8333],[-0.6818,51.8318],[-0.6797,51.8291],[-0.6787,51.8273],[-0.6782,51.8256],[-0.677,51.8242],[-0.6725,51.8197],[-0.6692,51.8185],[-0.6688,51.8172],[-0.6672,51.8158],[-0.6642,51.8156],[-0.663,51.8162],[-0.6591,51.8154],[-0.6565,51.8158],[-0.653,51.8153],[-0.6511,51.8153],[-0.6478,51.8136],[-0.6452,51.8154],[-0.644,51.8159],[-0.641,51.8164],[-0.6372,51.8179],[-0.6357,51.8181],[-0.6344,51.8186],[-0.633,51.8199],[-0.6276,51.8173],[-0.6266,51.8171],[-0.6257,51.8159],[-0.6242,51.8162],[-0.6219,51.816],[-0.6207,51.8149],[-0.6179,51.8145],[-0.6154,51.8148],[-0.6109,51.8121],[-0.6065,51.8123],[-0.6029,51.8133],[-0.5974,51.8143],[-0.5947,51.8139],[-0.5946,51.8113],[-0.5917,51.8081],[-0.5881,51.8078],[-0.5819,51.8069],[-0.5808,51.8083],[-0.5772,51.8118],[-0.5771,51.8123],[-0.5743,51.8162],[-0.5763,51.8169],[-0.5752,51.8188],[-0.5724,51.8194],[-0.571,51.819],[-0.5672,51.8198],[-0.5656,51.8213],[-0.5627,51.8235],[-0.5617,51.8255],[-0.5608,51.8264],[-0.5588,51.8247],[-0.558,51.8255],[-0.5613,51.8289],[-0.5609,51.8299],[-0.5597,51.8305],[-0.5572,51.831],[-0.5554,51.8284],[-0.5537,51.8267],[-0.5504,51.8252],[-0.5485,51.8241],[-0.547,51.8229],[-0.5449,51.8206],[-0.5417,51.8184],[-0.5437,51.817],[-0.5432,51.8155],[-0.537,51.8141],[-0.5335,51.8101],[-0.5322,51.8087],[-0.5305,51.8094],[-0.5295,51.8083],[-0.5241,51.8058],[-0.5221,51.8055],[-0.5208,51.8058],[-0.5198,51.8051],[-0.5176,51.8084],[-0.5107,51.8111],[-0.5075,51.8133],[-0.5023,51.8155],[-0.5038,51.8164],[-0.5043,51.8177],[-0.5009,51.8194],[-0.5025,51.8206],[-0.5016,51.8215],[-0.5029,51.8223],[-0.5088,51.824],[-0.5098,51.8251],[-0.5112,51.8259],[-0.5083,51.8264],[-0.5061,51.8272],[-0.5059,51.8277],[-0.5054,51.8317],[-0.5042,51.833],[-0.5018,51.8368],[-0.4969,51.8373],[-0.4951,51.8361],[-0.4934,51.8354],[-0.4919,51.8353],[-0.4921,51.8383],[-0.491,51.8428],[-0.4841,51.8425],[-0.4793,51.8422],[-0.4738,51.8446],[-0.4712,51.8455],[-0.476,51.8492],[-0.4775,51.8509],[-0.4783,51.8531],[-0.4748,51.8539],[-0.4697,51.8559],[-0.4684,51.8532],[-0.4659,51.8508],[-0.4641,51.8501],[-0.4612,51.8526],[-0.4579,51.8506],[-0.4541,51.853],[-0.4521,51.8511],[-0.4475,51.8476],[-0.439,51.8518],[-0.4327,51.8481],[-0.4317,51.8489],[-0.4298,51.8481],[-0.4262,51.8469],[-0.4249,51.8467],[-0.4249,51.8494],[-0.4235,51.8497],[-0.4217,51.8495],[-0.4211,51.8501],[-0.4194,51.8487],[-0.4173,51.848],[-0.414,51.8465],[-0.412,51.8462],[-0.4108,51.8444],[-0.4084,51.8424],[-0.406,51.8411],[-0.4031,51.8399],[-0.398,51.8372],[-0.3921,51.8353],[-0.3885,51.8338],[-0.3809,51.8311],[-0.3759,51.8296],[-0.3733,51.8293],[-0.3707,51.8306],[-0.3688,51.8311],[-0.3686,51.8329],[-0.3675,51.8352],[-0.365,51.8379],[-0.3641,51.8412],[-0.3633,51.8421],[-0.3606,51.8418],[-0.3587,51.8412],[-0.3577,51.84],[-0.3445,51.8453],[-0.3421,51.8466],[-0.3423,51.8474],[-0.3415,51.8483],[-0.3395,51.8496],[-0.341,51.8506],[-0.3422,51.853],[-0.3442,51.8542],[-0.3471,51.8555],[-0.3496,51.8572],[-0.3504,51.8596],[-0.3503,51.8608],[-0.3538,51.8643],[-0.3552,51.8675],[-0.3539,51.8705],[-0.3549,51.874],[-0.3542,51.8755],[-0.3508,51.8761],[-0.3499,51.8787],[-0.3527,51.8788],[-0.352,51.8796],[-0.3536,51.8831],[-0.3552,51.8851],[-0.3577,51.8864],[-0.3591,51.8891],[-0.3635,51.893],[-0.3653,51.8944],[-0.3676,51.8944],[-0.3734,51.8951],[-0.3751,51.8962],[-0.3776,51.8986],[-0.3784,51.9016],[-0.3786,51.9038],[-0.3797,51.905],[-0.3809,51.9068],[-0.3849,51.9112],[-0.3858,51.9146],[-0.3856,51.9157],[-0.3855,51.9164],[-0.3836,51.9183],[-0.3844,51.9196],[-0.3875,51.9211],[-0.3888,51.9241],[-0.3886,51.9251],[-0.3897,51.9261],[-0.3936,51.9272],[-0.3979,51.9288],[-0.4026,51.9302],[-0.4056,51.9324],[-0.4025,51.9334],[-0.4038,51.9359],[-0.4035,51.936],[-0.4055,51.9384],[-0.4063,51.9413],[-0.4058,51.9436],[-0.404,51.9479],[-0.4021,51.9489],[-0.4035,51.9505],[-0.4029,51.9509],[-0.4034,51.9536],[-0.4031,51.9548],[-0.404,51.9553],[-0.4037,51.9561],[-0.4017,51.9564],[-0.4022,51.958],[-0.4022,51.9605],[-0.4013,51.9606],[-0.4002,51.9649],[-0.3989,51.9649],[-0.3995,51.9665],[-0.399,51.9674],[-0.3948,51.9674],[-0.3931,51.9704],[-0.3934,51.9716],[-0.3918,51.9734],[-0.3912,51.9755],[-0.3913,51.977],[-0.39,51.9779],[-0.3863,51.9795],[-0.3847,51.9783],[-0.3807,51.9794],[-0.3797,51.978],[-0.3796,51.9766],[-0.3789,51.9761],[-0.3789,51.9735],[-0.3782,51.9716],[-0.3787,51.9703],[-0.3793,51.9673],[-0.3804,51.9654],[-0.3795,51.9634],[-0.3794,51.9607],[-0.3797,51.9603],[-0.3794,51.9583],[-0.3799,51.9569],[-0.3818,51.9553],[-0.3831,51.9532],[-0.3825,51.9509],[-0.3801,51.9502],[-0.3753,51.949],[-0.3723,51.9481],[-0.3694,51.9496],[-0.3662,51.9506],[-0.363,51.953],[-0.3606,51.9539],[-0.3583,51.9552],[-0.3539,51.9572],[-0.3503,51.9576],[-0.3509,51.9601],[-0.3512,51.9621],[-0.3492,51.9637],[-0.3512,51.9646],[-0.3508,51.9654],[-0.3516,51.9665],[-0.3507,51.9675],[-0.3491,51.97],[-0.3493,51.9712],[-0.3508,51.9729],[-0.3521,51.9738],[-0.3555,51.9742],[-0.3582,51.9738],[-0.3621,51.9745],[-0.3638,51.9752],[-0.3634,51.9761],[-0.3658,51.9776],[-0.3659,51.9787],[-0.367,51.979],[-0.368,51.9803],[-0.3673,51.9822],[-0.3672,51.9838],[-0.3653,51.9841],[-0.3618,51.9853],[-0.359,51.9855],[-0.3561,51.9852],[-0.353,51.9839],[-0.3524,51.9834],[-0.3467,51.9835],[-0.3443,51.983],[-0.3402,51.9825],[-0.3357,51.9836],[-0.3318,51.984],[-0.3276,51.9835],[-0.3215,51.9825],[-0.3182,51.9826],[-0.3149,51.9819],[-0.3121,51.982],[-0.3104,51.9826],[-0.3089,51.9856],[-0.3085,51.9869],[-0.3061,51.9897],[-0.3037,51.991],[-0.3009,51.9921],[-0.2954,51.9954],[-0.2973,51.9979],[-0.3001,52.0008],[-0.2965,52.0021],[-0.2944,52.002],[-0.2915,52.0009],[-0.2901,52.0008],[-0.2876,52.0015],[-0.284,52.0018],[-0.2824,52.0016],[-0.282,52.001],[-0.2836,51.9999],[-0.2828,51.9977],[-0.2833,51.9966],[-0.2825,51.996],[-0.2789,51.9946],[-0.2765,51.993],[-0.2756,51.9915],[-0.2758,51.9908],[-0.2745,51.9897],[-0.2746,51.9891],[-0.2724,51.9882],[-0.2738,51.9868],[-0.2737,51.9856],[-0.2747,51.9842],[-0.2749,51.9831],[-0.2732,51.9823],[-0.2739,51.9812],[-0.2717,51.9815],[-0.2707,51.9796],[-0.2674,51.9803],[-0.2624,51.9796],[-0.2603,51.9797],[-0.2593,51.9832],[-0.2583,51.9831],[-0.2575,51.9854],[-0.248,51.9851],[-0.2462,51.9879],[-0.2455,51.99],[-0.2441,51.999],[-0.2376,51.999],[-0.2385,51.9981],[-0.2369,51.9979],[-0.2319,52.0007],[-0.2297,52.0026],[-0.2277,52.003],[-0.2248,52.0039],[-0.2232,52.0051],[-0.2218,52.0047],[-0.2204,52.0057],[-0.2194,52.0054],[-0.2183,52.0063],[-0.2171,52.006],[-0.214,52.0086],[-0.2135,52.0084],[-0.2039,52.0087],[-0.2013,52.0098],[-0.2059,52.0158],[-0.2071,52.0194],[-0.2077,52.0205],[-0.2128,52.0266],[-0.2152,52.0304],[-0.2171,52.033],[-0.2195,52.0367],[-0.2181,52.0376],[-0.217,52.039],[-0.2119,52.0429],[-0.2112,52.0445],[-0.209,52.0473],[-0.2069,52.0492],[-0.2056,52.0506],[-0.2029,52.0528],[-0.2013,52.0544],[-0.1992,52.0572],[-0.1971,52.059],[-0.1978,52.0595],[-0.1957,52.061],[-0.195,52.0624],[-0.1806,52.0613],[-0.1752,52.0608],[-0.1726,52.0602],[-0.172,52.0626],[-0.1692,52.0667],[-0.168,52.0689],[-0.1666,52.0702],[-0.1644,52.0752],[-0.1642,52.0769],[-0.1629,52.0782],[-0.1601,52.0799],[-0.1573,52.0805],[-0.1566,52.0771],[-0.1561,52.0766],[-0.1537,52.0763],[-0.1524,52.0753],[-0.1503,52.0744],[-0.1487,52.0729],[-0.148,52.0712],[-0.1486,52.0704],[-0.1476,52.0695],[-0.148,52.0676],[-0.149,52.0662],[-0.1507,52.0658],[-0.1519,52.0647],[-0.15,52.0614],[-0.1504,52.0589],[-0.1521,52.0574],[-0.1527,52.0558],[-0.155,52.0543],[-0.1551,52.0531],[-0.1546,52.0523],[-0.1522,52.051],[-0.1502,52.0506],[-0.1483,52.0497],[-0.1461,52.0476],[-0.1441,52.0469],[-0.1418,52.0472],[-0.1387,52.0467],[-0.1369,52.046],[-0.1342,52.0463],[-0.1313,52.0433],[-0.1316,52.0426],[-0.1285,52.0382],[-0.1262,52.0355],[-0.1247,52.0348],[-0.1237,52.0335],[-0.1231,52.0311],[-0.1231,52.0299],[-0.1224,52.0293],[-0.1244,52.0258],[-0.1246,52.0246],[-0.1255,52.0226],[-0.1266,52.0209],[-0.121,52.0195],[-0.1154,52.024],[-0.1124,52.0261],[-0.107,52.0287],[-0.0972,52.032],[-0.0932,52.0333],[-0.0813,52.0373],[-0.0791,52.0379],[-0.0727,52.0404],[-0.0643,52.0434],[-0.0546,52.0464],[-0.0534,52.0473],[-0.051,52.0495],[-0.0455,52.0531],[-0.0369,52.0582],[-0.0326,52.0604],[-0.0292,52.0618],[-0.0249,52.0632],[-0.022,52.0636],[-0.0193,52.0635],[-0.0169,52.0632],[-0.0133,52.0615],[-0.0124,52.0616],[-0.0115,52.0605],[-0.008,52.0585],[-0.0054,52.0562],[-0.0036,52.0534],[-0.0003,52.051],[0.0025,52.0501],[0.0072,52.0495],[0.0113,52.0496],[0.0179,52.0506],[0.0251,52.0514],[0.0336,52.0518],[0.0384,52.053],[0.0403,52.0533],[0.0415,52.049],[0.0416,52.0453],[0.0433,52.0419],[0.043,52.0415],[0.0451,52.0392],[0.0472,52.0372],[0.0498,52.0336],[0.05,52.0305],[0.0507,52.0275],[0.0521,52.0246],[0.0546,52.0223],[0.0572,52.0212],[0.0587,52.0201],[0.0602,52.0185],[0.0591,52.0168],[0.0588,52.0151],[0.0592,52.0143],[0.0621,52.012],[0.0624,52.0109],[0.0638,52.0098],[0.0651,52.0076],[0.0681,52.0058]]]}</t>
  </si>
  <si>
    <t>{"type":"MultiPolygon","coordinates":[[[[0.4593,51.4555],[0.4606,51.4561],[0.4618,51.4547],[0.4656,51.4543],[0.4676,51.4543],[0.4684,51.4526],[0.4688,51.4512],[0.4725,51.4487],[0.4759,51.4467],[0.4782,51.4465],[0.4805,51.4455],[0.484,51.4448],[0.4877,51.4427],[0.4879,51.4404],[0.4908,51.4389],[0.4903,51.438],[0.4863,51.436],[0.4888,51.4349],[0.4889,51.4335],[0.4883,51.4305],[0.4894,51.43],[0.4891,51.4289],[0.4896,51.4259],[0.4912,51.4248],[0.4901,51.4232],[0.4897,51.4216],[0.4885,51.4194],[0.4888,51.4191],[0.4892,51.4153],[0.4883,51.4142],[0.4837,51.4127],[0.4819,51.4143],[0.4809,51.4148],[0.4751,51.4129],[0.4756,51.4092],[0.4776,51.4072],[0.4746,51.4062],[0.4717,51.4046],[0.4682,51.4032],[0.4694,51.3997],[0.4679,51.3995],[0.4677,51.3983],[0.4618,51.3985],[0.4567,51.3986],[0.4518,51.3983],[0.454,51.3969],[0.4567,51.3943],[0.4533,51.3914],[0.4523,51.3915],[0.4479,51.3904],[0.4471,51.389],[0.4415,51.389],[0.4344,51.3889],[0.4311,51.388],[0.4311,51.3864],[0.4302,51.3837],[0.4277,51.3806],[0.426,51.378],[0.4246,51.3764],[0.4209,51.3761],[0.4198,51.3757],[0.4192,51.3746],[0.4179,51.3733],[0.4184,51.3726],[0.4163,51.3698],[0.4147,51.3668],[0.4125,51.364],[0.4091,51.3615],[0.4072,51.3598],[0.4047,51.3565],[0.4035,51.3565],[0.4029,51.3558],[0.4009,51.3522],[0.4012,51.3506],[0.3996,51.348],[0.3979,51.3467],[0.3973,51.3458],[0.3998,51.3445],[0.4039,51.3449],[0.4059,51.3458],[0.4071,51.3467],[0.4066,51.3477],[0.4087,51.3478],[0.411,51.3482],[0.4137,51.3481],[0.4166,51.3475],[0.4187,51.3479],[0.4202,51.3474],[0.4236,51.347],[0.4255,51.3471],[0.4275,51.3467],[0.4308,51.3452],[0.4358,51.3441],[0.4386,51.3433],[0.4444,51.3421],[0.4494,51.341],[0.4535,51.3406],[0.4555,51.3378],[0.4571,51.3363],[0.4567,51.3352],[0.4519,51.3342],[0.4505,51.3332],[0.4502,51.3308],[0.4503,51.3299],[0.4515,51.3289],[0.4526,51.3285],[0.4557,51.3286],[0.4575,51.3303],[0.4589,51.3297],[0.4566,51.3287],[0.4554,51.3275],[0.4557,51.3263],[0.4567,51.3256],[0.4581,51.3254],[0.4599,51.3257],[0.4596,51.324],[0.4576,51.3224],[0.4562,51.3186],[0.456,51.3168],[0.4577,51.3169],[0.4579,51.3163],[0.4574,51.3149],[0.458,51.3136],[0.4589,51.3166],[0.457,51.3182],[0.4577,51.3207],[0.4591,51.3206],[0.4585,51.322],[0.4606,51.3233],[0.4607,51.326],[0.4591,51.3264],[0.4571,51.3263],[0.4564,51.3267],[0.4568,51.3278],[0.4595,51.329],[0.4604,51.3303],[0.4599,51.331],[0.4578,51.3312],[0.4566,51.3307],[0.4551,51.3293],[0.4528,51.3294],[0.4515,51.33],[0.4514,51.3331],[0.457,51.3345],[0.4579,51.3351],[0.4577,51.3369],[0.4562,51.3386],[0.4547,51.3409],[0.4532,51.3422],[0.4532,51.3454],[0.4524,51.3464],[0.4498,51.3477],[0.4497,51.3483],[0.4542,51.349],[0.4558,51.3496],[0.4571,51.3507],[0.4576,51.3522],[0.4563,51.3543],[0.4559,51.3557],[0.4543,51.357],[0.4514,51.3584],[0.4506,51.3601],[0.4503,51.3645],[0.4506,51.3652],[0.4524,51.3665],[0.4569,51.3681],[0.4576,51.3676],[0.4609,51.3666],[0.4615,51.3662],[0.4667,51.3642],[0.4704,51.3622],[0.4727,51.3618],[0.4757,51.3602],[0.476,51.3606],[0.4791,51.3584],[0.48,51.3574],[0.4819,51.3576],[0.4876,51.356],[0.4891,51.3551],[0.4894,51.3544],[0.4914,51.354],[0.4939,51.3527],[0.4969,51.3532],[0.5019,51.3545],[0.5031,51.3546],[0.5031,51.3531],[0.502,51.3517],[0.502,51.351],[0.5031,51.3493],[0.5022,51.3488],[0.5037,51.3466],[0.5058,51.3429],[0.5075,51.3433],[0.5111,51.3409],[0.5141,51.3411],[0.5165,51.3397],[0.5193,51.3399],[0.5203,51.3382],[0.5217,51.3375],[0.5222,51.3365],[0.5237,51.3359],[0.5245,51.3351],[0.5259,51.3347],[0.5307,51.3366],[0.5329,51.3372],[0.5387,51.3326],[0.5387,51.3317],[0.5401,51.3303],[0.544,51.3279],[0.5451,51.3284],[0.5458,51.3295],[0.5491,51.331],[0.5505,51.3313],[0.5535,51.3315],[0.5546,51.332],[0.5544,51.3336],[0.5554,51.3351],[0.5569,51.3365],[0.5622,51.3386],[0.5634,51.3387],[0.5656,51.3378],[0.569,51.3372],[0.5704,51.3367],[0.5719,51.3356],[0.5734,51.3369],[0.5754,51.3376],[0.5777,51.3364],[0.58,51.336],[0.5811,51.3352],[0.5834,51.3347],[0.5859,51.3347],[0.5864,51.3351],[0.5943,51.3332],[0.5968,51.3333],[0.5968,51.3327],[0.5999,51.3325],[0.6014,51.3333],[0.6019,51.3344],[0.6038,51.3363],[0.608,51.3346],[0.6109,51.3365],[0.612,51.3379],[0.6112,51.3391],[0.6136,51.3411],[0.6137,51.3414],[0.6165,51.3457],[0.6179,51.3473],[0.6181,51.3486],[0.619,51.3494],[0.6209,51.3498],[0.6221,51.3497],[0.6235,51.3516],[0.624,51.3531],[0.6251,51.3548],[0.6285,51.3594],[0.6293,51.3592],[0.6349,51.3664],[0.6311,51.3677],[0.6267,51.3687],[0.6262,51.3683],[0.6233,51.3692],[0.6258,51.3714],[0.6257,51.3735],[0.6269,51.3747],[0.6281,51.3784],[0.6301,51.3807],[0.6314,51.381],[0.6318,51.3824],[0.6347,51.3826],[0.6358,51.383],[0.6383,51.3866],[0.6398,51.3866],[0.6409,51.3877],[0.6411,51.3886],[0.6397,51.3895],[0.64,51.3903],[0.6417,51.3915],[0.6413,51.3936],[0.6399,51.3949],[0.643,51.3958],[0.6444,51.3966],[0.648,51.3976],[0.6489,51.3969],[0.6514,51.3961],[0.6537,51.3943],[0.6542,51.3929],[0.6561,51.3924],[0.6574,51.3927],[0.659,51.3899],[0.6589,51.3891],[0.6605,51.3881],[0.6615,51.387],[0.6612,51.3846],[0.6603,51.384],[0.6627,51.3837],[0.6638,51.384],[0.6649,51.3827],[0.6665,51.3826],[0.6668,51.3815],[0.6663,51.3798],[0.6666,51.379],[0.6693,51.3784],[0.6716,51.3774],[0.6716,51.3763],[0.6748,51.3758],[0.6766,51.3785],[0.6778,51.3796],[0.6806,51.3797],[0.6831,51.3823],[0.6828,51.3855],[0.6841,51.389],[0.686,51.3904],[0.6868,51.3917],[0.6918,51.3921],[0.6959,51.393],[0.6983,51.3941],[0.7,51.3934],[0.7032,51.3925],[0.7022,51.391],[0.7001,51.3901],[0.6988,51.3899],[0.6993,51.3883],[0.698,51.3868],[0.6965,51.3861],[0.696,51.3852],[0.6948,51.385],[0.6947,51.3831],[0.6934,51.3821],[0.6944,51.3813],[0.6954,51.3798],[0.6974,51.3808],[0.6997,51.3808],[0.7011,51.3818],[0.7018,51.3815],[0.7034,51.3821],[0.7093,51.383],[0.7095,51.3838],[0.7115,51.3836],[0.7141,51.3842],[0.7155,51.3865],[0.7168,51.388],[0.7192,51.3882],[0.719,51.3891],[0.7167,51.3903],[0.7121,51.3914],[0.7114,51.3918],[0.7094,51.3938],[0.7071,51.3948],[0.7034,51.3951],[0.7019,51.3956],[0.701,51.398],[0.7019,51.3978],[0.7033,51.3984],[0.7026,51.399],[0.7003,51.3988],[0.6973,51.4034],[0.6974,51.4038],[0.6959,51.4073],[0.6973,51.4089],[0.6986,51.4096],[0.7002,51.4096],[0.6988,51.4111],[0.6994,51.4114],[0.6982,51.4126],[0.6981,51.4141],[0.6973,51.4167],[0.6962,51.4188],[0.6977,51.4202],[0.6972,51.4205],[0.6997,51.4214],[0.7047,51.42],[0.7074,51.42],[0.708,51.4198],[0.7102,51.4203],[0.7124,51.4202],[0.7142,51.4207],[0.7171,51.4207],[0.7193,51.4211],[0.7204,51.4218],[0.7231,51.422],[0.7249,51.4229],[0.7281,51.4236],[0.7294,51.4209],[0.7263,51.4212],[0.7262,51.4205],[0.7287,51.4202],[0.7308,51.4193],[0.7312,51.418],[0.7323,51.4162],[0.7322,51.415],[0.7309,51.4148],[0.7295,51.4158],[0.7262,51.4171],[0.7237,51.4174],[0.7202,51.4169],[0.7182,51.4154],[0.717,51.4134],[0.7163,51.4131],[0.7192,51.4107],[0.7199,51.4096],[0.721,51.4087],[0.7232,51.4059],[0.7243,51.4032],[0.7263,51.3993],[0.7299,51.3972],[0.7333,51.396],[0.735,51.3957],[0.7359,51.3943],[0.7374,51.395],[0.7366,51.3957],[0.7384,51.396],[0.7412,51.3951],[0.7443,51.3935],[0.7514,51.3879],[0.7549,51.3863],[0.7604,51.3851],[0.7627,51.3845],[0.7638,51.382],[0.7629,51.379],[0.7616,51.3779],[0.7625,51.3772],[0.7617,51.3749],[0.7608,51.3736],[0.7607,51.372],[0.76,51.3717],[0.7594,51.3703],[0.7613,51.3698],[0.7635,51.3671],[0.7638,51.3647],[0.7648,51.3634],[0.7636,51.3623],[0.7588,51.362],[0.7577,51.361],[0.7572,51.3571],[0.7556,51.3557],[0.7567,51.3555],[0.7554,51.3534],[0.7515,51.3507],[0.7481,51.3504],[0.7442,51.3494],[0.7426,51.3483],[0.7434,51.347],[0.7415,51.3459],[0.7401,51.3469],[0.7393,51.3466],[0.7424,51.3452],[0.7441,51.3469],[0.7438,51.3484],[0.745,51.349],[0.7484,51.35],[0.749,51.3495],[0.7507,51.35],[0.7524,51.3495],[0.7545,51.3505],[0.7576,51.3546],[0.7583,51.3561],[0.7591,51.3594],[0.76,51.3606],[0.7647,51.3611],[0.766,51.3623],[0.7697,51.3625],[0.7741,51.3615],[0.7783,51.3617],[0.7817,51.3609],[0.7874,51.3606],[0.7934,51.3605],[0.7956,51.3603],[0.8038,51.3601],[0.8082,51.3598],[0.8116,51.3591],[0.8143,51.3583],[0.8147,51.3569],[0.8132,51.3551],[0.8106,51.3535],[0.8097,51.3526],[0.8101,51.3509],[0.8128,51.35],[0.814,51.3493],[0.814,51.348],[0.8109,51.3473],[0.8121,51.3465],[0.8139,51.347],[0.8148,51.3476],[0.8151,51.3494],[0.8137,51.3505],[0.8116,51.3514],[0.8115,51.3525],[0.8135,51.3534],[0.8156,51.3548],[0.8171,51.3564],[0.8193,51.3562],[0.8219,51.3555],[0.8223,51.3547],[0.8241,51.3549],[0.8281,51.3547],[0.8285,51.3544],[0.8318,51.3541],[0.8333,51.3544],[0.8367,51.3542],[0.8375,51.3538],[0.8432,51.3544],[0.8484,51.3544],[0.8516,51.3543],[0.8559,51.3554],[0.8596,51.3558],[0.8608,51.3563],[0.8627,51.3563],[0.8655,51.356],[0.8719,51.3544],[0.8752,51.354],[0.8772,51.3533],[0.8815,51.3505],[0.8825,51.3496],[0.8859,51.348],[0.8872,51.3469],[0.8895,51.3465],[0.8929,51.3451],[0.8967,51.3447],[0.896,51.3438],[0.8941,51.343],[0.8934,51.3419],[0.8944,51.3411],[0.8943,51.3396],[0.8938,51.3371],[0.8926,51.3352],[0.8908,51.3341],[0.8848,51.333],[0.8835,51.3318],[0.8822,51.3314],[0.8822,51.3298],[0.886,51.3328],[0.889,51.3332],[0.8914,51.3338],[0.8926,51.3344],[0.8945,51.3364],[0.8965,51.3351],[0.8988,51.334],[0.9025,51.3354],[0.9038,51.3355],[0.9097,51.3349],[0.9113,51.3336],[0.9118,51.3318],[0.9153,51.3292],[0.9154,51.3278],[0.9143,51.3267],[0.9119,51.327],[0.9108,51.3267],[0.9086,51.3249],[0.9026,51.3226],[0.9031,51.3225],[0.9093,51.3246],[0.9096,51.3255],[0.9118,51.3266],[0.9135,51.3263],[0.9148,51.3264],[0.9159,51.3274],[0.916,51.3288],[0.9155,51.3299],[0.913,51.3322],[0.9111,51.3349],[0.9091,51.3357],[0.9065,51.336],[0.9044,51.3366],[0.9026,51.3365],[0.8991,51.335],[0.8981,51.3352],[0.8957,51.3366],[0.8959,51.3405],[0.8969,51.3415],[0.8996,51.3418],[0.904,51.3429],[0.9079,51.3434],[0.9107,51.3439],[0.9141,51.3436],[0.9169,51.3444],[0.9169,51.3452],[0.9179,51.3456],[0.9206,51.3458],[0.924,51.3454],[0.9259,51.3449],[0.9354,51.3468],[0.9381,51.3469],[0.9437,51.3463],[0.949,51.3456],[0.952,51.3458],[0.9574,51.345],[0.9608,51.3452],[0.9652,51.3459],[0.9665,51.3464],[0.97,51.3464],[0.9753,51.3462],[0.9785,51.3466],[0.9823,51.3467],[0.9872,51.3467],[0.992,51.347],[0.9983,51.3476],[1.0015,51.3482],[1.0056,51.3491],[1.0083,51.35],[1.0125,51.3524],[1.0146,51.3547],[1.0163,51.3558],[1.0178,51.3574],[1.0197,51.359],[1.0208,51.3593],[1.0233,51.3618],[1.0255,51.3632],[1.0258,51.3646],[1.0301,51.3644],[1.0326,51.3654],[1.0351,51.3657],[1.0391,51.3657],[1.0436,51.3655],[1.053,51.3656],[1.0598,51.3658],[1.0647,51.3667],[1.0662,51.3674],[1.0674,51.3691],[1.0698,51.3691],[1.0789,51.3685],[1.0823,51.3681],[1.0911,51.3682],[1.0945,51.3685],[1.0971,51.3693],[1.0986,51.3705],[1.0989,51.3726],[1.1078,51.3722],[1.1139,51.372],[1.1183,51.3721],[1.1216,51.3724],[1.1261,51.3731],[1.1288,51.3733],[1.1308,51.3731],[1.1389,51.373],[1.1462,51.373],[1.1612,51.3741],[1.1708,51.375],[1.1752,51.3758],[1.1784,51.3769],[1.1821,51.3774],[1.1912,51.378],[1.1964,51.3789],[1.199,51.3796],[1.2025,51.3799],[1.2071,51.3799],[1.2094,51.3801],[1.2142,51.3801],[1.2273,51.3791],[1.2332,51.379],[1.2374,51.3786],[1.2432,51.3779],[1.2505,51.3769],[1.2549,51.3768],[1.2659,51.3779],[1.2677,51.3777],[1.2721,51.3776],[1.2766,51.3777],[1.2803,51.3782],[1.2858,51.3804],[1.2864,51.3816],[1.2896,51.3827],[1.2941,51.3824],[1.2968,51.3826],[1.299,51.3832],[1.3016,51.3821],[1.3039,51.3816],[1.309,51.3813],[1.3115,51.3816],[1.3134,51.3806],[1.3157,51.3806],[1.3161,51.3816],[1.3181,51.382],[1.3207,51.382],[1.3247,51.3824],[1.3284,51.382],[1.3324,51.3829],[1.3335,51.3838],[1.3333,51.3857],[1.335,51.3864],[1.3375,51.3858],[1.3387,51.3853],[1.3419,51.3847],[1.3457,51.3853],[1.3462,51.3859],[1.3488,51.3859],[1.3509,51.3871],[1.3532,51.3872],[1.3574,51.3859],[1.3636,51.3858],[1.3665,51.3862],[1.3676,51.3868],[1.3704,51.3869],[1.3754,51.3875],[1.3791,51.3881],[1.3796,51.3895],[1.3812,51.3904],[1.3821,51.3917],[1.3844,51.3926],[1.3898,51.3928],[1.3942,51.3926],[1.3954,51.3923],[1.3996,51.3924],[1.4054,51.3923],[1.4073,51.3931],[1.4087,51.3923],[1.4102,51.392],[1.4119,51.3921],[1.4143,51.3919],[1.4185,51.3916],[1.4202,51.3917],[1.423,51.3925],[1.4249,51.3938],[1.4269,51.3932],[1.4289,51.3919],[1.4347,51.3893],[1.4376,51.3882],[1.4421,51.3871],[1.4411,51.386],[1.441,51.3849],[1.4423,51.3839],[1.4452,51.3827],[1.4456,51.3807],[1.4474,51.3789],[1.4489,51.3782],[1.4497,51.3772],[1.4495,51.3746],[1.4483,51.3722],[1.4487,51.3707],[1.4483,51.3694],[1.4458,51.3677],[1.4453,51.3662],[1.4455,51.3646],[1.4453,51.363],[1.4458,51.3616],[1.4459,51.3595],[1.4434,51.3581],[1.4437,51.3562],[1.4429,51.3556],[1.4436,51.3543],[1.4424,51.3518],[1.4423,51.35],[1.441,51.3487],[1.4397,51.3485],[1.4389,51.3462],[1.4374,51.3447],[1.4365,51.3428],[1.4321,51.3376],[1.4293,51.3359],[1.4262,51.3335],[1.4258,51.3319],[1.4244,51.3305],[1.4235,51.3313],[1.4209,51.3309],[1.4181,51.3291],[1.4184,51.3285],[1.4146,51.3275],[1.4142,51.3251],[1.4154,51.3239],[1.4112,51.324],[1.4092,51.3269],[1.4063,51.3264],[1.4011,51.3261],[1.3988,51.3261],[1.3917,51.3267],[1.3913,51.327],[1.3867,51.3274],[1.3831,51.3287],[1.3792,51.3297],[1.3769,51.3296],[1.3743,51.3276],[1.3741,51.3265],[1.3719,51.3259],[1.3696,51.3264],[1.3668,51.325],[1.3658,51.3249],[1.3656,51.3239],[1.3616,51.3196],[1.3613,51.3177],[1.3617,51.3161],[1.3631,51.3139],[1.3624,51.3133],[1.3588,51.3122],[1.3545,51.3092],[1.3526,51.3072],[1.3484,51.3019],[1.3457,51.3024],[1.3429,51.2967],[1.3401,51.2937],[1.3381,51.2927],[1.3369,51.2928],[1.3354,51.2935],[1.3346,51.2934],[1.3337,51.2926],[1.331,51.2905],[1.3296,51.2882],[1.3281,51.2869],[1.3283,51.286],[1.3297,51.2847],[1.3314,51.2838],[1.3307,51.2821],[1.3322,51.2808],[1.3341,51.2807],[1.3357,51.282],[1.3367,51.2817],[1.3397,51.28],[1.3397,51.2793],[1.3386,51.2779],[1.3418,51.2759],[1.3453,51.2753],[1.3474,51.2742],[1.3494,51.2743],[1.352,51.2752],[1.3516,51.2767],[1.3527,51.2776],[1.3561,51.2775],[1.3569,51.2784],[1.3563,51.2791],[1.3536,51.2806],[1.3515,51.2804],[1.351,51.2809],[1.3515,51.2826],[1.3526,51.2839],[1.3521,51.2849],[1.3507,51.2853],[1.3501,51.2861],[1.3498,51.288],[1.3511,51.2886],[1.353,51.2876],[1.354,51.2878],[1.3549,51.289],[1.3539,51.2898],[1.3514,51.2902],[1.3476,51.2924],[1.347,51.293],[1.3485,51.295],[1.3488,51.2962],[1.351,51.2972],[1.3524,51.2969],[1.3541,51.2961],[1.3554,51.296],[1.3561,51.2972],[1.3552,51.2988],[1.3541,51.2993],[1.3504,51.2993],[1.3494,51.3001],[1.3491,51.3013],[1.3511,51.3035],[1.3531,51.3064],[1.3562,51.3093],[1.3593,51.3113],[1.3612,51.3121],[1.3655,51.3127],[1.3673,51.3135],[1.3698,51.3124],[1.3707,51.3117],[1.372,51.3097],[1.3732,51.3066],[1.3748,51.2999],[1.3757,51.295],[1.3767,51.2916],[1.3769,51.2893],[1.3774,51.2872],[1.38,51.2817],[1.3816,51.2786],[1.3862,51.2717],[1.3884,51.2679],[1.3904,51.2639],[1.3923,51.2595],[1.3939,51.2565],[1.3961,51.2519],[1.3989,51.2473],[1.4016,51.2411],[1.4033,51.2368],[1.4045,51.2321],[1.405,51.2291],[1.4049,51.2243],[1.4051,51.2217],[1.4051,51.218],[1.4041,51.2127],[1.4042,51.21],[1.4049,51.2047],[1.4049,51.2001],[1.4058,51.1875],[1.4053,51.1839],[1.4048,51.1812],[1.4051,51.1796],[1.4046,51.1762],[1.4047,51.174],[1.4039,51.1713],[1.402,51.1681],[1.4021,51.1669],[1.3992,51.1622],[1.3963,51.1586],[1.3955,51.1582],[1.3928,51.1548],[1.391,51.154],[1.3888,51.1524],[1.3857,51.1507],[1.3841,51.1492],[1.3842,51.1477],[1.3825,51.1453],[1.3824,51.1445],[1.3796,51.1428],[1.3763,51.1405],[1.3744,51.14],[1.3699,51.138],[1.3647,51.1361],[1.3618,51.1356],[1.3592,51.1347],[1.356,51.1345],[1.3551,51.1339],[1.3509,51.1335],[1.3475,51.1329],[1.3442,51.1317],[1.3425,51.1307],[1.3434,51.1218],[1.3431,51.122],[1.3426,51.1269],[1.3394,51.1268],[1.3376,51.1272],[1.3367,51.127],[1.3359,51.1259],[1.3344,51.1266],[1.3335,51.1263],[1.3343,51.1253],[1.3333,51.1247],[1.3288,51.1232],[1.3266,51.1256],[1.3228,51.125],[1.3199,51.1244],[1.3165,51.123],[1.3149,51.1216],[1.313,51.1192],[1.3176,51.1171],[1.3164,51.1158],[1.3143,51.1163],[1.3125,51.1178],[1.3126,51.1189],[1.3109,51.1192],[1.3101,51.1168],[1.3147,51.1157],[1.3136,51.1147],[1.317,51.113],[1.3191,51.112],[1.324,51.1119],[1.324,51.1116],[1.318,51.1115],[1.3147,51.1127],[1.3127,51.1144],[1.3118,51.1142],[1.3029,51.1134],[1.2991,51.1128],[1.2969,51.1122],[1.2957,51.1113],[1.2948,51.1098],[1.2937,51.1094],[1.2899,51.109],[1.289,51.1087],[1.2811,51.1078],[1.2819,51.1062],[1.2816,51.1058],[1.2677,51.1017],[1.2623,51.1017],[1.2616,51.1027],[1.253,51.1015],[1.2513,51.1009],[1.2499,51.0998],[1.2488,51.0999],[1.2471,51.1009],[1.2406,51.1005],[1.2356,51.1005],[1.2263,51.0996],[1.2259,51.0992],[1.2213,51.0981],[1.2201,51.098],[1.2156,51.0972],[1.2133,51.0961],[1.2089,51.0938],[1.2069,51.0934],[1.2018,51.0894],[1.2012,51.088],[1.2011,51.085],[1.2006,51.0841],[1.1975,51.0829],[1.1947,51.0827],[1.1916,51.0821],[1.1898,51.0808],[1.1866,51.0801],[1.1855,51.0794],[1.1863,51.0785],[1.1899,51.0791],[1.1899,51.0774],[1.1879,51.0769],[1.1825,51.0761],[1.1781,51.076],[1.1746,51.0751],[1.1741,51.0747],[1.1716,51.0745],[1.1704,51.0733],[1.1681,51.0735],[1.1637,51.0732],[1.1624,51.0729],[1.1584,51.0732],[1.1506,51.0732],[1.1435,51.0728],[1.1331,51.0719],[1.1254,51.0713],[1.1251,51.071],[1.1146,51.0702],[1.1078,51.0694],[1.101,51.0685],[1.0954,51.0676],[1.0936,51.067],[1.0889,51.0664],[1.0851,51.0657],[1.0748,51.0633],[1.0692,51.0618],[1.0614,51.0595],[1.0568,51.058],[1.0479,51.0545],[1.0412,51.0514],[1.0387,51.0502],[1.0376,51.0489],[1.0259,51.0421],[1.0206,51.0392],[1.0188,51.038],[1.0154,51.036],[1.0091,51.0329],[1.006,51.0312],[0.9973,51.0251],[0.9924,51.021],[0.9866,51.0156],[0.9836,51.0124],[0.9802,51.0072],[0.9783,51.005],[0.9759,51.0007],[0.9742,50.9969],[0.9726,50.9926],[0.9706,50.9861],[0.9687,50.9807],[0.9677,50.9786],[0.9664,50.9747],[0.9656,50.9731],[0.965,50.9708],[0.9641,50.9688],[0.964,50.9615],[0.9653,50.9552],[0.9663,50.9518],[0.9713,50.9388],[0.9737,50.9336],[0.9779,50.9263],[0.9787,50.9236],[0.9806,50.9194],[0.9812,50.9174],[0.9809,50.9149],[0.9803,50.9138],[0.9775,50.9125],[0.9737,50.9113],[0.9714,50.911],[0.9612,50.9109],[0.955,50.9111],[0.9496,50.9113],[0.9429,50.9118],[0.9332,50.9127],[0.927,50.9135],[0.9195,50.9146],[0.8986,50.9171],[0.8929,50.9179],[0.8806,50.9198],[0.8749,50.9206],[0.8547,50.9237],[0.8651,50.9293],[0.8662,50.9315],[0.8679,50.9333],[0.8655,50.9344],[0.8635,50.9357],[0.8596,50.9397],[0.8609,50.9418],[0.8591,50.9464],[0.8561,50.9527],[0.8557,50.9531],[0.8525,50.9516],[0.849,50.9513],[0.848,50.9517],[0.8456,50.952],[0.8469,50.9536],[0.8463,50.955],[0.8445,50.9565],[0.8442,50.9574],[0.8414,50.9576],[0.8397,50.9561],[0.841,50.9546],[0.8388,50.9541],[0.8387,50.9524],[0.8368,50.9504],[0.8356,50.9497],[0.8345,50.9499],[0.8326,50.9489],[0.8298,50.9457],[0.8277,50.9458],[0.8265,50.9453],[0.825,50.9455],[0.8229,50.9448],[0.8214,50.9457],[0.8187,50.9454],[0.8193,50.9444],[0.8186,50.9432],[0.8167,50.9423],[0.8127,50.9423],[0.8135,50.9477],[0.8129,50.9493],[0.8045,50.9558],[0.796,50.9643],[0.7895,50.971],[0.7895,50.9714],[0.7856,50.9751],[0.7843,50.9772],[0.7829,50.9774],[0.7807,50.9768],[0.7769,50.9765],[0.7771,50.9775],[0.7784,50.9784],[0.7778,50.9795],[0.7787,50.9798],[0.7817,50.9829],[0.7789,50.9824],[0.777,50.9849],[0.781,50.9865],[0.7792,50.9881],[0.7788,50.9906],[0.7781,50.9911],[0.7728,50.9927],[0.7574,50.9954],[0.7513,50.9972],[0.7494,50.9975],[0.7481,50.9984],[0.7456,50.999],[0.7413,51.0006],[0.7378,51.0008],[0.7314,51],[0.7313,51.0004],[0.7254,50.9992],[0.724,50.9991],[0.7211,50.9995],[0.7155,50.999],[0.7112,50.9985],[0.7085,50.9978],[0.7058,50.9951],[0.7048,50.9948],[0.7019,50.9961],[0.7013,50.9972],[0.6992,50.9985],[0.6894,50.9993],[0.6822,51.0006],[0.6815,51.0013],[0.6791,51.0022],[0.6767,51.0034],[0.6753,51.0045],[0.6728,51.0083],[0.6712,51.01],[0.671,51.0113],[0.6668,51.0144],[0.665,51.016],[0.6613,51.0178],[0.658,51.0173],[0.6563,51.0151],[0.6546,51.0147],[0.6526,51.0151],[0.6496,51.0152],[0.6467,51.0168],[0.6457,51.0162],[0.6457,51.0152],[0.6439,51.0146],[0.6393,51.012],[0.6371,51.0119],[0.636,51.0122],[0.6335,51.0141],[0.6318,51.0162],[0.6304,51.0174],[0.6292,51.0178],[0.6273,51.0178],[0.6257,51.0172],[0.6246,51.0161],[0.6222,51.0157],[0.6208,51.0161],[0.6187,51.0153],[0.616,51.015],[0.6153,51.0138],[0.6143,51.0131],[0.6114,51.012],[0.6093,51.0124],[0.6035,51.0118],[0.6026,51.0106],[0.6013,51.0098],[0.597,51.0089],[0.594,51.01],[0.5922,51.0099],[0.5873,51.0087],[0.5867,51.0084],[0.5855,51.006],[0.5821,51.0053],[0.5795,51.0044],[0.5776,51.0046],[0.5755,51.0052],[0.5728,51.0043],[0.572,51.0035],[0.5682,51.0039],[0.5668,51.0043],[0.5655,51.0054],[0.5648,51.0067],[0.5633,51.0075],[0.5615,51.0078],[0.5587,51.0072],[0.5573,51.0078],[0.5545,51.0083],[0.5529,51.0081],[0.5507,51.0085],[0.5494,51.0091],[0.5478,51.0091],[0.545,51.0104],[0.5422,51.0109],[0.5413,51.0115],[0.5412,51.0133],[0.5407,51.0144],[0.541,51.0169],[0.5397,51.0181],[0.5386,51.0207],[0.5364,51.0219],[0.5343,51.022],[0.5313,51.0215],[0.5274,51.0217],[0.526,51.0228],[0.5228,51.0232],[0.5196,51.0225],[0.5146,51.0228],[0.5136,51.0235],[0.511,51.0235],[0.5084,51.0241],[0.5077,51.0255],[0.5045,51.028],[0.5021,51.0281],[0.4978,51.0296],[0.4961,51.0306],[0.4926,51.0311],[0.4897,51.0306],[0.4853,51.0309],[0.4827,51.0306],[0.4815,51.0298],[0.4791,51.0292],[0.4731,51.0305],[0.471,51.0312],[0.4696,51.0324],[0.4673,51.033],[0.4664,51.0343],[0.4673,51.0388],[0.4682,51.0405],[0.4675,51.0415],[0.466,51.0426],[0.4667,51.0432],[0.4692,51.0445],[0.471,51.0456],[0.4718,51.0467],[0.4714,51.0491],[0.4684,51.0505],[0.4664,51.0508],[0.4635,51.0526],[0.4623,51.0549],[0.4583,51.0551],[0.4565,51.0555],[0.4532,51.057],[0.4517,51.0564],[0.4495,51.0567],[0.448,51.0566],[0.4477,51.0575],[0.4466,51.0581],[0.4443,51.0583],[0.4408,51.0579],[0.4398,51.0591],[0.4383,51.0597],[0.4345,51.0608],[0.4325,51.0611],[0.4309,51.0621],[0.4285,51.0625],[0.4282,51.0631],[0.4182,51.0626],[0.4162,51.0639],[0.4162,51.0653],[0.4178,51.0679],[0.4163,51.0674],[0.4159,51.0666],[0.4141,51.0655],[0.4113,51.0659],[0.4111,51.0671],[0.4092,51.0682],[0.4089,51.0691],[0.4066,51.0689],[0.4056,51.0696],[0.4024,51.0705],[0.4009,51.0712],[0.4006,51.0727],[0.4054,51.0754],[0.4055,51.0772],[0.405,51.0779],[0.4066,51.0797],[0.4026,51.0819],[0.4002,51.0824],[0.3976,51.0836],[0.3958,51.083],[0.3937,51.0832],[0.3908,51.0813],[0.3902,51.0816],[0.3905,51.0832],[0.3892,51.0844],[0.3916,51.0858],[0.3906,51.0861],[0.3874,51.0855],[0.3867,51.0861],[0.3843,51.086],[0.3827,51.0869],[0.3833,51.0876],[0.3811,51.0882],[0.3801,51.088],[0.375,51.0878],[0.373,51.0883],[0.372,51.0869],[0.3703,51.0878],[0.3668,51.0884],[0.3647,51.0882],[0.3607,51.0852],[0.3577,51.0838],[0.3567,51.0831],[0.3508,51.0841],[0.3523,51.0866],[0.3521,51.0882],[0.3528,51.0905],[0.3537,51.0916],[0.3539,51.0946],[0.3533,51.0958],[0.3523,51.0962],[0.3516,51.0975],[0.3506,51.0977],[0.3507,51.099],[0.3538,51.0996],[0.3546,51.1006],[0.3563,51.1012],[0.3581,51.1036],[0.3584,51.1048],[0.3566,51.1049],[0.3523,51.1044],[0.3499,51.105],[0.3451,51.1051],[0.3441,51.1048],[0.3415,51.1054],[0.3398,51.1052],[0.3353,51.1053],[0.3342,51.1065],[0.3318,51.1083],[0.3305,51.11],[0.3292,51.1102],[0.3284,51.1108],[0.3267,51.111],[0.3248,51.1119],[0.3254,51.1134],[0.3251,51.1145],[0.3266,51.1147],[0.3283,51.1156],[0.3279,51.1164],[0.3299,51.1177],[0.327,51.122],[0.3252,51.1229],[0.3232,51.1227],[0.3195,51.1217],[0.3172,51.1216],[0.3158,51.1212],[0.3151,51.1204],[0.3132,51.1201],[0.3117,51.1194],[0.3076,51.12],[0.3034,51.1193],[0.3005,51.1184],[0.2989,51.1182],[0.2938,51.1189],[0.2897,51.1188],[0.2869,51.118],[0.2847,51.1176],[0.2821,51.118],[0.2796,51.1179],[0.279,51.119],[0.2759,51.1204],[0.2739,51.1201],[0.2721,51.1188],[0.2744,51.1179],[0.2789,51.1147],[0.2756,51.1124],[0.2665,51.115],[0.265,51.1137],[0.2626,51.1143],[0.2593,51.1141],[0.2594,51.1137],[0.2556,51.1139],[0.2519,51.1147],[0.2512,51.1142],[0.2489,51.1149],[0.2483,51.1156],[0.247,51.1149],[0.2445,51.1149],[0.2433,51.1153],[0.2425,51.1162],[0.243,51.117],[0.2277,51.1238],[0.2274,51.1242],[0.2254,51.1244],[0.2243,51.1227],[0.2207,51.1214],[0.2195,51.1206],[0.2177,51.1204],[0.2171,51.1212],[0.2145,51.1213],[0.2118,51.1207],[0.209,51.1205],[0.2081,51.1196],[0.2069,51.1192],[0.2043,51.1191],[0.2035,51.1183],[0.1997,51.117],[0.1982,51.1169],[0.1963,51.1179],[0.1943,51.1169],[0.1932,51.1172],[0.1915,51.1168],[0.1853,51.1168],[0.1846,51.1163],[0.1817,51.1158],[0.1792,51.1156],[0.1781,51.1162],[0.1749,51.1155],[0.1741,51.1158],[0.1718,51.1154],[0.1689,51.1163],[0.1666,51.1166],[0.164,51.1162],[0.1623,51.1169],[0.1592,51.1175],[0.1583,51.119],[0.1559,51.12],[0.1543,51.122],[0.1522,51.1225],[0.1517,51.1235],[0.151,51.1276],[0.1521,51.1281],[0.1512,51.1296],[0.1509,51.1312],[0.1519,51.1329],[0.1512,51.1345],[0.1529,51.1355],[0.1538,51.1368],[0.1569,51.1374],[0.1585,51.1374],[0.1598,51.1389],[0.1614,51.1393],[0.1615,51.1404],[0.1601,51.1409],[0.158,51.141],[0.1572,51.1407],[0.1549,51.142],[0.1523,51.1428],[0.1492,51.143],[0.1486,51.1428],[0.1457,51.1432],[0.1445,51.144],[0.1429,51.1445],[0.1396,51.1467],[0.1367,51.1467],[0.1288,51.1472],[0.1265,51.147],[0.1251,51.1472],[0.1216,51.147],[0.1179,51.1465],[0.1152,51.1459],[0.1142,51.1452],[0.1097,51.1443],[0.1086,51.1447],[0.1055,51.1441],[0.1033,51.1426],[0.1003,51.1426],[0.0959,51.1423],[0.093,51.1415],[0.0907,51.1412],[0.0876,51.1412],[0.0849,51.1419],[0.0811,51.1411],[0.0794,51.1402],[0.0782,51.1399],[0.0705,51.1397],[0.0698,51.1402],[0.0642,51.1409],[0.0624,51.1418],[0.0587,51.1408],[0.0584,51.1414],[0.0558,51.1425],[0.0527,51.1422],[0.05,51.1427],[0.0499,51.1439],[0.052,51.1452],[0.053,51.1475],[0.0542,51.1482],[0.0548,51.1496],[0.0547,51.1504],[0.0524,51.1507],[0.0513,51.1515],[0.0508,51.1535],[0.0514,51.1544],[0.0512,51.1556],[0.0515,51.1572],[0.049,51.1588],[0.0474,51.1615],[0.0486,51.1644],[0.0469,51.1649],[0.0464,51.1662],[0.047,51.1671],[0.0462,51.1692],[0.0465,51.1715],[0.0462,51.1726],[0.0468,51.1736],[0.0486,51.1749],[0.0487,51.1756],[0.0505,51.1763],[0.0518,51.1778],[0.0517,51.1787],[0.0526,51.1804],[0.0523,51.1812],[0.0502,51.1825],[0.0495,51.1839],[0.0497,51.1847],[0.0473,51.1857],[0.0468,51.1876],[0.0451,51.1886],[0.0473,51.19],[0.0476,51.1912],[0.0462,51.1921],[0.0442,51.1922],[0.0427,51.193],[0.0425,51.1941],[0.0414,51.1958],[0.0404,51.1967],[0.0407,51.1976],[0.0384,51.1987],[0.0383,51.1996],[0.0391,51.2009],[0.0373,51.203],[0.0358,51.2041],[0.0367,51.2052],[0.0373,51.207],[0.0364,51.2081],[0.0354,51.2085],[0.0343,51.2097],[0.0335,51.2112],[0.0341,51.2117],[0.0347,51.2135],[0.0336,51.2143],[0.0363,51.2166],[0.0411,51.2166],[0.0414,51.2182],[0.0431,51.2202],[0.0429,51.2218],[0.0424,51.2223],[0.0425,51.2241],[0.0437,51.2256],[0.0423,51.2273],[0.0441,51.2312],[0.0461,51.2333],[0.0482,51.234],[0.0521,51.2359],[0.0539,51.2381],[0.0536,51.2394],[0.0551,51.2403],[0.0563,51.2433],[0.0574,51.2442],[0.0582,51.2478],[0.057,51.2514],[0.055,51.2525],[0.0538,51.2542],[0.0542,51.2566],[0.0536,51.2573],[0.0528,51.2598],[0.0527,51.2611],[0.0519,51.2627],[0.0504,51.2643],[0.0497,51.2657],[0.0496,51.268],[0.048,51.2701],[0.0463,51.2737],[0.046,51.2757],[0.0454,51.2764],[0.0453,51.278],[0.0463,51.2796],[0.0469,51.2814],[0.0475,51.2841],[0.0482,51.2855],[0.0467,51.2886],[0.0448,51.2907],[0.0426,51.292],[0.0424,51.2927],[0.0447,51.2931],[0.0457,51.294],[0.0482,51.2937],[0.0504,51.294],[0.0544,51.2921],[0.056,51.2924],[0.0585,51.2894],[0.0624,51.2899],[0.0643,51.2899],[0.0727,51.2915],[0.0786,51.2918],[0.0804,51.2917],[0.0833,51.2923],[0.0857,51.2931],[0.0871,51.2945],[0.0892,51.2961],[0.0912,51.2968],[0.0895,51.2977],[0.0862,51.3004],[0.086,51.3016],[0.0851,51.3029],[0.0828,51.3056],[0.0848,51.306],[0.0841,51.3081],[0.0846,51.3083],[0.0836,51.3107],[0.0849,51.3122],[0.0855,51.3147],[0.085,51.316],[0.0868,51.3172],[0.0878,51.3183],[0.0927,51.3198],[0.0962,51.3213],[0.1001,51.3241],[0.1008,51.3256],[0.1032,51.326],[0.1047,51.3273],[0.1072,51.3275],[0.1097,51.3267],[0.1101,51.328],[0.1142,51.3274],[0.1157,51.3295],[0.1173,51.3295],[0.1181,51.3308],[0.1202,51.3321],[0.1216,51.3338],[0.12,51.3347],[0.1183,51.3384],[0.119,51.3387],[0.1184,51.34],[0.1173,51.3398],[0.1167,51.3413],[0.1172,51.3432],[0.1186,51.3442],[0.1213,51.3444],[0.1251,51.3459],[0.1304,51.3454],[0.1318,51.3455],[0.1345,51.3449],[0.1369,51.3442],[0.1363,51.3456],[0.1382,51.3467],[0.1395,51.3485],[0.1413,51.3495],[0.141,51.3501],[0.1426,51.3507],[0.1428,51.3525],[0.1436,51.353],[0.144,51.3549],[0.1451,51.3558],[0.1459,51.3582],[0.1448,51.3584],[0.1453,51.3601],[0.1445,51.3608],[0.145,51.3629],[0.1483,51.3664],[0.1472,51.367],[0.1486,51.3679],[0.1494,51.3692],[0.1516,51.3683],[0.152,51.3697],[0.1501,51.3702],[0.1512,51.3722],[0.1496,51.3736],[0.1525,51.3763],[0.1532,51.378],[0.1509,51.3791],[0.1511,51.3799],[0.1496,51.3801],[0.1503,51.3811],[0.1504,51.3834],[0.1498,51.3837],[0.1502,51.3864],[0.1489,51.3876],[0.1486,51.3887],[0.1498,51.3909],[0.1475,51.3922],[0.1477,51.3928],[0.1582,51.3922],[0.1624,51.3925],[0.1599,51.3946],[0.159,51.3958],[0.1577,51.3981],[0.1578,51.3992],[0.1565,51.4024],[0.1543,51.4049],[0.1527,51.4061],[0.1509,51.4067],[0.1489,51.4085],[0.1493,51.4091],[0.1516,51.4087],[0.1529,51.4087],[0.1537,51.4113],[0.1497,51.4117],[0.1491,51.4124],[0.1511,51.4149],[0.151,51.4176],[0.1541,51.4178],[0.1546,51.4185],[0.1523,51.42],[0.1511,51.4204],[0.1528,51.4217],[0.1535,51.4236],[0.1533,51.4256],[0.1537,51.4275],[0.1553,51.4291],[0.1558,51.4309],[0.1591,51.4302],[0.1635,51.4289],[0.1646,51.4291],[0.1662,51.4303],[0.1668,51.4319],[0.1667,51.4351],[0.1687,51.4375],[0.1691,51.4387],[0.1711,51.4416],[0.1728,51.443],[0.174,51.4429],[0.176,51.442],[0.1787,51.4435],[0.1809,51.4435],[0.1811,51.4442],[0.1843,51.4447],[0.1874,51.4469],[0.1874,51.4483],[0.1888,51.4491],[0.191,51.4488],[0.1917,51.4507],[0.193,51.4517],[0.195,51.4519],[0.1979,51.4518],[0.2002,51.4526],[0.2014,51.4539],[0.2033,51.4543],[0.2038,51.456],[0.2025,51.4562],[0.2031,51.458],[0.2035,51.4589],[0.2078,51.4614],[0.2104,51.4621],[0.2108,51.4591],[0.2113,51.4592],[0.211,51.463],[0.2107,51.4653],[0.2119,51.468],[0.2112,51.4694],[0.2094,51.4706],[0.2093,51.4712],[0.2122,51.4729],[0.212,51.4748],[0.2126,51.4755],[0.2163,51.4763],[0.2174,51.4779],[0.2173,51.4796],[0.2201,51.4795],[0.2223,51.4785],[0.2274,51.4759],[0.2289,51.4757],[0.2341,51.4727],[0.2381,51.47],[0.2399,51.4693],[0.2396,51.4686],[0.241,51.468],[0.2421,51.4681],[0.2496,51.4648],[0.2498,51.4639],[0.2541,51.4622],[0.2559,51.4622],[0.2609,51.4608],[0.2626,51.4591],[0.2645,51.4578],[0.2664,51.4569],[0.2668,51.4563],[0.2687,51.4555],[0.2751,51.4536],[0.2792,51.4535],[0.2815,51.4539],[0.2847,51.4536],[0.2913,51.4547],[0.2945,51.4561],[0.2975,51.4577],[0.2999,51.458],[0.3003,51.4594],[0.3021,51.4611],[0.3036,51.4612],[0.3038,51.4618],[0.3064,51.4636],[0.307,51.4646],[0.3088,51.4648],[0.3094,51.4666],[0.3113,51.4669],[0.3142,51.4659],[0.3167,51.464],[0.318,51.4618],[0.319,51.4609],[0.3205,51.4576],[0.3219,51.4562],[0.3252,51.4534],[0.3285,51.4508],[0.3297,51.4503],[0.3339,51.4494],[0.3388,51.4478],[0.3485,51.4464],[0.3501,51.4458],[0.3559,51.4456],[0.3574,51.4458],[0.3687,51.4453],[0.3714,51.4449],[0.3744,51.4448],[0.3806,51.4441],[0.3815,51.4437],[0.3829,51.4439],[0.3878,51.4436],[0.3893,51.4432],[0.3954,51.4434],[0.4016,51.4431],[0.4046,51.4434],[0.4086,51.4434],[0.4144,51.4439],[0.4221,51.4455],[0.4263,51.4462],[0.4303,51.4471],[0.4342,51.4475],[0.4374,51.4473],[0.4401,51.4482],[0.4405,51.4488],[0.4444,51.4506],[0.4464,51.4523],[0.4476,51.4529],[0.449,51.4515],[0.4538,51.4528],[0.4544,51.4538],[0.4575,51.4541],[0.4595,51.455],[0.4593,51.4555]]],[[[0.7495,51.446],[0.7551,51.4444],[0.7584,51.4439],[0.7632,51.4419],[0.7674,51.4413],[0.7694,51.4408],[0.7701,51.4411],[0.7726,51.4404],[0.7762,51.4403],[0.7787,51.4407],[0.7811,51.4404],[0.7829,51.4406],[0.7851,51.4403],[0.7874,51.4403],[0.7909,51.4395],[0.7929,51.4387],[0.8109,51.4299],[0.8136,51.4286],[0.8164,51.4276],[0.8245,51.4256],[0.826,51.4254],[0.8301,51.4258],[0.832,51.4255],[0.8334,51.4257],[0.8347,51.4254],[0.8371,51.4253],[0.8401,51.4247],[0.8433,51.4246],[0.8438,51.4243],[0.8471,51.4241],[0.8487,51.4237],[0.8514,51.4237],[0.8582,51.4227],[0.8617,51.4224],[0.8658,51.4215],[0.869,51.421],[0.8738,51.4215],[0.8804,51.4216],[0.8854,51.4211],[0.891,51.4196],[0.893,51.4189],[0.8966,51.4182],[0.9029,51.416],[0.9043,51.4147],[0.9045,51.413],[0.9118,51.4062],[0.9145,51.4045],[0.9183,51.402],[0.9205,51.4008],[0.9248,51.3988],[0.9314,51.3946],[0.9356,51.3915],[0.9381,51.3898],[0.9392,51.3874],[0.941,51.3856],[0.9421,51.384],[0.9435,51.3824],[0.945,51.3798],[0.9483,51.3765],[0.951,51.3735],[0.9507,51.3726],[0.9483,51.3705],[0.946,51.3693],[0.9453,51.3682],[0.9433,51.3675],[0.9426,51.3702],[0.9406,51.3707],[0.9392,51.3701],[0.9379,51.3703],[0.9365,51.3694],[0.9334,51.3682],[0.9305,51.3663],[0.9292,51.3661],[0.9268,51.365],[0.9277,51.3646],[0.9259,51.3634],[0.9263,51.3624],[0.9213,51.3598],[0.92,51.3606],[0.9163,51.3582],[0.9152,51.3581],[0.9123,51.3568],[0.9086,51.3556],[0.8984,51.3544],[0.8947,51.3545],[0.8916,51.3551],[0.8896,51.3552],[0.8836,51.3569],[0.8804,51.3581],[0.8795,51.3594],[0.8781,5</t>
  </si>
  <si>
    <t>{"type":"MultiPolygon","coordinates":[[[[-2.4609,54.2267],[-2.4635,54.2226],[-2.4656,54.2207],[-2.469,54.2189],[-2.47,54.2179],[-2.4727,54.2162],[-2.4748,54.2137],[-2.4757,54.2103],[-2.477,54.2089],[-2.4796,54.2046],[-2.4794,54.2033],[-2.48,54.2023],[-2.4949,54.1913],[-2.5118,54.1788],[-2.5153,54.1779],[-2.5182,54.1766],[-2.5187,54.176],[-2.5223,54.1739],[-2.5236,54.1724],[-2.5231,54.1714],[-2.5266,54.1704],[-2.5292,54.1689],[-2.5294,54.1669],[-2.5302,54.1665],[-2.5293,54.1645],[-2.5304,54.164],[-2.53,54.1626],[-2.5316,54.1609],[-2.533,54.1608],[-2.5333,54.1582],[-2.5343,54.1575],[-2.5368,54.1565],[-2.5401,54.1575],[-2.5436,54.1576],[-2.5451,54.1554],[-2.5472,54.1533],[-2.5523,54.1536],[-2.5577,54.1535],[-2.5604,54.1531],[-2.5615,54.1505],[-2.5574,54.15],[-2.5578,54.1489],[-2.5582,54.1448],[-2.5579,54.1434],[-2.5612,54.1427],[-2.5613,54.142],[-2.5628,54.141],[-2.5631,54.1399],[-2.563,54.1371],[-2.5637,54.1354],[-2.5623,54.1352],[-2.5621,54.1328],[-2.5625,54.1322],[-2.5621,54.1308],[-2.5614,54.1299],[-2.5646,54.1265],[-2.5633,54.1254],[-2.563,54.1244],[-2.5633,54.1227],[-2.5608,54.1224],[-2.5605,54.1216],[-2.557,54.1206],[-2.5531,54.1205],[-2.5492,54.1188],[-2.5462,54.1178],[-2.5446,54.1167],[-2.5461,54.1148],[-2.5448,54.114],[-2.5447,54.1132],[-2.5415,54.1117],[-2.5409,54.111],[-2.5382,54.1099],[-2.5362,54.1086],[-2.5369,54.1063],[-2.538,54.1058],[-2.5368,54.1041],[-2.5345,54.1034],[-2.5315,54.1032],[-2.5287,54.1028],[-2.5263,54.1019],[-2.5241,54.1021],[-2.5247,54.1001],[-2.5264,54.0992],[-2.5252,54.0954],[-2.524,54.0946],[-2.5205,54.0955],[-2.5169,54.0951],[-2.5125,54.0951],[-2.5095,54.0954],[-2.5085,54.0938],[-2.5088,54.0924],[-2.5063,54.0915],[-2.4952,54.0901],[-2.4926,54.0899],[-2.4916,54.0873],[-2.4884,54.0867],[-2.4864,54.0848],[-2.4847,54.0852],[-2.4807,54.0854],[-2.4707,54.0766],[-2.4643,54.0753],[-2.4656,54.0717],[-2.465,54.0667],[-2.464,54.0611],[-2.4665,54.0578],[-2.469,54.0549],[-2.4705,54.0508],[-2.4695,54.0462],[-2.4659,54.0439],[-2.4588,54.0405],[-2.4563,54.0402],[-2.4508,54.0406],[-2.4478,54.0414],[-2.4458,54.0421],[-2.4424,54.0423],[-2.4404,54.0418],[-2.4369,54.0419],[-2.4345,54.0415],[-2.4327,54.0416],[-2.4258,54.0381],[-2.4225,54.0406],[-2.418,54.0415],[-2.4144,54.042],[-2.4055,54.0426],[-2.4038,54.0435],[-2.4005,54.0435],[-2.3971,54.0442],[-2.3947,54.0433],[-2.3913,54.0441],[-2.3897,54.0442],[-2.3872,54.0452],[-2.3844,54.0476],[-2.3753,54.0487],[-2.3741,54.0491],[-2.362,54.0407],[-2.3642,54.0401],[-2.3618,54.0379],[-2.3619,54.0367],[-2.3627,54.0344],[-2.3593,54.0317],[-2.3619,54.0292],[-2.3613,54.0277],[-2.3617,54.0272],[-2.3595,54.0264],[-2.3604,54.0244],[-2.3565,54.0215],[-2.3575,54.0202],[-2.3573,54.0191],[-2.3501,54.0186],[-2.3494,54.0177],[-2.3458,54.0182],[-2.3435,54.0173],[-2.3432,54.016],[-2.341,54.0124],[-2.3394,54.0088],[-2.3406,54.0077],[-2.3416,54.0077],[-2.3428,54.0088],[-2.3474,54.0097],[-2.3483,54.0102],[-2.3492,54.0115],[-2.3504,54.0122],[-2.3524,54.0104],[-2.3529,54.0059],[-2.3536,54.0039],[-2.3533,53.9996],[-2.3524,53.9947],[-2.3454,53.9922],[-2.3399,53.9894],[-2.3383,53.9912],[-2.336,53.9917],[-2.3344,53.9911],[-2.3337,53.9904],[-2.3269,53.9939],[-2.3246,53.9941],[-2.3188,53.9937],[-2.3184,53.9921],[-2.3175,53.9912],[-2.3156,53.9903],[-2.3142,53.9886],[-2.3102,53.9877],[-2.3045,53.9845],[-2.3041,53.9835],[-2.3001,53.9815],[-2.2967,53.9805],[-2.2969,53.9791],[-2.2988,53.9771],[-2.2984,53.9764],[-2.2952,53.9751],[-2.2954,53.9746],[-2.2921,53.975],[-2.287,53.9745],[-2.2861,53.9747],[-2.2842,53.974],[-2.2811,53.9744],[-2.2562,53.9776],[-2.2472,53.9789],[-2.2459,53.9793],[-2.2451,53.9806],[-2.2432,53.9811],[-2.2423,53.9807],[-2.2358,53.9811],[-2.2335,53.9814],[-2.2327,53.9809],[-2.2303,53.9815],[-2.2282,53.9799],[-2.2271,53.9783],[-2.2241,53.9786],[-2.222,53.9781],[-2.2215,53.9776],[-2.2235,53.9761],[-2.228,53.9747],[-2.232,53.9712],[-2.2302,53.9702],[-2.2292,53.9684],[-2.2297,53.9677],[-2.2287,53.967],[-2.2275,53.9674],[-2.2259,53.9672],[-2.2253,53.9649],[-2.226,53.9625],[-2.2255,53.9612],[-2.2206,53.9635],[-2.2176,53.9641],[-2.2144,53.9651],[-2.2131,53.9634],[-2.2096,53.9629],[-2.207,53.9652],[-2.2068,53.9662],[-2.2032,53.9678],[-2.2017,53.9678],[-2.2006,53.9701],[-2.196,53.9696],[-2.1958,53.967],[-2.1937,53.9615],[-2.1913,53.9581],[-2.1882,53.9552],[-2.1878,53.9542],[-2.1849,53.9527],[-2.1835,53.9514],[-2.1838,53.9498],[-2.1807,53.948],[-2.1805,53.9466],[-2.1808,53.9457],[-2.1832,53.9456],[-2.1843,53.9428],[-2.1855,53.9419],[-2.1856,53.9404],[-2.1839,53.9366],[-2.1822,53.9354],[-2.1805,53.9356],[-2.178,53.9352],[-2.1759,53.9342],[-2.1744,53.9367],[-2.1717,53.9377],[-2.1641,53.9346],[-2.1624,53.933],[-2.1616,53.9318],[-2.1636,53.9306],[-2.1639,53.9294],[-2.1629,53.9273],[-2.1597,53.9286],[-2.1578,53.9283],[-2.1569,53.927],[-2.1552,53.9276],[-2.1517,53.9295],[-2.1481,53.9278],[-2.1494,53.926],[-2.1449,53.9265],[-2.1418,53.9257],[-2.1409,53.9264],[-2.14,53.9283],[-2.1378,53.928],[-2.1322,53.9265],[-2.1325,53.9255],[-2.1309,53.9246],[-2.1302,53.9235],[-2.1269,53.9236],[-2.1243,53.9232],[-2.1246,53.9219],[-2.1218,53.9173],[-2.1194,53.9177],[-2.1167,53.9173],[-2.1131,53.9154],[-2.1147,53.9137],[-2.1125,53.9125],[-2.1109,53.911],[-2.1098,53.9091],[-2.1075,53.908],[-2.1132,53.9046],[-2.1078,53.8977],[-2.1036,53.8922],[-2.103,53.8909],[-2.0983,53.8893],[-2.0957,53.8881],[-2.0939,53.8851],[-2.0909,53.8834],[-2.0907,53.8828],[-2.0862,53.8807],[-2.0837,53.8779],[-2.0826,53.8777],[-2.0825,53.8767],[-2.0814,53.8757],[-2.0833,53.873],[-2.0851,53.8717],[-2.0883,53.87],[-2.0901,53.8684],[-2.089,53.8682],[-2.0859,53.8697],[-2.0838,53.8702],[-2.0812,53.87],[-2.0792,53.8688],[-2.0766,53.8667],[-2.0765,53.8653],[-2.0756,53.863],[-2.0737,53.8617],[-2.0714,53.8611],[-2.069,53.8597],[-2.0664,53.8596],[-2.0653,53.859],[-2.0625,53.8592],[-2.058,53.8566],[-2.0461,53.8501],[-2.0459,53.8499],[-2.0451,53.8389],[-2.0466,53.8318],[-2.0469,53.8295],[-2.051,53.8285],[-2.0612,53.8256],[-2.0655,53.8245],[-2.0744,53.8215],[-2.0849,53.8185],[-2.0924,53.814],[-2.0964,53.8125],[-2.1028,53.8093],[-2.1123,53.8057],[-2.1263,53.7995],[-2.1284,53.799],[-2.1278,53.7983],[-2.1279,53.7946],[-2.129,53.7937],[-2.1297,53.7916],[-2.1291,53.7908],[-2.1257,53.7896],[-2.1249,53.7879],[-2.1273,53.7861],[-2.1305,53.7851],[-2.1322,53.7834],[-2.1355,53.7812],[-2.1364,53.7801],[-2.135,53.7768],[-2.1335,53.7756],[-2.1313,53.7744],[-2.1305,53.7724],[-2.1301,53.7683],[-2.1308,53.7659],[-2.1308,53.7644],[-2.1301,53.7631],[-2.1311,53.7604],[-2.1316,53.7581],[-2.1295,53.7546],[-2.1313,53.7514],[-2.1345,53.7489],[-2.1389,53.7474],[-2.1416,53.7458],[-2.1419,53.7439],[-2.1411,53.7432],[-2.1409,53.742],[-2.1426,53.7396],[-2.1443,53.7384],[-2.1438,53.7373],[-2.1452,53.7369],[-2.1453,53.7361],[-2.1475,53.7355],[-2.1485,53.7342],[-2.1522,53.7353],[-2.1531,53.7344],[-2.1557,53.7354],[-2.1569,53.7349],[-2.1562,53.7336],[-2.1585,53.7331],[-2.1625,53.7316],[-2.1639,53.7312],[-2.165,53.7298],[-2.1661,53.7291],[-2.1667,53.7278],[-2.1703,53.7255],[-2.1714,53.7252],[-2.1733,53.723],[-2.1716,53.7216],[-2.1697,53.7194],[-2.1713,53.7188],[-2.1711,53.7182],[-2.172,53.7172],[-2.1693,53.7157],[-2.1668,53.7135],[-2.1658,53.7102],[-2.1641,53.7092],[-2.1625,53.7072],[-2.162,53.7044],[-2.1626,53.6992],[-2.1611,53.6976],[-2.157,53.6964],[-2.1524,53.6952],[-2.1491,53.6941],[-2.1453,53.6924],[-2.1452,53.6918],[-2.1474,53.6886],[-2.1482,53.6859],[-2.1475,53.684],[-2.1463,53.6822],[-2.1481,53.682],[-2.148,53.6783],[-2.1486,53.6745],[-2.1535,53.6687],[-2.155,53.6642],[-2.1599,53.6593],[-2.1639,53.6547],[-2.1642,53.6534],[-2.1637,53.652],[-2.1606,53.6483],[-2.161,53.6428],[-2.1614,53.6414],[-2.1854,53.6382],[-2.1841,53.6392],[-2.1819,53.6403],[-2.1805,53.6405],[-2.1827,53.643],[-2.1827,53.6443],[-2.1835,53.6452],[-2.1811,53.6458],[-2.1824,53.6482],[-2.1896,53.648],[-2.1903,53.6492],[-2.1914,53.6493],[-2.197,53.651],[-2.1977,53.6521],[-2.2052,53.6543],[-2.2045,53.6562],[-2.2068,53.6569],[-2.2079,53.6595],[-2.2072,53.6607],[-2.2089,53.6616],[-2.2113,53.6633],[-2.2119,53.6633],[-2.2146,53.665],[-2.2156,53.6667],[-2.2177,53.669],[-2.2216,53.669],[-2.2248,53.6699],[-2.2262,53.6706],[-2.2331,53.6688],[-2.2366,53.667],[-2.2459,53.6635],[-2.2464,53.6622],[-2.2487,53.6601],[-2.2527,53.6575],[-2.2535,53.6565],[-2.2573,53.6553],[-2.2602,53.6548],[-2.2614,53.6541],[-2.2629,53.6517],[-2.2656,53.6506],[-2.2664,53.649],[-2.2692,53.6469],[-2.2699,53.646],[-2.2691,53.6454],[-2.2694,53.6439],[-2.2672,53.6427],[-2.2677,53.641],[-2.2654,53.6394],[-2.2644,53.6339],[-2.2638,53.6298],[-2.2632,53.6288],[-2.2625,53.6262],[-2.263,53.625],[-2.2605,53.6243],[-2.2602,53.6223],[-2.2596,53.6217],[-2.26,53.6207],[-2.2568,53.6204],[-2.2593,53.6192],[-2.2591,53.6183],[-2.2579,53.6164],[-2.2606,53.6162],[-2.2665,53.6145],[-2.2668,53.6155],[-2.2678,53.616],[-2.2694,53.616],[-2.2718,53.6145],[-2.2726,53.6185],[-2.2758,53.6188],[-2.2777,53.6187],[-2.2783,53.6203],[-2.2807,53.6209],[-2.2828,53.6202],[-2.2824,53.6217],[-2.283,53.6234],[-2.2845,53.6254],[-2.2835,53.627],[-2.2848,53.6285],[-2.2858,53.6306],[-2.287,53.6319],[-2.2889,53.6328],[-2.2888,53.6336],[-2.2897,53.635],[-2.2913,53.6363],[-2.2923,53.638],[-2.2953,53.6404],[-2.2957,53.6415],[-2.2963,53.6446],[-2.2976,53.6484],[-2.2973,53.6502],[-2.2976,53.6517],[-2.2972,53.6526],[-2.2956,53.6531],[-2.2955,53.6556],[-2.2939,53.6561],[-2.2943,53.6572],[-2.2939,53.6582],[-2.2956,53.6617],[-2.2956,53.6642],[-2.2988,53.6665],[-2.3001,53.667],[-2.306,53.663],[-2.3076,53.661],[-2.3115,53.6599],[-2.3134,53.6581],[-2.3141,53.6568],[-2.3157,53.6554],[-2.3186,53.6552],[-2.3204,53.656],[-2.3255,53.6554],[-2.3265,53.6556],[-2.3334,53.6552],[-2.3484,53.6578],[-2.3533,53.6585],[-2.3554,53.6594],[-2.3556,53.6645],[-2.3612,53.665],[-2.3712,53.6671],[-2.3741,53.6714],[-2.3759,53.6754],[-2.376,53.677],[-2.3757,53.6813],[-2.3749,53.6857],[-2.3744,53.6872],[-2.3809,53.6886],[-2.3832,53.6886],[-2.3848,53.6882],[-2.3915,53.6886],[-2.3975,53.6912],[-2.4003,53.6926],[-2.4013,53.695],[-2.4031,53.6964],[-2.403,53.6969],[-2.4055,53.699],[-2.4086,53.7031],[-2.4095,53.704],[-2.4114,53.7049],[-2.4131,53.7047],[-2.4151,53.7055],[-2.4192,53.7081],[-2.42,53.7089],[-2.4185,53.7114],[-2.4207,53.7126],[-2.4246,53.7141],[-2.4268,53.7152],[-2.4293,53.717],[-2.4336,53.7193],[-2.4323,53.7202],[-2.4329,53.723],[-2.4336,53.7276],[-2.4398,53.7334],[-2.4398,53.737],[-2.4401,53.7394],[-2.4408,53.7402],[-2.4413,53.7422],[-2.4415,53.7446],[-2.442,53.7452],[-2.4409,53.7467],[-2.4394,53.7478],[-2.4407,53.7504],[-2.4426,53.7522],[-2.445,53.7533],[-2.4446,53.7536],[-2.4462,53.7551],[-2.4482,53.756],[-2.4509,53.756],[-2.4518,53.7564],[-2.4511,53.7573],[-2.452,53.7595],[-2.4521,53.7613],[-2.4511,53.7628],[-2.4493,53.764],[-2.4478,53.7661],[-2.4463,53.7666],[-2.4479,53.7675],[-2.4508,53.7687],[-2.4523,53.7696],[-2.4536,53.771],[-2.4531,53.7716],[-2.4535,53.773],[-2.4554,53.774],[-2.4605,53.7779],[-2.4624,53.7784],[-2.4638,53.7795],[-2.467,53.7815],[-2.4691,53.7818],[-2.4706,53.7815],[-2.4727,53.7801],[-2.4737,53.7799],[-2.477,53.7805],[-2.478,53.7799],[-2.4789,53.7777],[-2.4801,53.7759],[-2.4808,53.774],[-2.484,53.7731],[-2.4867,53.7728],[-2.4908,53.7712],[-2.4949,53.7701],[-2.4975,53.769],[-2.4993,53.7686],[-2.502,53.7689],[-2.5047,53.7697],[-2.5077,53.7696],[-2.5097,53.7691],[-2.5113,53.7667],[-2.514,53.7665],[-2.5155,53.7656],[-2.5163,53.7644],[-2.5187,53.7639],[-2.5198,53.7623],[-2.5257,53.7597],[-2.5288,53.7595],[-2.5298,53.7599],[-2.5323,53.7591],[-2.5345,53.7588],[-2.5365,53.7595],[-2.5399,53.7599],[-2.5439,53.7592],[-2.5455,53.7594],[-2.5492,53.7581],[-2.5499,53.7571],[-2.5511,53.7566],[-2.5521,53.755],[-2.552,53.753],[-2.5528,53.7521],[-2.5527,53.7512],[-2.554,53.7497],[-2.5555,53.7497],[-2.556,53.7491],[-2.5583,53.749],[-2.5592,53.7475],[-2.562,53.7468],[-2.5625,53.746],[-2.5617,53.7452],[-2.5622,53.7444],[-2.5646,53.7437],[-2.5646,53.7424],[-2.5629,53.7417],[-2.5637,53.7394],[-2.5604,53.7368],[-2.5594,53.7351],[-2.5572,53.7346],[-2.5571,53.7327],[-2.5565,53.7323],[-2.5565,53.7308],[-2.5559,53.729],[-2.5569,53.7274],[-2.5552,53.7253],[-2.5541,53.7254],[-2.5507,53.7265],[-2.5484,53.7259],[-2.5462,53.7249],[-2.5473,53.722],[-2.5463,53.7212],[-2.5438,53.7213],[-2.5408,53.7197],[-2.5414,53.7187],[-2.5399,53.7181],[-2.5399,53.7167],[-2.5391,53.7131],[-2.5402,53.7128],[-2.5413,53.7111],[-2.5431,53.7101],[-2.5416,53.7079],[-2.5428,53.7066],[-2.5399,53.7023],[-2.5375,53.7011],[-2.5364,53.6993],[-2.5353,53.6983],[-2.5327,53.6973],[-2.5319,53.6964],[-2.5291,53.696],[-2.5277,53.6953],[-2.5253,53.6949],[-2.5234,53.6955],[-2.5212,53.6945],[-2.5201,53.6944],[-2.5185,53.6935],[-2.5176,53.6936],[-2.5157,53.6924],[-2.516,53.6907],[-2.5153,53.69],[-2.5166,53.689],[-2.517,53.6875],[-2.5179,53.6867],[-2.5174,53.6848],[-2.5185,53.6822],[-2.5178,53.6814],[-2.5183,53.6776],[-2.5192,53.6763],[-2.5205,53.6753],[-2.5251,53.675],[-2.5262,53.6736],[-2.5265,53.6712],[-2.5283,53.6694],[-2.5286,53.668],[-2.53,53.6664],[-2.5323,53.6649],[-2.529,53.6605],[-2.5285,53.658],[-2.5287,53.6565],[-2.5266,53.6551],[-2.5253,53.6537],[-2.5251,53.6525],[-2.5232,53.6503],[-2.5223,53.6482],[-2.5215,53.6454],[-2.5222,53.6441],[-2.5242,53.6424],[-2.5245,53.6416],[-2.5238,53.6391],[-2.5226,53.6363],[-2.5203,53.6317],[-2.5201,53.6305],[-2.5183,53.6303],[-2.5148,53.6292],[-2.5113,53.627],[-2.5173,53.6235],[-2.522,53.6204],[-2.5265,53.618],[-2.5294,53.617],[-2.5297,53.6164],[-2.532,53.6152],[-2.5336,53.615],[-2.5372,53.6127],[-2.5375,53.6118],[-2.539,53.6108],[-2.543,53.6099],[-2.5461,53.6089],[-2.5472,53.6092],[-2.5481,53.6084],[-2.5522,53.6073],[-2.5525,53.6051],[-2.5557,53.6044],[-2.5573,53.603],[-2.5573,53.6018],[-2.5581,53.6005],[-2.559,53.6003],[-2.5596,53.5989],[-2.5626,53.5982],[-2.5693,53.5956],[-2.5739,53.5947],[-2.5754,53.5952],[-2.5752,53.5959],[-2.5782,53.5981],[-2.5783,53.5987],[-2.5801,53.5994],[-2.5809,53.6001],[-2.5801,53.6012],[-2.5812,53.6024],[-2.5834,53.604],[-2.5829,53.6046],[-2.5847,53.6055],[-2.5863,53.6057],[-2.5881,53.6077],[-2.5899,53.6087],[-2.5915,53.609],[-2.5918,53.6098],[-2.5935,53.61],[-2.5959,53.6108],[-2.5976,53.609],[-2.6007,53.6084],[-2.6026,53.6087],[-2.6049,53.607],[-2.6081,53.6065],[-2.6113,53.605],[-2.6122,53.6039],[-2.6136,53.6036],[-2.6155,53.6023],[-2.6153,53.6001],[-2.6163,53.598],[-2.6179,53.597],[-2.6174,53.5958],[-2.6188,53.5954],[-2.6198,53.5943],[-2.6219,53.5943],[-2.6229,53.5936],[-2.624,53.5939],[-2.6259,53.5937],[-2.6263,53.5943],[-2.6282,53.5953],[-2.628,53.5971],[-2.6298,53.5991],[-2.6314,53.5999],[-2.6314,53.6013],[-2.6322,53.6035],[-2.6314,53.6053],[-2.6323,53.6064],[-2.6321,53.6072],[-2.6346,53.6083],[-2.6366,53.6077],[-2.6414,53.6073],[-2.6469,53.6072],[-2.6477,53.6067],[-2.6501,53.6061],[-2.6526,53.6059],[-2.6548,53.6046],[-2.6589,53.6042],[-2.6593,53.6036],[-2.6611,53.6032],[-2.6666,53.6034],[-2.668,53.6043],[-2.6705,53.6051],[-2.673,53.6048],[-2.6754,53.6051],[-2.6789,53.6047],[-2.6815,53.6039],[-2.6836,53.6039],[-2.6866,53.6032],[-2.6881,53.6042],[-2.6899,53.6038],[-2.6921,53.598],[-2.6937,53.5918],[-2.6935,53.5893],[-2.6968,53.5903],[-2.6982,53.5913],[-2.7001,53.5912],[-2.7028,53.5898],[-2.7027,53.5873],[-2.7059,53.5867],[-2.7075,53.5867],[-2.7103,53.5847],[-2.7116,53.5828],[-2.7142,53.5818],[-2.7149,53.5806],[-2.7148,53.5783],[-2.7178,53.5769],[-2.7177,53.576],[-2.7159,53.5753],[-2.7175,53.5729],[-2.7157,53.5702],[-2.7142,53.5687],[-2.7124,53.5683],[-2.7126,53.5675],[-2.7113,53.5663],[-2.7115,53.565],[-2.7104,53.5642],[-2.7081,53.5642],[-2.7052,53.5635],[-2.7043,53.5628],[-2.7053,53.5608],[-2.7047,53.5597],[-2.7062,53.5577],[-2.7071,53.5572],[-2.7077,53.5547],[-2.7103,53.553],[-2.7102,53.5507],[-2.7111,53.5494],[-2.7128,53.5488],[-2.7132,53.5479],[-2.7153,53.5466],[-2.7186,53.5434],[-2.7146,53.5381],[-2.7164,53.5379],[-2.7163,53.5339],[-2.717,53.5329],[-2.7167,53.5322],[-2.7173,53.5307],[-2.7172,53.5296],[-2.7181,53.5287],[-2.7178,53.5275],[-2.7199,53.5256],[-2.7209,53.525],[-2.7249,53.5244],[-2.7266,53.5236],[-2.7288,53.5221],[-2.7305,53.5206],[-2.7317,53.5197],[-2.7355,53.5197],[-2.741,53.5184],[-2.7426,53.5178],[-2.7472,53.5166],[-2.7483,53.5161],[-2.752,53.5161],[-2.7541,53.5156],[-2.7555,53.5149],[-2.7591,53.5138],[-2.7598,53.5125],[-2.7689,53.5136],[-2.77,53.5141],[-2.7699,53.5159],[-2.7712,53.5187],[-2.7725,53.52],[-2.7741,53.5231],[-2.7752,53.5244],[-2.7797,53.5286],[-2.7825,53.5314],[-2.7847,53.5297],[-2.7891,53.5267],[-2.7916,53.5254],[-2.7936,53.5221],[-2.7946,53.5213],[-2.7984,53.5199],[-2.8007,53.5193],[-2.8057,53.5185],[-2.8087,53.5173],[-2.8105,53.5162],[-2.8107,53.5142],[-2.8115,53.5136],[-2.8158,53.5128],[-2.8166,53.5123],[-2.8215,53.5051],[-2.8226,53.5051],[-2.8205,53.499],[-2.8199,53.4965],[-2.8204,53.4944],[-2.8221,53.4926],[-2.824,53.4896],[-2.825,53.4852],[-2.8256,53.4828],[-2.8444,53.4841],[-2.8434,53.4882],[-2.8444,53.489],[-2.844,53.4903],[-2.8483,53.4921],[-2.8498,53.4931],[-2.8592,53.4921],[-2.8615,53.4911],[-2.8626,53.4916],[-2.8652,53.4921],[-2.869,53.4936],[-2.8707,53.4946],[-2.8724,53.497],[-2.8733,53.5],[-2.8786,53.5017],[-2.8815,53.5027],[-2.8842,53.5031],[-2.8862,53.5037],[-2.888,53.5038],[-2.8889,53.5052],[-2.8898,53.5073],[-2.8924,53.5111],[-2.8877,53.5145],[-2.8855,53.5182],[-2.8841,53.5195],[-2.8812,53.52],[-2.8817,53.5205],[-2.8839,53.5206],[-2.8863,53.5211],[-2.8891,53.5222],[-2.8924,53.522],[-2.8951,53.5213],[-2.896,53.5218],[-2.8998,53.5221],[-2.9018,53.5216],[-2.906,53.5217],[-2.9078,53.5224],[-2.9117,53.5229],[-2.9122,53.5234],[-2.9152,53.5235],[-2.9191,53.5244],[-2.9218,53.5255],[-2.923,53.5252],[-2.925,53.5263],[-2.9258,53.5273],[-2.9263,53.5295],[-2.9281,53.5305],[-2.9313,53.5314],[-2.9338,53.5334],[-2.9336,53.5344],[-2.9353,53.5365],[-2.9363,53.537],[-2.9361,53.5384],[-2.9382,53.5385],[-2.9408,53.5395],[-2.942,53.541],[-2.9449,53.5413],[-2.9452,53.5425],[-2.9481,53.5444],[-2.9509,53.5443],[-2.9536,53.5453],[-2.955,53.5461],[-2.9597,53.5456],[-2.963,53.5464],[-2.9652,53.5477],[-2.9674,53.5476],[-2.9703,53.5471],[-2.9708,53.5477],[-2.9725,53.5479],[-2.9752,53.5472],[-2.9776,53.5459],[-2.9785,53.544],[-2.9783,53.5427],[-2.976,53.5403],[-2.9744,53.5396],[-2.9737,53.538],[-2.9728,53.5371],[-2.9728,53.5361],[-2.9706,53.5343],[-2.9667,53.5273],[-2.9651,53.5264],[-2.9632,53.5248],[-2.963,53.5237],[-2.9642,53.5196],[-2.9641,53.5186],[-2.9681,53.5179],[-2.9717,53.5161],[-2.9737,53.5155],[-2.9758,53.5153],[-2.977,53.5163],[-2.9806,53.5188],[-2.9827,53.5197],[-2.9834,53.5207],[-2.985,53.5215],[-2.9882,53.5214],[-2.9896,53.5216],[-2.9901,53.5225],[-2.9931,53.524],[-2.9945,53.5239],[-2.9949,53.5248],[-2.9964,53.5253],[-2.9968,53.526],[-2.9993,53.5264],[-3.0008,53.5273],[-3.001,53.5281],[-3.0045,53.5292],[-3.0054,53.5291],[-3.0083,53.5295],[-3.0093,53.5306],[-3.0092,53.5317],[-3.0112,53.5324],[-3.0128,53.5319],[-3.0137,53.5323],[-3.014,53.5345],[-3.0158,53.535],[-3.0168,53.5358],[-3.0186,53.5355],[-3.0196,53.5365],[-3.0221,53.5375],[-3.0238,53.5379],[-3.0256,53.539],[-3.027,53.538],[-3.0282,53.539],[-3.0292,53.539],[-3.0312,53.5381],[-3.0319,53.5372],[-3.0345,53.5381],[-3.0352,53.539],[-3.0385,53.5383],[-3.0387,53.5395],[-3.0395,53.5412],[-3.0406,53.5417],[-3.0422,53.5413],[-3.0436,53.5403],[-3.0446,53.5409],[-3.0441,53.542],[-3.0463,53.5431],[-3.0406,53.5488],[-3.0388,53.5519],[-3.0387,53.5531],[-3.0402,53.5563],[-3.0393,53.5588],[-3.0394,53.5595],[-3.0404,53.561],[-3.041,53.5625],[-3.041,53.5642],[-3.0403,53.5653],[-3.0338,53.5684],[-3.0317,53.5691],[-3.0273,53.5691],[-3.0226,53.5696],[-3.0229,53.5736],[-3.0216,53.574],[-3.021,53.5791],[-3.0207,53.5837],[-3.0333,53.5851],[-3.033,53.5866],[-3.0354,53.5868],[-3.036,53.5872],[-3.0337,53.5881],[-3.0325,53.589],[-3.0327,53.5908],[-3.032,53.5929],[-3.0314,53.5933],[-3.031,53.5963],[-3.0323,53.5969],[-3.0322,53.5985],[-3.0302,53.5994],[-3.0301,53.6007],[-3.0282,53.603],[-3.0258,53.604],[-3.0247,53.6052],[-3.0218,53.6062],[-3.0206,53.6071],[-3.0196,53.6092],[-3.0141,53.6113],[-3.0119,53.6129],[-3.0114,53.6148],[-3.0089,53.6159],[-3.0069,53.6173],[-3.0054,53.6204],[-3.0018,53.6225],[-3.0017,53.6235],[-3.0004,53.6242],[-3.0007,53.625],[-2.9979,53.6267],[-2.9937,53.6283],[-2.9929,53.6273],[-2.9912,53.6266],[-2.9818,53.6222],[-2.9802,53.6232],[-2.9665,53.6318],[-2.9623,53.6373],[-2.9598,53.6391],[-2.9579,53.6408],[-2.9588,53.6425],[-2.9568,53.6446],[-2.9506,53.6517],[-2.9485,53.6536],[-2.9451,53.6549],[-2.9424,53.6563],[-2.9414,53.6579],[-2.9401,53.6586],[-2.942,53.6631],[-2.945,53.6661],[-2.9474,53.6673],[-2.9462,53.6691],[-2.944,53.6727],[-2.9437,53.6763],[-2.9448,53.6788],[-2.9444,53.679],[-2.9478,53.6792],[-2.9501,53.6803],[-2.9521,53.6815],[-2.9525,53.6826],[-2.9489,53.6871],[-2.9468,53.688],[-2.9503,53.6915],[-2.9505,53.6917],[-2.9552,53.6965],[-2.9555,53.6967],[-2.9562,53.6975],[-2.9559,53.6986],[-2.9527,53.6997],[-2.9508,53.6995],[-2.9503,53.7007],[-2.9536,53.7024],[-2.9508,53.7034],[-2.9543,53.7035],[-2.9549,53.7048],[-2.9513,53.706],[-2.9489,53.7061],[-2.946,53.707],[-2.9434,53.7081],[-2.9413,53.707],[-2.9396,53.7057],[-2.9401,53.7084],[-2.9422,53.7092],[-2.9426,53.7107],[-2.9436,53.7103],[-2.9467,53.7105],[-2.9482,53.7116],[-2.9481,53.7126],[-2.947,53.7133],[-2.9482,53.7141],[-2.9461,53.715],[-2.9462,53.7162],[-2.9449,53.7169],[-2.9429,53.7194],[-2.9415,53.7221],[-2.9397,53.7234],[-2.9398,53.7243],[-2.9384,53.7249],[-2.9353,53.7255],[-2.9311,53.7249],[-2.9267,53.7203],[-2.9251,53.72],[-2.9218,53.7177],[-2.9214,53.7183],[-2.9248,53.7205],[-2.9266,53.721],[-2.928,53.7228],[-2.9293,53.7239],[-2.9288,53.7252],[-2.9246,53.7256],[-2.9236,53.7255],[-2.9213,53.726],[-2.9156,53.7262],[-2.914,53.725],[-2.9138,53.7226],[-2.9111,53.72],[-2.9107,53.7204],[-2.9133,53.7229],[-2.9124,53.7241],[-2.9089,53.7234],[-2.9065,53.7222],[-2.9066,53.7234],[-2.9114,53.7245],[-2.9121,53.7248],[-2.9121,53.726],[-2.9128,53.7269],[-2.9091,53.728],[-2.9046,53.729],[-2.904,53.7284],[-2.9044,53.7268],[-2.9018,53.7262],[-2.8959,53.7279],[-2.8945,53.7292],[-2.8946,53.73],[-2.8909,53.7306],[-2.888,53.7308],[-2.8866,53.7303],[-2.8864,53.7295],[-2.8868,53.7272],[-2.8846,53.7295],[-2.8845,53.7306],[-2.881,53.7311],[-2.8785,53.7319],[-2.8759,53.7319],[-2.8748,53.7328],[-2.871,53.7331],[-2.8692,53.7327],[-2.8683,53.7333],[-2.8643,53.7339],[-2.8607,53.7336],[-2.8542,53.732],[-2.8473,53.7293],[-2.8448,53.7282],[-2.8368,53.7236],[-2.8333,53.721],[-2.8312,53.719],[-2.83,53.7174],[-2.8271,53.7144],[-2.8262,53.713],[-2.826,53.7102],[-2.8255,53.709],[-2.8247,53.7035],[-2.8244,53.7028],[-2.825,53.7013],[-2.826,53.7011],[-2.8282,53.7015],[-2.8306,53.7015],[-2.8328,53.7003],[-2.8337,53.699],[-2.8339,53.6972],[-2.8336,53.6957],[-2.8321,53.6942],[-2.8301,53.6936],[-2.8296,53.6909],[-2.8288,53.6906],[-2.8295,53.6937],[-2.8318,53.6944],[-2.8325,53.695],[-2.8333,53.6975],[-2.8327,53.6996],[-2.8309,53.7009],[-2.8295,53.701],[-2.8263,53.7006],[-2.8249,53.7007],[-2.8236,53.7025],[-2.8249,53.7108],[-2.825,53.713],[-2.8266,53.7159],[-2.8275,53.7165],[-2.8299,53.7195],[-2.8362,53.7248],[-2.8405,53.7275],[-2.843,53.729],[-2.8431,53.7301],[-2.8461,53.7304],[-2.8491,53.7319],[-2.8507,53.7322],[-2.8531,53.7334],[-2.8549,53.7347],[-2.8546,53.7354],[-2.8528,53.7359],[-2.8451,53.7386],[-2.8415,53.7396],[-2.8373,53.7405],[-2.8335,53.7416],[-2.8276,53.7428],[-2.8263,53.7424],[-2.8252,53.7433],[-2.8223,53.7437],[-2.8214,53.7424],[-2.8174,53.7413],[-2.8176,53.7422],[-2.8171,53.7433],[-2.8201,53.7443],[-2.8183,53.7449],[-2.8137,53.7459],[-2.8119,53.7465],[-2.8103,53.7464],[-2.8081,53.7472],[-2.8063,53.7476],[-2.8011,53.749],[-2.7868,53.752],[-2.7824,53.7528],[-2.774,53.7536],[-2.7674,53.7544],[-2.7602,53.7557],[-2.7568,53.7565],[-2.7525,53.757],[-2.7446,53.7575],[-2.7324,53.7578],[-2.7267,53.7574],[-2.7212,53.7562],[-2.7199,53.7557],[-2.7185,53.7542],[-2.717,53.7499],[-2.7155,53.7489],[-2.7134,53.7482],[-2.7102,53.7476],[-2.7083,53.748],[-2.7058,53.7491],[-2.7051,53.7498],[-2.7019,53.751],[-2.6977,53.7516],[-2.6951,53.7511],[-2.6924,53.7496],[-2.689,53.7487],[-2.6848,53.749],[-2.6797,53.7525],[-2.678,53.7525],[-2.6748,53.7502],[-2.6731,53.7494],[-2.6706,53.7486],[-2.669,53.7488],[-2.6735,53.7502],[-2.6748,53.7509],[-2.6778,53.7532],[-2.6792,53.7532],[-2.6814,53.7524],[-2.6834,53.7507],[-2.6857,53.7495],[-2.6886,53.7492],[-2.6904,53.7495],[-2.6956,53.7523],[-2.6975,53.7524],[-2.702,53.7517],[-2.7066,53.7502],[-2.709,53.7485],[-2.7103,53.7482],[-2.7121,53.7486],[-2.7152,53.7498],[-2.7165,53.7516],[-2.7175,53.7549],[-2.7191,53.7566],[-2.7253,53.7579],[-2.7304,53.7585],[-2.7409,53.7583],[-2.7512,53.7579],[-2.7525,53.7584],[-2.7568,53.7579],[-2.7598,53.7571],[-2.7675,53.7558],[-2.7757,53.7548],[-2.7779,53.7548],[-2.783,53.7541],[-2.7843,53.7537],[-2.7877,53.7534],[-2.7883,53.7539],[-2.7893,53.7564],[-2.7898,53.7564],[-2.7886,53.7531],[-2.791,53.7525],[-2.7989,53.7511],[-2.8036,53.7498],[-2.8056,53.7496],[-2.8098,53.7488],[-2.8122,53.7481],[-2.815,53.7478],[-2.8159,53.7473],[-2.821,53.7463],[-2.8226,53.7455],[-2.8247,53.745],[-2.8308,53.7442],[-2.8359,53.743],[-2.8447,53.7408],[-2.8502,53.7397],[-2.8523,53.7391],[-2.8588,53.7378],[-2.8618,53.7375],[-2.8678,53.7372],[-2.8727,53.7366],[-2.8793,53.7352],[-2.8849,53.7347],[-2.8995,53.733],[-2.9178,53.7316],[-2.9202,53.7318],[-2.9217,53.7315],[-2.9287,53.7314],[-2.9338,53.7317],[-2.9366,53.7322],[-2.9386,53.732],[-2.9444,53.7322],[-2.953,53.7329],[-2.9528,53.7333],[-2.9482,53.7346],[-2.9429,53.7359],[-2.9436,53.7363],[-2.9523,53.7342],[-2.954,53.7342],[-2.9571,53.7334],[-2.959,53.7334],[-2.9617,53.7341],[-2.964,53.7343],[-2.9723,53.7342],[-2.9741,53.7339],[-2.9801,53.7344],[-2.9907,53.7368],[-2.9916,53.7372],[-2.9947,53.7374],[-2.9981,53.7371],[-3,53.7368],[-3.0028,53.7367],[-3.0073,53.7372],[-3.012,53.7384],[-3.015,53.7385],[-3.018,53.7394],[-3.0217,53.7412],[-3.0267,53.743],[-3.029,53.744],[-3.0326,53.7463],[-3.0337,53.7474],[-3.0349,53.7474],[-3.0359,53.7467],[-3.0384,53.7471],[-3.0402,53.7491],[-3.0449,53.752],[-3.0475,53.7544],[-3.0484,53.7583],[-3.0498,53.7591],[-3.0516,53.7608],[-3.0529,53.7616],[-3.055,53.762],[-3.0549,53.7636],[-3.0561,53.7686],[-3.0564,53.7725],[-3.0564,53.776],[-3.0569,53.7766],[-3.0328,53.7808],[-3.0288,53.7731],[-3.0158,53.7751],[-3.0153,53.7745],[-3.0096,53.7744],[-2.9965,53.7745],[-2.9964,53.7748],[-3.0061,53.788],[-3.004,53.7878],[-3.004,53.7911],[-3.0031,53.7911],[-3.0013,53.7921],[-3.0022,53.7927],[-2.9995,53.7935],[-2.9993,53.7943],[-2.9959,53.7942],[-2.9906,53.7937],[-2.9834,53.7938],[-2.9848,53.7951],[-2.9869,53.7986],[-2.9895,53.8004],[-2.9867,53.8022],[-2.992,53.8081],[-2.9923,53.8082],[-2.994,53.8122],[-2.9935,53.8127],[-2.9948,53.815],[-2.9933,53.8159],[-2.995,53.8185],[-2.9966,53.819],[-2.9982,53.819],[-2.9985,53.8204],[-3,53.82],[-3.0022,53.8219],[-3.0028,53.8232],[-3.0061,53.8244],[-3.0095,53.8247],[-3.0117,53.8256],[-3.01,53.8264],[-3.012,53.8277],[-3.0133,53.829],[-3.0108,53.8305],[-3.0088,53.8304],[-3.0072,53.8329],[-3.0075,53.8338],[-3.0097,53.835],[-3.0103,53.8365],[-3.0126,53.8378],[-3.0133,53.839],[-3.0156,53.8407],[-3.0173,53.8404],[-3.0174,53.8393],[-3.0165,53.8375],[-3.0191,53.8371],[-3.0194,53.8389],[-3.02,53.839],[-3.0205,53.8407],[-3.0153,53.8428],[-3.0178,53.8452],[-3.0185,53.8471],[-3.0174,53.8476],[-3.018,53.8483],[-3.0152,53.8491],[-3.0146,53.8507],[-3.0152,53.8519],[-3.0195,53.8582],[-3.0201,53.8593],[-3.0217,53.8604],[-3.0226,53.8617],[-3.0228,53.8643],[-3.0214,53.8655],[-3.0198,53.8686],[-3.0269,53.8692],[-3.0271,53.8702],[-3.0314,53.8747],[-3.048,53.8757],[-3.0476,53.8799],[-3.0476,53.8826],[-3.0469,53.8875],[-3.0473,53.8923],[-3.0477,53.8926],[-3.0483,53.8966],[-3.0482,53.8972],[-3.0492,53.9013],[-3.0505,53.9071],[-3.051,53.9122],[-3.0508,53.9176],[-3.0509,53.9181],[-3.0498,53.9199],[-3.0486,53.9211],[-3.0448,53.9232],[-3.0424,53.924],[-3.0389,53.9244],[-3.0366,53.9251],[-3.0338,53.9256],[-3.0316,53.9265],[-3.0285,53.9265],[-3.0278,53.9261],[-3.0253,53.926],[-3.0196,53.9268],[-3.014,53.9287],[-3.0133,53.9284],[-3.0094,53.9289],[-3.0063,53.9279],[-3.0049,53.9264],[-3.004,53.924],[-3.0057,53.9214],[-3.0081,53.9206],[-3.012,53.92],[-3.0106,53.919],[-3.0088,53.9185],[-3.0058,53.9188],[-3.0059,53.9149],[-3.0067,53.9125],[-3.0058,53.9055],[-3.0059,53.9031],[-3.0067,53.9019],[-3.0102,53.9015],[-3.0083,53.9001],[-3.0075,53.9007],[-3.0058,53.9003],[-3.0054,53.8986],[-3.0037,53.8957],[-3.0022,53.8939],[-3.0011,53.8933],[-3,53.8909],[-2.9955,53.8869],[-2.9927,53.8851],[-2.9888,53.8836],[-2.9837,53.8825],[-2.9807,53.8814],[-2.9773,53.8805],[-2.9747,53.8793],[-2.9705,53.8765],[-2.9694,53.8754],[-2.9689,53.8735],[-2.9724,53.8718],[-2.9742,53.8715],[-2.9777,53.8715],[-2.9786,53.8712],[-2.9792,53.87],[-2.979,53.8677],[-2.9775,53.8654],[-2.9772,53.8628],[-2.9767,53.8619],[-2.9731,53.8603],[-2.9696,53.8601],[-2.9636,53.8612],[-2.962,53.8613],[-2.9594,53.8609],[-2.9573,53.8594],[-2.9557,53.8567],[-2.953,53.854],[-2.9505,53.8522],[-2.9469,53.8507],[-2.944,53.8501],[-2.9412,53.8506],[-2.9382,53.8517],[-2.9364,53.8531],[-2.9343,53.8556],[-2.9327,53.8562],[-2.9294,53.8557],[-2.923,53.8559],[-2.9196,53.8569],[-2.9178,53.8579],[-2.9137,53.8591],[-2.9117,53.8606],[-2.9117,53.8629],[-2.9104,53.8638],[-2.9044,53.8645],[-2.9014,53.8641],[-2.9014,53.8647],[-2.904,53.8651],[-2.9063,53.8651],[-2.9101,53.8648],[-2.9119,53.864],[-2.9132,53.8618],[-2.9137,53.8603],[-2.9149,53.8597],[-2.9215,53.8577],[-2.9236,53.8569],[-2.9265,53.8567],[-2.9294,53.8576],[-2.9367,53.8577],[-2.9376,53.8563],[-2.9377,53.8552],[-2.9413,53.8545],[-2.9447,53.8523],[-2.948,53.8533],[-2.9506,53.8549],[-2.9522,53.8568],[-2.9543,53.8602],[-2.956,53.8615],[-2.9595,53.8629],[-2.9646,53.8637],[-2.9684,53.8635],[-2.9704,53.8638],[-2.9725,53.8649],[-2.9718,53.8661],[-2.9695,53.8684],[-2.9649,53.8716],[-2.9643,53.8723],[-2.9648,53.8753],[-2.9671,53.8781],[-2.9699,53.8808],[-2.9721,53.8823],[-2.9761,53.8845],[-2.9818,53.8875],[-2.9851,53.8898],[-2.987,53.8917],[-2.9868,53.8923],[-2.9896,53.8942],[-2.9901,53.8949],[-2.9922,53.8965],[-2.9932,53.8989],[-2.9948,53.9021],[-2.9951,53.9038],[-2.9949,53.9057],[-2.9931,53.9053],[-2.9915,53.9063],[-2.9917,53.9071],[-2.9955,53.9078],[-2.9967,53.9087],[-2.9967,53.9095],[-2.9954,53.9107],[-2.9945,53.9108],[-2.9938,53.9128],[-2.9948,53.9143],[-2.997,53.916],[-2.9972,53.9179],[-2.9974,53.9252],[-2.9979,53.9275],[-2.9975,53.9286],[-2.9961,53.9297],[-2.9972,53.9299],[-2.9959,53.9315],[-2.9931,53.9323],[-2.9882,53.9333],[-2.9846,53.9343],[-2.9807,53.9359],[-2.9766,53.9371],[-2.9683,53.9396],[-2.9637,53.9408],[-2.9533,53.9431],[-2.9373,53.9465],[-2.9324,53.9479],[-2.9293,53.949],[-2.9246,53.95],[-2.9224,53.9501],[-2.9199,53.9499],[-2.9185,53.9493],[-2.9169,53.9475],[-2.9149,53.9471],[-2.9116,53.9469],[-2.9113,53.9459],[-2.9141,53.9455],[-2.9177,53.9458],[-2.9179,53.9454],[-2.9152,53.9443],[-2.9119,53.9439],[-2.9105,53.9415],[-2.907,53.9407],[-2.9059,53.9401],[-2.9071,53.9388],[-2.9053,53.939],[-2.9047,53.9405],[-2.903,53.9402],[-2.9011,53.9403],[-2.9005,53.9394],[-2.8987,53.9392],[-2.8969,53.9411],[-2.8929,53.9412],[-2.8912,53.9418],[-2.8894,53.9415],[-2.8866,53.9418],[-2.8862,53.943],[-2.8852,53.944],[-2.8839,53.9443],[-2.8825,53.945],[-2.8825,53.9466],[-2.881,53.9457],[-2.8782,53.9465],[-2.8752,53.9462],[-2.8765,53.948],[-2.8753,53.9492],[-2.873,53.9494],[-2.8734,53.9507],[-2.8722,53.9513],[-2.8753,53.9522],[-2.8751,53.9538],[-2.8777,53.9546],[-2.8788,53.954],[-2.8803,53.954],[-2.882,53.9549],[-2.8835,53.9562],[-2.8847,53.956],[-2.8859,53.9565],[-2.8868,53.9584],[-2.8832,53.959],[-2.8822,53.9568],[-2.8803,53.9567],[-2.8788,53.9577],[-2.8784,53.9586],[-2.8734,53.9577],[-2.872,53.9581],[-2.8708,53.9578],[-2.8703,53.9596],[-2.8688,53.96],[-2.8659,53.9614],[-2.8656,53.9626],[-2.8647,53.9634],[-2.8619,53.9646],[-2.8561,53.9647],[-2.852,53.9654],[-2.8511,53.9648],[-2.8464,53.9653],[-2.8474,53.966],[-2.8491,53.9658],[-2.8509,53.9663],[-2.8517,53.9671],[-2.8543,53.9665],[-2.8602,53.9683],[-2.8648,53.9688],[-2.8674,53.9695],[-2.8719,53.9703],[-2.8732,53.971],[-2.8748,53.9738],[-2.876,53.9748],[-2.8761,53.9762],[-2.8766,53.9769],[-2.8767,53.9783],[-2.8774,53.9793],[-2.8743,53.9805],[-2.8714,53.9821],[-2.8702,53.9824],[-2.8691,53.9848],[-2.8691,53.9867],[-2.8706,53.9903],[-2.8699,53.9918],[-2.8684,53.9925],[-2.8676,53.9934],[-2.865,53.9942],[-2.863,53.9954],[-2.8619,53.9949],[-2.8608,53.9956],[-2.8592,53.9982],[-2.8561,53.9996],[-2.8521,54.0005],[-2.85,53.9998],[-2.8483,54],[-2.8465,53.9986],[-2.8445,53.9979],[-2.8415,53.9977],[-2.8371,53.998],[-2.836,53.9979],[-2.8338,53.9984],[-2.8325,53.9974],[-2.8306,53.9971],[-2.8308,53.9956],[-2.8296,53.9951],[-2.826,53.9956],[-2.8266,53.9963],[-2.8293,53.9954],[-2.8296,53.997],[-2.8308,53.9978],[-2.832,53.9979],[-2.8326,53.9991],[-2.8309,54.0004],[-2.8326,54.0028],[-2.8323,54.0043],[-2.8332,54.0058],[-2.8329,54.0072],[-2.8317,54.0078],[-2.8301,54.0117],[-2.8291,54.0132],[-2.8293,54.0151],[-2.8301,54.0177],[-2.8299,54.0218],[-2.8295,54.0225],[-2.829,54.026],[-2.8291,54.028],[-2.8301,54.0301],[-2.8317,54.0319],[-2.8358,54.0352],[-2.8362,54.0358],[-2.8393,54.0382],[-2.8421,54.0411],[-2.8428,54.0427],[-</t>
  </si>
  <si>
    <t>{"type":"Polygon","coordinates":[[[-0.7783,52.9769],[-0.7773,52.976],[-0.7782,52.975],[-0.7775,52.974],[-0.7779,52.9712],[-0.7778,52.9667],[-0.7783,52.9653],[-0.7781,52.9629],[-0.7793,52.9613],[-0.7779,52.9608],[-0.7784,52.9593],[-0.7764,52.9591],[-0.7743,52.9581],[-0.7737,52.9585],[-0.7718,52.9575],[-0.7645,52.9549],[-0.76,52.9527],[-0.7595,52.9528],[-0.757,52.951],[-0.7555,52.9505],[-0.755,52.9495],[-0.7555,52.949],[-0.7555,52.9471],[-0.7579,52.9463],[-0.7569,52.9446],[-0.7591,52.9419],[-0.761,52.9375],[-0.7621,52.9359],[-0.7616,52.9353],[-0.7621,52.9338],[-0.7653,52.9299],[-0.7659,52.9286],[-0.7661,52.9271],[-0.765,52.9253],[-0.7629,52.9238],[-0.7666,52.9229],[-0.7675,52.9224],[-0.7667,52.9215],[-0.7684,52.9206],[-0.7694,52.9196],[-0.7687,52.9174],[-0.7692,52.9162],[-0.7722,52.9121],[-0.773,52.909],[-0.7745,52.9076],[-0.7753,52.9059],[-0.7769,52.9048],[-0.7738,52.9025],[-0.77,52.9037],[-0.7688,52.9019],[-0.764,52.9031],[-0.7637,52.9011],[-0.7618,52.9013],[-0.7617,52.9005],[-0.7591,52.9007],[-0.7587,52.8994],[-0.7596,52.8989],[-0.7625,52.8945],[-0.764,52.8936],[-0.7643,52.8925],[-0.7636,52.892],[-0.7644,52.8905],[-0.7662,52.8884],[-0.7666,52.8868],[-0.7617,52.8845],[-0.7605,52.8852],[-0.7578,52.8843],[-0.757,52.8859],[-0.7503,52.884],[-0.7477,52.883],[-0.7455,52.8828],[-0.7427,52.8831],[-0.7414,52.8817],[-0.7401,52.8794],[-0.7393,52.8772],[-0.7361,52.8729],[-0.7362,52.8701],[-0.7349,52.8688],[-0.7338,52.8671],[-0.7316,52.8645],[-0.7288,52.8619],[-0.7246,52.8588],[-0.7218,52.856],[-0.7194,52.8545],[-0.7134,52.849],[-0.709,52.8446],[-0.7065,52.8404],[-0.7065,52.8392],[-0.7048,52.8357],[-0.7037,52.8337],[-0.7002,52.8289],[-0.6989,52.8267],[-0.6979,52.8254],[-0.6956,52.8235],[-0.6918,52.8215],[-0.6879,52.8182],[-0.6865,52.8163],[-0.6849,52.815],[-0.6823,52.8121],[-0.6822,52.8107],[-0.6812,52.8091],[-0.6806,52.8072],[-0.6826,52.7997],[-0.6833,52.796],[-0.6831,52.7947],[-0.6816,52.7911],[-0.6804,52.791],[-0.6773,52.79],[-0.6775,52.7883],[-0.6741,52.7877],[-0.6746,52.7855],[-0.677,52.7857],[-0.6761,52.7825],[-0.6756,52.7813],[-0.6757,52.7775],[-0.6744,52.7767],[-0.6739,52.7745],[-0.6728,52.7714],[-0.6714,52.7689],[-0.6695,52.7663],[-0.6677,52.7613],[-0.6652,52.7579],[-0.6641,52.7567],[-0.6649,52.7565],[-0.6688,52.7566],[-0.6713,52.7564],[-0.6716,52.7568],[-0.6741,52.7569],[-0.6745,52.7579],[-0.6789,52.7572],[-0.6844,52.7565],[-0.6841,52.7546],[-0.6844,52.7531],[-0.6901,52.752],[-0.6948,52.7501],[-0.697,52.7489],[-0.6963,52.7465],[-0.7001,52.7466],[-0.7017,52.746],[-0.7043,52.7461],[-0.7119,52.7452],[-0.7182,52.7448],[-0.7177,52.742],[-0.7204,52.7416],[-0.7202,52.7409],[-0.726,52.7402],[-0.7289,52.74],[-0.7291,52.7394],[-0.7335,52.7397],[-0.7381,52.7392],[-0.7433,52.7383],[-0.7452,52.7384],[-0.7515,52.7367],[-0.7533,52.7366],[-0.7547,52.7378],[-0.7549,52.7389],[-0.7567,52.7385],[-0.7581,52.7397],[-0.7593,52.7391],[-0.7622,52.7383],[-0.7649,52.7395],[-0.7641,52.7405],[-0.7655,52.7414],[-0.7669,52.7417],[-0.7678,52.7429],[-0.7696,52.7432],[-0.7712,52.7441],[-0.7727,52.7438],[-0.7739,52.7441],[-0.777,52.7433],[-0.7798,52.7418],[-0.7807,52.7406],[-0.785,52.7405],[-0.7872,52.7408],[-0.7886,52.7401],[-0.7919,52.7402],[-0.7941,52.7382],[-0.7981,52.7367],[-0.7995,52.7369],[-0.8013,52.7366],[-0.8032,52.734],[-0.8056,52.7316],[-0.8117,52.7298],[-0.8135,52.7291],[-0.8137,52.7275],[-0.8152,52.7258],[-0.816,52.7256],[-0.8186,52.7222],[-0.8178,52.7214],[-0.8196,52.7177],[-0.8213,52.7174],[-0.8218,52.7157],[-0.8179,52.7151],[-0.8152,52.715],[-0.8146,52.7136],[-0.8132,52.7135],[-0.8132,52.7123],[-0.8097,52.7111],[-0.8059,52.7097],[-0.8002,52.7078],[-0.8034,52.7046],[-0.8024,52.7032],[-0.8013,52.7031],[-0.7976,52.704],[-0.7963,52.7036],[-0.7957,52.7019],[-0.7963,52.6992],[-0.7959,52.697],[-0.7927,52.696],[-0.7901,52.6944],[-0.7861,52.6947],[-0.7856,52.6933],[-0.7868,52.6872],[-0.7851,52.6847],[-0.7841,52.6826],[-0.7838,52.6812],[-0.7842,52.6791],[-0.7842,52.6751],[-0.7833,52.6731],[-0.7831,52.6718],[-0.7821,52.6705],[-0.7822,52.6691],[-0.7834,52.6679],[-0.7845,52.6673],[-0.7867,52.6673],[-0.7883,52.667],[-0.7901,52.6672],[-0.7911,52.6651],[-0.7936,52.6634],[-0.7945,52.6609],[-0.7929,52.6597],[-0.7939,52.6591],[-0.7949,52.657],[-0.7982,52.6576],[-0.7993,52.6564],[-0.7996,52.6551],[-0.8007,52.6538],[-0.801,52.6526],[-0.8024,52.651],[-0.8045,52.6493],[-0.8056,52.6475],[-0.8073,52.6469],[-0.8097,52.6444],[-0.8094,52.6428],[-0.8088,52.642],[-0.8099,52.6406],[-0.808,52.6392],[-0.8041,52.6404],[-0.8018,52.6388],[-0.802,52.6378],[-0.8032,52.6367],[-0.8044,52.6349],[-0.8045,52.6323],[-0.8052,52.6317],[-0.8087,52.6304],[-0.8099,52.6294],[-0.8099,52.6271],[-0.811,52.626],[-0.8091,52.6248],[-0.8056,52.6218],[-0.806,52.6204],[-0.8079,52.6204],[-0.8091,52.6195],[-0.8099,52.617],[-0.8095,52.6157],[-0.8113,52.6141],[-0.8148,52.6119],[-0.8169,52.6118],[-0.8186,52.6109],[-0.8194,52.6097],[-0.82,52.6073],[-0.82,52.6057],[-0.8192,52.6052],[-0.8186,52.6029],[-0.819,52.6001],[-0.8206,52.5975],[-0.8198,52.5964],[-0.8185,52.5955],[-0.8175,52.5956],[-0.817,52.5942],[-0.8154,52.594],[-0.8129,52.5945],[-0.8118,52.5953],[-0.8102,52.5948],[-0.8094,52.596],[-0.8076,52.5964],[-0.8061,52.5961],[-0.8024,52.5964],[-0.8008,52.597],[-0.7985,52.5971],[-0.798,52.5968],[-0.7957,52.5966],[-0.7921,52.5969],[-0.7899,52.5968],[-0.7862,52.5959],[-0.784,52.5939],[-0.7838,52.5925],[-0.7823,52.5911],[-0.779,52.5901],[-0.7786,52.5893],[-0.7775,52.589],[-0.7765,52.5881],[-0.7768,52.5871],[-0.7747,52.5858],[-0.7739,52.5845],[-0.7712,52.5844],[-0.7713,52.5834],[-0.7696,52.5832],[-0.7685,52.5826],[-0.7659,52.5825],[-0.7659,52.5817],[-0.7648,52.5812],[-0.7643,52.5799],[-0.7634,52.5787],[-0.7637,52.5776],[-0.7625,52.5745],[-0.7629,52.5722],[-0.7625,52.5715],[-0.7638,52.5704],[-0.7626,52.5692],[-0.7611,52.5689],[-0.7614,52.5681],[-0.76,52.5669],[-0.7598,52.5649],[-0.7557,52.5651],[-0.7542,52.5636],[-0.7527,52.5632],[-0.7515,52.5621],[-0.7497,52.5596],[-0.75,52.5593],[-0.7473,52.5579],[-0.7438,52.5537],[-0.7427,52.552],[-0.7414,52.5519],[-0.7409,52.5502],[-0.7396,52.5498],[-0.7389,52.5475],[-0.7397,52.5471],[-0.7408,52.5457],[-0.7408,52.5445],[-0.7427,52.5444],[-0.7424,52.5433],[-0.7437,52.543],[-0.7434,52.5411],[-0.7416,52.5407],[-0.7422,52.5395],[-0.7401,52.5395],[-0.738,52.5386],[-0.7373,52.5373],[-0.7326,52.536],[-0.732,52.5367],[-0.7286,52.5358],[-0.7298,52.5345],[-0.7299,52.5335],[-0.7277,52.5318],[-0.7256,52.5312],[-0.7237,52.5292],[-0.7226,52.5268],[-0.7212,52.5259],[-0.7197,52.5262],[-0.7178,52.5255],[-0.7168,52.5259],[-0.7144,52.5249],[-0.7137,52.5249],[-0.7139,52.5241],[-0.7166,52.523],[-0.7213,52.5225],[-0.7252,52.5228],[-0.7269,52.5227],[-0.7301,52.5219],[-0.7304,52.5212],[-0.7339,52.5205],[-0.7394,52.5186],[-0.7393,52.5174],[-0.7422,52.517],[-0.7446,52.5162],[-0.7467,52.5169],[-0.7479,52.5164],[-0.7471,52.5156],[-0.7473,52.5148],[-0.7508,52.5132],[-0.7513,52.5122],[-0.7549,52.5118],[-0.7557,52.5111],[-0.7583,52.5112],[-0.7593,52.512],[-0.761,52.5142],[-0.7662,52.5133],[-0.7666,52.5144],[-0.7678,52.5142],[-0.7705,52.5155],[-0.7724,52.5161],[-0.7742,52.5176],[-0.776,52.5174],[-0.7791,52.5181],[-0.7803,52.517],[-0.7818,52.5173],[-0.7827,52.5164],[-0.7846,52.5154],[-0.787,52.5155],[-0.7894,52.5141],[-0.7924,52.5152],[-0.794,52.5155],[-0.7955,52.5153],[-0.7962,52.5164],[-0.7984,52.5169],[-0.8003,52.518],[-0.8012,52.518],[-0.8014,52.5166],[-0.8039,52.5172],[-0.8055,52.5182],[-0.8071,52.5186],[-0.8086,52.5184],[-0.809,52.5192],[-0.8109,52.5194],[-0.8111,52.5178],[-0.8122,52.5174],[-0.8126,52.5159],[-0.8149,52.5155],[-0.8167,52.5164],[-0.8181,52.5156],[-0.8206,52.5157],[-0.8207,52.5166],[-0.8225,52.518],[-0.8248,52.5178],[-0.8253,52.5172],[-0.8272,52.5172],[-0.8287,52.5185],[-0.8304,52.5183],[-0.8324,52.5193],[-0.8346,52.5179],[-0.8366,52.5193],[-0.8386,52.5183],[-0.8403,52.519],[-0.8401,52.5203],[-0.8413,52.5204],[-0.843,52.5197],[-0.8454,52.5194],[-0.8462,52.5204],[-0.845,52.5213],[-0.8477,52.5213],[-0.8492,52.5209],[-0.8516,52.5231],[-0.8552,52.5242],[-0.8585,52.5245],[-0.8583,52.5256],[-0.8594,52.5259],[-0.8615,52.5276],[-0.863,52.5282],[-0.8642,52.5269],[-0.8688,52.526],[-0.8713,52.5244],[-0.8707,52.523],[-0.8713,52.521],[-0.8725,52.5207],[-0.8718,52.5193],[-0.8726,52.5184],[-0.874,52.5184],[-0.8747,52.5176],[-0.8785,52.5172],[-0.8785,52.516],[-0.8803,52.5162],[-0.8812,52.5148],[-0.8829,52.5146],[-0.8828,52.5132],[-0.8801,52.5117],[-0.8806,52.5113],[-0.88,52.5103],[-0.881,52.5093],[-0.8804,52.5088],[-0.8814,52.5077],[-0.8799,52.5062],[-0.8801,52.5044],[-0.8811,52.5045],[-0.8827,52.5034],[-0.8825,52.5023],[-0.8816,52.5016],[-0.8818,52.5004],[-0.8793,52.4997],[-0.8795,52.4984],[-0.8807,52.4971],[-0.8818,52.4969],[-0.8823,52.4947],[-0.8821,52.4931],[-0.8842,52.4921],[-0.8876,52.4918],[-0.8912,52.4919],[-0.8921,52.4922],[-0.8946,52.4923],[-0.8956,52.492],[-0.8967,52.4906],[-0.8947,52.4889],[-0.8953,52.4881],[-0.8974,52.4876],[-0.8981,52.4869],[-0.8978,52.4856],[-0.8934,52.4854],[-0.8916,52.4849],[-0.8905,52.4841],[-0.8879,52.4837],[-0.8882,52.4828],[-0.8845,52.4813],[-0.8852,52.4804],[-0.8851,52.4787],[-0.8833,52.4767],[-0.8823,52.4762],[-0.8823,52.4735],[-0.8825,52.4711],[-0.8848,52.4715],[-0.8862,52.4693],[-0.8896,52.4704],[-0.8927,52.4672],[-0.8955,52.4655],[-0.8975,52.4625],[-0.9007,52.4599],[-0.9037,52.4624],[-0.9046,52.4629],[-0.9066,52.4631],[-0.9077,52.4615],[-0.9099,52.4615],[-0.9113,52.4635],[-0.9142,52.4623],[-0.9192,52.4632],[-0.9223,52.4642],[-0.9238,52.4642],[-0.9302,52.4659],[-0.9362,52.4669],[-0.9359,52.4672],[-0.9422,52.4678],[-0.9427,52.4708],[-0.9442,52.4706],[-0.9439,52.4727],[-0.945,52.4725],[-0.9465,52.4732],[-0.9465,52.4753],[-0.9484,52.4759],[-0.9494,52.477],[-0.9529,52.4773],[-0.9587,52.4758],[-0.9643,52.4764],[-0.9647,52.4768],[-0.9678,52.4772],[-0.9683,52.4766],[-0.9714,52.4748],[-0.9728,52.4738],[-0.9721,52.4724],[-0.975,52.4718],[-0.9769,52.4708],[-0.9791,52.4701],[-0.9821,52.4706],[-0.9827,52.4716],[-0.9852,52.4713],[-0.9893,52.4705],[-0.9904,52.4697],[-0.9926,52.4695],[-0.994,52.47],[-0.995,52.4694],[-0.9971,52.4708],[-0.9992,52.4711],[-1.0009,52.4708],[-1.0028,52.4671],[-1.0056,52.465],[-1.0099,52.4641],[-1.0143,52.4628],[-1.0152,52.4628],[-1.0165,52.4619],[-1.0204,52.461],[-1.0227,52.4601],[-1.0247,52.4587],[-1.0269,52.459],[-1.0277,52.4586],[-1.0287,52.4568],[-1.0287,52.4561],[-1.0306,52.4547],[-1.0347,52.4533],[-1.0358,52.4523],[-1.0379,52.4515],[-1.0406,52.4492],[-1.0411,52.4484],[-1.0429,52.4472],[-1.0445,52.4457],[-1.0435,52.4438],[-1.0423,52.4434],[-1.04,52.4433],[-1.0382,52.4437],[-1.0372,52.4444],[-1.0349,52.443],[-1.034,52.4412],[-1.0338,52.4397],[-1.0346,52.4354],[-1.036,52.4344],[-1.0377,52.4337],[-1.0393,52.4307],[-1.0422,52.4307],[-1.0449,52.4293],[-1.0483,52.4268],[-1.0499,52.4255],[-1.0499,52.4222],[-1.0511,52.4219],[-1.055,52.422],[-1.056,52.423],[-1.0575,52.4234],[-1.0591,52.4231],[-1.0606,52.4246],[-1.0614,52.4248],[-1.0612,52.4268],[-1.0631,52.4282],[-1.0658,52.4282],[-1.0669,52.429],[-1.0681,52.4288],[-1.069,52.4305],[-1.0685,52.431],[-1.0694,52.4322],[-1.0693,52.4335],[-1.0714,52.4336],[-1.0735,52.4343],[-1.0761,52.4347],[-1.0764,52.4354],[-1.0784,52.4358],[-1.0794,52.4363],[-1.0847,52.4359],[-1.0846,52.4352],[-1.0866,52.4338],[-1.0891,52.4332],[-1.09,52.4334],[-1.0919,52.4326],[-1.0925,52.4318],[-1.0946,52.4303],[-1.0941,52.4283],[-1.0934,52.4277],[-1.0946,52.427],[-1.0976,52.4259],[-1.0982,52.425],[-1.1017,52.425],[-1.1057,52.4233],[-1.107,52.4224],[-1.1086,52.422],[-1.1096,52.4224],[-1.1109,52.4215],[-1.1134,52.4216],[-1.1154,52.4211],[-1.118,52.4209],[-1.1189,52.4195],[-1.1198,52.4189],[-1.1198,52.418],[-1.1208,52.4172],[-1.1222,52.4172],[-1.1248,52.4179],[-1.1266,52.4175],[-1.1293,52.4161],[-1.1289,52.4155],[-1.1312,52.4143],[-1.1344,52.4123],[-1.1349,52.4113],[-1.1348,52.4098],[-1.1367,52.4076],[-1.1365,52.4062],[-1.1382,52.4054],[-1.1385,52.4044],[-1.1379,52.4039],[-1.1388,52.4027],[-1.1385,52.4022],[-1.1403,52.4016],[-1.1417,52.4],[-1.1444,52.399],[-1.1452,52.3992],[-1.1511,52.3976],[-1.1519,52.3992],[-1.1544,52.3996],[-1.155,52.3993],[-1.1574,52.4001],[-1.1601,52.3992],[-1.1605,52.3996],[-1.1659,52.3983],[-1.1664,52.3968],[-1.1689,52.3964],[-1.1698,52.3956],[-1.1713,52.396],[-1.1723,52.3954],[-1.1773,52.394],[-1.1775,52.3932],[-1.1805,52.3932],[-1.1841,52.3922],[-1.1878,52.3933],[-1.1881,52.3951],[-1.1892,52.3963],[-1.1903,52.3965],[-1.1904,52.3952],[-1.1941,52.3962],[-1.1964,52.3957],[-1.198,52.3957],[-1.2005,52.3966],[-1.2016,52.3967],[-1.2025,52.398],[-1.204,52.3991],[-1.2068,52.4028],[-1.2111,52.4078],[-1.2155,52.4125],[-1.2165,52.4139],[-1.2244,52.423],[-1.2327,52.4318],[-1.2408,52.4401],[-1.2429,52.4397],[-1.2552,52.4514],[-1.2599,52.4557],[-1.2659,52.461],[-1.2772,52.4704],[-1.2791,52.4719],[-1.2827,52.4751],[-1.2921,52.4827],[-1.2936,52.4842],[-1.2997,52.4885],[-1.3054,52.4931],[-1.3072,52.4942],[-1.3184,52.4984],[-1.3236,52.5005],[-1.3312,52.5033],[-1.3385,52.5058],[-1.3418,52.5074],[-1.354,52.5118],[-1.3555,52.5123],[-1.365,52.5159],[-1.3682,52.5164],[-1.3682,52.5172],[-1.3706,52.5178],[-1.3736,52.5181],[-1.3733,52.5191],[-1.3829,52.5225],[-1.3978,52.528],[-1.4071,52.5316],[-1.4123,52.5332],[-1.4152,52.5344],[-1.4174,52.5344],[-1.4174,52.5361],[-1.4183,52.5365],[-1.419,52.5378],[-1.427,52.5406],[-1.4272,52.5403],[-1.4324,52.5421],[-1.451,52.5491],[-1.4592,52.552],[-1.46,52.5516],[-1.4641,52.5531],[-1.4753,52.5564],[-1.4802,52.5578],[-1.4926,52.5614],[-1.5092,52.5664],[-1.5204,52.5697],[-1.5229,52.5706],[-1.5216,52.5713],[-1.5216,52.572],[-1.523,52.5735],[-1.5259,52.574],[-1.5267,52.5753],[-1.5267,52.5766],[-1.5253,52.5767],[-1.5263,52.5792],[-1.5252,52.5803],[-1.5272,52.5827],[-1.5288,52.5833],[-1.5309,52.5832],[-1.5321,52.5843],[-1.5314,52.5849],[-1.5317,52.5857],[-1.5347,52.5872],[-1.5374,52.5889],[-1.5376,52.5896],[-1.5426,52.5894],[-1.5446,52.5898],[-1.5462,52.5906],[-1.547,52.5918],[-1.5493,52.5929],[-1.55,52.5926],[-1.5527,52.5937],[-1.5562,52.5941],[-1.557,52.5956],[-1.5581,52.5962],[-1.56,52.596],[-1.5603,52.5968],[-1.5594,52.5976],[-1.5571,52.6013],[-1.5572,52.6059],[-1.5571,52.6089],[-1.5564,52.6108],[-1.5543,52.6134],[-1.5545,52.6147],[-1.5565,52.6152],[-1.5607,52.617],[-1.5613,52.619],[-1.561,52.6196],[-1.5625,52.6202],[-1.5645,52.62],[-1.5669,52.6206],[-1.5676,52.6226],[-1.5671,52.6232],[-1.566,52.626],[-1.5665,52.6286],[-1.5659,52.6303],[-1.5646,52.6312],[-1.5665,52.6323],[-1.569,52.6331],[-1.571,52.634],[-1.5714,52.635],[-1.571,52.6361],[-1.5679,52.636],[-1.5644,52.6364],[-1.562,52.6369],[-1.559,52.6372],[-1.5556,52.6385],[-1.5531,52.6408],[-1.5506,52.6411],[-1.547,52.6423],[-1.5445,52.6446],[-1.5446,52.645],[-1.5432,52.6468],[-1.5428,52.6481],[-1.545,52.6503],[-1.5447,52.6515],[-1.5424,52.6536],[-1.5473,52.656],[-1.5461,52.659],[-1.5496,52.6632],[-1.5513,52.666],[-1.5522,52.6669],[-1.5528,52.6684],[-1.5556,52.6698],[-1.5597,52.6712],[-1.5649,52.6739],[-1.5704,52.6758],[-1.5685,52.677],[-1.5665,52.6776],[-1.5691,52.6797],[-1.5703,52.6797],[-1.5769,52.6783],[-1.5794,52.6796],[-1.5814,52.6824],[-1.5845,52.6851],[-1.5897,52.6872],[-1.5885,52.6907],[-1.5887,52.6926],[-1.5868,52.6944],[-1.5877,52.6954],[-1.5901,52.6964],[-1.5912,52.6982],[-1.5938,52.699],[-1.5971,52.7004],[-1.5975,52.7004],[-1.5962,52.7014],[-1.5964,52.7029],[-1.5947,52.7031],[-1.5931,52.7037],[-1.5917,52.7036],[-1.5911,52.7047],[-1.5922,52.705],[-1.5916,52.706],[-1.5895,52.7067],[-1.5889,52.7063],[-1.5865,52.7073],[-1.5848,52.7074],[-1.5841,52.7083],[-1.5825,52.7086],[-1.5805,52.7096],[-1.5792,52.7096],[-1.578,52.7114],[-1.5746,52.712],[-1.5744,52.7116],[-1.5714,52.7106],[-1.5695,52.7104],[-1.5689,52.7098],[-1.5663,52.7102],[-1.5643,52.711],[-1.5617,52.7134],[-1.5556,52.7176],[-1.5524,52.7193],[-1.55,52.7203],[-1.5499,52.7243],[-1.5502,52.7256],[-1.5487,52.7264],[-1.5478,52.7272],[-1.5458,52.7277],[-1.5449,52.7299],[-1.5454,52.7329],[-1.5504,52.7351],[-1.5516,52.736],[-1.5551,52.7399],[-1.5561,52.7397],[-1.5569,52.742],[-1.557,52.7438],[-1.5575,52.7449],[-1.5608,52.7481],[-1.5605,52.7486],[-1.562,52.7503],[-1.562,52.7508],[-1.5604,52.7521],[-1.5581,52.7555],[-1.5579,52.7569],[-1.5571,52.7576],[-1.5544,52.7584],[-1.5548,52.762],[-1.5527,52.7621],[-1.5528,52.7633],[-1.5496,52.764],[-1.5474,52.7641],[-1.545,52.7632],[-1.5417,52.7605],[-1.5395,52.7601],[-1.5378,52.7603],[-1.5348,52.762],[-1.5329,52.7626],[-1.5296,52.7611],[-1.5267,52.7627],[-1.525,52.764],[-1.5252,52.7652],[-1.522,52.7659],[-1.5192,52.7667],[-1.5125,52.7673],[-1.5055,52.7676],[-1.504,52.7674],[-1.5021,52.7666],[-1.4988,52.7643],[-1.4965,52.7603],[-1.494,52.759],[-1.4925,52.7594],[-1.4901,52.7613],[-1.4878,52.7623],[-1.4799,52.7638],[-1.4783,52.7637],[-1.4771,52.766],[-1.4734,52.7655],[-1.4718,52.7662],[-1.4685,52.7669],[-1.4667,52.7678],[-1.4644,52.7699],[-1.4636,52.771],[-1.4622,52.7714],[-1.4605,52.7745],[-1.4604,52.7762],[-1.458,52.7781],[-1.4571,52.7791],[-1.4591,52.7797],[-1.4611,52.7817],[-1.4583,52.7828],[-1.4588,52.7844],[-1.4623,52.7871],[-1.4566,52.7888],[-1.454,52.7891],[-1.4522,52.7899],[-1.4498,52.7896],[-1.448,52.7904],[-1.4468,52.7915],[-1.4419,52.7935],[-1.4426,52.7961],[-1.441,52.7987],[-1.4414,52.8016],[-1.4392,52.8023],[-1.4362,52.8026],[-1.4336,52.8021],[-1.4298,52.802],[-1.4265,52.8006],[-1.425,52.8013],[-1.42,52.8013],[-1.4177,52.8016],[-1.4171,52.803],[-1.4151,52.8053],[-1.414,52.8071],[-1.4118,52.8092],[-1.4101,52.8102],[-1.4088,52.8123],[-1.4072,52.8139],[-1.4055,52.8151],[-1.4042,52.8167],[-1.4058,52.8173],[-1.4049,52.8188],[-1.4035,52.8187],[-1.4023,52.8201],[-1.3993,52.8218],[-1.398,52.8233],[-1.397,52.8249],[-1.3956,52.8256],[-1.3921,52.8295],[-1.3879,52.8331],[-1.39,52.8336],[-1.3914,52.8335],[-1.3931,52.834],[-1.3941,52.8367],[-1.3876,52.8389],[-1.3882,52.8394],[-1.3855,52.8407],[-1.386,52.8411],[-1.3848,52.8431],[-1.3831,52.8436],[-1.3828,52.8447],[-1.3807,52.8463],[-1.3763,52.8472],[-1.3724,52.8479],[-1.3692,52.849],[-1.366,52.8509],[-1.3645,52.8534],[-1.3625,52.8546],[-1.3581,52.8561],[-1.355,52.8559],[-1.3538,52.8548],[-1.3534,52.8536],[-1.3514,52.8532],[-1.3505,52.8541],[-1.3506,52.8549],[-1.3517,52.8559],[-1.3522,52.8571],[-1.3517,52.8578],[-1.3481,52.8595],[-1.3477,52.8609],[-1.3468,52.8616],[-1.3441,52.8624],[-1.3434,52.863],[-1.3458,52.8646],[-1.3465,52.8654],[-1.3455,52.8672],[-1.344,52.8678],[-1.3424,52.8675],[-1.3412,52.8664],[-1.3404,52.8651],[-1.3383,52.8647],[-1.3357,52.8657],[-1.3328,52.8672],[-1.3311,52.8671],[-1.329,52.8661],[-1.3272,52.8658],[-1.3253,52.866],[-1.3243,52.8666],[-1.3236,52.8678],[-1.3226,52.8685],[-1.3202,52.8691],[-1.319,52.87],[-1.3193,52.8729],[-1.3159,52.8735],[-1.3099,52.8732],[-1.3077,52.8742],[-1.3075,52.8755],[-1.3058,52.8771],[-1.3025,52.8756],[-1.299,52.8754],[-1.2965,52.8749],[-1.2932,52.8739],[-1.2896,52.8725],[-1.2867,52.8724],[-1.2843,52.8732],[-1.281,52.8751],[-1.2784,52.8756],[-1.2747,52.8755],[-1.2715,52.875],[-1.2679,52.8733],[-1.2699,52.872],[-1.2705,52.8708],[-1.2708,52.8692],[-1.2716,52.868],[-1.2699,52.8673],[-1.2698,52.8662],[-1.2716,52.8652],[-1.2715,52.8641],[-1.2728,52.8622],[-1.2753,52.8604],[-1.2737,52.8594],[-1.2707,52.8589],[-1.269,52.8589],[-1.268,52.8597],[-1.2666,52.8596],[-1.2645,52.8582],[-1.2649,52.8571],[-1.267,52.8562],[-1.2685,52.856],[-1.2705,52.854],[-1.2711,52.8511],[-1.2722,52.8493],[-1.2713,52.8478],[-1.2708,52.8462],[-1.2678,52.8452],[-1.2663,52.8429],[-1.2666,52.8421],[-1.2691,52.8403],[-1.2706,52.8399],[-1.2676,52.8389],[-1.2668,52.8376],[-1.2693,52.8366],[-1.2711,52.8369],[-1.2733,52.8367],[-1.2743,52.8362],[-1.274,52.8336],[-1.2722,52.8325],[-1.2714,52.8316],[-1.2709,52.8283],[-1.2713,52.8245],[-1.2705,52.8235],[-1.269,52.823],[-1.2657,52.8209],[-1.2645,52.8205],[-1.2621,52.8205],[-1.2603,52.8195],[-1.2602,52.8185],[-1.2621,52.8169],[-1.2632,52.8155],[-1.2632,52.8138],[-1.2625,52.8128],[-1.262,52.8107],[-1.2609,52.8083],[-1.2597,52.8069],[-1.2589,52.8066],[-1.2569,52.8049],[-1.2554,52.8042],[-1.2539,52.8043],[-1.2518,52.8055],[-1.2505,52.8052],[-1.249,52.8058],[-1.2454,52.8061],[-1.2439,52.8053],[-1.2415,52.8053],[-1.2397,52.8041],[-1.2385,52.8039],[-1.2345,52.8021],[-1.2318,52.8005],[-1.2312,52.7987],[-1.232,52.7978],[-1.2319,52.7968],[-1.2308,52.7962],[-1.2293,52.7933],[-1.2276,52.793],[-1.2263,52.7923],[-1.223,52.7921],[-1.222,52.7917],[-1.2182,52.7932],[-1.2166,52.7937],[-1.2154,52.7948],[-1.2117,52.7949],[-1.2069,52.7942],[-1.2057,52.7935],[-1.2016,52.7939],[-1.1988,52.7932],[-1.1984,52.7924],[-1.1999,52.7912],[-1.1977,52.7894],[-1.1942,52.7911],[-1.1916,52.7928],[-1.1911,52.7949],[-1.1896,52.7957],[-1.1868,52.7977],[-1.1858,52.798],[-1.1829,52.7981],[-1.18,52.7993],[-1.1784,52.8016],[-1.1752,52.8032],[-1.1721,52.803],[-1.1705,52.8037],[-1.1706,52.8043],[-1.1633,52.8065],[-1.1624,52.8064],[-1.154,52.8062],[-1.1526,52.8056],[-1.1499,52.8049],[-1.1474,52.805],[-1.1449,52.8039],[-1.1439,52.8039],[-1.1371,52.8057],[-1.133,52.8054],[-1.1309,52.8058],[-1.1281,52.8082],[-1.1274,52.8083],[-1.1255,52.8103],[-1.1229,52.811],[-1.1213,52.8123],[-1.1206,52.8137],[-1.1215,52.8174],[-1.1201,52.8179],[-1.1192,52.8191],[-1.1116,52.82],[-1.102,52.8202],[-1.0978,52.821],[-1.0942,52.8219],[-1.0915,52.8201],[-1.0879,52.821],[-1.0838,52.8229],[-1.0808,52.8235],[-1.0787,52.8242],[-1.0771,52.824],[-1.0744,52.8247],[-1.0737,52.8239],[-1.0708,52.8229],[-1.0688,52.8206],[-1.0701,52.8204],[-1.0702,52.8179],[-1.0715,52.8169],[-1.0711,52.8161],[-1.0721,52.8146],[-1.0716,52.814],[-1.0622,52.8165],[-1.0618,52.816],[-1.0596,52.8171],[-1.0586,52.8164],[-1.0526,52.815],[-1.0519,52.8139],[-1.0505,52.8137],[-1.0489,52.8141],[-1.0473,52.814],[-1.0425,52.8145],[-1.0407,52.8154],[-1.0402,52.8162],[-1.037,52.816],[-1.0348,52.8169],[-1.0308,52.8177],[-1.028,52.8196],[-1.0252,52.82],[-1.0221,52.822],[-1.0196,52.8221],[-1.0192,52.8217],[-1.0156,52.8215],[-1.0102,52.8217],[-1.0017,52.8204],[-0.9986,52.8205],[-0.9957,52.8212],[-0.9915,52.8197],[-0.9894,52.8182],[-0.9869,52.8197],[-0.9827,52.8207],[-0.9797,52.8241],[-0.9778,52.825],[-0.9776,52.827],[-0.9769,52.828],[-0.9752,52.8291],[-0.9755,52.8298],[-0.9749,52.8329],[-0.9741,52.8341],[-0.9774,52.8366],[-0.9775,52.839],[-0.9771,52.8407],[-0.9732,52.843],[-0.9723,52.8432],[-0.9704,52.8449],[-0.9651,52.8439],[-0.9609,52.8433],[-0.9579,52.8452],[-0.9567,52.8465],[-0.956,52.8463],[-0.9546,52.849],[-0.9526,52.8504],[-0.949,52.8519],[-0.9473,52.8516],[-0.9469,52.8523],[-0.9444,52.8526],[-0.9409,52.8551],[-0.9405,52.856],[-0.9392,52.8568],[-0.939,52.8585],[-0.9412,52.8609],[-0.9408,52.8614],[-0.9388,52.8618],[-0.9354,52.8632],[-0.9342,52.8641],[-0.9307,52.8651],[-0.9281,52.8661],[-0.9308,52.8686],[-0.9337,52.8707],[-0.9361,52.8718],[-0.9399,52.875],[-0.9406,52.8768],[-0.9342,52.8766],[-0.9337,52.8771],[-0.9309,52.8784],[-0.9304,52.879],[-0.928,52.8783],[-0.9222,52.8792],[-0.9205,52.8796],[-0.9169,52.8789],[-0.9158,52.8797],[-0.9147,52.881],[-0.9145,52.8823],[-0.9118,52.8822],[-0.912,52.8835],[-0.9091,52.8836],[-0.906,52.8846],[-0.9065,52.8852],[-0.9009,52.8875],[-0.899,52.8879],[-0.8963,52.8892],[-0.889,52.8915],[-0.8867,52.892],[-0.8827,52.8941],[-0.8779,52.8961],[-0.8743,52.8982],[-0.873,52.8982],[-0.8695,52.9002],[-0.8668,52.9012],[-0.864,52.9025],[-0.8602,52.904],[-0.8576,52.9056],[-0.8579,52.906],[-0.8608,52.9079],[-0.8614,52.9091],[-0.8609,52.9099],[-0.8638,52.9113],[-0.8629,52.9131],[-0.8605,52.9158],[-0.8587,52.9171],[-0.8558,52.92],[-0.8542,52.9209],[-0.8509,52.922],[-0.8475,52.924],[-0.8455,52.9256],[-0.8414,52.9284],[-0.8424,52.9285],[-0.8406,52.9303],[-0.8413,52.9311],[-0.8368,52.9358],[-0.8353,52.9378],[-0.8362,52.9381],[-0.8349,52.9393],[-0.8275,52.9417],[-0.8244,52.9418],[-0.8229,52.9441],[-0.8281,52.9445],[-0.8339,52.9458],[-0.8333,52.9466],[-0.8309,52.9486],[-0.8329,52.9496],[-0.8218,52.9591],[-0.8198,52.9606],[-0.8158,52.958],[-0.8137,52.957],[-0.8129,52.9574],[-0.8119,52.9602],[-0.8111,52.9631],[-0.8098,52.9652],[-0.8098,52.966],[-0.8065,52.9669],[-0.8052,52.9681],[-0.804,52.9716],[-0.8008,52.9731],[-0.7977,52.9752],[-0.7962,52.9767],[-0.7905,52.9772],[-0.7889,52.9767],[-0.7876,52.9777],[-0.7843,52.9764],[-0.7832,52.9769],[-0.7818,52.9764],[-0.7801,52.9773],[-0.7783,52.9769]],[[-1.1577,52.6914],[-1.161,52.6905],[-1.1631,52.6879],[-1.1651,52.6885],[-1.1666,52.6866],[-1.168,52.6853],[-1.1707,52.6835],[-1.173,52.6826],[-1.1736,52.6813],[-1.173,52.6799],[-1.1744,52.6794],[-1.1742,52.6786],[-1.177,52.6785],[-1.178,52.6781],[-1.1782,52.6768],[-1.1791,52.6764],[-1.178,52.6754],[-1.1779,52.674],[-1.1789,52.6733],[-1.178,52.6715],[-1.1802,52.6693],[-1.179,52.6691],[-1.1775,52.6676],[-1.1767,52.6643],[-1.1796,52.6629],[-1.1853,52.6607],[-1.1845,52.6595],[-1.1841,52.6575],[-1.1846,52.6533],[-1.1829,52.653],[-1.1841,52.6496],[-1.1868,52.6474],[-1.1876,52.6471],[-1.187,52.6456],[-1.1886,52.644],[-1.1897,52.6425],[-1.1907,52.6404],[-1.196,52.6411],[-1.1981,52.6417],[-1.1988,52.6415],[-1.1989,52.6403],[-1.2011,52.6399],[-1.2011,52.6408],[-1.203,52.6413],[-1.2059,52.6427],[-1.2073,52.6426],[-1.2097,52.6417],[-1.2102,52.6405],[-1.2118,52.6387],[-1.2144,52.6369],[-1.2131,52.6361],[-1.216,52.6345],[-1.2146,52.6331],[-1.2111,52.631],[-1.2088,52.6306],[-1.2058,52.6291],[-1.2001,52.6267],[-1.1975,52.6261],[-1.1938,52.6249],[-1.1883,52.6227],[-1.1873,52.6217],[-1.186,52.6217],[-1.1846,52.6207],[-1.1819,52.6195],[-1.1779,52.6181],[-1.1742,52.6177],[-1.1719,52.6157],[-1.1677,52.6141],[-1.1667,52.6133],[-1.1656,52.6131],[-1.1659,52.6117],[-1.165,52.6102],[-1.1641,52.6094],[-1.1674,52.6082],[-1.1711,52.6058],[-1.1659,52.6034],[-1.1654,52.603],[-1.1664,52.602],[-1.168,52.6014],[-1.1686,52.6001],[-1.1701,52.5983],[-1.1717,52.5986],[-1.1726,52.5971],[-1.1701,52.5959],[-1.1708,52.5949],[-1.1704,52.594],[-1.1713,52.5935],[-1.1741,52.5937],[-1.1742,52.5929],[-1.1724,52.5928],[-1.1721,52.5918],[-1.1692,52.5916],[-1.1685,52.5927],[-1.1608,52.5923],[-1.1609,52.5918],[-1.1579,52.5908],[-1.1588,52.5889],[-1.1572,52.5886],[-1.157,52.5872],[-1.1556,52.5871],[-1.1559,52.586],[-1.158,52.5857],[-1.1582,52.5842],[-1.1607,52.5843],[-1.161,52.5825],[-1.1589,52.5826],[-1.1593,52.5816],[-1.1531,52.5807],[-1.1495,52.581],[-1.1491,52.5822],[-1.1478,52.5841],[-1.1474,52.5853],[-1.1463,52.5866],[-1.146,52.5881],[-1.1409,52.5877],[-1.1413,52.59],[-1.1384,52.5895],[-1.1358,52.5894],[-1.1309,52.5899],[-1.1297,52.5915],[-1.128,52.591],[-1.1266,52.591],[-1.1264,52.593],[-1.1268,52.5956],[-1.122,52.5957],[-1.1208,52.5955],[-1.1202,52.5975],[-1.1179,52.597],[-1.1127,52.5969],[-1.1099,52.5973],[-1.1094,52.5964],[-1.1069,52.5956],[-1.1048,52.5964],[-1.1039,52.598],[-1.1019,52.5993],[-1.1016,52.6022],[-1.1002,52.6024],[-1.0988,52.6032],[-1.097,52.6063],[-1.094,52.6084],[-1.0934,52.6103],[-1.0949,52.6102],[-1.0983,52.6111],[-1.097,52.614],[-1.0966,52.6165],[-1.0918,52.616],[-1.0862,52.615],[-1.0839,52.615],[-1.084,52.6159],[-1.0822,52.6157],[-1.0824,52.6149],[-1.077,52.6143],[-1.0743,52.6134],[-1.072,52.6163],[-1.0715,52.6175],[-1.0691,52.6187],[-1.0663,52.6196],[-1.0635,52.6194],[-1.0607,52.6213],[-1.0581,52.6237],[-1.0573,52.6236],[-1.0553,52.6248],[-1.0533,52.6275],[-1.0557,52.6285],[-1.0562,52.6322],[-1.056,52.6326],[-1.0531,52.6331],[-1.0531,52.6345],[-1.047,52.6346],[-1.0481,52.6353],[-1.0477,52.6381],[-1.0474,52.6423],[-1.0495,52.6426],[-1.0518,52.6446],[-1.051,52.6481],[-1.048,52.6482],[-1.0482,52.6519],[-1.0487,52.6527],[-1.0486,52.655],[-1.0512,52.6552],[-1.059,52.6564],[-1.0592,52.657],[-1.0569,52.6636],[-1.0622,52.6638],[-1.064,52.6643],[-1.0676,52.6664],[-1.0704,52.6674],[-1.0717,52.6674],[-1.0749,52.668],[-1.0751,52.6696],[-1.0794,52.6693],[-1.0856,52.6693],[-1.0893,52.6703],[-1.0906,52.6685],[-1.0994,52.6704],[-1.1052,52.6718],[-1.1055,52.6715],[-1.1092,52.6728],[-1.1101,52.6714],[-1.1153,52.6729],[-1.1188,52.6732],[-1.1198,52.6718],[-1.121,52.6718],[-1.1209,52.6702],[-1.1218,52.6693],[-1.1251,52.6679],[-1.1267,52.6668],[-1.1283,52.6651],[-1.1292,52.6654],[-1.1295,52.6681],[-1.1299,52.6695],[-1.133,52.6697],[-1.133,52.6731],[-1.1352,52.6732],[-1.1355,52.6754],[-1.1377,52.6753],[-1.1369,52.6798],[-1.1387,52.6821],[-1.1423,52.6862],[-1.1447,52.6884],[-1.1475,52.6906],[-1.1511,52.6885],[-1.1531,52.689],[-1.1577,52.6914]]]}</t>
  </si>
  <si>
    <t>{"type":"Polygon","coordinates":[[[-0.9253,53.9915],[-0.9203,53.9901],[-0.9231,53.9887],[-0.9244,53.9875],[-0.925,53.9862],[-0.9273,53.9845],[-0.9279,53.9833],[-0.9271,53.9804],[-0.9282,53.9785],[-0.9287,53.9762],[-0.9307,53.9745],[-0.9314,53.9723],[-0.9339,53.9703],[-0.9341,53.9684],[-0.933,53.967],[-0.9313,53.9658],[-0.9283,53.9643],[-0.9248,53.9638],[-0.9227,53.9624],[-0.9212,53.9603],[-0.922,53.957],[-0.9228,53.9559],[-0.9272,53.9532],[-0.9275,53.9516],[-0.926,53.9506],[-0.925,53.9486],[-0.9271,53.9464],[-0.9265,53.9449],[-0.9285,53.9434],[-0.928,53.942],[-0.925,53.9405],[-0.9258,53.9392],[-0.9262,53.9372],[-0.9254,53.9358],[-0.9235,53.9352],[-0.9237,53.9344],[-0.9263,53.9332],[-0.9277,53.9308],[-0.9286,53.9303],[-0.9287,53.929],[-0.9256,53.9272],[-0.9232,53.9252],[-0.9222,53.9235],[-0.9216,53.9214],[-0.9224,53.9206],[-0.9238,53.9204],[-0.9271,53.9211],[-0.9284,53.9204],[-0.9276,53.9186],[-0.9291,53.9178],[-0.9317,53.9174],[-0.9317,53.9159],[-0.9309,53.9149],[-0.9317,53.9138],[-0.9337,53.9141],[-0.9348,53.9134],[-0.9327,53.9126],[-0.9321,53.9119],[-0.9319,53.9091],[-0.9332,53.9082],[-0.9364,53.9083],[-0.9384,53.9078],[-0.9392,53.9056],[-0.9411,53.904],[-0.9401,53.9029],[-0.9407,53.9011],[-0.94,53.8994],[-0.9413,53.8978],[-0.9474,53.8956],[-0.9489,53.8949],[-0.9491,53.8935],[-0.9442,53.8921],[-0.9407,53.8913],[-0.9375,53.8909],[-0.934,53.8902],[-0.9291,53.8907],[-0.9259,53.8904],[-0.9219,53.8908],[-0.9209,53.8906],[-0.9198,53.8896],[-0.9204,53.8885],[-0.923,53.888],[-0.9236,53.887],[-0.9229,53.8854],[-0.9244,53.8837],[-0.9245,53.8822],[-0.9235,53.8807],[-0.9254,53.8807],[-0.9268,53.8825],[-0.9286,53.8822],[-0.9298,53.8811],[-0.9305,53.8795],[-0.9327,53.8795],[-0.935,53.88],[-0.9344,53.8813],[-0.9346,53.8831],[-0.9359,53.8844],[-0.9383,53.8861],[-0.9386,53.8875],[-0.941,53.8876],[-0.9441,53.8881],[-0.9456,53.8867],[-0.9482,53.8861],[-0.948,53.8848],[-0.954,53.8846],[-0.958,53.8842],[-0.961,53.8834],[-0.9637,53.8829],[-0.9677,53.8828],[-0.9713,53.8817],[-0.9756,53.88],[-0.9811,53.8783],[-0.9843,53.8777],[-0.9886,53.8766],[-0.9928,53.8752],[-0.9935,53.8761],[-0.9985,53.8809],[-1.0003,53.8833],[-1.003,53.8862],[-1.0082,53.89],[-1.0197,53.8884],[-1.0215,53.8884],[-1.0232,53.8866],[-1.0244,53.8862],[-1.0271,53.8864],[-1.0284,53.8854],[-1.0342,53.8836],[-1.0403,53.8822],[-1.042,53.882],[-1.0465,53.8808],[-1.0518,53.8785],[-1.0527,53.8776],[-1.0568,53.8764],[-1.0611,53.8758],[-1.065,53.8746],[-1.0685,53.8791],[-1.0711,53.8798],[-1.0737,53.8801],[-1.0763,53.8822],[-1.0773,53.8833],[-1.0785,53.8836],[-1.0806,53.8827],[-1.083,53.8822],[-1.0858,53.8824],[-1.0875,53.8843],[-1.09,53.8849],[-1.0912,53.8858],[-1.0933,53.8846],[-1.0953,53.8844],[-1.0973,53.882],[-1.0996,53.881],[-1.1005,53.8795],[-1.1004,53.8771],[-1.1018,53.8762],[-1.1053,53.8758],[-1.109,53.8773],[-1.1106,53.8785],[-1.1162,53.8798],[-1.1186,53.8814],[-1.121,53.8826],[-1.125,53.8827],[-1.1249,53.8848],[-1.1254,53.8858],[-1.1283,53.8884],[-1.1295,53.8892],[-1.1332,53.891],[-1.1343,53.8925],[-1.1349,53.8948],[-1.1368,53.8959],[-1.1393,53.8938],[-1.1416,53.8926],[-1.1436,53.8925],[-1.1468,53.8946],[-1.1495,53.8937],[-1.1506,53.8952],[-1.1544,53.8959],[-1.1543,53.8967],[-1.159,53.8994],[-1.1603,53.9006],[-1.1616,53.9027],[-1.1617,53.9042],[-1.1633,53.9078],[-1.1644,53.909],[-1.1649,53.9106],[-1.1706,53.9088],[-1.1731,53.9113],[-1.1759,53.9135],[-1.1774,53.9143],[-1.1793,53.9169],[-1.1817,53.9167],[-1.1857,53.916],[-1.1867,53.9184],[-1.1911,53.9226],[-1.1956,53.9224],[-1.196,53.9235],[-1.1976,53.9239],[-1.1995,53.9253],[-1.2002,53.9269],[-1.2001,53.9283],[-1.1979,53.9287],[-1.1977,53.9293],[-1.2001,53.9324],[-1.1999,53.9344],[-1.2005,53.9359],[-1.2026,53.9389],[-1.2033,53.9409],[-1.2035,53.9422],[-1.2043,53.9437],[-1.2074,53.9455],[-1.2081,53.9486],[-1.2089,53.9511],[-1.2121,53.9547],[-1.2127,53.9562],[-1.216,53.9596],[-1.2183,53.9611],[-1.2199,53.9626],[-1.2199,53.9635],[-1.2175,53.966],[-1.219,53.9671],[-1.2207,53.969],[-1.2214,53.9703],[-1.2215,53.9724],[-1.2223,53.9735],[-1.2237,53.9746],[-1.2235,53.9755],[-1.2224,53.9765],[-1.2223,53.9789],[-1.2216,53.9804],[-1.2191,53.9827],[-1.2173,53.9833],[-1.2172,53.9848],[-1.2165,53.9856],[-1.2135,53.9852],[-1.2111,53.9854],[-1.2072,53.9865],[-1.205,53.9868],[-1.2035,53.9866],[-1.2022,53.9872],[-1.202,53.9882],[-1.2005,53.989],[-1.1995,53.9889],[-1.1972,53.9879],[-1.1975,53.987],[-1.1952,53.9854],[-1.1925,53.9843],[-1.1887,53.9839],[-1.185,53.9843],[-1.1821,53.9853],[-1.1816,53.9861],[-1.1806,53.9897],[-1.1817,53.9928],[-1.1828,53.9942],[-1.1842,53.997],[-1.1857,53.9973],[-1.1868,53.9982],[-1.1894,53.998],[-1.1919,53.9999],[-1.191,54.0013],[-1.1893,54.0016],[-1.1886,54.0025],[-1.1844,54.001],[-1.1822,54.0005],[-1.1808,53.999],[-1.1788,53.9992],[-1.1782,54.0005],[-1.177,54.0005],[-1.1756,54.0012],[-1.1755,54.0022],[-1.173,54.0015],[-1.1714,54.0005],[-1.1672,53.9963],[-1.1639,53.9955],[-1.1607,53.9943],[-1.1592,53.993],[-1.1526,53.9895],[-1.1498,53.9889],[-1.1472,53.989],[-1.1436,53.9895],[-1.1387,53.9909],[-1.1374,53.9916],[-1.1389,53.9926],[-1.1395,53.9941],[-1.1394,53.9952],[-1.141,53.996],[-1.1406,53.9973],[-1.1424,53.9986],[-1.1438,53.9988],[-1.1453,54],[-1.1469,54.0006],[-1.1473,54.0016],[-1.1484,54.0016],[-1.1491,54.0029],[-1.1484,54.005],[-1.1471,54.0067],[-1.1441,54.0082],[-1.1429,54.0109],[-1.1437,54.0126],[-1.1459,54.0133],[-1.1477,54.015],[-1.148,54.0161],[-1.1465,54.0167],[-1.1424,54.0189],[-1.1451,54.0229],[-1.1447,54.0253],[-1.142,54.0272],[-1.1406,54.0278],[-1.1408,54.0298],[-1.1337,54.0306],[-1.1309,54.0306],[-1.1276,54.031],[-1.1203,54.029],[-1.117,54.0336],[-1.1154,54.0347],[-1.1149,54.0358],[-1.1116,54.0361],[-1.1078,54.0372],[-1.1047,54.0376],[-1.0998,54.0377],[-1.0998,54.0394],[-1.101,54.0409],[-1.1001,54.0414],[-1.0975,54.0411],[-1.0961,54.0404],[-1.0953,54.0428],[-1.0943,54.0466],[-1.0929,54.0463],[-1.0917,54.0473],[-1.089,54.0481],[-1.0849,54.0476],[-1.0822,54.0477],[-1.0783,54.0482],[-1.0718,54.0487],[-1.0622,54.0501],[-1.0599,54.0484],[-1.059,54.0497],[-1.0584,54.0524],[-1.0591,54.0539],[-1.0597,54.0569],[-1.0484,54.0546],[-1.0465,54.0543],[-1.0391,54.0537],[-1.0353,54.0535],[-1.0285,54.0527],[-1.0249,54.0521],[-1.0158,54.0498],[-1.0144,54.0493],[-1.0124,54.0513],[-1.0097,54.0524],[-1.0075,54.0536],[-1.0062,54.0538],[-1.0044,54.0556],[-1.002,54.0552],[-1.0021,54.0539],[-1.0007,54.052],[-1.0003,54.0509],[-0.9987,54.0504],[-0.9982,54.0494],[-0.9964,54.049],[-0.9959,54.0481],[-0.9938,54.0473],[-0.9948,54.0463],[-0.994,54.0457],[-0.9929,54.0435],[-0.9933,54.0423],[-0.9923,54.0417],[-0.9907,54.0419],[-0.9846,54.0389],[-0.9825,54.0396],[-0.9821,54.0388],[-0.9814,54.0339],[-0.9823,54.0309],[-0.9758,54.0301],[-0.973,54.0291],[-0.9711,54.0277],[-0.9701,54.0258],[-0.9706,54.0231],[-0.9668,54.023],[-0.9718,54.0204],[-0.9794,54.0174],[-0.9769,54.0158],[-0.98,54.0129],[-0.9827,54.01],[-0.9814,54.0091],[-0.9799,54.0074],[-0.9793,54.0054],[-0.9809,54.004],[-0.9848,54.0027],[-0.9845,54.0022],[-0.98,54.0032],[-0.9754,54.0047],[-0.9738,54.0036],[-0.9727,54.0017],[-0.9719,53.9979],[-0.9719,53.9967],[-0.9791,53.9959],[-0.9789,53.9945],[-0.9817,53.9939],[-0.9832,53.9933],[-0.9813,53.9911],[-0.9842,53.9901],[-0.9878,53.9891],[-0.9905,53.9877],[-0.9931,53.9857],[-0.9948,53.9853],[-0.9941,53.9845],[-0.9958,53.984],[-0.995,53.9832],[-0.9911,53.9819],[-0.9846,53.9815],[-0.9803,53.9823],[-0.9792,53.983],[-0.9763,53.9821],[-0.9734,53.9849],[-0.972,53.9846],[-0.9692,53.985],[-0.967,53.9859],[-0.9622,53.9845],[-0.9577,53.9839],[-0.9566,53.9851],[-0.9533,53.9865],[-0.9504,53.9875],[-0.9441,53.9891],[-0.9351,53.9898],[-0.9341,53.9893],[-0.9328,53.9901],[-0.9278,53.9908],[-0.9253,53.9915]]]}</t>
  </si>
  <si>
    <t>{"type":"MultiPolygon","coordinates":[[[[-0.2921,53.6132],[-0.2904,53.6106],[-0.2871,53.6118],[-0.2855,53.6093],[-0.2812,53.6062],[-0.2829,53.6052],[-0.283,53.6045],[-0.2808,53.6041],[-0.2752,53.6023],[-0.2695,53.5986],[-0.2683,53.5994],[-0.2616,53.5957],[-0.2594,53.5969],[-0.2545,53.5925],[-0.2507,53.5938],[-0.2485,53.5936],[-0.2489,53.592],[-0.2498,53.5912],[-0.25,53.5899],[-0.2508,53.5894],[-0.251,53.588],[-0.249,53.5869],[-0.2521,53.585],[-0.2505,53.5845],[-0.2472,53.5868],[-0.2433,53.5858],[-0.2421,53.587],[-0.2408,53.5866],[-0.2392,53.5881],[-0.2352,53.5855],[-0.2349,53.5846],[-0.2334,53.5829],[-0.2314,53.5812],[-0.2308,53.5798],[-0.2315,53.5796],[-0.229,53.5776],[-0.2286,53.5768],[-0.2272,53.5761],[-0.2281,53.5753],[-0.2272,53.5747],[-0.2283,53.5735],[-0.224,53.5722],[-0.2252,53.5706],[-0.225,53.5701],[-0.2226,53.568],[-0.2199,53.5694],[-0.2175,53.5684],[-0.2145,53.5698],[-0.2131,53.57],[-0.2107,53.5694],[-0.2094,53.5696],[-0.2075,53.5708],[-0.2063,53.5702],[-0.2046,53.5716],[-0.2029,53.5714],[-0.2008,53.5704],[-0.2002,53.5709],[-0.1985,53.5701],[-0.1954,53.5716],[-0.1917,53.5684],[-0.1875,53.5636],[-0.1897,53.5627],[-0.1905,53.5619],[-0.1899,53.561],[-0.1921,53.5597],[-0.1949,53.5575],[-0.1965,53.5556],[-0.1995,53.5527],[-0.2027,53.5499],[-0.2021,53.5495],[-0.2043,53.5481],[-0.2087,53.5442],[-0.2089,53.5435],[-0.2142,53.5389],[-0.2163,53.536],[-0.2166,53.5361],[-0.2199,53.5326],[-0.2154,53.5324],[-0.2106,53.5317],[-0.211,53.5305],[-0.2124,53.5293],[-0.2125,53.5284],[-0.2135,53.5276],[-0.2136,53.5263],[-0.2114,53.5216],[-0.21,53.5206],[-0.2093,53.5194],[-0.2069,53.5167],[-0.2067,53.5155],[-0.2055,53.5145],[-0.2046,53.5117],[-0.2041,53.5117],[-0.204,53.5084],[-0.2043,53.5065],[-0.2055,53.5047],[-0.2075,53.5029],[-0.206,53.5011],[-0.2053,53.4985],[-0.2053,53.497],[-0.2065,53.4967],[-0.2075,53.4949],[-0.2079,53.4931],[-0.2087,53.4908],[-0.2106,53.4865],[-0.2099,53.4863],[-0.2024,53.4866],[-0.2,53.4857],[-0.1969,53.4851],[-0.1943,53.4838],[-0.1908,53.484],[-0.1893,53.4848],[-0.1886,53.4829],[-0.1872,53.4825],[-0.187,53.4817],[-0.1877,53.4803],[-0.1844,53.4792],[-0.1852,53.4772],[-0.1827,53.4763],[-0.1824,53.4758],[-0.1823,53.4717],[-0.1833,53.4694],[-0.1818,53.4686],[-0.1775,53.4686],[-0.177,53.468],[-0.1687,53.4674],[-0.167,53.4676],[-0.1664,53.4668],[-0.1595,53.468],[-0.1592,53.4668],[-0.158,53.4651],[-0.1537,53.4657],[-0.1572,53.4629],[-0.1561,53.4617],[-0.1568,53.4609],[-0.1585,53.4616],[-0.157,53.4591],[-0.1565,53.4574],[-0.1551,53.4572],[-0.1547,53.4559],[-0.152,53.4523],[-0.1525,53.4522],[-0.1492,53.4467],[-0.1487,53.4468],[-0.1476,53.4446],[-0.1465,53.4437],[-0.1445,53.4409],[-0.139,53.4415],[-0.1379,53.4399],[-0.1342,53.4407],[-0.134,53.439],[-0.1331,53.4372],[-0.1319,53.4359],[-0.1276,53.4357],[-0.1228,53.4373],[-0.1207,53.4355],[-0.1199,53.4338],[-0.1121,53.4379],[-0.1106,53.44],[-0.1027,53.4431],[-0.0964,53.4451],[-0.0915,53.4471],[-0.0897,53.4471],[-0.0883,53.4481],[-0.0871,53.4495],[-0.0822,53.4511],[-0.083,53.4527],[-0.0843,53.4543],[-0.0861,53.4557],[-0.0886,53.4571],[-0.0934,53.4601],[-0.095,53.4613],[-0.099,53.4633],[-0.1029,53.4656],[-0.1047,53.467],[-0.1064,53.4688],[-0.1078,53.4698],[-0.105,53.471],[-0.1006,53.4732],[-0.0962,53.4751],[-0.0921,53.4766],[-0.0898,53.4777],[-0.0913,53.4783],[-0.0941,53.4812],[-0.0937,53.4822],[-0.0922,53.4828],[-0.0942,53.4844],[-0.0955,53.486],[-0.0941,53.4861],[-0.0917,53.4858],[-0.09,53.4853],[-0.0875,53.4858],[-0.0832,53.4877],[-0.0813,53.4879],[-0.0807,53.4884],[-0.078,53.4895],[-0.0753,53.4893],[-0.0749,53.4914],[-0.0733,53.4956],[-0.0734,53.497],[-0.0718,53.5019],[-0.0701,53.5079],[-0.0688,53.5111],[-0.0684,53.5133],[-0.0674,53.5144],[-0.0676,53.5159],[-0.0653,53.5186],[-0.0605,53.5197],[-0.0583,53.52],[-0.0577,53.5196],[-0.0549,53.5198],[-0.0504,53.5198],[-0.0485,53.5195],[-0.0466,53.5201],[-0.0439,53.5184],[-0.0424,53.5163],[-0.0413,53.5153],[-0.0397,53.5131],[-0.038,53.5139],[-0.0356,53.5141],[-0.0331,53.5154],[-0.0332,53.5162],[-0.0286,53.5173],[-0.0262,53.5172],[-0.024,53.5167],[-0.0226,53.5175],[-0.0195,53.5179],[-0.0174,53.515],[-0.0146,53.5154],[-0.0135,53.5166],[-0.0076,53.5168],[0.0048,53.5195],[0.0078,53.5207],[0.0107,53.5215],[0.013,53.5236],[0.0173,53.5253],[0.0187,53.5246],[0.0215,53.5211],[0.0222,53.5198],[0.0268,53.5194],[0.0297,53.5183],[0.0323,53.518],[0.0328,53.5175],[0.0337,53.5155],[0.0345,53.5147],[0.0381,53.5138],[0.0392,53.513],[0.0415,53.5135],[0.044,53.5134],[0.0449,53.5142],[0.0488,53.514],[0.048,53.5134],[0.0523,53.5136],[0.0514,53.5143],[0.0473,53.5149],[0.0513,53.5174],[0.0509,53.5191],[0.05,53.5199],[0.0463,53.5213],[0.0423,53.5234],[0.0389,53.5249],[0.0392,53.5253],[0.0376,53.5263],[0.0381,53.5267],[0.0401,53.5264],[0.0444,53.5245],[0.0488,53.5235],[0.0487,53.523],[0.0511,53.5228],[0.0521,53.5218],[0.0517,53.5211],[0.053,53.5206],[0.056,53.52],[0.055,53.5211],[0.0566,53.5212],[0.058,53.5209],[0.0636,53.5188],[0.0666,53.5179],[0.0707,53.5172],[0.0694,53.5152],[0.0706,53.5138],[0.0729,53.513],[0.0754,53.5127],[0.0777,53.5113],[0.0794,53.5111],[0.0819,53.512],[0.0825,53.5127],[0.0824,53.5143],[0.0809,53.5156],[0.0803,53.517],[0.085,53.5163],[0.0882,53.5149],[0.0896,53.5131],[0.0879,53.5134],[0.0859,53.5144],[0.0847,53.5137],[0.0862,53.5126],[0.0873,53.5125],[0.0897,53.5118],[0.0892,53.5104],[0.0854,53.5116],[0.0838,53.5117],[0.0823,53.5105],[0.0808,53.5099],[0.0783,53.5073],[0.0789,53.5049],[0.0811,53.5015],[0.0818,53.4998],[0.0854,53.4965],[0.0895,53.4943],[0.0919,53.4942],[0.0935,53.4936],[0.0958,53.4947],[0.0967,53.4945],[0.0974,53.4928],[0.0965,53.4914],[0.0988,53.4921],[0.0993,53.4926],[0.1012,53.4927],[0.1024,53.4911],[0.1036,53.4903],[0.1051,53.488],[0.1029,53.4863],[0.1048,53.4863],[0.1063,53.4889],[0.1056,53.4897],[0.106,53.4904],[0.1044,53.4917],[0.11,53.4894],[0.1102,53.4902],[0.1129,53.4901],[0.113,53.4914],[0.1143,53.4921],[0.1173,53.4927],[0.1179,53.4945],[0.1159,53.497],[0.1132,53.499],[0.1101,53.5017],[0.1081,53.503],[0.1088,53.5043],[0.1136,53.5034],[0.1187,53.5019],[0.1214,53.5008],[0.1216,53.5],[0.1209,53.4988],[0.1228,53.4982],[0.1237,53.4994],[0.1304,53.4984],[0.1339,53.497],[0.1341,53.4966],[0.1362,53.4958],[0.136,53.495],[0.1337,53.4959],[0.132,53.4953],[0.1333,53.4946],[0.1331,53.4937],[0.1303,53.4938],[0.1304,53.492],[0.13,53.4909],[0.1277,53.4907],[0.1275,53.4897],[0.1281,53.4883],[0.1292,53.4871],[0.1277,53.4857],[0.1284,53.4848],[0.1301,53.484],[0.1329,53.4835],[0.1372,53.4832],[0.1404,53.4821],[0.1424,53.4817],[0.1438,53.4819],[0.1447,53.4839],[0.1477,53.4866],[0.1481,53.4879],[0.1459,53.4914],[0.1441,53.4927],[0.1473,53.4939],[0.1488,53.4934],[0.1543,53.4902],[0.1545,53.4893],[0.1578,53.487],[0.1631,53.4823],[0.1664,53.4784],[0.1682,53.4768],[0.1668,53.4768],[0.1651,53.4783],[0.1643,53.4782],[0.162,53.4798],[0.16,53.4804],[0.1586,53.4812],[0.157,53.4814],[0.1564,53.4808],[0.1573,53.479],[0.158,53.4786],[0.1598,53.4763],[0.1623,53.4737],[0.1648,53.472],[0.1679,53.4707],[0.1702,53.4709],[0.1721,53.4719],[0.1737,53.4697],[0.1761,53.4672],[0.1782,53.4656],[0.1776,53.4638],[0.1798,53.4632],[0.1807,53.4624],[0.1834,53.4595],[0.1832,53.4589],[0.185,53.457],[0.1844,53.4562],[0.1815,53.4579],[0.1795,53.4584],[0.1803,53.4568],[0.182,53.4554],[0.1826,53.4543],[0.1817,53.4534],[0.1821,53.4525],[0.1832,53.4517],[0.1853,53.4512],[0.1857,53.4507],[0.1903,53.4507],[0.1914,53.4492],[0.1895,53.4477],[0.1883,53.4486],[0.1852,53.4491],[0.1837,53.4477],[0.184,53.4456],[0.185,53.4435],[0.1869,53.4424],[0.1889,53.442],[0.192,53.4433],[0.1936,53.4429],[0.1952,53.442],[0.1978,53.4401],[0.1977,53.4388],[0.1989,53.4386],[0.198,53.436],[0.1964,53.437],[0.1941,53.4389],[0.1928,53.4397],[0.1912,53.4401],[0.1885,53.4401],[0.187,53.4392],[0.1878,53.4377],[0.1892,53.4368],[0.1913,53.4343],[0.1921,53.4329],[0.1939,53.4312],[0.1946,53.4301],[0.1972,53.4298],[0.1978,53.4308],[0.2003,53.431],[0.2038,53.4299],[0.2044,53.4299],[0.2097,53.4261],[0.2089,53.4238],[0.2106,53.4235],[0.2125,53.4213],[0.2092,53.4214],[0.2093,53.4203],[0.208,53.4196],[0.2086,53.4189],[0.2068,53.4187],[0.2046,53.4177],[0.1921,53.4183],[0.1924,53.418],[0.2031,53.4174],[0.2105,53.417],[0.2105,53.4163],[0.212,53.4158],[0.2091,53.4136],[0.2089,53.4113],[0.2098,53.4106],[0.2141,53.4096],[0.2153,53.4103],[0.2147,53.4124],[0.2154,53.4132],[0.2171,53.4135],[0.2197,53.4119],[0.2224,53.4115],[0.2233,53.4105],[0.2251,53.4092],[0.2267,53.4071],[0.2284,53.4058],[0.2289,53.4042],[0.228,53.4033],[0.229,53.4021],[0.2311,53.4015],[0.2317,53.3999],[0.2328,53.3981],[0.2318,53.3982],[0.2301,53.4007],[0.229,53.4014],[0.2265,53.4007],[0.2261,53.3988],[0.227,53.3967],[0.2288,53.396],[0.2287,53.3945],[0.2313,53.3906],[0.2323,53.392],[0.2347,53.3921],[0.2366,53.3875],[0.2382,53.3846],[0.2386,53.3791],[0.2392,53.3779],[0.2408,53.3777],[0.2418,53.3763],[0.2408,53.3758],[0.2436,53.3723],[0.246,53.37],[0.2524,53.3604],[0.255,53.3574],[0.2616,53.3472],[0.2638,53.3444],[0.2645,53.3441],[0.2665,53.3416],[0.2675,53.3392],[0.2689,53.338],[0.2692,53.3372],[0.2718,53.3337],[0.2738,53.3325],[0.2777,53.3255],[0.2813,53.3193],[0.2814,53.3186],[0.2833,53.3153],[0.284,53.3145],[0.2871,53.3091],[0.2892,53.3057],[0.2942,53.2998],[0.2966,53.2975],[0.2993,53.2951],[0.3048,53.2895],[0.3105,53.2833],[0.3116,53.2816],[0.313,53.2804],[0.3143,53.2786],[0.3157,53.2773],[0.3193,53.2718],[0.3234,53.2643],[0.3241,53.2625],[0.3268,53.2574],[0.3287,53.2548],[0.3321,53.2489],[0.3331,53.2468],[0.3342,53.2456],[0.3371,53.2404],[0.3383,53.2361],[0.3401,53.2332],[0.3391,53.2323],[0.3393,53.2304],[0.339,53.2288],[0.3402,53.2234],[0.3404,53.2213],[0.3429,53.2157],[0.3442,53.2141],[0.3456,53.2111],[0.3476,53.208],[0.3489,53.2051],[0.3498,53.204],[0.3504,53.2019],[0.3511,53.2015],[0.3514,53.1993],[0.3552,53.1924],[0.355,53.1918],[0.3552,53.1879],[0.3556,53.1859],[0.3547,53.1848],[0.3542,53.1816],[0.3543,53.1802],[0.3537,53.1765],[0.3522,53.1708],[0.3511,53.1629],[0.351,53.1611],[0.3504,53.1601],[0.3497,53.1553],[0.3493,53.1541],[0.3495,53.1519],[0.349,53.1491],[0.3495,53.1454],[0.3497,53.1401],[0.3494,53.1374],[0.3484,53.1354],[0.3484,53.1336],[0.3474,53.1274],[0.3469,53.1269],[0.3469,53.1243],[0.349,53.1171],[0.3493,53.1153],[0.3493,53.1125],[0.3479,53.1087],[0.3464,53.1073],[0.3451,53.1053],[0.342,53.1039],[0.3404,53.1041],[0.3369,53.1012],[0.3381,53.1007],[0.3385,53.0993],[0.3379,53.0962],[0.3359,53.0895],[0.3339,53.0866],[0.3316,53.087],[0.3319,53.0882],[0.3307,53.0901],[0.3277,53.0911],[0.3263,53.0903],[0.3233,53.0915],[0.3193,53.0917],[0.3184,53.0908],[0.3166,53.0909],[0.3157,53.0887],[0.3126,53.088],[0.311,53.087],[0.3097,53.0868],[0.3085,53.0859],[0.3046,53.085],[0.3046,53.084],[0.3008,53.0827],[0.2974,53.0812],[0.2969,53.0804],[0.2951,53.08],[0.295,53.0794],[0.2932,53.0782],[0.2888,53.0767],[0.2885,53.0757],[0.2862,53.0742],[0.2796,53.071],[0.2782,53.0707],[0.2768,53.0695],[0.2736,53.0683],[0.2717,53.0673],[0.2718,53.0665],[0.2703,53.0661],[0.2703,53.0647],[0.2682,53.0641],[0.2686,53.0626],[0.2582,53.0564],[0.2548,53.0548],[0.2509,53.0534],[0.2499,53.0534],[0.2486,53.0526],[0.2485,53.0518],[0.2473,53.0512],[0.2478,53.0505],[0.2446,53.0486],[0.241,53.0467],[0.2366,53.045],[0.2343,53.0452],[0.2311,53.0434],[0.2298,53.0441],[0.2283,53.043],[0.2277,53.0421],[0.2263,53.0417],[0.2257,53.041],[0.2194,53.0386],[0.2189,53.0382],[0.2143,53.0367],[0.2119,53.0362],[0.2087,53.0346],[0.2059,53.0343],[0.2018,53.0332],[0.2015,53.0327],[0.1982,53.0323],[0.1971,53.0305],[0.1955,53.0304],[0.1948,53.0286],[0.1923,53.0277],[0.1901,53.0273],[0.189,53.0275],[0.1856,53.0271],[0.1843,53.024],[0.1826,53.0228],[0.1808,53.0225],[0.1786,53.0207],[0.1771,53.02],[0.1736,53.0197],[0.1723,53.0191],[0.1723,53.018],[0.1715,53.0173],[0.1673,53.0154],[0.1633,53.0133],[0.1605,53.0114],[0.1597,53.0106],[0.155,53.0091],[0.1535,53.009],[0.153,53.0083],[0.1514,53.0081],[0.1501,53.005],[0.1471,53.0025],[0.1447,53.0013],[0.1447,53.0006],[0.1403,52.9979],[0.1404,52.9967],[0.1381,52.9956],[0.1364,52.9953],[0.1359,52.9937],[0.1341,52.9915],[0.1331,52.9909],[0.1293,52.9898],[0.1278,52.9887],[0.1277,52.9875],[0.1263,52.9856],[0.1222,52.983],[0.1219,52.9817],[0.1208,52.9813],[0.1194,52.9796],[0.1178,52.9783],[0.1153,52.9776],[0.1152,52.976],[0.1135,52.9743],[0.113,52.9733],[0.1112,52.9725],[0.1108,52.9709],[0.1096,52.9706],[0.1072,52.9679],[0.1075,52.9671],[0.1029,52.965],[0.1022,52.9656],[0.1006,52.9649],[0.099,52.9626],[0.0976,52.9621],[0.0974,52.9606],[0.0958,52.9599],[0.0934,52.9594],[0.0937,52.9584],[0.0923,52.957],[0.0923,52.9561],[0.0909,52.955],[0.0892,52.953],[0.0867,52.9513],[0.0865,52.9506],[0.0847,52.9501],[0.0844,52.9483],[0.0831,52.9463],[0.0814,52.9457],[0.0807,52.9446],[0.0802,52.9429],[0.0783,52.9401],[0.0777,52.9384],[0.0778,52.937],[0.0771,52.9366],[0.0783,52.9349],[0.0783,52.9337],[0.0775,52.9333],[0.0723,52.932],[0.0666,52.9311],[0.0597,52.9308],[0.0557,52.931],[0.0514,52.9315],[0.0464,52.9324],[0.0409,52.9339],[0.0359,52.9361],[0.0316,52.9382],[0.0262,52.9392],[0.0237,52.9407],[0.0174,52.9463],[0.0125,52.9504],[0.0069,52.9544],[0.0057,52.9549],[0.003,52.9572],[0.0015,52.9592],[-0.0001,52.9599],[-0.0023,52.9615],[-0.0031,52.9625],[-0.0078,52.9662],[-0.0106,52.9677],[-0.0123,52.9681],[-0.0148,52.9678],[-0.0184,52.9677],[-0.0227,52.9665],[-0.025,52.9672],[-0.0255,52.9687],[-0.0253,52.9704],[-0.0222,52.9723],[-0.0221,52.9737],[-0.024,52.9748],[-0.0236,52.9769],[-0.0254,52.9779],[-0.0275,52.98],[-0.0292,52.9814],[-0.0299,52.9814],[-0.0261,52.978],[-0.0239,52.9766],[-0.0244,52.9755],[-0.0242,52.9746],[-0.0225,52.9735],[-0.0227,52.9724],[-0.0258,52.9706],[-0.0262,52.9685],[-0.0256,52.967],[-0.0233,52.9661],[-0.0221,52.9662],[-0.0184,52.9674],[-0.0147,52.9671],[-0.0116,52.9672],[-0.0102,52.9668],[-0.0085,52.9656],[0.0019,52.9565],[0.0074,52.9526],[0.0107,52.9505],[0.0188,52.9435],[0.0239,52.9391],[0.0254,52.9383],[0.0292,52.9376],[0.0326,52.9365],[0.035,52.9353],[0.0409,52.9329],[0.0468,52.9314],[0.0521,52.9305],[0.0565,52.9301],[0.0605,52.93],[0.0647,52.93],[0.0688,52.9303],[0.071,52.9302],[0.0707,52.9284],[0.0687,52.9278],[0.0691,52.9266],[0.0672,52.926],[0.0659,52.9243],[0.0626,52.9228],[0.0613,52.9219],[0.0574,52.9199],[0.0555,52.9194],[0.0545,52.9197],[0.0532,52.918],[0.0517,52.9172],[0.0497,52.9175],[0.0493,52.9165],[0.047,52.9166],[0.0438,52.9177],[0.0427,52.9187],[0.0434,52.9206],[0.0423,52.9205],[0.0421,52.9191],[0.0429,52.9178],[0.0472,52.9161],[0.0532,52.9162],[0.0532,52.9159],[0.0486,52.9133],[0.043,52.9095],[0.0384,52.9058],[0.0364,52.9056],[0.0364,52.9041],[0.0351,52.9035],[0.036,52.9029],[0.0333,52.9015],[0.0267,52.8988],[0.0189,52.8962],[0.0097,52.8929],[-0.0007,52.8882],[-0.0111,52.8836],[-0.0143,52.8821],[-0.0207,52.8794],[-0.0235,52.878],[-0.0287,52.8759],[-0.0379,52.8726],[-0.0411,52.8718],[-0.0442,52.8713],[-0.053,52.869],[-0.0652,52.8662],[-0.0699,52.8644],[-0.081,52.8569],[-0.0828,52.8559],[-0.0888,52.8542],[-0.0902,52.8537],[-0.0922,52.8524],[-0.0963,52.8485],[-0.0972,52.847],[-0.097,52.8444],[-0.0978,52.8433],[-0.1014,52.8394],[-0.1109,52.8289],[-0.1134,52.8268],[-0.1187,52.8206],[-0.1193,52.8194],[-0.1216,52.8169],[-0.1228,52.8161],[-0.1252,52.8131],[-0.1262,52.8111],[-0.1341,52.8011],[-0.1329,52.8017],[-0.1257,52.8109],[-0.1249,52.8126],[-0.1228,52.8155],[-0.1212,52.8166],[-0.119,52.819],[-0.118,52.8208],[-0.1128,52.8266],[-0.111,52.828],[-0.1046,52.8352],[-0.0967,52.8437],[-0.0963,52.8452],[-0.0964,52.8475],[-0.0938,52.8503],[-0.0911,52.8525],[-0.0892,52.8536],[-0.0838,52.8551],[-0.0815,52.856],[-0.0772,52.8588],[-0.0695,52.8639],[-0.0651,52.8655],[-0.0432,52.871],[-0.0382,52.872],[-0.0291,52.8752],[-0.0254,52.8766],[-0.0136,52.8818],[-0.0002,52.8875],[0.0031,52.889],[0.0059,52.8901],[0.0101,52.8921],[0.0199,52.8957],[0.0275,52.8981],[0.0325,52.9002],[0.0374,52.9026],[0.0412,52.9049],[0.0488,52.9099],[0.059,52.9163],[0.0617,52.9171],[0.0652,52.9179],[0.0661,52.9184],[0.0685,52.9187],[0.0689,52.917],[0.0679,52.9147],[0.0654,52.9121],[0.0676,52.9115],[0.0666,52.9093],[0.0691,52.9082],[0.0665,52.9068],[0.0618,52.9051],[0.0583,52.9046],[0.0613,52.9041],[0.0651,52.9046],[0.0691,52.9047],[0.0714,52.9051],[0.0734,52.9061],[0.0738,52.9049],[0.0733,52.9036],[0.0751,52.9029],[0.0759,52.9036],[0.0778,52.9032],[0.0776,52.902],[0.0793,52.902],[0.0816,52.9008],[0.0825,52.8994],[0.0852,52.8996],[0.0863,52.8988],[0.0851,52.8978],[0.0862,52.8971],[0.0888,52.8975],[0.0894,52.8955],[0.0926,52.8946],[0.0939,52.8948],[0.0954,52.8941],[0.0995,52.8945],[0.1002,52.894],[0.1026,52.8939],[0.106,52.8944],[0.1099,52.8944],[0.1162,52.8937],[0.1179,52.8924],[0.1193,52.8922],[0.1212,52.8911],[0.1233,52.8912],[0.1254,52.8906],[0.1277,52.8904],[0.131,52.8889],[0.132,52.8889],[0.1341,52.8879],[0.1397,52.8863],[0.1415,52.8853],[0.1432,52.8854],[0.145,52.8851],[0.1457,52.8835],[0.1469,52.8825],[0.1466,52.8818],[0.1443,52.881],[0.1419,52.8795],[0.1383,52.8766],[0.1357,52.8747],[0.136,52.8745],[0.1396,52.8771],[0.1447,52.881],[0.1498,52.8824],[0.1512,52.8815],[0.1548,52.8812],[0.1573,52.8804],[0.1604,52.8801],[0.1613,52.8794],[0.1638,52.8791],[0.1681,52.8777],[0.1709,52.8771],[0.1709,52.8767],[0.1735,52.875],[0.1763,52.8741],[0.1782,52.8719],[0.1789,52.8706],[0.179,52.8693],[0.1785,52.8673],[0.1798,52.8659],[0.1795,52.8642],[0.1808,52.8642],[0.1815,52.8627],[0.181,52.8613],[0.1826,52.8593],[0.1853,52.8574],[0.1851,52.856],[0.1861,52.8549],[0.1885,52.8534],[0.1911,52.8532],[0.1928,52.8523],[0.1927,52.8515],[0.195,52.8501],[0.1957,52.8483],[0.1966,52.8476],[0.1973,52.8442],[0.1981,52.8431],[0.2003,52.8417],[0.2012,52.8394],[0.2013,52.8383],[0.2024,52.8381],[0.206,52.8343],[0.2077,52.8337],[0.2088,52.8319],[0.2132,52.8292],[0.213,52.8287],[0.2142,52.8277],[0.2132,52.8262],[0.2132,52.8251],[0.2145,52.8244],[0.2149,52.8236],[0.2137,52.8221],[0.2146,52.8216],[0.2117,52.8094],[0.2098,52.8026],[0.2078,52.7945],[0.2058,52.7875],[0.2038,52.783],[0.2011,52.7781],[0.1998,52.775],[0.198,52.7722],[0.1955,52.7675],[0.1899,52.761],[0.1789,52.7475],[0.1743,52.7421],[0.1712,52.7382],[0.1689,52.7396],[0.1525,52.7381],[0.1508,52.7387],[0.1483,52.7386],[0.1476,52.7394],[0.1441,52.739],[0.1437,52.74],[0.1405,52.7397],[0.1385,52.739],[0.1365,52.7389],[0.1332,52.7393],[0.1308,52.7383],[0.1293,52.7385],[0.1218,52.734],[0.1194,52.7328],[0.1168,52.7327],[0.1146,52.7319],[0.1137,52.73],[0.1111,52.7298],[0.1046,52.7304],[0.1026,52.7298],[0.1008,52.7304],[0.0987,52.7303],[0.0942,52.7281],[0.0916,52.7252],[0.0901,52.724],[0.0875,52.7236],[0.0837,52.7244],[0.0815,52.7246],[0.076,52.7245],[0.0726,52.7255],[0.068,52.7263],[0.0648,52.7273],[0.0631,52.7271],[0.063,52.726],[0.062,52.7252],[0.06,52.725],[0.0589,52.7245],[0.0572,52.723],[0.0546,52.7215],[0.0523,52.7207],[0.0505,52.7197],[0.048,52.7188],[0.0465,52.7165],[0.0463,52.7154],[0.0441,52.7144],[0.0451,52.712],[0.0448,52.7108],[0.0452,52.709],[0.0452,52.7056],[0.0454,52.7049],[0.045,52.7031],[0.0452,52.7014],[0.0444,52.7007],[0.0455,52.699],[0.0459,52.6978],[0.0453,52.6972],[0.0448,52.6953],[0.0452,52.6937],[0.0446,52.6929],[0.045,52.6919],[0.0476,52.6906],[0.0491,52.6894],[0.0491,52.6869],[0.0496,52.6861],[0.0487,52.6834],[0.049,52.682],[0.0486,52.6814],[0.0222,52.6652],[0.0207,52.6647],[0.0124,52.6642],[-0.0313,52.6615],[-0.0321,52.6653],[-0.0325,52.6655],[-0.0405,52.6672],[-0.0419,52.668],[-0.0482,52.6702],[-0.0495,52.6708],[-0.0595,52.6747],[-0.0636,52.6752],[-0.0651,52.6723],[-0.069,52.6714],[-0.072,52.6721],[-0.0746,52.6721],[-0.076,52.6715],[-0.0805,52.6704],[-0.0877,52.6668],[-0.0904,52.6667],[-0.0943,52.6682],[-0.0956,52.6693],[-0.0971,52.6702],[-0.0993,52.6703],[-0.1022,52.6722],[-0.1046,52.6714],[-0.1088,52.6695],[-0.113,52.668],[-0.1159,52.6662],[-0.1175,52.6647],[-0.1197,52.6638],[-0.1247,52.6611],[-0.1266,52.66],[-0.1298,52.6592],[-0.1327,52.6572],[-0.1348,52.6562],[-0.1394,52.6549],[-0.1411,52.6515],[-0.1548,52.6546],[-0.171,52.6585],[-0.1713,52.6585],[-0.18,52.6605],[-0.1874,52.6547],[-0.1904,52.6525],[-0.1929,52.6524],[-0.1956,52.6554],[-0.1965,52.6555],[-0.1982,52.6583],[-0.2004,52.6612],[-0.2031,52.6651],[-0.2055,52.6668],[-0.2061,52.6681],[-0.2097,52.667],[-0.2125,52.6667],[-0.2174,52.6671],[-0.2204,52.6666],[-0.2301,52.6636],[-0.237,52.6608],[-0.2389,52.6605],[-0.2425,52.6589],[-0.2491,52.6564],[-0.2556,52.6536],[-0.2576,52.6521],[-0.2609,52.6514],[-0.262,52.6517],[-0.2638,52.653],[-0.2637,52.6538],[-0.2665,52.6549],[-0.2675,52.6558],[-0.269,52.6564],[-0.27,52.6574],[-0.2701,52.6591],[-0.2707,52.6596],[-0.2734,52.6596],[-0.276,52.6619],[-0.2763,52.6627],[-0.2778,52.6633],[-0.279,52.6648],[-0.2788,52.6656],[-0.2825,52.6672],[-0.286,52.6677],[-0.2872,52.6682],[-0.2893,52.6703],[-0.2912,52.6704],[-0.2941,52.6693],[-0.2971,52.6705],[-0.2999,52.671],[-0.31,52.6735],[-0.3192,52.675],[-0.3207,52.6737],[-0.3225,52.6738],[-0.3239,52.6744],[-0.3265,52.6739],[-0.3275,52.6742],[-0.3289,52.6736],[-0.3317,52.6738],[-0.3331,52.6748],[-0.3358,52.6746],[-0.336,52.673],[-0.3373,52.6724],[-0.3361,52.6715],[-0.337,52.6707],[-0.3362,52.6688],[-0.3376,52.6682],[-0.3399,52.6662],[-0.3411,52.6654],[-0.3431,52.6657],[-0.3441,52.6654],[-0.3448,52.6642],[-0.3466,52.6631],[-0.3495,52.6631],[-0.3509,52.6614],[-0.3541,52.6611],[-0.3564,52.6603],[-0.3568,52.6595],[-0.3592,52.66],[-0.361,52.6595],[-0.3638,52.6602],[-0.3662,52.6601],[-0.3685,52.6595],[-0.3729,52.6575],[-0.3747,52.6575],[-0.3766,52.6569],[-0.3773,52.6556],[-0.3795,52.6561],[-0.3805,52.6556],[-0.3824,52.656],[-0.3847,52.6552],[-0.3862,52.655],[-0.3891,52.6539],[-0.3923,52.6538],[-0.3931,52.6541],[-0.3957,52.6533],[-0.396,52.6525],[-0.3985,52.6511],[-0.4003,52.6495],[-0.4012,52.6495],[-0.4059,52.648],[-0.4077,52.6481],[-0.4104,52.6478],[-0.4128,52.6484],[-0.4167,52.6475],[-0.4173,52.6468],[-0.421,52.6469],[-0.4231,52.648],[-0.425,52.6476],[-0.4255,52.6485],[-0.4273,52.6486],[-0.4282,52.6491],[-0.4303,52.649],[-0.4318,52.6483],[-0.4343,52.6498],[-0.4354,52.6503],[-0.4373,52.6498],[-0.4405,52.6515],[-0.4409,52.6523],[-0.4474,52.6531],[-0.449,52.653],[-0.4503,52.6541],[-0.4527,52.6543],[-0.453,52.6492],[-0.4568,52.6501],[-0.46,52.6502],[-0.4679,52.6499],[-0.4758,52.6487],[-0.4745,52.6467],[-0.476,52.6454],[-0.4824,52.6454],[-0.484,52.646],[-0.4856,52.6453],[-0.4862,52.6436],[-0.4884,52.6437],[-0.4918,52.6419],[-0.4927,52.641],[-0.4948,52.6403],[-0.495,52.6402],[-0.4987,52.6421],[-0.5023,52.6446],[-0.5049,52.6467],[-0.5043,52.6479],[-0.5065,52.6482],[-0.5078,52.6493],[-0.5104,52.652],[-0.5128,52.655],[-0.512,52.6564],[-0.5141,52.6568],[-0.5167,52.6591],[-0.5209,52.6626],[-0.5236,52.6652],[-0.5219,52.6657],[-0.5206,52.6665],[-0.519,52.6665],[-0.5103,52.6615],[-0.5079,52.66],[-0.5064,52.6604],[-0.5017,52.6607],[-0.4967,52.6604],[-0.4939,52.6607],[-0.4947,52.6646],[-0.4906,52.665],[-0.4903,52.6644],[-0.4877,52.6649],[-0.4824,52.6656],[-0.4804,52.6665],[-0.4765,52.6671],[-0.4661,52.6688],[-0.4626,52.6692],[-0.4595,52.6691],[-0.4595,52.6695],[-0.4562,52.6704],[-0.4541,52.6727],[-0.4513,52.6739],[-0.4493,52.6753],[-0.4464,52.6786],[-0.444,52.6797],[-0.4413,52.6805],[-0.4402,52.6817],[-0.438,52.6831],[-0.4341,52.6837],[-0.4349,52.6847],[-0.4344,52.6857],[-0.4332,52.6855],[-0.4323,52.6875],[-0.4325,52.6907],[-0.4309,52.692],[-0.4305,52.694],[-0.4289,52.698],[-0.4284,52.7013],[-0.4287,52.7026],[-0.4297,52.7033],[-0.4305,52.7054],[-0.4336,52.7059],[-0.4361,52.7068],[-0.4447,52.7062],[-0.444,52.708],[-0.4505,52.708],[-0.4511,52.7096],[-0.453,52.7093],[-0.4571,52.7097],[-0.4595,52.7084],[-0.4609,52.7081],[-0.4634,52.7084],[-0.4646,52.709],[-0.4656,52.7103],[-0.4689,52.7097],[-0.4719,52.7099],[-0.4811,52.7109],[-0.4831,52.7106],[-0.4896,52.711],[-0.4933,52.7103],[-0.4945,52.7096],[-0.4955,52.7107],[-0.5003,52.7122],[-0.5025,52.7121],[-0.5049,52.7135],[-0.5057,52.7136],[-0.507,52.7159],[-0.5099,52.7153],[-0.5108,52.7169],[-0.5107,52.7189],[-0.5127,52.7197],[-0.5163,52.7202],[-0.5189,52.721],[-0.5209,52.7211],[-0.525,52.721],[-0.5261,52.7212],[-0.532,52.7214],[-0.5335,52.7216],[-0.5384,52.723],[-0.5424,52.7233],[-0.543,52.7252],[-0.5428,52.726],[-0.5405,52.7287],[-0.5391,52.7327],[-0.5389,52.7349],[-0.54,52.7384],[-0.5452,52.7397],[-0.548,52.741],[-0.5509,52.7417],[-0.5554,52.7434],[-0.5569,52.7443],[-0.559,52.7451],[-0.5609,52.7456],[-0.5658,52.7449],[-0.569,52.7466],[-0.5695,52.7475],[-0.5715,52.7479],[-0.5715,52.7505],[-0.5726,52.7531],[-0.5793,52.753],[-0.5805,52.7529],[-0.5835,52.7539],[-0.5896,52.7538],[-0.5918,52.753],[-0.5947,52.7516],[-0.5977,52.751],[-0.6015,52.7509],[-0.6055,52.7505],[-0.6086,52.7597],[-0.612,52.7598],[-0.6155,52.7593],[-0.6192,52.759],[-0.6231,52.7589],[-0.6277,52.7577],[-0.6286,52.7579],[-0.6314,52.7576],[-0.6396,52.7572],[-0.6451,52.7573],[-0.6483,52.757],[-0.6506,52.757],[-0.6569,52.7567],[-0.6626,52.7555],[-0.6641,52.7567],[-0.6652,52.7579],[-0.6677,52.7613],[-0.6695,52.7663],[-0.6714,52.7689],[-0.6728,52.7714],[-0.6739,52.7745],[-0.6744,52.7767],[-0.6757,52.7775],[-0.6756,52.7813],[-0.6761,52.7825],[-0.677,52.7857],[-0.6746,52.7855],[-0.6741,52.7877],[-0.6775,52.7883],[-0.6773,52.79],[-0.6804,52.791],[-0.6816,52.7911],[-0.6831,52.7947],[-0.6833,52.796],[-0.6826,52.7997],[-0.6806,52.8072],[-0.6812,52.8091],[-0.6822,52.8107],[-0.6823,52.8121],[-0.6849,52.815],[-0.6865,52.8163],[-0.6879,52.8182],[-0.6918,52.8215],[-0.6956,52.8235],[-0.6979,52.8254],[-0.6989,52.8267],[-0.7002,52.8289],[-0.7037,52.8337],[-0.7048,52.8357],[-0.7065,52.8392],[-0.7065,52.8404],[-0.709,52.8446],[-0.7134,52.849],[-0.7194,52.8545],[-0.7218,52.856],[-0.7246,52.8588],[-0.7288,52.8619],[-0.7316,52.8645],[-0.7338,52.8671],[-0.7349,52.8688],[-0.7362,52.8701],[-0.7361,52.8729],[-0.7393,52.8772],[-0.7401,52.8794],[-0.7414,52.8817],[-0.7427,52.8831],[-0.7455,52.8828],[-0.7477,52.883],[-0.7503,52.884],[-0.757,52.8859],[-0.7578,52.8843],[-0.7605,52.8852],[-0.7617,52.8845],[-0.7666,52.8868],[-0.7662,52.8884],[-0.7644,52.8905],[-0.7636,52.892],[-0.7643,52.8925],[-0.764,52.8936],[-0.7625,52.8945],[-0.7596,52.8989],[-0.7587,52.8994],[-0.7591,52.9007],[-0.7617,52.9005],[-0.7618,52.9013],[-0.7637,52.9011],[-0.764,52.9031],[-0.7688,52.9019],[-0.77,52.9037],[-0.7738,52.9025],[-0.7769,52.9048],[-0.7753,52.9059],[-0.7745,52.9076],[-0.773,52.909],[-0.7722,52.9121],[-0.7692,52.9162],[-0.7687,52.9174],[-0.7694,52.9196],[-0.7684,52.9206],[-0.7667,52.9215],[-0.7675,52.9224],[-0.7666,52.9229],[-0.7629,52.9238],[-0.765,52.9253],[-0.7661,52.9271],[-0.7659,52.9286],[-0.7653,52.9299],[-0.7621,52.9338],[-0.7616,52.9353],[-0.7621,52.9359],[-0.761,52.9375],[-0.7591,52.9419],[-0.7569,52.9446],[-0.7579,52.9463],[-0.7555,52.9471],[-0.7555,52.949],[-0.755,52.9495],[-0.7555,52.9505],[-0.757,52.951],[-0.7595,52.9528],[-0.76,52.9527],[-0.7645,52.9549],[-0.7718,52.9575],[-0.7737,52.9585],[-0.7743,52.9581],[-0.7764,52.9591],[-0.7784,52.9593],[-0.7779,52.9608],[-0.7793,52.9613],[-0.7781,52.9629],[-0.7783,52.9653],[-0.7778,52.9667],[-0.7779,52.9712],[-0.7775,52.974],[-0.7782,52.975],[-0.7773,52.976],[-0.7783,52.9769],[-0.777,52.9778],[-0.7768,52.979],[-0.7777,52.9804],[-0.7776,52.9838],[-0.7785,52.9837],[-0.7796,52.985],[-0.7802,52.9864],[-0.7822,52.9876],[-0.7821,52.9885],[-0.7845,52.9885],[-0.7845,52.9901],[-0.7881,52.9917],[-0.7873,52.9932],[-0.7904,52.994],[-0.7916,52.9955],[-0.7926,52.9959],[-0.7919,52.9975],[-0.7938,52.9978],[-0.7946,52.9996],[-0.7959,53.0006],[-0.798,53.0012],[-0.8003,53.0023],[-0.8005,53.0038],[-0.8025,53.0053],[-0.8026,53.0064],[-0.8041,53.0064],[-0.8043,53.0089],[-0.8041,53.0101],[-0.8043,53.0121],[-0.8037,53.0129],[-0.802,53.0121],[-0.7977,53.0108],[-0.7958,53.0106],[-0.7884,53.0258],[-0.7861,53.0258],[-0.7851,53.0252],[-0.7804,53.0244],[-0.7767,53.0247],[-0.7738,53.0256],[-0.7708,53.0272],[-0.7611,53.0293],[-0.76,53.0301],[-0.7584,53.0324],[-0.7589,53.0339],[-0.7589,53.0351],[-0.7578,53.0365],[-0.7568,53.0366],[-0.7572,53.0378],[-0.7564,53.0408],[-0.7565,53.0413],[-0.7559,53.044],[-0.7505,53.0529],[-0.7496,53.0551],[-0.7467,53.0542],[-0.7452,53.0541],[-0.7428,53.0546],[-0.7411,53.0536],[-0.7397,53.0537],[-0.7388,53.0546],[-0.7343,53.0548],[-0.7336,53.0556],[-0.7311,53.0543],[-0.73,53.0546],[-0.7282,53.0558],[-0.725,53.0571],[-0.7246,53.0584],[-0.7234,53.0596],[-0.7222,53.06],[-0.7198,53.0599],[-0.7166,53.059],[-0.7155,53.0592],[-0.7129,53.0611],[-0.7143,53.0633],[-0.7159,53.0645],[-0.7128,53.0661],[-0.7114,53.0662],[-0.7093,53.0656],[-0.7057,53.0654],[-0.7043,53.065],[-0.7043,53.0643],[-0.7007,53.0638],[-0.6985,53.065],[-0.6972,53.065],[-0.6952,53.0661],[-0.6953,53.067],[-0.6976,53.066],[-0.6987,53.0676],[-0.6987,53.0693],[-0.6982,53.0708],[-0.6975,53.0715],[-0.6977,53.0728],[-0.6986,53.0738],[-0.699,53.0755],[-0.7028,53.0766],[-0.7075,53.0787],[-0.7104,53.0794],[-0.7082,53.0824],[-0.7062,53.0834],[-0.7096,53.0852],[-0.7094,53.086],[-0.7147,53.0865],[-0.7229,53.0916],[-0.7269,53.0942],[-0.729,53.0961],[-0.7296,53.0979],[-0.7255,53.1007],[-0.7213,53.1042],[-0.7194,53.108],[-0.7184,53.1103],[-0.7177,53.1132],[-0.7168,53.116],[-0.7169,53.1194],[-0.7186,53.1195],[-0.7208,53.1208],[-0.7266,53.1218],[-0.7277,53.1222],[-0.7282,53.1232],[-0.7311,53.124],[-0.7311,53.1262],[-0.7321,53.1268],[-0.7324,53.1278],[-0.7281,53.1304],[-0.724,53.1334],[-0.7189,53.1357],[-0.7154,53.1369],[-0.7172,53.1389],[-0.7173,53.1399],[-0.7187,53.142],[-0.7211,53.1443],[-0.7212,53.1483],[-0.7221,53.1497],[-0.7221,53.1518],[-0.7232,53.1551],[-0.7198,53.1622],[-0.716,53.1704],[-0.7187,53.1752],[-0.7187,53.1771],[-0.7259,53.1784],[-0.7296,53.1782],[-0.7303,53.1801],[-0.7327,53.1796],[-0.7373,53.1793],[-0.7423,53.1798],[-0.752,53.181],[-0.7578,53.1811],[-0.7641,53.1815],[-0.764,53.1826],[-0.7624,53.1864],[-0.7622,53.1882],[-0.7613,53.1883],[-0.7538,53.1881],[-0.7425,53.1984],[-0.7402,53.2008],[-0.7367,53.2044],[-0.7306,53.2107],[-0.7266,53.2102],[-0.7244,53.2096],[-0.7203,53.2093],[-0.7148,53.2076],[-0.709,53.2123],[-0.7083,53.2122],[-0.6976,53.2201],[-0.6972,53.2203],[-0.6868,53.2199],[-0.6847,53.2194],[-0.6759,53.2176],[-0.6762,53.2182],[-0.6749,53.2205],[-0.6747,53.2226],[-0.6731,53.2238],[-0.673,53.2244],[-0.6715,53.2259],[-0.6712,53.2281],[-0.6691,53.2299],[-0.6689,53.2311],[-0.6666,53.2332],[-0.6664,53.2353],[-0.6672,53.2365],[-0.6671,53.2388],[-0.6666,53.2397],[-0.67,53.2428],[-0.6806,53.252],[-0.6824,53.2515],[-0.6827,53.2532],[-0.6837,53.2547],[-0.688,53.2584],[-0.6908,53.2577],[-0.6935,53.2579],[-0.6949,53.2584],[-0.713,53.2581],[-0.7204,53.2568],[-0.7221,53.256],[-0.7255,53.2553],[-0.7269,53.2554],[-0.7317,53.2544],[-0.7342,53.254],[-0.7348,53.253],[-0.735,53.251],[-0.7342,53.249],[-0.7349,53.2477],[-0.7351,53.2439],[-0.7384,53.2436],[-0.7406,53.2436],[-0.7471,53.2443],[-0.7523,53.2445],[-0.7591,53.2452],[-0.7608,53.2456],[-0.767,53.2461],[-0.7711,53.2461],[-0.7727,53.2468],[-0.7765,53.2468],[-0.7763,53.2484],[-0.7776,53.2504],[-0.778,53.2516],[-0.7772,53.2524],[-0.7721,53.2523],[-0.7699,53.2526],[-0.77,53.2541],[-0.7721,53.2559],[-0.7718,53.2581],[-0.7726,53.2585],[-0.7726,53.2607],[-0.772,53.2617],[-0.7678,53.2669],[-0.765,53.2698],[-0.7637,53.2718],[-0.7637,53.2731],[-0.7648,53.2744],[-0.768,53.2755],[-0.7725,53.2784],[-0.7742,53.2804],[-0.7768,53.2817],[-0.7774,53.2835],[-0.7763,53.2848],[-0.7696,53.2893],[-0.7673,53.2906],[-0.7648,53.2932],[-0.7639,53.2956],[-0.7643,53.2979],[-0.7624,53.2992],[-0.7602,53.2987],[-0.759,53.2972],[-0.7596,53.295],[-0.7596,53.2935],[-0.7582,53.2925],[-0.7567,53.2923],[-0.7522,53.2927],[-0.7495,53.2935],[-0.75,53.2941],[-0.7491,53.2955],[-0.7487,53.2974],[-0.7462,53.3034],[-0.7471,53.3055],[-0.7497,53.3078],[-0.7519,53.3094],[-0.753,53.3116],[-0.7533,53.3135],[-0.753,53.3169],[-0.7532,53.3189],[-0.7522,53.321],[-0.7494,53.3227],[-0.7495,53.3244],[-0.7506,53.3252],[-0.7537,53.3256],[-0.7575,53.3248],[-0.7593,53.3248],[-0.7609,53.3258],[-0.7617,53.327],[-0.7632,53.3282],[-0.7652,53.3294],[-0.7659,53.3306],[-0.7645,53.3316],[-0.7615,53.332],[-0.76,53.3338],[-0.7597,53.3359],[-0.7588,53.3371],[-0.757,53.3384],[-0.7562,53.3404],[-0.7574,53.3419],[-0.7585,53.3426],[-0.7626,53.3443],[-0.7636,53.345],[-0.7642,53.3466],[-0.7633,53.3488],[-0.7619,53.3503],[-0.7596,53.3512],[-0.7583,53.3522],[-0.7579,53.3532],[-0.7588,53.3545],[-0.7604,53.355],[-0.7637,53.3555],[-0.7654,53.3563],[-0.767,53.3577],[-0.7719,53.363],[-0.7738,53.3647],[-0.7752,53.365],[-0.7768,53.3647],[-0.7786,53.3634],[-0.7792,53.3623],[-0.7814,53.3617],[-0.7862,53.3631],[-0.7899,53.3632],[-0.7904,53.3635],[-0.7895,53.3651],[-0.7901,53.3683],[-0.7887,53.3696],[-0.7857,53.374],[-0.785,53.3747],[-0.7811,53.3761],[-0.7757,53.3769],[-0.7747,53.3777],[-0.7756,53.3789],[-0.775,53.3794],[-0.78,53.383],[-0.7823,53.384],[-0.783,53.3837],[-0.7848,53.3844],[-0.7894,53.3855],[-0.7888,53.3862],[-0.7841,53.3862],[-0.7828,53.3866],[-0.7782,53.3887],[-0.7764,53.39],[-0.7758,53.3915],[-0.7764,53.3929],[-0.7764,53.3961],[-0.777,53.3973],[-0.7788,53.3991],[-0.7842,53.4015],[-0.7873,53.404],[-0.7903,53.4091],[-0.791,53.4111],[-0.7906,53.4119],[-0.7883,53.4136],[-0.788,53.4152],[-0.789,53.4157],[-0.7908,53.4156],[-0.7937,53.4149],[-0.7965,53.4153],[-0.7989,53.4162],[-0.8024,53.4171],[-0.8059</t>
  </si>
  <si>
    <t>{"type":"MultiPolygon","coordinates":[[[[1.4812,52.4719],[1.4804,52.4718],[1.4801,52.4718],[1.4777,52.4711],[1.4753,52.4698],[1.4732,52.469],[1.4718,52.4674],[1.4693,52.4659],[1.4661,52.4652],[1.4643,52.4645],[1.4624,52.4607],[1.4605,52.4594],[1.4594,52.4591],[1.4587,52.4581],[1.456,52.4582],[1.454,52.4576],[1.4523,52.4575],[1.4508,52.4567],[1.4465,52.456],[1.443,52.4563],[1.4401,52.4571],[1.4393,52.4579],[1.4368,52.4593],[1.4355,52.461],[1.4345,52.4616],[1.4347,52.4627],[1.434,52.4633],[1.435,52.4644],[1.4323,52.4662],[1.431,52.4664],[1.4284,52.4675],[1.4274,52.4683],[1.4272,52.47],[1.4262,52.4706],[1.423,52.4712],[1.4211,52.4712],[1.4179,52.4701],[1.4176,52.4692],[1.4163,52.4683],[1.4139,52.4652],[1.4109,52.464],[1.4116,52.4629],[1.411,52.4615],[1.4144,52.4599],[1.4177,52.459],[1.4203,52.4587],[1.4212,52.458],[1.4258,52.4572],[1.4273,52.4575],[1.4305,52.457],[1.4332,52.4559],[1.4328,52.4533],[1.4335,52.4527],[1.4337,52.4512],[1.4348,52.45],[1.4348,52.4477],[1.4334,52.4474],[1.4321,52.4461],[1.4322,52.4452],[1.4298,52.4452],[1.4279,52.4457],[1.426,52.4455],[1.4238,52.4466],[1.4215,52.4461],[1.4196,52.4452],[1.4182,52.4455],[1.4165,52.4449],[1.414,52.4455],[1.4124,52.4449],[1.4116,52.4442],[1.4104,52.4447],[1.4079,52.4444],[1.4063,52.4434],[1.4074,52.4422],[1.4057,52.4422],[1.4048,52.4414],[1.4024,52.4415],[1.4018,52.4421],[1.3973,52.4407],[1.3967,52.4394],[1.395,52.4396],[1.3932,52.4389],[1.3932,52.438],[1.3919,52.4377],[1.3909,52.4368],[1.3925,52.4359],[1.3932,52.435],[1.392,52.434],[1.3866,52.4321],[1.385,52.432],[1.3832,52.4325],[1.3823,52.4317],[1.3801,52.432],[1.3758,52.4299],[1.3727,52.4304],[1.3713,52.4301],[1.3715,52.4293],[1.3701,52.4285],[1.3685,52.4289],[1.3681,52.427],[1.3635,52.4269],[1.3603,52.4255],[1.3575,52.4238],[1.3574,52.4222],[1.3563,52.4211],[1.3568,52.4191],[1.3585,52.4182],[1.3589,52.4173],[1.3607,52.4164],[1.3603,52.4144],[1.3612,52.4137],[1.3609,52.4129],[1.3549,52.4107],[1.3524,52.4107],[1.3499,52.4093],[1.3484,52.4089],[1.3464,52.409],[1.3466,52.4078],[1.3462,52.4062],[1.3471,52.4055],[1.3464,52.4039],[1.3448,52.4037],[1.3421,52.4023],[1.3405,52.4023],[1.3379,52.4017],[1.3356,52.4018],[1.3355,52.4003],[1.3334,52.3984],[1.3329,52.3968],[1.3314,52.3947],[1.3302,52.3942],[1.3306,52.3935],[1.328,52.3926],[1.3275,52.3921],[1.3252,52.3912],[1.3248,52.3903],[1.3223,52.389],[1.32,52.3895],[1.3175,52.3884],[1.3166,52.3876],[1.313,52.3882],[1.3118,52.3878],[1.3085,52.3886],[1.3083,52.3893],[1.3048,52.391],[1.3027,52.3906],[1.3016,52.3917],[1.2962,52.3917],[1.2947,52.3901],[1.2931,52.3895],[1.2904,52.39],[1.2896,52.3907],[1.2881,52.391],[1.2862,52.3907],[1.2831,52.389],[1.2811,52.3884],[1.281,52.3876],[1.2791,52.3866],[1.2786,52.3852],[1.2763,52.3843],[1.2725,52.3823],[1.2708,52.38],[1.2696,52.3802],[1.2681,52.3793],[1.2682,52.3782],[1.2665,52.3768],[1.2656,52.3756],[1.264,52.3745],[1.2628,52.3743],[1.262,52.3726],[1.2598,52.371],[1.2585,52.3706],[1.2556,52.371],[1.2531,52.3701],[1.252,52.3683],[1.2501,52.3666],[1.2468,52.3654],[1.2451,52.3654],[1.2443,52.366],[1.2406,52.3658],[1.2383,52.3649],[1.2369,52.3654],[1.2348,52.3649],[1.2329,52.3649],[1.2333,52.3636],[1.2331,52.3619],[1.2321,52.3618],[1.2303,52.3602],[1.2275,52.3601],[1.2259,52.3604],[1.2228,52.3594],[1.2223,52.3585],[1.2182,52.357],[1.2163,52.3573],[1.2149,52.3557],[1.2126,52.3554],[1.2094,52.3567],[1.206,52.3573],[1.2023,52.3598],[1.2012,52.3588],[1.2,52.3598],[1.196,52.3607],[1.1954,52.3614],[1.1926,52.3611],[1.1902,52.3618],[1.1891,52.361],[1.1879,52.3609],[1.1867,52.3597],[1.1835,52.3589],[1.1806,52.3594],[1.1794,52.3604],[1.1773,52.361],[1.1754,52.36],[1.174,52.3604],[1.1712,52.36],[1.1677,52.3602],[1.163,52.3621],[1.1612,52.3621],[1.1609,52.3614],[1.1583,52.3612],[1.1554,52.3615],[1.1506,52.3636],[1.1505,52.3646],[1.1477,52.3648],[1.1466,52.3645],[1.145,52.3649],[1.1439,52.3662],[1.1414,52.3665],[1.139,52.3672],[1.1368,52.3672],[1.1359,52.3669],[1.1338,52.3671],[1.1328,52.3678],[1.1309,52.3677],[1.128,52.3671],[1.1227,52.3674],[1.1211,52.3692],[1.1193,52.3697],[1.1172,52.3698],[1.1161,52.3711],[1.1136,52.3711],[1.1118,52.3716],[1.1043,52.3712],[1.1024,52.3707],[1.1005,52.3714],[1.0968,52.3718],[1.0919,52.3721],[1.0835,52.3729],[1.0825,52.3731],[1.0792,52.3724],[1.0754,52.3731],[1.0724,52.376],[1.0697,52.3767],[1.0695,52.3778],[1.0682,52.3785],[1.065,52.3786],[1.0647,52.378],[1.0622,52.3773],[1.0563,52.377],[1.0532,52.3773],[1.0512,52.3781],[1.0469,52.3778],[1.0425,52.3777],[1.0377,52.3773],[1.0371,52.379],[1.0352,52.379],[1.0339,52.3784],[1.0304,52.3788],[1.0263,52.3785],[1.0243,52.3782],[1.0214,52.378],[1.014,52.3756],[1.0078,52.3759],[1.0034,52.3746],[0.9986,52.3717],[0.9954,52.3712],[0.9909,52.3708],[0.9879,52.3716],[0.9863,52.3714],[0.9827,52.3704],[0.9803,52.3695],[0.9782,52.37],[0.9678,52.3701],[0.9651,52.3705],[0.9635,52.3715],[0.957,52.3719],[0.9544,52.3732],[0.9547,52.3736],[0.9527,52.3749],[0.9509,52.3751],[0.95,52.376],[0.9471,52.3759],[0.9465,52.3769],[0.9452,52.3777],[0.9422,52.3789],[0.9415,52.3813],[0.94,52.3825],[0.9403,52.3829],[0.9373,52.3843],[0.9363,52.3866],[0.9335,52.3873],[0.9326,52.388],[0.9303,52.3888],[0.9282,52.3882],[0.9215,52.3896],[0.9203,52.3889],[0.9181,52.3887],[0.9132,52.3888],[0.9101,52.3873],[0.9092,52.3875],[0.9077,52.3862],[0.9049,52.3858],[0.9031,52.3866],[0.9007,52.3866],[0.8976,52.3882],[0.8961,52.388],[0.8935,52.3884],[0.8922,52.3904],[0.8895,52.3909],[0.8874,52.3908],[0.8832,52.3913],[0.8814,52.3917],[0.8802,52.3916],[0.8751,52.3899],[0.8723,52.3899],[0.8707,52.3903],[0.8657,52.3905],[0.8634,52.3913],[0.8617,52.393],[0.8597,52.3934],[0.8568,52.3952],[0.8571,52.3981],[0.8554,52.3994],[0.8492,52.3995],[0.8463,52.4001],[0.8409,52.4008],[0.8383,52.4007],[0.8354,52.4],[0.8298,52.3973],[0.8293,52.3961],[0.8279,52.395],[0.8241,52.3944],[0.8229,52.3937],[0.821,52.3936],[0.817,52.394],[0.8148,52.3934],[0.8144,52.3925],[0.8125,52.3908],[0.8081,52.3895],[0.8044,52.3895],[0.8007,52.3898],[0.7996,52.3903],[0.7961,52.3912],[0.7948,52.3911],[0.7856,52.3865],[0.7837,52.3862],[0.7789,52.3872],[0.7773,52.3867],[0.7751,52.3869],[0.7733,52.3863],[0.7715,52.3881],[0.7703,52.3898],[0.7659,52.3903],[0.7627,52.389],[0.7625,52.3882],[0.7609,52.3869],[0.7594,52.3865],[0.7537,52.3841],[0.7528,52.3841],[0.7505,52.383],[0.7474,52.3832],[0.7448,52.385],[0.7446,52.3859],[0.7434,52.3874],[0.741,52.3881],[0.7406,52.3888],[0.7414,52.3902],[0.7408,52.391],[0.741,52.3922],[0.7385,52.3931],[0.7376,52.3951],[0.7333,52.3954],[0.7256,52.3941],[0.7222,52.3937],[0.7164,52.394],[0.7124,52.3946],[0.7082,52.396],[0.695,52.3968],[0.6907,52.3975],[0.684,52.3993],[0.6811,52.4006],[0.6772,52.4025],[0.6734,52.4042],[0.6716,52.4054],[0.6685,52.4094],[0.6718,52.4123],[0.673,52.4144],[0.6739,52.4154],[0.6763,52.4172],[0.6806,52.421],[0.6835,52.4229],[0.6845,52.4246],[0.6884,52.4263],[0.6899,52.4266],[0.6913,52.4277],[0.6923,52.4292],[0.6961,52.4333],[0.705,52.4383],[0.7102,52.4417],[0.715,52.4446],[0.7169,52.446],[0.7182,52.4476],[0.7189,52.4496],[0.7149,52.4499],[0.7125,52.4505],[0.7065,52.4526],[0.7047,52.4525],[0.7011,52.4513],[0.697,52.4514],[0.6938,52.4511],[0.6917,52.4516],[0.6879,52.4522],[0.6838,52.4532],[0.6813,52.4542],[0.6785,52.4546],[0.6748,52.4576],[0.6726,52.4589],[0.6719,52.4603],[0.668,52.4622],[0.6663,52.4625],[0.6634,52.4621],[0.6604,52.46],[0.659,52.4596],[0.658,52.4587],[0.6566,52.4582],[0.6561,52.4572],[0.6547,52.4574],[0.6514,52.4569],[0.6498,52.4556],[0.649,52.4541],[0.6471,52.4529],[0.643,52.4523],[0.6425,52.4512],[0.6415,52.4509],[0.6356,52.4512],[0.6335,52.4504],[0.6288,52.4501],[0.628,52.4511],[0.6292,52.4523],[0.6298,52.454],[0.6225,52.4537],[0.622,52.4544],[0.6204,52.4544],[0.6194,52.4527],[0.6219,52.4517],[0.6194,52.4497],[0.6154,52.4489],[0.6136,52.4496],[0.6098,52.4503],[0.6085,52.4516],[0.6094,52.4527],[0.6054,52.4527],[0.5996,52.4532],[0.5983,52.454],[0.5959,52.4543],[0.5929,52.4536],[0.5916,52.454],[0.5883,52.4535],[0.5868,52.4529],[0.5867,52.4523],[0.5834,52.4518],[0.5776,52.4525],[0.573,52.4519],[0.5717,52.4521],[0.5682,52.4534],[0.5634,52.4537],[0.561,52.4546],[0.5595,52.4557],[0.5584,52.4559],[0.5541,52.4559],[0.5493,52.4544],[0.5484,52.4524],[0.5473,52.4519],[0.5439,52.4514],[0.5426,52.4503],[0.5394,52.4505],[0.5375,52.4512],[0.5336,52.4516],[0.5322,52.4531],[0.5306,52.4536],[0.528,52.4527],[0.5273,52.4506],[0.5266,52.4496],[0.5242,52.4483],[0.5231,52.4482],[0.5205,52.4494],[0.5162,52.4505],[0.5135,52.4492],[0.5108,52.4497],[0.5084,52.4505],[0.5071,52.4506],[0.5035,52.45],[0.501,52.4502],[0.4999,52.4499],[0.498,52.4481],[0.4963,52.4473],[0.4933,52.4479],[0.4909,52.4478],[0.4855,52.4477],[0.4804,52.4467],[0.4789,52.4458],[0.4774,52.4457],[0.4759,52.4467],[0.4728,52.4459],[0.4699,52.4462],[0.4672,52.4453],[0.4668,52.4459],[0.4594,52.4472],[0.458,52.4456],[0.457,52.445],[0.4523,52.4467],[0.4514,52.4478],[0.4498,52.4476],[0.4494,52.4458],[0.4455,52.4474],[0.445,52.4462],[0.4436,52.4452],[0.4412,52.4449],[0.4391,52.4435],[0.44,52.4421],[0.4391,52.4407],[0.4367,52.4404],[0.4333,52.4389],[0.4312,52.4384],[0.4304,52.4371],[0.4293,52.4364],[0.4283,52.4366],[0.4257,52.4411],[0.4245,52.4427],[0.4256,52.4441],[0.4238,52.4449],[0.4233,52.4537],[0.4284,52.4543],[0.4259,52.4552],[0.4239,52.4564],[0.412,52.4612],[0.4061,52.4633],[0.4041,52.4645],[0.4018,52.4655],[0.4006,52.467],[0.3981,52.4686],[0.3963,52.4709],[0.3944,52.4722],[0.3922,52.4753],[0.3911,52.4759],[0.3843,52.4777],[0.3809,52.4794],[0.3795,52.4818],[0.3773,52.484],[0.3755,52.4864],[0.3731,52.4878],[0.3718,52.4909],[0.37,52.4925],[0.3692,52.4938],[0.3671,52.4959],[0.3668,52.5],[0.3672,52.5009],[0.3654,52.501],[0.3639,52.4994],[0.3621,52.4989],[0.3611,52.4992],[0.3595,52.5008],[0.3548,52.5008],[0.3528,52.5015],[0.3493,52.5011],[0.3477,52.5021],[0.345,52.5017],[0.3417,52.5029],[0.3395,52.5048],[0.3369,52.5064],[0.3309,52.5091],[0.3287,52.5091],[0.3266,52.5084],[0.3233,52.5077],[0.3183,52.5076],[0.3177,52.5086],[0.3184,52.5096],[0.3181,52.512],[0.3173,52.513],[0.3156,52.5127],[0.3093,52.5136],[0.3053,52.513],[0.2895,52.5107],[0.2787,52.5086],[0.2685,52.509],[0.2598,52.5076],[0.2573,52.5071],[0.2562,52.5075],[0.246,52.4999],[0.2457,52.5003],[0.2612,52.512],[0.2641,52.5148],[0.2744,52.5238],[0.2822,52.5308],[0.2934,52.5408],[0.3064,52.5523],[0.3207,52.565],[0.3405,52.5825],[0.3411,52.5835],[0.3423,52.584],[0.3416,52.5856],[0.3412,52.5874],[0.3414,52.5901],[0.3431,52.5914],[0.345,52.5933],[0.35,52.596],[0.3533,52.5969],[0.3541,52.5975],[0.359,52.6021],[0.3608,52.6042],[0.3624,52.6081],[0.3649,52.6101],[0.3655,52.6117],[0.3652,52.6144],[0.3638,52.616],[0.3636,52.617],[0.3637,52.6192],[0.3633,52.6217],[0.364,52.6228],[0.3661,52.6245],[0.3664,52.6259],[0.3656,52.6283],[0.3659,52.6293],[0.3678,52.6322],[0.368,52.6346],[0.3676,52.637],[0.3688,52.64],[0.3684,52.6429],[0.3665,52.6455],[0.3661,52.6465],[0.3665,52.6483],[0.3664,52.6514],[0.3668,52.6531],[0.3667,52.6549],[0.3656,52.6568],[0.3645,52.6607],[0.3637,52.662],[0.3617,52.6644],[0.3612,52.6655],[0.3612,52.6671],[0.3623,52.669],[0.3629,52.6707],[0.3646,52.674],[0.3663,52.6762],[0.3675,52.6783],[0.3715,52.6837],[0.3732,52.6864],[0.3734,52.6876],[0.3723,52.6898],[0.3729,52.6915],[0.3725,52.6927],[0.3687,52.6962],[0.3668,52.6972],[0.3631,52.6984],[0.3615,52.6997],[0.3608,52.7011],[0.359,52.7029],[0.3555,52.7073],[0.3544,52.7103],[0.3544,52.7133],[0.3553,52.7158],[0.3564,52.7175],[0.3586,52.7199],[0.3692,52.7274],[0.3735,52.7303],[0.3751,52.7296],[0.3768,52.7296],[0.3757,52.7314],[0.3773,52.7329],[0.3846,52.7379],[0.3905,52.7424],[0.3931,52.7448],[0.3946,52.7475],[0.3956,52.7477],[0.3941,52.7498],[0.3923,52.7535],[0.3916,52.7555],[0.3915,52.7573],[0.3889,52.7619],[0.3852,52.7675],[0.3746,52.7843],[0.3749,52.7853],[0.3738,52.7856],[0.3713,52.7899],[0.3713,52.7906],[0.3699,52.7923],[0.3624,52.8019],[0.3596,52.8052],[0.3584,52.8079],[0.3592,52.8085],[0.359,52.8098],[0.3576,52.8101],[0.3574,52.8117],[0.3586,52.8132],[0.3616,52.8138],[0.3622,52.8148],[0.3633,52.8148],[0.366,52.8162],[0.3672,52.8176],[0.3687,52.8183],[0.3704,52.8178],[0.3734,52.8189],[0.3751,52.8204],[0.3771,52.8211],[0.3794,52.8228],[0.3807,52.8229],[0.3843,52.8253],[0.3877,52.8273],[0.3893,52.8284],[0.3915,52.8293],[0.393,52.8314],[0.3968,52.8322],[0.3981,52.8328],[0.3983,52.8337],[0.4001,52.8344],[0.4006,52.8352],[0.4026,52.8368],[0.4047,52.8368],[0.4051,52.8377],[0.4063,52.8387],[0.4082,52.8385],[0.4097,52.8397],[0.4111,52.8395],[0.4139,52.8403],[0.4156,52.8431],[0.418,52.8451],[0.4189,52.8463],[0.4221,52.8481],[0.4268,52.8496],[0.4301,52.8511],[0.4327,52.853],[0.4358,52.8537],[0.441,52.8546],[0.4422,52.8546],[0.4449,52.8532],[0.4451,52.8549],[0.4458,52.8565],[0.4461,52.8584],[0.4456,52.8598],[0.446,52.8647],[0.4438,52.866],[0.4435,52.8681],[0.4454,52.8737],[0.4468,52.8762],[0.4515,52.882],[0.453,52.8844],[0.4553,52.8869],[0.4605,52.892],[0.462,52.8937],[0.467,52.9003],[0.472,52.9087],[0.4724,52.912],[0.4727,52.9132],[0.475,52.9166],[0.4758,52.9192],[0.4758,52.9212],[0.4766,52.9248],[0.4781,52.9275],[0.4794,52.9313],[0.4843,52.9372],[0.4853,52.9386],[0.4864,52.9418],[0.4882,52.9444],[0.4898,52.9475],[0.4955,52.9521],[0.501,52.955],[0.5058,52.9571],[0.5097,52.9589],[0.5126,52.9607],[0.5151,52.9621],[0.5147,52.9633],[0.5159,52.9649],[0.5198,52.9686],[0.5222,52.9697],[0.5253,52.9707],[0.5306,52.9729],[0.5342,52.9741],[0.5387,52.9748],[0.5429,52.9753],[0.5501,52.9757],[0.5595,52.9761],[0.57,52.9755],[0.5689,52.9747],[0.5702,52.9738],[0.5692,52.9723],[0.5694,52.9711],[0.5666,52.9712],[0.5669,52.9705],[0.566,52.9696],[0.5667,52.969],[0.5714,52.9686],[0.5707,52.9694],[0.5737,52.9693],[0.5768,52.97],[0.5776,52.9706],[0.5816,52.9707],[0.582,52.9716],[0.5832,52.9717],[0.586,52.9731],[0.5861,52.9718],[0.5873,52.9709],[0.5896,52.9706],[0.5927,52.9709],[0.5926,52.9715],[0.5905,52.9718],[0.5911,52.9728],[0.5894,52.9736],[0.586,52.9746],[0.5857,52.9755],[0.5897,52.9767],[0.5999,52.9749],[0.6035,52.9743],[0.6099,52.9737],[0.6157,52.9733],[0.6166,52.9724],[0.6191,52.9713],[0.6202,52.9723],[0.6222,52.9735],[0.6313,52.9741],[0.6353,52.9747],[0.6374,52.9749],[0.6454,52.9759],[0.6503,52.9768],[0.6546,52.9768],[0.6573,52.977],[0.6613,52.9781],[0.6654,52.9783],[0.6674,52.9777],[0.6708,52.9775],[0.6726,52.9769],[0.6743,52.9757],[0.6751,52.9737],[0.6744,52.973],[0.6727,52.9727],[0.6698,52.9703],[0.668,52.9699],[0.6649,52.9708],[0.6597,52.9713],[0.6591,52.972],[0.6574,52.971],[0.6542,52.9705],[0.6505,52.9705],[0.6479,52.9696],[0.6462,52.9696],[0.6469,52.9685],[0.6455,52.9679],[0.6421,52.9674],[0.6395,52.9676],[0.6402,52.9665],[0.6418,52.9664],[0.6444,52.9675],[0.6451,52.9672],[0.6488,52.9693],[0.6494,52.9686],[0.6493,52.967],[0.6513,52.9675],[0.6533,52.9669],[0.655,52.9672],[0.6562,52.9666],[0.6592,52.9671],[0.66,52.9668],[0.6622,52.9678],[0.663,52.967],[0.6657,52.9675],[0.6691,52.9673],[0.6716,52.9697],[0.6743,52.9687],[0.6769,52.9688],[0.6778,52.9675],[0.68,52.9678],[0.681,52.9685],[0.6823,52.9684],[0.6834,52.9699],[0.6853,52.9697],[0.6874,52.9708],[0.6887,52.9703],[0.6847,52.9682],[0.6848,52.9674],[0.6889,52.9702],[0.6888,52.9712],[0.6873,52.9711],[0.6859,52.9702],[0.6848,52.9707],[0.683,52.9705],[0.6809,52.9694],[0.6794,52.9704],[0.6776,52.9709],[0.6755,52.9704],[0.6752,52.9714],[0.6761,52.9717],[0.6799,52.971],[0.6808,52.9715],[0.6845,52.9722],[0.686,52.9731],[0.6873,52.9734],[0.6884,52.9742],[0.6897,52.9744],[0.6909,52.9764],[0.693,52.9776],[0.6962,52.9782],[0.6976,52.9778],[0.7011,52.9774],[0.7034,52.9764],[0.7041,52.9749],[0.7023,52.9733],[0.7064,52.9729],[0.7085,52.9729],[0.7094,52.9737],[0.7114,52.974],[0.7124,52.9733],[0.7155,52.9723],[0.7164,52.9717],[0.7185,52.9724],[0.7188,52.9737],[0.7213,52.9747],[0.7236,52.9744],[0.7251,52.9737],[0.7277,52.9735],[0.7322,52.9737],[0.7343,52.9749],[0.7362,52.9753],[0.7404,52.9751],[0.7404,52.9744],[0.7427,52.9748],[0.7491,52.9738],[0.7519,52.973],[0.7523,52.9722],[0.7512,52.971],[0.7481,52.9706],[0.7469,52.9686],[0.7475,52.968],[0.7465,52.9664],[0.7439,52.9654],[0.7411,52.9654],[0.7373,52.9665],[0.7369,52.9674],[0.7389,52.9683],[0.7447,52.9691],[0.743,52.9695],[0.7421,52.9689],[0.7358,52.9681],[0.7355,52.97],[0.7347,52.971],[0.7318,52.9725],[0.7349,52.9691],[0.735,52.9672],[0.731,52.9646],[0.7301,52.9637],[0.7293,52.9616],[0.7315,52.9607],[0.7321,52.9617],[0.7321,52.9627],[0.733,52.9633],[0.7349,52.963],[0.7368,52.9641],[0.7405,52.9647],[0.742,52.9643],[0.745,52.965],[0.7467,52.9649],[0.7503,52.9684],[0.7538,52.9696],[0.7579,52.9693],[0.7599,52.972],[0.7554,52.9704],[0.7544,52.9706],[0.7553,52.9727],[0.754,52.9754],[0.7505,52.9766],[0.7516,52.9771],[0.7574,52.9782],[0.7722,52.9788],[0.7742,52.9786],[0.7757,52.9781],[0.7805,52.9768],[0.7842,52.976],[0.79,52.9754],[0.7954,52.9753],[0.7981,52.9748],[0.7988,52.974],[0.8009,52.9738],[0.8025,52.9729],[0.8043,52.9741],[0.8062,52.9741],[0.8108,52.9732],[0.811,52.9719],[0.8121,52.9709],[0.8124,52.9735],[0.8148,52.974],[0.8174,52.9755],[0.82,52.9761],[0.8184,52.9769],[0.8148,52.9765],[0.8136,52.9761],[0.813,52.9745],[0.8106,52.9749],[0.8108,52.9761],[0.8127,52.9765],[0.8166,52.977],[0.8264,52.9779],[0.8308,52.9781],[0.8358,52.9782],[0.8413,52.9773],[0.8442,52.9772],[0.8462,52.9765],[0.8452,52.9757],[0.8434,52.9767],[0.8417,52.9757],[0.8443,52.9743],[0.8468,52.9738],[0.8522,52.9731],[0.8505,52.9723],[0.8504,52.9701],[0.8504,52.9586],[0.851,52.9577],[0.8531,52.9572],[0.8566,52.957],[0.8612,52.9571],[0.8647,52.9569],[0.8661,52.9573],[0.8695,52.957],[0.8703,52.9579],[0.872,52.9585],[0.8748,52.9585],[0.876,52.959],[0.8759,52.9599],[0.8777,52.9597],[0.8788,52.9598],[0.8794,52.959],[0.8832,52.9589],[0.8853,52.9596],[0.8862,52.9588],[0.8871,52.9589],[0.8889,52.9604],[0.8902,52.9607],[0.8916,52.9616],[0.8935,52.9608],[0.8955,52.9609],[0.897,52.9595],[0.898,52.9597],[0.8982,52.9607],[0.8998,52.9608],[0.9044,52.9618],[0.9048,52.9622],[0.9082,52.9621],[0.9109,52.9633],[0.9135,52.9632],[0.9166,52.9624],[0.9155,52.9636],[0.916,52.9645],[0.9176,52.9653],[0.9197,52.9656],[0.9228,52.9646],[0.9258,52.9642],[0.9284,52.9632],[0.9295,52.9634],[0.9306,52.9629],[0.933,52.9633],[0.9334,52.9627],[0.9358,52.9628],[0.9371,52.9611],[0.9376,52.9628],[0.94,52.9632],[0.9409,52.9629],[0.9452,52.9636],[0.9454,52.9621],[0.9461,52.9607],[0.9457,52.9591],[0.9466,52.9588],[0.9495,52.9587],[0.9529,52.9595],[0.9551,52.9595],[0.9589,52.9604],[0.9596,52.9592],[0.9605,52.9588],[0.9603,52.9577],[0.9641,52.9602],[0.9657,52.9603],[0.9664,52.9618],[0.9676,52.9621],[0.9693,52.9637],[0.9733,52.9635],[0.9746,52.9631],[0.978,52.9634],[0.9845,52.9636],[0.9841,52.9619],[0.983,52.9615],[0.9827,52.9604],[0.9837,52.9593],[0.9851,52.9591],[0.9859,52.9582],[0.9924,52.9575],[0.9959,52.9563],[0.9983,52.9561],[1.0001,52.9574],[1.0029,52.9579],[1.0036,52.9571],[1.0065,52.9559],[1.0081,52.9566],[1.0081,52.9582],[1.0101,52.9574],[1.0115,52.9575],[1.0133,52.9567],[1.0149,52.9555],[1.0176,52.9564],[1.0165,52.9598],[1.0164,52.9628],[1.0187,52.962],[1.0191,52.9631],[1.0186,52.9641],[1.0213,52.9648],[1.0237,52.9659],[1.0234,52.9644],[1.0266,52.9646],[1.0287,52.9651],[1.0282,52.9658],[1.0307,52.9659],[1.0346,52.9669],[1.0379,52.9671],[1.0371,52.9677],[1.0314,52.9692],[1.029,52.9686],[1.0249,52.9691],[1.023,52.9691],[1.0213,52.9699],[1.0192,52.9699],[1.0189,52.9704],[1.0146,52.9711],[1.0127,52.9709],[1.0112,52.9713],[1.01,52.9729],[1.0105,52.9738],[1.0051,52.9749],[1.0028,52.9737],[1.0003,52.9747],[1.0001,52.9759],[0.9957,52.9769],[0.9939,52.9762],[0.9899,52.9763],[0.9875,52.975],[0.9855,52.9733],[0.984,52.9737],[0.9879,52.9767],[0.9857,52.9767],[0.9838,52.9762],[0.9806,52.9745],[0.9781,52.9737],[0.9772,52.9739],[0.9764,52.9725],[0.9743,52.9722],[0.9708,52.974],[0.9689,52.9723],[0.9681,52.9728],[0.9728,52.9777],[0.9724,52.9784],[0.9705,52.9774],[0.9698,52.9776],[0.9683,52.9763],[0.9654,52.9761],[0.9604,52.9726],[0.9614,52.9742],[0.9637,52.9765],[0.9658,52.9776],[0.9687,52.9785],[0.9754,52.9797],[0.9783,52.98],[0.9879,52.9788],[0.9982,52.9769],[1.0249,52.9712],[1.0321,52.9695],[1.0369,52.9684],[1.0488,52.9657],[1.0565,52.9641],[1.0691,52.9618],[1.0751,52.9605],[1.0872,52.9582],[1.0921,52.957],[1.1008,52.9554],[1.1132,52.9532],[1.115,52.9528],[1.1192,52.9523],[1.1246,52.9512],[1.1354,52.9498],[1.1399,52.9493],[1.1505,52.9485],[1.172,52.9473],[1.1771,52.9468],[1.1859,52.9463],[1.1938,52.9464],[1.1967,52.9462],[1.2048,52.9461],[1.2143,52.9452],[1.2196,52.945],[1.2215,52.9445],[1.2298,52.9435],[1.23,52.9433],[1.2375,52.9427],[1.2419,52.9424],[1.245,52.9421],[1.2516,52.9417],[1.2529,52.9411],[1.2584,52.9402],[1.2606,52.94],[1.271,52.9383],[1.2748,52.9372],[1.2802,52.9362],[1.284,52.9354],[1.2935,52.9341],[1.3011,52.9328],[1.3016,52.9323],[1.3081,52.9304],[1.3121,52.9296],[1.3151,52.928],[1.3201,52.9265],[1.3229,52.9254],[1.3273,52.9243],[1.3312,52.923],[1.3376,52.9215],[1.3421,52.9203],[1.348,52.9176],[1.3521,52.9153],[1.3524,52.9148],[1.3554,52.913],[1.3612,52.9105],[1.3622,52.9096],[1.365,52.9085],[1.3691,52.9072],[1.3713,52.9067],[1.3742,52.9053],[1.3773,52.9041],[1.3857,52.9014],[1.3927,52.8986],[1.3981,52.8965],[1.406,52.894],[1.4136,52.8907],[1.4223,52.8863],[1.4255,52.8849],[1.4321,52.8817],[1.4354,52.8799],[1.4365,52.8795],[1.4409,52.8769],[1.4444,52.874],[1.45,52.8702],[1.4521,52.8691],[1.4572,52.866],[1.4616,52.8634],[1.4661,52.8605],[1.4736,52.8565],[1.4771,52.8548],[1.4798,52.8531],[1.4812,52.8526],[1.4854,52.8504],[1.4887,52.8489],[1.4932,52.8461],[1.5013,52.8426],[1.5042,52.8412],[1.514,52.8369],[1.5151,52.8365],[1.5195,52.8342],[1.5224,52.8329],[1.5256,52.8309],[1.5354,52.825],[1.5364,52.8247],[1.539,52.8228],[1.5396,52.8218],[1.544,52.8194],[1.5465,52.8186],[1.5532,52.8157],[1.564,52.8107],[1.5747,52.8052],[1.5788,52.8035],[1.5831,52.8022],[1.5865,52.8017],[1.5862,52.8],[1.5887,52.7983],[1.5907,52.7977],[1.5916,52.7964],[1.5942,52.7948],[1.596,52.7942],[1.5966,52.7934],[1.6,52.7915],[1.6018,52.7913],[1.6022,52.7902],[1.6128,52.7844],[1.6149,52.7837],[1.6187,52.7815],[1.6204,52.7801],[1.6256,52.7767],[1.6264,52.7764],[1.6326,52.7723],[1.6405,52.7678],[1.6452,52.7645],[1.6515,52.7605],[1.6579,52.7561],[1.6632,52.7516],[1.6676,52.7487],[1.6734,52.7435],[1.6766,52.7415],[1.6804,52.7385],[1.6828,52.736],[1.6884,52.7308],[1.6905,52.7295],[1.6945,52.7264],[1.6975,52.7235],[1.699,52.72],[1.7003,52.7177],[1.7009,52.7158],[1.7032,52.7112],[1.7043,52.7085],[1.7063,52.7023],[1.7083,52.6982],[1.711,52.6935],[1.7125,52.691],[1.7158,52.6865],[1.7167,52.685],[1.7202,52.6782],[1.7247,52.6715],[1.7271,52.6685],[1.7281,52.6669],[1.7288,52.6649],[1.7297,52.6617],[1.7307,52.6599],[1.7299,52.6589],[1.7319,52.6545],[1.7335,52.6522],[1.7369,52.6475],[1.7384,52.6437],[1.7403,52.6376],[1.7416,52.6346],[1.7452,52.6262],[1.7434,52.6217],[1.7423,52.6197],[1.7418,52.6157],[1.7409,52.6092],[1.7391,52.6031],[1.7389,52.6003],[1.7377,52.5924],[1.7375,52.5871],[1.7379,52.5843],[1.738,52.5824],[1.7393,52.5824],[1.7436,52.5806],[1.7447,52.5798],[1.7388,52.58],[1.7385,52.5768],[1.738,52.5751],[1.7395,52.5746],[1.7435,52.5742],[1.7389,52.5729],[1.7354,52.5729],[1.7337,52.5741],[1.7336,52.5757],[1.7326,52.5802],[1.7306,52.584],[1.7297,52.5866],[1.7292,52.5892],[1.7272,52.5916],[1.7266,52.5938],[1.7271,52.5953],[1.7272,52.5975],[1.7266,52.6012],[1.7256,52.6043],[1.7231,52.607],[1.721,52.6082],[1.72,52.6102],[1.7203,52.611],[1.7219,52.6113],[1.7232,52.6122],[1.7237,52.6143],[1.7219,52.6159],[1.7223,52.6197],[1.7258,52.6212],[1.7266,52.6227],[1.7267,52.624],[1.7263,52.6258],[1.7252,52.6273],[1.7215,52.6303],[1.7184,52.6313],[1.7168,52.6314],[1.7115,52.6312],[1.7067,52.6301],[1.7049,52.629],[1.7041,52.628],[1.7038,52.6268],[1.7028,52.626],[1.7009,52.6256],[1.6979,52.6254],[1.6964,52.6233],[1.6944,52.622],[1.6931,52.6215],[1.6883,52.6233],[1.6877,52.6246],[1.6888,52.6263],[1.6873,52.628],[1.6836,52.628],[1.6816,52.6283],[1.6791,52.6296],[1.673,52.6294],[1.6706,52.629],[1.6688,52.6293],[1.6677,52.6302],[1.6663,52.6304],[1.664,52.6303],[1.6574,52.6306],[1.6529,52.6321],[1.6503,52.6307],[1.649,52.6306],[1.6447,52.6306],[1.639,52.6304],[1.6369,52.6308],[1.6351,52.6317],[1.6338,52.6328],[1.6327,52.6328],[1.6301,52.6318],[1.6271,52.6314],[1.6251,52.6317],[1.6231,52.6333],[1.6202,52.6332],[1.6169,52.6324],[1.6163,52.6312],[1.6174,52.6296],[1.6163,52.6282],[1.6139,52.6276],[1.6118,52.6256],[1.6104,52.6248],[1.6067,52.6241],[1.6051,52.6242],[1.6015,52.6249],[1.5996,52.6255],[1.5988,52.6263],[1.5986,52.6279],[1.5978,52.6286],[1.5942,52.6288],[1.5932,52.6299],[1.5938,52.6312],[1.5934,52.6328],[1.5918,52.6344],[1.5929,52.6366],[1.5908,52.6382],[1.5884,52.6385],[1.5855,52.6369],[1.5824,52.6367],[1.5804,52.6369],[1.5772,52.6377],[1.5751,52.6395],[1.5741,52.6395],[1.5721,52.638],[1.5694,52.6376],[1.5681,52.6381],[1.5669,52.6394],[1.5665,52.6411],[1.5669,52.6432],[1.5675,52.6443],[1.5698,52.6461],[1.5703,52.6471],[1.5692,52.6487],[1.566,52.6495],[1.5609,52.6497],[1.5584,52.6505],[1.5576,52.6513],[1.5571,52.6531],[1.5576,52.655],[1.5598,52.6573],[1.5609,52.6595],[1.5613,52.6622],[1.5623,52.665],[1.5622,52.6668],[1.5608,52.6696],[1.5589,52.671],[1.5544,52.6728],[1.5531,52.6744],[1.5513,52.6786],[1.5505,52.6813],[1.5496,52.6821],[1.55,52.6871],[1.5496,52.6885],[1.5479,52.6904],[1.5453,52.6925],[1.5449,52.6937],[1.5452,52.6953],[1.5465,52.6966],[1.5494,52.6989],[1.5486,52.7003],[1.5452,52.702],[1.5448,52.7027],[1.5406,52.7051],[1.538,52.7075],[1.5369,52.7069],[1.5385,52.7063],[1.5399,52.705],[1.5394,52.7044],[1.5425,52.7036],[1.5445,52.7027],[1.5452,52.7018],[1.5488,52.6999],[1.5488,52.6986],[1.5462,52.6969],[1.5448,52.6955],[1.5446,52.6931],[1.5451,52.6922],[1.5473,52.6905],[1.5487,52.6891],[1.5494,52.6878],[1.5494,52.6844],[1.5489,52.6818],[1.5467,52.6804],[1.5455,52.68],[1.5433,52.6799],[1.5405,52.6811],[1.5385,52.6815],[1.5374,52.6831],[1.5357,52.6837],[1.5322,52.6832],[1.5307,52.682],[1.5298,52.6818],[1.5261,52.6825],[1.5245,52.6836],[1.5238,52.6852],[1.5229,52.6859],[1.5197,52.6869],[1.5155,52.6885],[1.5119,52.6902],[1.5103,52.6904],[1.5075,52.6901],[1.5059,52.6892],[1.5044,52.6892],[1.5023,52.6905],[1.5011,52.6904],[1.5,52.6897],[1.4996,52.6878],[1.4982,52.6872],[1.4959,52.6872],[1.4934,52.6876],[1.4898,52.6888],[1.4894,52.69],[1.49,52.6918],[1.4897,52.6931],[1.4883,52.6935],[1.4836,52.6936],[1.4815,52.6931],[1.4769,52.6899],[1.4751,52.6894],[1.4737,52.6895],[1.4724,52.6904],[1.4721,52.6912],[1.4724,52.6927],[1.4715,52.6938],[1.4693,52.694],[1.4678,52.6947],[1.4676,52.6953],[1.4688,52.697],[1.4689,52.6977],[1.4661,52.6989],[1.4642,52.7014],[1.4629,52.7041],[1.4611,52.706],[1.46,52.7056],[1.4567,52.703],[1.4555,52.7028],[1.4513,52.7033],[1.4459,52.7027],[1.4419,52.7018],[1.4407,52.7012],[1.4419,52.6961],[1.4418,52.6951],[1.439,52.694],[1.4383,52.6929],[1.4388,52.6921],[1.4382,52.6911],[1.4335,52.6897],[1.4314,52.6905],[1.4297,52.6916],[1.4265,52.6907],[1.4242,52.6907],[1.4215,52.692],[1.4187,52.6921],[1.4165,52.694],[1.4161,52.6935],[1.4183,52.6918],[1.4194,52.6914],[1.4216,52.6915],[1.4227,52.6907],[1.4259,52.6901],[1.4284,52.6911],[1.4299,52.6912],[1.4317,52.6898],[1.4343,52.6894],[1.4392,52.691],[1.4397,52.6915],[1.439,52.6929],[1.4398,52.6939],[1.4418,52.6944],[1.4427,52.6954],[1.4423,52.6985],[1.4414,52.7009],[1.4455,52.7022],[1.4502,52.7028],[1.4525,52.7028],[1.4558,52.7025],[1.4569,52.7027],[1.4608,52.7054],[1.4622,52.7044],[1.4629,52.7024],[1.465,52.6991],[1.4677,52.698],[1.4682,52.6972],[1.4672,52.6957],[1.4672,52.6946],[1.4684,52.6937],[1.4714,52.6933],[1.4719,52.6925],[1.4715,52.6911],[1.4718,52.6902],[1.4735,52.6892],[1.475,52.6889],[1.4772,52.6894],[1.4817,52.6926],[1.4837,52.6931],[1.4882,52.6931],[1.4894,52.6918],[1.4889,52.6892],[1.4894,52.6886],[1.4911,52.6878],[1.4951,52.6869],[1.4985,52.6868],[1.5001,52.6876],[1.5005,52.6895],[1.5013,52.6901],[1.5028,52.69],[1.5047,52.6887],[1.5062,52.6889],[1.5073,52.6895],[1.5098,52.6901],[1.5114,52.69],[1.513,52.6891],[1.519,52.6867],[1.5225,52.6857],[1.5233,52.6851],[1.5238,52.6837],[1.5247,52.6828],[1.5269,52.6818],[1.53,52.6815],[1.5313,52.6817],[1.5328,52.6829],[1.5354,52.6834],[1.5371,52.6827],[1.5378,52.6813],[1.5399,52.6809],[1.5429,52.6795],[1.5451,52.6795],[1.5478,52.6804],[1.5492,52.6812],[1.5501,52.68],[1.5523,52.6745],[1.5531,52.6732],[1.5558,52.6715],[1.5593,52.6703],[1.5604,52.6693],[1.5614,52.6675],[1.5618,52.6653],[1.5606,52.6622],[1.5602,52.6596],[1.559,52.6572],[1.5571,52.6552],[1.5565,52.654],[1.5568,52.6517],[1.5572,52.6509],[1.5591,52.6498],[1.5611,52.6494],[1.5674,52.6489],[1.5687,52.6485],[1.5696,52.647],[1.5666,52.644],[1.5662,52.643],[1.5659,52.6403],[1.5676,52.6378],[1.5692,52.6373],[1.5716,52.6373],[1.5738,52.639],[1.5748,52.6392],[1.5763,52.6378],[1.5775,52.6372],[1.5807,52.6366],[1.5838,52.6363],[1.586,52.6368],[1.5884,52.6381],[1.5895,52.6383],[1.5917,52.6373],[1.5922,52.6365],[1.5912,52.6346],[1.5916,52.6337],[1.5932,52.6324],[1.5934,52.6314],[1.5926,52.6295],[1.5935,52.6286],[1.5972,52.6284],[1.5982,52.6278],[1.5982,52.6266],[1.5999,52.625],[1.6047,52.6239],[1.6072,52.6239],[1.6112,52.6248],[1.6123,52.6255],[1.6138,52.6271],[1.6163,52.6278],[1.6177,52.6286],[1.6179,52.6294],[1.6167,52.6314],[1.6169,52.632],[1.6187,52.6326],[1.6219,52.6333],[1.6239,52.632],[1.6261,52.6313],[1.6287,52.6313],[1.6335,52.6325],[1.6349,52.6314],[1.6367,52.6305],[1.6401,52.6301],[1.6501,52.6304],[1.6525,52.6316],[1.6581,52.6302],[1.6645,52.63],[1.6671,52.6301],[1.6688,52.6289],[1.6708,52.6287],[1.6731,52.6291],[1.6784,52.6294],[1.6798,52.629],[1.6815,52.628],[1.6832,52.6277],[1.6859,52.6278],[1.6873,52.6275],[1.6882,52.6263],[1.6872,52.6243],[1.6883,52.6229],[1.6928,52.6212],[1.6948,52.6218],[1.6969,52.623],[1.6981,52.6249],[1.699,52.6253],[1.7026,52.6256],[1.7039,52.6263],[1.7048,52.628],[1.7075,52.6299],[1.7104,52.6307],[1.7168,52.631],[1.7184,52.6309],[1.7209,52.63],[1.7243,52.6274],[1.7255,52.6261],[1.726,52.6233],[1.7255,52.6217],[1.7248,52.6212],[1.7218,52.62],[1.7215,52.6157],[1.7234,52.6138],[1.7229,52.6123],[1.7211,52.6114],[1.719,52.6115],[1.7152,52.6131],[1.7147,52.6148],[1.716,52.6168],[1.7127,52.6184],[1.7088,52.6194],[1.7057,52.6195],[1.7049,52.619],[1.6995,52.6178],[1.6967,52.6177],[1.6949,52.618],[1.6929,52.6166],[1.6911,52.6145],[1.6891,52.613],[1.6877,52.6123],[1.6853,52.6106],[1.6831,52.6107],[1.6817,52.6083],[1.6783,52.6077],[1.6775,52.6073],[1.6757,52.6074],[1.6695,52.6069],[1.6636,52.6059],[1.659,52.6039],[1.6574,52.6018],[1.6549,52.6003],[1.6534,52.5987],[1.6527,52.5974],[1.6492,52.5952],[1.6477,52.5936],[1.6464,52.5912],[1.6462,52.5903],[1.6446,52.5884],[1.6425,52.5885],[1.6397,52.5881],[1.6385,52.5872],[1.6377,52.5857],[1.6378,52.5838],[1.6363,52.5819],[1.6333,52.5809],[1.631,52.5811],[1.6287,52.5807],[1.6271,52.5797],[1.6266,52.5787],[1.6264,52.5765],[1.6237,52.5747],[1.6202,52.5736],[1.6178,52.5737],[1.6144,52.575],[1.612,52.5753],[1.6096,52.5749],[1.6072,52.5742],[1.6069,52.572],[1.6084,52.57],[1.6081,52.5694],[1.6063,52.5686],[1.6035,52.5683],[1.6012,52.5674],[1.5969,52.5644],[1.5952,52.5622],[1.595,52.5607],[1.5943,52.5597],[1.5928,52.5587],[1.5909,52.558],[1.589,52.5579],[1.5859,52.5583],[1.5841,52.5583],[1.5804,52.5569],[1.5785,52.5568],[1.5753,52.5583],[1.5713,52.5592],[1.5686,52.5593],[1.5662,52.559],[1.5625,52.5576],[1.5601,52.5576],[1.5573,52.5592],[1.5548,52.5598],[1.5531,52.5595],[1.5487,52.5572],[1.5467,52.5563],[1.5437,52.5555],[1.541,52.5557],[1.5397,52.5565],[1.5393,52.5587],[1.5384,52.5606],[1.537,52.5619],[1.5357,52.5624],[1.5338,52.5625],[1.5323,52.562],[1.5301,52.5597],[1.5289,52.5595],[1.5261,52.5602],[1.523,52.5621],[1.5219,52.5631],[1.5214,52.5648],[1.5224,52.5661],[1.524,52.5672],[1.5247,52.5683],[1.5243,52.5711],[1.523,52.5729],[1.5192,52.5754],[1.516,52.5765],[1.5135,52.5762],[1.5096,52.5739],[1.5073,52.573],[1.5001,52.5711],[1.498,52.5712],[1.4965,52.572],[1.493,52.5753],[1.4923,52.5777],[1.4913,52.5791],[1.4888,52.5803],[1.4878,52.5816],[1.4883,52.5829],[1.4883,52.5847],[1.4864,52.5867],[1.4844,52.5877],[1.481,52.5875],[1.4764,52.5864],[1.4722,52.5865],[1.469,52.587],[1.4673,52.5882],[1.4672,52.5904],[1.4663,52.5916],[1.4624,52.5942],[1.4613,52.5945],[1.4575,52.5939],[1.4549,52.5943],[1.4539,52.595],[1.4535,52.5968],[1.4546,52.5988],[1.4548,52.5999],[1.4536,52.6014],[1.4507,52.6026],[1.4474,52.6032],[1.4434,52.6049],[1.442,52.6061],[1.4391,52.6092],[1.4378,52.6102],[1.4345,52.6117],[1.4335,52.6126],[1.435,52.6145],[1.4367,52.6158],[1.4377,52.6178],[1.4367,52.619],[1.4347,52.62],[1.4332,52.6202],[1.4306,52.6186],[1.4282,52.6186],[1.4245,52.6215],[1.4209,52.6224],[1.4181,52.6211],[1.4146,52.6214],[1.41,52.6196],[1.4079,52.6179],[1.4074,52.6168],[1.4075,52.6144],[1.4059,52.6138],[1.4044,52.6146],[1.4026,52.6145],[1.4007,52.6132],[1.4,52.6119],[1.3999,52.6099],[1.3994,52.6089],[1.3979,52.6079],[1.3935,52.6061],[1.3919,52.6049],[1.3902,52.6045],[1.385,52.6049],[1.3818,52.606],[1.3812,52.6068],[1.3811,52.6085],[1.3804,52.6096],[1.3785,52.6117],[1.3772,52.6144],[1.377,52.6155],[1.377,52.6195],[1.3759,52.6211],[1.3734,52.6214],[1.3701,52.6238],[1.3684,52.6243],[1.3658,52.6245],[1.3636,52.6242],[1.3588,52.6229],[</t>
  </si>
  <si>
    <t>{"type":"Polygon","coordinates":[[[-0.495,52.6402],[-0.4948,52.6403],[-0.4939,52.6401],[-0.4927,52.6376],[-0.4911,52.6363],[-0.4908,52.6354],[-0.4881,52.6325],[-0.4859,52.6342],[-0.4852,52.6328],[-0.481,52.6316],[-0.4768,52.6305],[-0.4753,52.6288],[-0.4739,52.6285],[-0.4728,52.6272],[-0.4709,52.6235],[-0.4711,52.6213],[-0.4721,52.6213],[-0.471,52.6179],[-0.4748,52.6169],[-0.4737,52.6144],[-0.4776,52.6147],[-0.4796,52.6144],[-0.4803,52.6072],[-0.481,52.6028],[-0.4855,52.6022],[-0.4853,52.6001],[-0.486,52.5987],[-0.4886,52.5969],[-0.489,52.5951],[-0.49,52.5932],[-0.4901,52.5919],[-0.4907,52.5905],[-0.4943,52.5895],[-0.4946,52.5887],[-0.4977,52.5868],[-0.4929,52.5821],[-0.4916,52.5812],[-0.4894,52.5805],[-0.4853,52.58],[-0.4788,52.5774],[-0.4807,52.5769],[-0.4815,52.5763],[-0.4788,52.5736],[-0.4754,52.5744],[-0.4717,52.5746],[-0.4658,52.5753],[-0.461,52.576],[-0.459,52.5766],[-0.4474,52.5787],[-0.4348,52.5806],[-0.425,52.5824],[-0.4246,52.5815],[-0.42,52.5813],[-0.4182,52.5797],[-0.4154,52.5787],[-0.4151,52.5766],[-0.4154,52.5742],[-0.4159,52.5735],[-0.4147,52.5723],[-0.4158,52.5703],[-0.4148,52.5695],[-0.4119,52.5688],[-0.4113,52.5683],[-0.4073,52.5657],[-0.4073,52.564],[-0.4087,52.5621],[-0.4099,52.5616],[-0.412,52.5618],[-0.4137,52.5615],[-0.4151,52.5621],[-0.4166,52.562],[-0.4169,52.5607],[-0.4196,52.5589],[-0.4171,52.5558],[-0.4164,52.5556],[-0.4161,52.5528],[-0.4156,52.5518],[-0.4116,52.5507],[-0.4112,52.5499],[-0.408,52.5495],[-0.4055,52.549],[-0.4036,52.5489],[-0.402,52.5482],[-0.4023,52.5467],[-0.4037,52.5451],[-0.4037,52.5428],[-0.4025,52.5419],[-0.4024,52.5406],[-0.4013,52.5387],[-0.402,52.5362],[-0.4027,52.5349],[-0.4046,52.5336],[-0.4047,52.5323],[-0.4072,52.5315],[-0.4101,52.5312],[-0.4131,52.5286],[-0.4138,52.5274],[-0.4138,52.5262],[-0.4131,52.5252],[-0.4106,52.524],[-0.4087,52.5225],[-0.4074,52.5224],[-0.4058,52.5219],[-0.404,52.5217],[-0.4005,52.5219],[-0.3985,52.5209],[-0.3968,52.5206],[-0.3948,52.5198],[-0.3923,52.5194],[-0.3866,52.5167],[-0.3875,52.5162],[-0.3835,52.5138],[-0.3809,52.5128],[-0.3779,52.5106],[-0.3734,52.5109],[-0.3717,52.5104],[-0.3686,52.5087],[-0.3642,52.5079],[-0.3614,52.5071],[-0.3575,52.5057],[-0.3544,52.5065],[-0.3542,52.5051],[-0.3522,52.5033],[-0.3535,52.5022],[-0.3547,52.5019],[-0.3579,52.4992],[-0.358,52.4982],[-0.3592,52.4973],[-0.3594,52.4951],[-0.3582,52.4939],[-0.3584,52.4929],[-0.3577,52.4921],[-0.3582,52.491],[-0.3593,52.4902],[-0.3568,52.4878],[-0.3544,52.485],[-0.3533,52.4848],[-0.352,52.4834],[-0.3501,52.4826],[-0.3503,52.4807],[-0.3492,52.4792],[-0.3475,52.4781],[-0.3493,52.473],[-0.3488,52.4716],[-0.3473,52.4708],[-0.3444,52.4701],[-0.3423,52.4691],[-0.3431,52.4685],[-0.3416,52.4669],[-0.3445,52.466],[-0.3491,52.4627],[-0.3506,52.4629],[-0.353,52.4609],[-0.354,52.458],[-0.3555,52.4561],[-0.3604,52.4524],[-0.3635,52.4506],[-0.3619,52.449],[-0.3619,52.4482],[-0.3635,52.4471],[-0.363,52.4466],[-0.3674,52.4434],[-0.3694,52.4405],[-0.3689,52.4396],[-0.3701,52.4379],[-0.3711,52.438],[-0.3719,52.437],[-0.3704,52.4369],[-0.3694,52.4349],[-0.3678,52.4345],[-0.3664,52.435],[-0.3648,52.4342],[-0.3624,52.4335],[-0.366,52.4316],[-0.3678,52.4311],[-0.3721,52.4305],[-0.3773,52.4286],[-0.3795,52.4279],[-0.3875,52.4234],[-0.3877,52.423],[-0.392,52.4201],[-0.3979,52.4183],[-0.401,52.4154],[-0.4046,52.4143],[-0.4102,52.4128],[-0.4128,52.4126],[-0.4171,52.4116],[-0.4172,52.4109],[-0.4184,52.4081],[-0.4196,52.4073],[-0.4203,52.405],[-0.416,52.4038],[-0.4203,52.4014],[-0.4225,52.4001],[-0.4249,52.3996],[-0.429,52.3978],[-0.4319,52.3964],[-0.4329,52.3963],[-0.4335,52.3948],[-0.436,52.3897],[-0.4373,52.3879],[-0.4393,52.3863],[-0.4427,52.3843],[-0.4462,52.3832],[-0.4488,52.3837],[-0.4509,52.3847],[-0.455,52.3857],[-0.4548,52.3846],[-0.4569,52.3841],[-0.4568,52.3823],[-0.4625,52.383],[-0.4641,52.3816],[-0.4683,52.3829],[-0.4699,52.3799],[-0.4749,52.3803],[-0.4758,52.3801],[-0.478,52.3807],[-0.4789,52.3801],[-0.4848,52.3816],[-0.4858,52.3808],[-0.4868,52.379],[-0.4896,52.3792],[-0.4934,52.381],[-0.4942,52.3812],[-0.496,52.3795],[-0.4914,52.3761],[-0.4906,52.3752],[-0.4885,52.374],[-0.4923,52.3717],[-0.4948,52.3696],[-0.4978,52.3676],[-0.4995,52.367],[-0.4999,52.3652],[-0.4992,52.3632],[-0.4987,52.3601],[-0.496,52.3584],[-0.4939,52.3578],[-0.4912,52.3562],[-0.4893,52.3544],[-0.487,52.3532],[-0.4843,52.3524],[-0.4842,52.3518],[-0.4806,52.3498],[-0.4783,52.3493],[-0.4774,52.3484],[-0.4784,52.3463],[-0.4805,52.3444],[-0.4833,52.3409],[-0.4725,52.3396],[-0.4678,52.3384],[-0.4667,52.3389],[-0.4671,52.3353],[-0.4652,52.3325],[-0.4648,52.3303],[-0.4649,52.3281],[-0.4646,52.327],[-0.4647,52.3247],[-0.4654,52.3229],[-0.4659,52.3229],[-0.4744,52.3196],[-0.4763,52.318],[-0.4782,52.3193],[-0.4806,52.3203],[-0.4827,52.3209],[-0.4872,52.3211],[-0.5067,52.3199],[-0.5169,52.3176],[-0.5198,52.3177],[-0.5198,52.3166],[-0.5141,52.3147],[-0.5169,52.3129],[-0.5283,52.3026],[-0.5406,52.2915],[-0.542,52.2899],[-0.5421,52.2891],[-0.5412,52.2879],[-0.5385,52.2856],[-0.5382,52.2848],[-0.5343,52.2816],[-0.534,52.281],[-0.5345,52.2797],[-0.5342,52.2776],[-0.5329,52.2744],[-0.5325,52.2725],[-0.5312,52.2704],[-0.5364,52.2682],[-0.5393,52.2661],[-0.5378,52.2628],[-0.5376,52.2619],[-0.5387,52.2601],[-0.5399,52.2573],[-0.5413,52.2563],[-0.5427,52.256],[-0.5445,52.2561],[-0.5462,52.2567],[-0.55,52.2565],[-0.5523,52.2569],[-0.5548,52.2582],[-0.5571,52.2568],[-0.5623,52.2547],[-0.5657,52.2535],[-0.5677,52.2552],[-0.5698,52.2567],[-0.5719,52.2585],[-0.5739,52.2609],[-0.5794,52.2664],[-0.5809,52.2652],[-0.586,52.2689],[-0.5881,52.2708],[-0.5864,52.2728],[-0.5899,52.2743],[-0.5923,52.2748],[-0.5955,52.2758],[-0.6015,52.2784],[-0.6034,52.2788],[-0.6076,52.2788],[-0.6106,52.2795],[-0.6111,52.2785],[-0.6201,52.2769],[-0.6258,52.2753],[-0.627,52.2749],[-0.6269,52.2734],[-0.6314,52.27],[-0.6349,52.2717],[-0.6372,52.2723],[-0.6408,52.2723],[-0.6441,52.2715],[-0.6474,52.271],[-0.6511,52.269],[-0.6537,52.2683],[-0.6528,52.2666],[-0.6519,52.2634],[-0.6518,52.2622],[-0.6499,52.2564],[-0.6497,52.2539],[-0.6491,52.2528],[-0.6486,52.2509],[-0.647,52.2473],[-0.6454,52.2421],[-0.6432,52.2387],[-0.6434,52.2352],[-0.6422,52.2328],[-0.6397,52.2289],[-0.6373,52.2273],[-0.64,52.2256],[-0.6444,52.2229],[-0.6489,52.2207],[-0.6524,52.2172],[-0.6536,52.2152],[-0.657,52.2118],[-0.6592,52.2095],[-0.6619,52.2076],[-0.668,52.1988],[-0.6687,52.1977],[-0.6682,52.195],[-0.6692,52.1951],[-0.6734,52.1961],[-0.6753,52.1958],[-0.68,52.1961],[-0.6813,52.1957],[-0.6847,52.1963],[-0.6861,52.1959],[-0.6943,52.1952],[-0.6964,52.1943],[-0.6998,52.1935],[-0.7014,52.1934],[-0.7055,52.1916],[-0.7051,52.1908],[-0.7087,52.1888],[-0.711,52.1885],[-0.7162,52.1853],[-0.718,52.1833],[-0.7208,52.1819],[-0.7249,52.181],[-0.7293,52.1795],[-0.7301,52.1783],[-0.7347,52.1735],[-0.7374,52.1737],[-0.7388,52.1722],[-0.739,52.1712],[-0.7417,52.171],[-0.7448,52.1703],[-0.7463,52.1688],[-0.748,52.168],[-0.7498,52.1669],[-0.7507,52.1676],[-0.7536,52.1674],[-0.7552,52.1676],[-0.7577,52.1671],[-0.7601,52.1655],[-0.761,52.164],[-0.7621,52.1634],[-0.7627,52.1648],[-0.7627,52.1661],[-0.7642,52.1678],[-0.7648,52.1703],[-0.7653,52.1711],[-0.768,52.1705],[-0.772,52.1692],[-0.7752,52.1687],[-0.7776,52.1688],[-0.7783,52.1685],[-0.7795,52.1656],[-0.7832,52.1659],[-0.7831,52.1642],[-0.7803,52.1633],[-0.7818,52.1617],[-0.7834,52.1603],[-0.7844,52.1584],[-0.7857,52.1573],[-0.7874,52.1547],[-0.7905,52.1521],[-0.7921,52.1513],[-0.7936,52.1523],[-0.7941,52.154],[-0.7969,52.1534],[-0.799,52.1555],[-0.7999,52.1572],[-0.8021,52.1584],[-0.8028,52.1575],[-0.8076,52.157],[-0.807,52.1527],[-0.8074,52.1514],[-0.8093,52.15],[-0.8092,52.1485],[-0.811,52.1474],[-0.8129,52.1456],[-0.8127,52.1443],[-0.8136,52.1438],[-0.8141,52.1425],[-0.8166,52.1435],[-0.8316,52.1437],[-0.8314,52.1414],[-0.8286,52.1357],[-0.8282,52.1326],[-0.8321,52.1312],[-0.8358,52.1328],[-0.8379,52.1308],[-0.8393,52.1305],[-0.8443,52.1299],[-0.8468,52.1294],[-0.8486,52.1295],[-0.8513,52.1293],[-0.853,52.1303],[-0.8535,52.1317],[-0.8555,52.1313],[-0.8588,52.1311],[-0.8616,52.1306],[-0.866,52.1302],[-0.8697,52.1302],[-0.8729,52.129],[-0.8766,52.127],[-0.8789,52.1261],[-0.8807,52.1263],[-0.8806,52.1253],[-0.8797,52.1243],[-0.8808,52.1235],[-0.8801,52.1225],[-0.8808,52.1217],[-0.8807,52.1202],[-0.8818,52.1198],[-0.882,52.1183],[-0.8839,52.1164],[-0.8852,52.1162],[-0.8873,52.1145],[-0.8862,52.1135],[-0.8837,52.1136],[-0.8817,52.1127],[-0.8804,52.113],[-0.8785,52.1125],[-0.8765,52.1129],[-0.8753,52.1122],[-0.8728,52.1126],[-0.8697,52.1103],[-0.8686,52.1084],[-0.8698,52.1063],[-0.8698,52.105],[-0.8653,52.103],[-0.866,52.1019],[-0.8689,52.101],[-0.8686,52.0996],[-0.8673,52.0993],[-0.8649,52.0993],[-0.8636,52.0984],[-0.8611,52.0978],[-0.86,52.0979],[-0.8585,52.0974],[-0.8564,52.095],[-0.8563,52.0936],[-0.8548,52.0923],[-0.8518,52.092],[-0.8489,52.0922],[-0.8463,52.0911],[-0.8459,52.089],[-0.8451,52.0864],[-0.8438,52.0857],[-0.8439,52.085],[-0.8413,52.0841],[-0.8396,52.083],[-0.8375,52.0823],[-0.8368,52.0805],[-0.8353,52.0798],[-0.8353,52.0776],[-0.836,52.0769],[-0.836,52.0751],[-0.8342,52.0734],[-0.8341,52.0727],[-0.832,52.0719],[-0.8328,52.0709],[-0.8328,52.0693],[-0.8342,52.0683],[-0.8356,52.0664],[-0.8385,52.0642],[-0.8395,52.0638],[-0.8428,52.0631],[-0.8454,52.063],[-0.8507,52.0647],[-0.8557,52.0639],[-0.8575,52.0641],[-0.8594,52.0635],[-0.8628,52.0609],[-0.863,52.0604],[-0.8619,52.0593],[-0.8605,52.0586],[-0.86,52.0576],[-0.8601,52.056],[-0.861,52.0553],[-0.8599,52.0541],[-0.858,52.0532],[-0.8557,52.0532],[-0.8531,52.052],[-0.8525,52.0507],[-0.8536,52.0493],[-0.8557,52.0479],[-0.8556,52.0475],[-0.8579,52.046],[-0.8595,52.0446],[-0.8626,52.0452],[-0.8634,52.046],[-0.865,52.0458],[-0.8656,52.0466],[-0.8678,52.0462],[-0.8697,52.0448],[-0.8705,52.0434],[-0.8718,52.0418],[-0.8713,52.0402],[-0.8721,52.0398],[-0.8732,52.0374],[-0.8727,52.036],[-0.8761,52.0335],[-0.8763,52.0325],[-0.8773,52.031],[-0.8775,52.03],[-0.8801,52.0288],[-0.8827,52.0282],[-0.8839,52.0285],[-0.8867,52.0299],[-0.8893,52.0315],[-0.8906,52.0313],[-0.8914,52.0299],[-0.8937,52.0288],[-0.8956,52.0283],[-0.8969,52.0274],[-0.8983,52.0275],[-0.8996,52.0265],[-0.9008,52.0247],[-0.9039,52.0237],[-0.9046,52.0223],[-0.906,52.0212],[-0.9084,52.0222],[-0.9118,52.025],[-0.9121,52.0266],[-0.9135,52.029],[-0.9149,52.0303],[-0.9167,52.0311],[-0.9196,52.0334],[-0.9226,52.0353],[-0.9245,52.0362],[-0.9273,52.0395],[-0.9284,52.0424],[-0.9302,52.0431],[-0.9299,52.0449],[-0.9302,52.0456],[-0.9301,52.0495],[-0.9319,52.0522],[-0.9319,52.054],[-0.9335,52.0551],[-0.9357,52.0579],[-0.9371,52.0588],[-0.9379,52.0612],[-0.9348,52.0622],[-0.935,52.0628],[-0.9377,52.0628],[-0.9393,52.0621],[-0.9417,52.0643],[-0.9405,52.065],[-0.9421,52.0666],[-0.9399,52.0675],[-0.9416,52.0682],[-0.9418,52.0688],[-0.9444,52.07],[-0.9445,52.0732],[-0.9401,52.0758],[-0.9451,52.0769],[-0.9472,52.0792],[-0.9488,52.0798],[-0.9501,52.0798],[-0.9519,52.0815],[-0.96,52.0791],[-0.9612,52.0783],[-0.9626,52.0765],[-0.9651,52.0748],[-0.9669,52.0725],[-0.9678,52.0709],[-0.9699,52.0722],[-0.9722,52.0723],[-0.9734,52.0727],[-0.9753,52.0725],[-0.9778,52.0716],[-0.9812,52.0713],[-0.9824,52.07],[-0.9851,52.07],[-0.9914,52.071],[-0.9935,52.0721],[-0.994,52.0728],[-0.9955,52.0732],[-0.998,52.0726],[-1.0005,52.0725],[-1.0026,52.0728],[-1.004,52.0733],[-1.0059,52.0734],[-1.0071,52.0722],[-1.0109,52.072],[-1.0129,52.0716],[-1.0135,52.0729],[-1.0159,52.0726],[-1.0201,52.0733],[-1.0215,52.0749],[-1.0229,52.0749],[-1.0264,52.0754],[-1.0283,52.0751],[-1.0421,52.0739],[-1.0421,52.0735],[-1.0369,52.0724],[-1.0321,52.0712],[-1.0294,52.07],[-1.028,52.0673],[-1.0261,52.0656],[-1.0265,52.0645],[-1.0274,52.0638],[-1.0303,52.0629],[-1.0334,52.0636],[-1.0346,52.0645],[-1.0371,52.0652],[-1.0382,52.0661],[-1.0406,52.0658],[-1.0444,52.0645],[-1.0483,52.0628],[-1.0495,52.0616],[-1.0526,52.0603],[-1.053,52.0596],[-1.06,52.0618],[-1.0621,52.0627],[-1.0652,52.0614],[-1.0679,52.0611],[-1.0709,52.0594],[-1.0717,52.0581],[-1.0765,52.0589],[-1.0771,52.0581],[-1.0796,52.057],[-1.0804,52.0561],[-1.0812,52.0543],[-1.0822,52.0529],[-1.0833,52.0523],[-1.0856,52.0522],[-1.0876,52.0524],[-1.0895,52.0522],[-1.0903,52.0514],[-1.0925,52.0511],[-1.0962,52.0513],[-1.0986,52.0499],[-1.099,52.0486],[-1.1036,52.0477],[-1.1063,52.0491],[-1.1119,52.0479],[-1.1136,52.0481],[-1.1169,52.0474],[-1.1197,52.0465],[-1.122,52.0451],[-1.1227,52.0438],[-1.1232,52.0416],[-1.1264,52.0393],[-1.127,52.0382],[-1.1267,52.0371],[-1.1277,52.0363],[-1.13,52.0335],[-1.1309,52.0333],[-1.1314,52.0322],[-1.133,52.0317],[-1.1325,52.0302],[-1.133,52.0278],[-1.1355,52.0243],[-1.1353,52.0237],[-1.1365,52.0218],[-1.136,52.0211],[-1.1362,52.02],[-1.1334,52.0191],[-1.1325,52.0193],[-1.1295,52.018],[-1.128,52.0181],[-1.1258,52.0174],[-1.1246,52.0167],[-1.1232,52.0173],[-1.1217,52.017],[-1.1202,52.0172],[-1.1183,52.0163],[-1.1181,52.0154],[-1.1198,52.0157],[-1.1215,52.0124],[-1.1225,52.0122],[-1.1231,52.0113],[-1.1254,52.0071],[-1.1263,52.007],[-1.127,52.006],[-1.1281,52.0054],[-1.1313,52.0049],[-1.1315,52.0032],[-1.1339,51.9993],[-1.1343,51.9974],[-1.1356,51.9973],[-1.1402,51.9976],[-1.1439,51.997],[-1.1489,51.995],[-1.1515,51.9931],[-1.1561,51.9934],[-1.1567,51.9922],[-1.1638,51.9934],[-1.1651,51.992],[-1.1678,51.9899],[-1.1724,51.9858],[-1.1747,51.983],[-1.1797,51.9817],[-1.183,51.9815],[-1.1847,51.9817],[-1.1884,51.9812],[-1.1907,51.9815],[-1.1948,51.979],[-1.1963,51.9774],[-1.1982,51.9773],[-1.2034,51.9786],[-1.2069,51.9783],[-1.214,51.9799],[-1.2176,51.9803],[-1.2202,51.9801],[-1.2237,51.9804],[-1.2268,51.9812],[-1.2297,51.9814],[-1.2305,51.982],[-1.2321,51.9824],[-1.2346,51.9835],[-1.2364,51.9837],[-1.2395,51.9847],[-1.2416,51.9863],[-1.2474,51.9851],[-1.2489,51.9857],[-1.2524,51.9836],[-1.2557,51.9826],[-1.2574,51.9825],[-1.2594,51.9813],[-1.2609,51.9809],[-1.2631,51.9813],[-1.2677,51.9826],[-1.2703,51.9829],[-1.2809,51.9824],[-1.2816,51.9799],[-1.2835,51.982],[-1.2845,51.9826],[-1.2874,51.9878],[-1.2874,51.9895],[-1.2854,51.9907],[-1.284,51.9908],[-1.2824,51.9929],[-1.2839,51.9944],[-1.2843,51.9955],[-1.2827,51.9969],[-1.2837,51.9981],[-1.2834,51.9995],[-1.2827,52.0004],[-1.2815,52.0003],[-1.2806,52.001],[-1.2804,52.0034],[-1.2771,52.0053],[-1.2776,52.0072],[-1.2786,52.0083],[-1.2796,52.0087],[-1.2839,52.0094],[-1.2846,52.0106],[-1.284,52.0111],[-1.2822,52.0113],[-1.2801,52.011],[-1.2786,52.0114],[-1.2782,52.0143],[-1.2793,52.0156],[-1.2806,52.0165],[-1.2802,52.017],[-1.281,52.0182],[-1.2827,52.019],[-1.283,52.0199],[-1.2844,52.0209],[-1.2836,52.0233],[-1.2844,52.0238],[-1.2839,52.0251],[-1.2859,52.0255],[-1.2856,52.0266],[-1.2902,52.0274],[-1.2919,52.0274],[-1.294,52.0277],[-1.2944,52.0284],[-1.2933,52.0299],[-1.2917,52.031],[-1.2924,52.0334],[-1.2933,52.0343],[-1.2946,52.0377],[-1.2939,52.0386],[-1.2948,52.0391],[-1.2953,52.0403],[-1.2963,52.0406],[-1.2976,52.0427],[-1.2986,52.0434],[-1.3001,52.0436],[-1.3001,52.0452],[-1.3032,52.0464],[-1.3075,52.0472],[-1.3114,52.0505],[-1.3128,52.051],[-1.3127,52.0517],[-1.3074,52.0576],[-1.3091,52.0605],[-1.3085,52.0624],[-1.3076,52.0635],[-1.3077,52.0644],[-1.3038,52.0643],[-1.3022,52.065],[-1.3013,52.0661],[-1.3001,52.0694],[-1.3069,52.0703],[-1.3055,52.0721],[-1.3035,52.072],[-1.3039,52.0735],[-1.302,52.0738],[-1.302,52.0751],[-1.2989,52.0753],[-1.2975,52.078],[-1.2996,52.0783],[-1.2994,52.0801],[-1.3021,52.0799],[-1.3048,52.0799],[-1.3092,52.0795],[-1.3131,52.0799],[-1.3157,52.0795],[-1.3182,52.0799],[-1.3191,52.0803],[-1.3207,52.0823],[-1.3195,52.0839],[-1.3213,52.0848],[-1.3206,52.0862],[-1.3213,52.0866],[-1.3205,52.0878],[-1.3166,52.0891],[-1.3168,52.0898],[-1.312,52.0908],[-1.308,52.0923],[-1.3043,52.092],[-1.3036,52.0916],[-1.2998,52.0914],[-1.295,52.0934],[-1.287,52.0927],[-1.2857,52.0935],[-1.2825,52.0936],[-1.2807,52.0941],[-1.2773,52.096],[-1.2762,52.0968],[-1.2743,52.097],[-1.2723,52.0979],[-1.2696,52.098],[-1.2643,52.0972],[-1.2617,52.0964],[-1.2585,52.0964],[-1.2564,52.0958],[-1.2544,52.0956],[-1.25,52.0959],[-1.248,52.0958],[-1.248,52.0968],[-1.2489,52.0991],[-1.25,52.1005],[-1.2519,52.1014],[-1.2519,52.102],[-1.254,52.1026],[-1.2529,52.1039],[-1.2572,52.1062],[-1.2593,52.1083],[-1.2612,52.1093],[-1.2646,52.1106],[-1.269,52.113],[-1.273,52.1145],[-1.2743,52.1156],[-1.2768,52.1171],[-1.2784,52.1186],[-1.2791,52.1199],[-1.2816,52.1226],[-1.2822,52.1226],[-1.2852,52.1249],[-1.2886,52.128],[-1.2906,52.1293],[-1.2913,52.1303],[-1.2937,52.1327],[-1.2956,52.1338],[-1.2951,52.1347],[-1.2977,52.1353],[-1.2979,52.1371],[-1.2992,52.1372],[-1.2994,52.1384],[-1.3021,52.1393],[-1.302,52.1398],[-1.3054,52.1412],[-1.3049,52.1416],[-1.3084,52.1435],[-1.3087,52.1443],[-1.3064,52.1455],[-1.3086,52.1465],[-1.3094,52.1476],[-1.3118,52.1479],[-1.3108,52.1495],[-1.3124,52.1498],[-1.3133,52.1511],[-1.3161,52.1523],[-1.3178,52.1534],[-1.3177,52.1545],[-1.3183,52.1558],[-1.3199,52.157],[-1.3194,52.1576],[-1.3213,52.1583],[-1.3209,52.1592],[-1.323,52.16],[-1.3247,52.1612],[-1.3239,52.1621],[-1.3287,52.1655],[-1.3301,52.1663],[-1.33,52.1673],[-1.3319,52.1685],[-1.3316,52.1695],[-1.3323,52.1705],[-1.3311,52.1714],[-1.3323,52.1724],[-1.3315,52.1741],[-1.3287,52.177],[-1.3265,52.1784],[-1.3227,52.1819],[-1.32,52.1813],[-1.3182,52.1814],[-1.3182,52.183],[-1.3174,52.185],[-1.3162,52.1866],[-1.3144,52.1881],[-1.3131,52.1905],[-1.3096,52.1899],[-1.3063,52.1902],[-1.3039,52.1911],[-1.3006,52.1918],[-1.2959,52.1916],[-1.2908,52.1921],[-1.2837,52.1916],[-1.2812,52.1919],[-1.2812,52.1958],[-1.2776,52.1958],[-1.2741,52.1954],[-1.2698,52.1965],[-1.2655,52.1964],[-1.2644,52.1961],[-1.2616,52.1961],[-1.2562,52.1977],[-1.255,52.1978],[-1.2549,52.1994],[-1.256,52.2014],[-1.2559,52.2023],[-1.2567,52.2046],[-1.2573,52.2055],[-1.2573,52.2082],[-1.2575,52.209],[-1.2593,52.2107],[-1.2599,52.2118],[-1.2609,52.216],[-1.2646,52.2166],[-1.2679,52.2179],[-1.271,52.2192],[-1.2737,52.2213],[-1.275,52.2218],[-1.2763,52.223],[-1.277,52.2248],[-1.2757,52.2263],[-1.2735,52.2268],[-1.2726,52.2275],[-1.2784,52.2287],[-1.2786,52.2301],[-1.2802,52.2334],[-1.2828,52.2364],[-1.284,52.2371],[-1.2844,52.2385],[-1.28,52.2386],[-1.2754,52.238],[-1.2717,52.2367],[-1.2669,52.2352],[-1.2664,52.2367],[-1.2676,52.2374],[-1.2661,52.2389],[-1.2668,52.2395],[-1.2662,52.2408],[-1.2652,52.2417],[-1.2624,52.243],[-1.2587,52.2443],[-1.2572,52.2452],[-1.256,52.2464],[-1.2538,52.2479],[-1.251,52.2487],[-1.2505,52.2483],[-1.2467,52.2491],[-1.2448,52.2489],[-1.2406,52.2479],[-1.2378,52.2484],[-1.2352,52.2493],[-1.2347,52.2504],[-1.2324,52.2512],[-1.233,52.2532],[-1.2321,52.2547],[-1.2312,52.2551],[-1.228,52.2559],[-1.2274,52.2568],[-1.2254,52.2583],[-1.2236,52.26],[-1.2209,52.2606],[-1.2197,52.2615],[-1.2171,52.2627],[-1.2159,52.2639],[-1.2166,52.2653],[-1.2158,52.2664],[-1.2166,52.2667],[-1.2177,52.2682],[-1.217,52.2688],[-1.2186,52.2696],[-1.2194,52.2703],[-1.2194,52.2716],[-1.2201,52.2735],[-1.2209,52.274],[-1.22,52.276],[-1.2217,52.2764],[-1.2208,52.2781],[-1.2217,52.2786],[-1.2212,52.2794],[-1.2234,52.2816],[-1.2226,52.2823],[-1.2224,52.2843],[-1.2238,52.2853],[-1.2235,52.2862],[-1.2254,52.2881],[-1.2268,52.2889],[-1.2288,52.2887],[-1.2311,52.2891],[-1.2308,52.2896],[-1.2338,52.2903],[-1.2323,52.2928],[-1.2318,52.2943],[-1.2289,52.2952],[-1.229,52.2979],[-1.2265,52.2982],[-1.2266,52.3002],[-1.2248,52.3015],[-1.2244,52.3023],[-1.223,52.3031],[-1.2209,52.3033],[-1.2209,52.3058],[-1.2176,52.306],[-1.2171,52.3072],[-1.2155,52.3089],[-1.2128,52.3102],[-1.2108,52.3127],[-1.2092,52.3152],[-1.212,52.3161],[-1.213,52.3157],[-1.2152,52.3169],[-1.2202,52.3179],[-1.2237,52.3186],[-1.2259,52.3189],[-1.2314,52.32],[-1.2342,52.3201],[-1.235,52.3205],[-1.2374,52.3206],[-1.2422,52.3219],[-1.2447,52.3214],[-1.2477,52.3221],[-1.2498,52.3234],[-1.2507,52.3231],[-1.2524,52.3241],[-1.2534,52.324],[-1.2547,52.3248],[-1.2579,52.3258],[-1.2597,52.3273],[-1.2611,52.3279],[-1.2633,52.328],[-1.2644,52.3291],[-1.2643,52.3303],[-1.2625,52.3322],[-1.2631,52.3329],[-1.2623,52.3343],[-1.261,52.3354],[-1.258,52.3372],[-1.255,52.3383],[-1.2508,52.3391],[-1.2493,52.3399],[-1.249,52.3408],[-1.2455,52.3419],[-1.2435,52.342],[-1.2397,52.3432],[-1.2381,52.3442],[-1.2332,52.3465],[-1.2298,52.347],[-1.2273,52.3465],[-1.225,52.3468],[-1.2238,52.3485],[-1.2207,52.3497],[-1.2168,52.3496],[-1.2129,52.3497],[-1.2126,52.3491],[-1.2092,52.3493],[-1.2078,52.3502],[-1.2042,52.3513],[-1.2023,52.3524],[-1.2001,52.3523],[-1.1986,52.3528],[-1.1964,52.3529],[-1.1938,52.3523],[-1.192,52.351],[-1.1915,52.3518],[-1.1878,52.3531],[-1.1866,52.3543],[-1.1843,52.3537],[-1.1838,52.3546],[-1.1792,52.3544],[-1.178,52.3552],[-1.175,52.3563],[-1.1747,52.3605],[-1.1721,52.3613],[-1.1813,52.3718],[-1.1887,52.3805],[-1.1933,52.3858],[-1.1958,52.3887],[-1.2022,52.396],[-1.2016,52.3967],[-1.2005,52.3966],[-1.198,52.3957],[-1.1964,52.3957],[-1.1941,52.3962],[-1.1904,52.3952],[-1.1903,52.3965],[-1.1892,52.3963],[-1.1881,52.3951],[-1.1878,52.3933],[-1.1841,52.3922],[-1.1805,52.3932],[-1.1775,52.3932],[-1.1773,52.394],[-1.1723,52.3954],[-1.1713,52.396],[-1.1698,52.3956],[-1.1689,52.3964],[-1.1664,52.3968],[-1.1659,52.3983],[-1.1605,52.3996],[-1.1601,52.3992],[-1.1574,52.4001],[-1.155,52.3993],[-1.1544,52.3996],[-1.1519,52.3992],[-1.1511,52.3976],[-1.1452,52.3992],[-1.1444,52.399],[-1.1417,52.4],[-1.1403,52.4016],[-1.1385,52.4022],[-1.1388,52.4027],[-1.1379,52.4039],[-1.1385,52.4044],[-1.1382,52.4054],[-1.1365,52.4062],[-1.1367,52.4076],[-1.1348,52.4098],[-1.1349,52.4113],[-1.1344,52.4123],[-1.1312,52.4143],[-1.1289,52.4155],[-1.1293,52.4161],[-1.1266,52.4175],[-1.1248,52.4179],[-1.1222,52.4172],[-1.1208,52.4172],[-1.1198,52.418],[-1.1198,52.4189],[-1.1189,52.4195],[-1.118,52.4209],[-1.1154,52.4211],[-1.1134,52.4216],[-1.1109,52.4215],[-1.1096,52.4224],[-1.1086,52.422],[-1.107,52.4224],[-1.1057,52.4233],[-1.1017,52.425],[-1.0982,52.425],[-1.0976,52.4259],[-1.0946,52.427],[-1.0934,52.4277],[-1.0941,52.4283],[-1.0946,52.4303],[-1.0925,52.4318],[-1.0919,52.4326],[-1.09,52.4334],[-1.0891,52.4332],[-1.0866,52.4338],[-1.0846,52.4352],[-1.0847,52.4359],[-1.0794,52.4363],[-1.0784,52.4358],[-1.0764,52.4354],[-1.0761,52.4347],[-1.0735,52.4343],[-1.0714,52.4336],[-1.0693,52.4335],[-1.0694,52.4322],[-1.0685,52.431],[-1.069,52.4305],[-1.0681,52.4288],[-1.0669,52.429],[-1.0658,52.4282],[-1.0631,52.4282],[-1.0612,52.4268],[-1.0614,52.4248],[-1.0606,52.4246],[-1.0591,52.4231],[-1.0575,52.4234],[-1.056,52.423],[-1.055,52.422],[-1.0511,52.4219],[-1.0499,52.4222],[-1.0499,52.4255],[-1.0483,52.4268],[-1.0449,52.4293],[-1.0422,52.4307],[-1.0393,52.4307],[-1.0377,52.4337],[-1.036,52.4344],[-1.0346,52.4354],[-1.0338,52.4397],[-1.034,52.4412],[-1.0349,52.443],[-1.0372,52.4444],[-1.0382,52.4437],[-1.04,52.4433],[-1.0423,52.4434],[-1.0435,52.4438],[-1.0445,52.4457],[-1.0429,52.4472],[-1.0411,52.4484],[-1.0406,52.4492],[-1.0379,52.4515],[-1.0358,52.4523],[-1.0347,52.4533],[-1.0306,52.4547],[-1.0287,52.4561],[-1.0287,52.4568],[-1.0277,52.4586],[-1.0269,52.459],[-1.0247,52.4587],[-1.0227,52.4601],[-1.0204,52.461],[-1.0165,52.4619],[-1.0152,52.4628],[-1.0143,52.4628],[-1.0099,52.4641],[-1.0056,52.465],[-1.0028,52.4671],[-1.0009,52.4708],[-0.9992,52.4711],[-0.9971,52.4708],[-0.995,52.4694],[-0.994,52.47],[-0.9926,52.4695],[-0.9904,52.4697],[-0.9893,52.4705],[-0.9852,52.4713],[-0.9827,52.4716],[-0.9821,52.4706],[-0.9791,52.4701],[-0.9769,52.4708],[-0.975,52.4718],[-0.9721,52.4724],[-0.9728,52.4738],[-0.9714,52.4748],[-0.9683,52.4766],[-0.9678,52.4772],[-0.9647,52.4768],[-0.9643,52.4764],[-0.9587,52.4758],[-0.9529,52.4773],[-0.9494,52.477],[-0.9484,52.4759],[-0.9465,52.4753],[-0.9465,52.4732],[-0.945,52.4725],[-0.9439,52.4727],[-0.9442,52.4706],[-0.9427,52.4708],[-0.9422,52.4678],[-0.9359,52.4672],[-0.9362,52.4669],[-0.9302,52.4659],[-0.9238,52.4642],[-0.9223,52.4642],[-0.9192,52.4632],[-0.9142,52.4623],[-0.9113,52.4635],[-0.9099,52.4615],[-0.9077,52.4615],[-0.9066,52.4631],[-0.9046,52.4629],[-0.9037,52.4624],[-0.9007,52.4599],[-0.8975,52.4625],[-0.8955,52.4655],[-0.8927,52.4672],[-0.8896,52.4704],[-0.8862,52.4693],[-0.8848,52.4715],[-0.8825,52.4711],[-0.8823,52.4735],[-0.8823,52.4762],[-0.8833,52.4767],[-0.8851,52.4787],[-0.8852,52.4804],[-0.8845,52.4813],[-0.8882,52.4828],[-0.8879,52.4837],[-0.8905,52.4841],[-0.8916,52.4849],[-0.8934,52.4854],[-0.8978,52.4856],[-0.8981,52.4869],[-0.8974,52.4876],[-0.8953,52.4881],[-0.8947,52.4889],[-0.8967,52.4906],[-0.8956,52.492],[-0.8946,52.4923],[-0.8921,52.4922],[-0.8912,52.4919],[-0.8876,52.4918],[-0.8842,52.4921],[-0.8821,52.4931],[-0.8823,52.4947],[-0.8818,52.4969],[-0.8807,52.4971],[-0.8795,52.4984],[-0.8793,52.4997],[-0.8818,52.5004],[-0.8816,52.5016],[-0.8825,52.5023],[-0.8827,52.5034],[-0.8811,52.5045],[-0.8801,52.5044],[-0.8799,52.5062],[-0.8814,52.5077],[-0.8804,52.5088],[-0.881,52.5093],[-0.88,52.5103],[-0.8806,52.5113],[-0.8801,52.5117],[-0.8828,52.5132],[-0.8829,52.5146],[-0.8812,52.5148],[-0.8803,52.5162],[-0.8785,52.516],[-0.8785,52.5172],[-0.8747,52.5176],[-0.874,52.5184],[-0.8726,52.5184],[-0.8718,52.5193],[-0.8725,52.5207],[-0.8713,52.521],[-0.8707,52.523],[-0.8713,52.5244],[-0.8688,52.526],[-0.8642,52.5269],[-0.863,52.5282],[-0.8615,52.5276],[-0.8594,52.5259],[-0.8583,52.5256],[-0.8585,52.5245],[-0.8552,52.5242],[-0.8516,52.5231],[-0.8492,52.5209],[-0.8477,52.5213],[-0.845,52.5213],[-0.8462,52.5204],[-0.8454,52.5194],[-0.843,52.5197],[-0.8413,52.5204],[-0.8401,52.5203],[-0.8403,52.519],[-0.8386,52.5183],[-0.8366,52.5193],[-0.8346,52.5179],[-0.8324,52.5193],[-0.8304,52.5183],[-0.8287,52.5185],[-0.8272,52.5172],[-0.8253,52.5172],[-0.8248,52.5178],[-0.8225,52.518],[-0.8207,52.5166],[-0.8206,52.5157],[-0.8181,52.5156],[-0.8167,52.5164],[-0.8149,52.5155],[-0.8126,52.5159],[-0.8122,52.5174],[-0.8111,52.5178],[-0.8109,52.5194],[-0.809,52.5192],[-0.8086,52.5184],[-0.8071,52.5186],[-0.8055,52.5182],[-0.8039,52.5172],[-0.8014,52.5166],[-0.8012,52.518],[-0.8003,52.518],[-0.7984,52.5169],[-0.7962,52.5164],[-0.7955,52.5153],[-0.794,52.5155],[-0.7924,52.5152],[-0.7894,52.5141],[-0.787,52.5155],[-0.7846,52.5154],[-0.7827,52.5164],[-0.7818,52.5173],[-0.7803,52.517],[-0.7791,52.5181],[-0.776,52.5174],[-0.7742,52.5176],[-0.7724,52.5161],[-0.7705,52.5155],[-0.7678,52.5142],[-0.7666,52.5144],[-0.7662,52.5133],[-0.761,52.5142],[-0.7593,52.512],[-0.7583,52.5112],[-0.7557,52.5111],[-0.7549,52.5118],[-0.7513,52.5122],[-0.7508,52.5132],[-0.7473,52.5148],[-0.7471,52.5156],[-0.7479,52.5164],[-0.7467,52.5169],[-0.7446,52.5162],[-0.7422,52.517],[-0.7393,52.5174],[-0.7394,52.5186],[-0.7339,52.5205],[-0.7304,52.5212],[-0.7301,52.5219],[-0.7269,52.5227],[-0.7252,52.5228],[-0.7213,52.5225],[-0.7166,52.523],[-0.7139,52.5241],[-0.7137,52.5249],[-0.7119,52.526],[-0.71,52.5266],[-0.7096,52.5277],[-0.7081,52.5278],[-0.7078,52.5286],[-0.7089,52.5298],[-0.7045,52.5312],[-0.7029,52.5332],[-0.7015,52.5335],[-0.6996,52.5357],[-0.7002,52.5368],[-0.6989,52.5379],[-0.6978,52.5395],[-0.6963,52.5401],[-0.6983,52.541],[-0.6991,52.5423],[-0.6974,52.5429],[-0.6973,52.5439],[-0.6978,52.5457],[-0.6964,52.5463],[-0.6943,52.5454],[-0.6932,52.5459],[-0.692,52.5455],[-0.6876,52.547],[-0.6859,52.5486],[-0.686,52.5496],[-0.6836,52.5523],[-0.6818,52.5517],[-0.6797,52.5534],[-0.6823,52.5536],[-0.6773,52.5584],[-0.6752,52.5585],[-0.6743,52.5593],[-0.6731,52.5589],[-0.6725,52.5597],[-0.6738,52.5608],[-0.6728,52.5617],[-0.6713,52.5621],[-0.6719,52.5632],[-0.6708,52.5642],[-0.6696,52.5642],[-0.6686,52.5654],[-0.6664,52.5663],[-0.6641,52.5668],[-0.6619,52.5677],[-0.6613,52.5687],[-0.6586,52.5684],[-0.6545,52.5703],[-0.6514,52.5701],[-0.648,52.5712],[-0.6467,52.5726],[-0.647,52.5737],[-0.6435,52.5734],[-0.6413,52.572],[-0.6399,52.5716],[-0.6379,52.5718],[-0.6363,52.5727],[-0.6334,52.5737],[-0.6333,52.5754],[-0.6325,52.5763],[-0.6306,52.5761],[-0.628,52.5766],[-0.6284,52.5774],[-0.6274,52.5781],[-0.626,52.5781],[-0.6248,52.5792],[-0.6225,52.5797],[-0.62,52.5797],[-0.6173,52.583],[-0.6146,52.584],[-0.6107,52.5842],[-0.6076,52.5852],[-0.6073,52.5859],[-0.6058,52.5863],[-0.6052,52.5875],[-0.6036,52.5878],[-0.602,52.5888],[-0.598,52.5887],[-0.5972,52.5884],[-0.5941,52.5883],[-0.5919,52.5872],[-0.5886,52.5868],[-0.587,52.5874],[-0.5852,52.5886],[-0.5837,52.5905],[-0.5828,52.5932],[-0.5845,52.5934],[-0.5837,52.5951],[-0.5816,52.5958],[-0.5799,52.5957],[-0.5787,52.5952],[-0.5776,52.5933],[-0.578,52.5918],[-0.5792,52.5904],[-0.5788,52.5888],[-0.577,52.5872],[-0.5756,52.5864],[-0.5719,52.5858],[-0.5682,52.5862],[-0.5651,52.5863],[-0.5629,52.5861],[-0.5616,52.5871],[-0.5607,52.5889],[-0.5612,52.592],[-0.5618,52.5922],[-0.5593,52.594],[-0.5571,52.5947],[-0.5525,52.5945],[-0.547,52.5932],[-0.5452,52.5935],[-0.5442,52.5929],[-0.5427,52.5947],[-0.5436,52.5961],[-0.5493,52.5986],[-0.5504,52.5993],[-0.5523,52.6],[-0.5529,52.6009],[-0.5514,52.6043],[-0.5496,52.6057],[-0.5478,52.6065],[-0.5477,52.6076],[-0.5485,52.6082],[-0.5485,52.6099],[-0.5499,52.6124],[-0.5449,52.6146],[-0.5429,52.615],[-0.5431,52.616],[-0.5414,52.6171],[-0.5391,52.6179],[-0.5389,52.6188],[-0.5396,52.6196],[-0.5381,52.6211],[-0.5392,52.6232],[-0.5411,52.6246],[-0.54,52.6262],[-0.5389,52.6267],[-0.5382,52.6278],[-0.5358,52.627],[-0.5342,52.6289],[-0.5356,52.6294],[-0.5349,52.6305],[-0.534,52.6305],[-0.5333,52.6315],[-0.5319,52.6319],[-0.5289,52.632],[-0.5281,52.6327],[-0.526,52.6335],[-0.5233,52.6352],[-0.5209,52.6372],[-0.5209,52.639],[-0.5214,52.6395],[-0.5211,52.6407],[-0.5198,52.6415],[-0.5183,52.6417],[-0.5169,52.6425],[-0.5155,52.6422],[-0.5145,52.6431],[-0.5126,52.6432],[-0.5104,52.643],[-0.509,52.6424],[-0.5068,52.641],[-0.5044,52.6402],[-0.5023,52.6405],[-0.4986,52.6394],[-0.4973,52.64],[-0.495,52.6402]]]}</t>
  </si>
  <si>
    <t>{"type":"MultiPolygon","coordinates":[[[[-0.2125,54.1576],[-0.2137,54.1548],[-0.2169,54.1483],[-0.2193,54.1447],[-0.2211,54.1425],[-0.2215,54.1414],[-0.2213,54.1387],[-0.2227,54.137],[-0.2263,54.1365],[-0.2291,54.1357],[-0.2298,54.1342],[-0.2297,54.1324],[-0.2372,54.1372],[-0.2447,54.1371],[-0.2486,54.1378],[-0.2504,54.1385],[-0.2553,54.1393],[-0.2625,54.1401],[-0.2654,54.1405],[-0.2691,54.1383],[-0.2728,54.1392],[-0.28,54.1398],[-0.2831,54.1398],[-0.2887,54.1394],[-0.2906,54.1397],[-0.2915,54.1387],[-0.2934,54.1384],[-0.3006,54.1366],[-0.3042,54.1362],[-0.3074,54.1377],[-0.3083,54.139],[-0.3106,54.1413],[-0.3118,54.1429],[-0.3138,54.1464],[-0.3194,54.1455],[-0.3226,54.1453],[-0.3232,54.1471],[-0.3232,54.1496],[-0.3238,54.1503],[-0.3279,54.1492],[-0.3302,54.1491],[-0.3357,54.1497],[-0.341,54.1489],[-0.3429,54.1484],[-0.3464,54.1469],[-0.3486,54.1485],[-0.3507,54.1498],[-0.3553,54.1496],[-0.3584,54.1521],[-0.36,54.1531],[-0.3639,54.1531],[-0.3696,54.1536],[-0.3749,54.1541],[-0.375,54.1562],[-0.3733,54.1563],[-0.3745,54.1626],[-0.3782,54.1668],[-0.3807,54.1703],[-0.3829,54.1719],[-0.3869,54.1742],[-0.388,54.1745],[-0.3907,54.1765],[-0.3964,54.1753],[-0.4032,54.1747],[-0.4041,54.1758],[-0.4085,54.1758],[-0.4085,54.1753],[-0.4131,54.1745],[-0.4184,54.174],[-0.4181,54.1712],[-0.4225,54.1712],[-0.4226,54.1701],[-0.4245,54.1696],[-0.4229,54.1663],[-0.4332,54.1641],[-0.4331,54.1606],[-0.4309,54.1581],[-0.4326,54.1575],[-0.4303,54.1492],[-0.4295,54.147],[-0.4271,54.1374],[-0.43,54.1368],[-0.4385,54.1331],[-0.4437,54.1317],[-0.4539,54.1273],[-0.4585,54.126],[-0.4537,54.1207],[-0.4547,54.12],[-0.4543,54.1167],[-0.4594,54.1153],[-0.4587,54.114],[-0.4683,54.1112],[-0.4659,54.1076],[-0.4821,54.1031],[-0.4898,54.1009],[-0.4937,54.0993],[-0.4985,54.0962],[-0.5029,54.0941],[-0.5091,54.0919],[-0.5136,54.0901],[-0.5182,54.0877],[-0.5201,54.0869],[-0.5246,54.0855],[-0.5251,54.0866],[-0.5263,54.0874],[-0.5281,54.0893],[-0.534,54.0872],[-0.5358,54.0877],[-0.5418,54.0915],[-0.5451,54.091],[-0.5472,54.0914],[-0.5494,54.0923],[-0.5514,54.0927],[-0.5551,54.0926],[-0.5581,54.0929],[-0.5631,54.094],[-0.5664,54.0903],[-0.5746,54.0895],[-0.5767,54.0891],[-0.5839,54.0885],[-0.5898,54.0874],[-0.5922,54.0863],[-0.5939,54.0844],[-0.5975,54.0829],[-0.5992,54.0819],[-0.6005,54.0807],[-0.6027,54.0791],[-0.6055,54.078],[-0.6065,54.0771],[-0.6078,54.0751],[-0.6097,54.0733],[-0.6143,54.0709],[-0.6184,54.0698],[-0.6235,54.0696],[-0.6277,54.0702],[-0.6275,54.0688],[-0.6322,54.0687],[-0.6429,54.0665],[-0.6481,54.066],[-0.6537,54.065],[-0.657,54.0639],[-0.6603,54.0631],[-0.6565,54.0611],[-0.655,54.0609],[-0.6524,54.0598],[-0.6503,54.0586],[-0.6472,54.0565],[-0.6446,54.0551],[-0.6536,54.0459],[-0.6563,54.0454],[-0.6557,54.0443],[-0.658,54.0436],[-0.658,54.0421],[-0.6563,54.0406],[-0.6589,54.0384],[-0.6595,54.0372],[-0.6622,54.0373],[-0.6643,54.0376],[-0.6682,54.0374],[-0.6706,54.038],[-0.675,54.0381],[-0.6795,54.0369],[-0.6805,54.0359],[-0.6803,54.0341],[-0.6822,54.034],[-0.6847,54.0326],[-0.687,54.0307],[-0.6877,54.0288],[-0.6872,54.0263],[-0.6882,54.0251],[-0.6885,54.024],[-0.6875,54.0232],[-0.6844,54.0227],[-0.6837,54.021],[-0.6814,54.0196],[-0.6791,54.019],[-0.6784,54.0176],[-0.6794,54.016],[-0.6806,54.015],[-0.6826,54.0127],[-0.6827,54.0119],[-0.6815,54.0108],[-0.6837,54.0087],[-0.6879,54.0083],[-0.6882,54.008],[-0.7001,54.0069],[-0.7046,54.0061],[-0.7085,54.0079],[-0.7094,54.009],[-0.7096,54.0104],[-0.7109,54.0112],[-0.7133,54.011],[-0.7166,54.0102],[-0.7183,54.0102],[-0.7193,54.0107],[-0.7197,54.0123],[-0.7262,54.0123],[-0.7278,54.0127],[-0.7304,54.0126],[-0.7306,54.0217],[-0.7317,54.0252],[-0.7342,54.0302],[-0.7388,54.029],[-0.7417,54.0285],[-0.7442,54.0277],[-0.7481,54.0272],[-0.7526,54.0261],[-0.7614,54.025],[-0.7663,54.0237],[-0.7697,54.0235],[-0.7716,54.0239],[-0.7758,54.0238],[-0.7788,54.0235],[-0.7799,54.023],[-0.7875,54.0217],[-0.7911,54.0207],[-0.793,54.0206],[-0.7992,54.019],[-0.8003,54.02],[-0.7998,54.0205],[-0.7996,54.0226],[-0.799,54.0241],[-0.8032,54.024],[-0.8033,54.0233],[-0.8097,54.0222],[-0.816,54.0217],[-0.8202,54.0209],[-0.8229,54.0208],[-0.8268,54.0212],[-0.8365,54.0212],[-0.8371,54.0219],[-0.8424,54.0211],[-0.8431,54.0217],[-0.8455,54.02],[-0.848,54.0189],[-0.8523,54.0179],[-0.8549,54.0177],[-0.8574,54.0171],[-0.8597,54.0164],[-0.8613,54.017],[-0.8648,54.0173],[-0.8687,54.0171],[-0.8704,54.0167],[-0.8751,54.0176],[-0.8761,54.0176],[-0.8787,54.0168],[-0.8772,54.0149],[-0.8783,54.013],[-0.8808,54.0119],[-0.8847,54.0108],[-0.8867,54.0105],[-0.8889,54.0092],[-0.8899,54.0071],[-0.89,54.0058],[-0.8912,54.0026],[-0.8924,54.0016],[-0.8931,54.0001],[-0.8946,53.9992],[-0.8967,53.9986],[-0.8989,53.9988],[-0.9002,53.9996],[-0.9013,53.9988],[-0.9039,53.9986],[-0.9072,53.9976],[-0.9093,53.9964],[-0.9113,53.9958],[-0.9121,53.9951],[-0.9118,53.9939],[-0.9121,53.9927],[-0.9132,53.992],[-0.9152,53.9931],[-0.9181,53.9927],[-0.9214,53.9919],[-0.9253,53.9915],[-0.9278,53.9908],[-0.9328,53.9901],[-0.9341,53.9893],[-0.9351,53.9898],[-0.9441,53.9891],[-0.9504,53.9875],[-0.9533,53.9865],[-0.9566,53.9851],[-0.9577,53.9839],[-0.9622,53.9845],[-0.967,53.9859],[-0.9692,53.985],[-0.972,53.9846],[-0.9734,53.9849],[-0.9763,53.9821],[-0.9792,53.983],[-0.9803,53.9823],[-0.9846,53.9815],[-0.9911,53.9819],[-0.995,53.9832],[-0.9958,53.984],[-0.9941,53.9845],[-0.9948,53.9853],[-0.9931,53.9857],[-0.9905,53.9877],[-0.9878,53.9891],[-0.9842,53.9901],[-0.9813,53.9911],[-0.9832,53.9933],[-0.9817,53.9939],[-0.9789,53.9945],[-0.9791,53.9959],[-0.9719,53.9967],[-0.9719,53.9979],[-0.9727,54.0017],[-0.9738,54.0036],[-0.9754,54.0047],[-0.98,54.0032],[-0.9845,54.0022],[-0.9848,54.0027],[-0.9809,54.004],[-0.9793,54.0054],[-0.9799,54.0074],[-0.9814,54.0091],[-0.9827,54.01],[-0.98,54.0129],[-0.9769,54.0158],[-0.9794,54.0174],[-0.9718,54.0204],[-0.9668,54.023],[-0.9706,54.0231],[-0.9701,54.0258],[-0.9711,54.0277],[-0.973,54.0291],[-0.9758,54.0301],[-0.9823,54.0309],[-0.9814,54.0339],[-0.9821,54.0388],[-0.9825,54.0396],[-0.9846,54.0389],[-0.9907,54.0419],[-0.9923,54.0417],[-0.9933,54.0423],[-0.9929,54.0435],[-0.994,54.0457],[-0.9948,54.0463],[-0.9938,54.0473],[-0.9959,54.0481],[-0.9964,54.049],[-0.9982,54.0494],[-0.9987,54.0504],[-1.0003,54.0509],[-1.0007,54.052],[-1.0021,54.0539],[-1.002,54.0552],[-1.0044,54.0556],[-1.0062,54.0538],[-1.0075,54.0536],[-1.0097,54.0524],[-1.0124,54.0513],[-1.0144,54.0493],[-1.0158,54.0498],[-1.0249,54.0521],[-1.0285,54.0527],[-1.0353,54.0535],[-1.0391,54.0537],[-1.0465,54.0543],[-1.0484,54.0546],[-1.0597,54.0569],[-1.0591,54.0539],[-1.0584,54.0524],[-1.059,54.0497],[-1.0599,54.0484],[-1.0622,54.0501],[-1.0718,54.0487],[-1.0783,54.0482],[-1.0822,54.0477],[-1.0849,54.0476],[-1.089,54.0481],[-1.0917,54.0473],[-1.0929,54.0463],[-1.0943,54.0466],[-1.0953,54.0428],[-1.0961,54.0404],[-1.0975,54.0411],[-1.1001,54.0414],[-1.101,54.0409],[-1.0998,54.0394],[-1.0998,54.0377],[-1.1047,54.0376],[-1.1078,54.0372],[-1.1116,54.0361],[-1.1149,54.0358],[-1.1154,54.0347],[-1.117,54.0336],[-1.1203,54.029],[-1.1276,54.031],[-1.1309,54.0306],[-1.1337,54.0306],[-1.1408,54.0298],[-1.1406,54.0278],[-1.142,54.0272],[-1.1447,54.0253],[-1.1451,54.0229],[-1.1424,54.0189],[-1.1465,54.0167],[-1.148,54.0161],[-1.1477,54.015],[-1.1459,54.0133],[-1.1437,54.0126],[-1.1429,54.0109],[-1.1441,54.0082],[-1.1471,54.0067],[-1.1484,54.005],[-1.1491,54.0029],[-1.1484,54.0016],[-1.1473,54.0016],[-1.1469,54.0006],[-1.1453,54],[-1.1438,53.9988],[-1.1424,53.9986],[-1.1406,53.9973],[-1.141,53.996],[-1.1394,53.9952],[-1.1395,53.9941],[-1.1389,53.9926],[-1.1374,53.9916],[-1.1387,53.9909],[-1.1436,53.9895],[-1.1472,53.989],[-1.1498,53.9889],[-1.1526,53.9895],[-1.1592,53.993],[-1.1607,53.9943],[-1.1639,53.9955],[-1.1672,53.9963],[-1.1714,54.0005],[-1.173,54.0015],[-1.1755,54.0022],[-1.1756,54.0012],[-1.177,54.0005],[-1.1782,54.0005],[-1.1788,53.9992],[-1.1808,53.999],[-1.1822,54.0005],[-1.1844,54.001],[-1.1886,54.0025],[-1.1893,54.0016],[-1.191,54.0013],[-1.1919,53.9999],[-1.1894,53.998],[-1.1868,53.9982],[-1.1857,53.9973],[-1.1842,53.997],[-1.1828,53.9942],[-1.1817,53.9928],[-1.1806,53.9897],[-1.1816,53.9861],[-1.1821,53.9853],[-1.185,53.9843],[-1.1887,53.9839],[-1.1925,53.9843],[-1.1952,53.9854],[-1.1975,53.987],[-1.1972,53.9879],[-1.1995,53.9889],[-1.2005,53.989],[-1.202,53.9882],[-1.2022,53.9872],[-1.2035,53.9866],[-1.205,53.9868],[-1.2072,53.9865],[-1.2111,53.9854],[-1.2135,53.9852],[-1.2165,53.9856],[-1.2172,53.9848],[-1.2173,53.9833],[-1.2191,53.9827],[-1.2216,53.9804],[-1.2223,53.9789],[-1.2224,53.9765],[-1.2235,53.9755],[-1.2237,53.9746],[-1.2223,53.9735],[-1.2215,53.9724],[-1.2214,53.9703],[-1.2207,53.969],[-1.219,53.9671],[-1.2175,53.966],[-1.2199,53.9635],[-1.2199,53.9626],[-1.2183,53.9611],[-1.216,53.9596],[-1.2127,53.9562],[-1.2121,53.9547],[-1.2089,53.9511],[-1.2081,53.9486],[-1.2074,53.9455],[-1.2043,53.9437],[-1.2035,53.9422],[-1.2033,53.9409],[-1.2026,53.9389],[-1.2005,53.9359],[-1.1999,53.9344],[-1.2001,53.9324],[-1.1977,53.9293],[-1.1979,53.9287],[-1.2001,53.9283],[-1.2002,53.9269],[-1.1995,53.9253],[-1.1976,53.9239],[-1.196,53.9235],[-1.1956,53.9224],[-1.1911,53.9226],[-1.1867,53.9184],[-1.1857,53.916],[-1.1817,53.9167],[-1.1793,53.9169],[-1.1774,53.9143],[-1.1759,53.9135],[-1.1731,53.9113],[-1.1706,53.9088],[-1.1649,53.9106],[-1.1644,53.909],[-1.1633,53.9078],[-1.1617,53.9042],[-1.1616,53.9027],[-1.1603,53.9006],[-1.159,53.8994],[-1.1543,53.8967],[-1.1544,53.8959],[-1.1506,53.8952],[-1.1495,53.8937],[-1.1468,53.8946],[-1.1436,53.8925],[-1.1416,53.8926],[-1.1393,53.8938],[-1.1368,53.8959],[-1.1349,53.8948],[-1.1343,53.8925],[-1.1332,53.891],[-1.1295,53.8892],[-1.1283,53.8884],[-1.1254,53.8858],[-1.1249,53.8848],[-1.125,53.8827],[-1.121,53.8826],[-1.1186,53.8814],[-1.1162,53.8798],[-1.1106,53.8785],[-1.109,53.8773],[-1.1053,53.8758],[-1.1069,53.8752],[-1.1128,53.8719],[-1.1162,53.8689],[-1.1184,53.8675],[-1.1213,53.8663],[-1.1258,53.8658],[-1.1272,53.8651],[-1.1281,53.8638],[-1.1277,53.8619],[-1.1253,53.8598],[-1.1219,53.8581],[-1.1189,53.8571],[-1.1184,53.8559],[-1.1187,53.8546],[-1.1201,53.853],[-1.1233,53.8507],[-1.1246,53.8486],[-1.124,53.8466],[-1.1245,53.8454],[-1.1265,53.844],[-1.129,53.844],[-1.13,53.8443],[-1.1327,53.8442],[-1.1341,53.8435],[-1.134,53.842],[-1.1311,53.839],[-1.1302,53.8373],[-1.1299,53.8354],[-1.1284,53.8334],[-1.127,53.8328],[-1.1251,53.8328],[-1.1229,53.8339],[-1.1206,53.8355],[-1.118,53.8365],[-1.1162,53.8368],[-1.105,53.8371],[-1.1017,53.8369],[-1.0997,53.8366],[-1.0929,53.8336],[-1.0896,53.8315],[-1.0875,53.8317],[-1.0861,53.833],[-1.0836,53.8343],[-1.0783,53.8358],[-1.0761,53.8351],[-1.0765,53.8328],[-1.079,53.8296],[-1.0806,53.8278],[-1.084,53.8253],[-1.0848,53.8243],[-1.0848,53.8226],[-1.0843,53.8218],[-1.0821,53.8204],[-1.0786,53.8192],[-1.0744,53.8192],[-1.0714,53.8186],[-1.0682,53.8176],[-1.0634,53.8142],[-1.0617,53.8135],[-1.0582,53.8127],[-1.054,53.8113],[-1.0499,53.8108],[-1.0445,53.8107],[-1.0436,53.8096],[-1.0463,53.8078],[-1.0475,53.8062],[-1.0482,53.8047],[-1.0487,53.801],[-1.0486,53.7958],[-1.048,53.794],[-1.0468,53.7921],[-1.0466,53.7907],[-1.0471,53.79],[-1.0496,53.7894],[-1.0545,53.7893],[-1.0597,53.7885],[-1.0664,53.7879],[-1.0671,53.7866],[-1.0648,53.7849],[-1.0628,53.784],[-1.0569,53.7824],[-1.0524,53.7815],[-1.0494,53.7808],[-1.0451,53.7791],[-1.0376,53.7773],[-1.0346,53.7768],[-1.0319,53.7766],[-1.027,53.777],[-1.0247,53.7759],[-1.0224,53.7737],[-1.0217,53.7725],[-1.022,53.7714],[-1.0234,53.7711],[-1.0257,53.7716],[-1.0286,53.7713],[-1.0308,53.7698],[-1.034,53.7661],[-1.0342,53.7651],[-1.0335,53.7641],[-1.0272,53.7603],[-1.0256,53.7598],[-1.0232,53.7595],[-1.0212,53.7599],[-1.0169,53.7616],[-1.011,53.7636],[-1.0096,53.7643],[-1.0033,53.7679],[-1.001,53.7684],[-1.0007,53.767],[-0.9998,53.7658],[-0.9979,53.765],[-0.994,53.7643],[-0.989,53.7646],[-0.9869,53.764],[-0.9882,53.7626],[-0.9888,53.7612],[-0.9881,53.7596],[-0.9864,53.7573],[-0.9846,53.7554],[-0.9815,53.7528],[-0.9798,53.7517],[-0.9771,53.7505],[-0.9745,53.7497],[-0.9699,53.7486],[-0.9678,53.7483],[-0.9651,53.7473],[-0.9637,53.7463],[-0.9624,53.7434],[-0.962,53.741],[-0.9629,53.7369],[-0.9613,53.7356],[-0.9601,53.7353],[-0.9533,53.7354],[-0.9502,53.7346],[-0.9465,53.733],[-0.944,53.7323],[-0.9363,53.7313],[-0.9309,53.7311],[-0.9236,53.7314],[-0.9165,53.7324],[-0.912,53.7324],[-0.9114,53.732],[-0.9116,53.7307],[-0.9126,53.7286],[-0.9116,53.7274],[-0.9089,53.7267],[-0.9058,53.7251],[-0.9039,53.7212],[-0.9036,53.7198],[-0.9043,53.7179],[-0.9059,53.7172],[-0.9076,53.7174],[-0.9103,53.7185],[-0.913,53.7189],[-0.9204,53.7191],[-0.923,53.7189],[-0.9257,53.7185],[-0.9292,53.7175],[-0.9323,53.717],[-0.9355,53.7163],[-0.9405,53.7136],[-0.9426,53.7129],[-0.9466,53.7127],[-0.9497,53.713],[-0.9542,53.7148],[-0.9565,53.7151],[-0.9587,53.7146],[-0.9593,53.7134],[-0.959,53.711],[-0.9598,53.7094],[-0.9616,53.7076],[-0.9604,53.7064],[-0.9586,53.7056],[-0.9584,53.7049],[-0.9617,53.7043],[-0.9632,53.703],[-0.9627,53.701],[-0.9652,53.7006],[-0.9666,53.7008],[-0.9686,53.7016],[-0.9693,53.7028],[-0.9671,53.7035],[-0.9662,53.7042],[-0.9662,53.7058],[-0.9681,53.707],[-0.9751,53.7062],[-0.9809,53.7051],[-0.9829,53.7042],[-0.9837,53.7024],[-0.9827,53.6991],[-0.9804,53.6971],[-0.9856,53.6978],[-0.9928,53.6976],[-0.9948,53.6977],[-0.9979,53.6988],[-0.9995,53.6991],[-1.0016,53.699],[-1.0034,53.6983],[-1.0042,53.6967],[-1.0069,53.6955],[-1.0107,53.697],[-1.014,53.6973],[-1.017,53.6979],[-1.0211,53.6982],[-1.0235,53.6981],[-1.0281,53.6974],[-1.0313,53.6971],[-1.0347,53.6964],[-1.0363,53.6957],[-1.0379,53.6943],[-1.0394,53.6941],[-1.0406,53.6958],[-1.0446,53.6984],[-1.047,53.6988],[-1.0486,53.6985],[-1.052,53.697],[-1.0535,53.697],[-1.0537,53.6977],[-1.0536,53.7011],[-1.0542,53.7019],[-1.0593,53.705],[-1.0604,53.7063],[-1.0624,53.707],[-1.0637,53.7067],[-1.0673,53.7046],[-1.0693,53.7046],[-1.0709,53.708],[-1.0726,53.7092],[-1.0754,53.7092],[-1.0797,53.7081],[-1.0811,53.7087],[-1.0808,53.7106],[-1.0813,53.7116],[-1.084,53.7143],[-1.0845,53.7154],[-1.0839,53.7172],[-1.0848,53.7174],[-1.0893,53.7157],[-1.0927,53.714],[-1.0937,53.713],[-1.0946,53.7131],[-1.0958,53.714],[-1.0947,53.7155],[-1.0957,53.7162],[-1.0972,53.716],[-1.1014,53.7147],[-1.1041,53.7147],[-1.1041,53.7155],[-1.0997,53.7172],[-1.0986,53.718],[-1.0983,53.7193],[-1.0993,53.7195],[-1.1034,53.7187],[-1.1043,53.7187],[-1.1077,53.7212],[-1.1081,53.7226],[-1.1088,53.7233],[-1.1116,53.723],[-1.1142,53.7212],[-1.1152,53.7199],[-1.1165,53.7201],[-1.1172,53.7209],[-1.1167,53.7229],[-1.1185,53.7243],[-1.1201,53.7268],[-1.1209,53.7262],[-1.119,53.7243],[-1.1171,53.7227],[-1.1177,53.721],[-1.1174,53.7201],[-1.1149,53.7193],[-1.1137,53.721],[-1.1115,53.7227],[-1.1092,53.723],[-1.1085,53.7213],[-1.1045,53.7184],[-1.1032,53.7184],[-1.0993,53.7192],[-1.0988,53.7187],[-1.0997,53.7176],[-1.1031,53.7162],[-1.105,53.7152],[-1.1042,53.7144],[-1.1012,53.7144],[-1.0967,53.7159],[-1.0953,53.7154],[-1.0962,53.7141],[-1.0946,53.7128],[-1.093,53.7131],[-1.0919,53.7141],[-1.0896,53.7154],[-1.0854,53.7168],[-1.0846,53.7167],[-1.085,53.7151],[-1.0842,53.7139],[-1.0817,53.7115],[-1.0813,53.7107],[-1.0815,53.7085],[-1.0794,53.7079],[-1.0748,53.709],[-1.0723,53.7088],[-1.0715,53.7082],[-1.0707,53.7062],[-1.0697,53.7043],[-1.0689,53.704],[-1.0695,53.7029],[-1.0749,53.704],[-1.0758,53.7016],[-1.0782,53.6977],[-1.0765,53.6965],[-1.0823,53.6902],[-1.085,53.6869],[-1.0807,53.6853],[-1.0811,53.6846],[-1.0873,53.6833],[-1.0878,53.6826],[-1.0908,53.6803],[-1.0936,53.6779],[-1.0975,53.6753],[-1.1002,53.6744],[-1.102,53.6744],[-1.1036,53.6695],[-1.1007,53.6692],[-1.0915,53.6687],[-1.087,53.6666],[-1.0888,53.6645],[-1.0876,53.6634],[-1.0845,53.662],[-1.0825,53.662],[-1.0797,53.6607],[-1.0785,53.6604],[-1.0753,53.6605],[-1.0711,53.66],[-1.0712,53.6579],[-1.0679,53.6573],[-1.0634,53.6574],[-1.0619,53.6592],[-1.0592,53.6591],[-1.0596,53.6584],[-1.0573,53.6576],[-1.0509,53.6575],[-1.0487,53.656],[-1.0505,53.6549],[-1.0519,53.6523],[-1.0551,53.651],[-1.0659,53.6489],[-1.0702,53.6488],[-1.0717,53.649],[-1.0826,53.6515],[-1.0855,53.6516],[-1.0873,53.6512],[-1.0903,53.6499],[-1.0951,53.65],[-1.1016,53.6486],[-1.1141,53.6468],[-1.1165,53.6458],[-1.1185,53.6466],[-1.1213,53.6468],[-1.1231,53.646],[-1.1241,53.6446],[-1.1252,53.6439],[-1.1277,53.6436],[-1.1291,53.6424],[-1.128,53.6398],[-1.1271,53.6385],[-1.1275,53.6371],[-1.1289,53.6349],[-1.1299,53.6341],[-1.1315,53.6336],[-1.1334,53.6335],[-1.1346,53.6328],[-1.1359,53.6328],[-1.1389,53.6334],[-1.14,53.6355],[-1.1428,53.6361],[-1.1448,53.6372],[-1.1456,53.6385],[-1.15,53.6391],[-1.152,53.6426],[-1.1555,53.6432],[-1.1591,53.6433],[-1.1609,53.642],[-1.1642,53.6416],[-1.1657,53.6408],[-1.1679,53.6408],[-1.1709,53.6393],[-1.1724,53.6394],[-1.1744,53.6382],[-1.1803,53.6378],[-1.1886,53.636],[-1.1917,53.636],[-1.1937,53.6364],[-1.1945,53.6381],[-1.1962,53.639],[-1.1974,53.639],[-1.1978,53.6399],[-1.2015,53.6413],[-1.2065,53.6427],[-1.2098,53.6431],[-1.2109,53.6409],[-1.2156,53.642],[-1.2163,53.64],[-1.2177,53.6402],[-1.2186,53.6366],[-1.2194,53.6367],[-1.2196,53.6345],[-1.2185,53.6332],[-1.2184,53.6315],[-1.2174,53.6291],[-1.2176,53.6272],[-1.2175,53.6242],[-1.2188,53.6235],[-1.2214,53.6235],[-1.2267,53.6219],[-1.2276,53.6222],[-1.2328,53.6211],[-1.2345,53.6231],[-1.2364,53.625],[-1.2385,53.6274],[-1.2418,53.6326],[-1.2435,53.6343],[-1.2483,53.6372],[-1.2525,53.6401],[-1.2537,53.6412],[-1.2547,53.6428],[-1.2555,53.6458],[-1.2552,53.6489],[-1.2543,53.6485],[-1.2518,53.6484],[-1.2497,53.649],[-1.2488,53.6496],[-1.2512,53.6516],[-1.2483,53.654],[-1.247,53.6556],[-1.248,53.6562],[-1.25,53.659],[-1.2521,53.6615],[-1.2525,53.6624],[-1.2517,53.6635],[-1.2523,53.6666],[-1.2518,53.668],[-1.2502,53.6694],[-1.2497,53.6706],[-1.2464,53.6729],[-1.244,53.6732],[-1.2433,53.6774],[-1.2425,53.6801],[-1.2425,53.6818],[-1.244,53.6911],[-1.2444,53.6924],[-1.2402,53.6924],[-1.2348,53.6928],[-1.2249,53.6933],[-1.2215,53.6937],[-1.2098,53.6945],[-1.199,53.6949],[-1.199,53.6967],[-1.1997,53.6987],[-1.1988,53.7007],[-1.2014,53.7018],[-1.204,53.7021],[-1.2151,53.7055],[-1.2156,53.7069],[-1.2184,53.7071],[-1.2188,53.7093],[-1.2179,53.7095],[-1.2171,53.7112],[-1.2195,53.7143],[-1.2218,53.7128],[-1.2246,53.7123],[-1.2239,53.7108],[-1.2251,53.71],[-1.2269,53.7099],[-1.2282,53.711],[-1.2275,53.7125],[-1.2288,53.7146],[-1.2301,53.7148],[-1.238,53.7125],[-1.2394,53.7123],[-1.2428,53.7123],[-1.248,53.7117],[-1.2512,53.7126],[-1.2542,53.7127],[-1.2565,53.7117],[-1.2577,53.7118],[-1.2636,53.714],[-1.2682,53.7148],[-1.2694,53.7155],[-1.2695,53.7179],[-1.2706,53.7201],[-1.2711,53.7238],[-1.2728,53.7256],[-1.2767,53.726],[-1.2777,53.7265],[-1.2791,53.7285],[-1.2802,53.7296],[-1.2839,53.7321],[-1.2851,53.7332],[-1.287,53.7356],[-1.2892,53.7366],[-1.2919,53.7387],[-1.2937,53.7393],[-1.2963,53.7395],[-1.2997,53.7416],[-1.302,53.7417],[-1.3038,53.7419],[-1.3072,53.7427],[-1.31,53.7445],[-1.3116,53.7445],[-1.3154,53.7437],[-1.314,53.7463],[-1.3133,53.7488],[-1.3128,53.7495],[-1.3129,53.7511],[-1.3121,53.7531],[-1.3126,53.7541],[-1.3122,53.7559],[-1.3085,53.7565],[-1.3077,53.7551],[-1.3044,53.7552],[-1.302,53.7557],[-1.2983,53.7556],[-1.2975,53.7558],[-1.2952,53.7554],[-1.2947,53.7563],[-1.2967,53.759],[-1.2927,53.7601],[-1.292,53.7614],[-1.2908,53.7623],[-1.2904,53.7643],[-1.2913,53.7654],[-1.2917,53.7667],[-1.2956,53.7713],[-1.2981,53.7728],[-1.3024,53.7727],[-1.3068,53.773],[-1.3035,53.7749],[-1.3097,53.7777],[-1.3126,53.7793],[-1.3116,53.7797],[-1.3138,53.7815],[-1.3139,53.7845],[-1.3134,53.7865],[-1.3116,53.7884],[-1.3128,53.7896],[-1.312,53.7921],[-1.3117,53.7954],[-1.3123,53.7978],[-1.3136,53.8009],[-1.3136,53.8024],[-1.3142,53.8048],[-1.3139,53.8068],[-1.3146,53.8078],[-1.3149,53.8095],[-1.3136,53.8096],[-1.3124,53.8144],[-1.3094,53.8137],[-1.3076,53.8136],[-1.3073,53.8145],[-1.3051,53.815],[-1.3036,53.8165],[-1.3073,53.8177],[-1.3105,53.8202],[-1.3096,53.822],[-1.3098,53.8229],[-1.314,53.8231],[-1.3182,53.8249],[-1.3223,53.8274],[-1.327,53.8294],[-1.3291,53.8306],[-1.331,53.8319],[-1.3335,53.8331],[-1.3344,53.8344],[-1.3318,53.8348],[-1.3297,53.8358],[-1.3285,53.835],[-1.3258,53.835],[-1.326,53.8359],[-1.3257,53.8385],[-1.3266,53.8404],[-1.3282,53.8413],[-1.3321,53.8409],[-1.3363,53.8431],[-1.3382,53.8442],[-1.3421,53.8452],[-1.3422,53.8457],[-1.3394,53.8507],[-1.3384,53.8517],[-1.3429,53.8516],[-1.3456,53.8531],[-1.347,53.8542],[-1.3494,53.855],[-1.353,53.8567],[-1.3506,53.8575],[-1.347,53.8582],[-1.342,53.8589],[-1.3315,53.8615],[-1.3293,53.8616],[-1.3233,53.8617],[-1.3204,53.862],[-1.3172,53.8627],[-1.3154,53.8633],[-1.3126,53.8653],[-1.3118,53.8669],[-1.3148,53.8687],[-1.3184,53.8775],[-1.3158,53.8795],[-1.3159,53.8814],[-1.3167,53.8822],[-1.3202,53.8833],[-1.3208,53.8838],[-1.32,53.8853],[-1.3202,53.8875],[-1.3198,53.8886],[-1.3179,53.8887],[-1.3175,53.8901],[-1.3179,53.8918],[-1.317,53.8922],[-1.3178,53.8941],[-1.3177,53.8959],[-1.3181,53.8975],[-1.3223,53.9004],[-1.3219,53.9008],[-1.3218,53.9029],[-1.3195,53.9039],[-1.3137,53.9047],[-1.3139,53.905],[-1.3108,53.9059],[-1.3058,53.9065],[-1.3027,53.9074],[-1.3006,53.9075],[-1.3007,53.9086],[-1.302,53.9097],[-1.3012,53.9145],[-1.3001,53.9171],[-1.3001,53.9191],[-1.2996,53.9198],[-1.2972,53.9217],[-1.2984,53.922],[-1.3003,53.9206],[-1.3013,53.921],[-1.302,53.9221],[-1.3053,53.9211],[-1.3074,53.9211],[-1.3042,53.9249],[-1.3023,53.9255],[-1.2971,53.9264],[-1.2943,53.9266],[-1.2946,53.9274],[-1.2968,53.9286],[-1.3004,53.9294],[-1.3022,53.9274],[-1.3053,53.9271],[-1.3066,53.9243],[-1.309,53.9241],[-1.3084,53.9287],[-1.3069,53.934],[-1.3101,53.9349],[-1.3123,53.9352],[-1.3148,53.935],[-1.3164,53.9355],[-1.3203,53.9361],[-1.321,53.9369],[-1.323,53.9366],[-1.3256,53.9379],[-1.3292,53.938],[-1.3314,53.9386],[-1.3325,53.9397],[-1.3343,53.9396],[-1.3358,53.939],[-1.3376,53.9402],[-1.3392,53.9407],[-1.3415,53.9406],[-1.344,53.9398],[-1.3429,53.9433],[-1.3416,53.9439],[-1.3398,53.9455],[-1.3404,53.9459],[-1.3434,53.9449],[-1.3482,53.9449],[-1.3524,53.9442],[-1.3549,53.9436],[-1.3586,53.9417],[-1.3619,53.9415],[-1.3645,53.9416],[-1.3681,53.9423],[-1.3702,53.943],[-1.3718,53.9428],[-1.375,53.941],[-1.3817,53.9405],[-1.385,53.9421],[-1.3865,53.9432],[-1.3901,53.943],[-1.3919,53.9425],[-1.3967,53.9419],[-1.3972,53.9425],[-1.3999,53.9414],[-1.4004,53.9401],[-1.4004,53.9377],[-1.4029,53.9365],[-1.4048,53.9362],[-1.4077,53.9362],[-1.4095,53.9335],[-1.4107,53.931],[-1.4101,53.9301],[-1.4085,53.9294],[-1.4067,53.9278],[-1.4097,53.9279],[-1.4136,53.9283],[-1.4188,53.9281],[-1.4281,53.9294],[-1.4298,53.9289],[-1.4326,53.9272],[-1.4335,53.9263],[-1.4331,53.9249],[-1.4315,53.9233],[-1.4321,53.9208],[-1.4313,53.9161],[-1.4301,53.9138],[-1.4314,53.9133],[-1.4318,53.912],[-1.433,53.9108],[-1.4344,53.9102],[-1.4364,53.9133],[-1.4383,53.914],[-1.4412,53.9137],[-1.4429,53.9129],[-1.4457,53.9096],[-1.4477,53.9088],[-1.4499,53.9075],[-1.4522,53.9071],[-1.4549,53.9074],[-1.4606,53.9068],[-1.4626,53.906],[-1.465,53.9067],[-1.4654,53.9073],[-1.465,53.909],[-1.4666,53.9104],[-1.4689,53.9111],[-1.471,53.9113],[-1.4735,53.9112],[-1.4754,53.9116],[-1.4794,53.9109],[-1.4816,53.9107],[-1.486,53.9109],[-1.4892,53.9119],[-1.4919,53.9144],[-1.4947,53.9153],[-1.4999,53.9152],[-1.5044,53.9135],[-1.5058,53.9124],[-1.5099,53.9114],[-1.5146,53.9117],[-1.5179,53.9117],[-1.5214,53.9113],[-1.5265,53.9098],[-1.5276,53.909],[-1.5295,53.9086],[-1.533,53.909],[-1.5351,53.9099],[-1.5372,53.9103],[-1.5414,53.91],[-1.5451,53.9101],[-1.5479,53.9109],[-1.5494,53.9107],[-1.5491,53.9088],[-1.5505,53.9068],[-1.5501,53.9043],[-1.5513,53.903],[-1.5526,53.903],[-1.5556,53.9046],[-1.557,53.9049],[-1.5598,53.9048],[-1.5619,53.9038],[-1.5631,53.904],[-1.564,53.9054],[-1.5662,53.91],[-1.5677,53.9108],[-1.5689,53.9109],[-1.5731,53.9102],[-1.5785,53.9099],[-1.5836,53.9093],[-1.5848,53.9084],[-1.5858,53.9064],[-1.5862,53.9044],[-1.5852,53.903],[-1.5858,53.9014],[-1.5871,53.9012],[-1.5898,53.9014],[-1.5929,53.902],[-1.5945,53.9027],[-1.5984,53.9035],[-1.6011,53.9053],[-1.6017,53.9065],[-1.601,53.9082],[-1.5989,53.9089],[-1.6,53.9098],[-1.603,53.9096],[-1.6072,53.909],[-1.6086,53.9084],[-1.612,53.9062],[-1.6193,53.9037],[-1.6223,53.9034],[-1.624,53.9039],[-1.6261,53.9049],[-1.6288,53.9053],[-1.6314,53.9052],[-1.6379,53.9055],[-1.6411,53.9071],[-1.6428,53.9074],[-1.6459,53.9071],[-1.6486,53.9059],[-1.652,53.9057],[-1.6535,53.9067],[-1.6543,53.9078],[-1.6539,53.9094],[-1.6523,53.911],[-1.6532,53.9117],[-1.6562,53.9127],[-1.6625,53.9131],[-1.665,53.9131],[-1.6668,53.9128],[-1.6695,53.9115],[-1.68,53.9103],[-1.6846,53.9106],[-1.6846,53.912],[-1.6882,53.9117],[-1.6892,53.9126],[-1.6876,53.9144],[-1.687,53.9164],[-1.6902,53.9167],[-1.6903,53.9174],[-1.6951,53.9173],[-1.6986,53.9168],[-1.7008,53.9174],[-1.7022,53.9184],[-1.7039,53.9186],[-1.7048,53.9182],[-1.7067,53.9187],[-1.7061,53.9171],[-1.708,53.917],[-1.7093,53.9179],[-1.7125,53.9175],[-1.7131,53.9179],[-1.7164,53.9176],[-1.7161,53.9171],[-1.7174,53.9137],[-1.7176,53.9118],[-1.7187,53.9105],[-1.719,53.9091],[-1.721,53.9104],[-1.7217,53.9117],[-1.7242,53.9115],[-1.7254,53.9107],[-1.7272,53.9102],[-1.729,53.9103],[-1.7347,53.9121],[-1.7384,53.9128],[-1.7415,53.9141],[-1.7429,53.9152],[-1.746,53.9187],[-1.7459,53.9212],[-1.745,53.9224],[-1.7461,53.9231],[-1.7497,53.9226],[-1.7545,53.9211],[-1.7572,53.9214],[-1.7608,53.9231],[-1.7621,53.9239],[-1.7649,53.9247],[-1.7678,53.924],[-1.7687,53.922],[-1.7695,53.9213],[-1.7729,53.9209],[-1.7752,53.9213],[-1.7766,53.9218],[-1.7779,53.9235],[-1.7798,53.9253],[-1.781,53.9278],[-1.7821,53.9292],[-1.7851,53.9297],[-1.7933,53.9292],[-1.7975,53.9295],[-1.7964,53.9309],[-1.7963,53.9335],[-1.7974,53.9342],[-1.7972,53.9356],[-1.7978,53.9366],[-1.799,53.9367],[-1.8029,53.9359],[-1.8039,53.9382],[-1.8051,53.939],[-1.8062,53.9387],[-1.8118,53.9387],[-1.8151,53.9383],[-1.8171,53.9386],[-1.819,53.9381],[-1.8233,53.9383],[-1.8241,53.939],[-1.8258,53.9383],[-1.8302,53.938],[-1.8301,53.9404],[-1.8356,53.9395],[-1.8384,53.9397],[-1.8417,53.9394],[-1.845,53.9399],[-1.8477,53.9408],[-1.8477,53.9385],[-1.8487,53.936],[-1.8423,53.9342],[-1.8397,53.9331],[-1.8363,53.932],[-1.8362,53.9314],[-1.8392,53.9314],[-1.8405,53.9317],[-1.8433,53.9329],[-1.8465,53.9327],[-1.8507,53.9312],[-1.8528,53.931],[-1.8564,53.9323],[-1.8585,53.9323],[-1.8608,53.9329],[-1.863,53.9344],[-1.8625,53.9374],[-1.8617,53.9391],[-1.8625,53.9408],[-1.8643,53.9413],[-1.8652,53.9421],[-1.867,53.9427],[-1.872,53.9439],[-1.8741,53.9451],[-1.8753,53.9466],[-1.8763,53.9489],[-1.8763,53.9513],[-1.8775,53.953],[-1.8789,53.9543],[-1.8799,53.9559],[-1.8797,53.9569],[-1.8783,53.9586],[-1.8781,53.9599],[-1.8787,53.9624],[-1.8795,53.9628],[-1.8836,53.9632],[-1.8855,53.963],[-1.8864,53.9609],[-1.8874,53.9601],[-1.8897,53.9593],[-1.8908,53.957],[-1.8931,53.9554],[-1.8957,53.9551],[-1.8988,53.9554],[-1.8996,53.9559],[-1.9036,53.9572],[-1.9035,53.9581],[-1.9061,53.9584],[-1.9084,53.9576],[-1.911,53.9572],[-1.9127,53.9566],[-1.9132,53.956],[-1.9177,53.9554],[-1.9191,53.9549],[-1.9201,53.9556],[-1.9228,53.9556],[-1.924,53.9541],[-1.928,53.9504],[-1.9309,53.9503],[-1.9342,53.9519],[-1.9397,53.9522],[-1.9416,53.9525],[-1.944,53.9562],[-1.9507,53.9567],[-1.9494,53.953],[-1.9582,53.9539],[-1.9662,53.9515],[-1.965,53.9482],[-1.9639,53.948],[-1.9631,53.9458],[-1.9624,53.9452],[-1.9621,53.9434],[-1.9686,53.9439],[-1.9705,53.9433],[-1.97,53.9419],[-1.9678,53.9404],[-1.966,53.9373],[-1.9631,53.9334],[-1.968,53.9318],[-1.9659,53.9304],[-1.9659,53.9279],[-1.9672,53.9275],[-1.9704,53.9284],[-1.9702,53.9291],[-1.9719,53.93],[-1.9769,53.9264],[-1.9739,53.924],[-1.9628,53.9186],[-1.9617,53.9183],[-1.9596,53.9155],[-1.9575,53.9136],[-1.9568,53.9137],[-1.9532,53.9117],[-1.9535,53.909],[-1.9532,53.9077],[-1.9534,53.9065],[-1.9526,53.9035],[-1.9563,53.9033],[-1.9621,53.9035],[-1.9652,53.9034],[-1.9684,53.9038],[-1.9728,53.9022],[-1.9749,53.9012],[-1.9772,53.9009],[-1.9791,53.9012],[-1.9789,53.8981],[-1.9797,53.8973],[-1.9811,53.897],[-1.9808,53.8951],[-1.9813,53.8942],[-1.9786,53.8908],[-1.9772,53.8877],[-1.9781,53.8842],[-1.9761,53.8789],[-1.977,53.8756],[-1.9787,53.8738],[-1.9804,53.8711],[-1.9824,53.8688],[-1.9877,53.8677],[-1.9955,53.8687],[-1.9995,53.8721],[-2.013,53.8705],[-2.0135,53.8697],[-2.0217,53.8715],[-2.0276,53.864],[-2.0298,53.8608],[-2.0317,53.8586],[-2.0366,53.8562],[-2.0451,53.8512],[-2.0461,53.8501],[-2.058,53.8566],[-2.0625,53.8592],[-2.0653,53.859],[-2.0664,53.8596],[-2.069,53.8597],[-2.0714,53.8611],[-2.0737,53.8617],[-2.0756,53.863],[-2.0765,53.8653],[-2.0766,53.8667],[-2.0792,53.8688],[-2.0812,53.87],[-2.0838,53.8702],[-2.0859,53.8697],[-2.089,53.8682],[-2.0901,53.8684],[-2.0883,53.87],[-2.0851,53.8717],[-2.0833,53.873],[-2.0814,53.8757],[-2.0825,53.8767],[-2.0826,53.8777],[-2.0837,53.8779],[-2.0862,53.8807],[-2.0907,53.8828],[-2.0909,53.8834],[-2.0939,53.8851],[-2.0957,53.8881],[-2.0983,53.8893],[-2.103,53.8909],[-2.1036,53.8922],[-2.1078,53.8977],[-2.1132,53.9046],[-2.1075,53.908],[-2.1098,53.9091],[-2.1109,53.911],[-2.1125,53.9125],[-2.1147,53.9137],[-2.1131,53.9154],[-2.1167,53.9173],[-2.1194,53.9177],[-2.1218,53.9173],[-2.1246,53.9219],[-2.1243,53.9232],[-2.1269,53.9236],[-2.1302,53.9235],[-2.1309,53.9246],[-2.1325,53.9255],[-2.1322,53.9265],[-2.1378,53.928],[-2.14,53.9283],[-2.1409,53.9264],[-2.1418,53.9257],[-2.1449,53.9265],[-2.1494,53.926],[-2.1481,53.9278],[-2.1517,53.9295],[-2.1552,53.9276],[-2.1569,53.927],[-2.1578,53.9283],[-2.1597,53.9286],[-2.1629,53.9273],[-2.1639,53.9294],[-2.1636,53.9306],[-2.1616,53.9318],[-2.1624,53.933],[-2.1641,53.9346],[-2.1717,53.9377],[-2.1744,53.9367],[-2.1759,53.9342],[-2.178,53.9352],[-2.1805,53.9356],[-2.1822,53.9354],[-2.1839,53.9366],[-2.1856,53.9404],[-2.1855,53.9419],[-2.1843,53.9428],[-2.1832,53.9456],[-2.1808,53.9457],[-2.1805,53.9466],[-2.1807,53.948],[-2.1838,53.9498],[-2.1835,53.9514],[-2.1849,53.9527],[-2.1878,53.9542],[-2.1882,53.9552],[-2.1913,53.9581],[-2.1937,53.9615],[-2.1958,53.967],[-2.196,53.9696],[-2.2006,53.9701],[-2.2017,53.9678],[-2.2032,53.9678],[-2.2068,53.9662],[-2.207,53.9652],[-2.2096,53.9629],[-2.2131,53.9634],[-2.2144,53.9651],[-2.2176,53.9641],[-2.2206,53.9635],[-2.2255,53.9612],[-2.226,53.9625],[-2.2253,53.9649],[-2.2259,53.9672],[-2.2275,53.9674],[-2.2287,53.967],[-2.2297,53.9677],[-2.2292,53.9684],[-2.2302,53.9702],[-2.232,53.9712],[-2.228,53.9747],[-2.2235,53.9761],[-2.2215,53.9776],[-2.222,53.9781],[-2.2241,53.9786],[-2.2271,53.9783],[-2.2282,53.9799],[-2.2303,53.9815],[-2.2327,53.9809],[-2.2335,53.9814],[-2.2358,53.9811],[-2.2423,53.9807],[-2.2432,53.9811],[-2.2451,53.9806],[-2.2459,53.9793],[-2.2472,53.9789],[-2.2562,53.9776],[-2.2811,53.9744],[-2.2842,53.974],[-2.2861,53.9747],[-2.287,53.9745],[-2.2921,53.975],[-2.2954,53.9746],[-2.2952,53.9751],[-2.2984,53.9764],[-2.2988,53.9771],[-2.2969,53.9791],[-2.2967,53.9805],[-2.3001,53.9815],[-2.3041,53.9835],[-2.3045,53.9845],[-2.3102,53.9877],[-2.3142,53.9886],[-2.3156,53.9903],[-2.3175,53.9912],[-2.3184,53.9921],[-2.3188,53.9937],[-2.3246,53.9941],[-2.3269,53.9939],[-2.3337,53.9904],[-2.3344,53.9911],[-2.336,53.9917],[-2.3383,53.9912],[-2.3399,53.9894],[-2.3454,53.9922],[-2.3524,53.9947],[-2.3533,53.9996],[-2.3536,54.0039],[-2.3529,54.0059],[-2.3524,54.0104],[-2.3504,54.0122],[-2.3492,54.0115],[-2.3483,54.0102],[-2.3474,54.0097],[-2.3428,54.0088],[-2.3416,54.0077],[-2.3406,54.0077],[-2.3394,54.0088],[-2.341,54.0124],[-2.3432,54.016],[-2.3435,54.0173],[-2.3458,54.0182],[-2.3494,54.0177],[-2.3501,54.0186],[-2.3573,54.0191],[-2.3575,54.0202],[-2.3565,54.0215],[-2.3604,54.0244],[-2.3595,54.0264],[-2.3617,54.0272],[-2.3613,54.0277],[-2.3619,54.0292],[-2.3593,54.0317],[-2.3627,54.0344],[-2.3619,54.0367],[-2.3618,54.0379],[-2.3642,54.0401],[-2.362,54.0407],[-2.3741,54.0491],[-2.3753,54.0487],[-2.3844,54.0476],[-2.3872,54.0452],[-2.3897,54.0442],[-2.3913,54.0441],[-2.3947,54.0433],[-2.3971,54.0442],[-2.4005,54.0435],[-2.4038,54.0435],[-2.4055,54.0426],[-2.4144,54.042],[-2.418,54.0415],[-2.4225,54.0406],[-2.4258,54.0381],[-2.4327,54.0416],[-2.4345,54.0415],[-2.4369,54.0419],[-2.4404,54.0418],[-2.4424,54.0423],[-2.4458,54.0421],[-2.4478,54.0414],[-2.4508,54.0406],[-2.4563,54.0402],[-2.4588,54.0405],[-2.4659,54.0439],[-2.4695,54.0462],[-2.4705,54.0508],[-2.469,54.0549],[-2.4665,54.0578],[-2.464,54.0611],[-2.465,54.0667],[-2.4656,54.0717],[-2.4643,54.0753],[-2.4707,54.0766],[-2.4807,54.0854],[-2.4847,54.0852],[-2.4864,54.0848],[-2.4884,54.0867],[-2.4916,54.0873],[-2.4926,54.0899],[-2.4952,54.0901],[-2.5063,54.0915],[-2.5088,54.0924],[-2.5085,54.0938],[-2.5095,54.0954],[-2.5125,54.0951],[-2.5169,54.0951],[-2.5205,54.0955],[-2.524,54.0946],[-2.5252,54.0954],[-2.5264,54.0992],[-2.5247,54.1001],[-2.5241,54.1021],[-2.5263,54.1019],[-2.5287,54.1028],[-2.5315,54.1032],[-2.5345,54.1034],[-2.5368,54.1041],[-2.538,54.1058],[-2.5369,54.1063],[-2.5362,54.1086],[-2.5382,54.1099],[-2.5409,54.111],[-2.5415,54.1117],[-2.5447,54.1132],[-2.5448,54.114],[-2.5461,54.1148],[-2.5446,54.1167],[-2.5462,54.1178],[-2.549</t>
  </si>
  <si>
    <t>{"type":"MultiPolygon","coordinates":[[[[-0.798,53.4553],[-0.8014,53.4531],[-0.8033,53.4509],[-0.8055,53.4477],[-0.8088,53.4446],[-0.8101,53.4437],[-0.8115,53.4432],[-0.8164,53.4425],[-0.8202,53.4416],[-0.8211,53.4406],[-0.821,53.4398],[-0.82,53.437],[-0.8192,53.4355],[-0.8168,53.4327],[-0.8168,53.4311],[-0.8182,53.4289],[-0.8186,53.4269],[-0.8183,53.426],[-0.8142,53.4233],[-0.8088,53.4193],[-0.804,53.4169],[-0.7997,53.4157],[-0.7969,53.4147],[-0.7946,53.4141],[-0.7909,53.4148],[-0.7889,53.4143],[-0.7913,53.4126],[-0.792,53.4115],[-0.7917,53.4093],[-0.7908,53.4072],[-0.7881,53.4034],[-0.7858,53.4016],[-0.7841,53.4006],[-0.7795,53.3987],[-0.7776,53.3969],[-0.7774,53.3959],[-0.7776,53.3939],[-0.777,53.3914],[-0.7773,53.3905],[-0.7792,53.3889],[-0.7818,53.3878],[-0.7857,53.3869],[-0.7889,53.3869],[-0.7904,53.3865],[-0.7904,53.3851],[-0.7861,53.3837],[-0.7854,53.3837],[-0.7822,53.3824],[-0.7816,53.381],[-0.7795,53.3793],[-0.7792,53.3783],[-0.7765,53.3775],[-0.7806,53.377],[-0.7838,53.3761],[-0.7861,53.375],[-0.7868,53.3744],[-0.789,53.3711],[-0.7907,53.3696],[-0.7912,53.3679],[-0.7906,53.3656],[-0.7915,53.3637],[-0.7901,53.3626],[-0.7862,53.3622],[-0.7832,53.3613],[-0.7812,53.3609],[-0.7787,53.3615],[-0.777,53.3635],[-0.7748,53.3641],[-0.7737,53.3637],[-0.7693,53.3589],[-0.7667,53.3563],[-0.7656,53.3555],[-0.7625,53.3547],[-0.7604,53.3544],[-0.759,53.3533],[-0.7598,53.3517],[-0.7624,53.3508],[-0.7634,53.3501],[-0.7646,53.3485],[-0.7652,53.3459],[-0.7639,53.3443],[-0.7593,53.3423],[-0.7576,53.3411],[-0.7571,53.3401],[-0.7577,53.3389],[-0.7601,53.3373],[-0.7607,53.3365],[-0.7614,53.3339],[-0.7621,53.333],[-0.7649,53.3322],[-0.7663,53.3315],[-0.7669,53.3298],[-0.7655,53.3286],[-0.7627,53.3267],[-0.7609,53.3246],[-0.7597,53.3242],[-0.7571,53.324],[-0.7528,53.3248],[-0.7504,53.3241],[-0.7509,53.3228],[-0.7535,53.3214],[-0.7545,53.3195],[-0.7548,53.3129],[-0.7542,53.3104],[-0.753,53.3087],[-0.7486,53.3055],[-0.7479,53.3042],[-0.7493,53.3018],[-0.7501,53.299],[-0.7503,53.2963],[-0.7509,53.2944],[-0.7518,53.2935],[-0.7535,53.2931],[-0.7565,53.2928],[-0.7581,53.2933],[-0.7584,53.294],[-0.7579,53.2961],[-0.7589,53.2985],[-0.7601,53.2996],[-0.7621,53.3],[-0.7647,53.2995],[-0.7657,53.2983],[-0.7651,53.2958],[-0.7654,53.2944],[-0.7682,53.2917],[-0.7708,53.2897],[-0.7741,53.288],[-0.7756,53.2867],[-0.7782,53.285],[-0.7793,53.2834],[-0.7776,53.2812],[-0.7752,53.2794],[-0.7738,53.2774],[-0.7704,53.2756],[-0.7656,53.2739],[-0.765,53.2732],[-0.7652,53.2716],[-0.7688,53.2675],[-0.7706,53.265],[-0.7731,53.2623],[-0.7737,53.2612],[-0.7736,53.2591],[-0.7729,53.2555],[-0.7708,53.2533],[-0.7717,53.2528],[-0.7762,53.253],[-0.7779,53.2528],[-0.7789,53.2522],[-0.779,53.2512],[-0.7773,53.2487],[-0.7773,53.2476],[-0.7791,53.2444],[-0.7793,53.2431],[-0.7789,53.2412],[-0.7778,53.2389],[-0.7787,53.2367],[-0.7788,53.235],[-0.7821,53.2311],[-0.7835,53.228],[-0.784,53.2258],[-0.784,53.2243],[-0.7824,53.2228],[-0.7788,53.2199],[-0.778,53.2188],[-0.7776,53.2162],[-0.7762,53.215],[-0.7763,53.2144],[-0.7783,53.2135],[-0.779,53.2129],[-0.7787,53.211],[-0.7774,53.2089],[-0.776,53.2079],[-0.7766,53.2067],[-0.7798,53.2053],[-0.7809,53.204],[-0.7805,53.2024],[-0.7782,53.2007],[-0.7776,53.1999],[-0.7783,53.1988],[-0.7796,53.198],[-0.7807,53.1967],[-0.7822,53.1944],[-0.7816,53.1922],[-0.7818,53.1914],[-0.7836,53.1906],[-0.7879,53.191],[-0.7897,53.1909],[-0.791,53.1903],[-0.7928,53.1877],[-0.7931,53.1859],[-0.7912,53.184],[-0.7914,53.183],[-0.7943,53.1821],[-0.7957,53.1813],[-0.7956,53.1804],[-0.7942,53.1803],[-0.7942,53.1816],[-0.7908,53.1823],[-0.79,53.1829],[-0.7902,53.184],[-0.7918,53.1862],[-0.7919,53.1873],[-0.7911,53.1887],[-0.79,53.19],[-0.7877,53.1904],[-0.7834,53.1899],[-0.7816,53.1903],[-0.7804,53.1914],[-0.7811,53.1935],[-0.7807,53.195],[-0.7798,53.1961],[-0.7768,53.1988],[-0.7765,53.2007],[-0.7792,53.2027],[-0.7795,53.2038],[-0.7789,53.2047],[-0.7756,53.2063],[-0.775,53.2076],[-0.7767,53.2092],[-0.7782,53.2123],[-0.7777,53.213],[-0.7762,53.2137],[-0.7751,53.2151],[-0.7766,53.2163],[-0.7769,53.2174],[-0.7766,53.2187],[-0.7774,53.2198],[-0.7793,53.2212],[-0.7822,53.2238],[-0.7828,53.2256],[-0.7825,53.2275],[-0.7808,53.2311],[-0.7779,53.2342],[-0.7775,53.2352],[-0.7779,53.2368],[-0.777,53.2394],[-0.7779,53.2423],[-0.778,53.2443],[-0.7765,53.2468],[-0.7727,53.2468],[-0.7711,53.2461],[-0.767,53.2461],[-0.7608,53.2456],[-0.7591,53.2452],[-0.7523,53.2445],[-0.7471,53.2443],[-0.7406,53.2436],[-0.7384,53.2436],[-0.7351,53.2439],[-0.7349,53.2477],[-0.7342,53.249],[-0.735,53.251],[-0.7348,53.253],[-0.7342,53.254],[-0.7317,53.2544],[-0.7269,53.2554],[-0.7255,53.2553],[-0.7221,53.256],[-0.7204,53.2568],[-0.713,53.2581],[-0.6949,53.2584],[-0.6935,53.2579],[-0.6908,53.2577],[-0.688,53.2584],[-0.6837,53.2547],[-0.6827,53.2532],[-0.6824,53.2515],[-0.6806,53.252],[-0.67,53.2428],[-0.6666,53.2397],[-0.6671,53.2388],[-0.6672,53.2365],[-0.6664,53.2353],[-0.6666,53.2332],[-0.6689,53.2311],[-0.6691,53.2299],[-0.6712,53.2281],[-0.6715,53.2259],[-0.673,53.2244],[-0.6731,53.2238],[-0.6747,53.2226],[-0.6749,53.2205],[-0.6762,53.2182],[-0.6759,53.2176],[-0.6847,53.2194],[-0.6868,53.2199],[-0.6972,53.2203],[-0.6976,53.2201],[-0.7083,53.2122],[-0.709,53.2123],[-0.7148,53.2076],[-0.7203,53.2093],[-0.7244,53.2096],[-0.7266,53.2102],[-0.7306,53.2107],[-0.7367,53.2044],[-0.7402,53.2008],[-0.7425,53.1984],[-0.7538,53.1881],[-0.7613,53.1883],[-0.7622,53.1882],[-0.7624,53.1864],[-0.764,53.1826],[-0.7641,53.1815],[-0.7578,53.1811],[-0.752,53.181],[-0.7423,53.1798],[-0.7373,53.1793],[-0.7327,53.1796],[-0.7303,53.1801],[-0.7296,53.1782],[-0.7259,53.1784],[-0.7187,53.1771],[-0.7187,53.1752],[-0.716,53.1704],[-0.7198,53.1622],[-0.7232,53.1551],[-0.7221,53.1518],[-0.7221,53.1497],[-0.7212,53.1483],[-0.7211,53.1443],[-0.7187,53.142],[-0.7173,53.1399],[-0.7172,53.1389],[-0.7154,53.1369],[-0.7189,53.1357],[-0.724,53.1334],[-0.7281,53.1304],[-0.7324,53.1278],[-0.7321,53.1268],[-0.7311,53.1262],[-0.7311,53.124],[-0.7282,53.1232],[-0.7277,53.1222],[-0.7266,53.1218],[-0.7208,53.1208],[-0.7186,53.1195],[-0.7169,53.1194],[-0.7168,53.116],[-0.7177,53.1132],[-0.7184,53.1103],[-0.7194,53.108],[-0.7213,53.1042],[-0.7255,53.1007],[-0.7296,53.0979],[-0.729,53.0961],[-0.7269,53.0942],[-0.7229,53.0916],[-0.7147,53.0865],[-0.7094,53.086],[-0.7096,53.0852],[-0.7062,53.0834],[-0.7082,53.0824],[-0.7104,53.0794],[-0.7075,53.0787],[-0.7028,53.0766],[-0.699,53.0755],[-0.6986,53.0738],[-0.6977,53.0728],[-0.6975,53.0715],[-0.6982,53.0708],[-0.6987,53.0693],[-0.6987,53.0676],[-0.6976,53.066],[-0.6953,53.067],[-0.6952,53.0661],[-0.6972,53.065],[-0.6985,53.065],[-0.7007,53.0638],[-0.7043,53.0643],[-0.7043,53.065],[-0.7057,53.0654],[-0.7093,53.0656],[-0.7114,53.0662],[-0.7128,53.0661],[-0.7159,53.0645],[-0.7143,53.0633],[-0.7129,53.0611],[-0.7155,53.0592],[-0.7166,53.059],[-0.7198,53.0599],[-0.7222,53.06],[-0.7234,53.0596],[-0.7246,53.0584],[-0.725,53.0571],[-0.7282,53.0558],[-0.73,53.0546],[-0.7311,53.0543],[-0.7336,53.0556],[-0.7343,53.0548],[-0.7388,53.0546],[-0.7397,53.0537],[-0.7411,53.0536],[-0.7428,53.0546],[-0.7452,53.0541],[-0.7467,53.0542],[-0.7496,53.0551],[-0.7505,53.0529],[-0.7559,53.044],[-0.7565,53.0413],[-0.7564,53.0408],[-0.7572,53.0378],[-0.7568,53.0366],[-0.7578,53.0365],[-0.7589,53.0351],[-0.7589,53.0339],[-0.7584,53.0324],[-0.76,53.0301],[-0.7611,53.0293],[-0.7708,53.0272],[-0.7738,53.0256],[-0.7767,53.0247],[-0.7804,53.0244],[-0.7851,53.0252],[-0.7861,53.0258],[-0.7884,53.0258],[-0.7958,53.0106],[-0.7977,53.0108],[-0.802,53.0121],[-0.8037,53.0129],[-0.8043,53.0121],[-0.8041,53.0101],[-0.8043,53.0089],[-0.8041,53.0064],[-0.8026,53.0064],[-0.8025,53.0053],[-0.8005,53.0038],[-0.8003,53.0023],[-0.798,53.0012],[-0.7959,53.0006],[-0.7946,52.9996],[-0.7938,52.9978],[-0.7919,52.9975],[-0.7926,52.9959],[-0.7916,52.9955],[-0.7904,52.994],[-0.7873,52.9932],[-0.7881,52.9917],[-0.7845,52.9901],[-0.7845,52.9885],[-0.7821,52.9885],[-0.7822,52.9876],[-0.7802,52.9864],[-0.7796,52.985],[-0.7785,52.9837],[-0.7776,52.9838],[-0.7777,52.9804],[-0.7768,52.979],[-0.777,52.9778],[-0.7783,52.9769],[-0.7801,52.9773],[-0.7818,52.9764],[-0.7832,52.9769],[-0.7843,52.9764],[-0.7876,52.9777],[-0.7889,52.9767],[-0.7905,52.9772],[-0.7962,52.9767],[-0.7977,52.9752],[-0.8008,52.9731],[-0.804,52.9716],[-0.8052,52.9681],[-0.8065,52.9669],[-0.8098,52.966],[-0.8098,52.9652],[-0.8111,52.9631],[-0.8119,52.9602],[-0.8129,52.9574],[-0.8137,52.957],[-0.8158,52.958],[-0.8198,52.9606],[-0.8218,52.9591],[-0.8329,52.9496],[-0.8309,52.9486],[-0.8333,52.9466],[-0.8339,52.9458],[-0.8281,52.9445],[-0.8229,52.9441],[-0.8244,52.9418],[-0.8275,52.9417],[-0.8349,52.9393],[-0.8362,52.9381],[-0.8353,52.9378],[-0.8368,52.9358],[-0.8413,52.9311],[-0.8406,52.9303],[-0.8424,52.9285],[-0.8414,52.9284],[-0.8455,52.9256],[-0.8475,52.924],[-0.8509,52.922],[-0.8542,52.9209],[-0.8558,52.92],[-0.8587,52.9171],[-0.8605,52.9158],[-0.8629,52.9131],[-0.8638,52.9113],[-0.8609,52.9099],[-0.8614,52.9091],[-0.8608,52.9079],[-0.8579,52.906],[-0.8576,52.9056],[-0.8602,52.904],[-0.864,52.9025],[-0.8668,52.9012],[-0.8695,52.9002],[-0.873,52.8982],[-0.8743,52.8982],[-0.8779,52.8961],[-0.8827,52.8941],[-0.8867,52.892],[-0.889,52.8915],[-0.8963,52.8892],[-0.899,52.8879],[-0.9009,52.8875],[-0.9065,52.8852],[-0.906,52.8846],[-0.9091,52.8836],[-0.912,52.8835],[-0.9118,52.8822],[-0.9145,52.8823],[-0.9147,52.881],[-0.9158,52.8797],[-0.9169,52.8789],[-0.9205,52.8796],[-0.9222,52.8792],[-0.928,52.8783],[-0.9304,52.879],[-0.9309,52.8784],[-0.9337,52.8771],[-0.9342,52.8766],[-0.9406,52.8768],[-0.9399,52.875],[-0.9361,52.8718],[-0.9337,52.8707],[-0.9308,52.8686],[-0.9281,52.8661],[-0.9307,52.8651],[-0.9342,52.8641],[-0.9354,52.8632],[-0.9388,52.8618],[-0.9408,52.8614],[-0.9412,52.8609],[-0.939,52.8585],[-0.9392,52.8568],[-0.9405,52.856],[-0.9409,52.8551],[-0.9444,52.8526],[-0.9469,52.8523],[-0.9473,52.8516],[-0.949,52.8519],[-0.9526,52.8504],[-0.9546,52.849],[-0.956,52.8463],[-0.9567,52.8465],[-0.9579,52.8452],[-0.9609,52.8433],[-0.9651,52.8439],[-0.9704,52.8449],[-0.9723,52.8432],[-0.9732,52.843],[-0.9771,52.8407],[-0.9775,52.839],[-0.9774,52.8366],[-0.9741,52.8341],[-0.9749,52.8329],[-0.9755,52.8298],[-0.9752,52.8291],[-0.9769,52.828],[-0.9776,52.827],[-0.9778,52.825],[-0.9797,52.8241],[-0.9827,52.8207],[-0.9869,52.8197],[-0.9894,52.8182],[-0.9915,52.8197],[-0.9957,52.8212],[-0.9986,52.8205],[-1.0017,52.8204],[-1.0102,52.8217],[-1.0156,52.8215],[-1.0192,52.8217],[-1.0196,52.8221],[-1.0221,52.822],[-1.0252,52.82],[-1.028,52.8196],[-1.0308,52.8177],[-1.0348,52.8169],[-1.037,52.816],[-1.0402,52.8162],[-1.0407,52.8154],[-1.0425,52.8145],[-1.0473,52.814],[-1.0489,52.8141],[-1.0505,52.8137],[-1.0519,52.8139],[-1.0526,52.815],[-1.0586,52.8164],[-1.0596,52.8171],[-1.0618,52.816],[-1.0622,52.8165],[-1.0716,52.814],[-1.0721,52.8146],[-1.0711,52.8161],[-1.0715,52.8169],[-1.0702,52.8179],[-1.0701,52.8204],[-1.0688,52.8206],[-1.0708,52.8229],[-1.0737,52.8239],[-1.0744,52.8247],[-1.0771,52.824],[-1.0787,52.8242],[-1.0808,52.8235],[-1.0838,52.8229],[-1.0879,52.821],[-1.0915,52.8201],[-1.0942,52.8219],[-1.0978,52.821],[-1.102,52.8202],[-1.1116,52.82],[-1.1192,52.8191],[-1.1201,52.8179],[-1.1215,52.8174],[-1.1206,52.8137],[-1.1213,52.8123],[-1.1229,52.811],[-1.1255,52.8103],[-1.1274,52.8083],[-1.1281,52.8082],[-1.1309,52.8058],[-1.133,52.8054],[-1.1371,52.8057],[-1.1439,52.8039],[-1.1449,52.8039],[-1.1474,52.805],[-1.1499,52.8049],[-1.1526,52.8056],[-1.154,52.8062],[-1.1624,52.8064],[-1.1633,52.8065],[-1.1706,52.8043],[-1.1705,52.8037],[-1.1721,52.803],[-1.1752,52.8032],[-1.1784,52.8016],[-1.18,52.7993],[-1.1829,52.7981],[-1.1858,52.798],[-1.1868,52.7977],[-1.1896,52.7957],[-1.1911,52.7949],[-1.1916,52.7928],[-1.1942,52.7911],[-1.1977,52.7894],[-1.1999,52.7912],[-1.1984,52.7924],[-1.1988,52.7932],[-1.2016,52.7939],[-1.2057,52.7935],[-1.2069,52.7942],[-1.2117,52.7949],[-1.2154,52.7948],[-1.2166,52.7937],[-1.2182,52.7932],[-1.222,52.7917],[-1.223,52.7921],[-1.2263,52.7923],[-1.2276,52.793],[-1.2293,52.7933],[-1.2308,52.7962],[-1.2319,52.7968],[-1.232,52.7978],[-1.2312,52.7987],[-1.2318,52.8005],[-1.2345,52.8021],[-1.2385,52.8039],[-1.2397,52.8041],[-1.2415,52.8053],[-1.2439,52.8053],[-1.2454,52.8061],[-1.249,52.8058],[-1.2505,52.8052],[-1.2518,52.8055],[-1.2539,52.8043],[-1.2554,52.8042],[-1.2569,52.8049],[-1.2589,52.8066],[-1.2597,52.8069],[-1.2609,52.8083],[-1.262,52.8107],[-1.2625,52.8128],[-1.2632,52.8138],[-1.2632,52.8155],[-1.2621,52.8169],[-1.2602,52.8185],[-1.2603,52.8195],[-1.2621,52.8205],[-1.2645,52.8205],[-1.2657,52.8209],[-1.269,52.823],[-1.2705,52.8235],[-1.2713,52.8245],[-1.2709,52.8283],[-1.2714,52.8316],[-1.2722,52.8325],[-1.274,52.8336],[-1.2743,52.8362],[-1.2733,52.8367],[-1.2711,52.8369],[-1.2693,52.8366],[-1.2668,52.8376],[-1.2676,52.8389],[-1.2706,52.8399],[-1.2691,52.8403],[-1.2666,52.8421],[-1.2663,52.8429],[-1.2678,52.8452],[-1.2708,52.8462],[-1.2713,52.8478],[-1.2722,52.8493],[-1.2711,52.8511],[-1.2705,52.854],[-1.2685,52.856],[-1.267,52.8562],[-1.2649,52.8571],[-1.2645,52.8582],[-1.2666,52.8596],[-1.268,52.8597],[-1.269,52.8589],[-1.2707,52.8589],[-1.2737,52.8594],[-1.2753,52.8604],[-1.2728,52.8622],[-1.2715,52.8641],[-1.2716,52.8652],[-1.2698,52.8662],[-1.2699,52.8673],[-1.2716,52.868],[-1.2708,52.8692],[-1.2705,52.8708],[-1.2699,52.872],[-1.2679,52.8733],[-1.2671,52.8732],[-1.2625,52.8742],[-1.2593,52.8754],[-1.2561,52.8779],[-1.2536,52.8793],[-1.2503,52.8795],[-1.2442,52.8788],[-1.2403,52.88],[-1.2388,52.8812],[-1.2384,52.8824],[-1.2401,52.8846],[-1.2443,52.8864],[-1.2459,52.8876],[-1.2464,52.889],[-1.2457,52.8905],[-1.2435,52.8916],[-1.2413,52.8924],[-1.2397,52.8923],[-1.2396,52.8942],[-1.2411,52.8953],[-1.243,52.8964],[-1.2446,52.8965],[-1.2448,52.8972],[-1.2462,52.8975],[-1.2476,52.8989],[-1.2475,52.8999],[-1.2451,52.9022],[-1.2474,52.9032],[-1.25,52.9026],[-1.2514,52.902],[-1.2534,52.9024],[-1.254,52.9019],[-1.2563,52.9018],[-1.2601,52.9036],[-1.2653,52.905],[-1.2671,52.9053],[-1.272,52.9051],[-1.2745,52.9052],[-1.2754,52.9056],[-1.2802,52.9087],[-1.2818,52.9103],[-1.2833,52.9149],[-1.2835,52.9186],[-1.2828,52.9192],[-1.2829,52.921],[-1.2838,52.9229],[-1.285,52.9243],[-1.2858,52.9261],[-1.285,52.9269],[-1.2815,52.929],[-1.2808,52.9302],[-1.2783,52.9327],[-1.2784,52.9343],[-1.2778,52.9357],[-1.2791,52.9365],[-1.279,52.9389],[-1.2807,52.9396],[-1.2812,52.9409],[-1.2805,52.9421],[-1.2822,52.9445],[-1.2826,52.9458],[-1.2814,52.9464],[-1.2821,52.9475],[-1.2811,52.9492],[-1.2823,52.9501],[-1.2824,52.9512],[-1.2842,52.9525],[-1.2858,52.9528],[-1.2864,52.9538],[-1.2879,52.9545],[-1.289,52.954],[-1.2913,52.9545],[-1.2916,52.9563],[-1.2907,52.9595],[-1.29,52.9604],[-1.2886,52.961],[-1.2892,52.9645],[-1.2887,52.965],[-1.2893,52.9664],[-1.2877,52.9677],[-1.2878,52.9696],[-1.2896,52.9697],[-1.2907,52.9707],[-1.2925,52.9751],[-1.2975,52.9847],[-1.2946,52.9858],[-1.2953,52.9877],[-1.2967,52.9878],[-1.2984,52.9897],[-1.3005,52.9901],[-1.3012,52.9912],[-1.3005,52.9926],[-1.3012,52.9934],[-1.3009,52.9946],[-1.3022,52.9949],[-1.3018,52.9958],[-1.3036,52.998],[-1.3025,52.9984],[-1.3026,52.9996],[-1.3035,52.9997],[-1.3039,53.0012],[-1.3063,53.0025],[-1.3063,53.0033],[-1.3077,53.0039],[-1.3102,53.0034],[-1.3123,53.0046],[-1.3134,53.0046],[-1.3134,53.0064],[-1.3163,53.0089],[-1.3188,53.0098],[-1.3196,53.0113],[-1.3184,53.0139],[-1.3202,53.0155],[-1.3186,53.0161],[-1.3221,53.0202],[-1.3246,53.0261],[-1.3257,53.0272],[-1.3278,53.0284],[-1.3277,53.0289],[-1.3291,53.0307],[-1.3309,53.0304],[-1.3316,53.0328],[-1.3331,53.0357],[-1.3326,53.0364],[-1.3326,53.0382],[-1.3332,53.0397],[-1.3346,53.0408],[-1.333,53.0423],[-1.3338,53.043],[-1.333,53.0435],[-1.333,53.0446],[-1.3346,53.0473],[-1.3333,53.0481],[-1.3346,53.0503],[-1.336,53.051],[-1.3364,53.0522],[-1.336,53.053],[-1.3374,53.0548],[-1.3374,53.0561],[-1.3412,53.0603],[-1.3446,53.0633],[-1.3438,53.0687],[-1.3423,53.0709],[-1.3402,53.0716],[-1.3391,53.0725],[-1.3367,53.0738],[-1.3365,53.0754],[-1.3347,53.0776],[-1.3341,53.0789],[-1.3331,53.0793],[-1.3327,53.0803],[-1.3315,53.0813],[-1.3295,53.0824],[-1.3261,53.0839],[-1.3237,53.0843],[-1.3223,53.0849],[-1.3174,53.0853],[-1.308,53.0863],[-1.3054,53.0871],[-1.3026,53.0885],[-1.3054,53.0908],[-1.3061,53.0919],[-1.3072,53.0926],[-1.3091,53.0945],[-1.3071,53.0954],[-1.3085,53.0958],[-1.3093,53.0968],[-1.3074,53.0994],[-1.305,53.1005],[-1.3015,53.101],[-1.3006,53.102],[-1.3014,53.1041],[-1.3036,53.1032],[-1.3063,53.1057],[-1.3088,53.1077],[-1.3117,53.1086],[-1.3121,53.1091],[-1.3105,53.1105],[-1.3097,53.1117],[-1.3097,53.1131],[-1.3123,53.1163],[-1.3111,53.1168],[-1.311,53.1185],[-1.312,53.12],[-1.3142,53.1246],[-1.3152,53.1257],[-1.3179,53.127],[-1.3187,53.1282],[-1.3198,53.1282],[-1.3218,53.1306],[-1.3202,53.1321],[-1.3199,53.1332],[-1.3181,53.1349],[-1.315,53.1358],[-1.3179,53.1385],[-1.3188,53.1396],[-1.3204,53.1427],[-1.3212,53.1433],[-1.3223,53.1477],[-1.3222,53.151],[-1.3234,53.1543],[-1.3244,53.1547],[-1.3256,53.1565],[-1.3255,53.1579],[-1.3235,53.1595],[-1.3234,53.1623],[-1.3191,53.1632],[-1.3166,53.1653],[-1.3129,53.1636],[-1.3096,53.1632],[-1.3081,53.1634],[-1.3045,53.1654],[-1.3027,53.1639],[-1.3007,53.1642],[-1.3008,53.1658],[-1.3003,53.1681],[-1.2989,53.1678],[-1.2975,53.1688],[-1.2967,53.1708],[-1.296,53.1712],[-1.2887,53.1714],[-1.2879,53.1706],[-1.2859,53.1696],[-1.2824,53.1675],[-1.2771,53.1674],[-1.275,53.1681],[-1.2725,53.1679],[-1.2715,53.1681],[-1.2679,53.1679],[-1.2656,53.1671],[-1.2623,53.1666],[-1.2603,53.1653],[-1.2601,53.1645],[-1.2586,53.1644],[-1.2538,53.1652],[-1.2518,53.1672],[-1.2502,53.1683],[-1.2491,53.1701],[-1.2497,53.1707],[-1.2463,53.1721],[-1.2446,53.1733],[-1.2453,53.1757],[-1.2437,53.1763],[-1.2419,53.178],[-1.2388,53.1791],[-1.2373,53.1791],[-1.2362,53.1785],[-1.2315,53.1781],[-1.2293,53.1788],[-1.2267,53.1787],[-1.2226,53.1801],[-1.2209,53.1796],[-1.2205,53.1788],[-1.2183,53.179],[-1.216,53.1808],[-1.2093,53.1811],[-1.2048,53.1823],[-1.2022,53.1823],[-1.1988,53.1829],[-1.1993,53.1834],[-1.197,53.1847],[-1.1954,53.1869],[-1.1951,53.1893],[-1.1958,53.1924],[-1.1967,53.1934],[-1.1973,53.1951],[-1.2015,53.1988],[-1.2014,53.2033],[-1.2009,53.204],[-1.2028,53.2082],[-1.2047,53.2083],[-1.2058,53.2101],[-1.2083,53.2118],[-1.2098,53.2136],[-1.2111,53.2158],[-1.2092,53.2182],[-1.209,53.2244],[-1.207,53.227],[-1.2062,53.2272],[-1.2056,53.2301],[-1.2052,53.2308],[-1.2034,53.231],[-1.2035,53.2328],[-1.2022,53.235],[-1.2027,53.2356],[-1.2051,53.2366],[-1.2058,53.2378],[-1.2052,53.2387],[-1.2075,53.2395],[-1.2087,53.2409],[-1.21,53.241],[-1.2125,53.2456],[-1.213,53.2477],[-1.2094,53.2503],[-1.2104,53.2512],[-1.2077,53.2534],[-1.2071,53.2552],[-1.2045,53.2572],[-1.2027,53.2574],[-1.2037,53.2591],[-1.2024,53.261],[-1.2014,53.2616],[-1.1982,53.2623],[-1.1961,53.2634],[-1.1944,53.2632],[-1.1915,53.2641],[-1.1875,53.2645],[-1.1853,53.2644],[-1.1829,53.265],[-1.1794,53.2643],[-1.1781,53.2645],[-1.1773,53.2652],[-1.1748,53.2651],[-1.1746,53.2658],[-1.1759,53.2668],[-1.1784,53.2675],[-1.1816,53.2695],[-1.1807,53.271],[-1.1782,53.2732],[-1.1768,53.2739],[-1.1733,53.2741],[-1.1707,53.2761],[-1.1683,53.2767],[-1.1665,53.2776],[-1.1698,53.2788],[-1.1715,53.28],[-1.1747,53.2815],[-1.1759,53.2817],[-1.176,53.2827],[-1.1771,53.2836],[-1.1781,53.2852],[-1.1783,53.2862],[-1.1801,53.2871],[-1.179,53.2886],[-1.1764,53.2896],[-1.1716,53.2946],[-1.1738,53.2962],[-1.1738,53.2975],[-1.1749,53.2991],[-1.1742,53.3025],[-1.1757,53.3033],[-1.1767,53.3052],[-1.1796,53.3064],[-1.1831,53.305],[-1.1856,53.3046],[-1.1872,53.304],[-1.1906,53.3066],[-1.1937,53.3082],[-1.1949,53.3086],[-1.1983,53.3108],[-1.1997,53.3114],[-1.1973,53.3146],[-1.1946,53.3148],[-1.1941,53.3159],[-1.1928,53.3176],[-1.1923,53.3189],[-1.1901,53.3195],[-1.1903,53.3199],[-1.1864,53.3196],[-1.1808,53.321],[-1.1777,53.3213],[-1.1745,53.3214],[-1.1747,53.3226],[-1.1726,53.3228],[-1.1753,53.3245],[-1.1751,53.3257],[-1.1721,53.3269],[-1.1698,53.3274],[-1.1689,53.3282],[-1.1659,53.3291],[-1.1639,53.3293],[-1.1609,53.3311],[-1.16,53.3331],[-1.1561,53.3352],[-1.1486,53.3385],[-1.1453,53.3408],[-1.1409,53.3409],[-1.1387,53.3414],[-1.1394,53.3447],[-1.1403,53.3465],[-1.1418,53.3467],[-1.1447,53.3457],[-1.1482,53.3452],[-1.154,53.3446],[-1.1569,53.345],[-1.1583,53.3479],[-1.1601,53.3489],[-1.1599,53.35],[-1.1624,53.3516],[-1.1623,53.3535],[-1.1616,53.3557],[-1.1626,53.3567],[-1.1619,53.3579],[-1.1561,53.3561],[-1.1517,53.3545],[-1.1491,53.3543],[-1.1453,53.3548],[-1.145,53.3553],[-1.1385,53.3559],[-1.1392,53.3598],[-1.139,53.3614],[-1.1401,53.3626],[-1.1406,53.364],[-1.1452,53.3634],[-1.1462,53.3641],[-1.1464,53.3657],[-1.1442,53.3674],[-1.1442,53.3683],[-1.146,53.369],[-1.1449,53.3712],[-1.1428,53.3712],[-1.1416,53.3707],[-1.1405,53.3712],[-1.1407,53.372],[-1.1363,53.3726],[-1.1341,53.3732],[-1.1337,53.3748],[-1.132,53.3749],[-1.1305,53.3756],[-1.13,53.3775],[-1.131,53.378],[-1.1305,53.3789],[-1.1321,53.3803],[-1.133,53.3816],[-1.1324,53.384],[-1.1309,53.3855],[-1.1312,53.3865],[-1.1309,53.3882],[-1.1313,53.3895],[-1.1347,53.3898],[-1.1344,53.3904],[-1.1315,53.3939],[-1.1292,53.3936],[-1.1228,53.3983],[-1.1195,53.398],[-1.1156,53.3972],[-1.1159,53.3981],[-1.1152,53.4006],[-1.1152,53.4023],[-1.1156,53.4063],[-1.116,53.4073],[-1.1116,53.406],[-1.1081,53.4059],[-1.1054,53.4091],[-1.0987,53.4188],[-1.0929,53.4215],[-1.087,53.4255],[-1.0849,53.4248],[-1.0833,53.423],[-1.0812,53.4226],[-1.0791,53.4228],[-1.079,53.4235],[-1.0802,53.4255],[-1.0804,53.4268],[-1.0747,53.4273],[-1.0733,53.428],[-1.0679,53.4277],[-1.0572,53.4254],[-1.0557,53.4253],[-1.0529,53.4259],[-1.0446,53.4281],[-1.0412,53.4295],[-1.0365,53.4305],[-1.0309,53.431],[-1.0307,53.4299],[-1.0288,53.4293],[-1.0305,53.4252],[-1.0278,53.4254],[-1.0271,53.425],[-1.0232,53.4245],[-1.0224,53.4263],[-1.0175,53.4267],[-1.0143,53.4263],[-1.0143,53.4272],[-1.0125,53.4307],[-1.0128,53.4322],[-1.0119,53.4329],[-1.0097,53.4329],[-1.0088,53.4338],[-1.0059,53.4337],[-1.0028,53.4348],[-1.0001,53.4351],[-0.9957,53.4369],[-0.9959,53.4378],[-0.9976,53.4386],[-0.998,53.4393],[-0.9971,53.4425],[-0.9973,53.4442],[-0.995,53.4468],[-0.9944,53.4488],[-0.9914,53.4517],[-0.9936,53.4529],[-0.9855,53.4613],[-0.9833,53.468],[-0.986,53.4717],[-0.9841,53.4731],[-0.9816,53.4747],[-0.9769,53.4752],[-0.9752,53.4759],[-0.9533,53.4844],[-0.9454,53.4926],[-0.9441,53.4938],[-0.9356,53.5025],[-0.9273,53.4961],[-0.9043,53.478],[-0.9005,53.4751],[-0.9022,53.4737],[-0.9047,53.4729],[-0.9094,53.4709],[-0.9121,53.4699],[-0.9191,53.4663],[-0.9206,53.4647],[-0.9169,53.4613],[-0.9164,53.4604],[-0.9147,53.4608],[-0.9122,53.4605],[-0.9096,53.461],[-0.9052,53.4609],[-0.8997,53.4612],[-0.8972,53.4618],[-0.89,53.4618],[-0.8863,53.4621],[-0.8825,53.4618],[-0.8753,53.4615],[-0.8737,53.4619],[-0.872,53.4663],[-0.8717,53.4663],[-0.8405,53.4623],[-0.8178,53.4594],[-0.814,53.4585],[-0.8096,53.458],[-0.8054,53.4572],[-0.801,53.4559],[-0.798,53.4553]],[[-1.1827,53.0185],[-1.1841,53.0175],[-1.1845,53.0164],[-1.1868,53.0178],[-1.1883,53.0179],[-1.1892,53.0173],[-1.191,53.0168],[-1.1952,53.0154],[-1.1978,53.0159],[-1.1999,53.0168],[-1.201,53.0179],[-1.2044,53.0185],[-1.2077,53.0186],[-1.2102,53.018],[-1.2101,53.0175],[-1.2112,53.0148],[-1.2131,53.0126],[-1.2179,53.0103],[-1.2224,53.0084],[-1.2247,53.0086],[-1.2252,53.0081],[-1.2227,53.0073],[-1.2212,53.0074],[-1.2187,53.0065],[-1.22,53.0054],[-1.2206,53.0034],[-1.2164,53.0004],[-1.2139,52.9974],[-1.2173,52.9946],[-1.2186,52.9931],[-1.2191,52.9915],[-1.2122,52.9904],[-1.2084,52.9888],[-1.2034,52.9875],[-1.2053,52.9874],[-1.2108,52.986],[-1.2132,52.9847],[-1.2139,52.9837],[-1.2152,52.9831],[-1.2184,52.9841],[-1.2225,52.986],[-1.2241,52.9841],[-1.222,52.9833],[-1.2237,52.9817],[-1.2249,52.9822],[-1.2261,52.9811],[-1.23,52.9819],[-1.2333,52.9821],[-1.2374,52.9827],[-1.2393,52.9826],[-1.2421,52.9836],[-1.2455,52.9852],[-1.2468,52.9845],[-1.2463,52.9828],[-1.2449,52.9812],[-1.2439,52.979],[-1.2426,52.9778],[-1.2409,52.978],[-1.2399,52.9776],[-1.2397,52.9763],[-1.2382,52.9741],[-1.2368,52.9715],[-1.2351,52.9715],[-1.232,52.9676],[-1.2374,52.9666],[-1.2392,52.9654],[-1.2395,52.964],[-1.241,52.9624],[-1.2425,52.9616],[-1.2433,52.9597],[-1.2457,52.9559],[-1.2469,52.9536],[-1.2458,52.9509],[-1.2447,52.9495],[-1.2418,52.9477],[-1.2377,52.9457],[-1.2357,52.9453],[-1.2342,52.9435],[-1.2343,52.9421],[-1.2314,52.9423],[-1.2269,52.9411],[-1.2264,52.9424],[-1.2245,52.9423],[-1.2209,52.9407],[-1.2181,52.9406],[-1.2172,52.9393],[-1.2163,52.9373],[-1.2147,52.9361],[-1.2153,52.934],[-1.2094,52.9333],[-1.2089,52.934],[-1.2061,52.9327],[-1.2051,52.9334],[-1.2005,52.9302],[-1.199,52.9312],[-1.1966,52.9296],[-1.1974,52.9291],[-1.1912,52.9244],[-1.1881,52.9216],[-1.1866,52.9207],[-1.1823,52.9173],[-1.1874,52.9148],[-1.1911,52.9136],[-1.193,52.9126],[-1.1977,52.9099],[-1.199,52.9095],[-1.2018,52.9105],[-1.2027,52.9112],[-1.2056,52.9124],[-1.2086,52.9126],[-1.2108,52.9122],[-1.2131,52.9106],[-1.2135,52.9098],[-1.2141,52.905],[-1.214,52.9034],[-1.2175,52.9006],[-1.2166,52.9001],[-1.2132,52.9007],[-1.2113,52.9026],[-1.2028,52.8991],[-1.2003,52.8984],[-1.199,52.8978],[-1.1959,52.8972],[-1.1955,52.8978],[-1.191,52.8966],[-1.1921,52.895],[-1.1883,52.8939],[-1.1826,52.8926],[-1.1782,52.8913],[-1.1788,52.8898],[-1.1768,52.889],[-1.1751,52.8895],[-1.1736,52.8917],[-1.1733,52.8925],[-1.1719,52.8934],[-1.1701,52.8958],[-1.1703,52.8966],[-1.1687,52.8978],[-1.1673,52.8982],[-1.1659,52.8991],[-1.1625,52.9003],[-1.1586,52.9],[-1.1589,52.9056],[-1.16,52.9097],[-1.159,52.9098],[-1.1589,52.913],[-1.1555,52.9305],[-1.1542,52.9342],[-1.1523,52.937],[-1.1502,52.9356],[-1.1488,52.9337],[-1.1464,52.9322],[-1.1438,52.9319],[-1.141,52.9322],[-1.1394,52.933],[-1.1377,52.9372],[-1.1364,52.9385],[-1.1346,52.9407],[-1.1318,52.9428],[-1.1304,52.9432],[-1.1253,52.9433],[-1.1221,52.9427],[-1.118,52.9431],[-1.1135,52.9443],[-1.1117,52.9446],[-1.1089,52.9444],[-1.1048,52.9426],[-1.1026,52.9421],[-1.1005,52.9419],[-1.0974,52.9427],[-1.095,52.9446],[-1.0892,52.9475],[-1.0861,52.9485],[-1.0881,52.9516],[-1.0897,52.9525],[-1.0919,52.9531],[-1.0928,52.9542],[-1.0922,52.9548],[-1.0969,52.9555],[-1.0946,52.9567],[-1.0969,52.958],[-1.1015,52.9589],[-1.1021,52.9625],[-1.1039,52.9621],[-1.1041,52.9641],[-1.1089,52.9641],[-1.1103,52.9643],[-1.1124,52.9653],[-1.1146,52.9646],[-1.1161,52.9653],[-1.1201,52.9678],[-1.1198,52.9693],[-1.1199,52.9715],[-1.1206,52.974],[-1.1258,52.9806],[-1.1257,52.9816],[-1.1237,52.9834],[-1.1262,52.9847],[-1.1328,52.9865],[-1.1362,52.9865],[-1.1398,52.9859],[-1.1425,52.9863],[-1.1406,52.9887],[-1.1399,52.9907],[-1.1397,52.9926],[-1.1383,52.9948],[-1.1405,52.9948],[-1.1413,52.9966],[-1.1461,52.9984],[-1.1482,52.9972],[-1.1491,52.9977],[-1.1523,52.9966],[-1.1531,52.9977],[-1.1499,52.9993],[-1.1497,53.0002],[-1.1481,53.0009],[-1.1474,53.0026],[-1.146,53.0038],[-1.1452,53.0049],[-1.1435,53.0065],[-1.1464,53.0082],[-1.1475,53.0073],[-1.1507,53.0084],[-1.1515,53.0076],[-1.1543,53.0082],[-1.1546,53.0095],[-1.1585,53.0096],[-1.158,53.0106],[-1.1622,53.0106],[-1.1623,53.0116],[-1.1653,53.0104],[-1.1667,53.0102],[-1.1678,53.0143],[-1.1708,53.0139],[-1.1812,53.0142],[-1.1845,53.0144],[-1.1832,53.0167],[-1.1827,53.0185]]],[[[-0.7721,53.2559],[-0.7726,53.2585],[-0.7718,53.2581],[-0.7721,53.2559]]]]}</t>
  </si>
  <si>
    <t>{"type":"Polygon","coordinates":[[[-1.1181,52.0154],[-1.1168,52.0152],[-1.1151,52.0162],[-1.112,52.0166],[-1.1116,52.0156],[-1.1101,52.0156],[-1.1066,52.0142],[-1.1034,52.0127],[-1.1003,52.0125],[-1.0993,52.0136],[-1.0968,52.0151],[-1.0946,52.0143],[-1.0938,52.0134],[-1.0942,52.0123],[-1.0923,52.0106],[-1.0905,52.0093],[-1.0897,52.0073],[-1.0884,52.0058],[-1.0865,52.0059],[-1.0862,52.0064],[-1.0842,52.0064],[-1.0819,52.0069],[-1.0787,52.0086],[-1.0779,52.0082],[-1.076,52.0084],[-1.0757,52.0077],[-1.0739,52.0063],[-1.0685,52.0077],[-1.0674,52.0082],[-1.0646,52.0086],[-1.0634,52.0084],[-1.0609,52.0086],[-1.059,52.0079],[-1.0585,52.0065],[-1.059,52.0052],[-1.0576,52.0032],[-1.0531,52.0024],[-1.0557,52.001],[-1.0579,51.9994],[-1.059,51.9979],[-1.0656,51.9921],[-1.0691,51.9888],[-1.0726,51.9859],[-1.0776,51.9814],[-1.0794,51.9797],[-1.0786,51.9788],[-1.0797,51.9759],[-1.0822,51.9728],[-1.0842,51.9723],[-1.0838,51.9703],[-1.0849,51.9685],[-1.0858,51.9684],[-1.0877,51.967],[-1.0888,51.9648],[-1.0918,51.9622],[-1.0935,51.9602],[-1.0953,51.9571],[-1.0937,51.9569],[-1.0889,51.9556],[-1.0895,51.954],[-1.0861,51.9523],[-1.0825,51.9513],[-1.0811,51.9502],[-1.0788,51.9465],[-1.0804,51.9447],[-1.0791,51.9434],[-1.0778,51.9431],[-1.076,51.9433],[-1.0728,51.9448],[-1.0709,51.9461],[-1.0703,51.9458],[-1.0666,51.9469],[-1.0649,51.9482],[-1.0637,51.9482],[-1.0593,51.9493],[-1.0566,51.9493],[-1.055,51.9487],[-1.0548,51.9465],[-1.0559,51.946],[-1.0559,51.9426],[-1.0589,51.9398],[-1.0591,51.9391],[-1.0606,51.9382],[-1.0609,51.937],[-1.0621,51.9351],[-1.0639,51.9347],[-1.0704,51.9341],[-1.0758,51.9324],[-1.0775,51.9313],[-1.075,51.9307],[-1.0781,51.9275],[-1.0813,51.9276],[-1.0829,51.9249],[-1.0826,51.923],[-1.086,51.9231],[-1.0867,51.922],[-1.0863,51.9204],[-1.0851,51.9199],[-1.0834,51.9182],[-1.0808,51.9174],[-1.0794,51.9172],[-1.0799,51.9162],[-1.0827,51.9158],[-1.0824,51.9122],[-1.0836,51.91],[-1.0856,51.9075],[-1.0863,51.9053],[-1.085,51.9046],[-1.0858,51.9029],[-1.0854,51.9019],[-1.086,51.9009],[-1.0843,51.8995],[-1.0871,51.8974],[-1.0911,51.8976],[-1.0929,51.8957],[-1.0935,51.8939],[-1.0906,51.893],[-1.0901,51.8924],[-1.0858,51.8911],[-1.0787,51.8901],[-1.0756,51.8883],[-1.0733,51.8881],[-1.0706,51.8888],[-1.0699,51.8875],[-1.0686,51.8866],[-1.0708,51.8846],[-1.0698,51.8843],[-1.0697,51.8831],[-1.0709,51.8815],[-1.073,51.881],[-1.0742,51.88],[-1.0766,51.8787],[-1.0763,51.8756],[-1.0746,51.8756],[-1.0718,51.8749],[-1.0693,51.8746],[-1.0653,51.8698],[-1.0646,51.8682],[-1.0656,51.8682],[-1.0645,51.8663],[-1.0656,51.866],[-1.0661,51.8649],[-1.0645,51.8611],[-1.0642,51.8593],[-1.0635,51.8586],[-1.0643,51.8576],[-1.0631,51.8563],[-1.0635,51.8555],[-1.0631,51.8543],[-1.066,51.8532],[-1.0661,51.8528],[-1.0642,51.8513],[-1.0616,51.8486],[-1.0636,51.8478],[-1.0622,51.8465],[-1.062,51.8442],[-1.0616,51.8438],[-1.0558,51.8418],[-1.0517,51.8399],[-1.0498,51.8398],[-1.0497,51.8389],[-1.0575,51.8362],[-1.0592,51.8354],[-1.0606,51.8342],[-1.0619,51.8324],[-1.0663,51.8332],[-1.0672,51.8345],[-1.0686,51.8346],[-1.0716,51.8339],[-1.0721,51.8313],[-1.0736,51.8302],[-1.0764,51.8293],[-1.0806,51.8295],[-1.0862,51.8313],[-1.0876,51.8331],[-1.089,51.8339],[-1.0923,51.8345],[-1.097,51.8373],[-1.1003,51.8385],[-1.1025,51.8403],[-1.1045,51.8408],[-1.1084,51.8413],[-1.1129,51.8414],[-1.117,51.8437],[-1.1208,51.8452],[-1.1216,51.8453],[-1.1238,51.843],[-1.1247,51.8422],[-1.1272,51.8411],[-1.1291,51.8391],[-1.1327,51.8384],[-1.1379,51.8359],[-1.1407,51.8347],[-1.1406,51.8343],[-1.1379,51.8335],[-1.134,51.8318],[-1.1305,51.8311],[-1.1301,51.8297],[-1.1275,51.8291],[-1.1265,51.8285],[-1.1246,51.8265],[-1.1232,51.8253],[-1.1234,51.8246],[-1.1212,51.8228],[-1.119,51.8208],[-1.1175,51.8204],[-1.1148,51.8185],[-1.1101,51.8173],[-1.1141,51.8157],[-1.1161,51.8152],[-1.1172,51.8143],[-1.1175,51.8119],[-1.119,51.8105],[-1.1235,51.8096],[-1.124,51.8081],[-1.1249,51.8075],[-1.1226,51.8058],[-1.1207,51.8041],[-1.1199,51.8002],[-1.1174,51.7992],[-1.1189,51.7981],[-1.1213,51.7969],[-1.1236,51.7942],[-1.1205,51.793],[-1.12,51.7923],[-1.1229,51.7885],[-1.1221,51.7884],[-1.122,51.7871],[-1.1154,51.7869],[-1.1107,51.7838],[-1.1059,51.7819],[-1.1064,51.7816],[-1.098,51.7805],[-1.0969,51.7812],[-1.0967,51.7822],[-1.0858,51.7813],[-1.0838,51.7808],[-1.08,51.7775],[-1.0813,51.7759],[-1.0827,51.7735],[-1.0806,51.7728],[-1.0808,51.7722],[-1.0791,51.7713],[-1.0799,51.7702],[-1.0793,51.7694],[-1.0817,51.7668],[-1.0828,51.7641],[-1.0827,51.7605],[-1.0831,51.7604],[-1.0809,51.7565],[-1.0778,51.7585],[-1.075,51.7585],[-1.0728,51.7583],[-1.069,51.7562],[-1.068,51.7555],[-1.0682,51.7548],[-1.0664,51.7536],[-1.0633,51.7536],[-1.0564,51.752],[-1.055,51.7522],[-1.0533,51.7497],[-1.0508,51.7483],[-1.0481,51.7476],[-1.0473,51.7465],[-1.0456,51.7459],[-1.046,51.745],[-1.0425,51.7447],[-1.0391,51.7447],[-1.0386,51.7441],[-1.0361,51.7441],[-1.0346,51.7446],[-1.0317,51.7444],[-1.0306,51.7448],[-1.0297,51.7459],[-1.03,51.7466],[-1.0296,51.7489],[-1.0307,51.7495],[-1.0312,51.7519],[-1.0325,51.753],[-1.0327,51.7558],[-1.032,51.757],[-1.0298,51.7579],[-1.0269,51.7571],[-1.0253,51.7558],[-1.0236,51.7555],[-1.02,51.7558],[-1.0106,51.756],[-1.0078,51.7559],[-1.0075,51.7549],[-1.0038,51.7549],[-0.9995,51.7545],[-0.998,51.7547],[-0.9983,51.7535],[-0.9972,51.7534],[-0.9936,51.7547],[-0.9927,51.754],[-0.9907,51.7541],[-0.989,51.7531],[-0.9871,51.7532],[-0.9863,51.7521],[-0.9834,51.7524],[-0.9808,51.7534],[-0.9817,51.7559],[-0.9808,51.7571],[-0.9812,51.7579],[-0.9814,51.76],[-0.9798,51.7607],[-0.9762,51.7601],[-0.9753,51.7589],[-0.9739,51.758],[-0.9716,51.7581],[-0.9701,51.7585],[-0.9667,51.7587],[-0.9647,51.759],[-0.9606,51.7587],[-0.9537,51.7578],[-0.9511,51.7566],[-0.9511,51.7562],[-0.9471,51.7555],[-0.945,51.7536],[-0.9424,51.753],[-0.9404,51.7529],[-0.9361,51.7535],[-0.9333,51.7524],[-0.9324,51.7498],[-0.9284,51.7459],[-0.9241,51.7477],[-0.9209,51.7446],[-0.9203,51.7426],[-0.9204,51.7406],[-0.9187,51.7388],[-0.9182,51.7372],[-0.9169,51.7369],[-0.9148,51.7379],[-0.9135,51.7373],[-0.9094,51.7366],[-0.9087,51.7351],[-0.9061,51.7334],[-0.9055,51.7333],[-0.9036,51.7313],[-0.9006,51.7294],[-0.9017,51.7282],[-0.8997,51.725],[-0.8989,51.7245],[-0.8966,51.7223],[-0.8955,51.7218],[-0.8934,51.722],[-0.891,51.7213],[-0.8894,51.7201],[-0.8878,51.7185],[-0.8875,51.7167],[-0.8878,51.7133],[-0.8883,51.7124],[-0.8887,51.709],[-0.8897,51.7081],[-0.8876,51.7063],[-0.8871,51.7052],[-0.8872,51.7035],[-0.8896,51.7012],[-0.8893,51.6998],[-0.8907,51.6974],[-0.8934,51.6945],[-0.8947,51.6926],[-0.8939,51.6906],[-0.8927,51.6891],[-0.8876,51.6872],[-0.8859,51.6868],[-0.8837,51.6858],[-0.8813,51.6839],[-0.8799,51.6809],[-0.8819,51.6805],[-0.8868,51.6814],[-0.8877,51.6806],[-0.891,51.6787],[-0.8925,51.6783],[-0.8938,51.6791],[-0.8958,51.6773],[-0.8979,51.6764],[-0.896,51.675],[-0.8948,51.6746],[-0.8921,51.6748],[-0.889,51.674],[-0.8846,51.6739],[-0.8818,51.6727],[-0.8786,51.6699],[-0.8777,51.6684],[-0.884,51.6677],[-0.8948,51.6683],[-0.8975,51.6702],[-0.9012,51.671],[-0.9047,51.6722],[-0.9072,51.6735],[-0.9104,51.6738],[-0.9162,51.6724],[-0.9178,51.6724],[-0.9187,51.6712],[-0.9206,51.6701],[-0.9249,51.6669],[-0.9249,51.6654],[-0.9278,51.6656],[-0.9294,51.6663],[-0.9308,51.6661],[-0.9322,51.6649],[-0.9296,51.6634],[-0.9285,51.6612],[-0.9266,51.66],[-0.9252,51.6598],[-0.9231,51.6567],[-0.9252,51.655],[-0.9274,51.6548],[-0.9281,51.6523],[-0.9294,51.6542],[-0.9295,51.6557],[-0.9315,51.6552],[-0.9315,51.6532],[-0.9332,51.6526],[-0.9338,51.6529],[-0.9396,51.6543],[-0.9437,51.6538],[-0.9454,51.654],[-0.9471,51.6533],[-0.9481,51.6524],[-0.9444,51.6521],[-0.944,51.6512],[-0.945,51.6498],[-0.95,51.6509],[-0.9486,51.6496],[-0.9452,51.6483],[-0.9447,51.6467],[-0.9413,51.644],[-0.9376,51.6416],[-0.9362,51.6397],[-0.9346,51.6365],[-0.9354,51.6357],[-0.9379,51.6353],[-0.9401,51.6328],[-0.9422,51.6318],[-0.9436,51.6305],[-0.9449,51.6305],[-0.9489,51.6314],[-0.9501,51.6289],[-0.9496,51.6273],[-0.9495,51.6255],[-0.95,51.6237],[-0.9501,51.6214],[-0.9495,51.6207],[-0.9478,51.6205],[-0.9459,51.6185],[-0.9446,51.6183],[-0.9395,51.6186],[-0.9386,51.6179],[-0.94,51.6143],[-0.941,51.6132],[-0.943,51.6118],[-0.9439,51.6108],[-0.9441,51.6095],[-0.9426,51.6073],[-0.9433,51.6057],[-0.943,51.6048],[-0.9385,51.604],[-0.936,51.6033],[-0.9363,51.6023],[-0.9339,51.6017],[-0.9323,51.6018],[-0.9307,51.6027],[-0.9297,51.6042],[-0.9282,51.6043],[-0.9235,51.6042],[-0.9217,51.6036],[-0.9201,51.6036],[-0.9192,51.6021],[-0.9172,51.6001],[-0.9169,51.5993],[-0.9199,51.5956],[-0.9249,51.5909],[-0.9283,51.5907],[-0.9285,51.5901],[-0.9333,51.5886],[-0.9345,51.5886],[-0.9391,51.5866],[-0.9416,51.5853],[-0.9414,51.5844],[-0.9399,51.5821],[-0.9395,51.5788],[-0.9401,51.5765],[-0.9386,51.5713],[-0.9368,51.5714],[-0.9339,51.5698],[-0.9308,51.5691],[-0.9305,51.5685],[-0.9278,51.5681],[-0.9282,51.5673],[-0.9279,51.5659],[-0.9242,51.5634],[-0.9217,51.5645],[-0.9196,51.5619],[-0.9185,51.5615],[-0.9171,51.5626],[-0.9159,51.5617],[-0.9136,51.5617],[-0.9117,51.5598],[-0.9108,51.5581],[-0.9093,51.5575],[-0.9017,51.5561],[-0.9028,51.5529],[-0.9021,51.5488],[-0.9033,51.5459],[-0.8983,51.5453],[-0.8969,51.5449],[-0.8988,51.5425],[-0.9001,51.5405],[-0.9004,51.5389],[-0.9003,51.5369],[-0.899,51.5356],[-0.8954,51.5336],[-0.8924,51.5326],[-0.888,51.5301],[-0.886,51.5286],[-0.8788,51.5237],[-0.8783,51.5231],[-0.8786,51.5181],[-0.8801,51.517],[-0.8803,51.5152],[-0.8809,51.5136],[-0.8801,51.5115],[-0.8763,51.5098],[-0.8743,51.5092],[-0.872,51.5079],[-0.871,51.5067],[-0.871,51.5056],[-0.8701,51.5045],[-0.8707,51.503],[-0.8718,51.5024],[-0.8745,51.5021],[-0.8797,51.5019],[-0.8824,51.5014],[-0.8859,51.5001],[-0.8872,51.5],[-0.8908,51.4983],[-0.894,51.4965],[-0.8938,51.495],[-0.8953,51.494],[-0.8935,51.4928],[-0.8938,51.4922],[-0.8965,51.4916],[-0.8967,51.4899],[-0.8982,51.4885],[-0.8977,51.4873],[-0.9009,51.4857],[-0.9024,51.4853],[-0.9053,51.4851],[-0.9082,51.484],[-0.9102,51.4822],[-0.9106,51.4796],[-0.9103,51.4771],[-0.9132,51.476],[-0.9145,51.4749],[-0.917,51.4743],[-0.9193,51.4727],[-0.9205,51.4713],[-0.9217,51.468],[-0.9233,51.4673],[-0.9248,51.4671],[-0.9298,51.4678],[-0.9313,51.4673],[-0.9324,51.466],[-0.9356,51.4643],[-0.938,51.4627],[-0.9424,51.4606],[-0.946,51.4595],[-0.9492,51.4595],[-0.9542,51.4608],[-0.9552,51.4614],[-0.9546,51.4622],[-0.9544,51.4645],[-0.9552,51.4653],[-0.9516,51.4657],[-0.9495,51.4649],[-0.9493,51.4661],[-0.9472,51.4667],[-0.9492,51.4701],[-0.9465,51.4715],[-0.9473,51.4729],[-0.9454,51.4738],[-0.9412,51.475],[-0.9449,51.4792],[-0.9453,51.4814],[-0.9445,51.482],[-0.9481,51.4852],[-0.947,51.4861],[-0.9492,51.487],[-0.9498,51.4865],[-0.9524,51.4876],[-0.9557,51.4908],[-0.9555,51.4914],[-0.9575,51.4931],[-0.9623,51.4931],[-0.9651,51.4921],[-0.9646,51.4915],[-0.9692,51.4902],[-0.9709,51.4882],[-0.9718,51.4876],[-0.9743,51.4867],[-0.9759,51.4882],[-0.9776,51.4883],[-0.9789,51.487],[-0.9786,51.4856],[-0.9799,51.4857],[-0.9825,51.485],[-0.9841,51.485],[-0.987,51.4857],[-0.9889,51.4857],[-0.9913,51.4852],[-0.9934,51.4863],[-0.9939,51.4852],[-0.9971,51.4844],[-0.9984,51.4843],[-0.9979,51.4824],[-0.9981,51.4817],[-1,51.4815],[-1.0006,51.4808],[-0.9987,51.4803],[-0.9982,51.4775],[-0.9998,51.4753],[-1.0013,51.4745],[-1.0033,51.4744],[-1.0038,51.4733],[-1.0068,51.4734],[-1.006,51.4726],[-1.0078,51.4714],[-1.0076,51.4688],[-1.0072,51.468],[-1.0112,51.4672],[-1.014,51.4663],[-1.0182,51.4666],[-1.0209,51.4676],[-1.0266,51.4707],[-1.0307,51.4726],[-1.0324,51.4731],[-1.0366,51.4752],[-1.039,51.4767],[-1.0386,51.4803],[-1.0375,51.482],[-1.0376,51.484],[-1.0399,51.4855],[-1.0398,51.4866],[-1.0422,51.4887],[-1.0454,51.49],[-1.0487,51.4908],[-1.0499,51.4914],[-1.0522,51.492],[-1.0578,51.492],[-1.0597,51.4918],[-1.0669,51.4906],[-1.069,51.4899],[-1.0724,51.4896],[-1.0771,51.4879],[-1.0816,51.4873],[-1.0847,51.4866],[-1.0878,51.4858],[-1.0952,51.4874],[-1.1013,51.4892],[-1.1025,51.4899],[-1.1044,51.4923],[-1.1063,51.4966],[-1.1074,51.4997],[-1.1081,51.5007],[-1.107,51.5011],[-1.1094,51.5054],[-1.1114,51.5079],[-1.1132,51.5096],[-1.1151,51.5106],[-1.1191,51.5118],[-1.123,51.512],[-1.1261,51.5117],[-1.1275,51.5119],[-1.134,51.5113],[-1.138,51.5137],[-1.1411,51.5152],[-1.1422,51.5163],[-1.1433,51.5198],[-1.1426,51.5208],[-1.144,51.5219],[-1.1436,51.5235],[-1.14,51.5259],[-1.1381,51.5275],[-1.1379,51.5287],[-1.1347,51.5327],[-1.1345,51.5337],[-1.1347,51.5365],[-1.1365,51.5402],[-1.1375,51.5407],[-1.1404,51.5429],[-1.1425,51.542],[-1.1487,51.5402],[-1.1527,51.5394],[-1.1561,51.5379],[-1.1602,51.5366],[-1.1594,51.5349],[-1.1608,51.5346],[-1.1658,51.534],[-1.1728,51.5338],[-1.175,51.5334],[-1.1801,51.532],[-1.1862,51.5308],[-1.1928,51.5297],[-1.198,51.5292],[-1.2047,51.5284],[-1.205,51.5303],[-1.206,51.5316],[-1.2055,51.5332],[-1.2042,51.5343],[-1.2033,51.5367],[-1.2047,51.5376],[-1.2061,51.5375],[-1.2102,51.5364],[-1.2166,51.5362],[-1.219,51.5369],[-1.2215,51.5362],[-1.224,51.5358],[-1.23,51.5346],[-1.2325,51.5359],[-1.2363,51.537],[-1.2394,51.5375],[-1.2423,51.5378],[-1.2507,51.5375],[-1.2568,51.537],[-1.2607,51.5378],[-1.2622,51.5386],[-1.2679,51.5422],[-1.2703,51.5446],[-1.2778,51.5461],[-1.2803,51.5468],[-1.2838,51.5486],[-1.2855,51.5483],[-1.2864,51.5502],[-1.2866,51.5516],[-1.2876,51.5528],[-1.2895,51.5523],[-1.2941,51.5538],[-1.2972,51.5529],[-1.3005,51.5547],[-1.3017,51.5549],[-1.3038,51.5566],[-1.3076,51.5568],[-1.3095,51.5572],[-1.3153,51.5573],[-1.3199,51.5588],[-1.3265,51.5597],[-1.3287,51.5637],[-1.3305,51.5626],[-1.3332,51.5604],[-1.3336,51.5582],[-1.3348,51.5549],[-1.3365,51.5528],[-1.337,51.5509],[-1.3381,51.5493],[-1.3383,51.5475],[-1.338,51.5458],[-1.3408,51.5442],[-1.344,51.5434],[-1.3471,51.5442],[-1.3495,51.5464],[-1.3508,51.5469],[-1.3544,51.5469],[-1.3579,51.5465],[-1.359,51.5467],[-1.3616,51.5484],[-1.3626,51.5496],[-1.3651,51.5509],[-1.3673,51.5525],[-1.3693,51.5521],[-1.3722,51.5508],[-1.378,51.5497],[-1.377,51.5458],[-1.3806,51.5424],[-1.3822,51.5412],[-1.3838,51.5404],[-1.387,51.5399],[-1.3889,51.5399],[-1.3925,51.5404],[-1.3959,51.5403],[-1.3982,51.5434],[-1.4002,51.5447],[-1.4046,51.5465],[-1.4049,51.5472],[-1.4099,51.5447],[-1.4138,51.5421],[-1.415,51.5406],[-1.4175,51.5388],[-1.4228,51.5358],[-1.4239,51.5378],[-1.4259,51.5426],[-1.4266,51.5456],[-1.4308,51.5427],[-1.4371,51.54],[-1.4395,51.5396],[-1.4465,51.537],[-1.4474,51.5365],[-1.4545,51.5354],[-1.4573,51.5355],[-1.4614,51.5363],[-1.4648,51.5379],[-1.4648,51.5348],[-1.463,51.5302],[-1.4708,51.5286],[-1.4707,51.53],[-1.4764,51.5308],[-1.4764,51.5318],[-1.4778,51.5329],[-1.4859,51.5341],[-1.488,51.5362],[-1.4876,51.5389],[-1.486,51.5406],[-1.4887,51.542],[-1.4896,51.5428],[-1.4959,51.5457],[-1.5012,51.5467],[-1.5048,51.5467],[-1.5061,51.5472],[-1.509,51.5491],[-1.5129,51.5507],[-1.5146,51.5512],[-1.5172,51.5512],[-1.5213,51.5509],[-1.5249,51.5498],[-1.5307,51.5481],[-1.5302,51.5469],[-1.5319,51.5469],[-1.5348,51.5484],[-1.5403,51.5495],[-1.5403,51.551],[-1.5415,51.5521],[-1.543,51.5523],[-1.5471,51.5514],[-1.5474,51.5531],[-1.5509,51.5531],[-1.555,51.5534],[-1.5564,51.553],[-1.5597,51.5513],[-1.5626,51.549],[-1.5661,51.5456],[-1.5696,51.5475],[-1.5701,51.5471],[-1.5703,51.5447],[-1.5694,51.5432],[-1.5738,51.5409],[-1.5767,51.5391],[-1.5812,51.537],[-1.5814,51.535],[-1.5829,51.5303],[-1.5834,51.5283],[-1.5852,51.5257],[-1.5847,51.5249],[-1.5879,51.5249],[-1.5894,51.5242],[-1.59,51.5217],[-1.5923,51.5214],[-1.5941,51.5198],[-1.5981,51.5187],[-1.6028,51.5183],[-1.6034,51.5203],[-1.6045,51.5205],[-1.6048,51.5227],[-1.6069,51.5258],[-1.6081,51.5278],[-1.6083,51.5289],[-1.6128,51.5341],[-1.6138,51.5365],[-1.6155,51.5367],[-1.6154,51.5381],[-1.6163,51.5383],[-1.6206,51.5411],[-1.6236,51.5436],[-1.623,51.5442],[-1.6254,51.5455],[-1.6248,51.5461],[-1.6272,51.5473],[-1.6312,51.5518],[-1.632,51.5531],[-1.633,51.5525],[-1.6341,51.5533],[-1.6385,51.5591],[-1.6438,51.5641],[-1.646,51.5677],[-1.6466,51.5692],[-1.6461,51.5701],[-1.6477,51.572],[-1.6497,51.5731],[-1.6521,51.5742],[-1.6551,51.5765],[-1.6584,51.5742],[-1.6626,51.5735],[-1.6651,51.5727],[-1.6719,51.571],[-1.6766,51.5694],[-1.6782,51.5702],[-1.6803,51.5718],[-1.6827,51.5726],[-1.6847,51.5738],[-1.6854,51.576],[-1.687,51.5773],[-1.6883,51.5788],[-1.6891,51.582],[-1.6911,51.5835],[-1.689,51.5862],[-1.6875,51.5866],[-1.687,51.5873],[-1.6854,51.5876],[-1.6858,51.5896],[-1.6849,51.5909],[-1.6854,51.5937],[-1.6864,51.5935],[-1.687,51.5948],[-1.6879,51.5955],[-1.6875,51.5964],[-1.6878,51.5974],[-1.688,51.5998],[-1.6886,51.6015],[-1.6907,51.6015],[-1.6903,51.6037],[-1.6909,51.6039],[-1.6904,51.6056],[-1.6893,51.6059],[-1.6885,51.6069],[-1.687,51.6074],[-1.6853,51.6086],[-1.6834,51.609],[-1.6825,51.6096],[-1.682,51.6114],[-1.6827,51.6125],[-1.6817,51.6134],[-1.6792,51.6138],[-1.6767,51.6125],[-1.676,51.6117],[-1.6725,51.6129],[-1.6718,51.6136],[-1.6696,51.6143],[-1.6694,51.6151],[-1.6675,51.6159],[-1.6668,51.6167],[-1.6669,51.6177],[-1.6723,51.6203],[-1.6731,51.6226],[-1.6708,51.6251],[-1.6693,51.6256],[-1.6687,51.6265],[-1.6691,51.6271],[-1.6685,51.6283],[-1.6675,51.6286],[-1.6652,51.63],[-1.6628,51.6312],[-1.6601,51.6346],[-1.66,51.6352],[-1.6615,51.6369],[-1.6632,51.6399],[-1.6646,51.6404],[-1.6704,51.6408],[-1.6723,51.6415],[-1.6742,51.6412],[-1.6756,51.6414],[-1.6756,51.6424],[-1.6773,51.6431],[-1.678,51.6443],[-1.6798,51.6448],[-1.6801,51.6467],[-1.6816,51.6477],[-1.6818,51.6485],[-1.6833,51.6494],[-1.6833,51.6502],[-1.685,51.651],[-1.6864,51.6524],[-1.689,51.6526],[-1.6909,51.6521],[-1.6927,51.6532],[-1.689,51.6557],[-1.6885,51.6568],[-1.6892,51.6574],[-1.6892,51.6596],[-1.6896,51.6611],[-1.691,51.6623],[-1.6907,51.6638],[-1.6942,51.6664],[-1.6943,51.6688],[-1.6986,51.6694],[-1.7,51.6702],[-1.7003,51.6712],[-1.7001,51.6724],[-1.699,51.6731],[-1.6985,51.6742],[-1.6988,51.6764],[-1.6978,51.6775],[-1.6949,51.6786],[-1.6952,51.6798],[-1.6962,51.68],[-1.6969,51.681],[-1.6965,51.6821],[-1.6951,51.6832],[-1.6932,51.6841],[-1.693,51.6856],[-1.6911,51.6873],[-1.6889,51.6875],[-1.6865,51.6893],[-1.6839,51.6888],[-1.6831,51.6901],[-1.6815,51.6904],[-1.6791,51.6894],[-1.676,51.6884],[-1.6751,51.6873],[-1.676,51.687],[-1.6753,51.686],[-1.6738,51.6848],[-1.6742,51.6838],[-1.6762,51.6839],[-1.6752,51.6825],[-1.6708,51.6818],[-1.6689,51.6811],[-1.6657,51.6811],[-1.6652,51.6818],[-1.6633,51.6813],[-1.6621,51.6805],[-1.6607,51.6812],[-1.6593,51.6808],[-1.6556,51.6818],[-1.6539,51.6815],[-1.6522,51.6817],[-1.6483,51.6841],[-1.6489,51.6854],[-1.653,51.687],[-1.6509,51.6882],[-1.6513,51.6889],[-1.6541,51.6902],[-1.6555,51.6915],[-1.6551,51.6925],[-1.6553,51.6936],[-1.6562,51.6938],[-1.6575,51.6964],[-1.659,51.6975],[-1.6623,51.6965],[-1.6654,51.6972],[-1.6753,51.7038],[-1.6774,51.7053],[-1.6819,51.709],[-1.6862,51.7102],[-1.688,51.712],[-1.6873,51.7128],[-1.6888,51.7136],[-1.6873,51.7145],[-1.6892,51.7167],[-1.6888,51.7173],[-1.691,51.7193],[-1.6929,51.7204],[-1.6933,51.7212],[-1.6955,51.7229],[-1.6958,51.7238],[-1.6915,51.7259],[-1.6901,51.7264],[-1.6868,51.7285],[-1.6855,51.7306],[-1.6858,51.7334],[-1.6866,51.7341],[-1.6875,51.7368],[-1.6891,51.7391],[-1.687,51.7399],[-1.6883,51.742],[-1.6893,51.7426],[-1.6927,51.746],[-1.6917,51.7467],[-1.6943,51.748],[-1.6939,51.7491],[-1.6944,51.751],[-1.6957,51.7523],[-1.6937,51.7537],[-1.694,51.7543],[-1.6964,51.7571],[-1.6997,51.7645],[-1.6993,51.7646],[-1.7003,51.7696],[-1.7007,51.7706],[-1.7046,51.7742],[-1.7084,51.7775],[-1.7166,51.7813],[-1.7175,51.7815],[-1.7195,51.7832],[-1.7153,51.7855],[-1.7077,51.7883],[-1.7049,51.7895],[-1.7022,51.791],[-1.698,51.7926],[-1.6935,51.7941],[-1.6889,51.7968],[-1.6869,51.7982],[-1.6858,51.7999],[-1.6838,51.8013],[-1.6819,51.804],[-1.6803,51.8071],[-1.6791,51.8098],[-1.6785,51.812],[-1.6778,51.813],[-1.6769,51.817],[-1.678,51.817],[-1.6811,51.816],[-1.6831,51.8203],[-1.6837,51.8237],[-1.6846,51.8256],[-1.6864,51.8326],[-1.6865,51.8344],[-1.6854,51.8369],[-1.6842,51.8385],[-1.6831,51.8403],[-1.6811,51.8419],[-1.6792,51.846],[-1.6787,51.8495],[-1.6764,51.8503],[-1.6785,51.8524],[-1.6791,51.8536],[-1.6806,51.8547],[-1.6809,51.858],[-1.6806,51.8587],[-1.6821,51.8604],[-1.6847,51.8614],[-1.6872,51.8628],[-1.6851,51.8643],[-1.6869,51.8655],[-1.6859,51.8669],[-1.6836,51.8687],[-1.6808,51.8692],[-1.6789,51.8698],[-1.6756,51.8726],[-1.6745,51.8726],[-1.6741,51.8737],[-1.6717,51.8751],[-1.6681,51.8763],[-1.6672,51.8769],[-1.6671,51.878],[-1.6688,51.878],[-1.6693,51.8796],[-1.669,51.8815],[-1.6669,51.8814],[-1.667,51.8828],[-1.6657,51.8854],[-1.6639,51.8861],[-1.6626,51.8873],[-1.6623,51.8889],[-1.6626,51.8919],[-1.663,51.8922],[-1.6613,51.8935],[-1.6617,51.8944],[-1.6589,51.8958],[-1.6576,51.8972],[-1.6559,51.8968],[-1.6531,51.8969],[-1.6516,51.896],[-1.6479,51.8951],[-1.645,51.8947],[-1.6435,51.8959],[-1.6425,51.8953],[-1.6408,51.8959],[-1.6396,51.8971],[-1.6378,51.8973],[-1.6351,51.8982],[-1.6331,51.8992],[-1.6336,51.9],[-1.6357,51.9015],[-1.6352,51.9027],[-1.6355,51.9035],[-1.6349,51.905],[-1.6337,51.9057],[-1.6354,51.9072],[-1.6347,51.9084],[-1.636,51.9108],[-1.6343,51.9115],[-1.6353,51.9129],[-1.6388,51.9123],[-1.6412,51.9135],[-1.6423,51.9128],[-1.6439,51.913],[-1.6452,51.915],[-1.6436,51.9161],[-1.6444,51.9169],[-1.6448,51.9187],[-1.6426,51.9191],[-1.6414,51.9199],[-1.6412,51.9216],[-1.6428,51.9222],[-1.6455,51.9223],[-1.6429,51.9239],[-1.64,51.9251],[-1.6378,51.9267],[-1.6361,51.9274],[-1.6353,51.9283],[-1.6302,51.9315],[-1.6283,51.9331],[-1.6236,51.9357],[-1.6199,51.9375],[-1.6177,51.9373],[-1.6152,51.9377],[-1.6165,51.9389],[-1.6188,51.942],[-1.6202,51.9434],[-1.6245,51.9485],[-1.6257,51.9503],[-1.6275,51.9517],[-1.6289,51.9532],[-1.6325,51.9556],[-1.6347,51.9567],[-1.6409,51.9568],[-1.6433,51.9571],[-1.6458,51.957],[-1.6489,51.9589],[-1.6523,51.9577],[-1.6554,51.9575],[-1.6551,51.9599],[-1.6535,51.9598],[-1.6524,51.9615],[-1.6559,51.9628],[-1.6582,51.9633],[-1.661,51.9633],[-1.6623,51.9638],[-1.6643,51.9664],[-1.6646,51.968],[-1.666,51.9709],[-1.6677,51.9731],[-1.669,51.9753],[-1.6675,51.9784],[-1.6653,51.9808],[-1.6649,51.9832],[-1.6641,51.9849],[-1.6647,51.9851],[-1.6658,51.9875],[-1.659,51.9849],[-1.6573,51.9844],[-1.6566,51.9835],[-1.6517,51.9814],[-1.6478,51.98],[-1.6472,51.9796],[-1.6428,51.9777],[-1.6359,51.9737],[-1.6365,51.9729],[-1.6351,51.9725],[-1.6332,51.9714],[-1.6324,51.9705],[-1.6297,51.9699],[-1.6268,51.9679],[-1.6236,51.9648],[-1.6216,51.9624],[-1.6219,51.9619],[-1.6199,51.9607],[-1.618,51.9591],[-1.6162,51.9579],[-1.6136,51.9557],[-1.6124,51.9554],[-1.6092,51.9575],[-1.6004,51.9627],[-1.5969,51.9644],[-1.596,51.9656],[-1.5953,51.9676],[-1.5943,51.9681],[-1.5916,51.9704],[-1.5958,51.9726],[-1.5967,51.9743],[-1.6004,51.9768],[-1.5949,51.9758],[-1.5897,51.9745],[-1.5867,51.9739],[-1.5806,51.973],[-1.5756,51.9745],[-1.5678,51.9765],[-1.5636,51.977],[-1.5568,51.9788],[-1.5497,51.9808],[-1.5536,51.9856],[-1.5534,51.9857],[-1.5567,51.9893],[-1.5572,51.9916],[-1.554,51.992],[-1.553,51.9926],[-1.5464,51.995],[-1.5439,51.9963],[-1.5399,51.9964],[-1.536,51.9953],[-1.5348,51.9943],[-1.533,51.9939],[-1.5291,51.9926],[-1.5279,51.9917],[-1.5269,51.9925],[-1.5253,51.9929],[-1.5243,51.994],[-1.5228,51.9968],[-1.5216,52.0016],[-1.5213,52.0055],[-1.5207,52.0067],[-1.5192,52.0088],[-1.5182,52.0109],[-1.5157,52.0142],[-1.5135,52.0185],[-1.511,52.0214],[-1.5104,52.0238],[-1.5101,52.0267],[-1.5091,52.0295],[-1.5074,52.0337],[-1.5075,52.0353],[-1.5065,52.0382],[-1.505,52.0414],[-1.504,52.0426],[-1.5032,52.0443],[-1.503,52.0462],[-1.5018,52.0498],[-1.4996,52.0524],[-1.4986,52.0551],[-1.4974,52.0589],[-1.4972,52.0607],[-1.4982,52.0622],[-1.5018,52.0663],[-1.5026,52.0692],[-1.5001,52.0699],[-1.5019,52.0716],[-1.5004,52.0733],[-1.4985,52.0742],[-1.4963,52.0741],[-1.495,52.0747],[-1.4933,52.0749],[-1.4921,52.0756],[-1.4907,52.0772],[-1.4933,52.0796],[-1.4937,52.0816],[-1.4944,52.0822],[-1.492,52.0834],[-1.4906,52.0838],[-1.49,52.0862],[-1.4889,52.0862],[-1.4878,52.0878],[-1.4856,52.0877],[-1.4856,52.0887],[-1.4847,52.0913],[-1.4868,52.0915],[-1.4881,52.0928],[-1.4878,52.0939],[-1.4848,52.0941],[-1.4801,52.0935],[-1.4795,52.0956],[-1.4773,52.1013],[-1.4744,52.1011],[-1.4718,52.0994],[-1.4708,52.0979],[-1.4678,52.0972],[-1.4669,52.0977],[-1.4656,52.0974],[-1.4598,52.0975],[-1.4582,52.098],[-1.4555,52.0981],[-1.4535,52.0985],[-1.4536,52.0973],[-1.452,52.0973],[-1.4472,52.0976],[-1.4469,52.0987],[-1.4483,52.1007],[-1.4481,52.1051],[-1.4493,52.1085],[-1.4535,52.113],[-1.4515,52.1145],[-1.4488,52.1161],[-1.448,52.1161],[-1.4448,52.1152],[-1.4423,52.1153],[-1.4392,52.116],[-1.4371,52.1167],[-1.4353,52.1167],[-1.4313,52.1173],[-1.4285,52.1179],[-1.425,52.1183],[-1.4223,52.1178],[-1.4199,52.1176],[-1.4178,52.1169],[-1.414,52.1152],[-1.412,52.1133],[-1.408,52.1116],[-1.404,52.1101],[-1.4029,52.1091],[-1.4028,52.1075],[-1.402,52.1056],[-1.3967,52.1019],[-1.3956,52.1017],[-1.3931,52.1004],[-1.3914,52.0992],[-1.3881,52.0975],[-1.3872,52.0961],[-1.3854,52.0943],[-1.3785,52.0957],[-1.3783,52.0968],[-1.3744,52.0997],[-1.3719,52.0991],[-1.3706,52.0992],[-1.3656,52.1003],[-1.3623,52.1011],[-1.3606,52.101],[-1.3584,52.1014],[-1.3595,52.1053],[-1.361,52.1059],[-1.3617,52.1076],[-1.3632,52.108],[-1.3634,52.1093],[-1.3647,52.1096],[-1.3652,52.1113],[-1.3672,52.1119],[-1.3687,52.112],[-1.3705,52.1133],[-1.3702,52.1151],[-1.3715,52.1176],[-1.3744,52.1183],[-1.3777,52.1181],[-1.3803,52.1172],[-1.3821,52.1169],[-1.3853,52.1174],[-1.3902,52.1168],[-1.3921,52.117],[-1.3933,52.119],[-1.3914,52.1215],[-1.3892,52.122],[-1.3901,52.1227],[-1.3885,52.1245],[-1.3875,52.126],[-1.3857,52.128],[-1.3836,52.1281],[-1.3827,52.1275],[-1.3752,52.1309],[-1.3716,52.1328],[-1.3702,52.1331],[-1.3696,52.1347],[-1.3641,52.1367],[-1.3628,52.1348],[-1.36,52.1354],[-1.3598,52.135],[-1.3566,52.1356],[-1.3556,52.136],[-1.3521,52.1348],[-1.3498,52.1348],[-1.3483,52.1378],[-1.3493,52.1388],[-1.3503,52.1409],[-1.35,52.1416],[-1.3467,52.1424],[-1.3433,52.1443],[-1.3411,52.1448],[-1.3413,52.146],[-1.3426,52.1481],[-1.3428,52.1491],[-1.3416,52.1505],[-1.342,52.1515],[-1.3435,52.1532],[-1.3424,52.1549],[-1.3399,52.1573],[-1.3383,52.1586],[-1.3339,52.1593],[-1.3341,52.1618],[-1.334,52.1654],[-1.3326,52.168],[-1.3319,52.1685],[-1.33,52.1673],[-1.3301,52.1663],[-1.3287,52.1655],[-1.3239,52.1621],[-1.3247,52.1612],[-1.323,52.16],[-1.3209,52.1592],[-1.3213,52.1583],[-1.3194,52.1576],[-1.3199,52.157],[-1.3183,52.1558],[-1.3177,52.1545],[-1.3178,52.1534],[-1.3161,52.1523],[-1.3133,52.1511],[-1.3124,52.1498],[-1.3108,52.1495],[-1.3118,52.1479],[-1.3094,52.1476],[-1.3086,52.1465],[-1.3064,52.1455],[-1.3087,52.1443],[-1.3084,52.1435],[-1.3049,52.1416],[-1.3054,52.1412],[-1.302,52.1398],[-1.3021,52.1393],[-1.2994,52.1384],[-1.2992,52.1372],[-1.2979,52.1371],[-1.2977,52.1353],[-1.2951,52.1347],[-1.2956,52.1338],[-1.2937,52.1327],[-1.2913,52.1303],[-1.2906,52.1293],[-1.2886,52.128],[-1.2852,52.1249],[-1.2822,52.1226],[-1.2816,52.1226],[-1.2791,52.1199],[-1.2784,52.1186],[-1.2768,52.1171],[-1.2743,52.1156],[-1.273,52.1145],[-1.269,52.113],[-1.2646,52.1106],[-1.2612,52.1093],[-1.2593,52.1083],[-1.2572,52.1062],[-1.2529,52.1039],[-1.254,52.1026],[-1.2519,52.102],[-1.2519,52.1014],[-1.25,52.1005],[-1.2489,52.0991],[-1.248,52.0968],[-1.248,52.0958],[-1.25,52.0959],[-1.2544,52.0956],[-1.2564,52.0958],[-1.2585,52.0964],[-1.2617,52.0964],[-1.2643,52.0972],[-1.2696,52.098],[-1.2723,52.0979],[-1.2743,52.097],[-1.2762,52.0968],[-1.2773,52.096],[-1.2807,52.0941],[-1.2825,52.0936],[-1.2857,52.0935],[-1.287,52.0927],[-1.295,52.0934],[-1.2998,52.0914],[-1.3036,52.0916],[-1.3043,52.092],[-1.308,52.0923],[-1.312,52.0908],[-1.3168,52.0898],[-1.3166,52.0891],[-1.3205,52.0878],[-1.3213,52.0866],[-1.3206,52.0862],[-1.3213,52.0848],[-1.3195,52.0839],[-1.3207,52.0823],[-1.3191,52.0803],[-1.3182,52.0799],[-1.3157,52.0795],[-1.3131,52.0799],[-1.3092,52.0795],[-1.3048,52.0799],[-1.3021,52.0799],[-1.2994,52.0801],[-1.2996,52.0783],[-1.2975,52.078],[-1.2989,52.0753],[-1.302,52.0751],[-1.302,52.0738],[-1.3039,52.0735],[-1.3035,52.072],[-1.3055,52.0721],[-1.3069,52.0703],[-1.3001,52.0694],[-1.3013,52.0661],[-1.3022,52.065],[-1.3038,52.0643],[-1.3077,52.0644],[-1.3076,52.0635],[-1.3085,52.0624],[-1.3091,52.0605],[-1.3074,52.0576],[-1.3127,52.0517],[-1.3128,52.051],[-1.3114,52.0505],[-1.3075,52.0472],[-1.3032,52.0464],[-1.3001,52.0452],[-1.3001,52.0436],[-1.2986,52.0434],[-1.2976,52.0427],[-1.2963,52.0406],[-1.2953,52.0403],[-1.2948,52.0391],[-1.2939,52.0386],[-1.2946,52.0377],[-1.2933,52.0343],[-1.2924,52.0334],[-1.2917,52.031],[-1.2933,52.0299],[-1.2944,52.0284],[-1.294,52.0277],[-1.2919,52.0274],[-1.2902,52.0274],[-1.2856,52.0266],[-1.2859,52.0255],[-1.2839,52.0251],[-1.2844,52.0238],[-1.2836,52.0233],[-1.2844,52.0209],[-1.283,52.0199],[-1.2827,52.019],[-1.281,52.0182],[-1.2802,52.017],[-1.2806,52.0165],[-1.2793,52.0156],[-1.2782,52.0143],[-1.2786,52.0114],[-1.2801,52.011],[-1.2822,52.0113],[-1.284,52.0111],[-1.2846,52.0106],[-1.2839,52.0094],[-1.2796,52.0087],[-1.2786,52.0083],[-1.2776,52.0072],[-1.2771,52.0053],[-1.2804,52.0034],[-1.2806,52.001],[-1.2815,52.0003],[-1.2827,52.0004],[-1.2834,51.9995],[-1.2837,51.9981],[-1.2827,51.9969],[-1.2843,51.9955],[-1.2839,51.9944],[-1.2824,51.9929],[-1.284,51.9908],[-1.2854,51.9907],[-1.2874,51.9895],[-1.2874,51.9878],[-1.2845,51.9826],[-1.2835,51.982],[-1.2816,51.9799],[-1.2809,51.9824],[-1.2703,51.9829],[-1.2677,51.9826],[-1.2631,51.9813],[-1.2609,51.9809],[-1.2594,51.9813],[-1.2574,51.9825],[-1.2557,51.9826],[-1.2524,51.9836],[-1.2489,51.9857],[-1.2474,51.9851],[-1.2416,51.9863],[-1.2395,51.9847],[-1.2364,51.9837],[-1.2346,51.9835],[-1.2321,51.9824],[-1.2305,51.982],[-1.2297,51.9814],[-1.2268,51.9812],[-1.2237,51.9804],[-1.2202,51.9801],[-1.2176,51.9803],[-1.214,51.9799],[-1.2069,51.9783],[-1.2034,51.9786],[-1.1982,51.9773],[-1.1963,51.9774],[-1.1948,51.979],[-1.1907,51.9815],[-1.1884,51.9812],[-1.1847,51.9817],[-1.183,51.9815],[-1.1797,51.9817],[-1.1747,51.983],[-1.1724,51.9858],[-1.1678,51.9899],[-1.1651,51.992],[-1.1638,51.9934],[-1.1567,51.9922],[-1.1561,51.9934],[-1.1515,51.9931],[-1.1489,51.995],[-1.1439,51.997],[-1.1402,51.9976],[-1.1356,51.9973],[-1.1343,51.9974],[-1.1339,51.9993],[-1.1315,52.0032],[-1.1313,52.0049],[-1.1281,52.0054],[-1.127,52.006],[-1.1263,52.007],[-1.1254,52.0071],[-1.1231,52.0113],[-1.1225,52.0122],[-1.1215,52.0124],[-1.1198,52.0157],[-1.1181,52.0154]]]}</t>
  </si>
  <si>
    <t>{"type":"MultiPolygon","coordinates":[[[[-2.9932,51.301],[-2.992,51.2999],[-2.9892,51.2988],[-2.9871,51.2983],[-2.9832,51.2983],[-2.9811,51.2976],[-2.9768,51.2973],[-2.9744,51.2959],[-2.9721,51.2958],[-2.9697,51.2962],[-2.9644,51.2979],[-2.9623,51.2999],[-2.963,51.3021],[-2.9629,51.3044],[-2.9619,51.3048],[-2.9572,51.3045],[-2.9537,51.3045],[-2.9511,51.3028],[-2.9481,51.3026],[-2.939,51.3026],[-2.9377,51.303],[-2.9362,51.303],[-2.9338,51.3019],[-2.9318,51.2992],[-2.9283,51.298],[-2.9265,51.2981],[-2.9253,51.2986],[-2.9235,51.2982],[-2.9211,51.2966],[-2.9192,51.2957],[-2.9175,51.2945],[-2.9145,51.2942],[-2.9132,51.2937],[-2.8978,51.2908],[-2.8971,51.2906],[-2.8935,51.2951],[-2.8909,51.2996],[-2.8881,51.3049],[-2.8869,51.305],[-2.8849,51.3067],[-2.8822,51.3047],[-2.8814,51.3035],[-2.8803,51.3039],[-2.8792,51.3031],[-2.8771,51.3001],[-2.8679,51.3022],[-2.8644,51.3001],[-2.8565,51.3001],[-2.8532,51.2995],[-2.8417,51.3002],[-2.8296,51.3009],[-2.8191,51.3009],[-2.8159,51.3012],[-2.8102,51.3014],[-2.81,51.3056],[-2.8108,51.3073],[-2.8122,51.3091],[-2.8121,51.3107],[-2.8106,51.3112],[-2.8071,51.312],[-2.8076,51.3127],[-2.8078,51.3149],[-2.8101,51.3156],[-2.8105,51.3172],[-2.8119,51.3173],[-2.813,51.3184],[-2.8149,51.3188],[-2.8179,51.3191],[-2.8185,51.3228],[-2.8189,51.3241],[-2.8187,51.3264],[-2.8155,51.3268],[-2.8149,51.3271],[-2.8121,51.3272],[-2.8108,51.3267],[-2.8069,51.3261],[-2.8018,51.3265],[-2.7998,51.3262],[-2.7989,51.3269],[-2.7976,51.3268],[-2.797,51.3257],[-2.7956,51.325],[-2.7945,51.3252],[-2.7912,51.3251],[-2.7893,51.3247],[-2.7865,51.3248],[-2.7854,51.3242],[-2.7829,51.3241],[-2.7787,51.3236],[-2.7733,51.3234],[-2.7708,51.3237],[-2.7683,51.3237],[-2.7652,51.3224],[-2.7645,51.3227],[-2.7615,51.3221],[-2.7548,51.3246],[-2.7547,51.3234],[-2.7553,51.3214],[-2.7539,51.3198],[-2.7515,51.3199],[-2.749,51.3191],[-2.7478,51.3198],[-2.7454,51.3193],[-2.7395,51.3198],[-2.736,51.3196],[-2.7351,51.3187],[-2.733,51.3184],[-2.7326,51.3188],[-2.7302,51.3182],[-2.7281,51.3172],[-2.7254,51.3184],[-2.7219,51.3193],[-2.7212,51.3197],[-2.7209,51.3215],[-2.7168,51.3168],[-2.7086,51.3172],[-2.7031,51.3171],[-2.6995,51.3169],[-2.6969,51.3161],[-2.6971,51.3173],[-2.6949,51.3181],[-2.6911,51.3175],[-2.6897,51.317],[-2.6854,51.316],[-2.6859,51.3151],[-2.6819,51.314],[-2.6765,51.3116],[-2.6764,51.311],[-2.6745,51.3105],[-2.673,51.3118],[-2.6718,51.3117],[-2.6666,51.3092],[-2.667,51.3079],[-2.6647,51.3075],[-2.6625,51.3066],[-2.6649,51.3054],[-2.6668,51.3024],[-2.6629,51.303],[-2.6602,51.3026],[-2.6537,51.3007],[-2.6522,51.2998],[-2.6507,51.2997],[-2.649,51.2989],[-2.6464,51.2982],[-2.6447,51.297],[-2.6439,51.2971],[-2.641,51.2955],[-2.6387,51.2948],[-2.6403,51.2933],[-2.6396,51.2912],[-2.6372,51.2891],[-2.6383,51.2883],[-2.6357,51.2873],[-2.635,51.2863],[-2.6334,51.2859],[-2.632,51.2846],[-2.631,51.2847],[-2.63,51.2836],[-2.6275,51.2829],[-2.625,51.2825],[-2.6247,51.2854],[-2.621,51.2843],[-2.6185,51.2862],[-2.6159,51.2851],[-2.613,51.2842],[-2.6098,51.2853],[-2.6078,51.2864],[-2.6072,51.2872],[-2.6037,51.2878],[-2.6,51.2892],[-2.5986,51.2906],[-2.5965,51.2908],[-2.5949,51.2924],[-2.5952,51.2926],[-2.5946,51.2951],[-2.5955,51.2962],[-2.5916,51.2965],[-2.5886,51.2953],[-2.5878,51.2943],[-2.5857,51.2933],[-2.5829,51.2933],[-2.5806,51.293],[-2.5745,51.2949],[-2.5712,51.2951],[-2.5691,51.2963],[-2.5678,51.2974],[-2.5662,51.298],[-2.5627,51.2988],[-2.5611,51.3006],[-2.5578,51.3027],[-2.5528,51.3013],[-2.5542,51.2987],[-2.5514,51.2983],[-2.5511,51.2995],[-2.55,51.3005],[-2.5412,51.2984],[-2.5392,51.2962],[-2.5338,51.2953],[-2.5317,51.294],[-2.5285,51.2933],[-2.5251,51.2929],[-2.5232,51.2936],[-2.5133,51.2927],[-2.5124,51.2923],[-2.5094,51.292],[-2.5064,51.2911],[-2.5053,51.2899],[-2.5033,51.29],[-2.5005,51.291],[-2.4993,51.2906],[-2.4982,51.2909],[-2.497,51.2902],[-2.4965,51.2886],[-2.497,51.2863],[-2.4983,51.2864],[-2.5004,51.2846],[-2.4998,51.284],[-2.5,51.2829],[-2.5027,51.2813],[-2.5052,51.2795],[-2.5064,51.279],[-2.5033,51.2781],[-2.4995,51.2767],[-2.4959,51.2759],[-2.4948,51.2767],[-2.4928,51.2761],[-2.4935,51.2755],[-2.4906,51.2744],[-2.4899,51.2748],[-2.4879,51.2741],[-2.4872,51.2751],[-2.485,51.2742],[-2.4827,51.2742],[-2.478,51.2731],[-2.4738,51.278],[-2.472,51.277],[-2.4688,51.2763],[-2.4658,51.2753],[-2.4614,51.2742],[-2.4594,51.2741],[-2.4559,51.2737],[-2.4517,51.2743],[-2.4526,51.2767],[-2.4504,51.2774],[-2.4475,51.2771],[-2.4443,51.2774],[-2.4451,51.2787],[-2.446,51.2808],[-2.4425,51.282],[-2.4426,51.2826],[-2.4392,51.2838],[-2.439,51.2852],[-2.4356,51.2857],[-2.4345,51.2855],[-2.4326,51.286],[-2.4301,51.2846],[-2.43,51.2868],[-2.4277,51.2867],[-2.4224,51.2874],[-2.4211,51.2888],[-2.4213,51.2911],[-2.4174,51.2921],[-2.4178,51.2937],[-2.4203,51.2966],[-2.4184,51.2975],[-2.4175,51.2983],[-2.4146,51.2989],[-2.4115,51.3013],[-2.4103,51.3009],[-2.4079,51.3008],[-2.4061,51.3011],[-2.4043,51.3021],[-2.4009,51.3048],[-2.3998,51.3049],[-2.397,51.3026],[-2.395,51.2994],[-2.3933,51.2971],[-2.3923,51.2964],[-2.3914,51.2951],[-2.3896,51.2946],[-2.3871,51.2947],[-2.3852,51.2954],[-2.3842,51.2962],[-2.3852,51.297],[-2.3838,51.2985],[-2.3816,51.3001],[-2.3801,51.3005],[-2.3779,51.3006],[-2.3743,51.3011],[-2.3699,51.3009],[-2.3647,51.3022],[-2.3612,51.3038],[-2.3573,51.3051],[-2.3543,51.3069],[-2.3539,51.3067],[-2.3505,51.307],[-2.3487,51.3081],[-2.3458,51.3084],[-2.3391,51.3099],[-2.3374,51.3077],[-2.3325,51.3084],[-2.3299,51.3095],[-2.3288,51.3107],[-2.3261,51.3119],[-2.3247,51.313],[-2.3251,51.3134],[-2.3202,51.315],[-2.3197,51.3144],[-2.3164,51.3163],[-2.3123,51.3176],[-2.3107,51.3186],[-2.3095,51.319],[-2.3054,51.3194],[-2.3039,51.3201],[-2.2992,51.3213],[-2.2979,51.3224],[-2.2941,51.3228],[-2.2912,51.3238],[-2.2891,51.3253],[-2.2852,51.3245],[-2.2823,51.3253],[-2.2813,51.324],[-2.2795,51.3247],[-2.2778,51.3245],[-2.2774,51.3255],[-2.2753,51.325],[-2.2731,51.3229],[-2.2752,51.3221],[-2.2727,51.3188],[-2.2751,51.319],[-2.2744,51.3176],[-2.2731,51.3169],[-2.2724,51.3158],[-2.272,51.3142],[-2.2738,51.3128],[-2.2758,51.3124],[-2.2772,51.3104],[-2.2799,51.3104],[-2.2817,51.3109],[-2.2841,51.3104],[-2.2851,51.3094],[-2.2835,51.3077],[-2.2814,51.3073],[-2.2811,51.3066],[-2.2784,51.3055],[-2.2785,51.3049],[-2.2768,51.304],[-2.2785,51.3022],[-2.2788,51.301],[-2.2799,51.3002],[-2.2799,51.2993],[-2.2815,51.2987],[-2.2802,51.2972],[-2.2795,51.2955],[-2.28,51.2922],[-2.2758,51.2935],[-2.273,51.2949],[-2.2699,51.2946],[-2.2683,51.2951],[-2.2671,51.296],[-2.2648,51.2961],[-2.263,51.2952],[-2.2653,51.2929],[-2.2626,51.2917],[-2.261,51.2907],[-2.2574,51.2917],[-2.2556,51.2894],[-2.2535,51.2898],[-2.2508,51.2841],[-2.2506,51.2828],[-2.2499,51.2816],[-2.2484,51.2804],[-2.2473,51.2778],[-2.2474,51.2757],[-2.2451,51.2721],[-2.2447,51.2675],[-2.2451,51.2642],[-2.2444,51.2632],[-2.2479,51.2615],[-2.2496,51.259],[-2.2482,51.2583],[-2.2478,51.2565],[-2.2453,51.2539],[-2.2482,51.251],[-2.253,51.2472],[-2.2524,51.2464],[-2.255,51.2433],[-2.2579,51.2417],[-2.2609,51.239],[-2.262,51.236],[-2.2638,51.2344],[-2.2627,51.2335],[-2.2635,51.2323],[-2.2642,51.2305],[-2.2653,51.2286],[-2.267,51.2263],[-2.268,51.224],[-2.2681,51.2223],[-2.2676,51.2211],[-2.269,51.2204],[-2.2698,51.219],[-2.2694,51.2177],[-2.2668,51.2167],[-2.2666,51.2157],[-2.2682,51.2146],[-2.2694,51.2127],[-2.2713,51.211],[-2.2721,51.2095],[-2.2734,51.2092],[-2.2729,51.2085],[-2.2765,51.2056],[-2.2777,51.2039],[-2.2785,51.202],[-2.2796,51.2021],[-2.2809,51.1979],[-2.2819,51.1975],[-2.2845,51.1974],[-2.2841,51.1956],[-2.285,51.1945],[-2.2848,51.1931],[-2.2884,51.1922],[-2.2891,51.1912],[-2.2881,51.1895],[-2.2881,51.1883],[-2.291,51.1882],[-2.2915,51.1859],[-2.2944,51.1825],[-2.2978,51.18],[-2.2973,51.1783],[-2.2986,51.1752],[-2.3007,51.1745],[-2.3044,51.1724],[-2.3057,51.1707],[-2.3092,51.1692],[-2.3112,51.1672],[-2.3122,51.1638],[-2.3153,51.1609],[-2.3163,51.1606],[-2.317,51.1594],[-2.3195,51.1583],[-2.3216,51.155],[-2.3238,51.1528],[-2.3289,51.1485],[-2.3323,51.145],[-2.3316,51.1435],[-2.3309,51.1409],[-2.3327,51.1377],[-2.3414,51.1353],[-2.3428,51.1346],[-2.3459,51.1334],[-2.3463,51.1305],[-2.344,51.1287],[-2.3432,51.1273],[-2.3438,51.1256],[-2.3445,51.1247],[-2.3465,51.1237],[-2.349,51.1231],[-2.3508,51.1232],[-2.3528,51.1227],[-2.3558,51.1207],[-2.3577,51.1208],[-2.3611,51.1202],[-2.3644,51.1191],[-2.3649,51.1178],[-2.3656,51.115],[-2.3629,51.1158],[-2.3634,51.1133],[-2.3627,51.1126],[-2.3608,51.1088],[-2.3622,51.1069],[-2.3622,51.1054],[-2.3635,51.1043],[-2.363,51.1039],[-2.3625,51.1015],[-2.3612,51.0999],[-2.3553,51.097],[-2.3542,51.0962],[-2.3535,51.0946],[-2.3518,51.0931],[-2.3471,51.0882],[-2.3454,51.0883],[-2.3414,51.0878],[-2.3404,51.0869],[-2.339,51.0865],[-2.3374,51.0868],[-2.3355,51.0866],[-2.332,51.0856],[-2.3295,51.0852],[-2.329,51.0842],[-2.3277,51.0828],[-2.3271,51.0798],[-2.3259,51.0797],[-2.3265,51.079],[-2.33,51.0767],[-2.3329,51.0757],[-2.3366,51.0747],[-2.3391,51.0747],[-2.3426,51.075],[-2.3446,51.0742],[-2.3471,51.0727],[-2.3491,51.0707],[-2.35,51.0686],[-2.3495,51.0669],[-2.3497,51.062],[-2.3493,51.0612],[-2.3464,51.0585],[-2.3445,51.0555],[-2.3423,51.056],[-2.3401,51.0561],[-2.338,51.0545],[-2.3361,51.0536],[-2.3349,51.0524],[-2.3332,51.0514],[-2.3325,51.0495],[-2.3333,51.0467],[-2.3324,51.046],[-2.3315,51.0444],[-2.3304,51.0438],[-2.3296,51.0422],[-2.331,51.0405],[-2.3323,51.0397],[-2.3354,51.0396],[-2.3364,51.0393],[-2.3366,51.0381],[-2.3377,51.037],[-2.3428,51.0352],[-2.3434,51.0334],[-2.3443,51.0325],[-2.3473,51.0318],[-2.3475,51.0313],[-2.3495,51.0304],[-2.3517,51.0287],[-2.3543,51.0275],[-2.3567,51.0269],[-2.3582,51.0261],[-2.3607,51.0252],[-2.3604,51.0235],[-2.3615,51.0231],[-2.3621,51.0217],[-2.3635,51.02],[-2.3673,51.0178],[-2.3693,51.0156],[-2.3693,51.0146],[-2.371,51.0135],[-2.3781,51.0117],[-2.3765,51.0111],[-2.3759,51.0102],[-2.3776,51.0074],[-2.3784,51.0073],[-2.3796,51.0062],[-2.3797,51.0052],[-2.3814,51.0049],[-2.3814,51.0024],[-2.3809,51.0012],[-2.3809,50.9967],[-2.3797,50.9959],[-2.377,50.9918],[-2.377,50.9909],[-2.3737,50.9904],[-2.3721,50.9907],[-2.3707,50.9917],[-2.3686,50.9917],[-2.3674,50.9913],[-2.366,50.9914],[-2.3646,50.9905],[-2.3612,50.9913],[-2.3576,50.9912],[-2.3549,50.9909],[-2.3546,50.9902],[-2.353,50.9902],[-2.352,50.9888],[-2.3503,50.9881],[-2.3486,50.9864],[-2.346,50.9848],[-2.344,50.9848],[-2.3445,50.9836],[-2.3439,50.9823],[-2.3449,50.9804],[-2.3444,50.979],[-2.3459,50.979],[-2.3512,50.9786],[-2.354,50.9778],[-2.3583,50.9774],[-2.362,50.9767],[-2.3661,50.9754],[-2.3762,50.9731],[-2.3814,50.9728],[-2.3835,50.9724],[-2.3887,50.9705],[-2.3927,50.9692],[-2.3964,50.9686],[-2.3981,50.968],[-2.4031,50.9652],[-2.4071,50.9637],[-2.4111,50.9619],[-2.4149,50.9606],[-2.4161,50.9616],[-2.4183,50.9623],[-2.4195,50.9638],[-2.4196,50.9651],[-2.4213,50.9672],[-2.4237,50.969],[-2.425,50.9703],[-2.428,50.9714],[-2.4311,50.9707],[-2.4318,50.9713],[-2.4339,50.9702],[-2.4367,50.9693],[-2.4441,50.9682],[-2.4472,50.9679],[-2.4462,50.9664],[-2.4458,50.9652],[-2.4449,50.964],[-2.4448,50.9631],[-2.4429,50.963],[-2.4423,50.9625],[-2.444,50.9614],[-2.4424,50.9608],[-2.4435,50.9585],[-2.4448,50.9581],[-2.4457,50.9559],[-2.4486,50.9529],[-2.4515,50.9509],[-2.4554,50.9493],[-2.4587,50.9498],[-2.4604,50.9511],[-2.4581,50.953],[-2.4585,50.9541],[-2.4614,50.9563],[-2.4638,50.9554],[-2.4661,50.9584],[-2.4668,50.9598],[-2.4695,50.9594],[-2.473,50.958],[-2.4747,50.958],[-2.4754,50.96],[-2.4764,50.9608],[-2.4746,50.9625],[-2.4764,50.9639],[-2.4802,50.9659],[-2.4818,50.9678],[-2.484,50.9698],[-2.4848,50.9709],[-2.4878,50.9731],[-2.4903,50.9728],[-2.4905,50.9742],[-2.4882,50.9745],[-2.4882,50.9755],[-2.4892,50.9766],[-2.4922,50.9786],[-2.4937,50.9816],[-2.4954,50.984],[-2.4972,50.9874],[-2.5022,50.9937],[-2.5085,50.9947],[-2.5126,50.994],[-2.5159,50.9945],[-2.5189,50.9944],[-2.5201,50.994],[-2.5233,50.9923],[-2.5263,50.9919],[-2.5265,50.9926],[-2.5296,50.9927],[-2.5323,50.9934],[-2.5356,50.994],[-2.5358,50.9971],[-2.5352,50.9994],[-2.5377,50.9995],[-2.542,50.9995],[-2.5451,50.9996],[-2.5474,50.9995],[-2.547,50.9969],[-2.5485,50.996],[-2.5515,50.9964],[-2.5517,50.9937],[-2.5496,50.993],[-2.5447,50.9917],[-2.5454,50.9898],[-2.5454,50.9851],[-2.5476,50.985],[-2.5502,50.9838],[-2.5533,50.9828],[-2.5551,50.9814],[-2.5562,50.9795],[-2.5603,50.9786],[-2.5624,50.9777],[-2.5644,50.98],[-2.5656,50.9817],[-2.5664,50.9824],[-2.5691,50.9854],[-2.5703,50.9858],[-2.5747,50.9867],[-2.5743,50.9851],[-2.5749,50.9833],[-2.5769,50.9823],[-2.5808,50.9814],[-2.5832,50.9789],[-2.5843,50.9789],[-2.5867,50.9778],[-2.5862,50.9769],[-2.5893,50.9769],[-2.5913,50.9786],[-2.5945,50.9807],[-2.5959,50.9813],[-2.5995,50.9788],[-2.6011,50.978],[-2.6034,50.9764],[-2.602,50.9749],[-2.5986,50.9744],[-2.598,50.9733],[-2.5989,50.9728],[-2.5985,50.9717],[-2.5996,50.9707],[-2.5992,50.9702],[-2.5999,50.9674],[-2.5972,50.9656],[-2.5972,50.9647],[-2.596,50.9646],[-2.5949,50.9622],[-2.5954,50.9609],[-2.5969,50.9612],[-2.598,50.9607],[-2.5987,50.9586],[-2.5981,50.9578],[-2.5995,50.9538],[-2.5986,50.9529],[-2.5987,50.9506],[-2.598,50.9502],[-2.5988,50.9479],[-2.6015,50.9475],[-2.6019,50.9467],[-2.6056,50.9454],[-2.6068,50.9459],[-2.6075,50.9452],[-2.6072,50.9443],[-2.6086,50.9437],[-2.6085,50.9425],[-2.6101,50.941],[-2.6121,50.9401],[-2.6138,50.9403],[-2.614,50.9413],[-2.6157,50.9412],[-2.616,50.9402],[-2.6152,50.9387],[-2.6133,50.9375],[-2.6104,50.9367],[-2.6064,50.9348],[-2.6047,50.9327],[-2.604,50.931],[-2.6045,50.9277],[-2.604,50.9267],[-2.6052,50.9266],[-2.6066,50.9258],[-2.6099,50.9251],[-2.6147,50.9233],[-2.6145,50.9211],[-2.616,50.9192],[-2.6153,50.9177],[-2.6156,50.9167],[-2.617,50.9157],[-2.6173,50.9124],[-2.62,50.9115],[-2.6204,50.91],[-2.6216,50.91],[-2.6224,50.9088],[-2.6239,50.9082],[-2.6222,50.9054],[-2.6199,50.9046],[-2.6189,50.9033],[-2.6191,50.9021],[-2.6177,50.9005],[-2.6162,50.8995],[-2.6155,50.8973],[-2.6164,50.8968],[-2.6138,50.8926],[-2.6126,50.8922],[-2.6103,50.8924],[-2.6094,50.8909],[-2.6105,50.8899],[-2.6102,50.8889],[-2.6116,50.8865],[-2.6117,50.8849],[-2.6129,50.885],[-2.6149,50.8834],[-2.6156,50.8819],[-2.6176,50.8811],[-2.6205,50.8813],[-2.6222,50.8808],[-2.6245,50.8794],[-2.6272,50.8799],[-2.6273,50.8828],[-2.628,50.8846],[-2.628,50.8863],[-2.6307,50.8858],[-2.6344,50.8865],[-2.6376,50.887],[-2.6428,50.8872],[-2.6458,50.8881],[-2.6466,50.8862],[-2.6473,50.8855],[-2.647,50.884],[-2.6495,50.8842],[-2.6506,50.8834],[-2.654,50.8847],[-2.6545,50.8851],[-2.6591,50.8868],[-2.6606,50.8871],[-2.6613,50.8864],[-2.6649,50.8848],[-2.6662,50.8836],[-2.6689,50.8825],[-2.6718,50.8806],[-2.6745,50.8792],[-2.679,50.8775],[-2.6805,50.8771],[-2.6846,50.877],[-2.6879,50.8765],[-2.6913,50.8765],[-2.6957,50.876],[-2.6965,50.8755],[-2.6957,50.8747],[-2.6973,50.8734],[-2.6996,50.8728],[-2.7029,50.8733],[-2.7051,50.8715],[-2.7078,50.8698],[-2.7112,50.8701],[-2.7119,50.8709],[-2.7144,50.8712],[-2.7143,50.8683],[-2.7138,50.867],[-2.7144,50.8655],[-2.7146,50.8639],[-2.718,50.864],[-2.7214,50.8649],[-2.7231,50.8662],[-2.7248,50.8655],[-2.7299,50.8647],[-2.7337,50.8649],[-2.7363,50.8644],[-2.7394,50.8646],[-2.7487,50.8639],[-2.7505,50.8638],[-2.7534,50.8641],[-2.7543,50.8647],[-2.7547,50.8659],[-2.7556,50.8668],[-2.7575,50.8669],[-2.7599,50.866],[-2.761,50.8632],[-2.761,50.8613],[-2.7617,50.8608],[-2.7639,50.8606],[-2.7683,50.8606],[-2.7697,50.8603],[-2.7738,50.8607],[-2.7786,50.8605],[-2.7801,50.8603],[-2.7824,50.8596],[-2.7839,50.8571],[-2.7862,50.8545],[-2.7878,50.8537],[-2.7918,50.8529],[-2.7938,50.8535],[-2.7952,50.8547],[-2.7991,50.8555],[-2.8017,50.8568],[-2.8075,50.8586],[-2.8056,50.8614],[-2.8078,50.8629],[-2.8087,50.8632],[-2.8102,50.8626],[-2.8114,50.8634],[-2.8129,50.8621],[-2.8124,50.8612],[-2.8139,50.8591],[-2.8161,50.8569],[-2.8177,50.8556],[-2.8205,50.8539],[-2.822,50.8535],[-2.8233,50.8524],[-2.8245,50.852],[-2.8258,50.8509],[-2.8289,50.8514],[-2.8294,50.8506],[-2.8285,50.8488],[-2.8296,50.8486],[-2.8313,50.8494],[-2.8372,50.8488],[-2.8388,50.8481],[-2.8419,50.8474],[-2.8428,50.8477],[-2.8435,50.8496],[-2.8449,50.8506],[-2.8452,50.8516],[-2.8476,50.8513],[-2.8484,50.8509],[-2.8512,50.8506],[-2.8526,50.8494],[-2.855,50.8496],[-2.8578,50.8504],[-2.8622,50.8489],[-2.8658,50.8486],[-2.8668,50.8493],[-2.869,50.8491],[-2.8705,50.8482],[-2.8717,50.8491],[-2.8739,50.8489],[-2.8762,50.8492],[-2.8786,50.8478],[-2.8793,50.8465],[-2.8809,50.8472],[-2.881,50.848],[-2.8829,50.8483],[-2.8826,50.8493],[-2.8849,50.8497],[-2.8861,50.8506],[-2.889,50.8501],[-2.8903,50.8491],[-2.8925,50.8484],[-2.8925,50.8478],[-2.8949,50.8467],[-2.8973,50.8476],[-2.8991,50.8473],[-2.9006,50.8461],[-2.9016,50.8459],[-2.9031,50.8438],[-2.9067,50.8438],[-2.9104,50.8447],[-2.9124,50.8439],[-2.9131,50.8426],[-2.9162,50.8418],[-2.9201,50.8415],[-2.9217,50.8402],[-2.9254,50.8395],[-2.9273,50.8397],[-2.9282,50.8408],[-2.9299,50.8405],[-2.9303,50.8391],[-2.9328,50.8388],[-2.9325,50.8382],[-2.9345,50.8377],[-2.9343,50.8366],[-2.938,50.8351],[-2.9397,50.8364],[-2.9408,50.8363],[-2.943,50.8348],[-2.9443,50.8332],[-2.9438,50.8327],[-2.9446,50.8314],[-2.9439,50.8301],[-2.9441,50.8292],[-2.9463,50.8282],[-2.9461,50.8263],[-2.948,50.8253],[-2.9474,50.8237],[-2.9493,50.8226],[-2.9515,50.8229],[-2.953,50.8223],[-2.9543,50.8212],[-2.9562,50.8233],[-2.9577,50.8243],[-2.9575,50.8248],[-2.959,50.8261],[-2.9616,50.827],[-2.9629,50.8277],[-2.9626,50.8288],[-2.9617,50.8298],[-2.9633,50.8305],[-2.9656,50.8318],[-2.9661,50.8335],[-2.9698,50.8342],[-2.9691,50.837],[-2.9689,50.8395],[-2.9685,50.8405],[-2.9696,50.842],[-2.971,50.8429],[-2.9723,50.8444],[-2.9725,50.846],[-2.971,50.8476],[-2.9701,50.8495],[-2.968,50.8513],[-2.971,50.8514],[-2.9718,50.8518],[-2.9746,50.8524],[-2.9738,50.8539],[-2.9736,50.8557],[-2.9766,50.8556],[-2.9798,50.8548],[-2.9825,50.8548],[-2.9878,50.8559],[-2.9917,50.8554],[-2.9936,50.8549],[-2.9942,50.8552],[-2.9963,50.8546],[-2.9982,50.8519],[-2.9985,50.851],[-3.0022,50.852],[-3.0039,50.8534],[-3.0059,50.8538],[-3.0075,50.8545],[-3.0082,50.8554],[-3.0106,50.8566],[-3.0124,50.8571],[-3.0128,50.8559],[-3.0141,50.8551],[-3.0184,50.8558],[-3.0211,50.8555],[-3.0301,50.8523],[-3.0348,50.8509],[-3.0368,50.8511],[-3.0362,50.853],[-3.0371,50.8544],[-3.0357,50.8563],[-3.0363,50.8583],[-3.0346,50.8591],[-3.0333,50.8612],[-3.0326,50.8616],[-3.0347,50.8625],[-3.0346,50.8639],[-3.0365,50.8651],[-3.037,50.8667],[-3.0382,50.8682],[-3.0391,50.8687],[-3.042,50.8689],[-3.0436,50.8681],[-3.0453,50.8696],[-3.0463,50.8715],[-3.0516,50.8728],[-3.0541,50.8731],[-3.0538,50.8737],[-3.0548,50.8746],[-3.0545,50.8759],[-3.0535,50.8778],[-3.0536,50.8787],[-3.0524,50.8791],[-3.052,50.8801],[-3.0519,50.8827],[-3.0533,50.8835],[-3.0522,50.8857],[-3.0532,50.8866],[-3.0536,50.8884],[-3.0553,50.8902],[-3.0557,50.8911],[-3.055,50.8946],[-3.0539,50.8956],[-3.0547,50.8966],[-3.0531,50.8976],[-3.0533,50.8986],[-3.0523,50.9],[-3.0523,50.9008],[-3.0514,50.9015],[-3.0502,50.9029],[-3.0499,50.904],[-3.0505,50.9046],[-3.0504,50.906],[-3.051,50.9062],[-3.0529,50.9087],[-3.0563,50.9081],[-3.0572,50.9084],[-3.0601,50.9085],[-3.0641,50.9079],[-3.0661,50.9074],[-3.0698,50.907],[-3.071,50.9065],[-3.0779,50.9055],[-3.0805,50.9054],[-3.087,50.9061],[-3.0896,50.9061],[-3.0946,50.905],[-3.0992,50.9047],[-3.1006,50.9042],[-3.1031,50.9042],[-3.1055,50.9036],[-3.107,50.9028],[-3.1099,50.9024],[-3.112,50.9023],[-3.1162,50.9006],[-3.1169,50.9],[-3.12,50.8986],[-3.1221,50.8981],[-3.1233,50.8994],[-3.1263,50.9017],[-3.1279,50.8998],[-3.1323,50.8963],[-3.135,50.8951],[-3.1378,50.8927],[-3.1396,50.8915],[-3.1401,50.8921],[-3.1418,50.8918],[-3.1477,50.8917],[-3.1528,50.8937],[-3.1539,50.8951],[-3.1544,50.8971],[-3.1541,50.8978],[-3.156,50.9],[-3.1594,50.9008],[-3.1627,50.9009],[-3.1674,50.9008],[-3.1704,50.9004],[-3.1718,50.9027],[-3.1718,50.9043],[-3.1712,50.9067],[-3.1705,50.9076],[-3.1737,50.9079],[-3.1758,50.9077],[-3.1777,50.9082],[-3.1794,50.9083],[-3.1853,50.9098],[-3.1878,50.9103],[-3.1875,50.9115],[-3.1862,50.9131],[-3.1842,50.9145],[-3.1825,50.9169],[-3.18,50.9189],[-3.1792,50.9201],[-3.1793,50.9211],[-3.1802,50.9224],[-3.1795,50.9232],[-3.1774,50.9239],[-3.1764,50.9238],[-3.1725,50.9256],[-3.1734,50.9269],[-3.1729,50.9286],[-3.1735,50.9297],[-3.1725,50.9357],[-3.1713,50.9369],[-3.1702,50.9398],[-3.1653,50.9441],[-3.1639,50.946],[-3.1654,50.9465],[-3.1665,50.9477],[-3.1718,50.9474],[-3.1811,50.9483],[-3.1845,50.9487],[-3.1887,50.9486],[-3.1945,50.9476],[-3.1986,50.9471],[-3.2059,50.9458],[-3.2183,50.9433],[-3.2263,50.944],[-3.2277,50.9438],[-3.2325,50.9442],[-3.2358,50.9435],[-3.2411,50.9429],[-3.2443,50.943],[-3.2488,50.9424],[-3.2548,50.9419],[-3.2564,50.9432],[-3.2623,50.9442],[-3.2643,50.9466],[-3.2674,50.9474],[-3.2687,50.948],[-3.2725,50.949],[-3.2764,50.9508],[-3.2831,50.9533],[-3.2857,50.954],[-3.2901,50.9551],[-3.2925,50.9549],[-3.2938,50.9551],[-3.2952,50.9564],[-3.2983,50.9585],[-3.3001,50.9587],[-3.3015,50.9606],[-3.3004,50.9618],[-3.3018,50.9631],[-3.3055,50.965],[-3.3121,50.9675],[-3.3158,50.9698],[-3.3176,50.9705],[-3.3203,50.9709],[-3.3204,50.9724],[-3.3234,50.9745],[-3.3228,50.9756],[-3.3236,50.9768],[-3.3237,50.978],[-3.3259,50.9791],[-3.3307,50.981],[-3.3313,50.9818],[-3.3336,50.9828],[-3.3353,50.9828],[-3.3382,50.9814],[-3.3394,50.9811],[-3.3435,50.9808],[-3.3482,50.9802],[-3.3507,50.9801],[-3.3515,50.9798],[-3.3556,50.9791],[-3.3604,50.978],[-3.3623,50.9781],[-3.3645,50.9788],[-3.368,50.9789],[-3.3714,50.9779],[-3.3724,50.9773],[-3.3787,50.9775],[-3.3794,50.9809],[-3.3804,50.9824],[-3.3806,50.9847],[-3.3813,50.9868],[-3.383,50.9896],[-3.3827,50.9916],[-3.3834,50.9945],[-3.3817,50.9969],[-3.3819,50.9982],[-3.3814,50.9992],[-3.382,51.0016],[-3.3824,51.0046],[-3.3809,51.0067],[-3.3802,51.007],[-3.3805,51.0081],[-3.3801,51.0116],[-3.3808,51.0133],[-3.3796,51.015],[-3.3789,51.0155],[-3.3792,51.0168],[-3.3805,51.0185],[-3.3836,51.0187],[-3.3861,51.0193],[-3.3899,51.0198],[-3.394,51.0196],[-3.3953,51.0198],[-3.4003,51.0198],[-3.4029,51.0201],[-3.4075,51.0195],[-3.4118,51.0195],[-3.4142,51.0197],[-3.4129,51.0213],[-3.4134,51.022],[-3.4158,51.0236],[-3.4151,51.0272],[-3.4157,51.0278],[-3.4178,51.0287],[-3.4187,51.0296],[-3.4213,51.0308],[-3.4242,51.031],[-3.4254,51.0315],[-3.4269,51.0314],[-3.4293,51.0306],[-3.4311,51.0309],[-3.4368,51.0303],[-3.4404,51.0291],[-3.4423,51.0289],[-3.4459,51.0279],[-3.4464,51.0274],[-3.4464,51.0259],[-3.4505,51.0256],[-3.4542,51.0267],[-3.4583,51.0256],[-3.4602,51.0252],[-3.462,51.0256],[-3.4637,51.0253],[-3.4649,51.0262],[-3.4686,51.0281],[-3.4724,51.0292],[-3.4748,51.0295],[-3.4779,51.0314],[-3.482,51.033],[-3.4833,51.0338],[-3.485,51.0337],[-3.4885,51.0324],[-3.4976,51.0307],[-3.5032,51.0303],[-3.5055,51.0298],[-3.5095,51.0272],[-3.5131,51.0259],[-3.5155,51.0255],[-3.5198,51.0255],[-3.5205,51.0241],[-3.5194,51.0224],[-3.521,51.0208],[-3.5203,51.0189],[-3.5216,51.0181],[-3.5205,51.0167],[-3.5207,51.0159],[-3.5189,51.0148],[-3.523,51.013],[-3.5227,51.0118],[-3.5228,51.0102],[-3.5237,51.0096],[-3.5261,51.0098],[-3.5269,51.0092],[-3.5273,51.0076],[-3.527,51.0063],[-3.5275,51.0055],[-3.5307,51.0048],[-3.535,51.0034],[-3.5344,51.0045],[-3.5373,51.0045],[-3.5415,51.0042],[-3.5481,51.0048],[-3.55,51.0045],[-3.5543,51.0046],[-3.5582,51.0051],[-3.5615,51.0052],[-3.5647,51.0049],[-3.5678,51.0051],[-3.5728,51.0048],[-3.5782,51.0056],[-3.5857,51.0061],[-3.5916,51.0062],[-3.5944,51.0065],[-3.6,51.0069],[-3.6096,51.0079],[-3.6102,51.0087],[-3.6101,51.01],[-3.6117,51.0115],[-3.6141,51.0126],[-3.6146,51.0155],[-3.6121,51.0184],[-3.6109,51.0222],[-3.6112,51.0237],[-3.6099,51.0252],[-3.6079,51.0263],[-3.6062,51.0277],[-3.6033,51.0294],[-3.6025,51.0303],[-3.6024,51.0327],[-3.601,51.0339],[-3.5994,51.0361],[-3.5982,51.0369],[-3.5981,51.0405],[-3.5975,51.0416],[-3.5982,51.0425],[-3.599,51.045],[-3.5992,51.0464],[-3.5999,51.0475],[-3.6003,51.0506],[-3.5998,51.0517],[-3.5975,51.0535],[-3.5966,51.0537],[-3.596,51.0549],[-3.5961,51.0559],[-3.5977,51.0559],[-3.6012,51.0554],[-3.603,51.0558],[-3.6042,51.0574],[-3.6051,51.0576],[-3.6073,51.0573],[-3.61,51.0579],[-3.6112,51.0576],[-3.6124,51.0562],[-3.6147,51.0566],[-3.615,51.0571],[-3.6193,51.0599],[-3.6213,51.0607],[-3.6243,51.0612],[-3.6284,51.0597],[-3.6313,51.0595],[-3.6317,51.0587],[-3.6337,51.057],[-3.6351,51.0563],[-3.6379,51.0566],[-3.6402,51.0579],[-3.6424,51.0585],[-3.6448,51.0579],[-3.6489,51.0586],[-3.6498,51.0594],[-3.6523,51.0596],[-3.6523,51.0603],[-3.6511,51.0613],[-3.6502,51.0641],[-3.6533,51.0648],[-3.6561,51.0651],[-3.6598,51.0661],[-3.6643,51.0672],[-3.6648,51.0694],[-3.6668,51.0703],[-3.6698,51.0704],[-3.6731,51.0713],[-3.6761,51.0729],[-3.6798,51.0727],[-3.6824,51.0733],[-3.6841,51.0746],[-3.6856,51.0751],[-3.6872,51.0762],[-3.6887,51.0785],[-3.6924,51.0806],[-3.6965,51.081],[-3.6977,51.0805],[-3.7013,51.0808],[-3.7043,51.0804],[-3.706,51.0806],[-3.7077,51.0804],[-3.7092,51.0807],[-3.7149,51.0802],[-3.7184,51.0805],[-3.72,51.0809],[-3.7224,51.0829],[-3.7244,51.0838],[-3.7277,51.0858],[-3.7308,51.0871],[-3.7387,51.0887],[-3.7425,51.0905],[-3.7455,51.0925],[-3.7504,51.0948],[-3.7514,51.0956],[-3.7573,51.1004],[-3.7646,51.1041],[-3.7672,51.1057],[-3.7736,51.1067],[-3.7769,51.1069],[-3.7801,51.1077],[-3.7822,51.1086],[-3.7912,51.1113],[-3.7942,51.1127],[-3.7975,51.1141],[-3.8043,51.1157],[-3.8066,51.1176],[-3.8137,51.1211],[-3.8164,51.1227],[-3.8216,51.1264],[-3.8251,51.1311],[-3.8274,51.1326],[-3.831,51.1352],[-3.8345,51.1384],[-3.8341,51.1401],[-3.8347,51.1414],[-3.8344,51.1427],[-3.8345,51.1449],[-3.8321,51.1512],[-3.8353,51.1541],[-3.8363,51.1627],[-3.8364,51.165],[-3.8375,51.1674],[-3.8377,51.1702],[-3.8384,51.172],[-3.8389,51.175],[-3.8398,51.1767],[-3.8382,51.1771],[-3.8355,51.1771],[-3.8327,51.1776],[-3.8303,51.1772],[-3.8284,51.1767],[-3.8243,51.1761],[-3.8223,51.1767],[-3.8175,51.1785],[-3.8156,51.1785],[-3.8119,51.1776],[-3.8077,51.178],[-3.8063,51.1779],[-3.8029,51.1769],[-3.7953,51.1742],[-3.7934,51.1728],[-3.7879,51.172],[-3.7825,51.1722],[-3.7782,51.1733],[-3.7701,51.1748],[-3.758,51.1772],[-3.7534,51.1773],[-3.7511,51.1771],[-3.7461,51.1756],[-3.742,51.176],[-3.7394,51.1772],[-3.7372,51.1774],[-3.7355,51.177],[-3.7318,51.1773],[-3.7302,51.178],[-3.7287,51.1782],[-3.7281,51.1787],[-3.726,51.1789],[-3.7238,51.1807],[-3.7251,51.1825],[-3.7244,51.1836],[-3.7256,51.1859],[-3.7264,51.1867],[-3.7294,51.1883],[-3.7319,51.1906],[-3.732,51.1936],[-3.729,51.1946],[-3.727,51.1975],[-3.7262,51.1992],[-3.727,51.2015],[-3.7264,51.2021],[-3.7266,51.2032],[-3.7279,51.2045],[-3.7285,51.2058],[-3.7285,51.207],[-3.7277,51.2081],[-3.7297,51.2119],[-3.731,51.2135],[-3.7315,51.2155],[-3.729,51.2168],[-3.7287,51.2189],[-3.7332,51.2227],[-3.7303,51.2235],[-3.729,51.2241],[-3.7283,51.2251],[-3.7267,51.2258],[-3.7271,51.2273],[-3.7271,51.2294],[-3.7252,51.2301],[-3.7232,51.2305],[-3.7225,51.231],[-3.7219,51.2325],[-3.7208,51.2331],[-3.7178,51.2319],[-3.7127,51.2316],[-3.7092,51.232],[-3.7067,51.2316],[-3.704,51.2308],[-3.7007,51.2312],[-3.6974,51.2308],[-3.6939,51.2291],[-3.6912,51.2286],[-3.6813,51.2273],[-3.6794,51.2272],[-3.6742,51.2267],[-3.6714,51.2267],[-3.6676,51.226],[-3.6635,51.2257],[-3.6595,51.2251],[-3.6573,51.225],[-3.655,51.2245],[-3.6497,51.2245],[-3.6457,51.224],[-3.6431,51.2232],[-3.6409,51.2229],[-3.6368,51.223],[-3.6332,51.2238],[-3.6318,51.2237],[-3.6306,51.2231],[-3.6282,51.2208],[-3.6266,51.22],[-3.6273,51.2192],[-3.6251,51.219],[-3.6242,51.2176],[-3.6223,51.2168],[-3.6185,51.2168],[-3.6161,51.2175],[-3.6113,51.2197],[-3.6059,51.2205],[-3.6018,51.2204],[-3.599,51.2209],[-3.5922,51.2227],[-3.5871,51.225],[-3.5842,51.2267],[-3.5805,51.2294],[-3.5787,51.231],[-3.579,51.232],[-3.577,51.2318],[-3.5755,51.232],[-3.5724,51.2315],[-3.5699,51.2319],[-3.5676,51.2314],[-3.5631,51.2314],[-3.559,51.2326],[-3.5573,51.2325],[-3.555,51.2333],[-3.5518,51.2326],[-3.5485,51.2323],[-3.5449,51.2325],[-3.542,51.2322],[-3.5393,51.2316],[-3.5336,51.2306],[-3.5288,51.229],[-3.5221,51.2275],[-3.5179,51.2263],[-3.5152,51.226],[-3.5126,51.226],[-3.5079,51.2239],[-3.5029,51.223],[-3.4984,51.224],[-3.4969,51.224],[-3.493,51.2226],[-3.4908,51.221],[-3.4896,51.2204],[-3.4862,51.2199],[-3.484,51.2193],[-3.481,51.2177],[-3.4786,51.2168],[-3.4763,51.2149],[-3.4743,51.2143],[-3.4746,51.2134],[-3.4739,51.2127],[-3.4729,51.2093],[-3.4703,51.2081],[-3.4676,51.2076],[-3.4641,51.2075],[-3.4606,51.208],[-3.4557,51.2092],[-3.453,51.2088],[-3.448,51.209],[-3.4467,51.2082],[-3.4443,51.2075],[-3.4416,51.2063],[-3.4375,51.2023],[-3.4358,51.1988],[-3.4332,51.1969],[-3.4329,51.1959],[-3.4265,51.1924],[-3.4235,51.1903],[-3.4185,51.1884],[-3.4166,51.1865],[-3.4152,51.1855],[-3.4118,51.1839],[-3.4078,51.1829],[-3.4036,51.1825],[-3.4,51.1824],[-3.3897,51.1826],[-3.3847,51.183],[-3.3789,51.184],[-3.3761,51.1846],[-3.3721,51.1846],[-3.367,51.1842],[-3.3645,51.1842],[-3.3581,51.1828],[-3.356,51.1826],[-3.3524,51.1815],[-3.3458,51.1814],[-3.3421,51.1823],[-3.3389,51.1827],[-3.3369,51.1833],[-3.3349,51.1833],[-3.3326,51.1829],[-3.3313,51.1831],[-3.3299,51.1824],[-3.3278,51.1819],[-3.3272,51.1829],[-3.3247,51.1825],[-3.3227,51.1826],[-3.32,51.1822],[-3.32,51.181],[-3.3188,51.1804],[-3.3125,51.1794],[-3.3091,51.1794],[-3.3073,51.1797],[-3.3023,51.1813],[-3.3001,51.1817],[-3.2989,51.1816],[-3.2977,51.1823],[-3.2955,51.1823],[-3.2938,51.1827],[-3.2887,51.1817],[-3.2864,51.1819],[-3.2853,51.1817],[-3.2836,51.1803],[-3.2822,51.1802],[-3.2803,51.1805],[-3.2781,51.1796],[-3.2764,51.1797],[-3.2727,51.1807],[-3.2664,51.1832],[-3.2635,51.185],[-3.2617,51.186],[-3.256,51.1878],[-3.2542,51.1874],[-3.2503,51.1873],[-3.2489,51.1877],[-3.2444,51.1885],[-3.243,51.1891],[-3.2399,51.1899],[-3.2371,51.1911],[-3.2331,51.191],[-3.2283,51.192],[-3.226,51.193],[-3.2216,51.1931],[-3.2198,51.1941],[-3.2173,51.1941],[-3.215,51.1949],[-3.2137,51.1959],[-3.2098,51.1977],[-3.2065,51.1998],[-3.2023,51.2014],[-3.1992,51.2017],[-3.1986,51.202],[-3.1957,51.2024],[-3.1916,51.2027],[-3.1883,51.2024],[-3.1852,51.2015],[-3.183,51.2003],[-3.1812,51.1998],[-3.1763,51.2009],[-3.174,51.2017],[-3.1714,51.2022],[-3.1702,51.2021],[-3.1644,51.2026],[-3.1615,51.2041],[-3.1591,51.2056],[-3.1561,51.2083],[-3.1527,51.2089],[-3.1477,51.2092],[-3.1446,51.2091],[-3.1364,51.2098],[-3.1332,51.2106],[-3.1305,51.2109],[-3.1257,51.2109],[-3.1231,51.2101],[-3.121,51.2086],[-3.1141,51.207],[-3.1074,51.2078],[-3.1067,51.2077],[-3.1039,51.2084],[-3.1007,51.2084],[-3.0979,51.2075],[-3.0941,51.2068],[-3.0931,51.2061],[-3.0909,51.2058],[-3.0865,51.2045],[-3.0857,51.2037],[-3.0821,51.2025],[-3.0764,51.2014],[-3.075,51.2018],[-3.0717,51.2018],[-3.0672,51.2026],[-3.0651,51.2027],[-3.059,51.2042],[-3.0537,51.2061],[-3.0458,51.21],[-3.0386,51.2139],[-3.0326,51.2174],[-3.0305,51.2182],[-3.0274,51.2188],[-3.0217,51.2191],[-3.0197,51.2188],[-3.0203,51.2158],[-3.023,51.2141],[-3.0245,51.2122],[-3.0273,51.2037],[-3.0284,51.2007],[-3.0299,51.1977],[-3.0327,51.1944],[-3.0336,51.1939],[-3.0356,51.1936],[-3.0391,51.1941],[-3.0419,51.195],[-3.045,51.1947],[-3.0461,51.1941],[-3.0483,51.1921],[-3.0525,51.1899],[-3.055,51.1881],[-3.0564,51.1865],[-3.058,51.1834],[-3.0597,51.1794],[-3.0589,51.177],[-3.0581,51.1754],[-3.0562,51.1734],[-3.0492,51.1683],[-3.0448,51.1648],[-3.0431,51.1638],[-3.0406,51.1629],[-3.0378,51.1624],[-3.0344,51.1627],[-3.0321,51.1637],[-3.0302,51.1648],[-3.0288,51.1668],[-3.0283,51.1693],[-3.0291,51.1733],[-3.0289,51.1741],[-3.027,51.1752],[-3.0229,51.1759],[-3.0202,51.176],[-3.0175,51.1752],[-3.0109,51.1737],[-3.0077,51.1717],[-3.0067,51.1708],[-3.0055,51.1688],[-3.0038,51.1672],[-3.0035,51.1661],[-3.0055,51.1644],[-3.0055,51.1627],[-3.0024,51.161],[-2.9965,51.1608],[-2.9949,51.1609],[-2.9908,51.1619],[-2.9904,51.161],[-2.9923,51.1568],[-2.9925,51.1558],[-2.9919,51.1539],[-2.9958,51.1536],[-2.9981,51.153],[-2.9993,51.1521],[-2.9993,51.1505],[-2.9972,51.1487],[-2.9977,51.1477],[-2.9992,51.146],[-2.9992,51.145],[-2.9976,51.1444],[-2.9945,51.1448],[-2.9933,51.1447],[-2.9927,51.1437],[-2.9931,51.142],[-2.9942,51.1414],[-2.9972,51.1406],[-3.0025,51.1376],[-3.0028,51.1371],[-3.0024,51.1354],[-3.0034,51.1342],[-3.0035,51.1332],[-3.0015,51.1311],[-3.0012,51.1288],[-2.9984,51.1252],[-2.9962,51.1205],[-2.9959,51.119],[-2.994,51.1172],[-2.9927,51.1166],[-2.9875,51.1159],[-2.9852,51.1165],[-2.9837,51.1163],[-2.9822,51.1155],[-2.98,51.1151],[-2.9778,51.1136],[-2.9744,51.1117],[-2.9736,51.1106],[-2.9729,51.1078],[-2.9709,51.1062],[-2.9704,51.1047],[-2.9685,51.1036],[-2.9664,51.1031],[-2.9661,51.1025],[-2.9662,51.1006],[-2.9654,51.0995],[-2.964,51.0988],[-2.9598,51.096],[-2.9596,51.0961],[-2.9656,51.1],[-2.9658,51.1028],[-2.9666,51.1035],[-2.9698,51.1046],[-2.9705,51.1062],[-2.9727,51.1081],[-2.9731,51.1102],[-2.9743,51.1121],[-2.9777,51.1139],[-2.9795,51.1152],[-2.9817,51.1156],[-2.9836,51.1166],[-2.9854,51.1167],[-2.9869,51.1162],[-2.9884,51.1162],[-2.9932,51.1171],[-2.9948,51.1183],[-2.9958,51.1207],[-2.9978,51.1249],[-2.9998,51.1279],[-3.0009,51.1288],[-3.001,51.1313],[-3.003,51.1333],[-3.0019,51.1353],[-3.002,51.1373],[-2.997,51.1401],[-2.9932,51.1412]</t>
  </si>
  <si>
    <t>{"type":"Polygon","coordinates":[[[-1.5975,52.7004],[-1.5971,52.7004],[-1.5938,52.699],[-1.5912,52.6982],[-1.5901,52.6964],[-1.5877,52.6954],[-1.5868,52.6944],[-1.5887,52.6926],[-1.5885,52.6907],[-1.5897,52.6872],[-1.5897,52.6871],[-1.6021,52.6796],[-1.6043,52.679],[-1.6039,52.6779],[-1.6062,52.677],[-1.6053,52.6765],[-1.6039,52.6741],[-1.6052,52.6733],[-1.6121,52.6722],[-1.6155,52.672],[-1.6158,52.671],[-1.6156,52.6687],[-1.6191,52.6683],[-1.6253,52.6658],[-1.6281,52.6638],[-1.6352,52.6608],[-1.6392,52.6593],[-1.6394,52.6588],[-1.6421,52.658],[-1.645,52.6575],[-1.6442,52.6567],[-1.6429,52.6544],[-1.6421,52.652],[-1.6426,52.651],[-1.6404,52.6493],[-1.6403,52.6484],[-1.6392,52.6472],[-1.6359,52.6453],[-1.6344,52.6439],[-1.633,52.6434],[-1.6373,52.6421],[-1.6424,52.6409],[-1.6403,52.6391],[-1.6382,52.6377],[-1.6411,52.6329],[-1.6425,52.6314],[-1.6419,52.6298],[-1.6405,52.6286],[-1.6398,52.6271],[-1.6382,52.6255],[-1.6432,52.6229],[-1.6441,52.6208],[-1.6402,52.6201],[-1.6387,52.6207],[-1.636,52.6196],[-1.6369,52.6173],[-1.6392,52.6156],[-1.6398,52.6147],[-1.6391,52.6106],[-1.6398,52.6084],[-1.641,52.6069],[-1.6424,52.6063],[-1.6434,52.605],[-1.6438,52.6033],[-1.6452,52.6031],[-1.6475,52.6015],[-1.6491,52.6007],[-1.6489,52.5986],[-1.6517,52.5984],[-1.6526,52.5975],[-1.6556,52.5963],[-1.6561,52.5955],[-1.6599,52.5956],[-1.6608,52.5945],[-1.6645,52.5953],[-1.6653,52.5946],[-1.6656,52.5923],[-1.6666,52.5921],[-1.6686,52.5926],[-1.6737,52.5926],[-1.6776,52.5932],[-1.6794,52.5926],[-1.6803,52.5935],[-1.6827,52.5938],[-1.6829,52.5933],[-1.6856,52.5934],[-1.6861,52.5928],[-1.6857,52.5893],[-1.6886,52.5886],[-1.6915,52.5893],[-1.6939,52.5893],[-1.6944,52.5901],[-1.6959,52.5903],[-1.6976,52.591],[-1.699,52.5906],[-1.7004,52.5909],[-1.7035,52.5906],[-1.704,52.5901],[-1.7034,52.5888],[-1.7039,52.5876],[-1.7077,52.5874],[-1.7139,52.5888],[-1.7173,52.5887],[-1.7192,52.5888],[-1.7232,52.5878],[-1.7244,52.5884],[-1.7281,52.5883],[-1.7332,52.5886],[-1.7336,52.5891],[-1.7375,52.589],[-1.739,52.5893],[-1.7403,52.5901],[-1.7392,52.5935],[-1.7413,52.5943],[-1.7451,52.5937],[-1.7483,52.5937],[-1.751,52.5934],[-1.7558,52.5916],[-1.7627,52.5905],[-1.768,52.5892],[-1.7703,52.5892],[-1.7729,52.5909],[-1.7746,52.5923],[-1.7763,52.5922],[-1.781,52.5912],[-1.7839,52.5891],[-1.7862,52.5886],[-1.7881,52.5878],[-1.789,52.5895],[-1.7897,52.5915],[-1.7928,52.5938],[-1.7953,52.5951],[-1.7943,52.5961],[-1.7957,52.5976],[-1.7965,52.5991],[-1.7981,52.5995],[-1.8022,52.6012],[-1.8039,52.6013],[-1.8118,52.6044],[-1.8184,52.606],[-1.8276,52.6086],[-1.8375,52.6072],[-1.8416,52.606],[-1.8457,52.6049],[-1.8492,52.6044],[-1.854,52.6019],[-1.8624,52.5925],[-1.8645,52.5906],[-1.871,52.5867],[-1.8726,52.5849],[-1.8755,52.5858],[-1.8782,52.5877],[-1.88,52.5894],[-1.8839,52.594],[-1.8866,52.5961],[-1.8886,52.5972],[-1.8906,52.598],[-1.8923,52.5991],[-1.8918,52.6009],[-1.8893,52.6036],[-1.8888,52.6048],[-1.8871,52.6066],[-1.8864,52.6087],[-1.885,52.6105],[-1.8853,52.6133],[-1.8857,52.6149],[-1.888,52.6169],[-1.8928,52.6216],[-1.8975,52.6247],[-1.9047,52.6278],[-1.9086,52.6304],[-1.9098,52.6316],[-1.9139,52.6338],[-1.916,52.6353],[-1.9141,52.6362],[-1.9132,52.637],[-1.9099,52.6388],[-1.9059,52.6417],[-1.9065,52.6421],[-1.9051,52.6432],[-1.9084,52.6444],[-1.9097,52.6443],[-1.9124,52.6465],[-1.9153,52.6479],[-1.918,52.6499],[-1.9159,52.6515],[-1.9166,52.6522],[-1.9087,52.654],[-1.9109,52.6565],[-1.9128,52.658],[-1.9134,52.6581],[-1.919,52.657],[-1.9237,52.6555],[-1.9255,52.6559],[-1.9286,52.6586],[-1.9301,52.6592],[-1.9339,52.6615],[-1.9355,52.6597],[-1.937,52.6591],[-1.9386,52.6573],[-1.9405,52.6569],[-1.9404,52.6563],[-1.9454,52.6563],[-1.9457,52.6571],[-1.9495,52.6599],[-1.9502,52.6596],[-1.9522,52.6612],[-1.9537,52.6627],[-1.96,52.662],[-1.9581,52.6598],[-1.9558,52.6562],[-1.9551,52.6544],[-1.9555,52.6536],[-1.9606,52.6537],[-1.9608,52.6493],[-1.96,52.6492],[-1.96,52.6454],[-1.961,52.6428],[-1.963,52.6438],[-1.9646,52.6408],[-1.9674,52.641],[-1.9674,52.6416],[-1.971,52.6415],[-1.9731,52.6406],[-1.9751,52.6413],[-1.9762,52.6397],[-1.9786,52.64],[-1.9812,52.6398],[-1.9828,52.6413],[-1.9848,52.6396],[-1.9866,52.6404],[-1.9888,52.639],[-1.9909,52.6367],[-1.9935,52.6382],[-1.9957,52.6383],[-2.001,52.6374],[-2.0039,52.6371],[-2.0049,52.6367],[-2.0069,52.6351],[-2.0094,52.6342],[-2.01,52.6346],[-2.0125,52.6335],[-2.0144,52.6332],[-2.0159,52.6305],[-2.0189,52.6286],[-2.0202,52.6281],[-2.0238,52.6254],[-2.0254,52.625],[-2.027,52.6254],[-2.0296,52.6254],[-2.0309,52.6246],[-2.0305,52.624],[-2.0355,52.6218],[-2.0324,52.6198],[-2.0321,52.6187],[-2.0301,52.6169],[-2.0474,52.6214],[-2.0488,52.6204],[-2.0507,52.6205],[-2.0506,52.6212],[-2.0521,52.6222],[-2.0556,52.622],[-2.0593,52.6217],[-2.064,52.6207],[-2.0645,52.6194],[-2.0687,52.618],[-2.0675,52.6145],[-2.0673,52.6121],[-2.0695,52.6126],[-2.0728,52.6127],[-2.0782,52.612],[-2.081,52.6119],[-2.0818,52.6127],[-2.0831,52.6125],[-2.0849,52.6139],[-2.0876,52.6187],[-2.0884,52.6198],[-2.0934,52.6199],[-2.0956,52.6215],[-2.0962,52.6227],[-2.0972,52.6234],[-2.0972,52.6251],[-2.0985,52.6269],[-2.0981,52.6275],[-2.0989,52.6284],[-2.0986,52.6321],[-2.1009,52.6335],[-2.1012,52.635],[-2.1053,52.6353],[-2.1066,52.6345],[-2.1094,52.6345],[-2.1103,52.6354],[-2.1116,52.6351],[-2.1138,52.6379],[-2.1252,52.6373],[-2.1299,52.6377],[-2.1316,52.6376],[-2.1315,52.6354],[-2.1334,52.6337],[-2.1349,52.6329],[-2.1372,52.6296],[-2.1403,52.6299],[-2.1475,52.6298],[-2.153,52.6297],[-2.153,52.6277],[-2.1524,52.6272],[-2.1516,52.6246],[-2.1554,52.624],[-2.1579,52.6231],[-2.1605,52.6217],[-2.1628,52.6212],[-2.1617,52.6191],[-2.1646,52.6191],[-2.1675,52.6204],[-2.1685,52.6198],[-2.1684,52.619],[-2.1695,52.6182],[-2.1649,52.6166],[-2.1659,52.6159],[-2.1693,52.6151],[-2.171,52.6143],[-2.1676,52.6114],[-2.1696,52.6104],[-2.1692,52.6093],[-2.1707,52.6091],[-2.171,52.6106],[-2.1728,52.6101],[-2.1738,52.6092],[-2.1777,52.6073],[-2.1803,52.6049],[-2.1839,52.6061],[-2.1841,52.6066],[-2.1866,52.6065],[-2.1872,52.609],[-2.1885,52.6089],[-2.1885,52.6081],[-2.192,52.608],[-2.1921,52.6069],[-2.1952,52.6071],[-2.1968,52.606],[-2.1964,52.605],[-2.1946,52.6053],[-2.193,52.6036],[-2.1919,52.6033],[-2.1909,52.6022],[-2.1889,52.5966],[-2.1883,52.5941],[-2.1886,52.5904],[-2.1893,52.5886],[-2.1951,52.5886],[-2.1978,52.5881],[-2.2006,52.5886],[-2.2022,52.5871],[-2.2042,52.5866],[-2.2069,52.5866],[-2.2067,52.5852],[-2.2013,52.5852],[-2.1998,52.5835],[-2.204,52.5838],[-2.2022,52.5816],[-2.2033,52.5812],[-2.2019,52.5789],[-2.1981,52.579],[-2.1967,52.578],[-2.1944,52.5779],[-2.1894,52.5773],[-2.1883,52.5742],[-2.1835,52.5769],[-2.1826,52.5741],[-2.1803,52.5745],[-2.1786,52.5711],[-2.1792,52.5711],[-2.177,52.5669],[-2.1809,52.5664],[-2.1796,52.564],[-2.177,52.5645],[-2.1755,52.5645],[-2.1749,52.5622],[-2.1748,52.5601],[-2.1759,52.5598],[-2.1765,52.5571],[-2.1755,52.5544],[-2.1731,52.5546],[-2.1701,52.556],[-2.1691,52.5542],[-2.1663,52.5537],[-2.165,52.5539],[-2.1656,52.5557],[-2.1636,52.5554],[-2.1596,52.5552],[-2.1577,52.5549],[-2.1568,52.5537],[-2.1541,52.5539],[-2.1533,52.5548],[-2.1504,52.5546],[-2.1479,52.5549],[-2.1468,52.5557],[-2.1453,52.5547],[-2.1437,52.5558],[-2.1422,52.5578],[-2.141,52.5585],[-2.1392,52.5581],[-2.1371,52.5566],[-2.1347,52.5544],[-2.1335,52.5541],[-2.1346,52.5516],[-2.1354,52.5514],[-2.1392,52.548],[-2.1371,52.547],[-2.1361,52.5455],[-2.137,52.545],[-2.1368,52.5434],[-2.1355,52.5434],[-2.1362,52.5402],[-2.1369,52.538],[-2.1363,52.5375],[-2.1368,52.5349],[-2.1374,52.5333],[-2.1392,52.5327],[-2.146,52.5294],[-2.146,52.5286],[-2.1485,52.5274],[-2.152,52.5262],[-2.1516,52.5252],[-2.1499,52.5248],[-2.1481,52.5237],[-2.1461,52.5233],[-2.146,52.5226],[-2.1446,52.5214],[-2.1445,52.5195],[-2.1453,52.5177],[-2.1442,52.5171],[-2.1489,52.5146],[-2.1506,52.5141],[-2.1527,52.515],[-2.1554,52.5152],[-2.1621,52.5141],[-2.1634,52.5147],[-2.1646,52.5146],[-2.1673,52.5134],[-2.1703,52.5133],[-2.1728,52.5128],[-2.1748,52.5122],[-2.1782,52.5116],[-2.1802,52.5104],[-2.1827,52.5096],[-2.1857,52.5085],[-2.188,52.5083],[-2.1877,52.5061],[-2.1866,52.5048],[-2.1894,52.5047],[-2.1919,52.5034],[-2.188,52.5018],[-2.1846,52.5],[-2.1882,52.4952],[-2.1884,52.4944],[-2.1852,52.4948],[-2.1843,52.4929],[-2.1823,52.4931],[-2.1795,52.4888],[-2.1776,52.4851],[-2.1786,52.4822],[-2.178,52.4795],[-2.1738,52.4742],[-2.1719,52.4726],[-2.1691,52.4724],[-2.1676,52.471],[-2.1695,52.4691],[-2.1716,52.4659],[-2.1743,52.4638],[-2.1739,52.4614],[-2.1751,52.4583],[-2.1764,52.456],[-2.1763,52.4542],[-2.1754,52.453],[-2.1738,52.4475],[-2.1718,52.4416],[-2.1649,52.4302],[-2.1641,52.4278],[-2.1642,52.4239],[-2.1638,52.4232],[-2.1691,52.4241],[-2.1719,52.425],[-2.1764,52.425],[-2.1807,52.4251],[-2.1817,52.4249],[-2.1849,52.4261],[-2.1858,52.4262],[-2.1891,52.4252],[-2.1914,52.4237],[-2.1929,52.4233],[-2.1964,52.4248],[-2.197,52.4256],[-2.1963,52.4272],[-2.197,52.4277],[-2.2002,52.4271],[-2.2024,52.4276],[-2.2035,52.4285],[-2.2064,52.4295],[-2.2086,52.4294],[-2.2114,52.4304],[-2.2121,52.4327],[-2.2147,52.4319],[-2.2159,52.4332],[-2.2174,52.4339],[-2.2166,52.4345],[-2.2184,52.4353],[-2.2192,52.4351],[-2.2268,52.4351],[-2.2338,52.4359],[-2.2392,52.4364],[-2.2406,52.4364],[-2.244,52.4374],[-2.2488,52.4378],[-2.2543,52.4376],[-2.257,52.4371],[-2.2602,52.4372],[-2.2615,52.4369],[-2.2619,52.4393],[-2.2627,52.4407],[-2.2649,52.4403],[-2.2666,52.4393],[-2.2693,52.4386],[-2.2729,52.4398],[-2.2752,52.4402],[-2.2765,52.4409],[-2.2769,52.4417],[-2.2794,52.4434],[-2.2832,52.4438],[-2.2856,52.4437],[-2.2861,52.4447],[-2.2872,52.4453],[-2.2872,52.4466],[-2.2915,52.4486],[-2.295,52.4489],[-2.2907,52.4518],[-2.2886,52.4529],[-2.2876,52.4539],[-2.2861,52.4547],[-2.2874,52.4553],[-2.2908,52.4569],[-2.2907,52.4585],[-2.2891,52.4593],[-2.2884,52.461],[-2.2894,52.4614],[-2.2896,52.4623],[-2.2912,52.464],[-2.2912,52.4655],[-2.2926,52.4673],[-2.2948,52.4695],[-2.2946,52.4706],[-2.2954,52.4716],[-2.295,52.4723],[-2.2957,52.4739],[-2.2972,52.4751],[-2.2983,52.4766],[-2.3043,52.4817],[-2.3063,52.4827],[-2.3073,52.4825],[-2.309,52.4831],[-2.3102,52.485],[-2.3104,52.4862],[-2.3117,52.4867],[-2.3128,52.4892],[-2.3095,52.4931],[-2.3087,52.4945],[-2.3077,52.4951],[-2.308,52.4965],[-2.3078,52.4983],[-2.3064,52.4999],[-2.3038,52.5006],[-2.2984,52.5033],[-2.2963,52.5056],[-2.2961,52.5068],[-2.2931,52.5095],[-2.2932,52.51],[-2.2914,52.5117],[-2.288,52.513],[-2.287,52.5138],[-2.2834,52.5152],[-2.2818,52.5154],[-2.2762,52.5177],[-2.2728,52.5193],[-2.2707,52.5199],[-2.2685,52.521],[-2.2616,52.5235],[-2.2609,52.5244],[-2.2613,52.5269],[-2.2633,52.5275],[-2.2692,52.5307],[-2.2686,52.5317],[-2.265,52.5363],[-2.2628,52.5382],[-2.2608,52.5395],[-2.2564,52.5418],[-2.2604,52.5444],[-2.2625,52.5467],[-2.2652,52.549],[-2.2679,52.5501],[-2.274,52.5513],[-2.2765,52.552],[-2.2814,52.5525],[-2.2822,52.5535],[-2.2791,52.5532],[-2.2786,52.5544],[-2.275,52.5567],[-2.2742,52.5574],[-2.2717,52.5587],[-2.27,52.5602],[-2.2687,52.5605],[-2.2661,52.5619],[-2.2638,52.5626],[-2.2608,52.5631],[-2.2618,52.5638],[-2.2618,52.5663],[-2.2628,52.5676],[-2.2621,52.5695],[-2.2632,52.5706],[-2.2701,52.5755],[-2.272,52.5773],[-2.2722,52.5787],[-2.273,52.5787],[-2.274,52.5798],[-2.2751,52.5802],[-2.2783,52.582],[-2.2783,52.5832],[-2.2811,52.5843],[-2.2859,52.5849],[-2.2893,52.5855],[-2.2922,52.5851],[-2.2952,52.585],[-2.2943,52.5873],[-2.2961,52.5883],[-2.2993,52.5885],[-2.3007,52.5901],[-2.2999,52.5913],[-2.2988,52.5919],[-2.3003,52.593],[-2.3023,52.5933],[-2.308,52.5911],[-2.3163,52.5929],[-2.318,52.5935],[-2.322,52.5936],[-2.3228,52.5964],[-2.3235,52.5979],[-2.3251,52.5991],[-2.3253,52.6007],[-2.324,52.6027],[-2.3239,52.6037],[-2.3242,52.6096],[-2.3237,52.61],[-2.3234,52.6125],[-2.3238,52.6129],[-2.3205,52.6148],[-2.3158,52.6147],[-2.3135,52.614],[-2.3118,52.6124],[-2.311,52.611],[-2.3096,52.6074],[-2.3037,52.6071],[-2.2968,52.6071],[-2.2907,52.6078],[-2.2871,52.607],[-2.2834,52.606],[-2.2793,52.6058],[-2.2741,52.6076],[-2.2709,52.6096],[-2.2669,52.6104],[-2.2631,52.6107],[-2.2611,52.6105],[-2.259,52.6099],[-2.2562,52.6098],[-2.2556,52.6109],[-2.2543,52.6121],[-2.2531,52.6141],[-2.2528,52.6156],[-2.2521,52.6169],[-2.2505,52.6184],[-2.2509,52.6199],[-2.2501,52.6209],[-2.2498,52.6223],[-2.2491,52.6227],[-2.2477,52.6258],[-2.2465,52.6269],[-2.2465,52.6277],[-2.2436,52.63],[-2.2437,52.631],[-2.2424,52.6325],[-2.2408,52.6334],[-2.2388,52.634],[-2.2369,52.6361],[-2.2365,52.6385],[-2.2355,52.64],[-2.2348,52.6432],[-2.2329,52.6477],[-2.2355,52.6485],[-2.2362,52.6501],[-2.2375,52.6511],[-2.2356,52.6526],[-2.2347,52.6558],[-2.2371,52.6559],[-2.2422,52.6565],[-2.2477,52.6566],[-2.2464,52.6579],[-2.2435,52.6593],[-2.2389,52.6619],[-2.2387,52.6637],[-2.2398,52.6649],[-2.2395,52.6668],[-2.2403,52.669],[-2.2402,52.6714],[-2.2418,52.6725],[-2.2432,52.6741],[-2.2442,52.6775],[-2.2436,52.6794],[-2.2447,52.681],[-2.2467,52.681],[-2.2477,52.6831],[-2.2498,52.683],[-2.2518,52.6817],[-2.2574,52.6819],[-2.2615,52.6829],[-2.264,52.6827],[-2.266,52.6816],[-2.2687,52.6808],[-2.2711,52.6805],[-2.2737,52.6798],[-2.2776,52.681],[-2.2814,52.6816],[-2.2872,52.6812],[-2.2886,52.6817],[-2.2928,52.6824],[-2.2957,52.6833],[-2.2986,52.6833],[-2.303,52.6829],[-2.3038,52.6841],[-2.3042,52.6859],[-2.3077,52.6906],[-2.308,52.6933],[-2.3132,52.6937],[-2.3136,52.6954],[-2.3199,52.6954],[-2.3206,52.6976],[-2.323,52.7008],[-2.3233,52.7025],[-2.3248,52.7052],[-2.323,52.7071],[-2.3216,52.7092],[-2.3191,52.7109],[-2.3171,52.7133],[-2.3086,52.7207],[-2.3128,52.7236],[-2.3146,52.7244],[-2.3164,52.7282],[-2.3157,52.7302],[-2.3149,52.7315],[-2.3156,52.7329],[-2.3156,52.7352],[-2.315,52.7363],[-2.3167,52.738],[-2.3158,52.7383],[-2.3141,52.7373],[-2.3129,52.7381],[-2.3131,52.7391],[-2.3122,52.7407],[-2.3133,52.7421],[-2.3161,52.7445],[-2.316,52.7458],[-2.3178,52.7467],[-2.3213,52.7482],[-2.3216,52.7499],[-2.3245,52.7512],[-2.3268,52.7512],[-2.3305,52.7516],[-2.331,52.7525],[-2.3305,52.7536],[-2.3293,52.7547],[-2.3302,52.7565],[-2.3301,52.758],[-2.3349,52.7588],[-2.3377,52.7599],[-2.3414,52.7618],[-2.3424,52.7621],[-2.344,52.7639],[-2.344,52.765],[-2.3453,52.7663],[-2.3482,52.7664],[-2.35,52.7662],[-2.3527,52.7689],[-2.3539,52.7712],[-2.3548,52.7718],[-2.3576,52.7721],[-2.359,52.7739],[-2.3636,52.7754],[-2.3651,52.7767],[-2.3673,52.7768],[-2.3689,52.7773],[-2.3672,52.7783],[-2.3668,52.7795],[-2.3672,52.7817],[-2.3659,52.7832],[-2.3672,52.7838],[-2.3684,52.7836],[-2.3701,52.7841],[-2.3743,52.7841],[-2.3773,52.7837],[-2.379,52.7842],[-2.3788,52.7859],[-2.3802,52.7866],[-2.3812,52.7888],[-2.3827,52.7886],[-2.3851,52.7897],[-2.3852,52.7909],[-2.3809,52.7911],[-2.3811,52.7925],[-2.3822,52.7932],[-2.3816,52.794],[-2.38,52.7943],[-2.3776,52.7942],[-2.3764,52.7934],[-2.3752,52.794],[-2.3731,52.7939],[-2.3714,52.7953],[-2.3718,52.7966],[-2.3733,52.7973],[-2.3721,52.7982],[-2.371,52.7998],[-2.3716,52.8007],[-2.3748,52.8025],[-2.3768,52.8041],[-2.3765,52.8048],[-2.3777,52.8071],[-2.3762,52.8078],[-2.3759,52.8092],[-2.377,52.8101],[-2.3787,52.8108],[-2.3777,52.8116],[-2.3809,52.8129],[-2.3982,52.8201],[-2.4064,52.8232],[-2.4094,52.8245],[-2.4113,52.825],[-2.4142,52.8264],[-2.4163,52.827],[-2.4156,52.8276],[-2.4153,52.8291],[-2.4138,52.8296],[-2.4127,52.831],[-2.4097,52.8326],[-2.4093,52.8336],[-2.4071,52.8345],[-2.4036,52.8348],[-2.4006,52.8337],[-2.3965,52.8339],[-2.3943,52.8357],[-2.3937,52.8368],[-2.3941,52.8379],[-2.3935,52.8387],[-2.3943,52.841],[-2.3934,52.8418],[-2.3925,52.8456],[-2.3928,52.8465],[-2.392,52.8489],[-2.3908,52.8507],[-2.39,52.8514],[-2.3897,52.8545],[-2.3884,52.8556],[-2.3892,52.8571],[-2.3886,52.8583],[-2.3867,52.86],[-2.388,52.861],[-2.3885,52.8621],[-2.3881,52.8626],[-2.382,52.8659],[-2.3812,52.8669],[-2.3812,52.8696],[-2.3805,52.873],[-2.3825,52.8758],[-2.3825,52.8768],[-2.3813,52.8794],[-2.3806,52.8805],[-2.3794,52.8809],[-2.3789,52.882],[-2.3792,52.8835],[-2.3768,52.8846],[-2.3776,52.8876],[-2.3761,52.8897],[-2.3754,52.8916],[-2.379,52.8916],[-2.3806,52.8911],[-2.3826,52.8911],[-2.3844,52.8903],[-2.3853,52.8893],[-2.3849,52.8885],[-2.3889,52.889],[-2.3908,52.889],[-2.3939,52.8886],[-2.3959,52.8895],[-2.3998,52.8886],[-2.4006,52.8888],[-2.4029,52.888],[-2.4054,52.8882],[-2.4074,52.8876],[-2.4119,52.8879],[-2.4148,52.8849],[-2.4166,52.8858],[-2.4193,52.8867],[-2.4203,52.8852],[-2.4229,52.884],[-2.4241,52.8837],[-2.4259,52.882],[-2.428,52.8822],[-2.4315,52.8817],[-2.436,52.8818],[-2.4385,52.8812],[-2.4402,52.8813],[-2.4417,52.8808],[-2.4441,52.8767],[-2.4448,52.875],[-2.4461,52.874],[-2.4491,52.8749],[-2.4514,52.8782],[-2.4541,52.8775],[-2.4559,52.8795],[-2.4576,52.8791],[-2.4577,52.8808],[-2.4562,52.8849],[-2.4572,52.8862],[-2.4614,52.8887],[-2.4624,52.889],[-2.4639,52.8903],[-2.4652,52.8921],[-2.468,52.8965],[-2.4685,52.8981],[-2.4692,52.9018],[-2.4704,52.9052],[-2.4708,52.9059],[-2.4688,52.9063],[-2.4674,52.907],[-2.4633,52.9078],[-2.4622,52.9089],[-2.4612,52.909],[-2.4606,52.9101],[-2.4599,52.9127],[-2.4567,52.9141],[-2.4557,52.9155],[-2.4562,52.9175],[-2.4568,52.9181],[-2.4565,52.9199],[-2.4576,52.9202],[-2.4575,52.9214],[-2.4562,52.9238],[-2.4558,52.9257],[-2.4534,52.9259],[-2.4519,52.9252],[-2.4505,52.9252],[-2.4505,52.9275],[-2.4469,52.9286],[-2.4451,52.9325],[-2.4441,52.9326],[-2.4435,52.9343],[-2.4423,52.9353],[-2.4407,52.9374],[-2.4404,52.939],[-2.4394,52.9405],[-2.4373,52.9418],[-2.4377,52.9426],[-2.4371,52.9436],[-2.4328,52.945],[-2.4323,52.9456],[-2.4303,52.9461],[-2.4284,52.9471],[-2.4284,52.9478],[-2.4269,52.9493],[-2.4253,52.95],[-2.4202,52.9489],[-2.4193,52.9494],[-2.4156,52.9485],[-2.4141,52.9478],[-2.415,52.947],[-2.4134,52.9466],[-2.4104,52.9472],[-2.4088,52.9464],[-2.4075,52.9475],[-2.4054,52.9474],[-2.4049,52.9483],[-2.4056,52.952],[-2.4055,52.9535],[-2.4062,52.9541],[-2.4072,52.9564],[-2.4072,52.9579],[-2.4081,52.9588],[-2.4104,52.9593],[-2.4138,52.9608],[-2.4129,52.9617],[-2.4113,52.9612],[-2.4106,52.9623],[-2.4088,52.9625],[-2.4053,52.9622],[-2.4029,52.9612],[-2.3992,52.9606],[-2.398,52.9574],[-2.3969,52.9561],[-2.3946,52.9515],[-2.3938,52.9506],[-2.3919,52.952],[-2.3871,52.9527],[-2.3862,52.9533],[-2.3862,52.9544],[-2.3849,52.9587],[-2.3848,52.9598],[-2.3826,52.9617],[-2.381,52.9622],[-2.3771,52.965],[-2.3777,52.9655],[-2.3791,52.9679],[-2.3791,52.9693],[-2.3828,52.9706],[-2.3818,52.9715],[-2.38,52.9755],[-2.3768,52.9747],[-2.3746,52.9755],[-2.3736,52.9764],[-2.3707,52.9775],[-2.3687,52.9793],[-2.3703,52.9821],[-2.3715,52.9829],[-2.3735,52.9836],[-2.3747,52.9851],[-2.3751,52.9862],[-2.376,52.9865],[-2.3766,52.9881],[-2.3787,52.9898],[-2.3799,52.9914],[-2.3786,52.9929],[-2.3767,52.9937],[-2.3762,52.9948],[-2.377,52.9957],[-2.3766,52.9977],[-2.378,52.9982],[-2.3799,52.998],[-2.3808,52.9984],[-2.3808,52.9997],[-2.38,53.0008],[-2.3808,53.0052],[-2.383,53.0072],[-2.383,53.0078],[-2.3813,53.0083],[-2.3801,53.0094],[-2.3781,53.0104],[-2.3752,53.0104],[-2.3734,53.0116],[-2.3732,53.0131],[-2.3705,53.0146],[-2.3718,53.0154],[-2.3775,53.0199],[-2.3821,53.0246],[-2.3842,53.0262],[-2.3824,53.0269],[-2.3798,53.0276],[-2.3812,53.0304],[-2.3825,53.0315],[-2.3839,53.0317],[-2.3862,53.0335],[-2.3844,53.0337],[-2.3838,53.0366],[-2.3846,53.0383],[-2.3839,53.0411],[-2.3825,53.0429],[-2.3825,53.0442],[-2.3835,53.0455],[-2.3822,53.0457],[-2.3836,53.0474],[-2.3833,53.0485],[-2.3807,53.0499],[-2.3822,53.0513],[-2.381,53.0526],[-2.3775,53.0526],[-2.3762,53.053],[-2.3751,53.0545],[-2.3736,53.0542],[-2.3703,53.0548],[-2.3666,53.0545],[-2.3633,53.0551],[-2.3617,53.0551],[-2.3615,53.0541],[-2.3594,53.0547],[-2.3576,53.0547],[-2.3571,53.0555],[-2.3567,53.0582],[-2.3533,53.0587],[-2.3527,53.0578],[-2.3508,53.0573],[-2.3486,53.0558],[-2.3466,53.057],[-2.346,53.0579],[-2.3444,53.0591],[-2.3414,53.06],[-2.3405,53.0611],[-2.339,53.0642],[-2.3363,53.0663],[-2.3353,53.0678],[-2.3316,53.0698],[-2.3305,53.0708],[-2.33,53.0732],[-2.3288,53.074],[-2.3295,53.0753],[-2.329,53.0766],[-2.3249,53.0772],[-2.3228,53.0782],[-2.3224,53.079],[-2.3181,53.0813],[-2.315,53.081],[-2.31,53.0824],[-2.3063,53.0825],[-2.3034,53.0829],[-2.3019,53.082],[-2.3017,53.0813],[-2.2969,53.081],[-2.2958,53.0804],[-2.2948,53.0783],[-2.2934,53.0783],[-2.292,53.0789],[-2.2907,53.0789],[-2.2886,53.0797],[-2.2856,53.0799],[-2.2803,53.0804],[-2.2785,53.0809],[-2.2753,53.0822],[-2.2745,53.0838],[-2.2771,53.0859],[-2.2711,53.0867],[-2.2695,53.0875],[-2.2687,53.0885],[-2.267,53.0881],[-2.261,53.089],[-2.2588,53.09],[-2.2571,53.09],[-2.2555,53.0909],[-2.2533,53.0933],[-2.2532,53.094],[-2.2507,53.0931],[-2.2491,53.0916],[-2.2497,53.0907],[-2.2477,53.0898],[-2.2465,53.0902],[-2.2464,53.0916],[-2.2435,53.0938],[-2.2426,53.0951],[-2.239,53.0983],[-2.2389,53.1001],[-2.238,53.101],[-2.2337,53.103],[-2.2322,53.1031],[-2.2304,53.1037],[-2.227,53.1041],[-2.2251,53.1036],[-2.2231,53.1038],[-2.2232,53.105],[-2.2219,53.1068],[-2.222,53.1077],[-2.2182,53.1093],[-2.217,53.11],[-2.2171,53.111],[-2.2161,53.1119],[-2.2129,53.1143],[-2.2129,53.115],[-2.2113,53.1158],[-2.2044,53.1202],[-2.199,53.1246],[-2.1963,53.1273],[-2.1904,53.1322],[-2.1879,53.1345],[-2.1801,53.1425],[-2.1766,53.1455],[-2.1745,53.1464],[-2.1724,53.148],[-2.1717,53.1476],[-2.1692,53.1482],[-2.1681,53.1481],[-2.1634,53.1516],[-2.1601,53.1526],[-2.1588,53.1539],[-2.1566,53.1554],[-2.1551,53.1577],[-2.1557,53.1594],[-2.151,53.1596],[-2.1486,53.1583],[-2.1473,53.1586],[-2.1456,53.1574],[-2.1414,53.1566],[-2.1428,53.1636],[-2.1445,53.1716],[-2.1445,53.1747],[-2.1435,53.1754],[-2.1445,53.1764],[-2.1428,53.1777],[-2.1424,53.1791],[-2.1414,53.18],[-2.1423,53.1811],[-2.1422,53.1822],[-2.1404,53.1838],[-2.1382,53.184],[-2.1346,53.1833],[-2.1334,53.1827],[-2.1311,53.1796],[-2.1299,53.1784],[-2.13,53.1767],[-2.1293,53.1754],[-2.1279,53.1746],[-2.1254,53.1752],[-2.1246,53.1747],[-2.1247,53.1734],[-2.1202,53.1747],[-2.1192,53.1727],[-2.1174,53.1717],[-2.1163,53.1718],[-2.115,53.1726],[-2.1141,53.1718],[-2.1159,53.1712],[-2.1156,53.1696],[-2.1117,53.1686],[-2.1108,53.1694],[-2.1087,53.1683],[-2.1065,53.1688],[-2.1041,53.1697],[-2.1017,53.1689],[-2.0986,53.1704],[-2.0977,53.1715],[-2.0959,53.1711],[-2.0945,53.1726],[-2.0927,53.1729],[-2.0906,53.1722],[-2.0886,53.1705],[-2.0874,53.1699],[-2.0856,53.1703],[-2.0829,53.1701],[-2.0817,53.171],[-2.0794,53.171],[-2.0782,53.1704],[-2.0753,53.1713],[-2.0694,53.1721],[-2.0704,53.1731],[-2.0687,53.1744],[-2.0675,53.1749],[-2.0633,53.1748],[-2.0603,53.1756],[-2.0577,53.1766],[-2.0569,53.1776],[-2.0582,53.1787],[-2.0586,53.1797],[-2.0596,53.1802],[-2.059,53.1811],[-2.0568,53.1818],[-2.0563,53.1828],[-2.0548,53.183],[-2.0523,53.1839],[-2.0534,53.1853],[-2.0547,53.1856],[-2.0547,53.1867],[-2.0524,53.1876],[-2.0474,53.1923],[-2.0458,53.1928],[-2.0438,53.1926],[-2.0428,53.1928],[-2.0402,53.1925],[-2.0394,53.1933],[-2.0377,53.1936],[-2.0364,53.1931],[-2.0346,53.1931],[-2.0338,53.1936],[-2.0323,53.1933],[-2.0286,53.1933],[-2.0263,53.1926],[-2.0239,53.1915],[-2.0213,53.1898],[-2.0182,53.189],[-2.0164,53.1893],[-2.0142,53.1906],[-2.0112,53.1919],[-2.0101,53.1928],[-2.0069,53.1924],[-2.005,53.1934],[-2.0017,53.193],[-2.0001,53.1939],[-2.0003,53.1946],[-1.999,53.1958],[-1.9989,53.1968],[-1.9967,53.1976],[-1.9963,53.1988],[-1.9952,53.1992],[-1.9943,53.2004],[-1.9942,53.2023],[-1.9945,53.2031],[-1.993,53.2064],[-1.9929,53.2076],[-1.9907,53.2085],[-1.9907,53.2093],[-1.9889,53.2101],[-1.9886,53.2112],[-1.9873,53.2119],[-1.9874,53.2136],[-1.9858,53.2144],[-1.9839,53.2145],[-1.9812,53.2158],[-1.9809,53.2163],[-1.9782,53.2168],[-1.9764,53.2187],[-1.9743,53.2197],[-1.9708,53.2209],[-1.9624,53.2262],[-1.961,53.2194],[-1.9567,53.2137],[-1.9549,53.213],[-1.9528,53.2126],[-1.9506,53.2119],[-1.9476,53.2116],[-1.9429,53.2117],[-1.9421,53.212],[-1.9391,53.2121],[-1.9368,53.2115],[-1.9344,53.2104],[-1.9335,53.2095],[-1.9305,53.2086],[-1.9298,53.2074],[-1.9284,53.2067],[-1.9249,53.2055],[-1.9234,53.2035],[-1.9218,53.2029],[-1.9188,53.2031],[-1.9173,53.2034],[-1.9154,53.203],[-1.9138,53.2021],[-1.9134,53.2014],[-1.9115,53.1999],[-1.9092,53.1988],[-1.9067,53.1984],[-1.9038,53.199],[-1.9017,53.1989],[-1.901,53.1998],[-1.8996,53.2001],[-1.8973,53.1999],[-1.897,53.1994],[-1.8915,53.199],[-1.8907,53.1994],[-1.8875,53.1984],[-1.8846,53.1967],[-1.8827,53.1961],[-1.8791,53.196],[-1.8782,53.1955],[-1.8757,53.1955],[-1.8717,53.1939],[-1.8719,53.193],[-1.8703,53.1916],[-1.8653,53.1898],[-1.863,53.1885],[-1.8612,53.1885],[-1.8591,53.1866],[-1.8545,53.185],[-1.8497,53.1821],[-1.8482,53.1808],[-1.8483,53.1803],[-1.8464,53.1798],[-1.8462,53.1786],[-1.8436,53.1776],[-1.843,53.1781],[-1.8408,53.1769],[-1.8393,53.1769],[-1.8365,53.1753],[-1.836,53.1743],[-1.8342,53.1739],[-1.832,53.1726],[-1.833,53.1705],[-1.8306,53.1684],[-1.829,53.1667],[-1.8269,53.1663],[-1.8265,53.1654],[-1.8248,53.1648],[-1.8253,53.1641],[-1.8222,53.1621],[-1.8201,53.1612],[-1.8193,53.1601],[-1.8172,53.1593],[-1.816,53.1584],[-1.8151,53.1563],[-1.8154,53.1551],[-1.8129,53.1545],[-1.812,53.1527],[-1.8124,53.152],[-1.8144,53.1512],[-1.817,53.1493],[-1.8165,53.1474],[-1.8177,53.1444],[-1.8184,53.1435],[-1.8181,53.1425],[-1.8197,53.1425],[-1.8212,53.1414],[-1.8207,53.1405],[-1.8219,53.1389],[-1.8221,53.1378],[-1.8207,53.1365],[-1.8214,53.1359],[-1.8197,53.1339],[-1.8185,53.1335],[-1.8158,53.1339],[-1.8138,53.1322],[-1.8125,53.1303],[-1.8109,53.1301],[-1.8101,53.1279],[-1.8093,53.1269],[-1.8099,53.1257],[-1.8097,53.1238],[-1.8063,53.1227],[-1.8019,53.1182],[-1.8017,53.1166],[-1.8009,53.1151],[-1.8001,53.1146],[-1.7978,53.114],[-1.7954,53.1126],[-1.7942,53.1108],[-1.7932,53.1102],[-1.7887,53.1094],[-1.787,53.1087],[-1.7859,53.1072],[-1.788,53.1054],[-1.7854,53.1045],[-1.7843,53.1038],[-1.7836,53.1023],[-1.7864,53.0998],[-1.7844,53.0979],[-1.7825,53.0965],[-1.783,53.096],[-1.7855,53.0949],[-1.7832,53.0938],[-1.7843,53.0927],[-1.7874,53.0919],[-1.7886,53.0914],[-1.7907,53.0918],[-1.7927,53.0913],[-1.7929,53.0898],[-1.7942,53.0884],[-1.7931,53.0866],[-1.7911,53.0864],[-1.7911,53.085],[-1.792,53.0837],[-1.7889,53.0813],[-1.7884,53.0803],[-1.7888,53.0791],[-1.7903,53.079],[-1.7914,53.0782],[-1.7909,53.0768],[-1.7897,53.0763],[-1.79,53.0754],[-1.789,53.0745],[-1.7888,53.0732],[-1.7875,53.0724],[-1.786,53.0704],[-1.7857,53.0682],[-1.7842,53.0667],[-1.7842,53.0653],[-1.7857,53.0632],[-1.7849,53.0624],[-1.7831,53.0614],[-1.7781,53.0604],[-1.7759,53.0596],[-1.7769,53.0583],[-1.7791,53.0577],[-1.7824,53.0559],[-1.7822,53.0551],[-1.7836,53.0545],[-1.7844,53.0534],[-1.7842,53.0519],[-1.7834,53.0506],[-1.7847,53.0499],[-1.7814,53.0484],[-1.7801,53.0472],[-1.779,53.0449],[-1.7796,53.0434],[-1.7785,53.043],[-1.7741,53.0435],[-1.7727,53.0442],[-1.7689,53.0442],[-1.7676,53.0436],[-1.766,53.0411],[-1.7601,53.0389],[-1.7589,53.0373],[-1.7594,53.0347],[-1.7614,53.0336],[-1.7597,53.0329],[-1.757,53.0314],[-1.7574,53.0302],[-1.7571,53.0291],[-1.7578,53.0279],[-1.7594,53.0267],[-1.7624,53.0254],[-1.7633,53.024],[-1.7637,53.0214],[-1.7629,53.0206],[-1.7588,53.0185],[-1.7578,53.0176],[-1.7582,53.0157],[-1.7593,53.0146],[-1.7621,53.0151],[-1.7634,53.0128],[-1.7634,53.0117],[-1.7642,53.0104],[-1.7661,53.0091],[-1.7663,53.0073],[-1.7655,53.0046],[-1.7647,53.0043],[-1.7641,53.0027],[-1.7644,53.0018],[-1.7633,53.0012],[-1.7624,53],[-1.7633,52.9995],[-1.7676,52.9995],[-1.7689,52.998],[-1.7702,52.9971],[-1.7709,52.9959],[-1.7739,52.9963],[-1.7776,52.9964],[-1.7789,52.9959],[-1.7806,52.9948],[-1.7843,52.9948],[-1.786,52.9936],[-1.7851,52.9926],[-1.7863,52.9924],[-1.7876,52.9931],[-1.7894,52.9927],[-1.7899,52.9916],[-1.7877,52.9915],[-1.787,52.991],[-1.7888,52.989],[-1.7918,52.9884],[-1.7921,52.9895],[-1.7929,52.9898],[-1.796,52.9864],[-1.7968,52.9851],[-1.7982,52.9855],[-1.7988,52.9863],[-1.8027,52.9854],[-1.8041,52.9856],[-1.8049,52.9848],[-1.8016,52.9831],[-1.8032,52.9813],[-1.8071,52.9802],[-1.8117,52.9797],[-1.8152,52.9795],[-1.818,52.9788],[-1.8212,52.9785],[-1.8227,52.9788],[-1.8248,52.9783],[-1.8271,52.9768],[-1.8285,52.975],[-1.8283,52.974],[-1.8296,52.973],[-1.8302,52.9712],[-1.8296,52.9702],[-1.8295,52.9686],[-1.8276,52.9664],[-1.8284,52.9643],[-1.8279,52.9635],[-1.8257,52.9623],[-1.8265,52.9604],[-1.8285,52.9609],[-1.8292,52.9592],[-1.8293,52.9578],[-1.8306,52.9571],[-1.831,52.9561],[-1.8323,52.9554],[-1.8344,52.955],[-1.8342,52.9539],[-1.832,52.952],[-1.8307,52.9515],[-1.8286,52.9482],[-1.8303,52.9455],[-1.8325,52.9459],[-1.8356,52.9452],[-1.8365,52.9428],[-1.8351,52.9425],[-1.8332,52.9437],[-1.8324,52.9429],[-1.8331,52.9413],[-1.8356,52.9407],[-1.8377,52.9415],[-1.8398,52.941],[-1.8403,52.9397],[-1.8418,52.9399],[-1.8438,52.939],[-1.845,52.9375],[-1.8465,52.9368],[-1.8471,52.9358],[-1.8491,52.9357],[-1.8507,52.9339],[-1.8504,52.9327],[-1.8489,52.9323],[-1.8497,52.931],[-1.852,52.9319],[-1.8541,52.9308],[-1.8543,52.9298],[-1.8527,52.9288],[-1.853,52.9275],[-1.8549,52.9275],[-1.8556,52.9265],[-1.8548,52.9259],[-1.8547,52.9241],[-1.8564,52.9237],[-1.8557,52.9227],[-1.8559,52.9216],[-1.8553,52.9203],[-1.8538,52.9199],[-1.8497,52.921],[-1.8475,52.9201],[-1.8482,52.9186],[-1.8483,52.917],[-1.8491,52.9164],[-1.8475,52.9159],[-1.848,52.913],[-1.8434,52.9134],[-1.8426,52.913],[-1.8424,52.9109],[-1.8437,52.9104],[-1.8456,52.9107],[-1.8473,52.9104],[-1.8477,52.9093],[-1.8457,52.909],[-1.8443,52.9073],[-1.8428,52.9066],[-1.8413,52.9051],[-1.84,52.9049],[-1.8379,52.9052],[-1.836,52.9041],[-1.8363,52.902],[-1.8331,52.9017],[-1.8325,52.8991],[-1.8304,52.8972],[-1.8306,52.896],[-1.8331,52.8961],[-1.8342,52.8956],[-1.8338,52.8943],[-1.8326,52.8933],[-1.834,52.8928],[-1.8351,52.8916],[-1.8347,52.8909],[-1.8327,52.8903],[-1.8341,52.8895],[-1.8323,52.8889],[-1.8327,52.8868],[-1.8299,52.8873],[-1.8277,52.8868],[-1.8284,52.8846],[-1.8259,52.8841],[-1.8246,52.8854],[-1.8226,52.8862],[-1.8217,52.8856],[-1.8223,52.8843],[-1.8237,52.883],[-1.8219,52.8824],[-1.8187,52.8826],[-1.8155,52.8821],[-1.8135,52.8825],[-1.8121,52.882],[-1.8117,52.8806],[-1.8104,52.8808],[-1.8085,52.8816],[-1.8048,52.8826],[-1.8031,52.8837],[-1.8029,52.8857],[-1.801,52.8861],[-1.7958,52.8845],[-1.7937,52.8832],[-1.7929,52.881],[-1.7909,52.8802],[-1.7882,52.88],[-1.787,52.8808],[-1.7868,52.8815],[-1.7856,52.8829],[-1.783,52.884],[-1.7802,52.8824],[-1.7777,52.8837],[-1.7768,52.8837],[-1.7755,52.8825],[-1.7763,52.8813],[-1.7759,52.8802],[-1.7736,52.879],[-1.7712,52.879],[-1.7685,52.878],[-1.7648,52.8786],[-1.7586,52.8772],[-1.756,52.8752],[-1.7537,52.8745],[-1.7514,52.8742],[-1.7505,52.8727],[-1.7523,52.8711],[-1.7518,52.87],[-1.7521,52.8688],[-1.7507,52.8689],[-1.7476,52.8706],[-1.7463,52.8702],[-1.7457,52.8692],[-1.7462,52.8684],[-1.7474,52.8682],[-1.7498,52.867],[-1.746,52.8659],[-1.7432,52.8662],[-1.741,52.8672],[-1.7395,52.8675],[-1.7397,52.8656],[-1.7393,52.8649],[-1.7378,52.8647],[-1.7357,52.8651],[-1.7349,52.8639],[-1.732,52.8629],[-1.7301,52.8627],[-1.7272,52.8632],[-1.7257,52.8623],[-1.7278,52.8606],[-1.7253,52.8596],[-1.7229,52.8603],[-1.7222,52.8616],[-1.721,52.8622],[-1.7199,52.8619],[-1.7181,52.862],[-1.718,52.8606],[-1.7169,52.8609],[-1.7161,52.8621],[-1.7148,52.8623],[-1.7147,52.8632],[-1.7171,52.8634],[-1.7178,52.8641],[-1.7168,52.8653],[-1.7141,52.866],[-1.7126,52.8659],[-1.7109,52.8664],[-1.7079,52.8661],[-1.7059,52.8667],[-1.7032,52.8662],[-1.7004,52.8641],[-1.7,52.8633],[-1.7013,52.8623],[-1.7037,52.8625],[-1.7032,52.8611],[-1.6994,52.8606],[-1.6987,52.8612],[-1.6992,52.862],[-1.6977,52.8629],[-1.694,52.8629],[-1.6916,52.8642],[-1.69,52.8644],[-1.6875,52.8636],[-1.6874,52.8628],[-1.685,52.8623],[-1.6832,52.8628],[-1.6795,52.8615],[-1.6758,52.8611],[-1.6723,52.8614],[-1.6699,52.8611],[-1.6688,52.8601],[-1.6644,52.8583],[-1.6628,52.8582],[-1.6592,52.8568],[-1.6541,52.857],[-1.6511,52.8566],[-1.6461,52.8558],[-1.6426,52.8563],[-1.6419,52.8557],[-1.6403,52.8556],[-1.6369,52.8533],[-1.6323,52.8528],[-1.6305,52.8529],[-1.6297,52.8538],[-1.6273,52.8544],[-1.6263,52.854],[-1.6261,52.8528],[-1.6282,52.852],[-1.6276,52.8513],[-1.6252,52.8497],[-1.6225,52.8493],[-1.6226,52.8479],[-1.6211,52.8476],[-1.6181,52.8454],[-1.6176,52.8447],[-1.6156,52.8452],[-1.6143,52.845],[-1.6118,52.8442],[-1.6105,52.8434],[-1.6084,52.8428],[-1.6071,52.8434],[-1.6045,52.8422],[-1.6028,52.8406],[-1.603,52.8398],[-1.6019,52.8372],[-1.601,52.8371],[-1.5992,52.8379],[-1.5975,52.8373],[-1.5945,52.8352],[-1.5932,52.8354],[-1.5924,52.8364],[-1.5913,52.8362],[-1.5912,52.8352],[-1.592,52.8346],[-1.5914,52.8334],[-1.592,52.8326],[-1.5913,52.8318],[-1.5896,52.831],[-1.5878,52.8315],[-1.5854,52.8317],[-1.5858,52.8307],[-1.5886,52.8289],[-1.5904,52.8286],[-1.5957,52.8286],[-1.598,52.8283],[-1.602,52.8268],[-1.6045,52.8247],[-1.6056,52.8231],[-1.6072,52.8219],[-1.6078,52.8192],[-1.6095,52.8181],[-1.6103,52.817],[-1.6103,52.8156],[-1.6077,52.8148],[-1.6047,52.8145],[-1.6009,52.8127],[-1.5989,52.8115],[-1.5967,52.811],[-1.5946,52.8095],[-1.5932,52.809],[-1.5918,52.8095],[-1.5906,52.8069],[-1.5899,52.8064],[-1.5909,52.8025],[-1.5883,52.8024],[-1.5885,52.8017],[-1.59,52.8008],[-1.5889,52.7998],[-1.5909,52.7989],[-1.5957,52.7971],[-1.5979,52.7983],[-1.6036,52.7954],[-1.6009,52.7942],[-1.6015,52.7928],[-1.6041</t>
  </si>
  <si>
    <t>{"type":"MultiPolygon","coordinates":[[[[1.7404,52.5321],[1.7411,52.5305],[1.7465,52.5207],[1.7483,52.5173],[1.7507,52.5112],[1.7506,52.5105],[1.7515,52.508],[1.7539,52.5033],[1.7577,52.4967],[1.7595,52.4927],[1.7612,52.4874],[1.7618,52.4843],[1.7631,52.4811],[1.7621,52.4802],[1.7611,52.476],[1.7599,52.4743],[1.7581,52.4725],[1.7566,52.4719],[1.7564,52.4731],[1.7584,52.4743],[1.7596,52.4745],[1.7604,52.4763],[1.7576,52.4769],[1.7557,52.4757],[1.7544,52.4741],[1.7549,52.4734],[1.751,52.4736],[1.7506,52.473],[1.7452,52.4732],[1.7429,52.4732],[1.7306,52.4753],[1.7271,52.4763],[1.7252,52.4773],[1.7219,52.4777],[1.7168,52.4755],[1.7152,52.4746],[1.7145,52.4749],[1.7118,52.475],[1.7109,52.4735],[1.7127,52.4737],[1.7136,52.4732],[1.7168,52.4729],[1.7168,52.4737],[1.7212,52.4755],[1.7213,52.4766],[1.7232,52.4769],[1.7256,52.4756],[1.7258,52.4747],[1.7281,52.4749],[1.73,52.474],[1.7314,52.4742],[1.7375,52.4732],[1.74,52.4723],[1.7424,52.4721],[1.7449,52.4726],[1.7505,52.4726],[1.7508,52.4711],[1.749,52.4694],[1.7474,52.4675],[1.7436,52.4621],[1.7418,52.4589],[1.7398,52.4561],[1.7379,52.4539],[1.7357,52.4506],[1.7342,52.4473],[1.7328,52.4428],[1.7306,52.4367],[1.7296,52.4326],[1.7291,52.428],[1.7289,52.4242],[1.7293,52.4209],[1.7314,52.4181],[1.7314,52.4163],[1.7322,52.4141],[1.7322,52.4128],[1.7306,52.4061],[1.7295,52.4027],[1.7278,52.3986],[1.7248,52.3932],[1.7196,52.3867],[1.7185,52.3849],[1.7135,52.3791],[1.7117,52.3766],[1.709,52.3723],[1.7071,52.3699],[1.7047,52.366],[1.7034,52.3649],[1.701,52.3621],[1.7,52.3599],[1.6981,52.3571],[1.6934,52.3513],[1.692,52.3491],[1.6906,52.346],[1.688,52.3386],[1.687,52.3345],[1.6855,52.331],[1.6819,52.3248],[1.6796,52.3216],[1.6775,52.318],[1.6753,52.3134],[1.6733,52.3145],[1.6687,52.3163],[1.6663,52.3178],[1.6603,52.3222],[1.6592,52.3242],[1.6576,52.3249],[1.6562,52.3245],[1.6531,52.3247],[1.6501,52.3255],[1.6458,52.3287],[1.6441,52.3293],[1.6406,52.3297],[1.639,52.3304],[1.6378,52.3316],[1.6371,52.3317],[1.6361,52.3315],[1.6343,52.3325],[1.6333,52.3313],[1.6312,52.3319],[1.6294,52.3308],[1.6261,52.3302],[1.624,52.3302],[1.6211,52.3292],[1.6197,52.3294],[1.6164,52.3279],[1.6123,52.3268],[1.6131,52.3244],[1.6116,52.3221],[1.6101,52.3206],[1.6093,52.3215],[1.6065,52.3256],[1.606,52.3269],[1.6062,52.3282],[1.6046,52.3291],[1.6015,52.3299],[1.5991,52.3294],[1.5969,52.3279],[1.5962,52.3269],[1.5974,52.3235],[1.5954,52.3233],[1.5936,52.322],[1.5922,52.3225],[1.5909,52.3213],[1.5892,52.3211],[1.5882,52.3202],[1.5863,52.3198],[1.5874,52.319],[1.5892,52.3209],[1.5911,52.3211],[1.5918,52.3218],[1.5939,52.3218],[1.5957,52.323],[1.5975,52.3234],[1.5984,52.3226],[1.6009,52.3217],[1.6029,52.319],[1.6053,52.3175],[1.6063,52.3161],[1.6076,52.3156],[1.6087,52.3161],[1.6132,52.3164],[1.6161,52.3164],[1.6173,52.3168],[1.6191,52.3181],[1.6198,52.3193],[1.6229,52.3205],[1.6287,52.3221],[1.6287,52.3229],[1.6296,52.3237],[1.6314,52.3244],[1.6313,52.3251],[1.6299,52.3257],[1.6301,52.3264],[1.6337,52.3286],[1.6349,52.3277],[1.6368,52.3274],[1.6379,52.3283],[1.6378,52.3293],[1.6386,52.33],[1.6414,52.329],[1.6444,52.3286],[1.6457,52.3281],[1.6496,52.3248],[1.6538,52.3241],[1.658,52.3239],[1.6589,52.3233],[1.6594,52.3221],[1.6664,52.3166],[1.6668,52.3158],[1.6686,52.3151],[1.6703,52.3151],[1.6729,52.3139],[1.6672,52.3116],[1.6607,52.3078],[1.655,52.3038],[1.6518,52.3012],[1.6484,52.2982],[1.6439,52.2935],[1.642,52.2913],[1.6373,52.2846],[1.6341,52.2786],[1.6329,52.276],[1.6315,52.2722],[1.6304,52.2684],[1.6297,52.2627],[1.6296,52.2577],[1.6297,52.2511],[1.6291,52.2441],[1.6287,52.2415],[1.6282,52.2372],[1.6265,52.2304],[1.6256,52.2262],[1.6253,52.2254],[1.6245,52.2208],[1.6238,52.215],[1.6237,52.21],[1.6234,52.2088],[1.6227,52.1991],[1.6225,52.1929],[1.6228,52.1894],[1.6224,52.1867],[1.6207,52.1834],[1.62,52.1826],[1.6175,52.1792],[1.6145,52.1755],[1.6117,52.1718],[1.6082,52.1649],[1.6051,52.1584],[1.6029,52.1519],[1.6025,52.151],[1.6014,52.147],[1.601,52.1462],[1.5972,52.1347],[1.5964,52.1338],[1.5947,52.1289],[1.5898,52.1158],[1.5885,52.1117],[1.5874,52.1063],[1.5866,52.1008],[1.5845,52.0951],[1.5834,52.0914],[1.5827,52.0898],[1.58,52.0864],[1.5771,52.0844],[1.5752,52.0835],[1.5685,52.0808],[1.5611,52.0784],[1.5542,52.0767],[1.542,52.0733],[1.5303,52.0699],[1.5243,52.0679],[1.511,52.064],[1.5042,52.0619],[1.4956,52.0595],[1.492,52.0584],[1.4855,52.0559],[1.4785,52.053],[1.476,52.0518],[1.4713,52.0491],[1.469,52.0473],[1.468,52.0459],[1.465,52.0427],[1.4641,52.0411],[1.463,52.0405],[1.4621,52.041],[1.4646,52.0442],[1.4656,52.0459],[1.4671,52.0478],[1.4696,52.0496],[1.4728,52.0512],[1.4756,52.0523],[1.4799,52.0543],[1.4834,52.0568],[1.488,52.0593],[1.4921,52.061],[1.4996,52.0631],[1.5035,52.0637],[1.5064,52.0648],[1.51,52.0655],[1.5129,52.0663],[1.5147,52.0664],[1.5184,52.0674],[1.5199,52.0683],[1.5253,52.0707],[1.532,52.0731],[1.5375,52.0748],[1.5394,52.076],[1.5413,52.0779],[1.5424,52.0786],[1.5483,52.0805],[1.5501,52.0812],[1.5556,52.0839],[1.5567,52.0846],[1.5596,52.0855],[1.562,52.0856],[1.5645,52.0872],[1.564,52.0876],[1.5618,52.0861],[1.5586,52.0859],[1.5554,52.0846],[1.554,52.0838],[1.547,52.0807],[1.5425,52.0793],[1.5417,52.0802],[1.5416,52.0828],[1.5408,52.0853],[1.5396,52.0871],[1.5395,52.088],[1.541,52.0897],[1.5425,52.09],[1.5437,52.0896],[1.5486,52.0891],[1.5514,52.0892],[1.5541,52.0896],[1.5569,52.0908],[1.5611,52.094],[1.5653,52.0965],[1.5673,52.0975],[1.5682,52.0989],[1.5699,52.1004],[1.5708,52.1024],[1.5707,52.1034],[1.5694,52.1058],[1.5684,52.108],[1.5685,52.1093],[1.57,52.1111],[1.5711,52.1117],[1.5753,52.1124],[1.578,52.1136],[1.5807,52.1158],[1.5815,52.1157],[1.5834,52.1177],[1.5867,52.1197],[1.5881,52.1222],[1.5888,52.1246],[1.5889,52.1259],[1.5898,52.1273],[1.5933,52.1299],[1.5944,52.1328],[1.5949,52.1358],[1.5959,52.1375],[1.5981,52.1396],[1.5985,52.142],[1.5974,52.1439],[1.5927,52.145],[1.5874,52.1429],[1.5835,52.1422],[1.5812,52.1423],[1.577,52.1435],[1.5733,52.1454],[1.5712,52.1479],[1.5717,52.1487],[1.5776,52.1505],[1.579,52.1513],[1.5802,52.1529],[1.5799,52.1548],[1.5761,52.1579],[1.5716,52.1598],[1.5682,52.1599],[1.5668,52.1604],[1.5649,52.16],[1.563,52.1603],[1.562,52.1598],[1.5589,52.159],[1.5555,52.1587],[1.5535,52.1609],[1.5539,52.1613],[1.5569,52.1615],[1.5574,52.1625],[1.5559,52.1642],[1.5539,52.1656],[1.5528,52.1652],[1.5501,52.1649],[1.5416,52.1649],[1.5372,52.1653],[1.5355,52.1651],[1.5343,52.1642],[1.5324,52.1634],[1.5295,52.1627],[1.5278,52.1612],[1.5255,52.1612],[1.5239,52.1609],[1.5191,52.1586],[1.5185,52.1574],[1.5159,52.1581],[1.516,52.1573],[1.513,52.1564],[1.5127,52.1554],[1.5112,52.1551],[1.5105,52.156],[1.5118,52.1568],[1.5131,52.1585],[1.5101,52.1598],[1.51,52.161],[1.5087,52.162],[1.5092,52.164],[1.5063,52.1645],[1.5029,52.1638],[1.5018,52.1651],[1.4993,52.1645],[1.4992,52.1628],[1.5024,52.1622],[1.5001,52.1607],[1.5002,52.16],[1.5024,52.16],[1.5042,52.159],[1.5047,52.1576],[1.5038,52.1571],[1.5045,52.156],[1.5055,52.1555],[1.505,52.1541],[1.5063,52.1532],[1.5094,52.1519],[1.5102,52.1512],[1.5141,52.1505],[1.5181,52.1501],[1.5216,52.1507],[1.5238,52.1516],[1.5247,52.1539],[1.5239,52.1545],[1.5241,52.1563],[1.5249,52.1571],[1.5275,52.1568],[1.5291,52.157],[1.53,52.1565],[1.5327,52.1566],[1.5341,52.1574],[1.5372,52.1563],[1.5383,52.1565],[1.5399,52.1574],[1.5401,52.1561],[1.5419,52.1558],[1.5438,52.1549],[1.5428,52.1536],[1.545,52.1527],[1.5492,52.1521],[1.552,52.1505],[1.5532,52.1502],[1.5544,52.1506],[1.5548,52.1527],[1.5563,52.1535],[1.5579,52.1535],[1.5576,52.1521],[1.5594,52.152],[1.5602,52.1527],[1.5617,52.1529],[1.5617,52.1537],[1.5632,52.155],[1.5681,52.156],[1.5686,52.1555],[1.5715,52.1545],[1.5725,52.1536],[1.5728,52.1526],[1.5698,52.1514],[1.5687,52.1503],[1.5682,52.1486],[1.5688,52.1474],[1.5712,52.1442],[1.5748,52.1423],[1.5806,52.1407],[1.5838,52.1402],[1.587,52.1405],[1.5917,52.1418],[1.5947,52.1421],[1.5953,52.1411],[1.5908,52.1379],[1.5898,52.1365],[1.5891,52.1335],[1.5893,52.132],[1.5883,52.1297],[1.585,52.1267],[1.5839,52.1245],[1.5839,52.1225],[1.5809,52.119],[1.5781,52.117],[1.5752,52.1153],[1.5688,52.1133],[1.5667,52.1124],[1.5659,52.1109],[1.5651,52.1079],[1.5653,52.1066],[1.5668,52.1034],[1.5668,52.1019],[1.5656,52.1003],[1.5644,52.0994],[1.5611,52.0978],[1.5581,52.0961],[1.5561,52.0946],[1.5547,52.0934],[1.5524,52.092],[1.5493,52.0915],[1.5439,52.0921],[1.5422,52.092],[1.5374,52.0903],[1.5359,52.0879],[1.5361,52.0863],[1.538,52.0819],[1.5379,52.0811],[1.5364,52.0806],[1.5318,52.0809],[1.527,52.0818],[1.5249,52.0818],[1.5234,52.0812],[1.5214,52.0797],[1.5172,52.0743],[1.5151,52.0727],[1.5144,52.0718],[1.5108,52.0696],[1.5087,52.0697],[1.5059,52.0709],[1.5034,52.0711],[1.502,52.0717],[1.4987,52.072],[1.4965,52.072],[1.4936,52.0722],[1.492,52.0726],[1.4906,52.0734],[1.4902,52.0748],[1.4912,52.0787],[1.4913,52.0806],[1.4925,52.0815],[1.496,52.0832],[1.497,52.0839],[1.4982,52.0856],[1.4982,52.0913],[1.4971,52.0928],[1.4942,52.095],[1.4959,52.0964],[1.4961,52.0974],[1.4957,52.0987],[1.4942,52.0995],[1.4923,52.0999],[1.4879,52.0993],[1.4869,52.0989],[1.486,52.0997],[1.488,52.1016],[1.4867,52.1024],[1.4837,52.1031],[1.4835,52.1043],[1.486,52.1045],[1.4863,52.1063],[1.4848,52.1086],[1.4856,52.1097],[1.4834,52.1095],[1.4852,52.1065],[1.485,52.1049],[1.483,52.1046],[1.4827,52.1032],[1.4858,52.1018],[1.4845,52.1],[1.485,52.0987],[1.4872,52.0981],[1.4911,52.0983],[1.4928,52.0979],[1.4933,52.097],[1.4923,52.0949],[1.4929,52.0937],[1.4945,52.0923],[1.4954,52.0907],[1.4965,52.0866],[1.4964,52.0856],[1.4951,52.0842],[1.4906,52.0816],[1.4895,52.0802],[1.4897,52.0778],[1.489,52.0758],[1.4894,52.0735],[1.4908,52.0724],[1.4933,52.0715],[1.4961,52.0711],[1.5011,52.0709],[1.497,52.0682],[1.4966,52.0676],[1.496,52.0654],[1.4953,52.0643],[1.4921,52.0631],[1.4904,52.0628],[1.4881,52.062],[1.4861,52.0608],[1.484,52.0609],[1.4832,52.0602],[1.481,52.0592],[1.4794,52.059],[1.4762,52.0568],[1.4729,52.0551],[1.4747,52.0545],[1.4711,52.0528],[1.47,52.0519],[1.4686,52.0515],[1.4639,52.0486],[1.4632,52.0487],[1.4609,52.0469],[1.4599,52.0453],[1.4613,52.0437],[1.4598,52.0421],[1.4594,52.0411],[1.4573,52.038],[1.4566,52.0363],[1.455,52.0339],[1.454,52.0329],[1.4507,52.0315],[1.4484,52.0303],[1.4465,52.0287],[1.4437,52.0255],[1.4424,52.0237],[1.4384,52.0173],[1.4377,52.0151],[1.436,52.0117],[1.4346,52.0085],[1.434,52.0082],[1.4324,52.006],[1.4312,52.0049],[1.4243,52.0003],[1.4187,51.9974],[1.413,51.9941],[1.4071,51.9915],[1.3973,51.988],[1.3942,51.9872],[1.3937,51.9876],[1.3941,51.99],[1.3946,51.9904],[1.3943,51.9939],[1.3935,51.9944],[1.3924,51.9961],[1.3919,51.9963],[1.3896,51.9988],[1.3865,52.0008],[1.3832,52.0018],[1.3761,52.0044],[1.3711,52.0057],[1.3669,52.0074],[1.3647,52.0089],[1.3638,52.0112],[1.3649,52.0144],[1.366,52.0151],[1.3654,52.0179],[1.3647,52.0188],[1.3644,52.0206],[1.363,52.0225],[1.3616,52.0229],[1.36,52.0242],[1.3584,52.0265],[1.3568,52.0266],[1.3544,52.0274],[1.3514,52.0289],[1.3484,52.0293],[1.3463,52.0301],[1.3445,52.0314],[1.3445,52.0333],[1.3474,52.0354],[1.3492,52.0362],[1.3515,52.038],[1.3517,52.0393],[1.3513,52.0425],[1.3519,52.0443],[1.3509,52.0463],[1.3442,52.0523],[1.341,52.0532],[1.3441,52.0559],[1.3447,52.0576],[1.3436,52.0606],[1.3427,52.061],[1.3434,52.0619],[1.3437,52.0641],[1.3406,52.0651],[1.3354,52.0674],[1.3316,52.068],[1.3299,52.069],[1.3301,52.0706],[1.3289,52.0729],[1.3268,52.0744],[1.3259,52.0758],[1.3247,52.0757],[1.3237,52.0773],[1.3208,52.0793],[1.3198,52.0796],[1.319,52.0807],[1.3199,52.0828],[1.3203,52.085],[1.3193,52.0867],[1.3207,52.0883],[1.3237,52.0884],[1.3258,52.089],[1.3272,52.0902],[1.3272,52.0923],[1.328,52.0932],[1.3306,52.0932],[1.3313,52.0936],[1.3316,52.0962],[1.3308,52.0969],[1.3319,52.0979],[1.3368,52.0991],[1.3374,52.1016],[1.3416,52.1018],[1.3411,52.1026],[1.3397,52.1023],[1.3383,52.1036],[1.3373,52.1038],[1.3363,52.1026],[1.3324,52.1016],[1.3301,52.1001],[1.3295,52.0977],[1.3281,52.0959],[1.326,52.0956],[1.3244,52.0931],[1.3219,52.0916],[1.3228,52.0907],[1.3219,52.0903],[1.3187,52.0897],[1.3173,52.089],[1.3167,52.0881],[1.3162,52.0857],[1.3173,52.0851],[1.317,52.084],[1.3149,52.0831],[1.3122,52.0806],[1.3123,52.0796],[1.3133,52.0782],[1.3129,52.0776],[1.3102,52.0787],[1.3073,52.0794],[1.3035,52.079],[1.2997,52.0784],[1.2967,52.0785],[1.2953,52.0779],[1.2945,52.0763],[1.2955,52.0757],[1.2977,52.0757],[1.3034,52.0769],[1.308,52.0767],[1.3087,52.0762],[1.3109,52.0772],[1.3139,52.076],[1.3173,52.0761],[1.3192,52.0728],[1.321,52.0721],[1.3233,52.0689],[1.3226,52.0687],[1.3225,52.0674],[1.32,52.0664],[1.3208,52.0651],[1.3227,52.0646],[1.3239,52.0639],[1.3244,52.0628],[1.3259,52.0623],[1.3278,52.0622],[1.3295,52.0609],[1.3338,52.0586],[1.3338,52.0576],[1.3327,52.0566],[1.3315,52.0564],[1.3321,52.0539],[1.3321,52.0522],[1.3336,52.0504],[1.3357,52.0485],[1.3375,52.0472],[1.3398,52.0461],[1.3415,52.0448],[1.3454,52.0435],[1.3469,52.0428],[1.3477,52.0404],[1.3477,52.0395],[1.3461,52.0385],[1.3445,52.0382],[1.3431,52.0371],[1.3412,52.0381],[1.3411,52.0392],[1.3419,52.0398],[1.3411,52.0405],[1.3418,52.0418],[1.3408,52.0427],[1.34,52.0449],[1.3387,52.0457],[1.3381,52.0448],[1.3386,52.0438],[1.3379,52.0422],[1.3395,52.0407],[1.3383,52.0389],[1.3395,52.0386],[1.3429,52.0369],[1.3401,52.0342],[1.3396,52.0328],[1.3398,52.0308],[1.3409,52.029],[1.3429,52.0275],[1.3402,52.027],[1.337,52.0252],[1.3377,52.0242],[1.3402,52.0245],[1.34,52.0253],[1.3436,52.0264],[1.3451,52.0263],[1.3475,52.0255],[1.3495,52.0252],[1.3549,52.023],[1.3576,52.021],[1.3585,52.0198],[1.3595,52.0179],[1.3596,52.0167],[1.3591,52.0141],[1.3581,52.0127],[1.3568,52.0124],[1.3557,52.0133],[1.3573,52.0139],[1.358,52.0158],[1.3555,52.016],[1.3547,52.0152],[1.3543,52.0136],[1.3562,52.0122],[1.359,52.0123],[1.3586,52.0099],[1.359,52.0091],[1.3615,52.0062],[1.3653,52.0038],[1.3675,52.0034],[1.3697,52.0024],[1.3732,52.0019],[1.3766,52.0005],[1.3804,51.9984],[1.3819,51.9971],[1.3837,51.996],[1.3848,51.9947],[1.3855,51.993],[1.3868,51.9911],[1.3887,51.9895],[1.3902,51.99],[1.3914,51.9893],[1.3904,51.9868],[1.3902,51.9843],[1.3887,51.9793],[1.3839,51.977],[1.3803,51.9745],[1.3749,51.9694],[1.3707,51.9652],[1.3679,51.9636],[1.367,51.9637],[1.3629,51.9628],[1.3628,51.9625],[1.3587,51.9613],[1.3509,51.9594],[1.3484,51.9586],[1.3445,51.957],[1.3432,51.956],[1.3399,51.9527],[1.3349,51.9473],[1.3273,51.9408],[1.325,51.9383],[1.3226,51.9353],[1.319,51.9324],[1.318,51.9333],[1.3177,51.9343],[1.3183,51.9372],[1.3196,51.939],[1.32,51.9405],[1.3187,51.9455],[1.3169,51.9452],[1.316,51.9442],[1.3125,51.9506],[1.3154,51.9515],[1.2938,51.9611],[1.2825,51.966],[1.2837,51.9669],[1.2839,51.9677],[1.2828,51.969],[1.2818,51.9708],[1.281,51.9737],[1.2806,51.9774],[1.2809,51.979],[1.2808,51.9811],[1.2817,51.9837],[1.2817,51.9853],[1.2833,51.9893],[1.2824,51.9908],[1.2795,51.9917],[1.2796,51.9925],[1.2776,51.9933],[1.2765,51.9928],[1.2748,51.9934],[1.2755,51.9941],[1.2737,51.9951],[1.2715,51.9958],[1.2694,51.9954],[1.2687,51.9957],[1.2641,51.9958],[1.2635,51.9963],[1.2634,51.9979],[1.2623,51.9986],[1.2609,51.9985],[1.2587,51.9993],[1.2577,52.0003],[1.2581,52.0017],[1.2568,52.0022],[1.2553,51.9993],[1.2565,51.9979],[1.2581,51.9975],[1.2569,51.9965],[1.2549,51.9972],[1.2531,51.9974],[1.252,51.9981],[1.2485,51.9988],[1.2461,51.9996],[1.236,52.0037],[1.2328,52.0053],[1.23,52.0063],[1.2268,52.0066],[1.225,52.0061],[1.2191,52.0059],[1.2152,52.0066],[1.2115,52.0106],[1.2105,52.0114],[1.2077,52.0124],[1.2031,52.0135],[1.1998,52.0147],[1.1976,52.0154],[1.1929,52.0153],[1.1912,52.0148],[1.1883,52.015],[1.1869,52.0155],[1.1847,52.017],[1.1832,52.0188],[1.1818,52.0199],[1.1764,52.0226],[1.1738,52.0242],[1.1735,52.0249],[1.1714,52.0275],[1.1697,52.0303],[1.1644,52.0295],[1.1627,52.03],[1.1602,52.0319],[1.1579,52.0346],[1.158,52.037],[1.1584,52.0382],[1.1618,52.0431],[1.1636,52.045],[1.161,52.0462],[1.1604,52.0489],[1.1597,52.0485],[1.1602,52.0468],[1.1601,52.0443],[1.1566,52.0406],[1.1568,52.0386],[1.1561,52.0384],[1.1555,52.0365],[1.1544,52.0354],[1.1529,52.0348],[1.151,52.035],[1.15,52.0345],[1.1503,52.0336],[1.1515,52.0332],[1.1536,52.0341],[1.1535,52.0329],[1.1551,52.0307],[1.1568,52.029],[1.1584,52.0279],[1.1614,52.0271],[1.162,52.0263],[1.1613,52.0252],[1.1636,52.0231],[1.1645,52.0211],[1.1658,52.0196],[1.1668,52.0189],[1.1678,52.0175],[1.171,52.0159],[1.1743,52.0136],[1.1769,52.0123],[1.1776,52.0113],[1.1789,52.0111],[1.1823,52.0085],[1.188,52.0065],[1.1901,52.0063],[1.1939,52.0063],[1.1957,52.0067],[1.198,52.006],[1.2007,52.0057],[1.2035,52.0047],[1.2043,52.0036],[1.2066,52.0017],[1.2093,51.9984],[1.2115,51.9966],[1.2146,51.9965],[1.2211,51.9967],[1.2222,51.9965],[1.2253,51.9968],[1.2312,51.9958],[1.2335,51.995],[1.2352,51.9948],[1.2385,51.9937],[1.2424,51.9929],[1.2442,51.9919],[1.2462,51.9916],[1.2484,51.9908],[1.2583,51.9896],[1.2611,51.9886],[1.2624,51.9886],[1.267,51.9879],[1.2706,51.9835],[1.2711,51.9794],[1.2698,51.9786],[1.2675,51.9764],[1.2687,51.9756],[1.2696,51.9761],[1.2709,51.9754],[1.2705,51.9744],[1.2718,51.9703],[1.273,51.9679],[1.2766,51.9626],[1.2782,51.9616],[1.2791,51.9604],[1.2778,51.9583],[1.2764,51.9576],[1.275,51.956],[1.2717,51.955],[1.2689,51.9546],[1.2682,51.9551],[1.2647,51.9563],[1.2609,51.9579],[1.2569,51.9591],[1.2558,51.9597],[1.2536,51.9601],[1.2459,51.961],[1.243,51.9603],[1.2415,51.9595],[1.2409,51.9606],[1.238,51.9604],[1.2361,51.9591],[1.2329,51.9579],[1.2329,51.9571],[1.2297,51.9565],[1.2243,51.9552],[1.223,51.9553],[1.2215,51.9538],[1.2197,51.9529],[1.2175,51.9532],[1.2154,51.9541],[1.2123,51.9559],[1.211,51.956],[1.2092,51.9553],[1.2065,51.9552],[1.2035,51.9555],[1.1997,51.9556],[1.1952,51.9561],[1.1911,51.9554],[1.1878,51.9559],[1.1873,51.9557],[1.1846,51.957],[1.1832,51.9583],[1.1811,51.9617],[1.1797,51.9636],[1.1778,51.9648],[1.1753,51.9657],[1.1717,51.9661],[1.1694,51.966],[1.1642,51.9673],[1.1644,51.9691],[1.1652,51.9696],[1.1636,51.9705],[1.1625,51.9693],[1.163,51.9687],[1.1616,51.9679],[1.1599,51.9652],[1.1582,51.9661],[1.1559,51.9659],[1.1561,51.965],[1.1547,51.9642],[1.1508,51.9631],[1.1497,51.9632],[1.1447,51.9625],[1.1405,51.9612],[1.1385,51.9603],[1.1368,51.9591],[1.1336,51.9582],[1.1316,51.9572],[1.1311,51.9565],[1.1302,51.9535],[1.1281,51.9539],[1.1237,51.9552],[1.12,51.956],[1.1182,51.9562],[1.1142,51.9557],[1.1106,51.9548],[1.1092,51.9539],[1.1058,51.9539],[1.1025,51.9544],[1.101,51.9537],[1.0987,51.9543],[1.0974,51.9558],[1.094,51.9566],[1.0944,51.9575],[1.0907,51.9581],[1.0889,51.9587],[1.0861,51.9589],[1.0848,51.9587],[1.083,51.9579],[1.0815,51.9567],[1.0753,51.9553],[1.0732,51.9558],[1.0729,51.9541],[1.0716,51.9531],[1.0684,51.9539],[1.0674,51.9522],[1.067,51.9496],[1.066,51.949],[1.0645,51.9494],[1.064,51.9502],[1.064,51.9519],[1.0633,51.9527],[1.0616,51.9535],[1.0608,51.9546],[1.0593,51.9553],[1.0592,51.954],[1.0604,51.9514],[1.0581,51.9511],[1.0568,51.9517],[1.0556,51.9534],[1.0539,51.953],[1.0532,51.955],[1.0517,51.9561],[1.0528,51.9566],[1.0507,51.9577],[1.0506,51.9582],[1.0479,51.9594],[1.0451,51.9596],[1.0424,51.9593],[1.0416,51.9563],[1.0394,51.956],[1.0379,51.9569],[1.0363,51.9571],[1.0354,51.9577],[1.0342,51.9572],[1.0331,51.9577],[1.0321,51.9574],[1.0288,51.9572],[1.0276,51.9559],[1.0259,51.9559],[1.0252,51.9548],[1.0237,51.955],[1.021,51.9544],[1.0194,51.9533],[1.0172,51.9539],[1.0162,51.9554],[1.0147,51.9551],[1.0115,51.9551],[1.0111,51.9555],[1.0083,51.9564],[1.0076,51.9575],[1.005,51.9593],[1.0054,51.9605],[1.0044,51.9622],[1.0015,51.9634],[0.9987,51.964],[0.9952,51.9633],[0.9925,51.9618],[0.9889,51.9614],[0.9882,51.9616],[0.9824,51.9621],[0.9804,51.9615],[0.9753,51.9614],[0.9735,51.9624],[0.9715,51.9623],[0.9688,51.9634],[0.9682,51.9641],[0.9709,51.9668],[0.9715,51.967],[0.972,51.9686],[0.9711,51.97],[0.9689,51.9701],[0.9647,51.9722],[0.9642,51.973],[0.9653,51.9747],[0.9647,51.9756],[0.9633,51.9761],[0.9625,51.9772],[0.9614,51.9768],[0.9588,51.9768],[0.958,51.9763],[0.9559,51.9763],[0.9531,51.9752],[0.9531,51.974],[0.9515,51.9728],[0.949,51.9725],[0.948,51.972],[0.9448,51.9714],[0.9429,51.9707],[0.9398,51.9715],[0.9395,51.9724],[0.9369,51.9726],[0.9351,51.9719],[0.9308,51.9717],[0.9301,51.9712],[0.9278,51.9723],[0.9266,51.974],[0.9265,51.9749],[0.9251,51.9762],[0.9225,51.9762],[0.9207,51.9748],[0.9197,51.9748],[0.9169,51.9739],[0.9159,51.9741],[0.9128,51.9738],[0.9107,51.9733],[0.908,51.973],[0.9037,51.9729],[0.9004,51.9735],[0.8972,51.9722],[0.8957,51.9721],[0.894,51.9726],[0.8928,51.9734],[0.8898,51.9734],[0.8889,51.9731],[0.8878,51.9714],[0.8881,51.9707],[0.8869,51.9687],[0.8838,51.9676],[0.8832,51.9678],[0.8806,51.9665],[0.8776,51.9665],[0.8729,51.9671],[0.8724,51.9677],[0.8732,51.9686],[0.8703,51.9692],[0.8675,51.9691],[0.8629,51.9682],[0.8615,51.9667],[0.8589,51.9655],[0.8592,51.9638],[0.8581,51.9629],[0.8539,51.9625],[0.8517,51.9612],[0.849,51.9608],[0.8451,51.9616],[0.8424,51.9617],[0.841,51.9623],[0.84,51.9635],[0.8358,51.9647],[0.8334,51.966],[0.8305,51.9663],[0.8291,51.9669],[0.8257,51.9679],[0.825,51.9685],[0.8216,51.9687],[0.8203,51.9682],[0.8185,51.9682],[0.8162,51.967],[0.8152,51.967],[0.8143,51.9661],[0.8139,51.9642],[0.8141,51.9623],[0.8122,51.9609],[0.8094,51.9608],[0.8084,51.9616],[0.7997,51.9624],[0.799,51.9633],[0.7959,51.9637],[0.7928,51.9635],[0.791,51.9636],[0.7901,51.9632],[0.787,51.9631],[0.7857,51.9641],[0.7863,51.9661],[0.7849,51.9675],[0.7826,51.9676],[0.7816,51.9666],[0.7762,51.9674],[0.7738,51.9698],[0.7728,51.9698],[0.7725,51.9709],[0.7736,51.9715],[0.7738,51.9729],[0.773,51.9741],[0.773,51.9754],[0.7726,51.9789],[0.774,51.9801],[0.7738,51.9808],[0.7747,51.9825],[0.7728,51.9826],[0.7709,51.9821],[0.7677,51.9836],[0.7668,51.9838],[0.7622,51.9839],[0.7604,51.9845],[0.7596,51.9855],[0.7596,51.9869],[0.7617,51.9883],[0.7629,51.9909],[0.7625,51.9921],[0.7612,51.9937],[0.7596,51.9938],[0.7603,51.9947],[0.7602,51.9966],[0.7609,51.9976],[0.7574,51.9987],[0.7524,51.9986],[0.7496,52],[0.7496,52.0023],[0.7504,52.0033],[0.7485,52.006],[0.7454,52.0067],[0.7454,52.0077],[0.7434,52.0075],[0.7417,52.0084],[0.7411,52.0093],[0.7395,52.0099],[0.7384,52.0108],[0.7378,52.0123],[0.7396,52.0143],[0.7395,52.015],[0.7413,52.0151],[0.7424,52.0163],[0.7415,52.0203],[0.7422,52.0205],[0.7426,52.0227],[0.7413,52.0231],[0.7408,52.0251],[0.7419,52.0279],[0.7414,52.0301],[0.7406,52.0312],[0.7391,52.0323],[0.737,52.0323],[0.7288,52.0304],[0.7219,52.0284],[0.7182,52.0277],[0.7144,52.0273],[0.7126,52.0283],[0.7106,52.0282],[0.7065,52.0295],[0.7074,52.0305],[0.7081,52.0324],[0.7106,52.033],[0.712,52.0347],[0.7058,52.036],[0.7038,52.0362],[0.7026,52.0377],[0.7,52.0369],[0.6987,52.0367],[0.6964,52.0396],[0.6965,52.0416],[0.6971,52.0432],[0.6987,52.0446],[0.6984,52.0468],[0.6996,52.0483],[0.704,52.0473],[0.707,52.0482],[0.7107,52.0487],[0.7119,52.0484],[0.7127,52.049],[0.7162,52.0487],[0.716,52.0512],[0.7138,52.0522],[0.7126,52.0533],[0.7109,52.0537],[0.7111,52.0545],[0.7104,52.0558],[0.709,52.056],[0.7086,52.0573],[0.7077,52.0577],[0.707,52.0599],[0.7059,52.0609],[0.7049,52.0627],[0.7035,52.0634],[0.7037,52.0649],[0.7031,52.0653],[0.7041,52.0664],[0.7051,52.0669],[0.7073,52.0664],[0.7095,52.0668],[0.7113,52.0688],[0.7109,52.07],[0.7127,52.071],[0.7121,52.0722],[0.7094,52.0733],[0.7062,52.0742],[0.7069,52.0765],[0.7048,52.0781],[0.7029,52.0786],[0.7014,52.0796],[0.6968,52.0795],[0.6949,52.0788],[0.6929,52.0785],[0.6917,52.0794],[0.6899,52.0801],[0.689,52.0823],[0.688,52.0837],[0.6882,52.0848],[0.6877,52.0856],[0.6843,52.0869],[0.6831,52.087],[0.6811,52.0864],[0.6808,52.085],[0.6789,52.0839],[0.6736,52.0849],[0.6725,52.0861],[0.6689,52.0858],[0.6684,52.0862],[0.6657,52.086],[0.6631,52.084],[0.6604,52.0837],[0.6601,52.0844],[0.6584,52.0855],[0.6548,52.0851],[0.6523,52.0832],[0.6493,52.0837],[0.6469,52.0845],[0.6424,52.0855],[0.6416,52.0863],[0.6379,52.0862],[0.6372,52.0866],[0.6345,52.0863],[0.6325,52.0844],[0.6329,52.0827],[0.6316,52.0818],[0.6288,52.0819],[0.6268,52.081],[0.6268,52.0798],[0.6257,52.0793],[0.6225,52.0792],[0.6204,52.0787],[0.6203,52.0769],[0.6195,52.0766],[0.6183,52.0775],[0.6122,52.0788],[0.6093,52.0804],[0.6077,52.0809],[0.6057,52.0803],[0.6044,52.0794],[0.6038,52.0773],[0.6013,52.0764],[0.5999,52.0756],[0.5982,52.0754],[0.5958,52.0764],[0.5954,52.0745],[0.5904,52.0749],[0.5875,52.0744],[0.585,52.0741],[0.5843,52.0755],[0.5821,52.0758],[0.5825,52.0745],[0.5793,52.0738],[0.5781,52.0739],[0.5763,52.073],[0.5763,52.0712],[0.5751,52.0705],[0.5717,52.0691],[0.5678,52.0695],[0.5665,52.0712],[0.5624,52.0707],[0.5618,52.0711],[0.5551,52.0691],[0.5518,52.0689],[0.55,52.0672],[0.5503,52.0663],[0.5494,52.0653],[0.5496,52.064],[0.5517,52.0628],[0.551,52.0617],[0.5476,52.062],[0.5467,52.0614],[0.5465,52.06],[0.543,52.0584],[0.5422,52.0577],[0.5385,52.0579],[0.5371,52.0591],[0.5342,52.0597],[0.5304,52.0595],[0.5286,52.0586],[0.5264,52.058],[0.5248,52.0571],[0.5233,52.0568],[0.5193,52.0573],[0.5172,52.0588],[0.5156,52.0587],[0.515,52.0592],[0.511,52.0598],[0.5102,52.0592],[0.5087,52.0574],[0.5061,52.056],[0.5061,52.0554],[0.5035,52.0542],[0.5008,52.0538],[0.5001,52.0567],[0.4986,52.0571],[0.495,52.0574],[0.4948,52.0579],[0.4922,52.0588],[0.4897,52.0603],[0.4877,52.0625],[0.4872,52.0637],[0.4878,52.0646],[0.4893,52.0656],[0.4902,52.0671],[0.4871,52.0696],[0.4841,52.0703],[0.4832,52.0722],[0.4806,52.0724],[0.4753,52.0736],[0.4758,52.0744],[0.4747,52.0752],[0.4708,52.0735],[0.4698,52.0743],[0.4702,52.0759],[0.4689,52.0767],[0.4666,52.0784],[0.4652,52.0765],[0.4622,52.0762],[0.4581,52.0761],[0.4581,52.0749],[0.4607,52.0736],[0.4602,52.0729],[0.4618,52.0723],[0.456,52.0709],[0.4538,52.0711],[0.4527,52.0694],[0.4518,52.0694],[0.4518,52.0679],[0.4495,52.0676],[0.447,52.0678],[0.4467,52.0688],[0.4439,52.0685],[0.4442,52.0702],[0.4454,52.0716],[0.4412,52.0718],[0.4412,52.0722],[0.4386,52.0723],[0.4378,52.072],[0.437,52.0703],[0.4356,52.0692],[0.4345,52.0689],[0.431,52.0684],[0.429,52.0684],[0.4247,52.067],[0.4229,52.0669],[0.4206,52.0661],[0.4188,52.0649],[0.4144,52.0651],[0.411,52.0644],[0.4087,52.0644],[0.4064,52.0653],[0.4046,52.0655],[0.4033,52.0662],[0.4043,52.0676],[0.4062,52.0692],[0.4071,52.0707],[0.4032,52.072],[0.4009,52.073],[0.4009,52.074],[0.4036,52.0751],[0.4016,52.0764],[0.403,52.0782],[0.4006,52.0801],[0.4002,52.0812],[0.4017,52.0826],[0.3995,52.0841],[0.397,52.083],[0.3953,52.0841],[0.394,52.0845],[0.3933,52.0866],[0.3938,52.0882],[0.3908,52.0885],[0.391,52.0904],[0.3922,52.0945],[0.3927,52.0953],[0.3946,52.0949],[0.395,52.096],[0.3923,52.0961],[0.3893,52.0971],[0.387,52.0972],[0.3887,52.0992],[0.3859,52.0995],[0.3838,52.1008],[0.3826,52.1011],[0.3818,52.1027],[0.3837,52.1054],[0.3852,52.1066],[0.3856,52.109],[0.3855,52.1103],[0.3886,52.1135],[0.3881,52.1144],[0.3893,52.1162],[0.3896,52.1175],[0.3918,52.1177],[0.3983,52.1188],[0.3952,52.1197],[0.3948,52.1215],[0.396,52.1222],[0.4008,52.1227],[0.4058,52.1228],[0.4072,52.1231],[0.4092,52.1243],[0.4094,52.1258],[0.4082,52.126],[0.4069,52.1268],[0.4065,52.1278],[0.4047,52.1292],[0.4068,52.1309],[0.41,52.1344],[0.4117,52.1339],[0.4136,52.1341],[0.4173,52.1331],[0.4183,52.1343],[0.4191,52.1365],[0.419,52.1379],[0.4197,52.1394],[0.4186,52.1424],[0.4186,52.1457],[0.4196,52.1467],[0.4197,52.1488],[0.4194,52.1504],[0.4197,52.1527],[0.4209,52.1556],[0.4199,52.1573],[0.4172,52.1593],[0.4207,52.1603],[0.4239,52.1603],[0.4261,52.1599],[0.4271,52.1604],[0.4306,52.1595],[0.4335,52.1596],[0.4359,52.1595],[0.438,52.1605],[0.4385,52.162],[0.4382,52.163],[0.437,52.1641],[0.4387,52.1657],[0.4411,52.165],[0.4442,52.1646],[0.4436,52.1663],[0.4433,52.1684],[0.4441,52.1705],[0.4452,52.1713],[0.4484,52.172],[0.4501,52.1727],[0.4528,52.1732],[0.4546,52.1725],[0.4571,52.1712],[0.461,52.1714],[0.4628,52.171],[0.468,52.1681],[0.4702,52.1649],[0.4707,52.1632],[0.4725,52.164],[0.4744,52.1658],[0.4769,52.1675],[0.4786,52.1676],[0.4792,52.166],[0.4817,52.1663],[0.4823,52.1657],[0.486,52.1651],[0.4874,52.1645],[0.4897,52.1656],[0.4913,52.1651],[0.4926,52.1674],[0.4898,52.168],[0.4887,52.1691],[0.4874,52.1698],[0.4887,52.1716],[0.4911,52.1719],[0.4911,52.1743],[0.4932,52.1756],[0.493,52.1761],[0.4941,52.1782],[0.4932,52.1807],[0.4939,52.1815],[0.4945,52.1841],[0.4938,52.1846],[0.495,52.1855],[0.4946,52.1866],[0.4949,52.1887],[0.4968,52.1898],[0.4968,52.1913],[0.4991,52.1921],[0.5006,52.1933],[0.4997,52.1945],[0.5025,52.196],[0.5007,52.1976],[0.5017,52.199],[0.5017,52.2006],[0.5021,52.203],[0.504,52.2047],[0.5031,52.207],[0.5067,52.2085],[0.5072,52.2101],[0.5073,52.2123],[0.5086,52.2123],[0.5086,52.214],[0.5128,52.2137],[0.5125,52.2142],[0.5132,52.224],[0.513,52.2251],[0.5145,52.2268],[0.5136,52.2278],[0.5123,52.2284],[0.5078,52.2298],[0.5052,52.2321],[0.5027,52.2338],[0.5009,52.2355],[0.4949,52.2392],[0.4927,52.238],[0.4917,52.2389],[0.49,52.2377],[0.4893,52.2385],[0.4861,52.2365],[0.4841,52.2348],[0.4856,52.2339],[0.483,52.2322],[0.4796,52.2329],[0.4766,52.2337],[0.4779,52.2345],[0.4718,52.2403],[0.4708,52.241],[0.4651,52.2404],[0.4635,52.2416],[0.4601,52.2435],[0.4554,52.2476],[0.4533,52.2475],[0.4504,52.2433],[0.4492,52.2437],[0.446,52.2436],[0.4462,52.2429],[0.4434,52.2426],[0.4413,52.2445],[0.4387,52.2461],[0.4354,52.2488],[0.4341,52.2496],[0.4322,52.2515],[0.4297,52.2515],[0.4269,52.2536],[0.4145,52.2478],[0.4173,52.2462],[0.4209,52.2427],[0.4206,52.2421],[0.4213,52.2397],[0.4152,52.2381],[0.4115,52.2401],[0.4082,52.2388],[0.3954,52.2311],[0.3949,52.2307],[0.3846,52.234],[0.3712,52.2265],[0.3689,52.2278],[0.3513,52.2375],[0.3427,52.2423],[0.3471,52.2438],[0.3514,52.2447],[0.3566,52.2463],[0.356,52.2468],[0.3609,52.2494],[0.3597,52.2509],[0.3581,52.2525],[0.3562,52.2538],[0.3503,52.2587],[0.3468,52.2607],[0.3453,52.2619],[0.3427,52.2635],[0.3447,52.2646],[0.34,52.2677],[0.344,52.2698],[0.3424,52.2699],[0.3463,52.2719],[0.3504,52.2747],[0.3552,52.2793],[0.3547,52.2802],[0.3526,52.2823],[0.3506,52.2829],[0.3541,52.2858],[0.3592,52.2891],[0.3586,52.2897],[0.3591,52.2913],[0.3605,52.2937],[0.3587,52.2973],[0.3612,52.2979],[0.3675,52.2968],[0.3688,52.2965],[0.371,52.2948],[0.3762,52.2935],[0.3778,52.2914],[0.3784,52.2918],[0.3787,52.2935],[0.3827,52.2933],[0.3863,52.29],[0.3855,52.2896],[0.3859,52.2859],[0.3853,52.283],[0.3934,52.2812],[0.3953,52.2804],[0.3947,52.2788],[0.4014,52.2757],[0.4037,52.2745],[0.405,52.2731],[0.4144,52.2647],[0.4163,52.2626],[0.4242,52.2559],[0.4253,52.2562],[0.4326,52.2581],[0.4479,52.2621],[0.4538,52.2637],[0.4595,52.2656],[0.4694,52.2674],[0.4828,52.27],[0.4922,52.2717],[0.4952,52.2723],[0.4958,52.2733],[0.4977,52.2729],[0.4988,52.2738],[0.497,52.2746],[0.4964,52.2755],[0.4951,52.2757],[0.4968,52.2777],[0.4968,52.2802],[0.4989,52.2825],[0.5001,52.2828],[0.4988,52.284],[0.4996,52.2847],[0.5023,52.2849],[0.5047,52.2847],[0.5047,52.2863],[0.5039,52.2873],[0.5013,52.2893],[0.4963,52.2912],[0.4948,52.2923],[0.4912,52.2943],[0.4884,52.2961],[0.486,52.2952],[0.4853,52.2955],[0.4858,52.2968],[0.4853,52.2976],[0.4841,52.2981],[0.483,52.2993],[0.48,52.3005],[0.4793,52.3017],[0.4774,52.3019],[0.4758,52.3034],[0.474,52.3036],[0.4712,52.3048],[0.471,52.3056],[0.4693,52.3071],[0.4681,52.3072],[0.4664,52.3079],[0.4635,52.3082],[0.4621,52.3088],[0.4614,52.311],[0.4604,52.3118],[0.459,52.3143],[0.459,52.3153],[0.4567,52.3165],[0.4533,52.3166],[0.4523,52.3172],[0.451,52.3166],[0.448,52.3169],[0.447,52.3175],[0.4425,52.3171],[0.4409,52.3165],[0.4388,52.3168],[0.4357,52.3165],[0.4313,52.3158],[0.4296,52.32],[0.4291,52.3239],[0.4242,52.3292],[0.4268,52.33],[0.4302,52.3313],[0.4319,52.3326],[0.4376,52.3353],[0.4369,52.3371],[0.4378,52.3377],[0.4374,52.3385],[0.4385,52.34],[0.4383,52.3405],[0.4404,52.3421],[0.4416,52.3447],[0.4415,52.3459],[0.4425,52.3471],[0.4425,52.3488],[0.4405,52.3492],[0.4369,52.3508],[0.4357,52.352],[0.4332,52.3522],[0.4313,52.3527],[0.4293,52.3529],[0.4275,52.3537],[0.4249,52.3521],[0.4231,52.3523],[0.421,52.352],[0.4195,52.3525],[0.4195,52.3536],[0.4205,52.3557],[0.4189,52.3566],[0.4192,52.3579],[0.4159,52.3596],[0.413,52.3601],[0.4098,52.3602],[0.4076,52.3616],[0.4074,52.3629],[0.4002,52.3729],[0.3936,52.3814],[0.3891,52.3874],[0.3846,52.3922],[0.3834,52.394],[0.3786,52.4022],[0.3748,52.4097],[0.3775,52.4109],[0.3895,52.416],[0.4057,52.4231],[0.4176,52.4281],[0.4253,52.4303],[0.4232,52.4339],[0.4253,52.4341],[0.428,52.4351],[0.4293,52.4364],[0.4304,52.4371],[0.4312,52.4384],[0.4333,52.4389],[0.4367,52.4404],[0.4391,52.4407],[0.44,52.4421],[0.4391,52.4435],[0.4412,52.4449],[0.4436,52.4452],[0.445,52.4462],[0.4455,52.4474],[0.4494,52.4458],[0.4498,52.4476],[0.4514,52.4478],[0.4523,52.4467],[0.457,52.445],[0.458,52.4456],[0.4594,52.4472],[0.4668,52.4459],[0.4672,52.4453],[0.4699,52.4462],[0.4728,52.4459],[0.4759,52.4467],[0.4774,52.4457],[0.4789,52.4458],[0.4804,52.4467],[0.4855,52.4477],[0.4909,52.4478],[0.4933,52.4479],[0.4963,52.4473],[0.498,52.4481],[0.4999,52.4499],[0.501,52.4502],[0.5035,52.45],[0.5071,52.4506],[0.5084,52.4505],[0.5108,52.4497],[0.5135,52.4492],[0.5162,52.4505],[0.5205,52.4494],[0.5231,52.4482],[0.5242,52.4483],[0.5266,52.4496],[0.5273,52.4506],[0.528,52.4527],[0.530</t>
  </si>
  <si>
    <t>{"type":"Polygon","coordinates":[[[-0.5097,51.4692],[-0.5103,51.4675],[-0.5073,51.4669],[-0.5063,51.4677],[-0.5038,51.4677],[-0.5015,51.4674],[-0.4976,51.4662],[-0.4946,51.4636],[-0.4939,51.4627],[-0.4929,51.463],[-0.4903,51.4623],[-0.4899,51.4619],[-0.4853,51.4613],[-0.4797,51.4614],[-0.4764,51.4611],[-0.4759,51.4601],[-0.474,51.4588],[-0.4715,51.4582],[-0.4663,51.4578],[-0.4617,51.4573],[-0.4587,51.4563],[-0.4593,51.4527],[-0.4613,51.4524],[-0.4615,51.449],[-0.4579,51.4492],[-0.4573,51.4453],[-0.4575,51.443],[-0.4554,51.442],[-0.4565,51.4381],[-0.451,51.439],[-0.4463,51.44],[-0.4477,51.435],[-0.4398,51.4346],[-0.4401,51.4328],[-0.44,51.4306],[-0.4329,51.429],[-0.4296,51.4288],[-0.4279,51.4293],[-0.4275,51.4308],[-0.4242,51.431],[-0.4212,51.4322],[-0.4191,51.4324],[-0.4179,51.431],[-0.4138,51.4301],[-0.4144,51.4293],[-0.4125,51.4288],[-0.4131,51.4279],[-0.4109,51.4273],[-0.409,51.4255],[-0.4085,51.4238],[-0.4054,51.4225],[-0.402,51.4233],[-0.3995,51.4235],[-0.3959,51.4234],[-0.3938,51.4231],[-0.3914,51.4223],[-0.3867,51.4201],[-0.3877,51.4193],[-0.3868,51.4177],[-0.3861,51.4143],[-0.3903,51.4143],[-0.3897,51.4107],[-0.3892,51.4103],[-0.3867,51.4104],[-0.3838,51.4101],[-0.3834,51.4085],[-0.3812,51.408],[-0.3781,51.4079],[-0.3732,51.4086],[-0.3662,51.4112],[-0.3631,51.4119],[-0.36,51.412],[-0.3554,51.4108],[-0.3551,51.4098],[-0.3507,51.4076],[-0.3488,51.4065],[-0.3472,51.4059],[-0.3446,51.4044],[-0.3405,51.403],[-0.339,51.4017],[-0.3371,51.3995],[-0.3321,51.3958],[-0.3308,51.3941],[-0.3278,51.3918],[-0.3246,51.3915],[-0.3199,51.3926],[-0.3177,51.3937],[-0.3157,51.392],[-0.3141,51.3902],[-0.3167,51.3888],[-0.316,51.3876],[-0.3132,51.3888],[-0.3109,51.3862],[-0.3118,51.3858],[-0.3107,51.3849],[-0.3093,51.3819],[-0.3075,51.379],[-0.308,51.3767],[-0.3087,51.3754],[-0.3125,51.3748],[-0.3143,51.3746],[-0.316,51.3738],[-0.3175,51.372],[-0.3185,51.3662],[-0.3183,51.3635],[-0.3191,51.3623],[-0.3203,51.3591],[-0.3223,51.3562],[-0.3238,51.3544],[-0.328,51.3521],[-0.3305,51.3484],[-0.3282,51.344],[-0.3282,51.3423],[-0.3289,51.3408],[-0.3289,51.3382],[-0.3297,51.3329],[-0.3291,51.3304],[-0.3308,51.3289],[-0.3301,51.3275],[-0.3283,51.3265],[-0.324,51.3267],[-0.3218,51.3274],[-0.3193,51.3278],[-0.316,51.3297],[-0.3137,51.3314],[-0.3099,51.3329],[-0.3077,51.3345],[-0.3057,51.3354],[-0.3049,51.3375],[-0.3054,51.3392],[-0.3039,51.3433],[-0.3013,51.3453],[-0.2999,51.3477],[-0.2982,51.3491],[-0.2965,51.35],[-0.2928,51.3525],[-0.2928,51.3534],[-0.2912,51.3552],[-0.2911,51.3566],[-0.289,51.3587],[-0.287,51.3594],[-0.2854,51.3611],[-0.2876,51.3618],[-0.2872,51.3625],[-0.2855,51.3643],[-0.2822,51.366],[-0.2798,51.3678],[-0.2766,51.3688],[-0.2759,51.37],[-0.274,51.3707],[-0.2734,51.3717],[-0.272,51.3726],[-0.2689,51.3736],[-0.2647,51.3756],[-0.2625,51.3773],[-0.2608,51.3796],[-0.2584,51.379],[-0.2558,51.3788],[-0.2524,51.3789],[-0.2479,51.3802],[-0.2451,51.38],[-0.2452,51.3784],[-0.2447,51.3744],[-0.2446,51.3705],[-0.2449,51.3682],[-0.2454,51.3668],[-0.2412,51.3663],[-0.2409,51.367],[-0.2371,51.3669],[-0.2338,51.3653],[-0.2332,51.366],[-0.2299,51.364],[-0.2269,51.3626],[-0.2241,51.3593],[-0.2229,51.3571],[-0.222,51.3538],[-0.2221,51.3513],[-0.2204,51.3514],[-0.2203,51.3502],[-0.218,51.3456],[-0.2173,51.3434],[-0.2192,51.3426],[-0.2241,51.34],[-0.227,51.3378],[-0.2298,51.3365],[-0.2292,51.3359],[-0.2231,51.3317],[-0.221,51.3299],[-0.2161,51.3298],[-0.2141,51.3304],[-0.2119,51.3333],[-0.2131,51.3355],[-0.2035,51.3396],[-0.2019,51.3402],[-0.2012,51.3399],[-0.1996,51.3419],[-0.1986,51.3423],[-0.1977,51.3435],[-0.1961,51.3433],[-0.1913,51.3421],[-0.1873,51.3406],[-0.1816,51.3376],[-0.1794,51.3362],[-0.1742,51.3332],[-0.1729,51.33],[-0.1702,51.3302],[-0.1701,51.3295],[-0.1631,51.3303],[-0.1623,51.3289],[-0.1644,51.3281],[-0.1636,51.3262],[-0.1642,51.326],[-0.1606,51.3232],[-0.1587,51.324],[-0.1566,51.3215],[-0.1619,51.3196],[-0.1612,51.3175],[-0.1596,51.3171],[-0.1593,51.316],[-0.1572,51.3134],[-0.1584,51.311],[-0.1563,51.3104],[-0.1543,51.3103],[-0.1564,51.3074],[-0.1564,51.3065],[-0.155,51.3058],[-0.1577,51.3046],[-0.1567,51.3036],[-0.1553,51.3013],[-0.1534,51.3017],[-0.1498,51.3002],[-0.1485,51.3007],[-0.1457,51.2998],[-0.1449,51.3007],[-0.1436,51.3013],[-0.1429,51.3],[-0.141,51.2996],[-0.1373,51.3008],[-0.1367,51.2998],[-0.1364,51.2983],[-0.1345,51.2984],[-0.1311,51.2953],[-0.1315,51.2947],[-0.1302,51.2927],[-0.128,51.2911],[-0.1262,51.2894],[-0.1261,51.2884],[-0.1243,51.2868],[-0.1178,51.2871],[-0.117,51.2894],[-0.1151,51.2914],[-0.1147,51.2924],[-0.1111,51.2923],[-0.103,51.2959],[-0.1007,51.2964],[-0.0944,51.2994],[-0.0973,51.3003],[-0.0974,51.3011],[-0.0961,51.3015],[-0.0944,51.3006],[-0.0912,51.3015],[-0.0907,51.304],[-0.0897,51.304],[-0.0887,51.3052],[-0.0889,51.3072],[-0.0866,51.3089],[-0.082,51.3106],[-0.0819,51.3126],[-0.0839,51.3151],[-0.0848,51.3159],[-0.0837,51.3167],[-0.0812,51.3172],[-0.0789,51.3181],[-0.079,51.3198],[-0.0769,51.3199],[-0.073,51.3207],[-0.071,51.3212],[-0.0701,51.3189],[-0.0642,51.3186],[-0.0621,51.3192],[-0.0607,51.3201],[-0.0584,51.3204],[-0.0563,51.3217],[-0.0549,51.3213],[-0.0525,51.3224],[-0.0513,51.3224],[-0.0513,51.3234],[-0.0498,51.3253],[-0.0479,51.3252],[-0.0479,51.3265],[-0.0495,51.3294],[-0.0511,51.3308],[-0.0503,51.3326],[-0.0485,51.3328],[-0.0466,51.3335],[-0.042,51.3338],[-0.0393,51.3378],[-0.0379,51.3387],[-0.0343,51.338],[-0.0328,51.3374],[-0.031,51.3375],[-0.0275,51.3383],[-0.0251,51.3386],[-0.0224,51.3382],[-0.0206,51.3371],[-0.0183,51.3341],[-0.0178,51.3329],[-0.016,51.332],[-0.0145,51.33],[-0.0133,51.3315],[-0.0107,51.3338],[-0.0092,51.3339],[-0.0072,51.3334],[-0.0047,51.3321],[-0.0017,51.3303],[-0.0005,51.3288],[0.0023,51.3291],[0.0032,51.327],[0.0037,51.3245],[0.0049,51.3219],[0.0054,51.3187],[0.0066,51.3156],[0.0103,51.3161],[0.0085,51.3101],[0.0096,51.3066],[0.0103,51.3056],[0.0111,51.303],[0.0111,51.302],[0.0134,51.2963],[0.0145,51.2926],[0.015,51.2918],[0.0191,51.2917],[0.0209,51.2957],[0.0208,51.2966],[0.0236,51.2997],[0.0248,51.3022],[0.0281,51.3048],[0.0303,51.3056],[0.0329,51.3075],[0.0365,51.3057],[0.0388,51.3039],[0.0411,51.3027],[0.0428,51.301],[0.0431,51.2991],[0.0443,51.2986],[0.0433,51.2966],[0.0424,51.2927],[0.0426,51.292],[0.0448,51.2907],[0.0467,51.2886],[0.0482,51.2855],[0.0475,51.2841],[0.0469,51.2814],[0.0463,51.2796],[0.0453,51.278],[0.0454,51.2764],[0.046,51.2757],[0.0463,51.2737],[0.048,51.2701],[0.0496,51.268],[0.0497,51.2657],[0.0504,51.2643],[0.0519,51.2627],[0.0527,51.2611],[0.0528,51.2598],[0.0536,51.2573],[0.0542,51.2566],[0.0538,51.2542],[0.055,51.2525],[0.057,51.2514],[0.0582,51.2478],[0.0574,51.2442],[0.0563,51.2433],[0.0551,51.2403],[0.0536,51.2394],[0.0539,51.2381],[0.0521,51.2359],[0.0482,51.234],[0.0461,51.2333],[0.0441,51.2312],[0.0423,51.2273],[0.0437,51.2256],[0.0425,51.2241],[0.0424,51.2223],[0.0429,51.2218],[0.0431,51.2202],[0.0414,51.2182],[0.0411,51.2166],[0.0363,51.2166],[0.0336,51.2143],[0.0347,51.2135],[0.0341,51.2117],[0.0335,51.2112],[0.0343,51.2097],[0.0354,51.2085],[0.0364,51.2081],[0.0373,51.207],[0.0367,51.2052],[0.0358,51.2041],[0.0373,51.203],[0.0391,51.2009],[0.0383,51.1996],[0.0384,51.1987],[0.0407,51.1976],[0.0404,51.1967],[0.0414,51.1958],[0.0425,51.1941],[0.0427,51.193],[0.0442,51.1922],[0.0462,51.1921],[0.0476,51.1912],[0.0473,51.19],[0.0451,51.1886],[0.0468,51.1876],[0.0473,51.1857],[0.0497,51.1847],[0.0495,51.1839],[0.0502,51.1825],[0.0523,51.1812],[0.0526,51.1804],[0.0517,51.1787],[0.0518,51.1778],[0.0505,51.1763],[0.0487,51.1756],[0.0486,51.1749],[0.0468,51.1736],[0.0462,51.1726],[0.0465,51.1715],[0.0462,51.1692],[0.047,51.1671],[0.0464,51.1662],[0.0469,51.1649],[0.0486,51.1644],[0.0474,51.1615],[0.049,51.1588],[0.0515,51.1572],[0.0512,51.1556],[0.0514,51.1544],[0.0508,51.1535],[0.0513,51.1515],[0.0524,51.1507],[0.0547,51.1504],[0.0548,51.1496],[0.0542,51.1482],[0.053,51.1475],[0.052,51.1452],[0.0499,51.1439],[0.05,51.1427],[0.0473,51.1424],[0.045,51.1418],[0.0431,51.1416],[0.039,51.1406],[0.0383,51.1403],[0.0332,51.1401],[0.0316,51.1398],[0.0291,51.14],[0.0273,51.1399],[0.0233,51.1391],[0.0211,51.1393],[0.0203,51.1399],[0.0168,51.1391],[0.0156,51.1393],[0.0125,51.1389],[0.008,51.1389],[0.0039,51.1395],[0.001,51.1396],[-0.0015,51.1389],[-0.003,51.1382],[-0.0056,51.1379],[-0.0069,51.1392],[-0.0099,51.1382],[-0.0102,51.1388],[-0.0126,51.1393],[-0.0144,51.14],[-0.0162,51.1404],[-0.0167,51.141],[-0.0201,51.141],[-0.0201,51.1393],[-0.0213,51.1393],[-0.0246,51.1386],[-0.0313,51.1387],[-0.0327,51.1392],[-0.0357,51.1394],[-0.0372,51.1392],[-0.0415,51.1396],[-0.0465,51.1391],[-0.0489,51.1385],[-0.053,51.1378],[-0.0564,51.1368],[-0.0593,51.1388],[-0.0632,51.1413],[-0.0671,51.1411],[-0.074,51.1418],[-0.0763,51.1423],[-0.0811,51.1422],[-0.0826,51.1426],[-0.0857,51.1426],[-0.0916,51.1395],[-0.0937,51.1384],[-0.1062,51.1391],[-0.1093,51.1394],[-0.1148,51.1412],[-0.1173,51.1416],[-0.1177,51.1407],[-0.1211,51.1407],[-0.1239,51.1403],[-0.1251,51.1409],[-0.1276,51.1403],[-0.1274,51.1395],[-0.1311,51.1395],[-0.1317,51.1414],[-0.1341,51.1419],[-0.1376,51.1422],[-0.1368,51.1444],[-0.1363,51.147],[-0.1359,51.151],[-0.1354,51.1544],[-0.1347,51.157],[-0.1332,51.1592],[-0.136,51.1597],[-0.1441,51.1603],[-0.15,51.1601],[-0.1555,51.1596],[-0.1595,51.1597],[-0.1625,51.1601],[-0.1659,51.1611],[-0.1691,51.1626],[-0.1774,51.1672],[-0.1793,51.1671],[-0.1853,51.1648],[-0.1868,51.1639],[-0.1863,51.1621],[-0.1889,51.1624],[-0.191,51.162],[-0.195,51.1625],[-0.1963,51.1621],[-0.2017,51.1576],[-0.2041,51.1557],[-0.2067,51.1552],[-0.2122,51.1555],[-0.2112,51.1525],[-0.2116,51.1504],[-0.2143,51.1503],[-0.2143,51.1485],[-0.2159,51.1482],[-0.217,51.1494],[-0.22,51.1491],[-0.2228,51.1481],[-0.2267,51.1482],[-0.2291,51.1457],[-0.2302,51.146],[-0.2363,51.146],[-0.2361,51.1467],[-0.2392,51.1468],[-0.2433,51.1456],[-0.2442,51.1444],[-0.2466,51.1459],[-0.2485,51.1441],[-0.2501,51.1443],[-0.2515,51.1436],[-0.2552,51.1441],[-0.2555,51.1431],[-0.2555,51.1406],[-0.2546,51.1391],[-0.2575,51.1384],[-0.2602,51.1382],[-0.2626,51.137],[-0.2652,51.1352],[-0.266,51.1339],[-0.2679,51.1326],[-0.2716,51.1316],[-0.2733,51.1309],[-0.2765,51.1301],[-0.2794,51.13],[-0.2822,51.1301],[-0.2847,51.1306],[-0.2864,51.1305],[-0.2878,51.1299],[-0.2893,51.1281],[-0.2916,51.1269],[-0.2942,51.1261],[-0.2954,51.126],[-0.3004,51.1247],[-0.3039,51.1244],[-0.3068,51.1245],[-0.3085,51.1248],[-0.3126,51.124],[-0.3182,51.1244],[-0.3206,51.1251],[-0.325,51.1255],[-0.3263,51.1258],[-0.3297,51.1243],[-0.3306,51.1231],[-0.3322,51.1223],[-0.3363,51.121],[-0.3419,51.12],[-0.3444,51.1189],[-0.3481,51.1188],[-0.3503,51.1184],[-0.3527,51.1183],[-0.354,51.1188],[-0.3554,51.1201],[-0.3581,51.121],[-0.3597,51.1206],[-0.3594,51.1197],[-0.3603,51.1189],[-0.3624,51.1188],[-0.3643,51.1191],[-0.3652,51.118],[-0.3674,51.1174],[-0.3687,51.1175],[-0.3723,51.1172],[-0.3742,51.1168],[-0.3765,51.1167],[-0.3794,51.1171],[-0.3831,51.117],[-0.3847,51.1147],[-0.3864,51.115],[-0.3904,51.1147],[-0.3914,51.116],[-0.3955,51.1139],[-0.3965,51.1122],[-0.3981,51.1123],[-0.3997,51.1116],[-0.3992,51.1101],[-0.4009,51.1097],[-0.4005,51.1084],[-0.4017,51.1078],[-0.4069,51.1073],[-0.4095,51.1075],[-0.4112,51.1068],[-0.4195,51.1051],[-0.4212,51.1043],[-0.4216,51.1036],[-0.4266,51.1025],[-0.4284,51.1014],[-0.4319,51.101],[-0.4355,51.0997],[-0.4376,51.0981],[-0.4413,51.0978],[-0.4425,51.0981],[-0.4424,51.0991],[-0.4389,51.1003],[-0.4396,51.1011],[-0.4395,51.102],[-0.4433,51.1011],[-0.4449,51.0996],[-0.4458,51.1004],[-0.4485,51.1006],[-0.4505,51.1003],[-0.4512,51.0997],[-0.4527,51.0996],[-0.4537,51.1002],[-0.4566,51.1006],[-0.4609,51.0991],[-0.4657,51.0989],[-0.4706,51.0984],[-0.4734,51.0973],[-0.4759,51.0969],[-0.4792,51.0973],[-0.483,51.0962],[-0.4885,51.0973],[-0.4893,51.0962],[-0.4904,51.096],[-0.4909,51.0944],[-0.4926,51.0945],[-0.4955,51.0934],[-0.4963,51.0922],[-0.5002,51.0903],[-0.5013,51.0904],[-0.503,51.0886],[-0.5069,51.0883],[-0.5107,51.0896],[-0.5129,51.0899],[-0.5133,51.0895],[-0.5172,51.091],[-0.5185,51.0908],[-0.5204,51.0909],[-0.5209,51.0914],[-0.5232,51.0916],[-0.5242,51.0899],[-0.527,51.0896],[-0.5273,51.091],[-0.5265,51.0919],[-0.5288,51.092],[-0.5324,51.0932],[-0.535,51.0936],[-0.5366,51.0907],[-0.5359,51.0898],[-0.5361,51.0887],[-0.5345,51.0869],[-0.5326,51.0861],[-0.5352,51.0841],[-0.5355,51.0832],[-0.5373,51.0836],[-0.5378,51.0827],[-0.5391,51.0821],[-0.5413,51.0822],[-0.5414,51.0832],[-0.5444,51.0834],[-0.5508,51.0834],[-0.5528,51.0839],[-0.5566,51.0844],[-0.5585,51.083],[-0.5617,51.0838],[-0.5631,51.0837],[-0.5672,51.0846],[-0.5687,51.0855],[-0.5719,51.0861],[-0.573,51.086],[-0.5776,51.0867],[-0.5837,51.0855],[-0.5883,51.0842],[-0.5905,51.0821],[-0.5946,51.0801],[-0.5972,51.0798],[-0.6004,51.0797],[-0.6037,51.08],[-0.605,51.0805],[-0.6076,51.0824],[-0.6107,51.083],[-0.6152,51.0847],[-0.6179,51.0865],[-0.619,51.0868],[-0.6213,51.0882],[-0.6247,51.088],[-0.6278,51.0889],[-0.6296,51.089],[-0.6316,51.0881],[-0.6338,51.0866],[-0.6373,51.0855],[-0.6427,51.0845],[-0.646,51.0844],[-0.648,51.0834],[-0.651,51.0836],[-0.6545,51.0834],[-0.6574,51.0823],[-0.6615,51.0821],[-0.6641,51.0817],[-0.6659,51.0807],[-0.6678,51.0784],[-0.669,51.0774],[-0.6728,51.0772],[-0.6758,51.0764],[-0.6788,51.0763],[-0.6823,51.0754],[-0.6872,51.0756],[-0.6907,51.0738],[-0.6944,51.073],[-0.696,51.0723],[-0.6978,51.0731],[-0.6981,51.0738],[-0.7008,51.0746],[-0.7019,51.0761],[-0.7045,51.0769],[-0.7065,51.0787],[-0.7077,51.0788],[-0.7106,51.0779],[-0.7129,51.0779],[-0.7146,51.0774],[-0.7186,51.0779],[-0.72,51.0787],[-0.7224,51.0793],[-0.7229,51.0779],[-0.7253,51.0782],[-0.7299,51.0801],[-0.7306,51.0809],[-0.731,51.0824],[-0.7324,51.0837],[-0.7351,51.0838],[-0.7378,51.0851],[-0.7409,51.0852],[-0.7423,51.0855],[-0.7449,51.0853],[-0.7458,51.0845],[-0.7469,51.0852],[-0.7491,51.0859],[-0.7535,51.0865],[-0.7543,51.0865],[-0.757,51.0875],[-0.7589,51.0914],[-0.7586,51.092],[-0.7555,51.0945],[-0.7543,51.0959],[-0.7556,51.0982],[-0.7563,51.0983],[-0.7583,51.101],[-0.7586,51.1023],[-0.7598,51.1039],[-0.7599,51.1049],[-0.7563,51.1046],[-0.7493,51.1033],[-0.7447,51.1064],[-0.7457,51.1064],[-0.7476,51.1078],[-0.7469,51.1085],[-0.7455,51.1122],[-0.7488,51.1125],[-0.7502,51.1135],[-0.7531,51.1132],[-0.7562,51.1142],[-0.7584,51.1153],[-0.7598,51.1154],[-0.7616,51.115],[-0.7632,51.115],[-0.7656,51.1156],[-0.7674,51.1166],[-0.7695,51.1173],[-0.7695,51.1189],[-0.7707,51.121],[-0.7724,51.1218],[-0.773,51.1227],[-0.775,51.1239],[-0.7778,51.1269],[-0.7825,51.1286],[-0.783,51.1297],[-0.7806,51.1313],[-0.7809,51.1328],[-0.7805,51.1344],[-0.7819,51.1356],[-0.7849,51.1361],[-0.7869,51.1375],[-0.7902,51.1386],[-0.7915,51.1397],[-0.7914,51.1403],[-0.7924,51.1424],[-0.7927,51.1439],[-0.7938,51.1448],[-0.7946,51.1481],[-0.7945,51.1495],[-0.797,51.1509],[-0.7992,51.1514],[-0.7995,51.1524],[-0.8034,51.153],[-0.8037,51.1546],[-0.8047,51.1554],[-0.8068,51.1542],[-0.8093,51.1536],[-0.8118,51.1523],[-0.8135,51.1519],[-0.8126,51.1512],[-0.8157,51.1502],[-0.8177,51.1489],[-0.8174,51.1478],[-0.8232,51.1464],[-0.8248,51.1476],[-0.826,51.1458],[-0.8284,51.1453],[-0.8323,51.1477],[-0.8343,51.1485],[-0.8338,51.1498],[-0.8325,51.1521],[-0.8309,51.1557],[-0.8314,51.1578],[-0.8311,51.1598],[-0.8305,51.1612],[-0.8304,51.1627],[-0.8292,51.1678],[-0.8271,51.1746],[-0.8277,51.177],[-0.8268,51.1775],[-0.8254,51.1812],[-0.8272,51.1847],[-0.8281,51.1849],[-0.8283,51.186],[-0.83,51.1882],[-0.8329,51.19],[-0.8359,51.1922],[-0.8373,51.1944],[-0.8426,51.1993],[-0.8442,51.1991],[-0.8458,51.2008],[-0.8438,51.2017],[-0.8451,51.2037],[-0.847,51.206],[-0.8465,51.2068],[-0.8471,51.2089],[-0.8489,51.2107],[-0.8468,51.2124],[-0.8425,51.2139],[-0.8401,51.2153],[-0.8396,51.2169],[-0.8362,51.2196],[-0.8347,51.222],[-0.8321,51.2241],[-0.829,51.2255],[-0.8285,51.2273],[-0.8285,51.2314],[-0.828,51.2331],[-0.8266,51.2344],[-0.8246,51.2342],[-0.8209,51.2345],[-0.8208,51.2393],[-0.8167,51.2393],[-0.8137,51.2403],[-0.8134,51.2415],[-0.8076,51.243],[-0.8062,51.2448],[-0.8047,51.245],[-0.8035,51.2415],[-0.8018,51.239],[-0.7974,51.2395],[-0.7929,51.2417],[-0.7897,51.2425],[-0.7869,51.2419],[-0.7844,51.242],[-0.7819,51.2417],[-0.7779,51.2421],[-0.7761,51.242],[-0.775,51.2415],[-0.7732,51.2399],[-0.7714,51.2389],[-0.7713,51.2379],[-0.7697,51.2364],[-0.7658,51.2358],[-0.7611,51.2349],[-0.7595,51.234],[-0.7584,51.2338],[-0.7521,51.232],[-0.7495,51.2308],[-0.746,51.2305],[-0.7439,51.2306],[-0.742,51.2311],[-0.7391,51.2337],[-0.7389,51.2355],[-0.7359,51.2376],[-0.7359,51.2389],[-0.7382,51.2401],[-0.7385,51.2411],[-0.7371,51.2434],[-0.7366,51.2451],[-0.7352,51.2456],[-0.7348,51.2468],[-0.7361,51.2488],[-0.7345,51.2506],[-0.7328,51.2509],[-0.7307,51.2521],[-0.7312,51.2535],[-0.7306,51.2552],[-0.7294,51.2564],[-0.7304,51.2574],[-0.7325,51.2577],[-0.7327,51.2588],[-0.7336,51.2598],[-0.7333,51.2611],[-0.7321,51.2622],[-0.7326,51.2638],[-0.7316,51.2643],[-0.7313,51.266],[-0.7317,51.2667],[-0.7315,51.2683],[-0.7302,51.2701],[-0.7306,51.272],[-0.7304,51.2733],[-0.7314,51.2749],[-0.7331,51.2768],[-0.733,51.2792],[-0.7311,51.2804],[-0.7312,51.2814],[-0.7333,51.2816],[-0.7345,51.285],[-0.7357,51.2855],[-0.7372,51.2904],[-0.7367,51.2924],[-0.7383,51.2929],[-0.7394,51.294],[-0.7399,51.2956],[-0.7396,51.2967],[-0.7398,51.2987],[-0.7389,51.2998],[-0.7394,51.3014],[-0.7413,51.3032],[-0.7425,51.3056],[-0.7436,51.3057],[-0.7438,51.3076],[-0.7444,51.3082],[-0.7445,51.3096],[-0.7474,51.3104],[-0.7487,51.3116],[-0.7496,51.3114],[-0.7513,51.3126],[-0.7535,51.3128],[-0.7562,51.3138],[-0.7565,51.3147],[-0.7583,51.3157],[-0.7585,51.3168],[-0.7627,51.3178],[-0.7635,51.3214],[-0.766,51.3234],[-0.765,51.3247],[-0.7665,51.3261],[-0.7682,51.3267],[-0.7686,51.3276],[-0.7707,51.3275],[-0.7724,51.3279],[-0.7722,51.3285],[-0.7736,51.3301],[-0.7747,51.3306],[-0.7755,51.332],[-0.7728,51.3328],[-0.7677,51.336],[-0.7647,51.337],[-0.7615,51.3402],[-0.7582,51.3406],[-0.7589,51.3428],[-0.7582,51.3437],[-0.7555,51.3452],[-0.7541,51.3463],[-0.7523,51.3486],[-0.7498,51.3499],[-0.7481,51.3523],[-0.7443,51.3546],[-0.7413,51.3573],[-0.7391,51.3598],[-0.7377,51.3623],[-0.7354,51.365],[-0.7319,51.3664],[-0.7243,51.3685],[-0.7105,51.3707],[-0.697,51.3744],[-0.6894,51.3769],[-0.6801,51.3801],[-0.6677,51.3846],[-0.6644,51.3857],[-0.6621,51.3861],[-0.658,51.3863],[-0.6559,51.3871],[-0.6535,51.3871],[-0.6521,51.3867],[-0.6508,51.3857],[-0.6471,51.3859],[-0.6466,51.3853],[-0.6405,51.3874],[-0.6385,51.3867],[-0.6362,51.3852],[-0.6325,51.3843],[-0.6282,51.3842],[-0.6259,51.3829],[-0.6252,51.3828],[-0.6209,51.3852],[-0.6193,51.385],[-0.6181,51.3834],[-0.6164,51.3835],[-0.6172,51.3858],[-0.6189,51.3875],[-0.6227,51.3897],[-0.618,51.3921],[-0.6197,51.3928],[-0.6154,51.3964],[-0.6166,51.397],[-0.6148,51.3978],[-0.6158,51.3987],[-0.6182,51.3988],[-0.6143,51.4032],[-0.6109,51.4092],[-0.6067,51.4141],[-0.6051,51.4176],[-0.6049,51.4226],[-0.6051,51.4313],[-0.5942,51.4393],[-0.594,51.4416],[-0.5925,51.4417],[-0.5912,51.4411],[-0.5898,51.4415],[-0.5886,51.4423],[-0.5854,51.4424],[-0.5845,51.4437],[-0.5797,51.4448],[-0.5762,51.4474],[-0.5735,51.4497],[-0.5717,51.451],[-0.5676,51.4499],[-0.565,51.448],[-0.5639,51.4464],[-0.562,51.4451],[-0.5593,51.4443],[-0.5558,51.4415],[-0.5537,51.4418],[-0.5529,51.4429],[-0.5516,51.4436],[-0.5497,51.4432],[-0.5482,51.4419],[-0.5458,51.4413],[-0.5426,51.4401],[-0.5372,51.4386],[-0.5353,51.4377],[-0.5314,51.4364],[-0.5276,51.4357],[-0.5228,51.4353],[-0.5248,51.4361],[-0.5253,51.4376],[-0.5241,51.4387],[-0.525,51.4401],[-0.5277,51.4409],[-0.5301,51.441],[-0.5315,51.4417],[-0.5307,51.4436],[-0.5311,51.4449],[-0.5294,51.4455],[-0.5268,51.4475],[-0.5406,51.4571],[-0.5404,51.4583],[-0.537,51.4596],[-0.5361,51.4597],[-0.5326,51.4637],[-0.5301,51.4684],[-0.53,51.4702],[-0.5244,51.4715],[-0.5218,51.4715],[-0.5193,51.471],[-0.5176,51.4702],[-0.5158,51.4683],[-0.5136,51.4684],[-0.5112,51.4693],[-0.5097,51.4692]]]}</t>
  </si>
  <si>
    <t>{"type":"Polygon","coordinates":[[[-1.4845,52.9664],[-1.4836,52.9673],[-1.4812,52.9681],[-1.4789,52.9656],[-1.4785,52.9646],[-1.4767,52.9643],[-1.4746,52.9659],[-1.4716,52.9648],[-1.4681,52.9651],[-1.4667,52.9631],[-1.4665,52.9623],[-1.4678,52.9607],[-1.4678,52.9598],[-1.4662,52.958],[-1.4676,52.9555],[-1.4661,52.9543],[-1.4672,52.9532],[-1.4686,52.9506],[-1.4594,52.9494],[-1.4598,52.9488],[-1.4578,52.9482],[-1.4569,52.9487],[-1.453,52.9483],[-1.4528,52.9474],[-1.4505,52.9489],[-1.4496,52.9483],[-1.4451,52.9492],[-1.4411,52.9495],[-1.4345,52.9511],[-1.4313,52.9506],[-1.4284,52.9503],[-1.4241,52.9503],[-1.4203,52.9507],[-1.4093,52.9503],[-1.4164,52.9457],[-1.4189,52.9427],[-1.4216,52.9402],[-1.4235,52.9377],[-1.4236,52.9357],[-1.4215,52.9331],[-1.4193,52.9314],[-1.4175,52.9317],[-1.4167,52.9314],[-1.4122,52.931],[-1.4082,52.931],[-1.4048,52.9317],[-1.4035,52.9322],[-1.4012,52.9306],[-1.398,52.9301],[-1.3963,52.9293],[-1.3965,52.9285],[-1.3909,52.9281],[-1.3866,52.9267],[-1.3831,52.9259],[-1.3839,52.9238],[-1.3863,52.9239],[-1.3871,52.9223],[-1.3896,52.9227],[-1.3896,52.921],[-1.389,52.9192],[-1.3882,52.9182],[-1.3877,52.9152],[-1.3878,52.9114],[-1.3889,52.9097],[-1.3905,52.9086],[-1.3918,52.9067],[-1.3906,52.9062],[-1.3913,52.9045],[-1.3888,52.9015],[-1.3936,52.9018],[-1.4001,52.9013],[-1.4028,52.9004],[-1.4035,52.8969],[-1.4031,52.8956],[-1.4058,52.8955],[-1.4059,52.8945],[-1.407,52.8931],[-1.4076,52.8914],[-1.4076,52.8897],[-1.4093,52.8893],[-1.4099,52.8883],[-1.4109,52.8851],[-1.4117,52.8842],[-1.4139,52.8843],[-1.417,52.8848],[-1.4189,52.8841],[-1.4203,52.8823],[-1.4207,52.8805],[-1.4196,52.878],[-1.4165,52.8757],[-1.4254,52.8739],[-1.4252,52.8729],[-1.4267,52.8716],[-1.4294,52.8703],[-1.4275,52.8688],[-1.4261,52.8691],[-1.4249,52.8687],[-1.4249,52.868],[-1.4238,52.8662],[-1.4236,52.8651],[-1.428,52.8647],[-1.4277,52.8639],[-1.4297,52.8638],[-1.4379,52.8628],[-1.4408,52.8621],[-1.4425,52.8614],[-1.4443,52.861],[-1.4462,52.8613],[-1.4449,52.8621],[-1.4449,52.8633],[-1.4471,52.8645],[-1.449,52.8664],[-1.4529,52.8683],[-1.4638,52.8725],[-1.4672,52.8729],[-1.4677,52.8705],[-1.4844,52.8712],[-1.4836,52.8704],[-1.491,52.8694],[-1.4937,52.8697],[-1.4952,52.8704],[-1.4936,52.8736],[-1.4954,52.8747],[-1.4967,52.8758],[-1.4967,52.8768],[-1.4999,52.8772],[-1.5,52.879],[-1.4992,52.8816],[-1.4995,52.8827],[-1.5017,52.8815],[-1.5028,52.8825],[-1.5031,52.8848],[-1.5112,52.8848],[-1.5146,52.8847],[-1.5158,52.8864],[-1.5233,52.8874],[-1.5243,52.8888],[-1.5247,52.8906],[-1.5264,52.8909],[-1.5284,52.8902],[-1.5312,52.8888],[-1.5339,52.888],[-1.5344,52.8884],[-1.538,52.8884],[-1.5417,52.8895],[-1.5417,52.8921],[-1.5421,52.8923],[-1.5396,52.8939],[-1.5411,52.8941],[-1.5424,52.8951],[-1.5431,52.8964],[-1.5424,52.8968],[-1.5442,52.8988],[-1.545,52.9003],[-1.5475,52.8996],[-1.55,52.9022],[-1.5512,52.9018],[-1.5536,52.9043],[-1.5552,52.9062],[-1.5539,52.9062],[-1.5547,52.9085],[-1.554,52.9092],[-1.5564,52.9135],[-1.5569,52.9147],[-1.5511,52.917],[-1.5517,52.9184],[-1.5519,52.9205],[-1.5529,52.9226],[-1.5498,52.9228],[-1.5441,52.9242],[-1.5397,52.9244],[-1.5378,52.9249],[-1.5353,52.9265],[-1.527,52.9324],[-1.5255,52.933],[-1.5213,52.9324],[-1.5199,52.9333],[-1.5173,52.934],[-1.5145,52.9345],[-1.5119,52.9352],[-1.511,52.9381],[-1.508,52.9374],[-1.5066,52.9398],[-1.5078,52.941],[-1.5079,52.9444],[-1.5091,52.9456],[-1.5107,52.9463],[-1.5079,52.947],[-1.5083,52.9478],[-1.5059,52.9483],[-1.507,52.9496],[-1.5076,52.9513],[-1.5076,52.9543],[-1.5066,52.9542],[-1.5034,52.9556],[-1.4978,52.956],[-1.498,52.9568],[-1.4971,52.9583],[-1.4953,52.9601],[-1.4944,52.9602],[-1.4964,52.9632],[-1.4954,52.965],[-1.4954,52.9659],[-1.4923,52.9664],[-1.492,52.9659],[-1.4845,52.9664]]]}</t>
  </si>
  <si>
    <t>{"type":"Polygon","coordinates":[[[-1.2016,52.3967],[-1.2022,52.396],[-1.1958,52.3887],[-1.1933,52.3858],[-1.1887,52.3805],[-1.1813,52.3718],[-1.1721,52.3613],[-1.1747,52.3605],[-1.175,52.3563],[-1.178,52.3552],[-1.1792,52.3544],[-1.1838,52.3546],[-1.1843,52.3537],[-1.1866,52.3543],[-1.1878,52.3531],[-1.1915,52.3518],[-1.192,52.351],[-1.1938,52.3523],[-1.1964,52.3529],[-1.1986,52.3528],[-1.2001,52.3523],[-1.2023,52.3524],[-1.2042,52.3513],[-1.2078,52.3502],[-1.2092,52.3493],[-1.2126,52.3491],[-1.2129,52.3497],[-1.2168,52.3496],[-1.2207,52.3497],[-1.2238,52.3485],[-1.225,52.3468],[-1.2273,52.3465],[-1.2298,52.347],[-1.2332,52.3465],[-1.2381,52.3442],[-1.2397,52.3432],[-1.2435,52.342],[-1.2455,52.3419],[-1.249,52.3408],[-1.2493,52.3399],[-1.2508,52.3391],[-1.255,52.3383],[-1.258,52.3372],[-1.261,52.3354],[-1.2623,52.3343],[-1.2631,52.3329],[-1.2625,52.3322],[-1.2643,52.3303],[-1.2644,52.3291],[-1.2633,52.328],[-1.2611,52.3279],[-1.2597,52.3273],[-1.2579,52.3258],[-1.2547,52.3248],[-1.2534,52.324],[-1.2524,52.3241],[-1.2507,52.3231],[-1.2498,52.3234],[-1.2477,52.3221],[-1.2447,52.3214],[-1.2422,52.3219],[-1.2374,52.3206],[-1.235,52.3205],[-1.2342,52.3201],[-1.2314,52.32],[-1.2259,52.3189],[-1.2237,52.3186],[-1.2202,52.3179],[-1.2152,52.3169],[-1.213,52.3157],[-1.212,52.3161],[-1.2092,52.3152],[-1.2108,52.3127],[-1.2128,52.3102],[-1.2155,52.3089],[-1.2171,52.3072],[-1.2176,52.306],[-1.2209,52.3058],[-1.2209,52.3033],[-1.223,52.3031],[-1.2244,52.3023],[-1.2248,52.3015],[-1.2266,52.3002],[-1.2265,52.2982],[-1.229,52.2979],[-1.2289,52.2952],[-1.2318,52.2943],[-1.2323,52.2928],[-1.2338,52.2903],[-1.2308,52.2896],[-1.2311,52.2891],[-1.2288,52.2887],[-1.2268,52.2889],[-1.2254,52.2881],[-1.2235,52.2862],[-1.2238,52.2853],[-1.2224,52.2843],[-1.2226,52.2823],[-1.2234,52.2816],[-1.2212,52.2794],[-1.2217,52.2786],[-1.2208,52.2781],[-1.2217,52.2764],[-1.22,52.276],[-1.2209,52.274],[-1.2201,52.2735],[-1.2194,52.2716],[-1.2194,52.2703],[-1.2186,52.2696],[-1.217,52.2688],[-1.2177,52.2682],[-1.2166,52.2667],[-1.2158,52.2664],[-1.2166,52.2653],[-1.2159,52.2639],[-1.2171,52.2627],[-1.2197,52.2615],[-1.2209,52.2606],[-1.2236,52.26],[-1.2254,52.2583],[-1.2274,52.2568],[-1.228,52.2559],[-1.2312,52.2551],[-1.2321,52.2547],[-1.233,52.2532],[-1.2324,52.2512],[-1.2347,52.2504],[-1.2352,52.2493],[-1.2378,52.2484],[-1.2406,52.2479],[-1.2448,52.2489],[-1.2467,52.2491],[-1.2505,52.2483],[-1.251,52.2487],[-1.2538,52.2479],[-1.256,52.2464],[-1.2572,52.2452],[-1.2587,52.2443],[-1.2624,52.243],[-1.2652,52.2417],[-1.2662,52.2408],[-1.2668,52.2395],[-1.2661,52.2389],[-1.2676,52.2374],[-1.2664,52.2367],[-1.2669,52.2352],[-1.2717,52.2367],[-1.2754,52.238],[-1.28,52.2386],[-1.2844,52.2385],[-1.284,52.2371],[-1.2828,52.2364],[-1.2802,52.2334],[-1.2786,52.2301],[-1.2784,52.2287],[-1.2726,52.2275],[-1.2735,52.2268],[-1.2757,52.2263],[-1.277,52.2248],[-1.2763,52.223],[-1.275,52.2218],[-1.2737,52.2213],[-1.271,52.2192],[-1.2679,52.2179],[-1.2646,52.2166],[-1.2609,52.216],[-1.2599,52.2118],[-1.2593,52.2107],[-1.2575,52.209],[-1.2573,52.2082],[-1.2573,52.2055],[-1.2567,52.2046],[-1.2559,52.2023],[-1.256,52.2014],[-1.2549,52.1994],[-1.255,52.1978],[-1.2562,52.1977],[-1.2616,52.1961],[-1.2644,52.1961],[-1.2655,52.1964],[-1.2698,52.1965],[-1.2741,52.1954],[-1.2776,52.1958],[-1.2812,52.1958],[-1.2812,52.1919],[-1.2837,52.1916],[-1.2908,52.1921],[-1.2959,52.1916],[-1.3006,52.1918],[-1.3039,52.1911],[-1.3063,52.1902],[-1.3096,52.1899],[-1.3131,52.1905],[-1.3144,52.1881],[-1.3162,52.1866],[-1.3174,52.185],[-1.3182,52.183],[-1.3182,52.1814],[-1.32,52.1813],[-1.3227,52.1819],[-1.3265,52.1784],[-1.3287,52.177],[-1.3315,52.1741],[-1.3323,52.1724],[-1.3311,52.1714],[-1.3323,52.1705],[-1.3316,52.1695],[-1.3319,52.1685],[-1.3326,52.168],[-1.334,52.1654],[-1.3341,52.1618],[-1.3339,52.1593],[-1.3383,52.1586],[-1.3399,52.1573],[-1.3424,52.1549],[-1.3435,52.1532],[-1.342,52.1515],[-1.3416,52.1505],[-1.3428,52.1491],[-1.3426,52.1481],[-1.3413,52.146],[-1.3411,52.1448],[-1.3433,52.1443],[-1.3467,52.1424],[-1.35,52.1416],[-1.3503,52.1409],[-1.3493,52.1388],[-1.3483,52.1378],[-1.3498,52.1348],[-1.3521,52.1348],[-1.3556,52.136],[-1.3566,52.1356],[-1.3598,52.135],[-1.36,52.1354],[-1.3628,52.1348],[-1.3641,52.1367],[-1.3696,52.1347],[-1.3702,52.1331],[-1.3716,52.1328],[-1.3752,52.1309],[-1.3827,52.1275],[-1.3836,52.1281],[-1.3857,52.128],[-1.3875,52.126],[-1.3885,52.1245],[-1.3901,52.1227],[-1.3892,52.122],[-1.3914,52.1215],[-1.3933,52.119],[-1.3921,52.117],[-1.3902,52.1168],[-1.3853,52.1174],[-1.3821,52.1169],[-1.3803,52.1172],[-1.3777,52.1181],[-1.3744,52.1183],[-1.3715,52.1176],[-1.3702,52.1151],[-1.3705,52.1133],[-1.3687,52.112],[-1.3672,52.1119],[-1.3652,52.1113],[-1.3647,52.1096],[-1.3634,52.1093],[-1.3632,52.108],[-1.3617,52.1076],[-1.361,52.1059],[-1.3595,52.1053],[-1.3584,52.1014],[-1.3606,52.101],[-1.3623,52.1011],[-1.3656,52.1003],[-1.3706,52.0992],[-1.3719,52.0991],[-1.3744,52.0997],[-1.3783,52.0968],[-1.3785,52.0957],[-1.3854,52.0943],[-1.3872,52.0961],[-1.3881,52.0975],[-1.3914,52.0992],[-1.3931,52.1004],[-1.3956,52.1017],[-1.3967,52.1019],[-1.402,52.1056],[-1.4028,52.1075],[-1.4029,52.1091],[-1.404,52.1101],[-1.408,52.1116],[-1.412,52.1133],[-1.414,52.1152],[-1.4178,52.1169],[-1.4199,52.1176],[-1.4223,52.1178],[-1.425,52.1183],[-1.4285,52.1179],[-1.4313,52.1173],[-1.4353,52.1167],[-1.4371,52.1167],[-1.4392,52.116],[-1.4423,52.1153],[-1.4448,52.1152],[-1.448,52.1161],[-1.4488,52.1161],[-1.4515,52.1145],[-1.4535,52.113],[-1.4493,52.1085],[-1.4481,52.1051],[-1.4483,52.1007],[-1.4469,52.0987],[-1.4472,52.0976],[-1.452,52.0973],[-1.4536,52.0973],[-1.4535,52.0985],[-1.4555,52.0981],[-1.4582,52.098],[-1.4598,52.0975],[-1.4656,52.0974],[-1.4669,52.0977],[-1.4678,52.0972],[-1.4708,52.0979],[-1.4718,52.0994],[-1.4744,52.1011],[-1.4773,52.1013],[-1.4795,52.0956],[-1.4801,52.0935],[-1.4848,52.0941],[-1.4878,52.0939],[-1.4881,52.0928],[-1.4868,52.0915],[-1.4847,52.0913],[-1.4856,52.0887],[-1.4856,52.0877],[-1.4878,52.0878],[-1.4889,52.0862],[-1.49,52.0862],[-1.4906,52.0838],[-1.492,52.0834],[-1.4944,52.0822],[-1.4937,52.0816],[-1.4933,52.0796],[-1.4907,52.0772],[-1.4921,52.0756],[-1.4933,52.0749],[-1.495,52.0747],[-1.4963,52.0741],[-1.4985,52.0742],[-1.5004,52.0733],[-1.5019,52.0716],[-1.5001,52.0699],[-1.5026,52.0692],[-1.5018,52.0663],[-1.4982,52.0622],[-1.4972,52.0607],[-1.4974,52.0589],[-1.4986,52.0551],[-1.4996,52.0524],[-1.5018,52.0498],[-1.503,52.0462],[-1.5032,52.0443],[-1.504,52.0426],[-1.505,52.0414],[-1.5065,52.0382],[-1.5075,52.0353],[-1.5074,52.0337],[-1.5091,52.0295],[-1.5101,52.0267],[-1.5104,52.0238],[-1.511,52.0214],[-1.5135,52.0185],[-1.5157,52.0142],[-1.5182,52.0109],[-1.5192,52.0088],[-1.5207,52.0067],[-1.5213,52.0055],[-1.5216,52.0016],[-1.5228,51.9968],[-1.5243,51.994],[-1.5253,51.9929],[-1.5269,51.9925],[-1.5279,51.9917],[-1.5291,51.9926],[-1.533,51.9939],[-1.5348,51.9943],[-1.536,51.9953],[-1.5399,51.9964],[-1.5439,51.9963],[-1.5464,51.995],[-1.553,51.9926],[-1.554,51.992],[-1.5572,51.9916],[-1.5567,51.9893],[-1.5534,51.9857],[-1.5536,51.9856],[-1.5497,51.9808],[-1.5568,51.9788],[-1.5636,51.977],[-1.5678,51.9765],[-1.5756,51.9745],[-1.5806,51.973],[-1.5867,51.9739],[-1.5897,51.9745],[-1.5949,51.9758],[-1.6004,51.9768],[-1.5967,51.9743],[-1.5958,51.9726],[-1.5916,51.9704],[-1.5943,51.9681],[-1.5953,51.9676],[-1.596,51.9656],[-1.5969,51.9644],[-1.6004,51.9627],[-1.6092,51.9575],[-1.6124,51.9554],[-1.6136,51.9557],[-1.6162,51.9579],[-1.618,51.9591],[-1.6199,51.9607],[-1.6219,51.9619],[-1.6216,51.9624],[-1.6236,51.9648],[-1.6268,51.9679],[-1.6297,51.9699],[-1.6324,51.9705],[-1.6332,51.9714],[-1.6351,51.9725],[-1.6365,51.9729],[-1.6359,51.9737],[-1.6428,51.9777],[-1.6472,51.9796],[-1.6478,51.98],[-1.6517,51.9814],[-1.6566,51.9835],[-1.6573,51.9844],[-1.659,51.9849],[-1.6658,51.9875],[-1.6677,51.9886],[-1.6693,51.9892],[-1.6699,51.9931],[-1.6662,51.9969],[-1.665,51.9978],[-1.6613,51.9993],[-1.6591,51.9998],[-1.657,52.0015],[-1.6559,52.003],[-1.653,52.0046],[-1.6516,52.0057],[-1.6486,52.0068],[-1.6429,52.0092],[-1.642,52.0102],[-1.6422,52.0114],[-1.6433,52.0129],[-1.6426,52.0153],[-1.6409,52.0179],[-1.6384,52.0207],[-1.6363,52.0214],[-1.6318,52.0248],[-1.631,52.0251],[-1.6291,52.0268],[-1.6276,52.0274],[-1.6244,52.0264],[-1.6202,52.0277],[-1.6187,52.0291],[-1.6185,52.0305],[-1.6175,52.0316],[-1.6176,52.0332],[-1.619,52.0342],[-1.6192,52.0349],[-1.6215,52.0352],[-1.6225,52.0361],[-1.6242,52.0362],[-1.6251,52.0377],[-1.6241,52.0385],[-1.6257,52.0389],[-1.6282,52.037],[-1.6325,52.0359],[-1.6328,52.0363],[-1.6366,52.037],[-1.6393,52.0372],[-1.6432,52.0353],[-1.6442,52.0346],[-1.6464,52.0351],[-1.6484,52.034],[-1.651,52.0352],[-1.6536,52.0354],[-1.6554,52.0349],[-1.6562,52.0336],[-1.6561,52.0324],[-1.6579,52.0317],[-1.6603,52.0316],[-1.6646,52.0318],[-1.6659,52.0333],[-1.6661,52.0344],[-1.6675,52.0362],[-1.6707,52.0367],[-1.6739,52.0361],[-1.6753,52.0368],[-1.6775,52.037],[-1.6784,52.0367],[-1.6804,52.0372],[-1.6846,52.0376],[-1.6879,52.0376],[-1.6898,52.0382],[-1.6912,52.0394],[-1.6927,52.0398],[-1.694,52.0395],[-1.695,52.0405],[-1.6948,52.0429],[-1.6931,52.045],[-1.6911,52.0484],[-1.6906,52.0514],[-1.6886,52.0518],[-1.6901,52.0534],[-1.6902,52.0547],[-1.6926,52.0544],[-1.6955,52.0545],[-1.6989,52.0544],[-1.7005,52.055],[-1.7025,52.0562],[-1.703,52.0575],[-1.7052,52.0597],[-1.7055,52.0615],[-1.704,52.0634],[-1.7034,52.0675],[-1.7016,52.0703],[-1.7017,52.0728],[-1.7075,52.0725],[-1.7099,52.0733],[-1.7111,52.0722],[-1.7122,52.0707],[-1.7126,52.068],[-1.712,52.0667],[-1.7143,52.0667],[-1.7171,52.0682],[-1.7207,52.0688],[-1.7271,52.0707],[-1.7288,52.0716],[-1.7282,52.0727],[-1.7307,52.0734],[-1.7289,52.0783],[-1.7282,52.0814],[-1.7291,52.0815],[-1.7295,52.0841],[-1.7281,52.0885],[-1.7289,52.0887],[-1.7284,52.091],[-1.7287,52.0917],[-1.7304,52.0921],[-1.7302,52.0951],[-1.7296,52.0952],[-1.7286,52.098],[-1.7284,52.0999],[-1.73,52.0987],[-1.7302,52.098],[-1.7322,52.097],[-1.7328,52.0952],[-1.7342,52.094],[-1.7386,52.0914],[-1.7403,52.0914],[-1.7424,52.0922],[-1.746,52.0929],[-1.7476,52.0936],[-1.7513,52.0959],[-1.7518,52.0969],[-1.7534,52.0976],[-1.7548,52.0993],[-1.7541,52.1009],[-1.7551,52.1012],[-1.7577,52.1032],[-1.7588,52.106],[-1.7629,52.1075],[-1.7632,52.1081],[-1.7665,52.1099],[-1.7677,52.1126],[-1.7657,52.113],[-1.7617,52.1144],[-1.7592,52.115],[-1.7603,52.1162],[-1.7625,52.1152],[-1.7632,52.1164],[-1.7646,52.1159],[-1.7697,52.1153],[-1.7706,52.1161],[-1.773,52.1167],[-1.7747,52.118],[-1.7758,52.1183],[-1.7784,52.1183],[-1.7801,52.119],[-1.7806,52.1201],[-1.7855,52.1198],[-1.7878,52.1195],[-1.791,52.1202],[-1.7933,52.1218],[-1.793,52.1228],[-1.794,52.1239],[-1.7958,52.1244],[-1.7933,52.1255],[-1.7917,52.1286],[-1.7903,52.1289],[-1.7892,52.1298],[-1.7898,52.1303],[-1.7866,52.1314],[-1.7864,52.1324],[-1.7916,52.1339],[-1.7997,52.1363],[-1.8022,52.1376],[-1.8088,52.1399],[-1.8108,52.1398],[-1.8143,52.1393],[-1.8173,52.1386],[-1.8213,52.1373],[-1.8232,52.1364],[-1.8249,52.1374],[-1.8246,52.1387],[-1.8279,52.1412],[-1.8255,52.1418],[-1.8253,52.1427],[-1.8234,52.1459],[-1.828,52.1463],[-1.8316,52.1458],[-1.831,52.1483],[-1.8336,52.1482],[-1.8375,52.1504],[-1.8393,52.1518],[-1.8397,52.1527],[-1.844,52.1515],[-1.8482,52.15],[-1.8476,52.1486],[-1.8519,52.148],[-1.851,52.1465],[-1.8469,52.1472],[-1.8458,52.1426],[-1.847,52.1421],[-1.8483,52.1403],[-1.8498,52.1394],[-1.8542,52.1385],[-1.8597,52.1405],[-1.8633,52.1428],[-1.867,52.1446],[-1.8654,52.1461],[-1.8639,52.147],[-1.8668,52.1501],[-1.8661,52.1503],[-1.8669,52.153],[-1.8691,52.1532],[-1.8742,52.1545],[-1.8772,52.155],[-1.8806,52.1548],[-1.8827,52.156],[-1.8837,52.1558],[-1.8856,52.1564],[-1.8864,52.1561],[-1.889,52.1563],[-1.8917,52.1551],[-1.8921,52.1542],[-1.8948,52.151],[-1.8949,52.1495],[-1.8942,52.1482],[-1.8914,52.1479],[-1.891,52.1486],[-1.8862,52.1485],[-1.885,52.1471],[-1.8871,52.1446],[-1.8906,52.1417],[-1.891,52.1408],[-1.8928,52.1387],[-1.8964,52.1371],[-1.9002,52.1357],[-1.9014,52.1347],[-1.9028,52.1349],[-1.9023,52.1379],[-1.9042,52.14],[-1.9043,52.1414],[-1.9051,52.1427],[-1.9073,52.1427],[-1.9086,52.1435],[-1.9115,52.1446],[-1.913,52.1448],[-1.9172,52.1469],[-1.918,52.1487],[-1.9219,52.153],[-1.9244,52.1532],[-1.9298,52.1532],[-1.9336,52.1535],[-1.9401,52.153],[-1.9415,52.154],[-1.9443,52.1553],[-1.9423,52.157],[-1.9399,52.1585],[-1.9391,52.1592],[-1.9397,52.1603],[-1.9375,52.1617],[-1.9373,52.1634],[-1.9341,52.1654],[-1.935,52.166],[-1.9346,52.1678],[-1.9354,52.1683],[-1.9355,52.1695],[-1.9374,52.1697],[-1.9427,52.1709],[-1.9456,52.1703],[-1.9472,52.1679],[-1.9514,52.1692],[-1.9604,52.1687],[-1.9605,52.1695],[-1.9619,52.1706],[-1.9617,52.1724],[-1.9607,52.174],[-1.9558,52.1741],[-1.9514,52.1735],[-1.9494,52.1729],[-1.9447,52.1747],[-1.9442,52.1754],[-1.9421,52.177],[-1.9411,52.1784],[-1.9398,52.1817],[-1.9396,52.1841],[-1.9376,52.1884],[-1.9357,52.1901],[-1.9358,52.1912],[-1.9348,52.1929],[-1.9353,52.1947],[-1.9364,52.1965],[-1.9365,52.1975],[-1.9358,52.1987],[-1.9357,52.2002],[-1.9365,52.2009],[-1.9366,52.2026],[-1.9357,52.204],[-1.9333,52.2063],[-1.9321,52.2064],[-1.9309,52.2077],[-1.9266,52.2089],[-1.9233,52.2088],[-1.9218,52.2102],[-1.9201,52.2103],[-1.9197,52.2142],[-1.9177,52.2175],[-1.9173,52.2189],[-1.9176,52.2239],[-1.9191,52.2262],[-1.9204,52.229],[-1.9239,52.2341],[-1.9252,52.2376],[-1.9255,52.239],[-1.9239,52.2402],[-1.9248,52.241],[-1.9254,52.2426],[-1.9267,52.2427],[-1.9279,52.2446],[-1.9319,52.2475],[-1.9319,52.2482],[-1.9337,52.2498],[-1.934,52.2511],[-1.9349,52.2526],[-1.9353,52.2545],[-1.9344,52.2545],[-1.9354,52.2568],[-1.9341,52.26],[-1.9366,52.2604],[-1.9359,52.2617],[-1.9364,52.2627],[-1.9348,52.2629],[-1.9344,52.2646],[-1.9358,52.2645],[-1.9358,52.266],[-1.9381,52.2689],[-1.9387,52.2712],[-1.9374,52.2761],[-1.9347,52.2771],[-1.9302,52.2756],[-1.9274,52.2755],[-1.9265,52.2761],[-1.924,52.2761],[-1.9212,52.2765],[-1.9196,52.2761],[-1.9169,52.2752],[-1.9146,52.2754],[-1.9123,52.2768],[-1.9085,52.278],[-1.9054,52.2788],[-1.9029,52.2802],[-1.9036,52.2807],[-1.9007,52.2822],[-1.9008,52.2835],[-1.8966,52.2837],[-1.8956,52.2827],[-1.8941,52.2831],[-1.8928,52.2842],[-1.8918,52.2855],[-1.8909,52.286],[-1.8866,52.2866],[-1.886,52.2872],[-1.8866,52.2883],[-1.8855,52.2905],[-1.8858,52.2917],[-1.8843,52.292],[-1.8842,52.2933],[-1.8835,52.2944],[-1.8826,52.2947],[-1.8814,52.2969],[-1.8806,52.2976],[-1.8802,52.299],[-1.8777,52.3006],[-1.876,52.3038],[-1.8752,52.3042],[-1.8753,52.3056],[-1.8763,52.3055],[-1.8776,52.3064],[-1.8788,52.3086],[-1.8809,52.3109],[-1.8749,52.3124],[-1.8732,52.3123],[-1.8704,52.3126],[-1.8686,52.3146],[-1.8669,52.3188],[-1.8673,52.3234],[-1.867,52.3253],[-1.8674,52.3272],[-1.8674,52.3314],[-1.8651,52.333],[-1.8653,52.3333],[-1.8683,52.333],[-1.8729,52.337],[-1.8743,52.339],[-1.8751,52.3412],[-1.8752,52.343],[-1.8762,52.3456],[-1.8805,52.3493],[-1.8849,52.3537],[-1.8845,52.3545],[-1.8852,52.356],[-1.8864,52.3562],[-1.8876,52.3579],[-1.889,52.3611],[-1.8878,52.3614],[-1.8841,52.3618],[-1.881,52.3626],[-1.8798,52.3625],[-1.8777,52.3634],[-1.8761,52.3636],[-1.8735,52.3653],[-1.8734,52.3662],[-1.872,52.3676],[-1.8693,52.3681],[-1.8673,52.3679],[-1.8634,52.367],[-1.8632,52.3666],[-1.8497,52.3667],[-1.8464,52.3661],[-1.8444,52.3654],[-1.8416,52.3652],[-1.8381,52.3666],[-1.8364,52.3668],[-1.835,52.3674],[-1.8331,52.3661],[-1.8303,52.366],[-1.8296,52.3673],[-1.8269,52.3661],[-1.8245,52.3664],[-1.8243,52.3656],[-1.8226,52.366],[-1.8182,52.3663],[-1.8132,52.3658],[-1.8128,52.3666],[-1.8079,52.3666],[-1.807,52.3659],[-1.8062,52.3642],[-1.805,52.363],[-1.8037,52.3627],[-1.7997,52.3587],[-1.7978,52.3584],[-1.7915,52.3567],[-1.788,52.3552],[-1.7852,52.3534],[-1.7838,52.3509],[-1.7845,52.3501],[-1.7795,52.3483],[-1.7794,52.3479],[-1.7758,52.3479],[-1.7762,52.3496],[-1.7749,52.3504],[-1.7719,52.3513],[-1.7748,52.3545],[-1.7732,52.3555],[-1.7735,52.3566],[-1.7766,52.3551],[-1.7782,52.3566],[-1.7782,52.3578],[-1.7792,52.3601],[-1.7802,52.3638],[-1.7792,52.3645],[-1.7757,52.3659],[-1.7724,52.3655],[-1.7701,52.3646],[-1.7701,52.3641],[-1.7671,52.3647],[-1.7631,52.3643],[-1.7619,52.3639],[-1.7596,52.3625],[-1.76,52.3593],[-1.7591,52.3581],[-1.7529,52.3558],[-1.7511,52.3551],[-1.7488,52.3548],[-1.7459,52.355],[-1.7437,52.3554],[-1.7423,52.3569],[-1.7413,52.3573],[-1.7411,52.3595],[-1.7405,52.3605],[-1.7392,52.3613],[-1.7379,52.3628],[-1.7383,52.365],[-1.7366,52.3681],[-1.7352,52.37],[-1.7339,52.3708],[-1.7312,52.3707],[-1.7296,52.37],[-1.7278,52.3698],[-1.7252,52.3705],[-1.7233,52.3708],[-1.7203,52.3726],[-1.7186,52.37],[-1.7178,52.3683],[-1.718,52.366],[-1.7202,52.363],[-1.7208,52.3589],[-1.7202,52.3573],[-1.7188,52.3573],[-1.7183,52.3587],[-1.7167,52.358],[-1.7151,52.3579],[-1.7128,52.3568],[-1.7126,52.3562],[-1.7103,52.355],[-1.7075,52.3552],[-1.7041,52.3542],[-1.7,52.3547],[-1.6981,52.3557],[-1.6962,52.3544],[-1.6943,52.3514],[-1.6926,52.3515],[-1.6915,52.353],[-1.6876,52.3544],[-1.6849,52.356],[-1.6861,52.3573],[-1.6862,52.3581],[-1.6837,52.3604],[-1.6847,52.363],[-1.6822,52.3635],[-1.6791,52.3637],[-1.6779,52.3641],[-1.6755,52.3638],[-1.6725,52.3631],[-1.67,52.3649],[-1.6681,52.3645],[-1.6668,52.3649],[-1.6641,52.364],[-1.6609,52.3657],[-1.6537,52.3604],[-1.6526,52.3594],[-1.6513,52.3564],[-1.6484,52.3567],[-1.6478,52.3581],[-1.645,52.361],[-1.6449,52.3618],[-1.6418,52.3625],[-1.6375,52.3643],[-1.6363,52.3652],[-1.6335,52.3642],[-1.6316,52.3657],[-1.6298,52.3651],[-1.6265,52.3666],[-1.6239,52.3658],[-1.6225,52.3661],[-1.621,52.3679],[-1.6256,52.3688],[-1.6266,52.3692],[-1.6248,52.3702],[-1.6237,52.3718],[-1.6224,52.3718],[-1.62,52.3707],[-1.6171,52.3726],[-1.6181,52.3738],[-1.6182,52.3762],[-1.6164,52.3746],[-1.6117,52.3747],[-1.6079,52.3765],[-1.6076,52.3791],[-1.6069,52.381],[-1.6103,52.3825],[-1.6088,52.383],[-1.6075,52.3846],[-1.6052,52.3839],[-1.6055,52.3849],[-1.6042,52.3856],[-1.602,52.3874],[-1.6033,52.3882],[-1.6011,52.3893],[-1.5947,52.3874],[-1.594,52.3879],[-1.5884,52.3862],[-1.5848,52.3857],[-1.5801,52.3849],[-1.5758,52.3846],[-1.5767,52.3828],[-1.573,52.3825],[-1.5714,52.3833],[-1.5696,52.3829],[-1.5688,52.3837],[-1.5701,52.3843],[-1.5678,52.3848],[-1.5656,52.3832],[-1.5638,52.3805],[-1.5624,52.3767],[-1.5593,52.3756],[-1.555,52.3744],[-1.5549,52.3737],[-1.5568,52.3724],[-1.5556,52.372],[-1.5572,52.3697],[-1.5583,52.3686],[-1.5559,52.3677],[-1.5575,52.3657],[-1.5545,52.3649],[-1.5524,52.3639],[-1.5494,52.3663],[-1.5468,52.3653],[-1.5419,52.3666],[-1.5457,52.3693],[-1.5399,52.3738],[-1.5355,52.3776],[-1.5327,52.3762],[-1.5299,52.3778],[-1.5247,52.3794],[-1.5228,52.3775],[-1.5198,52.3755],[-1.5211,52.3745],[-1.52,52.3731],[-1.5185,52.3735],[-1.5176,52.3716],[-1.5147,52.37],[-1.5134,52.3698],[-1.5118,52.3709],[-1.5091,52.3735],[-1.5085,52.3754],[-1.5067,52.3769],[-1.5045,52.3778],[-1.4866,52.3768],[-1.4823,52.3771],[-1.4804,52.3743],[-1.4765,52.3746],[-1.4707,52.3765],[-1.4664,52.3771],[-1.4647,52.3755],[-1.4663,52.3745],[-1.4639,52.3737],[-1.4604,52.3748],[-1.463,52.3763],[-1.4615,52.3774],[-1.4631,52.3797],[-1.4595,52.3814],[-1.4562,52.3825],[-1.4509,52.3837],[-1.4469,52.3853],[-1.4413,52.3887],[-1.4358,52.3922],[-1.4327,52.395],[-1.4322,52.3963],[-1.4309,52.3981],[-1.4309,52.3999],[-1.4319,52.4016],[-1.4334,52.4036],[-1.4371,52.4077],[-1.438,52.4097],[-1.4376,52.4107],[-1.4347,52.4127],[-1.4318,52.4166],[-1.4276,52.4242],[-1.4243,52.431],[-1.424,52.4327],[-1.4242,52.4341],[-1.425,52.4347],[-1.428,52.4354],[-1.4299,52.4368],[-1.4319,52.4375],[-1.4379,52.439],[-1.4401,52.4397],[-1.441,52.4406],[-1.4467,52.4426],[-1.4452,52.4456],[-1.445,52.4464],[-1.4437,52.4474],[-1.4455,52.4483],[-1.4461,52.4475],[-1.4539,52.4504],[-1.4604,52.4536],[-1.4588,52.4547],[-1.4598,52.4556],[-1.4613,52.4558],[-1.462,52.4578],[-1.4639,52.4583],[-1.4663,52.4585],[-1.4696,52.4575],[-1.472,52.4565],[-1.4733,52.4564],[-1.4792,52.4571],[-1.4832,52.4581],[-1.4847,52.4572],[-1.4869,52.4576],[-1.4868,52.4582],[-1.4892,52.4584],[-1.4897,52.458],[-1.4928,52.4584],[-1.4913,52.4565],[-1.4917,52.455],[-1.4959,52.4522],[-1.4988,52.451],[-1.5026,52.4508],[-1.505,52.4501],[-1.5102,52.4513],[-1.5197,52.4533],[-1.5191,52.4551],[-1.5176,52.4568],[-1.5216,52.4563],[-1.5259,52.4563],[-1.5286,52.4567],[-1.535,52.4595],[-1.5367,52.462],[-1.5384,52.4637],[-1.54,52.4647],[-1.5453,52.4614],[-1.5479,52.4594],[-1.5492,52.459],[-1.5514,52.457],[-1.5539,52.4567],[-1.5585,52.4566],[-1.561,52.4553],[-1.563,52.456],[-1.5684,52.4561],[-1.5703,52.4569],[-1.5739,52.4579],[-1.5775,52.4584],[-1.5787,52.4581],[-1.5817,52.4589],[-1.5864,52.4604],[-1.5899,52.4619],[-1.59,52.4611],[-1.5931,52.4616],[-1.5949,52.4607],[-1.5965,52.4584],[-1.5958,52.4576],[-1.5955,52.4559],[-1.5979,52.455],[-1.5986,52.4543],[-1.6003,52.4549],[-1.6012,52.4558],[-1.6027,52.4566],[-1.6038,52.4567],[-1.606,52.4582],[-1.6084,52.4582],[-1.6107,52.4586],[-1.6126,52.4616],[-1.6142,52.463],[-1.6162,52.4634],[-1.6183,52.4641],[-1.6217,52.4634],[-1.6245,52.4635],[-1.6269,52.4623],[-1.6267,52.4613],[-1.6258,52.4605],[-1.6259,52.4592],[-1.6247,52.457],[-1.6269,52.4562],[-1.6291,52.4546],[-1.6297,52.4538],[-1.6324,52.4525],[-1.6335,52.4517],[-1.6336,52.4509],[-1.6346,52.4499],[-1.635,52.4487],[-1.6374,52.4476],[-1.6385,52.4452],[-1.6414,52.4433],[-1.6433,52.443],[-1.6453,52.4421],[-1.6507,52.4413],[-1.6528,52.4407],[-1.6562,52.441],[-1.66,52.4428],[-1.6623,52.4443],[-1.6649,52.4427],[-1.6646,52.44],[-1.6666,52.4355],[-1.6707,52.4368],[-1.6772,52.4363],[-1.6766,52.4377],[-1.6781,52.4386],[-1.6803,52.4391],[-1.6833,52.4403],[-1.6844,52.4415],[-1.6855,52.4452],[-1.688,52.4474],[-1.6902,52.4488],[-1.6912,52.4499],[-1.6953,52.4529],[-1.6986,52.456],[-1.7002,52.4585],[-1.7014,52.4593],[-1.7045,52.4609],[-1.7085,52.4644],[-1.7086,52.4659],[-1.7098,52.4666],[-1.7108,52.4718],[-1.7107,52.4738],[-1.7128,52.4766],[-1.7153,52.4784],[-1.7148,52.4786],[-1.7185,52.4802],[-1.7226,52.4827],[-1.73,52.4888],[-1.7331,52.4919],[-1.7355,52.4952],[-1.7437,52.5076],[-1.7464,52.5097],[-1.7503,52.5118],[-1.7535,52.513],[-1.7533,52.5141],[-1.7541,52.5158],[-1.7551,52.516],[-1.757,52.5177],[-1.757,52.5183],[-1.7543,52.5185],[-1.7538,52.5212],[-1.7509,52.5206],[-1.7489,52.5208],[-1.7459,52.52],[-1.7438,52.5206],[-1.7419,52.5206],[-1.7367,52.5224],[-1.7352,52.5233],[-1.7338,52.5235],[-1.7321,52.523],[-1.7304,52.5232],[-1.7291,52.5246],[-1.7308,52.5259],[-1.7316,52.5277],[-1.7369,52.5291],[-1.7387,52.5291],[-1.7394,52.5319],[-1.7424,52.5313],[-1.7435,52.5327],[-1.7471,52.5313],[-1.7491,52.5314],[-1.7504,52.534],[-1.7509,52.5363],[-1.7484,52.5365],[-1.7488,52.5386],[-1.7486,52.5399],[-1.749,52.5412],[-1.747,52.5419],[-1.752,52.5438],[-1.7534,52.5451],[-1.7542,52.5488],[-1.7546,52.5493],[-1.7558,52.5548],[-1.7564,52.5559],[-1.7578,52.5556],[-1.7606,52.5557],[-1.7637,52.5566],[-1.7653,52.5567],[-1.7663,52.5579],[-1.7677,52.5588],[-1.7669,52.5598],[-1.7669,52.5616],[-1.7698,52.5634],[-1.7742,52.5646],[-1.7739,52.5656],[-1.7718,52.5671],[-1.7703,52.5679],[-1.7678,52.5681],[-1.7651,52.5691],[-1.764,52.5698],[-1.7636,52.571],[-1.7655,52.5709],[-1.7671,52.5712],[-1.7682,52.573],[-1.7681,52.5743],[-1.7698,52.575],[-1.772,52.5747],[-1.7767,52.5746],[-1.7788,52.5758],[-1.7795,52.5787],[-1.7806,52.5791],[-1.7814,52.5803],[-1.7848,52.5817],[-1.7868,52.583],[-1.7885,52.5853],[-1.7881,52.5878],[-1.7862,52.5886],[-1.7839,52.5891],[-1.781,52.5912],[-1.7763,52.5922],[-1.7746,52.5923],[-1.7729,52.5909],[-1.7703,52.5892],[-1.768,52.5892],[-1.7627,52.5905],[-1.7558,52.5916],[-1.751,52.5934],[-1.7483,52.5937],[-1.7451,52.5937],[-1.7413,52.5943],[-1.7392,52.5935],[-1.7403,52.5901],[-1.739,52.5893],[-1.7375,52.589],[-1.7336,52.5891],[-1.7332,52.5886],[-1.7281,52.5883],[-1.7244,52.5884],[-1.7232,52.5878],[-1.7192,52.5888],[-1.7173,52.5887],[-1.7139,52.5888],[-1.7077,52.5874],[-1.7039,52.5876],[-1.7034,52.5888],[-1.704,52.5901],[-1.7035,52.5906],[-1.7004,52.5909],[-1.699,52.5906],[-1.6976,52.591],[-1.6959,52.5903],[-1.6944,52.5901],[-1.6939,52.5893],[-1.6915,52.5893],[-1.6886,52.5886],[-1.6857,52.5893],[-1.6861,52.5928],[-1.6856,52.5934],[-1.6829,52.5933],[-1.6827,52.5938],[-1.6803,52.5935],[-1.6794,52.5926],[-1.6776,52.5932],[-1.6737,52.5926],[-1.6686,52.5926],[-1.6666,52.5921],[-1.6656,52.5923],[-1.6653,52.5946],[-1.6645,52.5953],[-1.6608,52.5945],[-1.6599,52.5956],[-1.6561,52.5955],[-1.6556,52.5963],[-1.6526,52.5975],[-1.6517,52.5984],[-1.6489,52.5986],[-1.6491,52.6007],[-1.6475,52.6015],[-1.6452,52.6031],[-1.6438,52.6033],[-1.6434,52.605],[-1.6424,52.6063],[-1.641,52.6069],[-1.6398,52.6084],[-1.6391,52.6106],[-1.6398,52.6147],[-1.6392,52.6156],[-1.6369,52.6173],[-1.636,52.6196],[-1.6387,52.6207],[-1.6402,52.6201],[-1.6441,52.6208],[-1.6432,52.6229],[-1.6382,52.6255],[-1.6398,52.6271],[-1.6405,52.6286],[-1.6419,52.6298],[-1.6425,52.6314],[-1.6411,52.6329],[-1.6382,52.6377],[-1.6403,52.6391],[-1.6424,52.6409],[-1.6373,52.6421],[-1.633,52.6434],[-1.6344,52.6439],[-1.6359,52.6453],[-1.6392,52.6472],[-1.6403,52.6484],[-1.6404,52.6493],[-1.6426,52.651],[-1.6421,52.652],[-1.6429,52.6544],[-1.6442,52.6567],[-1.645,52.6575],[-1.6421,52.658],[-1.6394,52.6588],[-1.6392,52.6593],[-1.6352,52.6608],[-1.6281,52.6638],[-1.6253,52.6658],[-1.6191,52.6683],[-1.6156,52.6687],[-1.6158,52.671],[-1.6155,52.672],[-1.6121,52.6722],[-1.6052,52.6733],[-1.6039,52.6741],[-1.6053,52.6765],[-1.6062,52.677],[-1.6039,52.6779],[-1.6043,52.679],[-1.6021,52.6796],[-1.5897,52.6871],[-1.5897,52.6872],[-1.5845,52.6851],[-1.5814,52.6824],[-1.5794,52.6796],[-1.5769,52.6783],[-1.5703,52.6797],[-1.5691,52.6797],[-1.5665,52.6776],[-1.5685,52.677],[-1.5704,52.6758],[-1.5649,52.6739],[-1.5597,52.6712],[-1.5556,52.6698],[-1.5528,52.6684],[-1.5522,52.6669],[-1.5513,52.666],[-1.5496,52.6632],[-1.5461,52.659],[-1.5473,52.656],[-1.5424,52.6536],[-1.5447,52.6515],[-1.545,52.6503],[-1.5428,52.6481],[-1.5432,52.6468],[-1.5446,52.645],[-1.5445,52.6446],[-1.547,52.6423],[-1.5506,52.6411],[-1.5531,52.6408],[-1.5556,52.6385],[-1.559,52.6372],[-1.562,52.6369],[-1.5644,52.6364],[-1.5679,52.636],[-1.571,52.6361],[-1.5714,52.635],[-1.571,52.634],[-1.569,52.6331],[-1.5665,52.6323],[-1.5646,52.6312],[-1.5659,52.6303],[-1.5665,52.6286],[-1.566,52.626],[-1.5671,52.6232],[-1.5676,52.6226],[-1.5669,52.6206],[-1.5645,52.62],[-1.5625,52.6202],[-1.561,52.6196],[-1.5613,52.619],[-1.5607,52.617],[-1.5565,52.6152],[-1.5545,52.6147],[-1.5543,52.6134],[-1.5564,52.6108],[-1.5571,52.6089],[-1.5572,52.6059],[-1.5571,52.6013],[-1.5594,52.5976],[-1.5603,52.5968],[-1.56,52.596],[-1.5581,52.5962],[-1.557,52.5956],[-1.5562,52.5941],[-1.5527,52.5937],[-1.55,52.5926],[-1.5493,52.5929],[-1.547,52.5918],[-1.5462,52.5906],[-1.5446,52.5898],[-1.5426,52.5894],[-1.5376,52.5896],[-1.5374,52.5889],[-1.5347,52.5872],[-1.5317,52.5857],[-1.5314,52.5849],[-1.5321,52.5843],[-1.5309,52.5832],[-1.5288,52.5833],[-1.5272,52.5827],[-1.5252,52.5803],[-1.5263,52.5792],[-1.5253,52.5767],[-1.5267,52.5766],[-1.5267,52.5753],[-1.5259,52.574],[-1.523,52.5735],[-1.5216,52.572],[-1.5216,52.5713],[-1.5229,52.5706],[-1.5204,52.5697],[-1.5092,52.5664],[-1.4926,52.5614],[-1.4802,52.5578],[-1.4753,52.5564],[-1.4641,52.5531],[-1.46,52.5516],[-1.4592,52.552],[-1.451,52.5491],[-1.4324,52.5421],[-1.4272,52.5403],[-1.427,52.5406],[-1.419,52.5378],[-1.4183,52.5365],[-1.4174,52.5361],[-1.4174,52.5344],[-1.4152,52.5344],[-1.4123,52.5332],[-1.4071,52.5316],[-1.3978,52.528],[-1.3829,52.5225],[-1.3733,52.5191],[-1.3736,52.5181],[-1.3706,52.5178],[-1.3682,52.5172],[-1.3682,52.5164],[-1.365,52.5159],[-1.3555,52.5123],[-1.354,52.5118],[-1.3418,52.5074],[-1.3385,52.5058],[-1.3312,52.5033],[-1.3236,52.5005],[-1.3184,52.4984],[-1.3072,52.4942],[-1.3054,52.4931],[-1.2997,52.4885],[-1.2936,52.4842],[-1.2921,52.4827],[-1.2827,52.4751],[-1.2791,52.4719],[-1.2772,52.4704],[-1.2659,52.461],[-1.2599,52.4557],[-1.2552,52.4514],[-1.2429,52.4397],[-1.2408,52.4401],[-1.2327,52.4318],[-1.2244,52.423],[-1.2165,52.4139],[-1.2155,52.4125],[-1.2111,52.4078],[-1.2068,52.4028],[-1.204,52.3991],[-1.2025,52.398],[-1.2016,52.3967]]]}</t>
  </si>
  <si>
    <t>{"type":"MultiPolygon","coordinates":[[[[0.0273,51.1399],[0.0266,51.1376],[0.0266,51.1361],[0.0272,51.1354],[0.0278,51.1332],[0.026,51.1319],[0.026,51.1302],[0.0253,51.1282],[0.0254,51.1271],[0.0263,51.1265],[0.0262,51.1249],[0.0252,51.1234],[0.0256,51.1226],[0.0269,51.1218],[0.0281,51.1177],[0.0322,51.1168],[0.0342,51.1159],[0.0346,51.115],[0.0365,51.1151],[0.0373,51.1131],[0.0368,51.1122],[0.04,51.1118],[0.0414,51.1119],[0.0413,51.1108],[0.0443,51.1111],[0.0445,51.1106],[0.0413,51.1103],[0.0393,51.1094],[0.0375,51.1104],[0.0354,51.1098],[0.0346,51.1089],[0.0329,51.1086],[0.0309,51.1087],[0.028,51.1085],[0.0272,51.109],[0.0256,51.1091],[0.0239,51.1079],[0.0214,51.1069],[0.0197,51.1052],[0.0186,51.1036],[0.0153,51.1048],[0.0131,51.1061],[0.0119,51.1073],[0.0095,51.1104],[0.0086,51.1089],[0.0067,51.1077],[0.0069,51.1068],[0.0057,51.1062],[0.005,51.1053],[0.0064,51.1047],[0.0073,51.1048],[0.0098,51.1038],[0.0113,51.1026],[0.0104,51.1022],[0.0091,51.1025],[0.0054,51.1026],[0.0029,51.1023],[0.0013,51.1014],[-0.000004,51.1012],[-0.0053,51.0989],[-0.0071,51.0991],[-0.0081,51.0977],[-0.0109,51.0965],[-0.012,51.0963],[-0.0134,51.0974],[-0.0142,51.0968],[-0.0158,51.0966],[-0.0179,51.0969],[-0.0196,51.096],[-0.0213,51.0968],[-0.0216,51.0959],[-0.0254,51.0942],[-0.0262,51.0918],[-0.027,51.0917],[-0.0281,51.0931],[-0.0309,51.0942],[-0.0323,51.0943],[-0.0355,51.0938],[-0.0362,51.093],[-0.0351,51.0924],[-0.0311,51.0926],[-0.0318,51.0916],[-0.0318,51.0904],[-0.0314,51.0873],[-0.0281,51.0819],[-0.0272,51.0781],[-0.0274,51.0774],[-0.0269,51.0751],[-0.024,51.0758],[-0.0219,51.076],[-0.0199,51.0757],[-0.0169,51.0742],[-0.0133,51.074],[-0.014,51.0704],[-0.015,51.0694],[-0.0132,51.0665],[-0.0122,51.0664],[-0.0102,51.065],[-0.0101,51.0633],[-0.0112,51.0629],[-0.0112,51.061],[-0.0104,51.0593],[-0.0084,51.0574],[-0.0082,51.0563],[-0.0063,51.0568],[-0.0038,51.0563],[-0.0023,51.0555],[0.002,51.0557],[0.0019,51.0572],[0.0043,51.0581],[0.0061,51.0575],[0.0079,51.0579],[0.0087,51.0569],[0.0104,51.0573],[0.0137,51.057],[0.0126,51.0557],[0.0116,51.0534],[0.0107,51.0527],[0.0066,51.0504],[0.0041,51.0499],[0.002,51.0489],[-0.0018,51.0484],[-0.0035,51.0468],[-0.0021,51.0445],[-0.0023,51.0427],[-0.0037,51.042],[-0.0072,51.0412],[-0.0066,51.0401],[-0.0079,51.039],[-0.0076,51.0381],[-0.0043,51.0383],[-0.0019,51.0377],[-0.0007,51.037],[-0.0026,51.0352],[-0.0047,51.035],[-0.0081,51.0342],[-0.0082,51.0325],[-0.0101,51.0313],[-0.0112,51.0294],[-0.0122,51.0287],[-0.0135,51.0291],[-0.015,51.0288],[-0.0163,51.028],[-0.018,51.028],[-0.0207,51.0275],[-0.0215,51.0265],[-0.0204,51.0261],[-0.02,51.0245],[-0.0205,51.0226],[-0.0197,51.0216],[-0.0216,51.0207],[-0.0197,51.0195],[-0.0201,51.0185],[-0.0215,51.0171],[-0.0195,51.0166],[-0.0194,51.0157],[-0.0174,51.0154],[-0.0165,51.0146],[-0.0167,51.0138],[-0.0184,51.0125],[-0.0187,51.0112],[-0.0199,51.0094],[-0.0201,51.0083],[-0.019,51.0069],[-0.0192,51.0047],[-0.0201,51.0035],[-0.017,51.003],[-0.0166,51.0025],[-0.0178,51.0002],[-0.0176,50.999],[-0.0185,50.9959],[-0.0182,50.9953],[-0.0189,50.9923],[-0.0189,50.9892],[-0.0203,50.9862],[-0.0201,50.9854],[-0.0211,50.9842],[-0.0236,50.9822],[-0.0246,50.98],[-0.0272,50.9798],[-0.0293,50.9792],[-0.0318,50.9798],[-0.0338,50.9779],[-0.0347,50.9775],[-0.0371,50.9774],[-0.0379,50.9788],[-0.0396,50.9793],[-0.0445,50.9796],[-0.0455,50.9805],[-0.047,50.9812],[-0.0488,50.9811],[-0.0523,50.9795],[-0.0542,50.9794],[-0.0565,50.98],[-0.0585,50.98],[-0.0603,50.9793],[-0.0607,50.9785],[-0.0621,50.9786],[-0.0637,50.9792],[-0.0638,50.9808],[-0.0652,50.9813],[-0.0653,50.9822],[-0.0663,50.9831],[-0.0656,50.9837],[-0.0659,50.9865],[-0.0672,50.9891],[-0.0686,50.9896],[-0.0706,50.9913],[-0.0737,50.9917],[-0.0768,50.9915],[-0.0788,50.9909],[-0.0838,50.9906],[-0.0824,50.9891],[-0.0853,50.9897],[-0.0867,50.9889],[-0.0868,50.9879],[-0.0919,50.9833],[-0.0931,50.9807],[-0.0931,50.9792],[-0.0942,50.9794],[-0.0974,50.9788],[-0.0981,50.9794],[-0.1018,50.9794],[-0.1022,50.9806],[-0.1045,50.9803],[-0.1088,50.9802],[-0.11,50.9782],[-0.1118,50.9764],[-0.1141,50.9765],[-0.1152,50.9759],[-0.1163,50.9735],[-0.1161,50.9703],[-0.1152,50.9698],[-0.1163,50.9672],[-0.1127,50.9673],[-0.1106,50.9679],[-0.1086,50.967],[-0.1094,50.965],[-0.1055,50.9644],[-0.1082,50.9602],[-0.1084,50.9588],[-0.1079,50.9579],[-0.1081,50.9569],[-0.1062,50.9547],[-0.1063,50.954],[-0.1053,50.9517],[-0.105,50.9493],[-0.1042,50.9474],[-0.1055,50.9431],[-0.1094,50.9438],[-0.1111,50.9437],[-0.1125,50.9442],[-0.1171,50.9449],[-0.1185,50.944],[-0.1197,50.9424],[-0.12,50.9413],[-0.1182,50.9413],[-0.1187,50.9405],[-0.1201,50.9405],[-0.1205,50.9387],[-0.1199,50.9337],[-0.1199,50.9325],[-0.1207,50.9304],[-0.1225,50.9281],[-0.1259,50.9234],[-0.1267,50.9211],[-0.1283,50.9191],[-0.129,50.9158],[-0.1296,50.9143],[-0.1297,50.9114],[-0.1304,50.9113],[-0.1308,50.9098],[-0.1305,50.9085],[-0.1308,50.9055],[-0.1307,50.9033],[-0.1309,50.9003],[-0.132,50.8961],[-0.1335,50.8936],[-0.1341,50.8879],[-0.135,50.8866],[-0.1372,50.8846],[-0.1424,50.8843],[-0.142,50.8851],[-0.1426,50.8862],[-0.1446,50.887],[-0.151,50.8858],[-0.1532,50.8849],[-0.1528,50.8826],[-0.153,50.8799],[-0.1549,50.8797],[-0.1596,50.8803],[-0.1619,50.881],[-0.1676,50.881],[-0.1685,50.8819],[-0.1677,50.8847],[-0.1682,50.8851],[-0.1659,50.8923],[-0.1686,50.8924],[-0.1694,50.8899],[-0.1778,50.8905],[-0.1808,50.8884],[-0.1825,50.8883],[-0.1823,50.8871],[-0.1813,50.8837],[-0.1818,50.8811],[-0.1832,50.879],[-0.185,50.8767],[-0.1864,50.8756],[-0.1879,50.8755],[-0.1898,50.8744],[-0.1878,50.8686],[-0.1892,50.869],[-0.1944,50.8697],[-0.1975,50.8696],[-0.199,50.8701],[-0.2009,50.8749],[-0.2025,50.8756],[-0.2054,50.8701],[-0.2067,50.8704],[-0.2107,50.8705],[-0.2139,50.8705],[-0.2143,50.8737],[-0.2142,50.8752],[-0.2174,50.8753],[-0.223,50.8763],[-0.2246,50.8763],[-0.2247,50.8772],[-0.2255,50.8781],[-0.2267,50.8782],[-0.2293,50.877],[-0.2327,50.8759],[-0.2338,50.8752],[-0.2374,50.872],[-0.2388,50.8697],[-0.2395,50.8667],[-0.2406,50.8652],[-0.2451,50.8639],[-0.2447,50.8634],[-0.2415,50.8629],[-0.2397,50.8619],[-0.239,50.8587],[-0.2364,50.8575],[-0.236,50.8565],[-0.2359,50.8538],[-0.2354,50.8524],[-0.2344,50.8511],[-0.2324,50.8495],[-0.2306,50.8483],[-0.2294,50.8457],[-0.2284,50.8456],[-0.2277,50.8444],[-0.226,50.8429],[-0.225,50.8413],[-0.2222,50.8383],[-0.2175,50.8329],[-0.2167,50.833],[-0.2164,50.8306],[-0.2154,50.8305],[-0.2161,50.8276],[-0.2203,50.828],[-0.2213,50.828],[-0.2276,50.8286],[-0.2372,50.8288],[-0.238,50.8279],[-0.241,50.8284],[-0.245,50.8282],[-0.2438,50.8292],[-0.238,50.8294],[-0.2386,50.8306],[-0.2415,50.8308],[-0.2467,50.8308],[-0.2486,50.8302],[-0.2531,50.8313],[-0.2579,50.8317],[-0.2643,50.8319],[-0.2695,50.8317],[-0.2712,50.832],[-0.2755,50.8313],[-0.2785,50.8319],[-0.2798,50.8325],[-0.2821,50.8344],[-0.2845,50.8374],[-0.2857,50.8381],[-0.2875,50.8405],[-0.287,50.8451],[-0.2873,50.8462],[-0.2891,50.8472],[-0.2913,50.8476],[-0.2921,50.8487],[-0.2907,50.8495],[-0.2904,50.8509],[-0.293,50.8532],[-0.2933,50.8528],[-0.2913,50.851],[-0.293,50.8488],[-0.2928,50.8476],[-0.2912,50.8465],[-0.2891,50.8459],[-0.2884,50.8452],[-0.2896,50.8414],[-0.2894,50.8391],[-0.2873,50.8371],[-0.2854,50.8348],[-0.2856,50.8333],[-0.2836,50.8331],[-0.2804,50.8314],[-0.2846,50.8297],[-0.2846,50.8294],[-0.2784,50.829],[-0.2756,50.8293],[-0.272,50.8301],[-0.2704,50.8301],[-0.2669,50.831],[-0.2587,50.8309],[-0.2561,50.8307],[-0.2548,50.8301],[-0.2511,50.83],[-0.2511,50.8291],[-0.2501,50.828],[-0.2491,50.828],[-0.2486,50.8267],[-0.2495,50.8262],[-0.2532,50.8262],[-0.2623,50.8266],[-0.2729,50.827],[-0.2762,50.8269],[-0.2839,50.8261],[-0.2867,50.8255],[-0.291,50.8252],[-0.297,50.824],[-0.3032,50.8232],[-0.3098,50.8218],[-0.3135,50.8211],[-0.32,50.8203],[-0.3231,50.8196],[-0.3282,50.8189],[-0.3327,50.8175],[-0.3338,50.8169],[-0.3438,50.8145],[-0.3445,50.8142],[-0.3502,50.8133],[-0.3531,50.8125],[-0.356,50.8123],[-0.3634,50.8104],[-0.3639,50.81],[-0.3728,50.8086],[-0.3787,50.808],[-0.3802,50.8077],[-0.3865,50.8069],[-0.3976,50.8059],[-0.4031,50.8056],[-0.4209,50.8051],[-0.4227,50.8044],[-0.4263,50.8042],[-0.4358,50.8031],[-0.4387,50.8031],[-0.4417,50.8025],[-0.4459,50.8024],[-0.4506,50.8027],[-0.4561,50.8021],[-0.4588,50.8022],[-0.4632,50.8022],[-0.4694,50.8026],[-0.4856,50.8029],[-0.4967,50.8025],[-0.5019,50.8026],[-0.5116,50.8024],[-0.5126,50.8022],[-0.5242,50.802],[-0.5312,50.8021],[-0.5378,50.8023],[-0.5419,50.8019],[-0.5429,50.804],[-0.5439,50.8068],[-0.5454,50.8078],[-0.5474,50.8087],[-0.5509,50.811],[-0.5527,50.8116],[-0.5564,50.8115],[-0.5598,50.8125],[-0.5607,50.8156],[-0.5605,50.8177],[-0.5615,50.8188],[-0.5627,50.8194],[-0.5659,50.8195],[-0.5678,50.8186],[-0.5699,50.8166],[-0.5712,50.8165],[-0.5722,50.8174],[-0.5736,50.8196],[-0.5736,50.8209],[-0.5724,50.8223],[-0.5728,50.824],[-0.5755,50.8258],[-0.5756,50.8269],[-0.5732,50.8283],[-0.5713,50.8288],[-0.5684,50.8286],[-0.5668,50.829],[-0.5662,50.83],[-0.5676,50.8321],[-0.5699,50.8328],[-0.5707,50.834],[-0.5701,50.8359],[-0.5678,50.8367],[-0.5654,50.8369],[-0.5633,50.8377],[-0.5633,50.8388],[-0.5651,50.84],[-0.5648,50.8417],[-0.5654,50.8434],[-0.5625,50.8489],[-0.5605,50.8514],[-0.5587,50.8521],[-0.5521,50.8536],[-0.5502,50.8532],[-0.5493,50.8518],[-0.5479,50.8511],[-0.5457,50.8513],[-0.5419,50.8526],[-0.541,50.8532],[-0.5401,50.8552],[-0.5391,50.8562],[-0.5387,50.8578],[-0.5397,50.8587],[-0.5412,50.8593],[-0.5458,50.8598],[-0.5464,50.8603],[-0.5443,50.866],[-0.5419,50.8662],[-0.5385,50.8653],[-0.5319,50.8641],[-0.5305,50.8644],[-0.5288,50.8655],[-0.526,50.8668],[-0.5254,50.8673],[-0.5259,50.8692],[-0.5277,50.8709],[-0.5298,50.872],[-0.5323,50.8737],[-0.5353,50.8738],[-0.5405,50.8746],[-0.5415,50.8769],[-0.5413,50.8781],[-0.5397,50.879],[-0.5391,50.8808],[-0.54,50.8816],[-0.5416,50.882],[-0.5432,50.8818],[-0.5443,50.8811],[-0.5487,50.8802],[-0.5532,50.8814],[-0.5554,50.8821],[-0.5584,50.8844],[-0.5596,50.8857],[-0.5608,50.8878],[-0.5599,50.8891],[-0.5589,50.8899],[-0.5537,50.8914],[-0.5493,50.8925],[-0.5485,50.893],[-0.5465,50.8952],[-0.5435,50.8965],[-0.5434,50.8981],[-0.5455,50.8995],[-0.5483,50.8996],[-0.5503,50.899],[-0.5514,50.8998],[-0.5537,50.9025],[-0.555,50.9034],[-0.5557,50.9053],[-0.553,50.9086],[-0.5524,50.9099],[-0.5515,50.9131],[-0.5488,50.9141],[-0.5446,50.914],[-0.5426,50.9134],[-0.5405,50.914],[-0.5395,50.9154],[-0.5371,50.9161],[-0.5372,50.9172],[-0.5395,50.9182],[-0.5427,50.9191],[-0.5448,50.9204],[-0.5447,50.9212],[-0.5476,50.9242],[-0.5478,50.9251],[-0.5473,50.926],[-0.5469,50.9284],[-0.5472,50.9293],[-0.5459,50.9297],[-0.543,50.9301],[-0.5423,50.9305],[-0.5377,50.9319],[-0.5338,50.9334],[-0.5333,50.9343],[-0.5334,50.9363],[-0.5293,50.9382],[-0.5279,50.9379],[-0.5259,50.938],[-0.5252,50.9364],[-0.5231,50.9353],[-0.5218,50.9352],[-0.518,50.9356],[-0.5132,50.9353],[-0.5132,50.9356],[-0.5189,50.9358],[-0.5229,50.9355],[-0.5249,50.9366],[-0.526,50.9385],[-0.5276,50.9381],[-0.5289,50.9385],[-0.5339,50.9368],[-0.5338,50.934],[-0.5348,50.9331],[-0.5415,50.9309],[-0.5473,50.9297],[-0.5479,50.9263],[-0.5484,50.9252],[-0.5479,50.9238],[-0.5468,50.9231],[-0.5451,50.9213],[-0.5454,50.9202],[-0.5423,50.9186],[-0.5395,50.9178],[-0.5372,50.9168],[-0.5379,50.9161],[-0.5397,50.9156],[-0.5409,50.9142],[-0.5427,50.9137],[-0.5456,50.9144],[-0.5485,50.9144],[-0.5513,50.9136],[-0.5522,50.9127],[-0.5532,50.9091],[-0.5561,50.9053],[-0.5555,50.9033],[-0.5541,50.9024],[-0.5523,50.9002],[-0.5506,50.8989],[-0.5482,50.8993],[-0.546,50.8994],[-0.5436,50.8977],[-0.5449,50.8963],[-0.5463,50.8958],[-0.549,50.893],[-0.5507,50.8923],[-0.5534,50.8918],[-0.5597,50.8898],[-0.5611,50.8882],[-0.5599,50.8856],[-0.5587,50.8843],[-0.5555,50.8818],[-0.5488,50.88],[-0.545,50.8806],[-0.5423,50.8817],[-0.5407,50.8816],[-0.5394,50.8804],[-0.5397,50.8796],[-0.5419,50.8781],[-0.5421,50.8772],[-0.5409,50.8743],[-0.5373,50.8736],[-0.5362,50.8724],[-0.5365,50.868],[-0.5369,50.867],[-0.5397,50.8662],[-0.5428,50.8668],[-0.5451,50.8661],[-0.5471,50.8603],[-0.5452,50.8593],[-0.5424,50.8591],[-0.5405,50.8587],[-0.5393,50.8575],[-0.5404,50.8558],[-0.5409,50.8542],[-0.5421,50.8529],[-0.5465,50.8515],[-0.5482,50.8515],[-0.5505,50.8537],[-0.5516,50.8539],[-0.5592,50.8522],[-0.5604,50.8518],[-0.5631,50.8488],[-0.5657,50.8438],[-0.5654,50.8421],[-0.5658,50.8403],[-0.5638,50.8385],[-0.5644,50.8373],[-0.5673,50.8371],[-0.57,50.8364],[-0.571,50.8354],[-0.5714,50.8343],[-0.5711,50.8331],[-0.57,50.8322],[-0.5683,50.8317],[-0.5674,50.831],[-0.567,50.8295],[-0.5681,50.8291],[-0.5711,50.8293],[-0.5732,50.8289],[-0.5758,50.8274],[-0.5764,50.8258],[-0.5739,50.8239],[-0.5732,50.8226],[-0.5744,50.8207],[-0.5743,50.8196],[-0.5733,50.8167],[-0.5717,50.8158],[-0.5705,50.8158],[-0.5689,50.8165],[-0.5671,50.8181],[-0.5649,50.819],[-0.5631,50.8189],[-0.5616,50.8176],[-0.5615,50.8154],[-0.561,50.8127],[-0.5604,50.8122],[-0.5562,50.8108],[-0.5536,50.8108],[-0.5519,50.8105],[-0.5503,50.8098],[-0.548,50.8081],[-0.5457,50.8068],[-0.5446,50.8056],[-0.5445,50.804],[-0.5436,50.8038],[-0.542,50.8003],[-0.5433,50.8001],[-0.5502,50.8003],[-0.5558,50.8001],[-0.5603,50.7997],[-0.5646,50.799],[-0.5693,50.7984],[-0.576,50.7968],[-0.5767,50.7963],[-0.5794,50.7955],[-0.5828,50.795],[-0.5868,50.7948],[-0.5891,50.7943],[-0.5896,50.7936],[-0.5938,50.7924],[-0.5975,50.7921],[-0.5995,50.7913],[-0.6011,50.7913],[-0.6024,50.7908],[-0.6038,50.7911],[-0.6054,50.7906],[-0.6073,50.7908],[-0.6106,50.7906],[-0.6124,50.7909],[-0.6171,50.7907],[-0.6187,50.7901],[-0.6261,50.7889],[-0.6297,50.7879],[-0.6334,50.7878],[-0.645,50.7873],[-0.65,50.7867],[-0.6537,50.786],[-0.6564,50.7844],[-0.6664,50.7828],[-0.6702,50.782],[-0.6748,50.7815],[-0.6784,50.7806],[-0.6825,50.7799],[-0.6881,50.7794],[-0.6944,50.779],[-0.7017,50.7776],[-0.7027,50.7772],[-0.7075,50.7762],[-0.7142,50.7746],[-0.7193,50.7737],[-0.7285,50.7712],[-0.7322,50.7697],[-0.7361,50.7679],[-0.7393,50.7662],[-0.7431,50.7639],[-0.7455,50.7621],[-0.7486,50.7595],[-0.7499,50.7587],[-0.7526,50.7581],[-0.7547,50.7592],[-0.7543,50.7601],[-0.7512,50.7601],[-0.7501,50.7615],[-0.7506,50.7621],[-0.7503,50.7639],[-0.7514,50.7642],[-0.7534,50.7654],[-0.7544,50.7655],[-0.7561,50.7667],[-0.7568,50.7677],[-0.7571,50.7698],[-0.7557,50.7707],[-0.7553,50.7719],[-0.7604,50.7728],[-0.7632,50.773],[-0.7647,50.7724],[-0.767,50.7728],[-0.7677,50.7716],[-0.7656,50.7706],[-0.7653,50.7696],[-0.7664,50.7684],[-0.77,50.769],[-0.7739,50.7683],[-0.7757,50.7685],[-0.7764,50.7675],[-0.7775,50.7683],[-0.7793,50.7686],[-0.7817,50.7684],[-0.7812,50.7676],[-0.7778,50.7667],[-0.7781,50.7662],[-0.7807,50.7654],[-0.7812,50.7647],[-0.7855,50.7603],[-0.7841,50.7602],[-0.7817,50.761],[-0.7792,50.7622],[-0.7758,50.7614],[-0.7715,50.7609],[-0.7691,50.7603],[-0.7662,50.7581],[-0.7634,50.7544],[-0.7636,50.7539],[-0.7625,50.752],[-0.7616,50.7512],[-0.7596,50.7532],[-0.758,50.7536],[-0.7549,50.756],[-0.7547,50.757],[-0.7524,50.7573],[-0.7511,50.7563],[-0.7553,50.7545],[-0.7578,50.7527],[-0.7624,50.7477],[-0.7629,50.746],[-0.763,50.7435],[-0.7664,50.7405],[-0.767,50.7394],[-0.7693,50.7373],[-0.772,50.7341],[-0.7745,50.7319],[-0.7765,50.7298],[-0.7828,50.726],[-0.7855,50.7231],[-0.7865,50.7224],[-0.7889,50.7223],[-0.7937,50.7234],[-0.7955,50.7242],[-0.7982,50.7256],[-0.8027,50.7288],[-0.8055,50.7315],[-0.8074,50.7326],[-0.8103,50.7347],[-0.8167,50.739],[-0.8242,50.743],[-0.8278,50.7454],[-0.8296,50.7464],[-0.8321,50.7483],[-0.8354,50.7498],[-0.8411,50.7527],[-0.8488,50.7562],[-0.8574,50.7597],[-0.863,50.7619],[-0.8674,50.7634],[-0.8747,50.7654],[-0.8771,50.7662],[-0.8855,50.7685],[-0.8915,50.7701],[-0.8945,50.7707],[-0.9021,50.7728],[-0.9067,50.7746],[-0.9104,50.7766],[-0.9128,50.7782],[-0.9165,50.7802],[-0.9158,50.784],[-0.9132,50.7855],[-0.9123,50.789],[-0.9101,50.7885],[-0.909,50.7878],[-0.9084,50.7865],[-0.9103,50.785],[-0.9127,50.7849],[-0.9143,50.7837],[-0.9152,50.7818],[-0.9151,50.7809],[-0.913,50.7808],[-0.9092,50.782],[-0.9074,50.7821],[-0.9063,50.7817],[-0.9047,50.7825],[-0.9041,50.7835],[-0.9042,50.7859],[-0.9033,50.7878],[-0.9012,50.79],[-0.898,50.7892],[-0.896,50.79],[-0.8937,50.7915],[-0.8929,50.7926],[-0.8921,50.7959],[-0.8918,50.7979],[-0.8906,50.8],[-0.8882,50.8011],[-0.8868,50.803],[-0.8848,50.8038],[-0.8836,50.8035],[-0.8817,50.8058],[-0.8782,50.8076],[-0.8741,50.8077],[-0.8725,50.8083],[-0.8687,50.8081],[-0.8665,50.8073],[-0.8642,50.8056],[-0.8618,50.8046],[-0.8607,50.8037],[-0.8603,50.8029],[-0.8558,50.803],[-0.8504,50.8015],[-0.8495,50.8009],[-0.8452,50.8001],[-0.8449,50.7995],[-0.8401,50.8007],[-0.8386,50.8015],[-0.837,50.803],[-0.8363,50.8042],[-0.8332,50.8051],[-0.8305,50.8038],[-0.8285,50.804],[-0.828,50.8045],[-0.8255,50.8045],[-0.825,50.8054],[-0.8256,50.8075],[-0.8253,50.8092],[-0.824,50.8106],[-0.8219,50.8104],[-0.8198,50.8113],[-0.8184,50.8116],[-0.8165,50.8134],[-0.8145,50.8144],[-0.8143,50.8167],[-0.8152,50.819],[-0.8159,50.8195],[-0.8151,50.8208],[-0.8128,50.822],[-0.8109,50.8243],[-0.8114,50.826],[-0.8099,50.8264],[-0.8096,50.8282],[-0.8103,50.8284],[-0.8109,50.8297],[-0.809,50.8302],[-0.8107,50.832],[-0.8108,50.8331],[-0.8124,50.8337],[-0.813,50.832],[-0.817,50.8295],[-0.8179,50.8277],[-0.8167,50.8254],[-0.8181,50.8238],[-0.8193,50.823],[-0.8204,50.821],[-0.8212,50.8207],[-0.8203,50.8186],[-0.8194,50.8173],[-0.8228,50.8142],[-0.8259,50.814],[-0.8289,50.813],[-0.8306,50.8108],[-0.8332,50.8104],[-0.8365,50.8092],[-0.8406,50.8069],[-0.8426,50.8048],[-0.8494,50.8055],[-0.8507,50.8062],[-0.8521,50.8063],[-0.8541,50.807],[-0.8562,50.8071],[-0.8571,50.8077],[-0.8556,50.8102],[-0.8529,50.8108],[-0.8521,50.8117],[-0.8557,50.8117],[-0.858,50.8108],[-0.8599,50.8113],[-0.8612,50.8121],[-0.8635,50.8124],[-0.8653,50.812],[-0.8681,50.813],[-0.8685,50.8144],[-0.87,50.8165],[-0.8701,50.8174],[-0.869,50.8186],[-0.8661,50.8202],[-0.8654,50.8214],[-0.8627,50.8238],[-0.8615,50.8239],[-0.8579,50.8236],[-0.8575,50.8248],[-0.8556,50.8269],[-0.8539,50.8275],[-0.8512,50.8278],[-0.8527,50.8292],[-0.8539,50.8294],[-0.8581,50.8286],[-0.8598,50.8279],[-0.8607,50.8283],[-0.8614,50.8297],[-0.8606,50.8355],[-0.8591,50.8364],[-0.8597,50.8375],[-0.8583,50.8388],[-0.8581,50.8395],[-0.8595,50.8399],[-0.8616,50.8391],[-0.8617,50.8384],[-0.8632,50.8382],[-0.8666,50.8385],[-0.8681,50.8405],[-0.8694,50.8403],[-0.8698,50.8382],[-0.8707,50.8366],[-0.869,50.8342],[-0.87,50.8333],[-0.8725,50.8331],[-0.8741,50.8325],[-0.8727,50.8314],[-0.8704,50.8316],[-0.868,50.8306],[-0.867,50.83],[-0.8667,50.8284],[-0.8658,50.827],[-0.8703,50.824],[-0.8697,50.8234],[-0.8715,50.8211],[-0.8739,50.8189],[-0.8749,50.8172],[-0.8741,50.8141],[-0.8745,50.813],[-0.8761,50.8118],[-0.8782,50.8116],[-0.8852,50.8137],[-0.8875,50.8147],[-0.8905,50.8165],[-0.8925,50.819],[-0.8918,50.8212],[-0.8918,50.8232],[-0.893,50.8251],[-0.8942,50.8257],[-0.8944,50.8265],[-0.8958,50.8291],[-0.8953,50.8302],[-0.896,50.8319],[-0.8951,50.8324],[-0.8928,50.8328],[-0.8925,50.8352],[-0.8935,50.8376],[-0.895,50.8386],[-0.8978,50.839],[-0.8992,50.8378],[-0.9015,50.8379],[-0.9043,50.8383],[-0.9063,50.8384],[-0.9091,50.838],[-0.9096,50.8395],[-0.9133,50.8401],[-0.9136,50.8392],[-0.9159,50.8383],[-0.9167,50.837],[-0.9161,50.8358],[-0.9137,50.834],[-0.9129,50.8322],[-0.9142,50.8316],[-0.9129,50.8282],[-0.9175,50.8282],[-0.9193,50.8292],[-0.9194,50.83],[-0.9232,50.832],[-0.9261,50.8321],[-0.9281,50.8316],[-0.9309,50.8305],[-0.9338,50.8301],[-0.9351,50.8303],[-0.9381,50.8316],[-0.9349,50.8361],[-0.9314,50.8407],[-0.932,50.8418],[-0.9301,50.8418],[-0.9304,50.8426],[-0.9319,50.844],[-0.9325,50.8461],[-0.9341,50.8484],[-0.9344,50.8497],[-0.9337,50.8518],[-0.9328,50.8523],[-0.9328,50.8539],[-0.9335,50.8547],[-0.932,50.8557],[-0.9296,50.8588],[-0.9283,50.8614],[-0.9281,50.8627],[-0.9265,50.8641],[-0.9271,50.865],[-0.9287,50.8658],[-0.9299,50.8672],[-0.9319,50.8684],[-0.9351,50.8689],[-0.937,50.8701],[-0.9388,50.873],[-0.9386,50.8738],[-0.9395,50.8744],[-0.9396,50.8756],[-0.9412,50.8776],[-0.9439,50.8797],[-0.9453,50.8803],[-0.9464,50.8831],[-0.9471,50.8841],[-0.9512,50.8862],[-0.9543,50.8886],[-0.9556,50.8891],[-0.9576,50.8906],[-0.9557,50.8911],[-0.9546,50.8931],[-0.9535,50.8946],[-0.952,50.897],[-0.9502,50.8985],[-0.9504,50.9013],[-0.9496,50.905],[-0.9487,50.905],[-0.9475,50.9083],[-0.9457,50.9109],[-0.9445,50.9117],[-0.9428,50.9134],[-0.9417,50.9159],[-0.9405,50.9177],[-0.9391,50.919],[-0.9253,50.9233],[-0.924,50.9242],[-0.925,50.9254],[-0.9277,50.9278],[-0.9282,50.9311],[-0.9292,50.9327],[-0.931,50.9345],[-0.9332,50.9379],[-0.9344,50.939],[-0.9353,50.9411],[-0.9371,50.942],[-0.9411,50.9424],[-0.9421,50.9429],[-0.9394,50.944],[-0.9351,50.9451],[-0.9323,50.9454],[-0.9302,50.9482],[-0.9292,50.9507],[-0.929,50.9523],[-0.9266,50.9526],[-0.9281,50.9548],[-0.9295,50.9559],[-0.9297,50.9567],[-0.9292,50.9584],[-0.9247,50.9625],[-0.9208,50.9646],[-0.9203,50.9653],[-0.9168,50.9689],[-0.9166,50.9698],[-0.9152,50.9715],[-0.9178,50.9782],[-0.9169,50.98],[-0.9151,50.9813],[-0.9137,50.9847],[-0.9126,50.9856],[-0.9118,50.9871],[-0.9076,50.9906],[-0.9077,50.9944],[-0.9065,50.9952],[-0.9056,50.9968],[-0.904,50.9986],[-0.9019,50.9992],[-0.9018,51.0002],[-0.9004,51.0012],[-0.8968,51.0014],[-0.8955,51.0011],[-0.8947,51.0025],[-0.8935,51.0027],[-0.8934,51.0054],[-0.8943,51.0069],[-0.8969,51.009],[-0.8978,51.0103],[-0.8976,51.013],[-0.8972,51.0143],[-0.8971,51.0163],[-0.8985,51.0177],[-0.8982,51.0192],[-0.8971,51.0218],[-0.8953,51.0234],[-0.8925,51.0241],[-0.8911,51.0252],[-0.8863,51.0266],[-0.8831,51.0267],[-0.8804,51.0283],[-0.877,51.0308],[-0.8686,51.0375],[-0.867,51.0385],[-0.861,51.0418],[-0.8563,51.0434],[-0.8529,51.0448],[-0.8518,51.0461],[-0.851,51.0485],[-0.8508,51.051],[-0.8502,51.0518],[-0.8502,51.0539],[-0.8496,51.0564],[-0.8501,51.0593],[-0.8478,51.0622],[-0.8452,51.0651],[-0.8428,51.0669],[-0.8384,51.0685],[-0.8373,51.0692],[-0.8314,51.0685],[-0.8292,51.0678],[-0.8297,51.0671],[-0.8296,51.0651],[-0.8298,51.0635],[-0.8274,51.0622],[-0.8264,51.0613],[-0.8233,51.0618],[-0.8223,51.0617],[-0.8201,51.0607],[-0.8173,51.0612],[-0.8156,51.0624],[-0.8155,51.0655],[-0.8145,51.0667],[-0.8133,51.0656],[-0.8116,51.063],[-0.8073,51.0636],[-0.8061,51.0641],[-0.8028,51.064],[-0.8002,51.0633],[-0.7977,51.0636],[-0.7957,51.0647],[-0.793,51.0676],[-0.7881,51.072],[-0.7856,51.0732],[-0.7844,51.0751],[-0.7827,51.0759],[-0.7823,51.0773],[-0.7811,51.0792],[-0.7777,51.0797],[-0.776,51.0811],[-0.7738,51.082],[-0.771,51.0826],[-0.7706,51.0832],[-0.7688,51.0835],[-0.7667,51.0846],[-0.7649,51.0845],[-0.7641,51.0852],[-0.7616,51.0855],[-0.7592,51.0855],[-0.7563,51.0851],[-0.7551,51.0853],[-0.7535,51.0865],[-0.7491,51.0859],[-0.7469,51.0852],[-0.7458,51.0845],[-0.7449,51.0853],[-0.7423,51.0855],[-0.7409,51.0852],[-0.7378,51.0851],[-0.7351,51.0838],[-0.7324,51.0837],[-0.731,51.0824],[-0.7306,51.0809],[-0.7299,51.0801],[-0.7253,51.0782],[-0.7229,51.0779],[-0.7224,51.0793],[-0.72,51.0787],[-0.7186,51.0779],[-0.7146,51.0774],[-0.7129,51.0779],[-0.7106,51.0779],[-0.7077,51.0788],[-0.7065,51.0787],[-0.7045,51.0769],[-0.7019,51.0761],[-0.7008,51.0746],[-0.6981,51.0738],[-0.6978,51.0731],[-0.696,51.0723],[-0.6944,51.073],[-0.6907,51.0738],[-0.6872,51.0756],[-0.6823,51.0754],[-0.6788,51.0763],[-0.6758,51.0764],[-0.6728,51.0772],[-0.669,51.0774],[-0.6678,51.0784],[-0.6659,51.0807],[-0.6641,51.0817],[-0.6615,51.0821],[-0.6574,51.0823],[-0.6545,51.0834],[-0.651,51.0836],[-0.648,51.0834],[-0.646,51.0844],[-0.6427,51.0845],[-0.6373,51.0855],[-0.6338,51.0866],[-0.6316,51.0881],[-0.6296,51.089],[-0.6278,51.0889],[-0.6247,51.088],[-0.6213,51.0882],[-0.619,51.0868],[-0.6179,51.0865],[-0.6152,51.0847],[-0.6107,51.083],[-0.6076,51.0824],[-0.605,51.0805],[-0.6037,51.08],[-0.6004,51.0797],[-0.5972,51.0798],[-0.5946,51.0801],[-0.5905,51.0821],[-0.5883,51.0842],[-0.5837,51.0855],[-0.5776,51.0867],[-0.573,51.086],[-0.5719,51.0861],[-0.5687,51.0855],[-0.5672,51.0846],[-0.5631,51.0837],[-0.5617,51.0838],[-0.5585,51.083],[-0.5566,51.0844],[-0.5528,51.0839],[-0.5508,51.0834],[-0.5444,51.0834],[-0.5414,51.0832],[-0.5413,51.0822],[-0.5391,51.0821],[-0.5378,51.0827],[-0.5373,51.0836],[-0.5355,51.0832],[-0.5352,51.0841],[-0.5326,51.0861],[-0.5345,51.0869],[-0.5361,51.0887],[-0.5359,51.0898],[-0.5366,51.0907],[-0.535,51.0936],[-0.5324,51.0932],[-0.5288,51.092],[-0.5265,51.0919],[-0.5273,51.091],[-0.527,51.0896],[-0.5242,51.0899],[-0.5232,51.0916],[-0.5209,51.0914],[-0.5204,51.0909],[-0.5185,51.0908],[-0.5172,51.091],[-0.5133,51.0895],[-0.5129,51.0899],[-0.5107,51.0896],[-0.5069,51.0883],[-0.503,51.0886],[-0.5013,51.0904],[-0.5002,51.0903],[-0.4963,51.0922],[-0.4955,51.0934],[-0.4926,51.0945],[-0.4909,51.0944],[-0.4904,51.096],[-0.4893,51.0962],[-0.4885,51.0973],[-0.483,51.0962],[-0.4792,51.0973],[-0.4759,51.0969],[-0.4734,51.0973],[-0.4706,51.0984],[-0.4657,51.0989],[-0.4609,51.0991],[-0.4566,51.1006],[-0.4537,51.1002],[-0.4527,51.0996],[-0.4512,51.0997],[-0.4505,51.1003],[-0.4485,51.1006],[-0.4458,51.1004],[-0.4449,51.0996],[-0.4433,51.1011],[-0.4395,51.102],[-0.4396,51.1011],[-0.4389,51.1003],[-0.4424,51.0991],[-0.4425,51.0981],[-0.4413,51.0978],[-0.4376,51.0981],[-0.4355,51.0997],[-0.4319,51.101],[-0.4284,51.1014],[-0.4266,51.1025],[-0.4216,51.1036],[-0.4212,51.1043],[-0.4195,51.1051],[-0.4112,51.1068],[-0.4095,51.1075],[-0.4069,51.1073],[-0.4017,51.1078],[-0.4005,51.1084],[-0.4009,51.1097],[-0.3992,51.1101],[-0.3997,51.1116],[-0.3981,51.1123],[-0.3965,51.1122],[-0.3955,51.1139],[-0.3914,51.116],[-0.3904,51.1147],[-0.3864,51.115],[-0.3847,51.1147],[-0.3831,51.117],[-0.3794,51.1171],[-0.3765,51.1167],[-0.3742,51.1168],[-0.3723,51.1172],[-0.3687,51.1175],[-0.3674,51.1174],[-0.3652,51.118],[-0.3643,51.1191],[-0.3624,51.1188],[-0.3603,51.1189],[-0.3594,51.1197],[-0.3597,51.1206],[-0.3581,51.121],[-0.3554,51.1201],[-0.354,51.1188],[-0.3527,51.1183],[-0.3503,51.1184],[-0.3481,51.1188],[-0.3444,51.1189],[-0.3419,51.12],[-0.3363,51.121],[-0.3322,51.1223],[-0.3306,51.1231],[-0.3297,51.1243],[-0.3263,51.1258],[-0.325,51.1255],[-0.3206,51.1251],[-0.3182,51.1244],[-0.3126,51.124],[-0.3085,51.1248],[-0.3068,51.1245],[-0.3039,51.1244],[-0.3004,51.1247],[-0.2954,51.126],[-0.2942,51.1261],[-0.2916,51.1269],[-0.2893,51.1281],[-0.2878,51.1299],[-0.2864,51.1305],[-0.2847,51.1306],[-0.2822,51.1301],[-0.2794,51.13],[-0.2765,51.1301],[-0.2733,51.1309],[-0.2716,51.1316],[-0.2679,51.1326],[-0.266,51.1339],[-0.2652,51.1352],[-0.2626,51.137],[-0.2602,51.1382],[-0.2575,51.1384],[-0.2546,51.1391],[-0.2555,51.1406],[-0.2555,51.1431],[-0.2552,51.1441],[-0.2515,51.1436],[-0.2501,51.1443],[-0.2485,51.1441],[-0.2466,51.1459],[-0.2442,51.1444],[-0.2433,51.1456],[-0.2392,51.1468],[-0.2361,51.1467],[-0.2363,51.146],[-0.2302,51.146],[-0.2291,51.1457],[-0.2267,51.1482],[-0.2228,51.1481],[-0.22,51.1491],[-0.217,51.1494],[-0.2159,51.1482],[-0.2143,51.1485],[-0.2143,51.1503],[-0.2116,51.1504],[-0.2112,51.1525],[-0.2122,51.1555],[-0.2067,51.1552],[-0.2041,51.1557],[-0.2017,51.1576],[-0.1963,51.1621],[-0.195,51.1625],[-0.191,51.162],[-0.1889,51.1624],[-0.1863,51.1621],[-0.1868,51.1639],[-0.1853,51.1648],[-0.1793,51.1671],[-0.1774,51.1672],[-0.1691,51.1626],[-0.1659,51.1611],[-0.1625,51.1601],[-0.1595,51.1597],[-0.1555,51.1596],[-0.15,51.1601],[-0.1441,51.1603],[-0.136,51.1597],[-0.1332,51.1592],[-0.1347,51.157],[-0.1354,51.1544],[-0.1359,51.151],[-0.1363,51.147],[-0.1368,51.1444],[-0.1376,51.1422],[-0.1341,51.1419],[-0.1317,51.1414],[-0.1311,51.1395],[-0.1274,51.1395],[-0.1276,51.1403],[-0.1251,51.1409],[-0.1239,51.1403],[-0.1211,51.1407],[-0.1177,51.1407],[-0.1173,51.1416],[-0.1148,51.1412],[-0.1093,51.1394],[-0.1062,51.1391],[-0.0937,51.1384],[-0.0916,51.1395],[-0.0857,51.1426],[-0.0826,51.1426],[-0.0811,51.1422],[-0.0763,51.1423],[-0.074,51.1418],[-0.0671,51.1411],[-0.0632,51.1413],[-0.0593,51.1388],[-0.0564,51.1368],[-0.053,51.1378],[-0.0489,51.1385],[-0.0465,51.1391],[-0.0415,51.1396],[-0.0372,51.1392],[-0.0357,51.1394],[-0.0327,51.1392],[-0.0313,51.1387],[-0.0246,51.1386],[-0.0213,51.1393],[-0.0201,51.1393],[-0.0201,51.141],[-0.0167,51.141],[-0.0162,51.1404],[-0.0144,51.14],[-0.0126,51.1393],[-0.0102,51.1388],[-0.0099,51.1382],[-0.0069,51.1392],[-0.0056,51.1379],[-0.003,51.1382],[-0.0015,51.1389],[0.001,51.1396],[0.0039,51.1395],[0.008,51.1389],[0.0125,51.1389],[0.0156,51.1393],[0.0168,51.1391],[0.0203,51.1399],[0.0211,51.1393],[0.0233,51.1391],[0.0273,51.1399]]],[[[-0.9233,50.8306],[-0.9223,50.8311],[-0.9206,50.8302],[-0.9199,50.8286],[-0.9179,50.8278],[-0.9147,50.8278],[-0.9121,50.8274],[-0.9101,50.8234],[-0.9084,50.8227],[-0.9098,50.8212],[-0.9085,50.819],[-0.9079,50.8169],[-0.9087,50.8145],[-0.9095,50.8134],[-0.9096,50.8103],[-0.9094,50.8088],[-0.9112,50.8056],[-0.9102,50.8041],[-0.9118,50.8034],[-0.9134,50.804],[-0.9173,50.8048],[-0.9209,50.8061],[-0.9222,50.8071],[-0.9223,50.808],[-0.9247,50.81],[-0.9273,50.8116],[-0.9318,50.8137],[-0.9341,50.8143],[-0.939,50.8148],[-0.9424,50.8153],[-0.9422,50.8163],[-0.9398,50.8168],[-0.9386,50.8179],[-0.939,50.819],[-0.9416,50.821],[-0.9402,50.8219],[-0.9399,50.823],[-0.942,50.824],[-0.9411,50.8264],[-0.9414,50.8275],[-0.9397,50.8301],[-0.9386,50.8309],[-0.9364,50.8296],[-0.9327,50.8292],[-0.9295,50.8301],[-0.9259,50.8316],[-0.9233,50.8314],[-0.9233,50.8306]]],[[[-0.5291,50.8656],[-0.5309,50.8646],[-0.5328,50.8645],[-0.5389,50.8657],[-0.5368,50.8667],[-0.5361,50.8675],[-0.5357,50.872],[-0.5369,50.8738],[-0.5322,50.8734],[-0.5297,50.8717],[-0.5279,50.8707],[-0.526,50.8688],[-0.5258,50.8673],[-0.5291,50.8656]]],[[[-0.911,50.8001],[-0.9088,50.7991],[-0.909,50.8004],[-0.9073,50.8015],[-0.9068,50.8007],[-0.9072,50.7993],[-0.9079,50.7987],[-0.9093,50.7989],[-0.911,50.8001]]]]}</t>
  </si>
  <si>
    <t>{"type":"Polygon","coordinates":[[[-2.1649,52.4302],[-2.1518,52.4275],[-2.1463,52.4263],[-2.1439,52.426],[-2.1405,52.4262],[-2.1381,52.426],[-2.136,52.4263],[-2.1354,52.4281],[-2.1331,52.4276],[-2.1323,52.4299],[-2.1305,52.4296],[-2.1293,52.4299],[-2.129,52.4309],[-2.1297,52.4322],[-2.1243,52.4333],[-2.1227,52.4335],[-2.1197,52.4347],[-2.1173,52.4343],[-2.1146,52.4356],[-2.113,52.4373],[-2.1117,52.4375],[-2.1086,52.4414],[-2.1072,52.4421],[-2.1053,52.4442],[-2.102,52.444],[-2.1001,52.4449],[-2.0987,52.4451],[-2.0949,52.445],[-2.0943,52.444],[-2.0924,52.4431],[-2.0907,52.4428],[-2.0904,52.441],[-2.0889,52.4403],[-2.0872,52.4367],[-2.0876,52.4358],[-2.0866,52.4343],[-2.0861,52.4329],[-2.0848,52.4322],[-2.0821,52.4317],[-2.0799,52.4323],[-2.0784,52.433],[-2.0779,52.4339],[-2.075,52.434],[-2.0733,52.4338],[-2.068,52.4339],[-2.0676,52.4325],[-2.0624,52.4324],[-2.0638,52.4307],[-2.0666,52.4298],[-2.0658,52.4281],[-2.0625,52.4274],[-2.061,52.4276],[-2.0595,52.4288],[-2.0589,52.4308],[-2.0592,52.4323],[-2.0586,52.4336],[-2.0587,52.435],[-2.0599,52.4366],[-2.0592,52.4389],[-2.0596,52.4395],[-2.0585,52.4408],[-2.0556,52.4413],[-2.0536,52.4406],[-2.0515,52.4408],[-2.0492,52.4397],[-2.0471,52.4404],[-2.0464,52.4399],[-2.0447,52.4401],[-2.0446,52.4407],[-2.0379,52.4415],[-2.0371,52.4398],[-2.0386,52.439],[-2.0398,52.4377],[-2.0384,52.4338],[-2.0377,52.4329],[-2.037,52.4305],[-2.0378,52.4301],[-2.0378,52.4283],[-2.0372,52.4277],[-2.0299,52.4272],[-2.0289,52.4291],[-2.0278,52.4292],[-2.0262,52.4302],[-2.026,52.4321],[-2.024,52.4323],[-2.0237,52.4333],[-2.0247,52.4338],[-2.0244,52.4348],[-2.02,52.4334],[-2.017,52.4327],[-2.0153,52.4322],[-2.0155,52.4286],[-2.0138,52.4295],[-2.0118,52.4276],[-2.0097,52.4265],[-2.0073,52.4281],[-2.0047,52.4284],[-2.0043,52.4264],[-2.0017,52.423],[-2.0014,52.4219],[-2.002,52.421],[-2.0004,52.4202],[-1.9995,52.4191],[-1.997,52.4179],[-1.9971,52.4174],[-1.991,52.4154],[-1.9887,52.4164],[-1.9882,52.417],[-1.986,52.4167],[-1.9875,52.4157],[-1.9889,52.4141],[-1.9911,52.4135],[-1.9933,52.4136],[-1.9958,52.4123],[-1.9978,52.4097],[-2.0042,52.411],[-2.0046,52.4092],[-2.0066,52.4091],[-2.0081,52.4086],[-2.0092,52.4104],[-2.0109,52.4095],[-2.0128,52.4095],[-2.0125,52.4075],[-2.0143,52.4069],[-2.0151,52.4061],[-2.0176,52.4056],[-2.0199,52.4067],[-2.022,52.4068],[-2.0242,52.4064],[-2.0273,52.4076],[-2.0279,52.4065],[-2.0299,52.4055],[-2.0333,52.4031],[-2.0334,52.4025],[-2.0315,52.4011],[-2.0276,52.4004],[-2.0253,52.4006],[-2.0222,52.4003],[-2.0206,52.3993],[-2.0193,52.3963],[-2.0181,52.3949],[-2.0169,52.3942],[-2.0152,52.3946],[-2.0141,52.3941],[-2.0134,52.3921],[-2.0131,52.3892],[-2.0114,52.3862],[-2.0085,52.3869],[-2.0061,52.3857],[-2.005,52.3841],[-2.0022,52.3842],[-2.0001,52.3816],[-1.9973,52.3811],[-1.9945,52.3812],[-1.9927,52.382],[-1.9901,52.3822],[-1.9889,52.3827],[-1.9881,52.3836],[-1.9882,52.3845],[-1.986,52.3857],[-1.9836,52.3873],[-1.9789,52.3879],[-1.9756,52.3871],[-1.9725,52.3881],[-1.9716,52.3892],[-1.9706,52.3896],[-1.9695,52.3893],[-1.9664,52.3895],[-1.9654,52.3919],[-1.9649,52.3922],[-1.9589,52.3882],[-1.9566,52.3901],[-1.9536,52.3934],[-1.9526,52.3933],[-1.9487,52.3917],[-1.945,52.3906],[-1.9397,52.3896],[-1.9364,52.3879],[-1.9346,52.3879],[-1.9329,52.3903],[-1.9321,52.3905],[-1.9281,52.3929],[-1.9279,52.3934],[-1.9244,52.3967],[-1.9231,52.3962],[-1.9224,52.3968],[-1.9186,52.3982],[-1.9183,52.4001],[-1.9165,52.4015],[-1.9153,52.4031],[-1.9147,52.4067],[-1.9137,52.4074],[-1.9108,52.4067],[-1.9094,52.4044],[-1.9062,52.4039],[-1.9049,52.4032],[-1.9027,52.4033],[-1.9007,52.4038],[-1.8966,52.4033],[-1.8952,52.4035],[-1.8922,52.4044],[-1.8875,52.4046],[-1.8862,52.4043],[-1.8827,52.3998],[-1.8786,52.3998],[-1.8779,52.4024],[-1.8723,52.4022],[-1.8723,52.4047],[-1.8688,52.4047],[-1.8687,52.4042],[-1.8648,52.4048],[-1.8618,52.4036],[-1.8572,52.4028],[-1.8531,52.4014],[-1.8517,52.4005],[-1.8507,52.4018],[-1.8455,52.4004],[-1.8467,52.3969],[-1.8481,52.395],[-1.8501,52.3932],[-1.8582,52.3873],[-1.8573,52.3867],[-1.8613,52.3838],[-1.861,52.3832],[-1.8618,52.3811],[-1.8613,52.3801],[-1.862,52.3783],[-1.8631,52.3773],[-1.8635,52.376],[-1.865,52.3745],[-1.8652,52.3738],[-1.8666,52.3732],[-1.867,52.3725],[-1.8701,52.3693],[-1.872,52.3676],[-1.8734,52.3662],[-1.8735,52.3653],[-1.8761,52.3636],[-1.8777,52.3634],[-1.8798,52.3625],[-1.881,52.3626],[-1.8841,52.3618],[-1.8878,52.3614],[-1.889,52.3611],[-1.8876,52.3579],[-1.8864,52.3562],[-1.8852,52.356],[-1.8845,52.3545],[-1.8849,52.3537],[-1.8805,52.3493],[-1.8762,52.3456],[-1.8752,52.343],[-1.8751,52.3412],[-1.8743,52.339],[-1.8729,52.337],[-1.8683,52.333],[-1.8653,52.3333],[-1.8651,52.333],[-1.8674,52.3314],[-1.8674,52.3272],[-1.867,52.3253],[-1.8673,52.3234],[-1.8669,52.3188],[-1.8686,52.3146],[-1.8704,52.3126],[-1.8732,52.3123],[-1.8749,52.3124],[-1.8809,52.3109],[-1.8788,52.3086],[-1.8776,52.3064],[-1.8763,52.3055],[-1.8753,52.3056],[-1.8752,52.3042],[-1.876,52.3038],[-1.8777,52.3006],[-1.8802,52.299],[-1.8806,52.2976],[-1.8814,52.2969],[-1.8826,52.2947],[-1.8835,52.2944],[-1.8842,52.2933],[-1.8843,52.292],[-1.8858,52.2917],[-1.8855,52.2905],[-1.8866,52.2883],[-1.886,52.2872],[-1.8866,52.2866],[-1.8909,52.286],[-1.8918,52.2855],[-1.8928,52.2842],[-1.8941,52.2831],[-1.8956,52.2827],[-1.8966,52.2837],[-1.9008,52.2835],[-1.9007,52.2822],[-1.9036,52.2807],[-1.9029,52.2802],[-1.9054,52.2788],[-1.9085,52.278],[-1.9123,52.2768],[-1.9146,52.2754],[-1.9169,52.2752],[-1.9196,52.2761],[-1.9212,52.2765],[-1.924,52.2761],[-1.9265,52.2761],[-1.9274,52.2755],[-1.9302,52.2756],[-1.9347,52.2771],[-1.9374,52.2761],[-1.9387,52.2712],[-1.9381,52.2689],[-1.9358,52.266],[-1.9358,52.2645],[-1.9344,52.2646],[-1.9348,52.2629],[-1.9364,52.2627],[-1.9359,52.2617],[-1.9366,52.2604],[-1.9341,52.26],[-1.9354,52.2568],[-1.9344,52.2545],[-1.9353,52.2545],[-1.9349,52.2526],[-1.934,52.2511],[-1.9337,52.2498],[-1.9319,52.2482],[-1.9319,52.2475],[-1.9279,52.2446],[-1.9267,52.2427],[-1.9254,52.2426],[-1.9248,52.241],[-1.9239,52.2402],[-1.9255,52.239],[-1.9252,52.2376],[-1.9239,52.2341],[-1.9204,52.229],[-1.9191,52.2262],[-1.9176,52.2239],[-1.9173,52.2189],[-1.9177,52.2175],[-1.9197,52.2142],[-1.9201,52.2103],[-1.9218,52.2102],[-1.9233,52.2088],[-1.9266,52.2089],[-1.9309,52.2077],[-1.9321,52.2064],[-1.9333,52.2063],[-1.9357,52.204],[-1.9366,52.2026],[-1.9365,52.2009],[-1.9357,52.2002],[-1.9358,52.1987],[-1.9365,52.1975],[-1.9364,52.1965],[-1.9353,52.1947],[-1.9348,52.1929],[-1.9358,52.1912],[-1.9357,52.1901],[-1.9376,52.1884],[-1.9396,52.1841],[-1.9398,52.1817],[-1.9411,52.1784],[-1.9421,52.177],[-1.9442,52.1754],[-1.9447,52.1747],[-1.9494,52.1729],[-1.9514,52.1735],[-1.9558,52.1741],[-1.9607,52.174],[-1.9617,52.1724],[-1.9619,52.1706],[-1.9605,52.1695],[-1.9604,52.1687],[-1.9514,52.1692],[-1.9472,52.1679],[-1.9456,52.1703],[-1.9427,52.1709],[-1.9374,52.1697],[-1.9355,52.1695],[-1.9354,52.1683],[-1.9346,52.1678],[-1.935,52.166],[-1.9341,52.1654],[-1.9373,52.1634],[-1.9375,52.1617],[-1.9397,52.1603],[-1.9391,52.1592],[-1.9399,52.1585],[-1.9423,52.157],[-1.9443,52.1553],[-1.9415,52.154],[-1.9401,52.153],[-1.9336,52.1535],[-1.9298,52.1532],[-1.9244,52.1532],[-1.9219,52.153],[-1.918,52.1487],[-1.9172,52.1469],[-1.913,52.1448],[-1.9115,52.1446],[-1.9086,52.1435],[-1.9073,52.1427],[-1.9051,52.1427],[-1.9043,52.1414],[-1.9042,52.14],[-1.9023,52.1379],[-1.9028,52.1349],[-1.9014,52.1347],[-1.9002,52.1357],[-1.8964,52.1371],[-1.8928,52.1387],[-1.891,52.1408],[-1.8906,52.1417],[-1.8871,52.1446],[-1.885,52.1471],[-1.8862,52.1485],[-1.891,52.1486],[-1.8914,52.1479],[-1.8942,52.1482],[-1.8949,52.1495],[-1.8948,52.151],[-1.8921,52.1542],[-1.8917,52.1551],[-1.889,52.1563],[-1.8864,52.1561],[-1.8856,52.1564],[-1.8837,52.1558],[-1.8827,52.156],[-1.8806,52.1548],[-1.8772,52.155],[-1.8742,52.1545],[-1.8691,52.1532],[-1.8669,52.153],[-1.8661,52.1503],[-1.8668,52.1501],[-1.8639,52.147],[-1.8654,52.1461],[-1.867,52.1446],[-1.8633,52.1428],[-1.8597,52.1405],[-1.8542,52.1385],[-1.8498,52.1394],[-1.8483,52.1403],[-1.847,52.1421],[-1.8458,52.1426],[-1.8469,52.1472],[-1.851,52.1465],[-1.8519,52.148],[-1.8476,52.1486],[-1.8482,52.15],[-1.844,52.1515],[-1.8397,52.1527],[-1.8393,52.1518],[-1.8375,52.1504],[-1.8336,52.1482],[-1.831,52.1483],[-1.8316,52.1458],[-1.828,52.1463],[-1.8234,52.1459],[-1.8253,52.1427],[-1.8255,52.1418],[-1.8279,52.1412],[-1.8246,52.1387],[-1.8249,52.1374],[-1.8232,52.1364],[-1.8213,52.1373],[-1.8173,52.1386],[-1.8143,52.1393],[-1.8108,52.1398],[-1.8088,52.1399],[-1.8022,52.1376],[-1.7997,52.1363],[-1.7916,52.1339],[-1.7864,52.1324],[-1.7866,52.1314],[-1.7898,52.1303],[-1.7892,52.1298],[-1.7903,52.1289],[-1.7917,52.1286],[-1.7933,52.1255],[-1.7958,52.1244],[-1.794,52.1239],[-1.793,52.1228],[-1.7933,52.1218],[-1.791,52.1202],[-1.7878,52.1195],[-1.7855,52.1198],[-1.7806,52.1201],[-1.7801,52.119],[-1.7784,52.1183],[-1.7758,52.1183],[-1.7747,52.118],[-1.773,52.1167],[-1.7706,52.1161],[-1.7697,52.1153],[-1.7646,52.1159],[-1.7632,52.1164],[-1.7625,52.1152],[-1.7603,52.1162],[-1.7592,52.115],[-1.7617,52.1144],[-1.7657,52.113],[-1.7677,52.1126],[-1.771,52.1119],[-1.7739,52.1106],[-1.7784,52.1095],[-1.7796,52.1089],[-1.7825,52.1082],[-1.7857,52.107],[-1.7883,52.1067],[-1.7897,52.1062],[-1.7883,52.1036],[-1.7899,52.1007],[-1.7917,52.0996],[-1.7956,52.1008],[-1.8023,52.0969],[-1.8065,52.0927],[-1.8098,52.0875],[-1.8092,52.0872],[-1.8096,52.0856],[-1.8131,52.0827],[-1.8123,52.0821],[-1.8127,52.0787],[-1.8142,52.0788],[-1.8161,52.0796],[-1.8178,52.0845],[-1.8192,52.0853],[-1.8203,52.0836],[-1.8231,52.0805],[-1.8298,52.0753],[-1.8317,52.0733],[-1.8336,52.0729],[-1.8376,52.0743],[-1.8466,52.0794],[-1.8492,52.0773],[-1.8509,52.0745],[-1.8534,52.0724],[-1.8544,52.0729],[-1.8556,52.0744],[-1.8584,52.0741],[-1.8632,52.0738],[-1.8687,52.0739],[-1.8713,52.0726],[-1.8703,52.0717],[-1.8709,52.0709],[-1.8729,52.0702],[-1.8744,52.07],[-1.8725,52.067],[-1.8717,52.0654],[-1.865,52.0663],[-1.8629,52.0634],[-1.8619,52.0607],[-1.8614,52.0583],[-1.8618,52.0558],[-1.8635,52.0534],[-1.8616,52.0529],[-1.8603,52.0521],[-1.8593,52.0524],[-1.857,52.0518],[-1.8511,52.0481],[-1.8482,52.0467],[-1.8419,52.0447],[-1.8389,52.0437],[-1.8353,52.0436],[-1.833,52.0418],[-1.8326,52.0405],[-1.8316,52.0397],[-1.8298,52.0391],[-1.8301,52.0377],[-1.8291,52.0365],[-1.8296,52.0345],[-1.8307,52.0326],[-1.825,52.0309],[-1.8262,52.0291],[-1.8357,52.0225],[-1.8342,52.0177],[-1.8344,52.0146],[-1.8354,52.0125],[-1.8357,52.0112],[-1.8353,52.0092],[-1.8391,52.0068],[-1.8398,52.0072],[-1.8413,52.0069],[-1.8433,52.0081],[-1.8445,52.0083],[-1.8473,52.0076],[-1.8511,52.0084],[-1.8571,52.0112],[-1.8594,52.0125],[-1.8616,52.0126],[-1.862,52.0133],[-1.8638,52.0144],[-1.8623,52.0175],[-1.8673,52.018],[-1.872,52.0225],[-1.8736,52.0243],[-1.8764,52.0253],[-1.8793,52.0269],[-1.885,52.0295],[-1.888,52.0315],[-1.8916,52.033],[-1.8945,52.0346],[-1.8964,52.0359],[-1.9032,52.0389],[-1.907,52.0411],[-1.909,52.0426],[-1.9135,52.0445],[-1.9157,52.0417],[-1.9168,52.0419],[-1.9189,52.0395],[-1.9205,52.0381],[-1.9219,52.0358],[-1.9232,52.0356],[-1.9249,52.0362],[-1.9272,52.0365],[-1.9287,52.0343],[-1.9296,52.0323],[-1.9311,52.0302],[-1.932,52.0299],[-1.9338,52.0308],[-1.9399,52.0323],[-1.9423,52.0324],[-1.9441,52.0318],[-1.9462,52.0317],[-1.9477,52.032],[-1.948,52.034],[-1.9497,52.0353],[-1.9504,52.0354],[-1.9515,52.0375],[-1.954,52.0371],[-1.9567,52.0371],[-1.9631,52.0362],[-1.967,52.036],[-1.9728,52.0361],[-1.9763,52.036],[-1.9841,52.0359],[-1.9879,52.033],[-1.9885,52.0322],[-1.9926,52.0293],[-1.994,52.0278],[-1.9957,52.0268],[-1.9976,52.0299],[-1.9993,52.0293],[-2.0014,52.0277],[-2.0071,52.0242],[-2.0134,52.0213],[-2.0166,52.0204],[-2.0193,52.0189],[-2.0237,52.0169],[-2.0217,52.0156],[-2.0281,52.0134],[-2.0292,52.0127],[-2.027,52.0106],[-2.0295,52.0099],[-2.0324,52.0097],[-2.0344,52.0098],[-2.0383,52.0096],[-2.0379,52.0079],[-2.0369,52.006],[-2.0384,52.0046],[-2.045,52.0036],[-2.0495,52.0038],[-2.0501,52.006],[-2.0489,52.0069],[-2.0511,52.008],[-2.0516,52.0087],[-2.0533,52.0086],[-2.0573,52.0098],[-2.0593,52.0095],[-2.0599,52.0108],[-2.0604,52.0145],[-2.0624,52.0144],[-2.0628,52.0139],[-2.0657,52.0138],[-2.0703,52.0125],[-2.0724,52.0115],[-2.0757,52.0115],[-2.0781,52.0111],[-2.0789,52.0117],[-2.0809,52.0108],[-2.0829,52.0111],[-2.0855,52.0106],[-2.0874,52.0107],[-2.0895,52.0113],[-2.0927,52.0113],[-2.0939,52.0117],[-2.0965,52.0114],[-2.0977,52.0118],[-2.0977,52.0131],[-2.0997,52.0132],[-2.1038,52.0141],[-2.1054,52.014],[-2.1076,52.0146],[-2.1093,52.0143],[-2.1126,52.0153],[-2.1139,52.0146],[-2.118,52.0142],[-2.1204,52.0128],[-2.1212,52.0113],[-2.1234,52.0109],[-2.1239,52.01],[-2.1258,52.0091],[-2.1271,52.0073],[-2.1291,52.0065],[-2.1315,52.0059],[-2.1323,52.0028],[-2.1334,52.0025],[-2.1333,52.0017],[-2.1342,52.0006],[-2.1356,51.9996],[-2.1369,51.9998],[-2.1386,51.9994],[-2.1406,51.9995],[-2.1391,52.0008],[-2.1408,52.0024],[-2.1391,52.0039],[-2.1417,52.0046],[-2.1437,52.0041],[-2.1454,52.0047],[-2.1463,52.0046],[-2.1476,52.0054],[-2.1508,52.0066],[-2.1498,52.011],[-2.149,52.012],[-2.1475,52.0131],[-2.1461,52.0137],[-2.1449,52.0154],[-2.1445,52.0169],[-2.1424,52.0196],[-2.1413,52.0231],[-2.141,52.025],[-2.1394,52.0279],[-2.1364,52.0293],[-2.1335,52.0294],[-2.1293,52.0298],[-2.1259,52.0305],[-2.1223,52.0318],[-2.1179,52.0331],[-2.117,52.0339],[-2.1156,52.0362],[-2.1161,52.0379],[-2.1173,52.0394],[-2.1184,52.0421],[-2.121,52.0423],[-2.1235,52.0429],[-2.1264,52.0432],[-2.1337,52.0463],[-2.138,52.0458],[-2.1415,52.0456],[-2.1436,52.0459],[-2.1472,52.0468],[-2.1492,52.0469],[-2.153,52.0481],[-2.1553,52.0485],[-2.1555,52.0493],[-2.1581,52.0502],[-2.162,52.0506],[-2.1645,52.05],[-2.166,52.0492],[-2.1683,52.0487],[-2.1701,52.0475],[-2.1714,52.0476],[-2.1741,52.047],[-2.177,52.0455],[-2.1782,52.0437],[-2.1805,52.0423],[-2.1809,52.0402],[-2.1803,52.0373],[-2.1806,52.0355],[-2.1797,52.0348],[-2.1791,52.0334],[-2.1794,52.0319],[-2.1781,52.0291],[-2.1786,52.0286],[-2.1776,52.0272],[-2.1783,52.026],[-2.1771,52.0239],[-2.1769,52.0227],[-2.1783,52.0219],[-2.1831,52.0197],[-2.1877,52.0191],[-2.1866,52.0179],[-2.1854,52.0155],[-2.1841,52.0139],[-2.1808,52.0125],[-2.1766,52.0104],[-2.1721,52.0085],[-2.1655,52.0048],[-2.1645,52.004],[-2.1636,52.0015],[-2.164,51.9969],[-2.1649,51.996],[-2.1663,51.9953],[-2.1696,51.9947],[-2.1717,51.9948],[-2.1749,51.9961],[-2.1795,51.9992],[-2.1815,51.9991],[-2.1799,51.9968],[-2.1794,51.9948],[-2.1817,51.9919],[-2.1837,51.9908],[-2.1851,51.9906],[-2.189,51.9911],[-2.1904,51.9915],[-2.1952,51.9944],[-2.1971,51.9943],[-2.1972,51.995],[-2.1985,51.9955],[-2.2005,51.9957],[-2.2008,51.9948],[-2.2031,51.9953],[-2.2029,51.9964],[-2.2056,51.9964],[-2.2056,51.9953],[-2.2085,51.9958],[-2.2112,51.9965],[-2.213,51.9968],[-2.2157,51.9958],[-2.2145,51.9954],[-2.217,51.9941],[-2.2206,51.9955],[-2.2214,51.9945],[-2.2244,51.9928],[-2.2264,51.9908],[-2.229,51.9908],[-2.2278,51.9886],[-2.2296,51.9881],[-2.2316,51.9871],[-2.2332,51.9867],[-2.2342,51.9858],[-2.2376,51.9812],[-2.2399,51.979],[-2.2436,51.9747],[-2.2429,51.9743],[-2.244,51.9729],[-2.2463,51.9714],[-2.2489,51.9682],[-2.2511,51.9687],[-2.2518,51.9677],[-2.2514,51.9666],[-2.2565,51.9671],[-2.2587,51.9678],[-2.2636,51.9673],[-2.2678,51.9681],[-2.2685,51.9686],[-2.2734,51.9694],[-2.2769,51.9696],[-2.2806,51.9706],[-2.2883,51.9707],[-2.2933,51.9697],[-2.2959,51.9685],[-2.2971,51.9677],[-2.3004,51.9668],[-2.3037,51.9686],[-2.3058,51.9708],[-2.3095,51.9706],[-2.3091,51.9722],[-2.3079,51.9728],[-2.3093,51.9738],[-2.3088,51.9744],[-2.3112,51.9758],[-2.3133,51.9766],[-2.3204,51.9758],[-2.3258,51.9756],[-2.3251,51.9779],[-2.3241,51.9788],[-2.3224,51.9818],[-2.3229,51.9843],[-2.3223,51.9865],[-2.322,51.9898],[-2.3211,51.9907],[-2.3207,51.9925],[-2.3223,51.9944],[-2.3233,51.9963],[-2.3228,51.9975],[-2.3235,51.9994],[-2.3257,51.9996],[-2.3258,52.0007],[-2.3247,52.0035],[-2.326,52.0055],[-2.3294,52.0068],[-2.333,52.0073],[-2.3342,52.0077],[-2.3367,52.0077],[-2.3385,52.0071],[-2.3409,52.0069],[-2.3413,52.0083],[-2.3431,52.0092],[-2.344,52.0088],[-2.3452,52.0099],[-2.3471,52.0111],[-2.3493,52.0114],[-2.3511,52.0132],[-2.3525,52.0135],[-2.3519,52.0157],[-2.3505,52.0165],[-2.3494,52.0178],[-2.3513,52.0207],[-2.3514,52.0213],[-2.3508,52.0225],[-2.352,52.0246],[-2.352,52.0254],[-2.3503,52.0308],[-2.3481,52.032],[-2.3476,52.033],[-2.348,52.0357],[-2.3499,52.0365],[-2.3485,52.038],[-2.3483,52.0416],[-2.349,52.048],[-2.3484,52.0491],[-2.3472,52.0494],[-2.347,52.0513],[-2.3477,52.0532],[-2.3501,52.0537],[-2.3502,52.0547],[-2.3516,52.0564],[-2.3509,52.0574],[-2.3497,52.0579],[-2.3484,52.0605],[-2.3475,52.0616],[-2.3444,52.0611],[-2.3432,52.0626],[-2.3413,52.0641],[-2.3403,52.0672],[-2.3394,52.0689],[-2.3399,52.0718],[-2.3393,52.0734],[-2.3393,52.0749],[-2.3401,52.076],[-2.3405,52.0785],[-2.3385,52.0807],[-2.3387,52.0825],[-2.3381,52.0865],[-2.3385,52.088],[-2.338,52.0899],[-2.3385,52.0924],[-2.3383,52.0954],[-2.34,52.0962],[-2.3415,52.0955],[-2.3431,52.0953],[-2.3491,52.0956],[-2.3494,52.0989],[-2.3513,52.1016],[-2.3522,52.1035],[-2.3506,52.1037],[-2.35,52.1044],[-2.3501,52.1063],[-2.3517,52.1095],[-2.3533,52.1122],[-2.3538,52.1135],[-2.3527,52.1136],[-2.3528,52.1151],[-2.3556,52.1218],[-2.3554,52.1231],[-2.3562,52.1241],[-2.3561,52.1271],[-2.3556,52.1282],[-2.3532,52.1285],[-2.3505,52.1291],[-2.3483,52.1303],[-2.3446,52.1326],[-2.3465,52.1349],[-2.3484,52.1367],[-2.3486,52.1382],[-2.3502,52.1409],[-2.3518,52.1428],[-2.3518,52.1445],[-2.3528,52.1459],[-2.3544,52.1468],[-2.3562,52.1483],[-2.3579,52.1502],[-2.3587,52.1519],[-2.3619,52.1512],[-2.365,52.151],[-2.3665,52.1515],[-2.3701,52.1522],[-2.3719,52.1521],[-2.3727,52.1526],[-2.3759,52.153],[-2.3783,52.1548],[-2.3793,52.1551],[-2.3813,52.1542],[-2.3848,52.1537],[-2.3868,52.1524],[-2.3881,52.152],[-2.3886,52.1506],[-2.3899,52.1509],[-2.3904,52.15],[-2.3917,52.1492],[-2.3928,52.1472],[-2.3942,52.1468],[-2.3953,52.147],[-2.397,52.1479],[-2.4002,52.1482],[-2.4019,52.1481],[-2.4039,52.147],[-2.4076,52.1458],[-2.4115,52.1457],[-2.4124,52.1454],[-2.4152,52.1452],[-2.4155,52.1459],[-2.4187,52.1482],[-2.4211,52.1494],[-2.4225,52.1517],[-2.4247,52.1535],[-2.4251,52.1545],[-2.4232,52.1555],[-2.4242,52.156],[-2.4249,52.1571],[-2.427,52.1584],[-2.4272,52.161],[-2.4265,52.1615],[-2.4291,52.1636],[-2.4319,52.1654],[-2.4326,52.167],[-2.4352,52.1682],[-2.4347,52.17],[-2.4354,52.171],[-2.4328,52.1721],[-2.4309,52.1719],[-2.4292,52.1723],[-2.4281,52.1721],[-2.4263,52.1725],[-2.4229,52.1724],[-2.4224,52.1736],[-2.4228,52.1747],[-2.4236,52.1749],[-2.4255,52.177],[-2.4232,52.1799],[-2.42,52.1806],[-2.419,52.1817],[-2.4165,52.1822],[-2.4151,52.1833],[-2.4161,52.1852],[-2.4178,52.1856],[-2.4179,52.1866],[-2.4191,52.188],[-2.4177,52.1894],[-2.4146,52.1902],[-2.4139,52.1916],[-2.4111,52.1933],[-2.4103,52.1954],[-2.4087,52.1965],[-2.4085,52.2016],[-2.4078,52.2028],[-2.4059,52.203],[-2.4024,52.2014],[-2.4005,52.2017],[-2.4008,52.2027],[-2.4022,52.2053],[-2.4028,52.2068],[-2.4023,52.2072],[-2.3997,52.207],[-2.398,52.2065],[-2.3975,52.2059],[-2.3958,52.2059],[-2.3952,52.2069],[-2.3935,52.2076],[-2.3924,52.2093],[-2.3938,52.211],[-2.3975,52.2127],[-2.3999,52.2145],[-2.4015,52.2153],[-2.4018,52.2177],[-2.4032,52.2191],[-2.404,52.2212],[-2.4033,52.2217],[-2.4007,52.2214],[-2.3987,52.2214],[-2.3974,52.222],[-2.3983,52.2231],[-2.3982,52.224],[-2.3965,52.2248],[-2.3945,52.2245],[-2.3925,52.2237],[-2.3905,52.2224],[-2.3881,52.2219],[-2.386,52.2224],[-2.3844,52.224],[-2.3843,52.2251],[-2.3859,52.2264],[-2.3877,52.2264],[-2.3894,52.2273],[-2.3889,52.2295],[-2.3903,52.2303],[-2.3921,52.2303],[-2.3933,52.231],[-2.3952,52.231],[-2.3965,52.2315],[-2.3994,52.2318],[-2.4042,52.231],[-2.4053,52.2313],[-2.4069,52.2308],[-2.4094,52.2306],[-2.4113,52.2314],[-2.4143,52.2317],[-2.4165,52.2335],[-2.42,52.2353],[-2.4231,52.2372],[-2.4263,52.2362],[-2.4316,52.2366],[-2.4329,52.237],[-2.4346,52.2369],[-2.4371,52.2376],[-2.4392,52.2367],[-2.4418,52.236],[-2.4443,52.2357],[-2.4452,52.2364],[-2.4486,52.2364],[-2.4505,52.2362],[-2.4509,52.2367],[-2.456,52.2357],[-2.4624,52.235],[-2.4649,52.2344],[-2.4656,52.2352],[-2.4656,52.2365],[-2.4665,52.2376],[-2.4696,52.2394],[-2.4712,52.2405],[-2.4747,52.2413],[-2.4738,52.2468],[-2.474,52.2489],[-2.4737,52.2506],[-2.4728,52.2526],[-2.4682,52.2559],[-2.4652,52.2577],[-2.4621,52.2586],[-2.4602,52.2604],[-2.4573,52.261],[-2.4554,52.2626],[-2.4529,52.2632],[-2.4473,52.2636],[-2.4459,52.2642],[-2.4418,52.2653],[-2.4403,52.2664],[-2.4385,52.2664],[-2.4369,52.2682],[-2.4371,52.2688],[-2.4344,52.269],[-2.4308,52.2704],[-2.429,52.2704],[-2.4309,52.2729],[-2.4322,52.2731],[-2.4344,52.2753],[-2.4372,52.276],[-2.4383,52.277],[-2.4401,52.2773],[-2.441,52.2785],[-2.4438,52.2785],[-2.4453,52.279],[-2.451,52.2825],[-2.4516,52.2835],[-2.4514,52.2851],[-2.4546,52.2851],[-2.4557,52.2848],[-2.4636,52.2852],[-2.4653,52.2841],[-2.4675,52.2833],[-2.4725,52.2857],[-2.4758,52.2856],[-2.4825,52.2843],[-2.4834,52.2844],[-2.4841,52.283],[-2.487,52.2813],[-2.4892,52.2809],[-2.4919,52.2786],[-2.4933,52.2784],[-2.4964,52.2774],[-2.4985,52.2774],[-2.5015,52.2777],[-2.5031,52.2774],[-2.5036,52.2755],[-2.5045,52.2745],[-2.5039,52.2734],[-2.504,52.2722],[-2.502,52.2706],[-2.501,52.2692],[-2.4993,52.2686],[-2.4961,52.2665],[-2.4936,52.264],[-2.4933,52.2632],[-2.4939,52.2618],[-2.4946,52.2614],[-2.4953,52.2593],[-2.4957,52.2569],[-2.5014,52.2574],[-2.5068,52.2566],[-2.5102,52.2564],[-2.5136,52.2557],[-2.5155,52.256],[-2.5184,52.2543],[-2.521,52.2521],[-2.5224,52.2517],[-2.5234,52.2494],[-2.5259,52.2483],[-2.5289,52.2497],[-2.5294,52.2507],[-2.529,52.2517],[-2.5312,52.2531],[-2.5328,52.2524],[-2.5341,52.2513],[-2.5358,52.2508],[-2.539,52.2515],[-2.539,52.2526],[-2.5411,52.253],[-2.5446,52.2514],[-2.5459,52.2505],[-2.5484,52.2497],[-2.5524,52.2515],[-2.5532,52.2525],[-2.5549,52.252],[-2.5596,52.2519],[-2.563,52.251],[-2.5665,52.2505],[-2.5674,52.2501],[-2.5692,52.2508],[-2.57,52.2528],[-2.5742,52.2527],[-2.5746,52.2501],[-2.5761,52.2477],[-2.5776,52.2478],[-2.5807,52.2483],[-2.5836,52.2484],[-2.5865,52.2481],[-2.5873,52.2478],[-2.5887,52.2463],[-2.5937,52.2449],[-2.6,52.2438],[-2.6019,52.2438],[-2.6044,52.2428],[-2.6091,52.2438],[-2.6103,52.2437],[-2.6114,52.2426],[-2.615,52.2418],[-2.6163,52.2433],[-2.6205,52.242],[-2.6244,52.2415],[-2.6289,52.2403],[-2.6297,52.2416],[-2.6301,52.243],[-2.6314,52.2438],[-2.6343,52.2472],[-2.6328,52.2477],[-2.6332,52.2496],[-2.6342,52.2507],[-2.6321,52.2521],[-2.6309,52.2536],[-2.6314,52.2553],[-2.6309,52.2574],[-2.6279,52.2602],[-2.6283,52.2612],[-2.6251,52.2616],[-2.623,52.2622],[-2.6156,52.265],[-2.6139,52.2661],[-2.6125,52.2678],[-2.61,52.2693],[-2.6106,52.2712],[-2.6082,52.2727],[-2.607,52.2744],[-2.6067,52.2757],[-2.6044,52.2755],[-2.6028,52.2767],[-2.5991,52.2761],[-2.5964,52.2766],[-2.5963,52.2773],[-2.5972,52.2783],[-2.5996,52.2798],[-2.5979,52.2801],[-2.5979,52.2816],[-2.6004,52.2818],[-2.599,52.2835],[-2.6005,52.2849],[-2.6042,52.2864],[-2.6065,52.2868],[-2.6141,52.2865],[-2.6164,52.2854],[-2.6161,52.284],[-2.6166,52.2828],[-2.6183,52.2822],[-2.6206,52.2828],[-2.6234,52.2852],[-2.6236,52.2872],[-2.6249,52.2876],[-2.6259,52.2887],[-2.6294,52.2873],[-2.6317,52.2871],[-2.6354,52.2861],[-2.6399,52.2864],[-2.6423,52.2883],[-2.6442,52.2902],[-2.6445,52.2922],[-2.6442,52.2937],[-2.6473,52.2938],[-2.6526,52.2953],[-2.6549,52.2982],[-2.656,52.2991],[-2.6574,52.2994],[-2.6614,52.3008],[-2.6612,52.302],[-2.6625,52.3026],[-2.6628,52.304],[-2.6604,52.3053],[-2.6568,52.305],[-2.654,52.3053],[-2.6529,52.3058],[-2.648,52.3052],[-2.6454,52.3062],[-2.6435,52.308],[-2.6423,52.3082],[-2.6396,52.3077],[-2.6384,52.3077],[-2.6357,52.3087],[-2.6341,52.3076],[-2.6329,52.3058],[-2.6317,52.3057],[-2.6294,52.3066],[-2.6266,52.3061],[-2.623,52.3064],[-2.6207,52.3058],[-2.619,52.3056],[-2.618,52.3069],[-2.6171,52.3079],[-2.6146,52.3076],[-2.6126,52.3065],[-2.61,52.3063],[-2.6058,52.3076],[-2.6028,52.3094],[-2.601,52.3099],[-2.5968,52.3125],[-2.5949,52.3139],[-2.5898,52.3132],[-2.5876,52.3135],[-2.5845,52.3132],[-2.5825,52.315],[-2.5795,52.3167],[-2.5765,52.3167],[-2.5751,52.3175],[-2.5736,52.3173],[-2.5701,52.315],[-2.5676,52.3143],[-2.5667,52.3133],[-2.5651,52.3128],[-2.5639,52.3116],[-2.5628,52.3114],[-2.5621,52.3128],[-2.5635,52.3134],[-2.562,52.3151],[-2.5628,52.3172],[-2.5639,52.3175],[-2.5647,52.3185],[-2.564,52.3193],[-2.5641,52.3203],[-2.5628,52.3214],[-2.564,52.3224],[-2.5626,52.3246],[-2.5612,52.3259],[-2.5619,52.3271],[-2.5612,52.3295],[-2.5612,52.3307],[-2.5624,52.3319],[-2.5622,52.3331],[-2.5604,52.3335],[-2.5594,52.3343],[-2.557,52.335],[-2.5555,52.3344],[-2.5521,52.3361],[-2.5508,52.3372],[-2.5493,52.3372],[-2.5484,52.3386],[-2.5463,52.3398],[-2.5409,52.342],[-2.539,52.3431],[-2.5392,52.3441],[-2.5368,52.3443],[-2.5341,52.3441],[-2.53,52.3428],[-2.5268,52.3425],[-2.524,52.3418],[-2.5219,52.3418],[-2.52,52.3402],[-2.5178,52.3386],[-2.5164,52.338],[-2.5138,52.3376],[-2.5121,52.3371],[-2.5105,52.3357],[-2.5087,52.3348],[-2.5088,52.3326],[-2.5128,52.3321],[-2.5139,52.3309],[-2.5132,52.3292],[-2.5113,52.3295],[-2.5078,52.329],[-2.5067,52.3282],[-2.5046,52.3282],[-2.5029,52.329],[-2.5007,52.3292],[-2.498,52.3291],[-2.4971,52.3295],[-2.4947,52.3297],[-2.4923,52.3292],[-2.4902,52.3294],[-2.4881,52.3306],[-2.4828,52.3312],[-2.4799,52.3326],[-2.4801,52.3338],[-2.481,52.3343],[-2.4811,52.3358],[-2.4804,52.3366],[-2.4783,52.338],[-2.4782,52.3384],[-2.4797,52.3402],[-2.482,52.3415],[-2.4844,52.3445],[-2.4843,52.3451],[-2.4829,52.3488],[-2.4817,52.3494],[-2.4818,52.3511],[-2.4831,52.3518],[-2.4839,52.3532],[-2.4877,52.3543],[-2.4883,52.3554],[-2.4852,52.3562],[-2.4861,52.3583],[-2.4868,52.3588],[-2.4857,52.3596],[-2.4838,52.3605],[-2.4825,52.36],[-2.4799,52.3603],[-2.4754,52.3598],[-2.4742,52.3606],[-2.4745,52.3615],[-2.4734,52.3621],[-2.4762,52.3656],[-2.4746,52.3672],[-2.4727,52.366],[-2.4695,52.3664],[-2.4698,52.3655],[-2.4678,52.3645],[-2.4643,52.365],[-2.4631,52.3668],[-2.4608,52.3675],[-2.4586,52.3672],[-2.4575,52.3678],[-2.4562,52.3674],[-2.4552,52.3679],[-2.4514,52.3675],[-2.4491,52.3676],[-2.4456,52.3671],[-2.4439,52.3672],[-2.4378,52.3664],[-2.4353,52.3663],[-2.4314,52.3672],[-2.4282,52.3666],[-2.4263,52.3658],[-2.4245,52.3664],[-2.4227,52.3663],[-2.4211,52.3678],[-2.4176,52.3681],[-2.4161,52.3685],[-2.414,52.3683],[-2.4121,52.3695],[-2.4104,52.37],[-2.4104,52.3715],[-2.4097,52.3727],[-2.4107,52.3736],[-2.4104,52.3741],[-2.4131,52.3768],[-2.4148,52.3779],[-2.4147,52.3812],[-2.4134,52.382],[-2.4124,52.3837],[-2.411,52.385],[-2.4109,52.3869],[-2.4086,52.387],[-2.4072,52.3861],[-2.4074,52.3853],[-2.4056,52.3831],[-2.4045,52.3828],[-2.4022,52.383],[-2.4014,52.3826],[-2.399,52.3829],[-2.3985,52.3834],[-2.3936,52.3844],[-2.3925,52.3837],[-2.3923,52.3829],[-2.3902,52.3815],[-2.3892,52.3821],[-2.3888,52.3837],[-2.3874,52.3845],[-2.3826,52.3841],[-2.3781,52.3831],[-2.3766,52.3842],[-2.3746,52.3847],[-2.372,52.3857],[-2.3674,52.388],[-2.3648,52.3882],[-2.3628,52.3881],[-2.3611,52.3869],[-2.36,52.3868],[-2.3543,52.389],[-2.3527,52.3889],[-2.3506,52.3877],[-2.3501,52.3857],[-2.348,52.3856],[-2.3466,52.386],[-2.3435,52.3859],[-2.3421,52.3848],[-2.3395,52.3844],[-2.3372,52.3855],[-2.3355,52.3853],[-2.3336,52.3882],[-2.3342,52.3889],[-2.3422,52.3932],[-2.3434,52.3931],[-2.3449,52.3937],[-2.3474,52.3937],[-2.3493,52.3945],[-2.3521,52.3962],[-2.3572,52.3978],[-2.3613,52.399],[-2.364,52.3992],[-2.3689,52.4011],[-2.3706,52.4017],[-2.3729,52.402],[-2.3711,52.4031],[-2.3689,52.4041],[-2.3667,52.4065],[-2.3658,52.4084],[-2.3659,52.4092],[-2.3673,52.4107],[-2.3667,52.4121],[-2.3677,52.4144],[-2.3673,52.4155],[-2.3663,52.4167],[-2.3647,52.4178],[-2.366,52.4195],[-2.3652,52.4218],[-2.3666,52.423],[-2.3656,52.4234],[-2.3637,52.4252],[-2.3628,52.4258],[-2.3639,52.4297],[-2.3642,52.4316],[-2.3633,52.4377],[-2.3635,52.4394],[-2.361,52.4397],[-2.3578,52.4396],[-2.3554,52.4398],[-2.3528,52.4387],[-2.3509,52.4383],[-2.3451,52.4393],[-2.3427,52.4378],[-2.3406,52.437],[-2.3388,52.4358],[-2.3377,52.4366],[-2.3331,52.4353],[-2.3316,52.4359],[-2.3291,52.4374],[-2.326,52.4383],[-2.3252,52.4375],[-2.3216,52.4362],[-2.3196,52.4363],[-2.3161,52.437],[-2.3148,52.437],[-2.3101,52.4379],[-2.3104,52.4401],[-2.3096,52.4418],[-2.3068,52.4439],[-2.307,52.445],[-2.3062,52.4459],[-2.3043,52.4464],[-2.3033,52.4475],[-2.301,52.4479],[-2.2959,52.4505],[-2.2929,52.4517],[-2.2874,52.4553],[-2.2861,52.4547],[-2.2876,52.4539],[-2.2886,52.4529],[-2.2907,52.4518],[-2.295,52.4489],[-2.2915,52.4486],[-2.2872,52.4466],[-2.2872,52.4453],[-2.2861,52.4447],[-2.2856,52.4437],[-2.2832,52.4438],[-2.2794,52.4434],[-2.2769,52.4417],[-2.2765,52.4409],[-2.2752,52.4402],[-2.2729,52.4398],[-2.2693,52.4386],[-2.2666,52.4393],[-2.2649,52.4403],[-2.2627,52.4407],[-2.2619,52.4393],[-2.2615,52.4369],[-2.2602,52.4372],[-2.257,52.4371],[-2.2543,52.4376],[-2.2488,52.4378],[-2.244,52.4374],[-2.2406,52.4364],[-2.2392,52.4364],[-2.2338,52.4359],[-2.2268,52.4351],[-2.2192,52.4351],[-2.2184,52.4353],[-2.2166,52.4345],[-2.2174,52.4339],[-2.2159,52.4332],[-2.2147,52.4319],[-2.2121,52.4327],[-2.2114,52.4304],[-2.2086,52.4294],[-2.2064,52.4295],[-2.2035,52.4285],[-2.2024,52.4276],[-2.2002,52.4271],[-2.197,52.4277],[-2.1963,52.4272],[-2.197,52.4256],[-2.1964,52.4248],[-2.1929,52.4233],[-2.1914,52.4237],[-2.1891,52.4252],[-2.1858,52.4262],[-2.1849,52.4261],[-2.1817,52.4249],[-2.1807,52.4251],[-2.1764,52.425],[-2.1719,52.425],[-2.1691,52.4241],[-2.1638,52.4232],[-2.1642,52.4239],[-2.1641,52.4278],[-2.1649,52.4302]]]}</t>
  </si>
  <si>
    <t>{"type":"Polygon","coordinates":[[[-5.8693,54.6889],[-5.8737,54.6856],[-5.8798,54.6833],[-5.8813,54.6825],[-5.8849,54.6801],[-5.8895,54.6784],[-5.8952,54.6752],[-5.8973,54.6736],[-5.899,54.6715],[-5.899,54.6688],[-5.9001,54.6659],[-5.9014,54.6648],[-5.9021,54.6624],[-5.9014,54.6597],[-5.9037,54.6591],[-5.9049,54.6564],[-5.9061,54.6551],[-5.9103,54.6518],[-5.913,54.6494],[-5.912,54.6485],[-5.9139,54.648],[-5.9147,54.6482],[-5.9166,54.6457],[-5.9186,54.6472],[-5.9263,54.651],[-5.9279,54.6519],[-5.9324,54.6554],[-5.937,54.6598],[-5.9399,54.6615],[-5.9455,54.6628],[-5.9517,54.6651],[-5.9537,54.6612],[-5.955,54.6601],[-5.9546,54.6591],[-5.955,54.658],[-5.9524,54.6572],[-5.9486,54.6547],[-5.9498,54.6525],[-5.9528,54.6517],[-5.9576,54.6499],[-5.9627,54.6483],[-5.9653,54.6466],[-5.9662,54.6463],[-5.9719,54.6454],[-5.9743,54.648],[-5.9763,54.6489],[-5.9792,54.6495],[-5.9803,54.6504],[-5.9807,54.6521],[-5.9832,54.6528],[-5.985,54.6542],[-5.985,54.6569],[-5.9871,54.6586],[-5.988,54.6565],[-5.9888,54.6553],[-5.9921,54.654],[-5.9932,54.6522],[-5.9932,54.6514],[-5.9958,54.6498],[-5.9975,54.6482],[-5.9999,54.6472],[-5.9993,54.646],[-6.0009,54.6449],[-6.0157,54.6364],[-6.0232,54.6297],[-6.024,54.6287],[-6.0228,54.6256],[-6.0229,54.6146],[-6.0222,54.6118],[-6.0322,54.6124],[-6.0421,54.613],[-6.0433,54.6119],[-6.0437,54.6099],[-6.0461,54.6074],[-6.0465,54.606],[-6.0483,54.6064],[-6.0504,54.6073],[-6.0523,54.6076],[-6.0587,54.6109],[-6.0598,54.6119],[-6.062,54.6119],[-6.0637,54.613],[-6.0667,54.6142],[-6.0675,54.6159],[-6.0694,54.6165],[-6.0694,54.6178],[-6.0704,54.6189],[-6.0717,54.619],[-6.0738,54.62],[-6.0765,54.6193],[-6.0792,54.6197],[-6.0797,54.6207],[-6.0821,54.6222],[-6.0819,54.6229],[-6.0833,54.6234],[-6.0863,54.6237],[-6.0886,54.6244],[-6.09,54.6238],[-6.0935,54.6231],[-6.0953,54.6225],[-6.0962,54.6228],[-6.0984,54.6229],[-6.1022,54.6217],[-6.1048,54.6219],[-6.1063,54.6229],[-6.1106,54.6228],[-6.1118,54.6223],[-6.1143,54.6223],[-6.1156,54.6219],[-6.1148,54.6212],[-6.1163,54.6204],[-6.1204,54.62],[-6.1231,54.6187],[-6.1289,54.6181],[-6.1312,54.6182],[-6.1347,54.6178],[-6.1387,54.6194],[-6.1418,54.6189],[-6.1461,54.6199],[-6.1485,54.6208],[-6.1496,54.6205],[-6.1502,54.619],[-6.1499,54.6177],[-6.1503,54.6149],[-6.1496,54.6138],[-6.1465,54.6112],[-6.1502,54.6103],[-6.1565,54.6106],[-6.1597,54.6089],[-6.1628,54.6057],[-6.1699,54.6049],[-6.1704,54.604],[-6.1734,54.6033],[-6.1747,54.6036],[-6.1766,54.6033],[-6.1777,54.6039],[-6.1801,54.6039],[-6.1812,54.6034],[-6.1834,54.6039],[-6.1853,54.6032],[-6.1868,54.6039],[-6.189,54.6033],[-6.1894,54.6028],[-6.193,54.6024],[-6.1923,54.6013],[-6.1935,54.6005],[-6.1967,54.6018],[-6.1978,54.6017],[-6.1991,54.6006],[-6.2011,54.5997],[-6.2032,54.5993],[-6.2046,54.5999],[-6.2066,54.6001],[-6.2085,54.5994],[-6.2102,54.5995],[-6.2109,54.5987],[-6.2185,54.6021],[-6.2229,54.5998],[-6.2249,54.6004],[-6.2269,54.5992],[-6.2294,54.5972],[-6.2309,54.5969],[-6.2301,54.5941],[-6.232,54.5938],[-6.2317,54.5925],[-6.2296,54.5924],[-6.2303,54.5906],[-6.232,54.5909],[-6.2332,54.59],[-6.236,54.5891],[-6.236,54.5884],[-6.2385,54.5881],[-6.2404,54.5881],[-6.2443,54.5889],[-6.2464,54.5896],[-6.2472,54.5893],[-6.2497,54.5894],[-6.2506,54.5898],[-6.2528,54.5894],[-6.2545,54.5895],[-6.2556,54.5906],[-6.2567,54.5907],[-6.2569,54.5918],[-6.2585,54.592],[-6.26,54.5929],[-6.2604,54.5947],[-6.2626,54.5967],[-6.2644,54.5979],[-6.2655,54.5972],[-6.2955,54.5967],[-6.2822,54.5801],[-6.2828,54.5797],[-6.3056,54.5729],[-6.3247,54.5914],[-6.406,54.573],[-6.427,54.5683],[-6.4175,54.6086],[-6.4081,54.6489],[-6.4702,54.6853],[-6.4969,54.7137],[-6.4925,54.7238],[-6.4869,54.7366],[-6.4734,54.7479],[-6.4658,54.7543],[-6.4651,54.7555],[-6.4624,54.7594],[-6.4587,54.7615],[-6.4582,54.762],[-6.4595,54.7631],[-6.4608,54.7648],[-6.4616,54.7669],[-6.4636,54.7667],[-6.4655,54.7647],[-6.4682,54.7644],[-6.4691,54.7648],[-6.4695,54.766],[-6.4717,54.7676],[-6.4725,54.7685],[-6.4749,54.7699],[-6.4761,54.771],[-6.4787,54.7728],[-6.4811,54.7754],[-6.4808,54.7765],[-6.4788,54.778],[-6.478,54.7809],[-6.4653,54.7837],[-6.4643,54.784],[-6.4602,54.7846],[-6.4477,54.7848],[-6.4461,54.7861],[-6.4442,54.7866],[-6.4437,54.7872],[-6.4422,54.7875],[-6.4414,54.7869],[-6.4367,54.7864],[-6.4358,54.7865],[-6.4352,54.7877],[-6.4355,54.7888],[-6.4347,54.7894],[-6.4333,54.789],[-6.4289,54.7855],[-6.4277,54.7853],[-6.4266,54.7841],[-6.4241,54.7853],[-6.4213,54.7861],[-6.4197,54.7852],[-6.4141,54.7833],[-6.4128,54.7834],[-6.4113,54.7828],[-6.4089,54.7833],[-6.4064,54.7825],[-6.4054,54.7815],[-6.4044,54.7815],[-6.4019,54.7823],[-6.4008,54.7822],[-6.3988,54.7811],[-6.3973,54.7809],[-6.3966,54.7799],[-6.3939,54.7794],[-6.3913,54.7797],[-6.3898,54.7794],[-6.3857,54.7792],[-6.3834,54.78],[-6.3815,54.7827],[-6.3707,54.7853],[-6.3653,54.7883],[-6.3654,54.7902],[-6.3633,54.7914],[-6.3635,54.7924],[-6.3618,54.7956],[-6.3606,54.7969],[-6.3562,54.7979],[-6.3537,54.7978],[-6.3545,54.7989],[-6.3532,54.7997],[-6.3513,54.7999],[-6.3498,54.7996],[-6.3492,54.8008],[-6.3464,54.8011],[-6.3442,54.8005],[-6.3419,54.7995],[-6.3387,54.8013],[-6.3366,54.8],[-6.3334,54.7995],[-6.3319,54.799],[-6.3337,54.7975],[-6.3319,54.7971],[-6.3305,54.796],[-6.328,54.7949],[-6.3274,54.7938],[-6.3238,54.791],[-6.322,54.7907],[-6.3208,54.7911],[-6.3195,54.7945],[-6.3173,54.7936],[-6.3127,54.7923],[-6.3098,54.7901],[-6.308,54.791],[-6.3063,54.7925],[-6.3039,54.7929],[-6.3033,54.7938],[-6.3046,54.7952],[-6.3029,54.7963],[-6.2979,54.7945],[-6.2908,54.7901],[-6.2893,54.7897],[-6.286,54.7898],[-6.2845,54.7903],[-6.2832,54.7916],[-6.2814,54.7919],[-6.2769,54.7903],[-6.272,54.7911],[-6.2676,54.7913],[-6.2643,54.7908],[-6.265,54.7922],[-6.2663,54.7931],[-6.2679,54.7948],[-6.2695,54.796],[-6.2691,54.7982],[-6.2687,54.799],[-6.2653,54.7981],[-6.2621,54.7976],[-6.2581,54.7963],[-6.2552,54.796],[-6.2502,54.7936],[-6.248,54.7933],[-6.2439,54.7932],[-6.2417,54.7925],[-6.2395,54.7927],[-6.2373,54.7914],[-6.2352,54.7889],[-6.2352,54.7883],[-6.2329,54.7884],[-6.2319,54.7888],[-6.2306,54.7884],[-6.2276,54.789],[-6.2247,54.7903],[-6.2159,54.7899],[-6.2137,54.7904],[-6.2155,54.7936],[-6.2135,54.7939],[-6.2115,54.7932],[-6.2082,54.7944],[-6.2068,54.796],[-6.2048,54.7956],[-6.2029,54.7969],[-6.1998,54.7981],[-6.1995,54.8013],[-6.1986,54.8013],[-6.1979,54.8028],[-6.1982,54.8037],[-6.2,54.8058],[-6.1991,54.8064],[-6.1976,54.8064],[-6.1959,54.8057],[-6.1939,54.8062],[-6.1901,54.8066],[-6.186,54.8064],[-6.1839,54.8073],[-6.1823,54.8075],[-6.1802,54.8084],[-6.1768,54.8081],[-6.1755,54.809],[-6.173,54.8119],[-6.1691,54.8116],[-6.1682,54.8108],[-6.1579,54.8103],[-6.1545,54.8098],[-6.1536,54.8107],[-6.1505,54.8103],[-6.1448,54.8118],[-6.141,54.8105],[-6.1449,54.8082],[-6.1436,54.8072],[-6.1408,54.8064],[-6.1369,54.8061],[-6.1348,54.8063],[-6.1331,54.8072],[-6.1297,54.8065],[-6.1277,54.8072],[-6.1212,54.8083],[-6.1202,54.809],[-6.1125,54.8072],[-6.1084,54.806],[-6.1091,54.8031],[-6.1087,54.8014],[-6.104,54.7929],[-6.1037,54.7926],[-6.1009,54.7939],[-6.0966,54.7942],[-6.0908,54.7938],[-6.0884,54.7941],[-6.0863,54.794],[-6.0823,54.793],[-6.0812,54.7932],[-6.0796,54.7923],[-6.074,54.7917],[-6.0748,54.7941],[-6.0775,54.7948],[-6.0808,54.7964],[-6.0679,54.7972],[-6.0648,54.7966],[-6.0614,54.7953],[-6.0563,54.7939],[-6.0545,54.7929],[-6.0498,54.7918],[-6.0497,54.7927],[-6.0506,54.7943],[-6.051,54.7962],[-6.0518,54.7969],[-6.055,54.7984],[-6.0196,54.8004],[-6.0109,54.8001],[-6.0116,54.7973],[-6.0116,54.7949],[-6.012,54.7919],[-6.0131,54.7884],[-6.0104,54.7882],[-6.0068,54.7873],[-6.0048,54.7859],[-6.0021,54.785],[-6,54.7849],[-5.9985,54.7842],[-5.9959,54.7824],[-5.9934,54.7812],[-5.9933,54.7797],[-5.9908,54.7785],[-5.9896,54.7772],[-5.9878,54.774],[-5.9827,54.776],[-5.9824,54.7774],[-5.9787,54.7786],[-5.976,54.78],[-5.9767,54.7809],[-5.9755,54.7818],[-5.976,54.7828],[-5.9749,54.7833],[-5.9735,54.7824],[-5.9726,54.7828],[-5.9707,54.7821],[-5.9706,54.7807],[-5.9689,54.7813],[-5.9683,54.7806],[-5.965,54.7783],[-5.9652,54.7774],[-5.9675,54.775],[-5.9646,54.7742],[-5.9626,54.7739],[-5.957,54.7768],[-5.9502,54.7798],[-5.9496,54.7802],[-5.9461,54.7784],[-5.9435,54.7759],[-5.9421,54.7739],[-5.9407,54.7736],[-5.9393,54.7743],[-5.9324,54.7748],[-5.9301,54.7744],[-5.9281,54.7734],[-5.9268,54.7738],[-5.9232,54.7723],[-5.9198,54.7735],[-5.9107,54.778],[-5.9083,54.779],[-5.9073,54.7784],[-5.9034,54.7787],[-5.9033,54.7797],[-5.9018,54.7803],[-5.9008,54.7796],[-5.9,54.7782],[-5.8965,54.7757],[-5.8933,54.7742],[-5.8885,54.7724],[-5.8927,54.7713],[-5.8944,54.7705],[-5.8992,54.7696],[-5.8988,54.769],[-5.9035,54.7676],[-5.9028,54.7666],[-5.9059,54.7662],[-5.9069,54.7655],[-5.9059,54.7644],[-5.9029,54.7621],[-5.8979,54.759],[-5.9037,54.7568],[-5.9082,54.7548],[-5.9062,54.7506],[-5.898,54.749],[-5.8969,54.7484],[-5.8934,54.7453],[-5.895,54.7435],[-5.8955,54.7422],[-5.8958,54.7388],[-5.8975,54.7386],[-5.9052,54.7249],[-5.9062,54.7239],[-5.9105,54.7207],[-5.9111,54.72],[-5.9117,54.7166],[-5.911,54.7142],[-5.9093,54.7131],[-5.906,54.7122],[-5.901,54.7112],[-5.9028,54.7088],[-5.9016,54.7086],[-5.8981,54.7087],[-5.89,54.7105],[-5.8896,54.7094],[-5.8919,54.7083],[-5.8917,54.7063],[-5.8899,54.7041],[-5.8891,54.7027],[-5.8892,54.7007],[-5.891,54.6987],[-5.891,54.6966],[-5.8902,54.6956],[-5.8885,54.6948],[-5.887,54.6934],[-5.8831,54.6956],[-5.8768,54.6923],[-5.8758,54.6929],[-5.8711,54.6902],[-5.8691,54.6894],[-5.8693,54.6889]]]}</t>
  </si>
  <si>
    <t>{"type":"Polygon","coordinates":[[[-6.0195,54.3706],[-6.0221,54.3687],[-6.0219,54.3679],[-6.0245,54.367],[-6.0262,54.3658],[-6.0266,54.3651],[-6.0296,54.3643],[-6.0294,54.3632],[-6.0275,54.3624],[-6.03,54.361],[-6.0309,54.361],[-6.0327,54.3578],[-6.034,54.3567],[-6.0356,54.3562],[-6.0398,54.3558],[-6.0424,54.3543],[-6.0417,54.3525],[-6.0419,54.3507],[-6.0426,54.3487],[-6.0436,54.3476],[-6.0466,54.3458],[-6.0487,54.3448],[-6.0523,54.3427],[-6.059,54.3385],[-6.0614,54.3367],[-6.0642,54.3334],[-6.0642,54.3316],[-6.0647,54.3283],[-6.0646,54.327],[-6.0711,54.3254],[-6.0737,54.3261],[-6.0744,54.3273],[-6.0793,54.3281],[-6.082,54.3277],[-6.0845,54.3279],[-6.0862,54.3283],[-6.0887,54.3282],[-6.0922,54.3275],[-6.0942,54.3269],[-6.098,54.3269],[-6.1008,54.3261],[-6.1009,54.3248],[-6.1002,54.3245],[-6.0998,54.3221],[-6.1028,54.321],[-6.1054,54.3186],[-6.1029,54.3171],[-6.1022,54.3171],[-6.1006,54.3155],[-6.0971,54.3126],[-6.0965,54.3114],[-6.0943,54.3101],[-6.093,54.3099],[-6.0904,54.3081],[-6.0875,54.3051],[-6.0864,54.3044],[-6.0862,54.3033],[-6.0844,54.3024],[-6.0834,54.3013],[-6.0826,54.2995],[-6.0803,54.2987],[-6.0767,54.2961],[-6.073,54.2943],[-6.0707,54.2937],[-6.0679,54.2937],[-6.064,54.2927],[-6.0609,54.2915],[-6.0609,54.2894],[-6.0619,54.2894],[-6.0629,54.2869],[-6.0604,54.2851],[-6.0605,54.2837],[-6.0599,54.281],[-6.0615,54.2804],[-6.0655,54.2807],[-6.0686,54.2816],[-6.0708,54.2811],[-6.0726,54.2812],[-6.0734,54.2797],[-6.0708,54.2791],[-6.0692,54.2776],[-6.0688,54.2759],[-6.0675,54.2731],[-6.0636,54.2716],[-6.0652,54.2704],[-6.0695,54.2699],[-6.0742,54.2695],[-6.0753,54.2679],[-6.0769,54.2669],[-6.0776,54.2657],[-6.0767,54.2636],[-6.0729,54.2624],[-6.0669,54.2625],[-6.0658,54.2636],[-6.063,54.2639],[-6.0608,54.2636],[-6.058,54.264],[-6.0537,54.264],[-6.052,54.2643],[-6.0498,54.2638],[-6.0475,54.264],[-6.0461,54.2645],[-6.0435,54.2628],[-6.0398,54.2632],[-6.0398,54.2602],[-6.0406,54.2592],[-6.0433,54.2589],[-6.043,54.2563],[-6.044,54.2552],[-6.0438,54.2546],[-6.0457,54.2519],[-6.0467,54.2494],[-6.0468,54.2471],[-6.0463,54.2463],[-6.0507,54.2459],[-6.0514,54.244],[-6.0529,54.2445],[-6.0533,54.2462],[-6.0586,54.2489],[-6.0623,54.2516],[-6.064,54.2523],[-6.0672,54.254],[-6.0713,54.2545],[-6.0736,54.254],[-6.0773,54.2538],[-6.0799,54.253],[-6.0807,54.2502],[-6.0805,54.2478],[-6.0799,54.2469],[-6.081,54.2463],[-6.0839,54.2463],[-6.0873,54.2471],[-6.0905,54.2468],[-6.0935,54.2482],[-6.0946,54.2465],[-6.0963,54.2466],[-6.0991,54.2477],[-6.1015,54.2469],[-6.1027,54.2458],[-6.1031,54.2448],[-6.1043,54.245],[-6.1053,54.2438],[-6.107,54.2436],[-6.1081,54.2412],[-6.108,54.2402],[-6.1124,54.242],[-6.116,54.2421],[-6.1162,54.2439],[-6.1172,54.2441],[-6.1197,54.2436],[-6.12,54.2451],[-6.1209,54.246],[-6.1232,54.2426],[-6.1271,54.2428],[-6.1302,54.242],[-6.1311,54.2431],[-6.1372,54.2429],[-6.1392,54.2413],[-6.1388,54.2374],[-6.1396,54.2363],[-6.144,54.2337],[-6.1443,54.2332],[-6.1466,54.2325],[-6.1497,54.2328],[-6.1516,54.2309],[-6.1508,54.2285],[-6.1536,54.2261],[-6.153,54.2253],[-6.1551,54.225],[-6.1571,54.2224],[-6.1589,54.2206],[-6.1613,54.219],[-6.1645,54.2224],[-6.165,54.2248],[-6.1658,54.226],[-6.1679,54.2265],[-6.1683,54.2287],[-6.1698,54.2302],[-6.1725,54.2305],[-6.1762,54.23],[-6.1792,54.2281],[-6.1803,54.2271],[-6.1824,54.2293],[-6.1822,54.2327],[-6.1817,54.2337],[-6.182,54.2373],[-6.184,54.2373],[-6.1899,54.2377],[-6.1826,54.2442],[-6.185,54.2453],[-6.1906,54.2486],[-6.1934,54.249],[-6.1948,54.2499],[-6.1974,54.25],[-6.1981,54.2505],[-6.2002,54.2505],[-6.2037,54.2512],[-6.2072,54.2514],[-6.2097,54.2529],[-6.2109,54.2554],[-6.2117,54.256],[-6.2134,54.2587],[-6.2151,54.2586],[-6.2223,54.2579],[-6.227,54.2579],[-6.2285,54.2576],[-6.2305,54.2578],[-6.2339,54.2591],[-6.2361,54.2606],[-6.2377,54.2612],[-6.2401,54.2625],[-6.2415,54.2627],[-6.2433,54.2638],[-6.2453,54.2632],[-6.2465,54.2611],[-6.2481,54.26],[-6.2499,54.2596],[-6.2512,54.2587],[-6.2534,54.258],[-6.255,54.2579],[-6.2593,54.2593],[-6.2597,54.2599],[-6.263,54.262],[-6.2661,54.2622],[-6.269,54.2615],[-6.2741,54.2647],[-6.2763,54.2654],[-6.2774,54.2685],[-6.2801,54.2719],[-6.283,54.2713],[-6.2851,54.2716],[-6.2866,54.2713],[-6.2877,54.2704],[-6.2881,54.2692],[-6.2882,54.2668],[-6.2895,54.2652],[-6.2912,54.2652],[-6.2957,54.2663],[-6.2976,54.2652],[-6.301,54.2659],[-6.3026,54.2671],[-6.3038,54.2672],[-6.3063,54.265],[-6.3095,54.2655],[-6.3131,54.2671],[-6.318,54.2666],[-6.3233,54.2666],[-6.3252,54.2652],[-6.329,54.2637],[-6.3331,54.2634],[-6.3343,54.264],[-6.3372,54.2647],[-6.3389,54.2657],[-6.3409,54.2674],[-6.3424,54.2696],[-6.3453,54.2721],[-6.3465,54.2726],[-6.35,54.2736],[-6.3526,54.2741],[-6.3553,54.2743],[-6.3565,54.2734],[-6.3567,54.2724],[-6.3617,54.2712],[-6.3646,54.2708],[-6.3674,54.2697],[-6.3673,54.2666],[-6.3662,54.2659],[-6.3688,54.2654],[-6.3716,54.2658],[-6.3741,54.2655],[-6.3747,54.2662],[-6.3746,54.2676],[-6.3782,54.2681],[-6.3799,54.2692],[-6.3808,54.2708],[-6.3855,54.2722],[-6.3865,54.2721],[-6.3887,54.2727],[-6.391,54.2729],[-6.3988,54.2729],[-6.4022,54.2732],[-6.4037,54.273],[-6.4076,54.2721],[-6.4115,54.2706],[-6.4128,54.2707],[-6.4175,54.2681],[-6.4208,54.2675],[-6.4245,54.2679],[-6.4269,54.2677],[-6.436,54.2679],[-6.44,54.2676],[-6.4439,54.2651],[-6.4452,54.2627],[-6.4478,54.2611],[-6.4482,54.2602],[-6.451,54.2581],[-6.4513,54.2565],[-6.4588,54.2522],[-6.4634,54.252],[-6.4642,54.2531],[-6.4667,54.254],[-6.4679,54.255],[-6.4713,54.2522],[-6.4751,54.2502],[-6.4759,54.2482],[-6.4784,54.2477],[-6.4804,54.2457],[-6.4808,54.2444],[-6.4822,54.2418],[-6.4844,54.2423],[-6.4865,54.2418],[-6.4868,54.2382],[-6.4882,54.2355],[-6.4887,54.2351],[-6.4919,54.2344],[-6.4911,54.2329],[-6.4947,54.2325],[-6.4976,54.2333],[-6.4995,54.2327],[-6.5026,54.2298],[-6.504,54.2293],[-6.5048,54.2281],[-6.505,54.226],[-6.5071,54.2265],[-6.5085,54.2279],[-6.5101,54.2282],[-6.5114,54.23],[-6.5129,54.2296],[-6.5149,54.2311],[-6.5164,54.2314],[-6.5167,54.2321],[-6.5188,54.2331],[-6.5219,54.2331],[-6.5235,54.2335],[-6.5236,54.2356],[-6.5251,54.237],[-6.5261,54.2373],[-6.5282,54.2362],[-6.5302,54.2363],[-6.5326,54.2353],[-6.5343,54.2352],[-6.5359,54.2338],[-6.538,54.2324],[-6.5401,54.232],[-6.5424,54.2322],[-6.5442,54.2311],[-6.547,54.2302],[-6.5471,54.2299],[-6.5501,54.2289],[-6.5507,54.2273],[-6.5516,54.2269],[-6.5558,54.2282],[-6.5564,54.2304],[-6.5631,54.2272],[-6.5729,54.2243],[-6.5748,54.2186],[-6.5791,54.2157],[-6.581,54.2151],[-6.5852,54.2143],[-6.5873,54.214],[-6.5878,54.2181],[-6.5888,54.2191],[-6.5903,54.2192],[-6.5943,54.2202],[-6.5981,54.2192],[-6.6008,54.2191],[-6.6009,54.217],[-6.6023,54.2152],[-6.6116,54.2131],[-6.613,54.2126],[-6.6117,54.2083],[-6.6118,54.2066],[-6.6148,54.204],[-6.6153,54.2027],[-6.6165,54.2022],[-6.6163,54.1992],[-6.6165,54.1984],[-6.6204,54.1965],[-6.6237,54.1964],[-6.6263,54.1947],[-6.6293,54.1947],[-6.631,54.1941],[-6.6327,54.1923],[-6.6341,54.1922],[-6.6379,54.1909],[-6.6395,54.1889],[-6.6384,54.1878],[-6.6381,54.1864],[-6.6387,54.1857],[-6.6427,54.1853],[-6.6435,54.1841],[-6.6452,54.183],[-6.6447,54.1807],[-6.645,54.1799],[-6.6472,54.1792],[-6.6502,54.1798],[-6.6534,54.1817],[-6.658,54.1848],[-6.6595,54.1849],[-6.6621,54.1882],[-6.6638,54.1897],[-6.6656,54.1931],[-6.6687,54.1927],[-6.674,54.1923],[-6.676,54.1931],[-6.6782,54.1945],[-6.6793,54.1957],[-6.6805,54.1952],[-6.6816,54.1936],[-6.684,54.1934],[-6.6853,54.1941],[-6.6887,54.1949],[-6.6921,54.1998],[-6.6929,54.2003],[-6.6956,54.2],[-6.6963,54.199],[-6.7008,54.2002],[-6.7029,54.2005],[-6.7074,54.2],[-6.711,54.1981],[-6.712,54.1968],[-6.7149,54.1949],[-6.7149,54.1939],[-6.7139,54.1915],[-6.7196,54.189],[-6.7208,54.1877],[-6.7218,54.1873],[-6.7216,54.1855],[-6.7224,54.1847],[-6.7219,54.1822],[-6.7235,54.1816],[-6.7283,54.1825],[-6.7331,54.1857],[-6.736,54.1859],[-6.7382,54.1829],[-6.7395,54.1816],[-6.7419,54.1821],[-6.7447,54.1836],[-6.7459,54.1849],[-6.7459,54.1879],[-6.7468,54.189],[-6.7485,54.1897],[-6.7501,54.1909],[-6.7506,54.1931],[-6.7518,54.1952],[-6.7529,54.1961],[-6.7556,54.1976],[-6.7569,54.1991],[-6.7624,54.199],[-6.7671,54.1986],[-6.7688,54.1997],[-6.7696,54.2007],[-6.7715,54.2004],[-6.7743,54.1991],[-6.7765,54.199],[-6.7777,54.1996],[-6.7781,54.2015],[-6.7795,54.2025],[-6.7814,54.2033],[-6.7852,54.2061],[-6.7875,54.2072],[-6.7916,54.2088],[-6.7951,54.2089],[-6.7962,54.2093],[-6.7957,54.2105],[-6.7969,54.211],[-6.7976,54.2128],[-6.8014,54.2131],[-6.8033,54.2153],[-6.8034,54.2173],[-6.8019,54.2187],[-6.802,54.2202],[-6.8013,54.2212],[-6.8024,54.2214],[-6.806,54.2235],[-6.8077,54.2238],[-6.8096,54.2248],[-6.8126,54.2235],[-6.816,54.2235],[-6.8174,54.2245],[-6.8172,54.2257],[-6.8159,54.2272],[-6.8178,54.23],[-6.8191,54.2305],[-6.8196,54.232],[-6.8205,54.2324],[-6.8206,54.2349],[-6.821,54.2361],[-6.82,54.2385],[-6.8209,54.2395],[-6.8234,54.2408],[-6.8254,54.2433],[-6.8256,54.244],[-6.8272,54.2447],[-6.8273,54.2465],[-6.8287,54.2474],[-6.83,54.2476],[-6.8296,54.2496],[-6.8297,54.2515],[-6.8303,54.2535],[-6.8298,54.2553],[-6.8305,54.2574],[-6.8303,54.2581],[-6.828,54.2604],[-6.8286,54.2615],[-6.8309,54.2616],[-6.8338,54.2623],[-6.8364,54.2638],[-6.8375,54.2654],[-6.8374,54.2663],[-6.8403,54.2678],[-6.8417,54.266],[-6.8437,54.2658],[-6.8449,54.2669],[-6.8484,54.2658],[-6.8527,54.2651],[-6.8533,54.2676],[-6.8531,54.2688],[-6.8542,54.2693],[-6.8583,54.2685],[-6.8634,54.2701],[-6.8661,54.2697],[-6.8671,54.27],[-6.8672,54.2716],[-6.8657,54.2736],[-6.8665,54.2747],[-6.8683,54.2757],[-6.8724,54.2759],[-6.8735,54.2767],[-6.8755,54.2771],[-6.8782,54.2782],[-6.8789,54.2794],[-6.8772,54.2815],[-6.8755,54.2822],[-6.8767,54.2838],[-6.8783,54.2842],[-6.8785,54.2854],[-6.8759,54.2857],[-6.8756,54.2875],[-6.8731,54.288],[-6.8725,54.2875],[-6.8706,54.2877],[-6.8687,54.2859],[-6.8684,54.2846],[-6.869,54.2823],[-6.8662,54.2824],[-6.8624,54.2812],[-6.86,54.2819],[-6.8594,54.2827],[-6.8603,54.2849],[-6.8617,54.2861],[-6.8621,54.2871],[-6.8613,54.288],[-6.8615,54.2891],[-6.8552,54.2901],[-6.8536,54.2907],[-6.8519,54.292],[-6.8537,54.293],[-6.8541,54.2949],[-6.8523,54.2958],[-6.8517,54.2977],[-6.8533,54.2991],[-6.8535,54.3004],[-6.8545,54.3015],[-6.8577,54.3025],[-6.86,54.304],[-6.8588,54.3048],[-6.8584,54.3068],[-6.8595,54.3071],[-6.8604,54.3083],[-6.8587,54.3089],[-6.8589,54.3097],[-6.8578,54.3102],[-6.8575,54.312],[-6.8581,54.3125],[-6.8575,54.3135],[-6.8588,54.314],[-6.8621,54.3147],[-6.8643,54.3154],[-6.8644,54.3182],[-6.8651,54.3242],[-6.8645,54.3248],[-6.8661,54.3258],[-6.8665,54.3279],[-6.8648,54.3302],[-6.8604,54.3309],[-6.8573,54.33],[-6.8548,54.3296],[-6.8547,54.331],[-6.8521,54.3324],[-6.8489,54.333],[-6.8447,54.3328],[-6.842,54.3334],[-6.8414,54.3345],[-6.8402,54.3356],[-6.8382,54.3355],[-6.8376,54.3375],[-6.836,54.3388],[-6.8361,54.3404],[-6.8355,54.3442],[-6.8344,54.3448],[-6.8322,54.3475],[-6.8326,54.3501],[-6.8335,54.3517],[-6.8315,54.3543],[-6.8292,54.3565],[-6.8292,54.3571],[-6.8278,54.3583],[-6.8279,54.3597],[-6.8269,54.3605],[-6.8232,54.3606],[-6.8213,54.361],[-6.8206,54.3633],[-6.8209,54.3644],[-6.8161,54.3653],[-6.8147,54.3665],[-6.8159,54.3673],[-6.8152,54.3683],[-6.8137,54.3686],[-6.8138,54.3715],[-6.8132,54.3723],[-6.8114,54.3719],[-6.8099,54.373],[-6.8132,54.3734],[-6.8123,54.3753],[-6.8101,54.3756],[-6.809,54.3767],[-6.8092,54.378],[-6.8072,54.3783],[-6.8056,54.3799],[-6.8061,54.3809],[-6.8053,54.3818],[-6.806,54.3828],[-6.8056,54.384],[-6.8076,54.3854],[-6.8082,54.3865],[-6.8053,54.39],[-6.8056,54.3909],[-6.8073,54.3918],[-6.8068,54.3936],[-6.8073,54.3954],[-6.8088,54.3974],[-6.8082,54.3993],[-6.806,54.3991],[-6.8063,54.4007],[-6.805,54.4011],[-6.8034,54.4022],[-6.8015,54.4029],[-6.8018,54.4058],[-6.8004,54.4074],[-6.8007,54.4084],[-6.7999,54.4091],[-6.7986,54.4086],[-6.7976,54.409],[-6.7977,54.4106],[-6.7968,54.4113],[-6.7957,54.4129],[-6.7954,54.4144],[-6.7942,54.4153],[-6.791,54.4157],[-6.7871,54.4157],[-6.7856,54.4154],[-6.7851,54.4141],[-6.7789,54.4138],[-6.776,54.4142],[-6.773,54.4142],[-6.7715,54.414],[-6.7703,54.4129],[-6.77,54.4115],[-6.7689,54.4104],[-6.7645,54.4084],[-6.7632,54.4073],[-6.7586,54.4068],[-6.7568,54.4072],[-6.7539,54.4091],[-6.7509,54.4097],[-6.75,54.4108],[-6.748,54.4105],[-6.7477,54.4097],[-6.7456,54.4088],[-6.7421,54.4095],[-6.738,54.4094],[-6.7348,54.4089],[-6.7314,54.407],[-6.7301,54.4055],[-6.7317,54.4049],[-6.7315,54.4029],[-6.7287,54.4017],[-6.7243,54.4019],[-6.7228,54.4017],[-6.7195,54.4023],[-6.7186,54.4027],[-6.716,54.4029],[-6.7141,54.4043],[-6.713,54.4046],[-6.7109,54.4041],[-6.7102,54.4059],[-6.7091,54.4066],[-6.7065,54.407],[-6.7054,54.4078],[-6.7049,54.4095],[-6.7055,54.4111],[-6.7064,54.4119],[-6.707,54.4133],[-6.7054,54.4149],[-6.7016,54.4165],[-6.7018,54.4182],[-6.7032,54.4197],[-6.7051,54.4207],[-6.7054,54.4215],[-6.7049,54.4245],[-6.7043,54.4259],[-6.7046,54.4271],[-6.7036,54.4277],[-6.7038,54.4285],[-6.7018,54.4298],[-6.6968,54.429],[-6.6948,54.4296],[-6.695,54.4308],[-6.6942,54.4326],[-6.6951,54.4347],[-6.697,54.4353],[-6.6989,54.4374],[-6.6982,54.4393],[-6.6983,54.4417],[-6.6972,54.443],[-6.6933,54.4445],[-6.6922,54.4448],[-6.6904,54.4444],[-6.6877,54.4444],[-6.6847,54.4457],[-6.6828,54.447],[-6.6825,54.4482],[-6.6812,54.4495],[-6.6788,54.4492],[-6.6756,54.4505],[-6.6736,54.4525],[-6.6726,54.4529],[-6.6707,54.4556],[-6.6716,54.4576],[-6.6716,54.4585],[-6.6702,54.4601],[-6.6688,54.463],[-6.6669,54.4636],[-6.6626,54.4641],[-6.6612,54.4644],[-6.6599,54.4664],[-6.6571,54.4679],[-6.6521,54.4693],[-6.6507,54.4701],[-6.6501,54.4713],[-6.6501,54.4737],[-6.6516,54.4749],[-6.6531,54.4772],[-6.6535,54.4789],[-6.6525,54.4799],[-6.6501,54.4813],[-6.65,54.4819],[-6.6512,54.4836],[-6.6504,54.4856],[-6.6515,54.4861],[-6.6512,54.4871],[-6.65,54.4875],[-6.6472,54.4876],[-6.6454,54.4882],[-6.6415,54.49],[-6.6404,54.4913],[-6.6406,54.4928],[-6.6391,54.4949],[-6.6391,54.4966],[-6.6382,54.4975],[-6.6351,54.4978],[-6.6321,54.5001],[-6.6314,54.5014],[-6.6313,54.5029],[-6.6302,54.504],[-6.628,54.5046],[-6.626,54.5045],[-6.625,54.5035],[-6.623,54.5027],[-6.6219,54.5029],[-6.6186,54.5048],[-6.6115,54.5073],[-6.6087,54.507],[-6.6051,54.5069],[-6.6031,54.5046],[-6.6033,54.5033],[-6.6013,54.5029],[-6.5978,54.5028],[-6.5938,54.5033],[-6.5915,54.5044],[-6.5908,54.5065],[-6.5901,54.5073],[-6.5876,54.5082],[-6.5831,54.5093],[-6.5803,54.5106],[-6.5792,54.5113],[-6.5779,54.513],[-6.5793,54.5144],[-6.5798,54.517],[-6.5794,54.5178],[-6.5753,54.5206],[-6.5558,54.5333],[-6.5422,54.5422],[-6.4808,54.5561],[-6.427,54.5683],[-6.406,54.573],[-6.3247,54.5914],[-6.3056,54.5729],[-6.303,54.5709],[-6.3021,54.5696],[-6.3,54.5684],[-6.2918,54.5615],[-6.2787,54.5575],[-6.2783,54.5492],[-6.2751,54.5416],[-6.2787,54.5383],[-6.2749,54.5354],[-6.2764,54.5341],[-6.2731,54.5332],[-6.2722,54.5339],[-6.2709,54.5333],[-6.2701,54.5319],[-6.27,54.5305],[-6.2705,54.5291],[-6.2723,54.526],[-6.2736,54.5252],[-6.2755,54.5251],[-6.276,54.5237],[-6.2742,54.5233],[-6.2751,54.5221],[-6.2735,54.5214],[-6.2736,54.5193],[-6.272,54.518],[-6.2696,54.5176],[-6.2655,54.515],[-6.2635,54.5132],[-6.261,54.5118],[-6.2569,54.5091],[-6.2551,54.5085],[-6.2567,54.5072],[-6.2588,54.5081],[-6.2609,54.5071],[-6.2571,54.5044],[-6.2564,54.5046],[-6.2498,54.5041],[-6.2501,54.503],[-6.2474,54.5031],[-6.245,54.5018],[-6.2422,54.5007],[-6.2429,54.4981],[-6.2409,54.4966],[-6.2401,54.4951],[-6.2418,54.4936],[-6.2416,54.4929],[-6.2395,54.4922],[-6.2407,54.4906],[-6.2429,54.4905],[-6.246,54.4918],[-6.2502,54.4917],[-6.2506,54.49],[-6.2486,54.4884],[-6.2493,54.4879],[-6.2522,54.4877],[-6.2542,54.488],[-6.256,54.4838],[-6.2577,54.4826],[-6.2564,54.4816],[-6.2584,54.4807],[-6.259,54.4796],[-6.2556,54.4794],[-6.2534,54.4781],[-6.2519,54.4781],[-6.2513,54.477],[-6.2476,54.4753],[-6.2461,54.476],[-6.2434,54.4754],[-6.2421,54.474],[-6.2416,54.4728],[-6.2418,54.4711],[-6.2433,54.4697],[-6.243,54.4679],[-6.2406,54.4675],[-6.24,54.4669],[-6.2406,54.4654],[-6.2434,54.4651],[-6.2402,54.4629],[-6.2388,54.463],[-6.237,54.4623],[-6.2364,54.4608],[-6.235,54.4599],[-6.2335,54.4595],[-6.2333,54.4585],[-6.2304,54.4577],[-6.2291,54.456],[-6.2263,54.4544],[-6.2247,54.4543],[-6.2244,54.4528],[-6.2207,54.4527],[-6.2203,54.4533],[-6.2177,54.4524],[-6.2183,54.4513],[-6.2167,54.4507],[-6.2177,54.4495],[-6.216,54.4487],[-6.2098,54.4451],[-6.2123,54.4437],[-6.2134,54.4419],[-6.2147,54.4408],[-6.2127,54.4402],[-6.2133,54.4389],[-6.2132,54.4368],[-6.2115,54.4352],[-6.2117,54.4341],[-6.2101,54.4325],[-6.2086,54.4327],[-6.2032,54.4341],[-6.2021,54.4357],[-6.2031,54.4363],[-6.2032,54.4377],[-6.2001,54.4387],[-6.1941,54.4376],[-6.1925,54.4376],[-6.1861,54.4381],[-6.185,54.4387],[-6.1835,54.4404],[-6.1815,54.4412],[-6.1797,54.441],[-6.1765,54.4412],[-6.1735,54.4429],[-6.1723,54.4433],[-6.1666,54.4435],[-6.1636,54.4442],[-6.1617,54.4439],[-6.1575,54.4442],[-6.1561,54.443],[-6.1552,54.4414],[-6.1594,54.4394],[-6.1598,54.438],[-6.1618,54.4374],[-6.1618,54.4361],[-6.1605,54.4346],[-6.1578,54.435],[-6.1567,54.4348],[-6.1527,54.4353],[-6.1489,54.4361],[-6.1465,54.436],[-6.1402,54.436],[-6.1368,54.4362],[-6.1348,54.4358],[-6.1311,54.4341],[-6.1294,54.433],[-6.126,54.4324],[-6.1233,54.4315],[-6.1224,54.4305],[-6.1194,54.429],[-6.1198,54.4286],[-6.1181,54.4273],[-6.1158,54.4261],[-6.1156,54.4256],[-6.1125,54.424],[-6.1079,54.4229],[-6.1032,54.4212],[-6.1011,54.4199],[-6.0993,54.4195],[-6.0978,54.4184],[-6.0963,54.4189],[-6.0952,54.4186],[-6.0914,54.416],[-6.0899,54.4139],[-6.0884,54.4132],[-6.088,54.4108],[-6.0869,54.4102],[-6.0831,54.4097],[-6.0802,54.4103],[-6.0786,54.4096],[-6.0777,54.4099],[-6.0775,54.4108],[-6.074,54.4111],[-6.0725,54.4108],[-6.0697,54.4089],[-6.0645,54.4077],[-6.059,54.4045],[-6.0572,54.404],[-6.0549,54.4028],[-6.0556,54.402],[-6.0557,54.4006],[-6.057,54.4008],[-6.0614,54.4005],[-6.0637,54.4],[-6.0655,54.3992],[-6.0665,54.3972],[-6.0649,54.3974],[-6.0649,54.3941],[-6.0644,54.3935],[-6.0648,54.3913],[-6.0663,54.3903],[-6.0643,54.3884],[-6.0653,54.3875],[-6.0645,54.3869],[-6.0628,54.3869],[-6.0609,54.3861],[-6.0576,54.3864],[-6.0554,54.3859],[-6.0543,54.3875],[-6.0513,54.3886],[-6.05,54.3869],[-6.0476,54.3865],[-6.0462,54.3866],[-6.0428,54.3847],[-6.039,54.3846],[-6.0388,54.3834],[-6.0421,54.3831],[-6.0431,54.3827],[-6.045,54.3809],[-6.0424,54.3788],[-6.0394,54.3772],[-6.0368,54.3783],[-6.0324,54.3785],[-6.0272,54.3785],[-6.0232,54.3771],[-6.0218,54.3776],[-6.0207,54.376],[-6.022,54.3742],[-6.0232,54.3735],[-6.0225,54.3724],[-6.0206,54.371],[-6.0195,54.3706]]]}</t>
  </si>
  <si>
    <t>{"type":"Polygon","coordinates":[[[-5.9139,54.648],[-5.8588,54.6344],[-5.8561,54.6337],[-5.8557,54.6323],[-5.8547,54.6306],[-5.8547,54.6281],[-5.8595,54.6236],[-5.8576,54.6231],[-5.8533,54.6213],[-5.8519,54.6209],[-5.8476,54.6214],[-5.8467,54.6209],[-5.8487,54.6195],[-5.847,54.6189],[-5.8449,54.6186],[-5.8438,54.6173],[-5.8394,54.6176],[-5.8383,54.6165],[-5.8333,54.6165],[-5.8303,54.6168],[-5.83,54.616],[-5.8315,54.6125],[-5.8318,54.6107],[-5.8297,54.6114],[-5.8244,54.6127],[-5.8223,54.613],[-5.818,54.6133],[-5.8145,54.6141],[-5.8116,54.6153],[-5.8101,54.6156],[-5.8107,54.6147],[-5.8099,54.6136],[-5.8094,54.6117],[-5.8084,54.6104],[-5.8094,54.6086],[-5.812,54.6075],[-5.8117,54.6061],[-5.812,54.6034],[-5.8145,54.6004],[-5.8157,54.6],[-5.8164,54.5989],[-5.8142,54.5991],[-5.8151,54.5981],[-5.8149,54.5972],[-5.8179,54.5964],[-5.8171,54.5949],[-5.8207,54.5944],[-5.8185,54.593],[-5.8183,54.5923],[-5.8187,54.5904],[-5.8182,54.5899],[-5.8246,54.5904],[-5.8257,54.5888],[-5.8273,54.5884],[-5.8257,54.5862],[-5.8245,54.5826],[-5.8239,54.5818],[-5.8256,54.581],[-5.8299,54.5799],[-5.8319,54.5791],[-5.8325,54.5784],[-5.8344,54.5775],[-5.835,54.5778],[-5.8384,54.5773],[-5.8413,54.5785],[-5.8429,54.5775],[-5.8496,54.574],[-5.8507,54.5737],[-5.8547,54.5734],[-5.8553,54.5719],[-5.8565,54.5705],[-5.8575,54.57],[-5.8579,54.5683],[-5.8639,54.5671],[-5.8681,54.5676],[-5.8749,54.5659],[-5.882,54.5646],[-5.8836,54.5639],[-5.8883,54.5626],[-5.8902,54.5619],[-5.8925,54.5625],[-5.8977,54.5616],[-5.8999,54.5628],[-5.9041,54.5628],[-5.9074,54.5641],[-5.9055,54.5653],[-5.9098,54.5669],[-5.9132,54.5667],[-5.9138,54.566],[-5.9115,54.5635],[-5.9107,54.5614],[-5.9154,54.5586],[-5.9169,54.5574],[-5.9199,54.554],[-5.9267,54.5494],[-5.929,54.5481],[-5.9311,54.5473],[-5.9326,54.5462],[-5.9308,54.5455],[-5.933,54.5438],[-5.9336,54.5427],[-5.9342,54.5403],[-5.9364,54.5415],[-5.9408,54.543],[-5.9424,54.5437],[-5.9432,54.5424],[-5.9454,54.5414],[-5.9466,54.5399],[-5.9464,54.5384],[-5.9505,54.5374],[-5.9508,54.5376],[-5.9545,54.536],[-5.9573,54.5354],[-5.9584,54.5359],[-5.9582,54.5374],[-5.96,54.5386],[-5.9615,54.5376],[-5.9638,54.5366],[-5.9668,54.5363],[-5.9691,54.5334],[-5.9703,54.5324],[-5.9713,54.5332],[-5.9731,54.5327],[-5.9743,54.5314],[-5.9759,54.5318],[-5.977,54.5307],[-5.9789,54.5324],[-5.9781,54.5345],[-5.9789,54.5353],[-5.9811,54.5359],[-5.9848,54.5351],[-5.9867,54.5367],[-5.9884,54.5374],[-5.9882,54.5385],[-5.99,54.5415],[-5.9913,54.5423],[-5.9937,54.5429],[-5.9954,54.543],[-5.9991,54.5422],[-5.9994,54.541],[-6.0007,54.5407],[-6.0003,54.5424],[-6.0015,54.5455],[-6.0028,54.5448],[-6.0051,54.5459],[-6.0059,54.5467],[-6.0084,54.5475],[-6.0115,54.5476],[-6.0176,54.5509],[-6.0188,54.5495],[-6.0217,54.5476],[-6.0282,54.5457],[-6.0297,54.5474],[-6.0315,54.5477],[-6.0333,54.5472],[-6.0351,54.5478],[-6.0361,54.5473],[-6.0383,54.5485],[-6.0422,54.5468],[-6.0466,54.5493],[-6.0485,54.5513],[-6.0546,54.5528],[-6.0593,54.5545],[-6.0607,54.5552],[-6.0612,54.5564],[-6.06,54.558],[-6.058,54.5587],[-6.0577,54.5593],[-6.0549,54.5611],[-6.0519,54.5617],[-6.0502,54.5614],[-6.048,54.5619],[-6.0462,54.5629],[-6.044,54.5628],[-6.042,54.5642],[-6.0438,54.5656],[-6.0443,54.5671],[-6.0459,54.5677],[-6.0454,54.5695],[-6.0446,54.5701],[-6.0432,54.5699],[-6.0422,54.571],[-6.0427,54.5744],[-6.0433,54.5759],[-6.0433,54.5782],[-6.0446,54.581],[-6.0452,54.5818],[-6.0448,54.5839],[-6.0441,54.5849],[-6.0464,54.5874],[-6.0465,54.5883],[-6.0454,54.5895],[-6.0433,54.5899],[-6.0418,54.5906],[-6.0409,54.5936],[-6.0414,54.5963],[-6.0429,54.5984],[-6.0454,54.6013],[-6.046,54.6055],[-6.0465,54.606],[-6.0461,54.6074],[-6.0437,54.6099],[-6.0433,54.6119],[-6.0421,54.613],[-6.0322,54.6124],[-6.0222,54.6118],[-6.0229,54.6146],[-6.0228,54.6256],[-6.024,54.6287],[-6.0232,54.6297],[-6.0157,54.6364],[-6.0009,54.6449],[-5.9993,54.646],[-5.9999,54.6472],[-5.9975,54.6482],[-5.9958,54.6498],[-5.9932,54.6514],[-5.9932,54.6522],[-5.9921,54.654],[-5.9888,54.6553],[-5.988,54.6565],[-5.9871,54.6586],[-5.985,54.6569],[-5.985,54.6542],[-5.9832,54.6528],[-5.9807,54.6521],[-5.9803,54.6504],[-5.9792,54.6495],[-5.9763,54.6489],[-5.9743,54.648],[-5.9719,54.6454],[-5.9662,54.6463],[-5.9653,54.6466],[-5.9627,54.6483],[-5.9576,54.6499],[-5.9528,54.6517],[-5.9498,54.6525],[-5.9486,54.6547],[-5.9524,54.6572],[-5.955,54.658],[-5.9546,54.6591],[-5.955,54.6601],[-5.9537,54.6612],[-5.9517,54.6651],[-5.9455,54.6628],[-5.9399,54.6615],[-5.937,54.6598],[-5.9324,54.6554],[-5.9279,54.6519],[-5.9263,54.651],[-5.9186,54.6472],[-5.9166,54.6457],[-5.9147,54.6482],[-5.9139,54.648]]]}</t>
  </si>
  <si>
    <t>{"type":"MultiPolygon","coordinates":[[[[-5.978,55.0563],[-5.9792,55.055],[-5.9811,55.054],[-5.9824,55.0527],[-5.9832,55.0515],[-5.9965,55.0447],[-5.9966,55.0434],[-6.001,55.0432],[-6.009,55.0422],[-6.0152,55.0355],[-6.0171,55.0351],[-6.0184,55.0376],[-6.0181,55.0384],[-6.0209,55.038],[-6.0237,55.0373],[-6.0257,55.037],[-6.0257,55.0359],[-6.0275,55.0344],[-6.0286,55.0341],[-6.0303,55.0323],[-6.0339,55.0268],[-6.0367,55.0251],[-6.0507,55.0167],[-6.0617,55.0102],[-6.0646,55.0095],[-6.0652,55.0088],[-6.067,55.0086],[-6.0673,55.0077],[-6.071,55.0052],[-6.0715,55.0042],[-6.0742,55.0028],[-6.0745,55.0018],[-6.0773,55.0005],[-6.0762,54.9959],[-6.0859,54.9908],[-6.0907,54.9882],[-6.099,54.984],[-6.1048,54.9847],[-6.1172,54.9873],[-6.1189,54.987],[-6.1266,54.9869],[-6.1304,54.9879],[-6.1318,54.9879],[-6.1319,54.9888],[-6.1355,54.9904],[-6.1411,54.994],[-6.1444,55.0008],[-6.146,55.0037],[-6.1473,55.007],[-6.1517,55.0077],[-6.1533,55.0071],[-6.1551,55.0089],[-6.1551,55.0115],[-6.1568,55.012],[-6.1586,55.0118],[-6.1593,55.0124],[-6.1575,55.0138],[-6.1578,55.0151],[-6.1572,55.0161],[-6.1582,55.0171],[-6.1572,55.0195],[-6.1586,55.0215],[-6.1595,55.0234],[-6.1619,55.0253],[-6.1627,55.0268],[-6.1643,55.0276],[-6.1667,55.031],[-6.1818,55.0344],[-6.1862,55.0261],[-6.1948,55.0283],[-6.1973,55.0288],[-6.2054,55.0296],[-6.2117,55.0263],[-6.2173,55.0235],[-6.2251,55.0198],[-6.2276,55.0174],[-6.2317,55.0161],[-6.2406,55.0147],[-6.2599,55.0117],[-6.2689,55.0103],[-6.2724,55.0083],[-6.2743,55.0077],[-6.2752,55.007],[-6.2775,55.0063],[-6.2793,55.0061],[-6.2805,55.0048],[-6.2824,55.0051],[-6.284,55.0043],[-6.2862,55.0045],[-6.2878,55.006],[-6.2942,55.0078],[-6.2954,55.0078],[-6.2975,55.0087],[-6.3007,55.0094],[-6.3018,55.0102],[-6.3036,55.0098],[-6.3069,55.0098],[-6.3121,55.0084],[-6.3158,55.0065],[-6.3171,55.0079],[-6.32,55.0087],[-6.3216,55.0108],[-6.3247,55.0102],[-6.3245,55.0072],[-6.3218,55.0053],[-6.3186,55.0034],[-6.3202,55.0024],[-6.3201,55.0017],[-6.3232,55.0001],[-6.3227,54.9991],[-6.3211,54.9979],[-6.3215,54.9948],[-6.321,54.993],[-6.323,54.9929],[-6.3241,54.9887],[-6.326,54.9873],[-6.3234,54.9847],[-6.322,54.9815],[-6.324,54.9792],[-6.3332,54.9845],[-6.3351,54.9867],[-6.3419,54.9869],[-6.3466,54.988],[-6.3446,54.9849],[-6.3459,54.9845],[-6.3467,54.9834],[-6.3486,54.9829],[-6.3592,54.982],[-6.3595,54.9813],[-6.3584,54.9793],[-6.3589,54.9786],[-6.3572,54.9759],[-6.358,54.9754],[-6.3635,54.9749],[-6.3687,54.9747],[-6.3722,54.9744],[-6.3737,54.9753],[-6.3761,54.9754],[-6.3772,54.9773],[-6.3773,54.9782],[-6.3794,54.9792],[-6.3839,54.9805],[-6.3892,54.9792],[-6.3898,54.9794],[-6.3916,54.9816],[-6.3928,54.9812],[-6.3928,54.9777],[-6.3953,54.9768],[-6.3963,54.9759],[-6.3962,54.9742],[-6.3953,54.9704],[-6.3963,54.9707],[-6.3989,54.9701],[-6.4017,54.9669],[-6.4029,54.9666],[-6.4054,54.9666],[-6.4207,54.9678],[-6.4223,54.9724],[-6.4246,54.973],[-6.4256,54.9725],[-6.4263,54.9713],[-6.4266,54.9692],[-6.4289,54.967],[-6.4277,54.9655],[-6.428,54.9641],[-6.4312,54.9637],[-6.4353,54.9642],[-6.4384,54.9658],[-6.4411,54.9665],[-6.444,54.9653],[-6.4458,54.9649],[-6.4492,54.9647],[-6.4433,54.9578],[-6.4411,54.9555],[-6.4368,54.9535],[-6.435,54.9532],[-6.4313,54.9513],[-6.4289,54.9498],[-6.4278,54.9489],[-6.4236,54.9503],[-6.4223,54.9494],[-6.4191,54.9451],[-6.4163,54.9444],[-6.4121,54.9443],[-6.4109,54.9427],[-6.4088,54.9405],[-6.4114,54.9388],[-6.4127,54.9384],[-6.4145,54.9374],[-6.4158,54.9374],[-6.4179,54.938],[-6.4196,54.937],[-6.421,54.9366],[-6.4238,54.937],[-6.4294,54.9366],[-6.4252,54.9183],[-6.4232,54.9169],[-6.4282,54.9162],[-6.4341,54.9182],[-6.4381,54.9191],[-6.4413,54.9196],[-6.4447,54.9226],[-6.4462,54.9224],[-6.4488,54.9229],[-6.4519,54.9243],[-6.4536,54.9231],[-6.4588,54.9225],[-6.462,54.9235],[-6.4648,54.9222],[-6.4688,54.9249],[-6.471,54.9246],[-6.4731,54.9238],[-6.4759,54.922],[-6.477,54.921],[-6.4785,54.9222],[-6.4819,54.9211],[-6.4844,54.9198],[-6.4861,54.9197],[-6.4884,54.9212],[-6.4912,54.922],[-6.4929,54.9218],[-6.4935,54.9206],[-6.4997,54.9194],[-6.5009,54.9188],[-6.5026,54.9206],[-6.5066,54.9242],[-6.5087,54.9274],[-6.5107,54.929],[-6.5116,54.9306],[-6.5136,54.9327],[-6.5162,54.9351],[-6.5178,54.938],[-6.5184,54.9404],[-6.519,54.9411],[-6.5219,54.9421],[-6.5248,54.9454],[-6.5275,54.9468],[-6.5307,54.9475],[-6.5355,54.9514],[-6.5386,54.952],[-6.5397,54.9492],[-6.5394,54.9481],[-6.5396,54.9447],[-6.5413,54.9451],[-6.5414,54.9439],[-6.5396,54.9422],[-6.5419,54.9399],[-6.5428,54.9378],[-6.5422,54.9371],[-6.5401,54.9364],[-6.54,54.9358],[-6.5378,54.9336],[-6.5429,54.9327],[-6.5455,54.9344],[-6.5473,54.9367],[-6.5483,54.9359],[-6.5516,54.937],[-6.553,54.9359],[-6.5561,54.9371],[-6.5575,54.9361],[-6.5585,54.9312],[-6.5608,54.9316],[-6.5616,54.9323],[-6.5665,54.9324],[-6.5669,54.9318],[-6.5749,54.9279],[-6.5771,54.9299],[-6.5808,54.9301],[-6.5812,54.929],[-6.5841,54.9257],[-6.5845,54.9239],[-6.586,54.9235],[-6.5864,54.9245],[-6.5886,54.9273],[-6.5925,54.9281],[-6.5944,54.9303],[-6.5973,54.9307],[-6.6009,54.9321],[-6.6016,54.9328],[-6.6065,54.932],[-6.61,54.9322],[-6.6107,54.933],[-6.6125,54.9335],[-6.6128,54.9344],[-6.6159,54.9338],[-6.6184,54.9382],[-6.6364,54.9373],[-6.6392,54.9374],[-6.6419,54.9372],[-6.6444,54.9374],[-6.6448,54.9349],[-6.6457,54.934],[-6.6447,54.9326],[-6.6455,54.9312],[-6.6482,54.9298],[-6.6483,54.9289],[-6.6504,54.9274],[-6.6579,54.9224],[-6.6652,54.9234],[-6.6688,54.924],[-6.6703,54.9234],[-6.6685,54.9207],[-6.6721,54.9189],[-6.6759,54.9184],[-6.6801,54.9197],[-6.6803,54.92],[-6.6869,54.9186],[-6.6904,54.9173],[-6.6914,54.9163],[-6.6939,54.9177],[-6.6954,54.919],[-6.6983,54.9189],[-6.6994,54.9215],[-6.7025,54.923],[-6.7033,54.9237],[-6.7033,54.9258],[-6.7028,54.9274],[-6.7064,54.9289],[-6.7074,54.931],[-6.7084,54.9318],[-6.7127,54.9313],[-6.7211,54.9308],[-6.7256,54.9311],[-6.7391,54.9288],[-6.7386,54.9254],[-6.7419,54.9247],[-6.744,54.9239],[-6.748,54.9236],[-6.7513,54.9221],[-6.7538,54.9216],[-6.7567,54.9219],[-6.7592,54.9212],[-6.7639,54.9189],[-6.766,54.9177],[-6.7678,54.9173],[-6.769,54.9162],[-6.7708,54.9155],[-6.7741,54.9158],[-6.7762,54.9144],[-6.7766,54.9126],[-6.7751,54.911],[-6.7775,54.9098],[-6.7781,54.9092],[-6.7747,54.9069],[-6.7736,54.9058],[-6.77,54.9044],[-6.7658,54.9049],[-6.7644,54.9057],[-6.7613,54.9061],[-6.7585,54.903],[-6.7592,54.9016],[-6.7593,54.8987],[-6.7627,54.8968],[-6.764,54.8953],[-6.7649,54.8935],[-6.7645,54.8903],[-6.7651,54.8887],[-6.7686,54.8862],[-6.7684,54.8856],[-6.77,54.8841],[-6.7714,54.8781],[-6.7692,54.8757],[-6.7692,54.8732],[-6.7708,54.8718],[-6.7745,54.8724],[-6.7777,54.8723],[-6.78,54.8714],[-6.7811,54.8714],[-6.7831,54.8705],[-6.7854,54.8702],[-6.7841,54.8686],[-6.783,54.866],[-6.7825,54.8643],[-6.7842,54.8635],[-6.7833,54.8623],[-6.7855,54.8609],[-6.7893,54.8591],[-6.7911,54.8576],[-6.7931,54.8569],[-6.7948,54.854],[-6.8006,54.8492],[-6.8035,54.8466],[-6.8124,54.8461],[-6.8188,54.8455],[-6.8328,54.8493],[-6.835,54.8498],[-6.8518,54.851],[-6.8547,54.8542],[-6.8568,54.8571],[-6.8581,54.8576],[-6.8597,54.8573],[-6.8654,54.8568],[-6.8806,54.8543],[-6.8875,54.853],[-6.8874,54.8473],[-6.8873,54.8342],[-6.8879,54.8318],[-6.8908,54.8315],[-6.8933,54.8302],[-6.8969,54.8267],[-6.8988,54.8244],[-6.901,54.8236],[-6.9075,54.8227],[-6.9106,54.8219],[-6.913,54.8204],[-6.9147,54.8203],[-6.9203,54.8211],[-6.9213,54.8217],[-6.923,54.8236],[-6.9254,54.8238],[-6.9276,54.825],[-6.9315,54.8261],[-6.9336,54.8276],[-6.9355,54.8296],[-6.9359,54.8307],[-6.9377,54.831],[-6.9415,54.8318],[-6.9471,54.8338],[-6.9483,54.8336],[-6.954,54.8306],[-6.9616,54.8306],[-6.9658,54.8311],[-6.9685,54.83],[-6.97,54.8291],[-6.9727,54.8282],[-6.9749,54.8286],[-6.9832,54.8311],[-6.9883,54.833],[-6.9904,54.8301],[-6.9941,54.8296],[-6.9963,54.8278],[-6.9962,54.827],[-6.997,54.8257],[-7.0051,54.8208],[-7.0078,54.8209],[-7.0091,54.8224],[-7.0093,54.8233],[-7.0087,54.8256],[-7.009,54.8263],[-7.0113,54.8275],[-7.0127,54.8285],[-7.0135,54.8297],[-7.0148,54.8309],[-7.0158,54.8325],[-7.0151,54.8332],[-7.0161,54.8352],[-7.0175,54.8362],[-7.0201,54.8369],[-7.021,54.8375],[-7.0227,54.8376],[-7.0242,54.8385],[-7.0272,54.839],[-7.0286,54.8405],[-7.0304,54.8413],[-7.0334,54.8432],[-7.0345,54.8441],[-7.0369,54.8443],[-7.0377,54.8449],[-7.0397,54.8455],[-7.0382,54.8472],[-7.0356,54.8507],[-7.0342,54.8541],[-7.0337,54.8571],[-7.0353,54.8575],[-7.0358,54.8642],[-7.0388,54.8663],[-7.0399,54.8665],[-7.0401,54.8675],[-7.0381,54.8682],[-7.0367,54.8694],[-7.0347,54.87],[-7.0366,54.8722],[-7.037,54.8736],[-7.0349,54.8746],[-7.0321,54.8775],[-7.0318,54.8784],[-7.029,54.8811],[-7.0289,54.8827],[-7.026,54.8831],[-7.0217,54.8853],[-7.0202,54.887],[-7.0235,54.887],[-7.0283,54.8887],[-7.03,54.889],[-7.0344,54.8884],[-7.0366,54.89],[-7.0361,54.8925],[-7.0372,54.894],[-7.0364,54.8948],[-7.0362,54.9042],[-7.0371,54.9063],[-7.0426,54.9123],[-7.0445,54.914],[-7.0458,54.9146],[-7.0532,54.9162],[-7.0554,54.9165],[-7.0577,54.9164],[-7.061,54.9168],[-7.0624,54.9175],[-7.0608,54.9191],[-7.0601,54.9205],[-7.0598,54.9225],[-7.0646,54.9225],[-7.0665,54.923],[-7.0683,54.9228],[-7.0722,54.9232],[-7.0743,54.9239],[-7.075,54.9253],[-7.0779,54.926],[-7.0792,54.9266],[-7.0816,54.9267],[-7.0839,54.9275],[-7.0856,54.9279],[-7.0869,54.9273],[-7.0885,54.9275],[-7.0876,54.9297],[-7.0873,54.9318],[-7.0863,54.9343],[-7.0844,54.9372],[-7.088,54.9443],[-7.0907,54.9457],[-7.0917,54.9472],[-7.0911,54.9478],[-7.0908,54.9514],[-7.0899,54.9529],[-7.0909,54.9559],[-7.0906,54.9574],[-7.0921,54.9578],[-7.0932,54.9591],[-7.0937,54.9623],[-7.0923,54.9644],[-7.0924,54.9657],[-7.0914,54.9679],[-7.0898,54.9706],[-7.0843,54.9741],[-7.082,54.9778],[-7.0819,54.9858],[-7.0887,54.9877],[-7.0951,54.9856],[-7.0951,54.9861],[-7.1087,54.9895],[-7.1185,54.9882],[-7.1208,54.9868],[-7.1256,54.9851],[-7.1275,54.9853],[-7.1281,54.9874],[-7.1306,54.9905],[-7.1308,54.9915],[-7.1293,54.9934],[-7.1303,54.9952],[-7.129,54.9964],[-7.1292,54.9977],[-7.1299,54.9993],[-7.1341,55.0051],[-7.1356,55.004],[-7.1413,55.0081],[-7.1423,55.0092],[-7.1444,55.0133],[-7.1443,55.0147],[-7.1453,55.0175],[-7.1472,55.0198],[-7.1489,55.0208],[-7.1524,55.0225],[-7.1565,55.0253],[-7.1559,55.0269],[-7.1565,55.0279],[-7.1577,55.0284],[-7.1584,55.0294],[-7.16,55.0301],[-7.1611,55.0301],[-7.1668,55.034],[-7.1607,55.0352],[-7.1577,55.0356],[-7.1578,55.0367],[-7.1488,55.0444],[-7.1487,55.0456],[-7.1479,55.0467],[-7.1471,55.0466],[-7.1465,55.0454],[-7.143,55.0444],[-7.1392,55.0438],[-7.1384,55.0433],[-7.1325,55.0421],[-7.1286,55.0419],[-7.1221,55.0424],[-7.1195,55.043],[-7.1183,55.0426],[-7.1111,55.0425],[-7.0966,55.0439],[-7.0938,55.0452],[-7.0921,55.0455],[-7.0893,55.0447],[-7.084,55.045],[-7.0814,55.0462],[-7.0791,55.0465],[-7.0776,55.0461],[-7.0748,55.0458],[-7.0614,55.0478],[-7.0606,55.0476],[-7.0583,55.0485],[-7.0541,55.0495],[-7.0518,55.0506],[-7.0496,55.0533],[-7.0504,55.0543],[-7.051,55.0568],[-7.0487,55.0539],[-7.0487,55.0525],[-7.0494,55.0518],[-7.0484,55.0512],[-7.0457,55.0511],[-7.0443,55.0517],[-7.045,55.0524],[-7.0441,55.0532],[-7.0444,55.0549],[-7.0461,55.0563],[-7.0454,55.0573],[-7.0455,55.0582],[-7.0281,55.0667],[-7.0252,55.0683],[-7.022,55.0703],[-7.018,55.0734],[-7.0165,55.0748],[-7.0148,55.077],[-7.0146,55.0796],[-7.0168,55.0823],[-7.0231,55.0867],[-7.0238,55.0879],[-7.0238,55.0896],[-7.025,55.0903],[-7.0248,55.0913],[-7.0236,55.0915],[-7.0232,55.096],[-7.0224,55.0979],[-7.0211,55.1003],[-7.0192,55.102],[-7.0165,55.1039],[-7.0118,55.1064],[-7.0086,55.107],[-7.0036,55.1068],[-6.9984,55.1059],[-6.9975,55.1059],[-6.9931,55.108],[-6.9938,55.1093],[-6.9929,55.1102],[-6.9913,55.1096],[-6.9909,55.111],[-6.9932,55.1129],[-6.9935,55.1146],[-6.9911,55.1155],[-6.9889,55.1173],[-6.988,55.1207],[-6.9872,55.1224],[-6.9857,55.1235],[-6.9852,55.1254],[-6.9841,55.1273],[-6.9817,55.1302],[-6.9812,55.1314],[-6.9789,55.1338],[-6.9785,55.1353],[-6.9776,55.1366],[-6.9757,55.1377],[-6.9762,55.1394],[-6.9755,55.1407],[-6.9742,55.1417],[-6.9729,55.144],[-6.9727,55.1457],[-6.9697,55.1479],[-6.9694,55.1502],[-6.9685,55.1522],[-6.9677,55.1527],[-6.9665,55.1565],[-6.9662,55.1593],[-6.9656,55.1613],[-6.9637,55.1646],[-6.9636,55.1677],[-6.9627,55.173],[-6.9623,55.1736],[-6.9613,55.1785],[-6.9617,55.1803],[-6.9612,55.1816],[-6.9617,55.1834],[-6.9628,55.1862],[-6.9642,55.189],[-6.966,55.1906],[-6.9659,55.1917],[-6.9672,55.1942],[-6.9668,55.1947],[-6.9648,55.1949],[-6.961,55.1944],[-6.9528,55.1927],[-6.9506,55.1916],[-6.9455,55.1883],[-6.9373,55.184],[-6.9304,55.1802],[-6.9258,55.1781],[-6.9213,55.1764],[-6.9146,55.1744],[-6.9086,55.173],[-6.8982,55.1711],[-6.8906,55.1699],[-6.8751,55.168],[-6.8653,55.1673],[-6.8518,55.1668],[-6.8382,55.1668],[-6.8362,55.1667],[-6.8264,55.1672],[-6.8159,55.1674],[-6.81,55.1685],[-6.8066,55.1682],[-6.8053,55.1686],[-6.8024,55.1687],[-6.7985,55.1681],[-6.7933,55.1685],[-6.7908,55.1678],[-6.783,55.1683],[-6.777,55.1691],[-6.7748,55.1696],[-6.7753,55.1711],[-6.775,55.1718],[-6.7731,55.172],[-6.7719,55.1698],[-6.7694,55.1674],[-6.7656,55.1681],[-6.7591,55.1682],[-6.7536,55.1685],[-6.7481,55.1692],[-6.7353,55.171],[-6.7281,55.1722],[-6.7277,55.1731],[-6.726,55.1739],[-6.7251,55.175],[-6.7262,55.177],[-6.7262,55.1809],[-6.7232,55.1832],[-6.7218,55.1832],[-6.7201,55.1842],[-6.7208,55.1868],[-6.7221,55.1872],[-6.7231,55.1885],[-6.7229,55.1898],[-6.7164,55.189],[-6.7151,55.1885],[-6.7129,55.1895],[-6.7121,55.191],[-6.7095,55.1919],[-6.7095,55.1933],[-6.708,55.1932],[-6.7065,55.1926],[-6.7043,55.1923],[-6.7042,55.1936],[-6.7024,55.1933],[-6.7009,55.1937],[-6.6988,55.1938],[-6.6976,55.1955],[-6.6957,55.1952],[-6.6948,55.1964],[-6.6928,55.1963],[-6.6902,55.1954],[-6.6871,55.1969],[-6.6852,55.1972],[-6.6801,55.1987],[-6.6762,55.199],[-6.674,55.1984],[-6.6716,55.1997],[-6.6683,55.199],[-6.6669,55.1992],[-6.6623,55.1988],[-6.6605,55.1988],[-6.658,55.2004],[-6.6566,55.2019],[-6.6559,55.2034],[-6.6562,55.2047],[-6.6573,55.2056],[-6.6566,55.2061],[-6.658,55.2072],[-6.6598,55.2072],[-6.6625,55.2094],[-6.6641,55.2118],[-6.6623,55.2118],[-6.66,55.2109],[-6.6596,55.2122],[-6.658,55.2128],[-6.6559,55.2098],[-6.6543,55.2086],[-6.6528,55.2084],[-6.6505,55.2051],[-6.6469,55.2049],[-6.6441,55.2052],[-6.6381,55.2065],[-6.6348,55.2075],[-6.631,55.2084],[-6.6272,55.2084],[-6.6226,55.2079],[-6.6143,55.2065],[-6.6111,55.206],[-6.6075,55.2059],[-6.6049,55.2061],[-6.6026,55.2072],[-6.6006,55.2068],[-6.5994,55.2074],[-6.5947,55.2081],[-6.5941,55.2078],[-6.5913,55.2087],[-6.5901,55.2083],[-6.5881,55.2087],[-6.5873,55.2096],[-6.5824,55.2104],[-6.5811,55.2113],[-6.5781,55.2121],[-6.5782,55.2134],[-6.5756,55.2135],[-6.5727,55.2152],[-6.5696,55.2156],[-6.5689,55.2163],[-6.5672,55.2158],[-6.564,55.2176],[-6.5626,55.2176],[-6.5609,55.2168],[-6.5603,55.2178],[-6.5585,55.2176],[-6.5566,55.218],[-6.5558,55.2192],[-6.5531,55.2197],[-6.5518,55.2193],[-6.5521,55.2178],[-6.5514,55.2167],[-6.5502,55.216],[-6.5484,55.2159],[-6.546,55.2164],[-6.5448,55.2173],[-6.5465,55.2178],[-6.5461,55.219],[-6.545,55.2201],[-6.5434,55.2198],[-6.5422,55.2204],[-6.5404,55.2202],[-6.5374,55.2195],[-6.5326,55.2222],[-6.5295,55.225],[-6.5285,55.2268],[-6.5287,55.2286],[-6.5327,55.229],[-6.5334,55.2301],[-6.5321,55.2318],[-6.5324,55.2329],[-6.5305,55.2341],[-6.5277,55.2339],[-6.5247,55.2358],[-6.5233,55.2359],[-6.5218,55.2354],[-6.5195,55.2351],[-6.5182,55.2356],[-6.5184,55.2366],[-6.5194,55.2377],[-6.5179,55.2386],[-6.5153,55.2382],[-6.5134,55.2385],[-6.5134,55.24],[-6.5069,55.2405],[-6.5063,55.2435],[-6.5057,55.2443],[-6.5043,55.2445],[-6.5046,55.2468],[-6.5026,55.2464],[-6.4993,55.246],[-6.4978,55.2462],[-6.4978,55.2476],[-6.4969,55.2485],[-6.4948,55.2482],[-6.4939,55.2475],[-6.4927,55.2475],[-6.493,55.2494],[-6.491,55.2482],[-6.4887,55.2485],[-6.4885,55.2494],[-6.4861,55.25],[-6.4858,55.2512],[-6.4829,55.252],[-6.4789,55.2512],[-6.4768,55.2521],[-6.4726,55.2515],[-6.47,55.2503],[-6.4668,55.2478],[-6.4648,55.2473],[-6.4636,55.2474],[-6.4632,55.2456],[-6.4621,55.2447],[-6.4629,55.2434],[-6.462,55.2423],[-6.4603,55.2423],[-6.4589,55.2428],[-6.4572,55.2413],[-6.4567,55.2395],[-6.4527,55.2392],[-6.4496,55.2393],[-6.4483,55.239],[-6.4458,55.2392],[-6.4423,55.2399],[-6.4412,55.2393],[-6.4411,55.2381],[-6.4385,55.238],[-6.4369,55.2391],[-6.4348,55.2389],[-6.4349,55.2379],[-6.4307,55.2376],[-6.4284,55.2384],[-6.4284,55.2375],[-6.4252,55.2371],[-6.423,55.2377],[-6.4211,55.2369],[-6.4194,55.2377],[-6.4171,55.2373],[-6.4164,55.236],[-6.4166,55.2347],[-6.4137,55.2329],[-6.4103,55.2323],[-6.4036,55.2326],[-6.3982,55.2333],[-6.3925,55.2348],[-6.3897,55.2358],[-6.3847,55.2387],[-6.3841,55.2402],[-6.3823,55.2411],[-6.3816,55.2425],[-6.3794,55.2421],[-6.3779,55.2425],[-6.3744,55.2421],[-6.3726,55.2429],[-6.3724,55.2436],[-6.3708,55.2439],[-6.371,55.2446],[-6.3696,55.2457],[-6.3668,55.2449],[-6.3662,55.2441],[-6.3645,55.2434],[-6.3636,55.2435],[-6.3623,55.2417],[-6.3597,55.2409],[-6.3545,55.2416],[-6.3536,55.2426],[-6.3516,55.2425],[-6.3508,55.241],[-6.3481,55.2394],[-6.3432,55.2386],[-6.3421,55.2388],[-6.3383,55.2387],[-6.3336,55.2396],[-6.3321,55.2377],[-6.3306,55.2365],[-6.3271,55.235],[-6.3186,55.2325],[-6.3152,55.2308],[-6.3148,55.2301],[-6.3097,55.2293],[-6.3057,55.2301],[-6.3016,55.2299],[-6.3002,55.2303],[-6.2987,55.2302],[-6.2967,55.2315],[-6.2937,55.2296],[-6.292,55.2291],[-6.2911,55.227],[-6.29,55.2265],[-6.2887,55.225],[-6.2853,55.2237],[-6.28,55.2219],[-6.2781,55.2219],[-6.2761,55.2213],[-6.2742,55.2215],[-6.2731,55.2212],[-6.2722,55.22],[-6.2693,55.2182],[-6.2692,55.2173],[-6.2659,55.2162],[-6.2627,55.2139],[-6.2599,55.2128],[-6.2573,55.212],[-6.2542,55.2124],[-6.2499,55.2121],[-6.2475,55.2116],[-6.2438,55.2088],[-6.2417,55.2084],[-6.2405,55.2071],[-6.241,55.206],[-6.2397,55.2058],[-6.2382,55.2045],[-6.2326,55.2044],[-6.23,55.2046],[-6.2221,55.2062],[-6.2205,55.2073],[-6.2174,55.2078],[-6.215,55.2073],[-6.2136,55.2074],[-6.2115,55.2084],[-6.2093,55.2084],[-6.2081,55.2093],[-6.2086,55.2101],[-6.2034,55.2117],[-6.2009,55.2116],[-6.1983,55.2109],[-6.1956,55.2112],[-6.1904,55.2114],[-6.1874,55.2123],[-6.1839,55.2129],[-6.183,55.2133],[-6.1807,55.2134],[-6.1781,55.2141],[-6.1754,55.2157],[-6.1741,55.216],[-6.1699,55.2193],[-6.1675,55.2207],[-6.1669,55.2223],[-6.1634,55.2237],[-6.1601,55.226],[-6.157,55.2272],[-6.1542,55.2277],[-6.1498,55.2279],[-6.1459,55.2279],[-6.1408,55.227],[-6.1379,55.2251],[-6.1351,55.2241],[-6.1336,55.2223],[-6.1334,55.2213],[-6.1323,55.2209],[-6.1307,55.2196],[-6.1298,55.2178],[-6.1261,55.2168],[-6.1236,55.2156],[-6.1228,55.2147],[-6.1227,55.213],[-6.1185,55.2105],[-6.1172,55.2095],[-6.1151,55.209],[-6.113,55.2092],[-6.1102,55.2099],[-6.1073,55.21],[-6.106,55.2093],[-6.1035,55.2087],[-6.1024,55.2088],[-6.1009,55.2081],[-6.0996,55.207],[-6.0952,55.2053],[-6.091,55.2042],[-6.0884,55.2039],[-6.086,55.2026],[-6.0811,55.2007],[-6.0775,55.1989],[-6.0748,55.198],[-6.0706,55.1976],[-6.0684,55.1969],[-6.0649,55.1975],[-6.0636,55.1981],[-6.0625,55.1972],[-6.0632,55.1967],[-6.0627,55.1953],[-6.0655,55.1943],[-6.0652,55.1924],[-6.0657,55.1908],[-6.0645,55.1896],[-6.062,55.1893],[-6.0604,55.1882],[-6.0591,55.1862],[-6.0572,55.1844],[-6.0535,55.1819],[-6.0529,55.1799],[-6.0534,55.1791],[-6.0531,55.1776],[-6.0523,55.1759],[-6.0499,55.1744],[-6.0468,55.1719],[-6.0444,55.1712],[-6.0409,55.1711],[-6.0384,55.1704],[-6.0348,55.1697],[-6.0323,55.1675],[-6.032,55.1665],[-6.0311,55.1657],[-6.0298,55.1636],[-6.0279,55.1612],[-6.0277,55.1596],[-6.027,55.1584],[-6.0269,55.1559],[-6.027,55.1517],[-6.0275,55.1507],[-6.0268,55.1485],[-6.027,55.1465],[-6.0266,55.1439],[-6.0271,55.1431],[-6.0272,55.141],[-6.0265,55.1405],[-6.027,55.1393],[-6.0286,55.1388],[-6.0305,55.1376],[-6.0319,55.1374],[-6.0381,55.133],[-6.04,55.1331],[-6.0422,55.131],[-6.0431,55.1284],[-6.0425,55.1262],[-6.0416,55.1256],[-6.04,55.1254],[-6.0377,55.1242],[-6.0364,55.1219],[-6.0365,55.1196],[-6.0358,55.1179],[-6.036,55.116],[-6.0347,55.1132],[-6.0355,55.1112],[-6.0357,55.1091],[-6.0369,55.1046],[-6.0371,55.103],[-6.038,55.1024],[-6.0385,55.1011],[-6.0437,55.0952],[-6.0468,55.0929],[-6.049,55.0916],[-6.0492,55.0899],[-6.0499,55.0889],[-6.0512,55.0884],[-6.0524,55.0874],[-6.0564,55.0847],[-6.0562,55.0828],[-6.0547,55.0816],[-6.0528,55.081],[-6.0541,55.0801],[-6.0545,55.0774],[-6.0542,55.0755],[-6.0534,55.0752],[-6.0541,55.0739],[-6.0537,55.0731],[-6.0554,55.0714],[-6.0546,55.0708],[-6.0559,55.0701],[-6.0555,55.0679],[-6.0549,55.067],[-6.0572,55.0656],[-6.0573,55.0649],[-6.0592,55.0644],[-6.0589,55.0635],[-6.0565,55.0604],[-6.0521,55.0569],[-6.0488,55.0551],[-6.0435,55.053],[-6.0389,55.0541],[-6.0338,55.0557],[-6.0318,55.0558],[-6.0277,55.0565],[-6.0247,55.0573],[-6.0203,55.0571],[-6.0159,55.0567],[-6.0131,55.0567],[-6.0088,55.0584],[-6.0014,55.0592],[-5.9975,55.0592],[-5.9957,55.0594],[-5.9915,55.059],[-5.9822,55.0579],[-5.978,55.0563]]],[[[-6.2409,55.312],[-6.2399,55.3126],[-6.2348,55.3106],[-6.2341,55.3099],[-6.2317,55.3094],[-6.2286,55.309],[-6.2265,55.3078],[-6.2242,55.3077],[-6.2198,55.3063],[-6.2153,55.306],[-6.2122,55.3063],[-6.2107,55.3059],[-6.2077,55.3062],[-6.2037,55.3059],[-6.2017,55.3069],[-6.1996,55.3072],[-6.1963,55.3067],[-6.1951,55.3056],[-6.1936,55.3054],[-6.1908,55.3043],[-6.1872,55.3038],[-6.1816,55.3033],[-6.1795,55.3034],[-6.1776,55.3029],[-6.1758,55.303],[-6.1735,55.302],[-6.1709,55.3017],[-6.1701,55.3007],[-6.1698,55.2987],[-6.1688,55.2978],[-6.1692,55.2969],[-6.1708,55.2965],[-6.1735,55.2943],[-6.175,55.2935],[-6.1739,55.2923],[-6.1751,55.2917],[-6.1767,55.2883],[-6.1776,55.2878],[-6.1772,55.286],[-6.1781,55.2855],[-6.1781,55.2837],[-6.1764,55.2833],[-6.1794,55.2816],[-6.1798,55.281],[-6.1817,55.28],[-6.1812,55.2788],[-6.1825,55.2776],[-6.1821,55.2758],[-6.181,55.2749],[-6.182,55.2715],[-6.1845,55.2696],[-6.1834,55.2686],[-6.1828,55.2674],[-6.1844,55.266],[-6.1859,55.2643],[-6.1858,55.2637],[-6.1877,55.2616],[-6.1896,55.2609],[-6.1906,55.2587],[-6.1923,55.2585],[-6.1931,55.2599],[-6.1931,55.2608],[-6.1953,55.2616],[-6.1959,55.2635],[-6.1992,55.2651],[-6.2001,55.2667],[-6.2001,55.2677],[-6.2011,55.2702],[-6.2008,55.2739],[-6.2018,55.2754],[-6.2018,55.2766],[-6.2007,55.2782],[-6.1994,55.2791],[-6.1977,55.2817],[-6.195,55.2831],[-6.193,55.2835],[-6.1898,55.2848],[-6.1912,55.2863],[-6.1919,55.2879],[-6.1919,55.289],[-6.1942,55.29],[-6.1943,55.291],[-6.1934,55.2916],[-6.1941,55.2926],[-6.1998,55.2932],[-6.2045,55.2934],[-6.2125,55.2942],[-6.2185,55.295],[-6.2223,55.2957],[-6.2286,55.296],[-6.2324,55.2951],[-6.2365,55.2946],[-6.244,55.2931],[-6.2461,55.2929],[-6.2505,55.2919],[-6.255,55.292],[-6.2602,55.2905],[-6.2614,55.2899],[-6.2633,55.2912],[-6.2668,55.2929],[-6.2686,55.2928],[-6.2724,55.2917],[-6.2748,55.2915],[-6.2778,55.2915],[-6.2796,55.2925],[-6.2835,55.2924],[-6.2855,55.2933],[-6.2871,55.2936],[-6.2871,55.2951],[-6.2858,55.2949],[-6.2843,55.2956],[-6.2844,55.2971],[-6.2821,55.2978],[-6.2816,55.301],[-6.2766,55.3025],[-6.2758,55.3037],[-6.2727,55.3052],[-6.2727,55.3061],[-6.2715,55.3066],[-6.2682,55.3055],[-6.2661,55.3055],[-6.2638,55.3064],[-6.2612,55.3065],[-6.2584,55.3076],[-6.2575,55.3092],[-6.2584,55.3102],[-6.2568,55.311],[-6.2545,55.3102],[-6.254,55.3095],[-6.2487,55.3099],[-6.2456,55.3098],[-6.2459,55.3119],[-6.2449,55.3123],[-6.2436,55.3117],[-6.2424,55.3124],[-6.2409,55.312]]]]}</t>
  </si>
  <si>
    <t>{"type":"Polygon","coordinates":[[[-7.1479,55.0467],[-7.1487,55.0456],[-7.1488,55.0444],[-7.1578,55.0367],[-7.1577,55.0356],[-7.1607,55.0352],[-7.1668,55.034],[-7.1611,55.0301],[-7.16,55.0301],[-7.1584,55.0294],[-7.1577,55.0284],[-7.1565,55.0279],[-7.1559,55.0269],[-7.1565,55.0253],[-7.1524,55.0225],[-7.1489,55.0208],[-7.1472,55.0198],[-7.1453,55.0175],[-7.1443,55.0147],[-7.1444,55.0133],[-7.1423,55.0092],[-7.1413,55.0081],[-7.1356,55.004],[-7.1341,55.0051],[-7.1299,54.9993],[-7.1292,54.9977],[-7.129,54.9964],[-7.1303,54.9952],[-7.1293,54.9934],[-7.1308,54.9915],[-7.1306,54.9905],[-7.1281,54.9874],[-7.1275,54.9853],[-7.1256,54.9851],[-7.1208,54.9868],[-7.1185,54.9882],[-7.1087,54.9895],[-7.0951,54.9861],[-7.0951,54.9856],[-7.0887,54.9877],[-7.0819,54.9858],[-7.082,54.9778],[-7.0843,54.9741],[-7.0898,54.9706],[-7.0914,54.9679],[-7.0924,54.9657],[-7.0923,54.9644],[-7.0937,54.9623],[-7.0932,54.9591],[-7.0921,54.9578],[-7.0906,54.9574],[-7.0909,54.9559],[-7.0899,54.9529],[-7.0908,54.9514],[-7.0911,54.9478],[-7.0917,54.9472],[-7.0907,54.9457],[-7.088,54.9443],[-7.0844,54.9372],[-7.0863,54.9343],[-7.0873,54.9318],[-7.0876,54.9297],[-7.0885,54.9275],[-7.0869,54.9273],[-7.0856,54.9279],[-7.0839,54.9275],[-7.0816,54.9267],[-7.0792,54.9266],[-7.0779,54.926],[-7.075,54.9253],[-7.0743,54.9239],[-7.0722,54.9232],[-7.0683,54.9228],[-7.0665,54.923],[-7.0646,54.9225],[-7.0598,54.9225],[-7.0601,54.9205],[-7.0608,54.9191],[-7.0624,54.9175],[-7.061,54.9168],[-7.0577,54.9164],[-7.0554,54.9165],[-7.0532,54.9162],[-7.0458,54.9146],[-7.0445,54.914],[-7.0426,54.9123],[-7.0371,54.9063],[-7.0362,54.9042],[-7.0364,54.8948],[-7.0372,54.894],[-7.0361,54.8925],[-7.0366,54.89],[-7.0344,54.8884],[-7.03,54.889],[-7.0283,54.8887],[-7.0235,54.887],[-7.0202,54.887],[-7.0217,54.8853],[-7.026,54.8831],[-7.0289,54.8827],[-7.029,54.8811],[-7.0318,54.8784],[-7.0321,54.8775],[-7.0349,54.8746],[-7.037,54.8736],[-7.0366,54.8722],[-7.0347,54.87],[-7.0367,54.8694],[-7.0381,54.8682],[-7.0401,54.8675],[-7.0399,54.8665],[-7.0388,54.8663],[-7.0358,54.8642],[-7.0353,54.8575],[-7.0337,54.8571],[-7.0342,54.8541],[-7.0356,54.8507],[-7.0382,54.8472],[-7.0397,54.8455],[-7.0377,54.8449],[-7.0369,54.8443],[-7.0345,54.8441],[-7.0334,54.8432],[-7.0304,54.8413],[-7.0286,54.8405],[-7.0272,54.839],[-7.0242,54.8385],[-7.0227,54.8376],[-7.021,54.8375],[-7.0201,54.8369],[-7.0175,54.8362],[-7.0161,54.8352],[-7.0151,54.8332],[-7.0158,54.8325],[-7.0148,54.8309],[-7.0135,54.8297],[-7.0127,54.8285],[-7.0113,54.8275],[-7.009,54.8263],[-7.0087,54.8256],[-7.0093,54.8233],[-7.0091,54.8224],[-7.0078,54.8209],[-7.0051,54.8208],[-6.997,54.8257],[-6.9962,54.827],[-6.9963,54.8278],[-6.9941,54.8296],[-6.9904,54.8301],[-6.9883,54.833],[-6.9832,54.8311],[-6.9749,54.8286],[-6.9727,54.8282],[-6.97,54.8291],[-6.9685,54.83],[-6.9658,54.8311],[-6.9616,54.8306],[-6.954,54.8306],[-6.9483,54.8336],[-6.9471,54.8338],[-6.9415,54.8318],[-6.9377,54.831],[-6.9359,54.8307],[-6.9355,54.8296],[-6.9336,54.8276],[-6.9315,54.8261],[-6.9276,54.825],[-6.9254,54.8238],[-6.923,54.8236],[-6.9213,54.8217],[-6.9203,54.8211],[-6.9147,54.8203],[-6.913,54.8204],[-6.912,54.8169],[-6.9127,54.8135],[-6.9156,54.8111],[-6.9165,54.8085],[-6.9184,54.8068],[-6.92,54.8062],[-6.9224,54.8047],[-6.9233,54.8026],[-6.9226,54.8016],[-6.9185,54.7999],[-6.9122,54.7956],[-6.9067,54.7913],[-6.9031,54.7865],[-6.9038,54.7839],[-6.9111,54.7779],[-6.9131,54.7769],[-6.9173,54.7762],[-6.9211,54.775],[-6.923,54.7732],[-6.9293,54.7728],[-6.9374,54.7733],[-6.9409,54.7736],[-6.9454,54.7741],[-6.9501,54.7731],[-6.9524,54.7723],[-6.9537,54.7723],[-6.9589,54.7733],[-6.9675,54.7724],[-6.9701,54.7728],[-6.9792,54.7799],[-6.9811,54.7805],[-7.0063,54.7799],[-7.0106,54.7781],[-7.0133,54.7768],[-7.0203,54.7745],[-7.0328,54.7708],[-7.0349,54.7719],[-7.04,54.7705],[-7.0458,54.7696],[-7.0482,54.7695],[-7.0524,54.7684],[-7.057,54.7679],[-7.0635,54.7664],[-7.0673,54.7661],[-7.0816,54.7658],[-7.0864,54.763],[-7.087,54.7621],[-7.0962,54.7602],[-7.1049,54.755],[-7.1085,54.7543],[-7.1122,54.754],[-7.1166,54.7511],[-7.1182,54.7494],[-7.1243,54.7514],[-7.1275,54.7513],[-7.1355,54.7519],[-7.1391,54.7518],[-7.1414,54.7514],[-7.1441,54.7514],[-7.1511,54.7499],[-7.1581,54.75],[-7.1686,54.7501],[-7.1716,54.7506],[-7.1793,54.7505],[-7.1927,54.7508],[-7.1989,54.7524],[-7.2055,54.7534],[-7.2082,54.7536],[-7.2141,54.753],[-7.2172,54.7521],[-7.2198,54.7519],[-7.2243,54.7522],[-7.2271,54.752],[-7.2326,54.751],[-7.2362,54.7501],[-7.2389,54.7492],[-7.2435,54.7471],[-7.2482,54.7442],[-7.2498,54.7434],[-7.2513,54.7431],[-7.2539,54.7415],[-7.2535,54.7404],[-7.2539,54.7388],[-7.2546,54.7378],[-7.2582,54.7373],[-7.2589,54.7362],[-7.2608,54.7347],[-7.2603,54.7332],[-7.2615,54.7312],[-7.2674,54.7321],[-7.2704,54.731],[-7.2721,54.7308],[-7.2737,54.7325],[-7.2713,54.7363],[-7.2717,54.7371],[-7.2735,54.7378],[-7.2746,54.7376],[-7.2779,54.7381],[-7.2824,54.7392],[-7.2847,54.7406],[-7.2894,54.7395],[-7.2912,54.7395],[-7.2942,54.7391],[-7.2972,54.739],[-7.3008,54.738],[-7.3042,54.7386],[-7.3066,54.7385],[-7.3086,54.738],[-7.3134,54.7355],[-7.315,54.7349],[-7.3179,54.7349],[-7.3192,54.7346],[-7.3206,54.7334],[-7.3214,54.7321],[-7.3194,54.7316],[-7.3168,54.7304],[-7.3163,54.7291],[-7.3164,54.727],[-7.3184,54.7259],[-7.3194,54.7247],[-7.3196,54.7237],[-7.3189,54.7223],[-7.3186,54.7177],[-7.3189,54.7161],[-7.3201,54.7134],[-7.3208,54.7136],[-7.3275,54.7141],[-7.3313,54.7139],[-7.3331,54.7141],[-7.3364,54.7134],[-7.3381,54.7119],[-7.342,54.7101],[-7.3462,54.7098],[-7.3486,54.7087],[-7.349,54.7077],[-7.3517,54.7077],[-7.3539,54.7068],[-7.3573,54.7065],[-7.355,54.7037],[-7.3541,54.7011],[-7.3602,54.7008],[-7.3649,54.6998],[-7.369,54.6994],[-7.3758,54.6985],[-7.3805,54.6975],[-7.3835,54.6967],[-7.3888,54.6948],[-7.3927,54.693],[-7.3955,54.69],[-7.3966,54.6879],[-7.3967,54.6863],[-7.3964,54.6852],[-7.3972,54.6839],[-7.4024,54.6824],[-7.4049,54.6796],[-7.4081,54.6767],[-7.4127,54.6729],[-7.4163,54.6687],[-7.4222,54.6669],[-7.4264,54.6674],[-7.4275,54.6659],[-7.4336,54.6605],[-7.4369,54.6584],[-7.4398,54.6569],[-7.4405,54.6561],[-7.4424,54.653],[-7.4436,54.65],[-7.4411,54.6481],[-7.4412,54.6472],[-7.4436,54.6461],[-7.4449,54.645],[-7.4469,54.6451],[-7.4497,54.6442],[-7.4482,54.6426],[-7.4486,54.6411],[-7.4514,54.6404],[-7.4542,54.6412],[-7.4572,54.6416],[-7.4584,54.6413],[-7.4611,54.6438],[-7.4611,54.6446],[-7.463,54.6451],[-7.4648,54.6449],[-7.471,54.6456],[-7.474,54.6463],[-7.4757,54.6474],[-7.4798,54.6482],[-7.4809,54.6501],[-7.4804,54.6522],[-7.481,54.6533],[-7.4823,54.6538],[-7.4849,54.6542],[-7.4882,54.6538],[-7.49,54.653],[-7.4919,54.6516],[-7.4923,54.6505],[-7.4937,54.6495],[-7.4956,54.6494],[-7.4977,54.65],[-7.5003,54.6514],[-7.5028,54.6522],[-7.5065,54.6516],[-7.5082,54.6519],[-7.5092,54.6528],[-7.5116,54.6536],[-7.5149,54.6499],[-7.5167,54.6485],[-7.5201,54.649],[-7.5219,54.6475],[-7.5263,54.6458],[-7.5317,54.645],[-7.5338,54.6417],[-7.5355,54.6416],[-7.5393,54.6409],[-7.5445,54.6402],[-7.5513,54.6387],[-7.5531,54.6393],[-7.5537,54.6409],[-7.5516,54.6435],[-7.5511,54.6473],[-7.5559,54.6469],[-7.5575,54.6474],[-7.5606,54.6471],[-7.5621,54.6474],[-7.5652,54.6464],[-7.5675,54.6453],[-7.5686,54.6442],[-7.573,54.6415],[-7.5754,54.6402],[-7.5763,54.6387],[-7.5769,54.6365],[-7.5753,54.6355],[-7.5766,54.6334],[-7.5756,54.6322],[-7.5755,54.631],[-7.5743,54.6303],[-7.5756,54.6297],[-7.5766,54.6306],[-7.5781,54.631],[-7.5795,54.6327],[-7.5809,54.6333],[-7.5845,54.6337],[-7.5876,54.6345],[-7.5928,54.6345],[-7.5971,54.6348],[-7.6038,54.6329],[-7.6124,54.6323],[-7.6161,54.6329],[-7.6173,54.6315],[-7.6191,54.6304],[-7.6191,54.6291],[-7.6179,54.6279],[-7.6173,54.6267],[-7.6179,54.6251],[-7.6216,54.6269],[-7.6276,54.6278],[-7.6301,54.6275],[-7.6321,54.6275],[-7.634,54.628],[-7.6364,54.6275],[-7.6406,54.6256],[-7.6433,54.6264],[-7.6485,54.6271],[-7.6498,54.6279],[-7.6511,54.6278],[-7.6536,54.6265],[-7.6555,54.6269],[-7.6584,54.6267],[-7.6584,54.6259],[-7.6625,54.6244],[-7.664,54.6235],[-7.6649,54.6216],[-7.6661,54.6211],[-7.6689,54.6209],[-7.6719,54.62],[-7.6753,54.6204],[-7.6759,54.6196],[-7.6775,54.6191],[-7.6774,54.6174],[-7.6792,54.6162],[-7.679,54.6153],[-7.6833,54.6148],[-7.6845,54.6142],[-7.6869,54.6139],[-7.6925,54.6102],[-7.6963,54.6081],[-7.7005,54.6076],[-7.7019,54.6091],[-7.7043,54.6085],[-7.7038,54.6094],[-7.7013,54.6105],[-7.6998,54.6101],[-7.6984,54.6106],[-7.6966,54.6121],[-7.6964,54.6128],[-7.695,54.6137],[-7.6952,54.6169],[-7.6957,54.6183],[-7.6975,54.619],[-7.6996,54.6185],[-7.704,54.6186],[-7.7067,54.6199],[-7.7064,54.6227],[-7.7047,54.6246],[-7.7048,54.6257],[-7.7042,54.6275],[-7.7049,54.63],[-7.7058,54.631],[-7.7055,54.6321],[-7.7068,54.6336],[-7.7092,54.635],[-7.7106,54.6347],[-7.7126,54.6313],[-7.7173,54.6289],[-7.719,54.629],[-7.7203,54.6281],[-7.7221,54.6277],[-7.7258,54.6276],[-7.7287,54.626],[-7.7342,54.624],[-7.7357,54.6239],[-7.7386,54.6228],[-7.7395,54.6205],[-7.7393,54.6189],[-7.7427,54.6181],[-7.7435,54.6201],[-7.7452,54.6202],[-7.7487,54.6192],[-7.7501,54.6195],[-7.7523,54.6194],[-7.7538,54.6188],[-7.7548,54.6191],[-7.7549,54.6206],[-7.7571,54.6214],[-7.7577,54.622],[-7.7574,54.6232],[-7.7584,54.625],[-7.7632,54.6238],[-7.7652,54.623],[-7.7667,54.6231],[-7.7726,54.6215],[-7.7733,54.6225],[-7.7754,54.6245],[-7.7757,54.6251],[-7.7778,54.6268],[-7.7795,54.627],[-7.7802,54.6277],[-7.7797,54.6295],[-7.7821,54.6316],[-7.7849,54.6332],[-7.7889,54.633],[-7.7913,54.6336],[-7.7956,54.6328],[-7.7968,54.6335],[-7.7986,54.6333],[-7.8,54.6338],[-7.8021,54.6335],[-7.8057,54.6349],[-7.8065,54.6372],[-7.8073,54.6374],[-7.8091,54.6396],[-7.8107,54.6405],[-7.814,54.6412],[-7.8138,54.6421],[-7.815,54.6428],[-7.8168,54.6419],[-7.8172,54.6405],[-7.8192,54.6406],[-7.8204,54.639],[-7.8231,54.6368],[-7.8237,54.6359],[-7.827,54.6346],[-7.8295,54.633],[-7.8319,54.6336],[-7.833,54.6332],[-7.8368,54.6339],[-7.84,54.6342],[-7.8416,54.6335],[-7.8433,54.634],[-7.8462,54.6333],[-7.8477,54.6323],[-7.8522,54.6307],[-7.8553,54.632],[-7.855,54.633],[-7.8536,54.6331],[-7.853,54.6338],[-7.8536,54.6347],[-7.8514,54.635],[-7.8519,54.6365],[-7.8539,54.6369],[-7.8578,54.6386],[-7.8578,54.6402],[-7.8556,54.6415],[-7.8548,54.6427],[-7.8554,54.6442],[-7.8569,54.6452],[-7.8566,54.6471],[-7.8574,54.6505],[-7.8604,54.6508],[-7.8633,54.6514],[-7.8652,54.6515],[-7.8661,54.6527],[-7.8676,54.6525],[-7.8687,54.6531],[-7.8719,54.6532],[-7.8731,54.6541],[-7.878,54.6557],[-7.8808,54.656],[-7.8825,54.6552],[-7.8848,54.6555],[-7.8854,54.6563],[-7.8874,54.657],[-7.8897,54.6569],[-7.8917,54.6563],[-7.8942,54.6566],[-7.8949,54.6576],[-7.8975,54.6582],[-7.8987,54.659],[-7.8995,54.6605],[-7.9006,54.6616],[-7.9017,54.6615],[-7.9049,54.6628],[-7.9059,54.6642],[-7.9048,54.6652],[-7.9061,54.6663],[-7.9078,54.666],[-7.9105,54.6681],[-7.9117,54.6697],[-7.9117,54.6713],[-7.9131,54.674],[-7.9144,54.6749],[-7.9146,54.676],[-7.9099,54.6792],[-7.9089,54.6794],[-7.9067,54.6813],[-7.9042,54.6821],[-7.9038,54.6829],[-7.9018,54.684],[-7.8993,54.685],[-7.8988,54.6878],[-7.9004,54.6895],[-7.8999,54.6909],[-7.9085,54.6892],[-7.9106,54.6904],[-7.9117,54.693],[-7.9129,54.6941],[-7.9146,54.6948],[-7.9161,54.6949],[-7.9177,54.6959],[-7.9211,54.6955],[-7.9218,54.696],[-7.9189,54.7028],[-7.9174,54.7022],[-7.9149,54.7019],[-7.9123,54.7011],[-7.9094,54.7015],[-7.909,54.7032],[-7.9078,54.7037],[-7.9061,54.7032],[-7.9046,54.702],[-7.9014,54.7025],[-7.9001,54.7018],[-7.8985,54.7016],[-7.896,54.7005],[-7.8932,54.7025],[-7.8911,54.7035],[-7.888,54.7038],[-7.8839,54.7038],[-7.8827,54.703],[-7.8803,54.7027],[-7.8799,54.7036],[-7.878,54.7047],[-7.8775,54.706],[-7.8745,54.7086],[-7.8582,54.7248],[-7.8559,54.7269],[-7.8535,54.7278],[-7.8521,54.7287],[-7.8492,54.7291],[-7.8481,54.7298],[-7.8479,54.7309],[-7.846,54.7315],[-7.8434,54.733],[-7.8414,54.7333],[-7.8407,54.7344],[-7.8388,54.7356],[-7.837,54.7364],[-7.832,54.7361],[-7.8307,54.7356],[-7.8275,54.7354],[-7.8258,54.736],[-7.8224,54.735],[-7.8209,54.7348],[-7.8204,54.734],[-7.8186,54.7339],[-7.8174,54.7317],[-7.8178,54.7295],[-7.8168,54.7287],[-7.8154,54.7285],[-7.813,54.7264],[-7.8125,54.7253],[-7.8131,54.7243],[-7.8116,54.724],[-7.8104,54.723],[-7.8085,54.7228],[-7.808,54.7213],[-7.8088,54.7211],[-7.8059,54.7189],[-7.8046,54.7187],[-7.8024,54.7193],[-7.8012,54.7184],[-7.7998,54.719],[-7.7953,54.72],[-7.7922,54.7193],[-7.7897,54.7197],[-7.7882,54.7192],[-7.7868,54.718],[-7.7854,54.7182],[-7.7812,54.7171],[-7.779,54.7153],[-7.7787,54.7133],[-7.7776,54.7131],[-7.7773,54.7119],[-7.7789,54.7115],[-7.7784,54.7103],[-7.775,54.7096],[-7.7741,54.7089],[-7.7708,54.7091],[-7.7673,54.7083],[-7.7633,54.7078],[-7.7599,54.7067],[-7.7585,54.7068],[-7.7571,54.7076],[-7.7549,54.7076],[-7.7543,54.7072],[-7.7561,54.7062],[-7.7535,54.7052],[-7.7516,54.7051],[-7.7507,54.7043],[-7.7475,54.7045],[-7.7457,54.7052],[-7.7452,54.7063],[-7.744,54.7069],[-7.7428,54.7097],[-7.7417,54.7117],[-7.7383,54.7139],[-7.7361,54.7147],[-7.7361,54.717],[-7.7279,54.7187],[-7.7209,54.7218],[-7.7148,54.7247],[-7.7124,54.7261],[-7.7065,54.7254],[-7.7053,54.7258],[-7.7025,54.7256],[-7.7017,54.7251],[-7.6975,54.7243],[-7.6979,54.7264],[-7.6885,54.7301],[-7.6815,54.7307],[-7.6782,54.7309],[-7.6771,54.7331],[-7.6737,54.7347],[-7.6727,54.7356],[-7.6691,54.7375],[-7.6636,54.7398],[-7.6604,54.7417],[-7.6581,54.7422],[-7.6548,54.7436],[-7.6519,54.7446],[-7.6472,54.7473],[-7.6374,54.7515],[-7.6333,54.75],[-7.6311,54.749],[-7.6289,54.7484],[-7.6272,54.7476],[-7.621,54.7455],[-7.6191,54.7443],[-7.6184,54.7434],[-7.6126,54.7444],[-7.6085,54.7441],[-7.6061,54.7444],[-7.6022,54.7456],[-7.6017,54.746],[-7.5949,54.7451],[-7.5931,54.7444],[-7.5899,54.7437],[-7.5897,54.7448],[-7.5875,54.7499],[-7.583,54.7505],[-7.5778,54.7503],[-7.5762,54.7486],[-7.5789,54.7456],[-7.5799,54.7428],[-7.5784,54.7421],[-7.5709,54.7437],[-7.5679,54.7441],[-7.5642,54.7442],[-7.5625,54.745],[-7.5586,54.7453],[-7.5549,54.7438],[-7.5538,54.7425],[-7.5518,54.7412],[-7.55,54.7405],[-7.5464,54.7423],[-7.5442,54.7427],[-7.5441,54.7436],[-7.542,54.7453],[-7.5388,54.7473],[-7.5367,54.747],[-7.5366,54.7482],[-7.5391,54.7505],[-7.5396,54.7515],[-7.5414,54.7525],[-7.5458,54.754],[-7.5484,54.7555],[-7.549,54.7588],[-7.5471,54.7619],[-7.5473,54.7658],[-7.5479,54.7664],[-7.547,54.7685],[-7.5476,54.7708],[-7.5489,54.7724],[-7.5483,54.7747],[-7.5452,54.7778],[-7.5453,54.7788],[-7.544,54.7797],[-7.5455,54.7817],[-7.5441,54.7825],[-7.5453,54.7844],[-7.5454,54.7868],[-7.547,54.7882],[-7.5481,54.7881],[-7.5498,54.7893],[-7.5487,54.7909],[-7.547,54.7925],[-7.5466,54.7936],[-7.5427,54.7962],[-7.5427,54.7987],[-7.5399,54.8009],[-7.5365,54.8021],[-7.5349,54.8024],[-7.5329,54.8022],[-7.529,54.8026],[-7.5282,54.8033],[-7.5303,54.805],[-7.5299,54.8067],[-7.5291,54.8077],[-7.5258,54.8079],[-7.5231,54.8076],[-7.519,54.8081],[-7.517,54.8089],[-7.5158,54.8101],[-7.5139,54.8113],[-7.5107,54.8128],[-7.5077,54.8138],[-7.5065,54.8147],[-7.5025,54.8172],[-7.5006,54.818],[-7.496,54.8189],[-7.4892,54.8218],[-7.4852,54.8237],[-7.4825,54.8276],[-7.4821,54.8309],[-7.48,54.8322],[-7.4768,54.8328],[-7.4725,54.8343],[-7.471,54.8362],[-7.4708,54.8397],[-7.4684,54.8429],[-7.4666,54.8446],[-7.4643,54.8477],[-7.462,54.8496],[-7.4618,54.8503],[-7.4624,54.8532],[-7.4613,54.8539],[-7.4579,54.8536],[-7.4568,54.8539],[-7.4566,54.8548],[-7.4572,54.8574],[-7.4564,54.8596],[-7.4555,54.8607],[-7.4508,54.8641],[-7.4492,54.8659],[-7.4461,54.8685],[-7.4449,54.8697],[-7.4439,54.8714],[-7.4438,54.8728],[-7.4428,54.8753],[-7.443,54.8792],[-7.4445,54.8812],[-7.4449,54.8833],[-7.4472,54.887],[-7.4506,54.8909],[-7.4523,54.8932],[-7.4528,54.8944],[-7.4533,54.8984],[-7.4532,54.9004],[-7.4524,54.9025],[-7.4512,54.9042],[-7.4475,54.9084],[-7.446,54.911],[-7.446,54.9128],[-7.4481,54.9187],[-7.4485,54.9204],[-7.449,54.9244],[-7.4492,54.93],[-7.4491,54.9315],[-7.4483,54.9349],[-7.4467,54.9364],[-7.4437,54.9379],[-7.436,54.9406],[-7.4316,54.9419],[-7.4259,54.9432],[-7.4235,54.9434],[-7.42,54.9432],[-7.4158,54.9435],[-7.4107,54.943],[-7.4087,54.9424],[-7.4061,54.9422],[-7.4033,54.9425],[-7.3987,54.9438],[-7.396,54.9444],[-7.3929,54.9454],[-7.3978,54.9461],[-7.3993,54.9474],[-7.4031,54.9497],[-7.4034,54.9519],[-7.4067,54.9537],[-7.4081,54.9552],[-7.4029,54.9596],[-7.4036,54.9612],[-7.4083,54.9637],[-7.4063,54.9648],[-7.4029,54.9674],[-7.4037,54.9681],[-7.4025,54.9696],[-7.4025,54.9707],[-7.4012,54.9722],[-7.4033,54.973],[-7.4031,54.9745],[-7.4048,54.9757],[-7.4053,54.9771],[-7.4069,54.9781],[-7.4047,54.9795],[-7.4057,54.9811],[-7.408,54.9826],[-7.4047,54.9849],[-7.4026,54.9856],[-7.4019,54.987],[-7.4021,54.9879],[-7.4008,54.9905],[-7.3974,54.9928],[-7.3928,54.9947],[-7.393,54.996],[-7.3923,54.9979],[-7.3948,54.9995],[-7.3992,54.9988],[-7.4048,55.0015],[-7.4064,55.0033],[-7.4023,55.0068],[-7.4038,55.0073],[-7.401,55.0082],[-7.3994,55.0091],[-7.3979,55.0112],[-7.3972,55.0127],[-7.3978,55.0143],[-7.3973,55.0164],[-7.3949,55.0188],[-7.3921,55.0201],[-7.3918,55.0208],[-7.3923,55.0224],[-7.3868,55.0243],[-7.3836,55.0258],[-7.3767,55.0292],[-7.3749,55.0316],[-7.3737,55.0321],[-7.3729,55.0335],[-7.3713,55.0343],[-7.3698,55.0361],[-7.3688,55.0368],[-7.3674,55.0386],[-7.3643,55.0382],[-7.3631,55.0403],[-7.3617,55.0406],[-7.3614,55.0414],[-7.359,55.0433],[-7.3587,55.0447],[-7.3572,55.0456],[-7.3558,55.046],[-7.353,55.0462],[-7.3493,55.0471],[-7.3488,55.0478],[-7.3455,55.0488],[-7.3471,55.0505],[-7.3462,55.0508],[-7.3408,55.0508],[-7.3337,55.05],[-7.3296,55.0485],[-7.3276,55.0476],[-7.326,55.0464],[-7.3227,55.0452],[-7.3193,55.0451],[-7.3175,55.0461],[-7.3157,55.0466],[-7.3154,55.048],[-7.3131,55.0496],[-7.3081,55.0524],[-7.3003,55.0561],[-7.295,55.0522],[-7.2931,55.0501],[-7.2908,55.0484],[-7.2901,55.0474],[-7.2871,55.0485],[-7.2846,55.0503],[-7.2825,55.0514],[-7.2804,55.053],[-7.2781,55.0543],[-7.277,55.0574],[-7.277,55.0584],[-7.275,55.0602],[-7.275,55.061],[-7.2736,55.0634],[-7.2706,55.0642],[-7.269,55.0649],[-7.2678,55.066],[-7.2657,55.0666],[-7.2623,55.0659],[-7.2574,55.0665],[-7.2575,55.0635],[-7.2568,55.0624],[-7.2529,55.0622],[-7.2522,55.0627],[-7.2518,55.0643],[-7.2464,55.0634],[-7.249,55.0589],[-7.2514,55.055],[-7.2523,55.0546],[-7.2528,55.0535],[-7.2544,55.0533],[-7.2556,55.0511],[-7.2547,55.0488],[-7.2547,55.0467],[-7.2551,55.0461],[-7.2526,55.0442],[-7.2338,55.0482],[-7.2334,55.0485],[-7.2348,55.0499],[-7.2356,55.0516],[-7.2355,55.0528],[-7.2347,55.0545],[-7.2323,55.0568],[-7.2283,55.0602],[-7.2255,55.0611],[-7.2237,55.0608],[-7.2159,55.0588],[-7.2151,55.0569],[-7.1997,55.0589],[-7.1864,55.0607],[-7.1835,55.061],[-7.1622,55.0597],[-7.1577,55.0591],[-7.155,55.0585],[-7.1502,55.0571],[-7.1489,55.0562],[-7.1486,55.0499],[-7.1492,55.0495],[-7.149,55.0467],[-7.1479,55.0467]]]}</t>
  </si>
  <si>
    <t>{"type":"Polygon","coordinates":[[[-6.9409,54.7736],[-6.9369,54.7662],[-6.9379,54.762],[-6.9401,54.7581],[-6.9403,54.7566],[-6.9417,54.7522],[-6.949,54.7508],[-6.9591,54.7477],[-6.9687,54.7443],[-6.9765,54.7432],[-6.9855,54.7431],[-6.9923,54.7408],[-6.9959,54.7384],[-6.999,54.7361],[-7.0004,54.7347],[-7.004,54.7327],[-7.0075,54.7313],[-7.0058,54.7274],[-7.0037,54.7236],[-7.012,54.718],[-7.01,54.7152],[-7.0088,54.7146],[-7.0037,54.7141],[-7.0024,54.7123],[-7.0022,54.7106],[-7.0009,54.71],[-6.9985,54.7098],[-6.9973,54.7092],[-6.9952,54.7062],[-6.9954,54.7048],[-6.9969,54.7029],[-6.9999,54.702],[-7.001,54.701],[-7.0016,54.6992],[-6.9992,54.6988],[-6.9974,54.697],[-6.9947,54.6952],[-6.9947,54.6939],[-6.9955,54.6927],[-6.9985,54.6912],[-6.9983,54.6878],[-6.9988,54.6871],[-7.0028,54.6848],[-7.0048,54.6833],[-7.0041,54.6809],[-7.0033,54.68],[-7.0008,54.6798],[-7,54.6784],[-7.0007,54.6777],[-7.0031,54.6764],[-7.0041,54.6755],[-7.0041,54.6728],[-7.0035,54.6715],[-6.9973,54.6695],[-6.9918,54.668],[-6.9897,54.6681],[-6.9887,54.6676],[-6.9871,54.6658],[-6.9854,54.6651],[-6.9826,54.6652],[-6.9813,54.6645],[-6.9785,54.6641],[-6.9744,54.6644],[-6.9703,54.6637],[-6.9723,54.6628],[-6.972,54.6613],[-6.9748,54.6597],[-6.9761,54.6584],[-6.9793,54.6574],[-6.9839,54.6569],[-6.9845,54.6555],[-6.9867,54.6544],[-6.9873,54.6537],[-6.9892,54.6527],[-6.9894,54.6521],[-6.9874,54.6512],[-6.9848,54.6494],[-6.9839,54.648],[-6.9808,54.6479],[-6.9793,54.6459],[-6.9796,54.6451],[-6.978,54.643],[-6.9767,54.6417],[-6.9773,54.6409],[-6.9769,54.6397],[-6.976,54.6392],[-6.9782,54.6371],[-6.9776,54.6352],[-6.9745,54.6347],[-6.9738,54.6339],[-6.974,54.6326],[-6.9735,54.6312],[-6.971,54.6312],[-6.969,54.6298],[-6.9687,54.6291],[-6.9666,54.6275],[-6.9666,54.6265],[-6.9644,54.6237],[-6.9631,54.6227],[-6.9608,54.622],[-6.9618,54.6207],[-6.962,54.6197],[-6.9634,54.6184],[-6.9632,54.6178],[-6.961,54.6172],[-6.9607,54.6166],[-6.9631,54.615],[-6.9617,54.612],[-6.9594,54.611],[-6.9568,54.6111],[-6.9561,54.6107],[-6.956,54.6095],[-6.9489,54.608],[-6.949,54.6074],[-6.9517,54.6054],[-6.9544,54.6042],[-6.9628,54.6],[-6.9679,54.5971],[-6.9666,54.5957],[-6.9657,54.5937],[-6.964,54.5886],[-6.9669,54.5877],[-6.9706,54.587],[-6.9704,54.5812],[-6.9705,54.5796],[-6.9739,54.5797],[-6.9751,54.5795],[-6.9793,54.5803],[-6.9798,54.5807],[-6.983,54.5813],[-6.989,54.5818],[-6.9885,54.5805],[-6.9874,54.5804],[-6.9873,54.5793],[-6.9839,54.5792],[-6.9823,54.5786],[-6.9814,54.5777],[-6.9829,54.5751],[-6.9787,54.574],[-6.9761,54.574],[-6.9754,54.5736],[-6.9733,54.5735],[-6.9732,54.5719],[-6.9708,54.5707],[-6.9708,54.5686],[-6.9702,54.5676],[-6.9716,54.567],[-6.9743,54.5669],[-6.9776,54.5651],[-6.979,54.564],[-6.9791,54.5618],[-6.9797,54.561],[-6.9815,54.5606],[-6.9834,54.5584],[-6.9857,54.5581],[-6.9866,54.5572],[-6.9866,54.5561],[-6.9825,54.5542],[-6.9807,54.5516],[-6.9793,54.5508],[-6.9765,54.5497],[-6.9726,54.5489],[-6.9736,54.5479],[-6.9739,54.545],[-6.9754,54.5437],[-6.9778,54.5433],[-6.9803,54.5423],[-6.981,54.5416],[-6.99,54.5366],[-6.9914,54.5354],[-6.9943,54.5365],[-6.9952,54.5362],[-6.9961,54.5341],[-6.9976,54.5329],[-7.001,54.5323],[-7.003,54.5313],[-7.0043,54.5299],[-7.006,54.5295],[-7.0072,54.5271],[-7.0097,54.5247],[-7.0107,54.5252],[-7.0154,54.5255],[-7.0173,54.5255],[-7.02,54.5244],[-7.0228,54.5237],[-7.0237,54.5243],[-7.0272,54.5249],[-7.0294,54.526],[-7.0321,54.5246],[-7.0336,54.5229],[-7.0335,54.5216],[-7.0345,54.5206],[-7.0371,54.5191],[-7.0401,54.518],[-7.0386,54.5141],[-7.0413,54.5129],[-7.0405,54.5091],[-7.0401,54.5059],[-7.0417,54.5053],[-7.0451,54.5059],[-7.0478,54.5067],[-7.0507,54.5064],[-7.0516,54.5057],[-7.0513,54.5048],[-7.0531,54.5044],[-7.0541,54.5033],[-7.0526,54.5016],[-7.059,54.5027],[-7.0618,54.5039],[-7.0667,54.5066],[-7.0682,54.5043],[-7.0711,54.5036],[-7.0721,54.5029],[-7.0738,54.5028],[-7.073,54.505],[-7.073,54.5067],[-7.0757,54.5054],[-7.0771,54.5053],[-7.0779,54.5046],[-7.0797,54.5051],[-7.083,54.505],[-7.085,54.5052],[-7.0889,54.5044],[-7.0905,54.5037],[-7.0924,54.5016],[-7.0951,54.5007],[-7.0984,54.5002],[-7.1003,54.5004],[-7.1011,54.499],[-7.1027,54.4988],[-7.1048,54.4966],[-7.1039,54.4952],[-7.1049,54.4949],[-7.1053,54.4933],[-7.1081,54.4926],[-7.1093,54.4901],[-7.1087,54.4885],[-7.1077,54.4877],[-7.109,54.486],[-7.1127,54.4844],[-7.1144,54.4851],[-7.1162,54.4854],[-7.1177,54.4862],[-7.1206,54.4867],[-7.1227,54.4868],[-7.1236,54.4844],[-7.1197,54.4835],[-7.1169,54.4803],[-7.1188,54.4785],[-7.1192,54.4769],[-7.1207,54.476],[-7.1222,54.4759],[-7.1232,54.4752],[-7.1256,54.4752],[-7.1275,54.4759],[-7.1304,54.4764],[-7.1319,54.4774],[-7.136,54.4814],[-7.1404,54.4802],[-7.1425,54.4785],[-7.1444,54.4794],[-7.1481,54.4784],[-7.1505,54.4783],[-7.1518,54.4774],[-7.1526,54.4761],[-7.1538,54.4752],[-7.1548,54.4737],[-7.156,54.473],[-7.158,54.473],[-7.161,54.4726],[-7.1679,54.4765],[-7.1714,54.4743],[-7.1738,54.4739],[-7.1777,54.4743],[-7.1792,54.4749],[-7.1788,54.4755],[-7.1821,54.4754],[-7.1847,54.4744],[-7.186,54.4729],[-7.1884,54.4726],[-7.1901,54.4738],[-7.1931,54.4754],[-7.1934,54.4758],[-7.1966,54.4774],[-7.2018,54.4775],[-7.2037,54.478],[-7.2036,54.4764],[-7.2017,54.4739],[-7.1997,54.4731],[-7.1987,54.472],[-7.198,54.4689],[-7.1995,54.4663],[-7.2011,54.4666],[-7.2036,54.4664],[-7.2085,54.4671],[-7.2108,54.4683],[-7.2132,54.4664],[-7.215,54.4673],[-7.2164,54.4676],[-7.2169,54.4666],[-7.2166,54.4653],[-7.2191,54.4654],[-7.2204,54.4659],[-7.2232,54.465],[-7.2269,54.4624],[-7.2262,54.4612],[-7.2282,54.4607],[-7.2295,54.4582],[-7.2323,54.4583],[-7.2345,54.4591],[-7.2366,54.4546],[-7.2422,54.4561],[-7.2444,54.4543],[-7.2472,54.4536],[-7.2502,54.4522],[-7.2518,54.4521],[-7.2537,54.4511],[-7.2564,54.4521],[-7.2591,54.4527],[-7.2617,54.4538],[-7.2638,54.4551],[-7.2641,54.4573],[-7.266,54.4584],[-7.2676,54.4588],[-7.2696,54.4588],[-7.2715,54.4601],[-7.273,54.46],[-7.274,54.4593],[-7.2718,54.4583],[-7.2716,54.4571],[-7.2707,54.4564],[-7.2703,54.455],[-7.2718,54.4537],[-7.2743,54.4544],[-7.2764,54.4515],[-7.2797,54.4509],[-7.2828,54.4509],[-7.2855,54.4515],[-7.2881,54.4508],[-7.2891,54.4503],[-7.289,54.4487],[-7.2864,54.4466],[-7.2891,54.4467],[-7.2889,54.446],[-7.292,54.4461],[-7.2942,54.4448],[-7.2944,54.4439],[-7.2977,54.4438],[-7.2997,54.4434],[-7.3031,54.4432],[-7.3051,54.4433],[-7.3071,54.4438],[-7.3088,54.4432],[-7.3122,54.4434],[-7.3141,54.4426],[-7.3158,54.4424],[-7.3184,54.4431],[-7.3207,54.4449],[-7.3231,54.4449],[-7.3253,54.4438],[-7.3323,54.4451],[-7.3381,54.4446],[-7.3418,54.4439],[-7.3601,54.4396],[-7.3667,54.4377],[-7.3679,54.4376],[-7.3633,54.4327],[-7.3627,54.4319],[-7.3621,54.4293],[-7.3608,54.4253],[-7.3589,54.4223],[-7.3613,54.4211],[-7.3623,54.4199],[-7.3622,54.4191],[-7.3597,54.4182],[-7.3582,54.4181],[-7.3511,54.4162],[-7.3493,54.4143],[-7.3483,54.4138],[-7.3476,54.4126],[-7.3486,54.4113],[-7.3464,54.4097],[-7.3455,54.4086],[-7.3438,54.4088],[-7.3393,54.4077],[-7.337,54.406],[-7.3343,54.4056],[-7.3325,54.4051],[-7.3324,54.4039],[-7.3337,54.4022],[-7.3334,54.4013],[-7.332,54.4001],[-7.3318,54.3987],[-7.33,54.3982],[-7.3299,54.3977],[-7.3312,54.3963],[-7.334,54.3963],[-7.3349,54.3948],[-7.3366,54.3939],[-7.3387,54.3923],[-7.3381,54.3917],[-7.3376,54.3895],[-7.3366,54.3885],[-7.3366,54.3872],[-7.3382,54.3861],[-7.3401,54.3856],[-7.3417,54.3846],[-7.3408,54.3833],[-7.3361,54.3813],[-7.3355,54.3802],[-7.3332,54.3797],[-7.3322,54.3787],[-7.333,54.3772],[-7.3318,54.3741],[-7.3347,54.3721],[-7.3326,54.3714],[-7.3309,54.3704],[-7.3293,54.3701],[-7.3263,54.3698],[-7.3244,54.3701],[-7.3224,54.3695],[-7.3222,54.3685],[-7.3185,54.3696],[-7.3172,54.3709],[-7.3151,54.3714],[-7.3118,54.3713],[-7.3106,54.3705],[-7.3103,54.369],[-7.3087,54.3682],[-7.3054,54.3682],[-7.3036,54.3675],[-7.3003,54.3688],[-7.2984,54.3688],[-7.2957,54.3693],[-7.2945,54.37],[-7.2921,54.3701],[-7.2917,54.3708],[-7.2901,54.3706],[-7.2886,54.3719],[-7.2863,54.3717],[-7.2843,54.3726],[-7.2815,54.3717],[-7.2805,54.3707],[-7.2801,54.3691],[-7.2791,54.3678],[-7.2774,54.3667],[-7.2769,54.3648],[-7.2771,54.3637],[-7.2754,54.3621],[-7.2721,54.3612],[-7.2729,54.3593],[-7.2747,54.3575],[-7.2723,54.3561],[-7.2716,54.3539],[-7.2722,54.3512],[-7.2721,54.349],[-7.2716,54.3477],[-7.2725,54.3464],[-7.2731,54.3447],[-7.2718,54.3436],[-7.2701,54.3433],[-7.2689,54.3423],[-7.2666,54.3414],[-7.262,54.3405],[-7.2621,54.3391],[-7.2634,54.3384],[-7.2637,54.3368],[-7.2595,54.3336],[-7.2593,54.3331],[-7.2543,54.3323],[-7.2535,54.3311],[-7.2519,54.3307],[-7.2508,54.3298],[-7.2481,54.3288],[-7.2468,54.327],[-7.2414,54.3277],[-7.2411,54.3271],[-7.2378,54.3253],[-7.2362,54.3257],[-7.235,54.3269],[-7.233,54.3271],[-7.2296,54.3268],[-7.228,54.3271],[-7.2276,54.3295],[-7.2259,54.3323],[-7.2243,54.3329],[-7.2237,54.3339],[-7.2219,54.3341],[-7.2195,54.3337],[-7.2173,54.3345],[-7.216,54.3344],[-7.2107,54.3351],[-7.2064,54.3371],[-7.2033,54.3369],[-7.2016,54.3375],[-7.2019,54.3389],[-7.2029,54.3411],[-7.2018,54.3419],[-7.1952,54.3421],[-7.194,54.3409],[-7.1918,54.3399],[-7.1904,54.3389],[-7.1897,54.3377],[-7.1875,54.3358],[-7.1854,54.3352],[-7.1828,54.3336],[-7.1815,54.3317],[-7.1826,54.3296],[-7.1825,54.3285],[-7.1815,54.3275],[-7.1817,54.3255],[-7.181,54.3253],[-7.1805,54.3204],[-7.1793,54.3181],[-7.1789,54.3163],[-7.1803,54.3149],[-7.1798,54.3136],[-7.1803,54.3124],[-7.1798,54.3115],[-7.1804,54.3094],[-7.1834,54.3094],[-7.1843,54.3109],[-7.1859,54.3104],[-7.1887,54.3107],[-7.1909,54.3117],[-7.1927,54.3119],[-7.1945,54.3109],[-7.1986,54.3112],[-7.1998,54.3086],[-7.2004,54.308],[-7.2021,54.3079],[-7.2026,54.3065],[-7.2043,54.3058],[-7.2059,54.3058],[-7.2076,54.3049],[-7.2075,54.3041],[-7.2085,54.3027],[-7.2131,54.2997],[-7.2106,54.2975],[-7.2089,54.2954],[-7.2076,54.2944],[-7.2041,54.2948],[-7.2023,54.294],[-7.1998,54.2938],[-7.1989,54.2932],[-7.1962,54.2925],[-7.195,54.2916],[-7.1895,54.2903],[-7.1885,54.289],[-7.1872,54.2882],[-7.1848,54.2877],[-7.1825,54.2882],[-7.1815,54.2876],[-7.1826,54.2867],[-7.181,54.2865],[-7.1796,54.2868],[-7.1784,54.2864],[-7.1768,54.2865],[-7.1738,54.2862],[-7.1725,54.2851],[-7.1721,54.2837],[-7.174,54.2822],[-7.1745,54.2796],[-7.1774,54.2784],[-7.1782,54.2784],[-7.1802,54.2772],[-7.181,54.2758],[-7.1809,54.2741],[-7.1802,54.2727],[-7.1787,54.2724],[-7.1776,54.2706],[-7.1752,54.2717],[-7.1742,54.2728],[-7.1726,54.273],[-7.1706,54.2728],[-7.1694,54.2735],[-7.1682,54.273],[-7.1658,54.273],[-7.1632,54.2742],[-7.1608,54.2733],[-7.1595,54.2725],[-7.158,54.2708],[-7.1593,54.2691],[-7.1591,54.2686],[-7.1566,54.2679],[-7.1545,54.2661],[-7.1548,54.2652],[-7.1544,54.263],[-7.1531,54.262],[-7.1523,54.2604],[-7.1509,54.2596],[-7.1513,54.2585],[-7.1489,54.2576],[-7.1441,54.2565],[-7.1427,54.255],[-7.1425,54.2534],[-7.1434,54.2517],[-7.145,54.2511],[-7.1488,54.2508],[-7.152,54.2496],[-7.1525,54.2489],[-7.1547,54.2481],[-7.1558,54.2469],[-7.1584,54.246],[-7.1594,54.2451],[-7.1599,54.2438],[-7.1543,54.2429],[-7.1519,54.2417],[-7.1472,54.24],[-7.1468,54.2397],[-7.147,54.2372],[-7.1477,54.236],[-7.1492,54.2352],[-7.1507,54.2337],[-7.1507,54.2317],[-7.1474,54.2301],[-7.1475,54.2275],[-7.1482,54.2266],[-7.1481,54.2256],[-7.1504,54.2239],[-7.1527,54.2231],[-7.1541,54.221],[-7.1564,54.2213],[-7.1594,54.2208],[-7.1613,54.2198],[-7.1633,54.22],[-7.1683,54.219],[-7.1698,54.2182],[-7.1721,54.2177],[-7.175,54.2185],[-7.1775,54.2183],[-7.1788,54.2192],[-7.1799,54.2206],[-7.1821,54.2206],[-7.183,54.2201],[-7.1857,54.2202],[-7.1861,54.2209],[-7.1848,54.222],[-7.1857,54.2232],[-7.1858,54.2247],[-7.1876,54.2245],[-7.1886,54.225],[-7.1913,54.2243],[-7.1926,54.2227],[-7.1954,54.2206],[-7.1964,54.2195],[-7.1958,54.2191],[-7.1961,54.2177],[-7.1996,54.2157],[-7.2011,54.2159],[-7.2036,54.2153],[-7.2051,54.2145],[-7.2064,54.2143],[-7.2079,54.2132],[-7.2104,54.2129],[-7.2125,54.2138],[-7.2157,54.2135],[-7.2199,54.2158],[-7.2216,54.2159],[-7.2227,54.215],[-7.2264,54.2147],[-7.2289,54.2125],[-7.2311,54.212],[-7.2321,54.2112],[-7.2336,54.2109],[-7.2329,54.2094],[-7.2347,54.2083],[-7.2325,54.2075],[-7.232,54.206],[-7.2331,54.2056],[-7.2347,54.2062],[-7.237,54.2059],[-7.2393,54.2066],[-7.2428,54.2064],[-7.2436,54.2057],[-7.2455,54.2049],[-7.2488,54.2046],[-7.2501,54.2034],[-7.2487,54.2027],[-7.2501,54.2013],[-7.2511,54.1994],[-7.2501,54.198],[-7.2482,54.1982],[-7.2471,54.199],[-7.2435,54.2007],[-7.2409,54.1992],[-7.2375,54.199],[-7.2338,54.1979],[-7.2367,54.1963],[-7.237,54.1935],[-7.2411,54.1937],[-7.2452,54.1928],[-7.2464,54.1939],[-7.2498,54.1939],[-7.2518,54.1942],[-7.2569,54.1936],[-7.2592,54.1928],[-7.2598,54.1918],[-7.2569,54.1903],[-7.2578,54.1896],[-7.2573,54.1887],[-7.2585,54.1864],[-7.2586,54.1857],[-7.26,54.1852],[-7.2604,54.1841],[-7.2573,54.182],[-7.2575,54.1799],[-7.2587,54.1796],[-7.2592,54.1788],[-7.2577,54.1764],[-7.257,54.1762],[-7.2545,54.1771],[-7.2534,54.1766],[-7.2534,54.1757],[-7.2522,54.1728],[-7.2486,54.1726],[-7.246,54.1731],[-7.2447,54.1728],[-7.2414,54.1712],[-7.2411,54.1698],[-7.242,54.1693],[-7.2461,54.1694],[-7.2471,54.1684],[-7.2512,54.1675],[-7.2532,54.1666],[-7.2543,54.1666],[-7.2562,54.1651],[-7.2582,54.1651],[-7.259,54.1646],[-7.2589,54.1636],[-7.2604,54.1628],[-7.2595,54.1623],[-7.2593,54.1609],[-7.2586,54.1601],[-7.2567,54.1594],[-7.2556,54.1598],[-7.2537,54.1585],[-7.2542,54.1579],[-7.2536,54.1568],[-7.2536,54.1556],[-7.2563,54.1546],[-7.2578,54.1548],[-7.2593,54.153],[-7.2593,54.1496],[-7.2578,54.1492],[-7.258,54.1485],[-7.2606,54.1481],[-7.2627,54.1475],[-7.2646,54.1455],[-7.2646,54.1435],[-7.2631,54.1423],[-7.2628,54.1413],[-7.2638,54.1403],[-7.2638,54.1376],[-7.2661,54.1365],[-7.2698,54.1355],[-7.2712,54.1342],[-7.2746,54.1326],[-7.2764,54.1312],[-7.2765,54.1305],[-7.2784,54.1298],[-7.2794,54.1284],[-7.2804,54.1263],[-7.2801,54.1247],[-7.2788,54.1234],[-7.2812,54.1224],[-7.2848,54.1229],[-7.2868,54.1216],[-7.2884,54.1214],[-7.2902,54.1207],[-7.2908,54.1199],[-7.2927,54.1192],[-7.2963,54.1207],[-7.2987,54.1207],[-7.3034,54.1223],[-7.3045,54.1232],[-7.3045,54.1261],[-7.3039,54.1267],[-7.3048,54.1275],[-7.3065,54.1282],[-7.3098,54.1322],[-7.3055,54.1329],[-7.3037,54.1329],[-7.3013,54.1337],[-7.2985,54.1336],[-7.2968,54.1313],[-7.2954,54.1318],[-7.2935,54.1307],[-7.2921,54.1313],[-7.2912,54.1326],[-7.2891,54.1345],[-7.2863,54.1365],[-7.285,54.1399],[-7.2905,54.1409],[-7.2963,54.1423],[-7.3021,54.1441],[-7.2997,54.1494],[-7.2981,54.1493],[-7.2907,54.1493],[-7.2874,54.152],[-7.2846,54.154],[-7.2853,54.1547],[-7.2867,54.1579],[-7.2848,54.1601],[-7.2847,54.1614],[-7.2839,54.1631],[-7.2806,54.1677],[-7.2859,54.1692],[-7.2875,54.1702],[-7.2922,54.1721],[-7.2928,54.1708],[-7.294,54.1698],[-7.3013,54.1662],[-7.3036,54.1669],[-7.3055,54.1669],[-7.3076,54.1677],[-7.3087,54.1673],[-7.3111,54.1674],[-7.3116,54.1656],[-7.3125,54.1646],[-7.314,54.1645],[-7.3146,54.1634],[-7.3188,54.1607],[-7.3186,54.1599],[-7.3209,54.1594],[-7.3195,54.158],[-7.3197,54.1573],[-7.3219,54.1564],[-7.324,54.155],[-7.3259,54.1534],[-7.3262,54.1524],[-7.3274,54.1514],[-7.3344,54.1482],[-7.3381,54.1478],[-7.3403,54.1469],[-7.3395,54.1443],[-7.3379,54.1443],[-7.334,54.1436],[-7.3305,54.1411],[-7.3317,54.1397],[-7.3297,54.1364],[-7.3281,54.1353],[-7.3262,54.1366],[-7.323,54.1382],[-7.3203,54.138],[-7.3195,54.1376],[-7.3195,54.1345],[-7.3173,54.1333],[-7.3129,54.1319],[-7.317,54.1273],[-7.3138,54.1259],[-7.3074,54.1241],[-7.3062,54.1235],[-7.3068,54.1195],[-7.3078,54.1191],[-7.3083,54.1177],[-7.3094,54.1172],[-7.3113,54.1174],[-7.3125,54.1169],[-7.3145,54.1167],[-7.3151,54.1153],[-7.3171,54.1151],[-7.3184,54.1146],[-7.3195,54.1135],[-7.3206,54.1136],[-7.321,54.1145],[-7.3222,54.115],[-7.3224,54.1165],[-7.323,54.1175],[-7.3244,54.1175],[-7.3256,54.1209],[-7.324,54.1223],[-7.3255,54.1236],[-7.3279,54.1247],[-7.3294,54.123],[-7.335,54.1206],[-7.3359,54.1173],[-7.3385,54.1168],[-7.3414,54.118],[-7.3432,54.1161],[-7.3451,54.1161],[-7.347,54.1166],[-7.3483,54.1178],[-7.3474,54.119],[-7.3477,54.1204],[-7.347,54.1219],[-7.3472,54.1226],[-7.349,54.123],[-7.3506,54.1242],[-7.3525,54.124],[-7.3557,54.1265],[-7.3573,54.1275],[-7.3609,54.1302],[-7.3641,54.1315],[-7.3667,54.1308],[-7.3696,54.1313],[-7.371,54.1309],[-7.3761,54.1286],[-7.3791,54.1255],[-7.3808,54.1244],[-7.3821,54.1238],[-7.3854,54.1233],[-7.3873,54.1233],[-7.3891,54.1228],[-7.3901,54.1212],[-7.3927,54.1203],[-7.3935,54.1207],[-7.395,54.1228],[-7.3946,54.1253],[-7.3924,54.1279],[-7.3828,54.1348],[-7.3811,54.1355],[-7.3762,54.1368],[-7.3739,54.1381],[-7.3734,54.139],[-7.3749,54.1413],[-7.377,54.1421],[-7.3844,54.1414],[-7.3849,54.1411],[-7.3885,54.1378],[-7.3901,54.1371],[-7.3928,54.1369],[-7.3949,54.1374],[-7.4003,54.1407],[-7.402,54.1411],[-7.4043,54.141],[-7.411,54.1396],[-7.4141,54.1389],[-7.4185,54.1372],[-7.4212,54.137],[-7.4255,54.1401],[-7.4259,54.1411],[-7.4234,54.1432],[-7.4188,54.1455],[-7.4157,54.1465],[-7.4131,54.1485],[-7.4112,54.1514],[-7.4098,54.1532],[-7.4093,54.1552],[-7.41,54.1563],[-7.4153,54.156],[-7.4175,54.1549],[-7.4209,54.1545],[-7.4277,54.1548],[-7.4321,54.1522],[-7.4362,54.1531],[-7.4432,54.154],[-7.4527,54.1478],[-7.4535,54.1459],[-7.4545,54.1449],[-7.4574,54.1438],[-7.461,54.1429],[-7.4633,54.1417],[-7.4645,54.1416],[-7.467,54.142],[-7.4694,54.1408],[-7.4687,54.1387],[-7.4671,54.1371],[-7.468,54.1343],[-7.4724,54.1335],[-7.4733,54.1313],[-7.4734,54.1297],[-7.4726,54.1273],[-7.4732,54.1262],[-7.4764,54.1251],[-7.4772,54.1239],[-7.48,54.1224],[-7.4813,54.1222],[-7.486,54.1235],[-7.4877,54.1236],[-7.4917,54.1231],[-7.4935,54.1236],[-7.4936,54.1247],[-7.4971,54.1262],[-7.4999,54.1261],[-7.5018,54.1267],[-7.5033,54.1263],[-7.5066,54.1279],[-7.508,54.1289],[-7.5103,54.13],[-7.5168,54.1305],[-7.5185,54.1304],[-7.5207,54.1299],[-7.5224,54.1307],[-7.5228,54.1321],[-7.5239,54.1335],[-7.5272,54.1345],[-7.5279,54.1355],[-7.5294,54.1358],[-7.5313,54.1348],[-7.5321,54.1335],[-7.5358,54.1325],[-7.5381,54.1309],[-7.5368,54.1286],[-7.5384,54.1274],[-7.5398,54.1273],[-7.5424,54.1289],[-7.5453,54.1283],[-7.5466,54.1293],[-7.5479,54.1289],[-7.5473,54.1273],[-7.5454,54.1265],[-7.5469,54.1255],[-7.5464,54.1245],[-7.5479,54.1223],[-7.5488,54.1223],[-7.5511,54.1235],[-7.5533,54.1252],[-7.5556,54.126],[-7.5566,54.1272],[-7.558,54.1271],[-7.5593,54.1279],[-7.5612,54.1272],[-7.5665,54.1267],[-7.5681,54.13],[-7.5677,54.1307],[-7.5694,54.1318],[-7.57,54.133],[-7.5751,54.133],[-7.5763,54.1347],[-7.5761,54.1381],[-7.5747,54.1399],[-7.5745,54.1411],[-7.5773,54.1417],[-7.5794,54.1411],[-7.5833,54.1419],[-7.5878,54.1415],[-7.5895,54.1408],[-7.5929,54.14],[-7.596,54.1411],[-7.601,54.1423],[-7.6065,54.1428],[-7.6077,54.1428],[-7.6112,54.1439],[-7.6102,54.1451],[-7.6103,54.1459],[-7.6134,54.148],[-7.6184,54.1502],[-7.6261,54.1534],[-7.6266,54.158],[-7.6261,54.1608],[-7.6274,54.1612],[-7.6261,54.1651],[-7.6275,54.167],[-7.6285,54.1673],[-7.6291,54.1686],[-7.6305,54.1703],[-7.6374,54.1723],[-7.6414,54.1741],[-7.6464,54.1761],[-7.6463,54.1772],[-7.6492,54.1789],[-7.6506,54.1807],[-7.6521,54.181],[-7.6545,54.1823],[-7.6556,54.1839],[-7.6564,54.1842],[-7.6569,54.1858],[-7.6584,54.1859],[-7.6613,54.1871],[-7.6653,54.1881],[-7.6681,54.1867],[-7.6694,54.1839],[-7.6721,54.1823],[-7.6729,54.1815],[-7.6745,54.1812],[-7.6774,54.1822],[-7.6783,54.1833],[-7.6783,54.1847],[-7.679,54.1853],[-7.6791,54.1868],[-7.6804,54.1876],[-7.6807,54.1895],[-7.6803,54.1926],[-7.6812,54.1934],[-7.6833,54.1941],[-7.684,54.1936],[-7.6861,54.1936],[-7.6845,54.1967],[-7.6851,54.1978],[-7.6888,54.1987],[-7.6893,54.1997],[-7.6883,54.2006],[-7.6889,54.2018],[-7.6892,54.2038],[-7.6887,54.2042],[-7.6866,54.2078],[-7.6884,54.2078],[-7.69,54.2071],[-7.6925,54.2048],[-7.6951,54.2043],[-7.6968,54.2057],[-7.6982,54.2059],[-7.7013,54.207],[-7.7028,54.2079],[-7.7111,54.2033],[-7.7119,54.2033],[-7.7148,54.2043],[-7.7174,54.2045],[-7.7208,54.2042],[-7.7238,54.2036],[-7.7265,54.2041],[-7.7279,54.204],[-7.7293,54.2047],[-7.7332,54.2048],[-7.7351,54.2042],[-7.7404,54.2037],[-7.7429,54.2039],[-7.7453,54.2045],[-7.7472,54.206],[-7.7492,54.2095],[-7.7539,54.2097],[-7.755,54.2099],[-7.7582,54.2092],[-7.7595,54.2086],[-7.7615,54.2085],[-7.763,54.2076],[-7.7659,54.2077],[-7.7694,54.2075],[-7.7687,54.2087],[-7.7693,54.2094],[-7.7713,54.2076],[-7.7737,54.2073],[-7.7755,54.2085],[-7.7772,54.2087],[-7.7801,54.2086],[-7.7821,54.2088],[-7.7832,54.2075],[-7.7858,54.2076],[-7.7874,54.2072],[-7.7897,54.2076],[-7.8045,54.2071],[-7.8123,54.201],[-7.8205,54.2038],[-7.834,54.2079],[-7.8403,54.2098],[-7.8491,54.2133],[-7.8506,54.2141],[-7.8547,54.2156],[-7.8582,54.2166],[-7.861,54.2177],[-7.8623,54.2186],[-7.86,54.22],[-7.8571,54.2214],[-7.8563,54.2221],[-7.8567,54.224],[-7.8584,54.225],[-7.8594,54.2263],[-7.8608,54.2296],[-7.8602,54.2309],[-7.8606,54.2316],[-7.8603,54.2398],[-7.8597,54.2434],[-7.8629,54.2529],[-7.8619,54.2546],[-7.8629,54.255],[-7.862,54.2574],[-7.862,54.259],[-7.8612,54.2604],[-7.8658,54.2604],[-7.8666,54.261],[-7.8674,54.2628],[-7.8734,54.2662],[-7.873,54.2684],[-7.8735,54.27],[-7.873,54.2723],[-7.8732,54.2742],[-7.8725,54.2754],[-7.8721,54.2786],[-7.8739,54.2791],[-7.8738,54.2807],[-7.8727,54.2823],[-7.8725,54.2833],[-7.8714,54.2841],[-7.8715,54.2883],[-7.8691,54.2888],[-7.8671,54.2886],[-7.8654,54.2889],[-7.8643,54.2898],[-7.8627,54.2936],[-7.8711,54.2938],[-7.8759,54.2945],[-7.8769,54.2935],[-7.8801,54.2929],[-7.8819,54.292],[-7.8831,54.2941],[-7.8849,54.2949],[-7.8848,54.297],[-7.886,54.2974],[-7.889,54.3006],[-7.9023,54.3015],[-7.9066,54.2967],[-7.9117,54.2961],[-7.9158,54.2972],[-7.9193,54.3032],[-7.9268,54.3046],[-7.9311,54.3034],[-7.947,54.3045],[-7.9624,54.3125],[-7.9641,54.3205],[-7.973,54.3309],[-7.979,54.334],[-7.9812,54.3348],[-7.9835,54.3364],[-7.9838,54.3379],[-7.9836,54.3399],[-7.9862,54.3419],[-7.9872,54.3442],[-7.9889,54.3452],[-7.9907,54.345],[-7.9923,54.346],[-7.9971,54.3465],[-7.9975,54.3463],[-8.0003,54.3472],[-8.0021,54.3502],[-8.0017,54.3513],[-7.9995,54.3545],[-7.9982,54.3558],[-8.0011,54.3582],[-8.0057,54.3606],[-8.0083,54.3613],[-8.0114,54.3602],[-8.0132,54.3584],[-8.0174,54.3576],[-8.0177,54.357],[-8.0202,54.3569],[-8.0216,54.3573],[-8.0232,54.3591],[-8.0266,54.36],[-8.03,54.3576],[-8.032,54.3568],[-8.0352,54.3577],[-8.0377,54.3593],[-8.0402,54.3627],[-8.0421,54.3629],[-8.044,54.3624],[-8.0482,54.3631],[-8.0487,54.3647],[-8.0507,54.3662],[-8.0528,54.3666],[-8.0538,54.3659],[-8.0568,54.3658],[-8.0576,54.3666],[-8.0594,54.3673],[-8.059,54.3679],[-8.0572,54.3682],[-8.0581,54.37],[-8.06,54.3699],[-8.0591,54.3713],[-8.061,54.3717],[-8.0607,54.3729],[-8.0625,54.3729],[-8.0651,54.3737],[-8.0643,54.3749],[-8.0651,54.3753],[-8.0661,54.3772],[-8.0685,54.3795],[-8.0686,54.3807],[-8.071,54.3832],[-8.0744,54.3849],[-8.0754,54.3878],[-8.0771,54.39],[-8.0781,54.3902],[-8.0792,54.392],[-8.0816,54.3935],[-8.0842,54.3947],[-8.0841,54.396],[-8.0847,54.3973],[-8.0864,54.3983],[-8.0881,54.3985],[-8.0901,54.3996],[-8.0927,54.4026],[-8.0943,54.4029],[-8.0945,54.4035],[-8.0962,54.4039],[-8.0982,54.4065],[-8.1051,54.4103],[-8.1431,54.4309],[-8.1544,54.4371],[-8.1595,54.439],[-8.1626,54.4421],[-8.1614,54.444],[-8.157,54.4448],[-8.1553,54.4444],[-8.1519,54.4444],[-8.151,54.4439],[-8.1502,54.4454],[-8.1489,54.4466],[-8.1472,54.4472],[-8.1471,54.449],[-8.1441,54.4502],[-8.1435,54.4507],[-8.1455,54.4523],[-8.1488,54.4533],[-8.1501,54.4541],[-8.161,54.4572],[-8.1661,54.4589],[-8.1682,54.4593],[-8.1702,54.4606],[-8.1711,54.4623],[-8.1705,54.4637],[-8.1708,54.4646],[-8.1782,54.4648],[-8.1755,54.4662],[-8.1746,54.4674],[-8.1694,54.4682],[-8.1658,54.4691],[-8.1534,54.4696],[-8.1492,54.47],[-8.1278,54.4691],[-8.1155,54.4691],[-8.1125,54.4707],[-8.1142,54.4722],[-8.1161,54.473],[-8.115,54.4739],[-8.1153,54.4754],[-8.114,54.4764],[-8.1125,54.4766],[-8.108,54.4763],[-8.1045,54.4763],[-8.1036,54.4773],[-8.1009,54.4771],[-8.0987,54.4774],[-8.095,54.4769],[-8.0946,54.4766],[-8.0919,54.4764],[-8.0955,54.4796],[-8.098,54.4796],[-8.0978,54.4807],[-8.0962,54.4815],[-8.0965,54.4824],[-8.0988,54.4833],[-8.0994,54.4843],[-8.0981,54.4845],[-8.094,54.4857],[-8.0898,54.4865],[-8.0898,54.4872],[-8.0864,54.4876],[-8.0814,54.4871],[-8.0816,54.4881],[-8.0799,54.4883],[-8.0777,54.488],[-8.0775,54.4873],[-8.0658,54.4867],[-8.0566,54.4872],[-8.0545,54.4878],[-8.0483,54.4882],[-8.0463,54.4878],[-8.0434,54.4878],[-8.0438,54.4892],[-8.0416,54.4966],[-8.0393,54.5033],[-8.0412,54.5043],[-8.0426,54.5057],[-8.0425,54.5065],[-8.0408,54.5071],[-8.0411,54.5082],[-8.0406,54.5095],[-8.0371,54.5125],[-8.0373,54.5133],[-8.0363,54.514],[-8.0348,54.5144],[-8.0338,54.5165],[-8.0325,54.5174],[-8.0322,54.5183],[-8.0302,54.5196],[-8.0299,54.5209],[-8.0268,54.5221],[-8.0237,54.5257],[-8.0234,54.5265],[-8.0219,54.527],[-8.0219,54.5276],[-8.0205,54.5288],[-8.0182,54.5298],[-8.018,54.532],[-8.0154,54.5323],[-8.0138,54.533],[-8.0129,54.5342],[-8.0146,54.5352],[-8.015,54.5358],[-8.0139,54.5365],[-8.0136,54.5379],[-8.0087,54.5429],[-8.0067,54.546],[-7.9922,54.5431],[-7.9785,54.5454],[-7.9735,54.5473],[-7.9706,54.547],[-7.9695,54.5441],[-7.9653,54.543],[-7.9598,54.54],[-7.9594,54.5394],[-7.9603,54.5382],[-7.9584,54.5384],[-7.9572,54.5371],[-7.9543,54.5345],[-7.9535,54.5341],[-7.9506,54.5337],[-7.9473,54.5356],[-7.9451,54.5361],[-7.9437,54.5357],[-7.9412,54.5338],[-7.9383,54.5331],[-7.9348,54.5339],[-7.9255,54.5348],[-7.9224,54.5363],[-7.9203,54.5368],[-7.9138,54.536],[-7.9085,54.5376],[-7.9059,54.5371],[-7.9021,54.536],[-7.8997,54.5361],[-7.8981,54.5354],[-7.896,54.5351],[-7.8939,54.5352],[-7.8932,54.5363],[-7.8906,54.5368],[-7.8871,54.5362],[-7.8859,54.5369],[-7.8829,54.536],[-7.8815,54.535],[-7.8797,54.5358],[-7.8775,54.5358],[-7.8741,54.5355],[-7.8731,54.535],[-7.8707,54.5354],[-7.8703,54.5346],[-7.8669,54.535],[-7.8652,54.5356],[-7.8589,54.5367],[-7.8573,54.5366],[-7.8533,54.5346],[-7.8526,54.5335],[-7.8513,54.5331],[-7.8489,54.5352],[-7.8474,54.5357],[-7.8463,54.5367],[-7.8445,54.5374],[-7.8431,54.5373],[-7.8407,54.5387],[-7.8306,54.5409],[-7.829,54.543],[-7.8264,54.5438],[-7.8245,54.5447],[-7.8251,54.5457],[-7.8248,54.5465],[-7.8268,54.5475],[-7.8303,54.5486],[-7.8331,54.5503],[-7.834,54.5524],[-7.8305,54.5544],[-7.8294,54.5561],[-7.8285,54.5568],[-7.8271,54.5565],[-7.8253,54.558],[-7.8242,54.5583],[-7.8226,54.5599],[-7.8231,54.5603],[-7.8202,54.5622],[-7.8187,54.5635],[-7.8162,54.5639],[-7.814,54.5639],[-7.8117,54.5646],[-7.8119,54.5655],[-7.81,54.5666],[-7.8071,54.566],[-7.8059,54.5671],[-7.8017,54.5686],[-7.8008,54.5704],[-7.7973,54.5719],[-7.798,54.5732],[-7.7994,54.5738],[-7.7997,54.5753],[-7.8004,54.5761],[-7.7998,54.5777],[-7.7976,54.5773],[-7.796,54.5786],[-7.7977,54.5798],[-7.7941,54.582],[-7.7929,54.5817],[-7.7922,54.5809],[-7.7879,54.5803],[-7.7813,54.5823],[-7.7794,54.5825],[-7.7782,54.5832],[-7.7759,54.5833],[-7.7674,54.5862],[-7.766,54.5858],[-7.7636,54.5858],[-7.7599,54.5874],[-7.7632,54.5893],[-7.7636,54.5907],[-7.7608,54.5936],[-7.7612,54.5942],[-7.7597,54.595],[-7.756,54.5962],[-7.7559,54.5966],[-7.7532,54.5978],[-7.7532,54.5984],[-7.7516,54.5989],[-7.7504,54.5986],[-7.7497,54.5995],[-7.7457,54.6],[-7.7453,54.5991],[-7.743,54.5996],[-7.7418,54.5995],[-7.7389,54.6005],[-7.7372,54.6007],[-7.737,54.6016],[-7.7322,54.6022],[-7.7316,54.6029],[-7.7303,54.6027],[-7.7295,54.6038],[-7.7275,54.6036],[-7.7244,54.6042],[-7.7224,54.6052],[-7.7188,54.6058],[-7.7186,54.6064],[-7.7125,54.6064],[-7.7093,54.6067],[-7.7048,54.6079],[-7.7043,54.6085],[-7.7019,54.6091],[-7.7005,54.6076],[-7.6963,54.6081],[-7.6925,54.6102],[-7.6869,54.6139],[-7.6845,54.6142],[-7.6833,54.6148],[-7.679,54.6153],[-7.6792,54.6162],[-7.6774,54.6174],[-7.6775,54.6191],[-7.6759,54.6196],[-7.6753,54.6204],[-7.6719,54.62],[-7.6689,54.6209],[-7.6661,54.6211],[-7.6649,54.6216],[-7.664,54.6235],[-7.6625,54.6244],[-7.6584,54.6259],[-7.6584,54.6267],[-7.6555,54.6269],[-7.6536,54.6265],[-7.6511,54.6278],[-7.6498,54.6279],[-7.6485,54.6271],[-7.6433,54.6264],[-7.6406,54.6256],[-7.6364,54.6275],[-7.634,54.628],[-7.6321,54.6275],[-7.6301,54.6275],[-7.6276,54.6278],[-7.6216,54.6269],[-7.6179,54.6251],[-7.6173,54.6267],[-7.6179,54.6279],[-7.6191,54.6291],[-7.6191,54.6304],[-7.6173,54.6315],[-7.6161,54.6329],[-7.6124,54.6323],[-7.6038,54.6329],[-7.5971,54.6348],[-7.5928,54.6345],[-7.5876,54.6345],[-7.5845,54.6337],[-7.5809,54.6333],[-7.5795,54.6327],[-7.5781,54.631],[-7.5766,54.6306],[-7.5756,54.6297],[-7.5743,54.6303],[-7.5755,54.631],[-7.5756,54.6322],[-7.5766,54.6334],[-7.5753,54.6355],[-7.5769,54.6365],[-7.5763,54.6387],[-7.5754,54.6402],[-7.573,54.6415],[-7.5686,54.6442],[-7.5675,54.6453],[-7.5652,54.6464],[-7.5621,54.6474],[-7.5606,54.6471],[-7.5575,54.6474],[-7.5559,54.6469],[-7.5511,54.6473],[-7.5516,54.6435],[-7.5537,54.6409],[-7.5531,54.6393],[-7.5513,54.6387],[-7.5445,54.6402],[-7.5393,54.6409],[-7.5355,54.6416],[-7.5338,54.6417],[-7.5317,54.645],[-7.5263,54.6458],[-7.5219,54.6475],[-7.5201,54.649],[-7.5167,54.6485],[-7.5149,54.6499],[-7.5116,54.6536],[-7.5092,54.6528],[-7.5082,54.6519],[-7.5065,54.6516],[-7.5028,54.6522],[-7.5003,54.6514],[-7.4977,54.65],[-7.4956,54.6494],[-7.4937,54.6495],[-7.4923,54.6505],[-7.4919,54.6516],[-7.49,54.653],[-7.4882,54.6538],[-7.4849,54.6542],[-7.4823,54.6538],[-7.481,54.6533],[-7.4804,54.6522],[-7.4809,54.6501],[-7.4798,54.6482],[-7.4757,54.6474],[-7.474,54.6463],[-7.471,54.6456],[-7.4648,54.6449],[-7.463,54.6451],[-7.4611,54.6446],[-7.4611,54.6438],[-7.4584,54.6413],[-7.4572,54.6416],[-7.4542,54.6412],[-7.4514,54.6404],[-7.4486,54.6411],[-7.4482,54.6426],[-7.4497,54.6442],[-7.4469,54.6451],[-7.4449,54.645],[-7.4436,54.6461],[-7.4412,54.6472],[-7.4411,54.6481],[-7.4436,54.65],[-7.4424,54.653],[-7.4405,54.6561],[-7.4398,54.6569],[-7.4369,54.6584],[-7.4336,54.6605],[-7.4275,54.6659],[-7.4264,54.6674],[-7.4222,54.6669],[-7.4163,54.6687],[-7.4127,54.6729],[-7.4081,54.6767],[-7.4049,54.6796],[-7.4024,54.6824],[-7.3972,54.6839],[-7.3964,54.6852],[-7.3967,54.6863],[-7.3966,54.6879],[-7.3955,54.69],[-7.3927,54.693],[-7.3888,54.6948],[-7.3835,54.6967],[-7.3805,54.6975],[-7.3758,54.6985],[-7.369,54.6994],[-7.3649,54.6998],[-7.3602,54.7008],[-7.3541,54.7011],[-7.355,54.7037],[-7.3573,54.7065],[-7.3539,54.7068],[-7.3517,54.7077],[-7.349,54.7077],[-7.3486,54.7087],[-7.3462,54.7098],[-7.342,54.7101],[-7.3381,54.7119],[-7.3364,54.7134],[-7.3331,54.7141],[-7.3313,54.7139],[-7.3275,54.7141],[-7.3208,54.7136],[-7.3201,54.7134],[-7.3189,54.7161],[-7.3186,54.7177],[-7.3189,54.7223],[-7.3196,54.7237],[-7.3194,54.7247],[-7.3184,54.7259],[-7.3164,54.727],[-7.3163,54.7291],[-7.3168,54.7304],[-7.3194,54.7316],[-7.3214,54.7321],[-7.3206,54.7334],[-7.3192,54.7346],[-7.3179,54.7349],[-7.315,54.7349],[-7.3134,54.7355],[-7.3086,54.738],[-7.3066,54.7385],[-7.3042,54.7386],[-7.3008,54.738],[-7.2972,54.739],[-7.2942,54.7391],[-7.2912,54.7395],[-7.2894,54.7395],[-7.2847,54.7406],[-7.2824,54.7392],[-7.2779,54.7381],[-7.2746,54.7376],[-7.2735,54.7378],[-7.2717,54.7371],[-7.2713,54.7363],[-7.2737,54.7325],[-7.2721,54.7308],[-7.2704,54.731],[-7.2674,54.7321],[-7.2615,54.7312],[-7.2603,54.7332],[-7.2608,54.7347],[-7.2589,54.7362],[-7.2582,54.7373],[-7.2546,54.7378],[-7.2539,54.7388],[-7.2535,54.7404],[-7.2539,54.7415],[-7.2513,54.7431],[-7.2498,54.7434],[-7.2482,54.7442],[-7.2435,54.7471],[-7.2389,54.7492],[-7.2362,54.7501],[-7.2326,54.751],[-7.2271,54.752],[-7.2243,54.7522],[-7.2198,54.7519],[-7.2172,54.7521],[-7.2141,54.753],[-7.2082,54.7536],[-7.2055,54.7534],[-7.1989,54.7524],[-7.1927,54.7508],[-7.1793,54.7505],[-7.1716,54.7506],[-7.1686,54.7501],[-7.1581,54.75],[-7.1511,54.7499],[-7.1441,54.7514],[-7.1414,54.7514],[-7.1391,54.7518],[-7.1355,54.7519],[-7.1275,54.7513],[-7.1243,54.7514],[-7.1182,54.7494],[-7.1166,54.7511],[-7.1122,54.754],[-7.1085,54.7543],[-7.1049,54.755],[-7.0962,54.7602],[-7.087,54.7621],[-7.0864,54.763],[-7.0816,54.7658],[-7.0673,54.7661],[-7.0635,54.7664],[-7.057,54.7679],[-7.0524,54.7684],[-7.0482,54.7695],[-7.0458,54.7696],[-7.04,54.7705],[-7.0349,54.7719],[-7.0328,54.7708],[-7.0203,54.7745],[-7.0133,54.7768],[-7.0106,54.7781],[-7.0063,54.7799],[-6.9811,54.7805],[-6.9792,54.7799],[-6.9701,54.7728],[-6.9675,54.7724],[-6.9589,54.7733],[-6.9537,54.7723],[-6.9524,54.7723],[-6.9501,54.7731],[-6.9454,54.7741],[-6.9409,54.7736]]]}</t>
  </si>
  <si>
    <t>{"type":"Polygon","coordinates":[[[-5.8245,54.4955],[-5.8257,54.4947],[-5.8263,54.4929],[-5.8281,54.4919],[-5.8298,54.4917],[-5.8314,54.4905],[-5.8322,54.4893],[-5.8377,54.4903],[-5.8404,54.4911],[-5.8425,54.4926],[-5.8465,54.4915],[-5.8474,54.4893],[-5.8468,54.4884],[-5.8463,54.4854],[-5.8485,54.4845],[-5.853,54.4871],[-5.8568,54.487],[-5.8588,54.4853],[-5.8599,54.4834],[-5.8598,54.4821],[-5.8609,54.4811],[-5.8593,54.4794],[-5.8617,54.4795],[-5.8639,54.4803],[-5.8666,54.4799],[-5.8696,54.4799],[-5.8724,54.4794],[-5.8747,54.4779],[-5.8737,54.4773],[-5.8735,54.4758],[-5.8757,54.475],[-5.877,54.4733],[-5.8768,54.472],[-5.8772,54.4706],[-5.8781,54.4695],[-5.8774,54.4673],[-5.8795,54.4668],[-5.8826,54.4665],[-5.8843,54.4661],[-5.8864,54.4663],[-5.8877,54.4659],[-5.8905,54.4657],[-5.8936,54.4649],[-5.8947,54.4643],[-5.899,54.4634],[-5.9016,54.4625],[-5.9033,54.4622],[-5.9044,54.4616],[-5.9048,54.4588],[-5.9013,54.4569],[-5.9008,54.4548],[-5.9028,54.4532],[-5.9067,54.4518],[-5.9076,54.4497],[-5.9099,54.4495],[-5.9165,54.45],[-5.9157,54.4484],[-5.9189,54.4476],[-5.9174,54.4466],[-5.9185,54.4458],[-5.9191,54.4437],[-5.9186,54.4428],[-5.9182,54.4407],[-5.9207,54.4394],[-5.9181,54.4379],[-5.9168,54.4365],[-5.9174,54.4346],[-5.9158,54.4334],[-5.9205,54.4326],[-5.9229,54.4325],[-5.9244,54.4315],[-5.9296,54.4305],[-5.9317,54.4292],[-5.9289,54.4274],[-5.9273,54.4255],[-5.9253,54.424],[-5.927,54.4231],[-5.9284,54.4229],[-5.9303,54.4214],[-5.9317,54.4217],[-5.9334,54.4202],[-5.9325,54.4196],[-5.9343,54.419],[-5.9382,54.4164],[-5.9404,54.4155],[-5.9432,54.4147],[-5.9463,54.4145],[-5.9466,54.4121],[-5.9456,54.4092],[-5.9462,54.4076],[-5.9449,54.4045],[-5.9479,54.4038],[-5.9517,54.4038],[-5.9483,54.4005],[-5.9463,54.3991],[-5.9456,54.3983],[-5.9432,54.3985],[-5.9402,54.3981],[-5.9401,54.3961],[-5.9385,54.395],[-5.9395,54.3941],[-5.9384,54.3912],[-5.9415,54.3909],[-5.941,54.3898],[-5.9419,54.3879],[-5.9414,54.3866],[-5.9412,54.3837],[-5.9427,54.3827],[-5.9459,54.3822],[-5.9468,54.3814],[-5.9481,54.3812],[-5.949,54.3804],[-5.951,54.3796],[-5.9534,54.3806],[-5.9562,54.3805],[-5.9589,54.3807],[-5.962,54.3816],[-5.9645,54.3821],[-5.9679,54.3832],[-5.9699,54.3832],[-5.9712,54.3845],[-5.9744,54.3829],[-5.9785,54.3814],[-5.9819,54.3789],[-5.9851,54.3769],[-5.9929,54.3742],[-5.9978,54.374],[-6.0052,54.3728],[-6.0095,54.3728],[-6.013,54.3721],[-6.0184,54.3717],[-6.0195,54.3706],[-6.0206,54.371],[-6.0225,54.3724],[-6.0232,54.3735],[-6.022,54.3742],[-6.0207,54.376],[-6.0218,54.3776],[-6.0232,54.3771],[-6.0272,54.3785],[-6.0324,54.3785],[-6.0368,54.3783],[-6.0394,54.3772],[-6.0424,54.3788],[-6.045,54.3809],[-6.0431,54.3827],[-6.0421,54.3831],[-6.0388,54.3834],[-6.039,54.3846],[-6.0428,54.3847],[-6.0462,54.3866],[-6.0476,54.3865],[-6.05,54.3869],[-6.0513,54.3886],[-6.0543,54.3875],[-6.0554,54.3859],[-6.0576,54.3864],[-6.0609,54.3861],[-6.0628,54.3869],[-6.0645,54.3869],[-6.0653,54.3875],[-6.0643,54.3884],[-6.0663,54.3903],[-6.0648,54.3913],[-6.0644,54.3935],[-6.0649,54.3941],[-6.0649,54.3974],[-6.0665,54.3972],[-6.0655,54.3992],[-6.0637,54.4],[-6.0614,54.4005],[-6.057,54.4008],[-6.0557,54.4006],[-6.0556,54.402],[-6.0549,54.4028],[-6.0572,54.404],[-6.059,54.4045],[-6.0645,54.4077],[-6.0697,54.4089],[-6.0725,54.4108],[-6.074,54.4111],[-6.0775,54.4108],[-6.0777,54.4099],[-6.0786,54.4096],[-6.0802,54.4103],[-6.0831,54.4097],[-6.0869,54.4102],[-6.088,54.4108],[-6.0884,54.4132],[-6.0899,54.4139],[-6.0914,54.416],[-6.0952,54.4186],[-6.0963,54.4189],[-6.0978,54.4184],[-6.0993,54.4195],[-6.1011,54.4199],[-6.1032,54.4212],[-6.1079,54.4229],[-6.1125,54.424],[-6.1156,54.4256],[-6.1158,54.4261],[-6.1181,54.4273],[-6.1198,54.4286],[-6.1194,54.429],[-6.1224,54.4305],[-6.1233,54.4315],[-6.126,54.4324],[-6.1294,54.433],[-6.1311,54.4341],[-6.1348,54.4358],[-6.1368,54.4362],[-6.1402,54.436],[-6.1465,54.436],[-6.1489,54.4361],[-6.1527,54.4353],[-6.1567,54.4348],[-6.1578,54.435],[-6.1605,54.4346],[-6.1618,54.4361],[-6.1618,54.4374],[-6.1598,54.438],[-6.1594,54.4394],[-6.1552,54.4414],[-6.1561,54.443],[-6.1575,54.4442],[-6.1617,54.4439],[-6.1636,54.4442],[-6.1666,54.4435],[-6.1723,54.4433],[-6.1735,54.4429],[-6.1765,54.4412],[-6.1797,54.441],[-6.1815,54.4412],[-6.1835,54.4404],[-6.185,54.4387],[-6.1861,54.4381],[-6.1925,54.4376],[-6.1941,54.4376],[-6.2001,54.4387],[-6.2032,54.4377],[-6.2031,54.4363],[-6.2021,54.4357],[-6.2032,54.4341],[-6.2086,54.4327],[-6.2101,54.4325],[-6.2117,54.4341],[-6.2115,54.4352],[-6.2132,54.4368],[-6.2133,54.4389],[-6.2127,54.4402],[-6.2147,54.4408],[-6.2134,54.4419],[-6.2123,54.4437],[-6.2098,54.4451],[-6.216,54.4487],[-6.2177,54.4495],[-6.2167,54.4507],[-6.2183,54.4513],[-6.2177,54.4524],[-6.2203,54.4533],[-6.2207,54.4527],[-6.2244,54.4528],[-6.2247,54.4543],[-6.2263,54.4544],[-6.2291,54.456],[-6.2304,54.4577],[-6.2333,54.4585],[-6.2335,54.4595],[-6.235,54.4599],[-6.2364,54.4608],[-6.237,54.4623],[-6.2388,54.463],[-6.2402,54.4629],[-6.2434,54.4651],[-6.2406,54.4654],[-6.24,54.4669],[-6.2406,54.4675],[-6.243,54.4679],[-6.2433,54.4697],[-6.2418,54.4711],[-6.2416,54.4728],[-6.2421,54.474],[-6.2434,54.4754],[-6.2461,54.476],[-6.2476,54.4753],[-6.2513,54.477],[-6.2519,54.4781],[-6.2534,54.4781],[-6.2556,54.4794],[-6.259,54.4796],[-6.2584,54.4807],[-6.2564,54.4816],[-6.2577,54.4826],[-6.256,54.4838],[-6.2542,54.488],[-6.2522,54.4877],[-6.2493,54.4879],[-6.2486,54.4884],[-6.2506,54.49],[-6.2502,54.4917],[-6.246,54.4918],[-6.2429,54.4905],[-6.2407,54.4906],[-6.2395,54.4922],[-6.2416,54.4929],[-6.2418,54.4936],[-6.2401,54.4951],[-6.2409,54.4966],[-6.2429,54.4981],[-6.2422,54.5007],[-6.245,54.5018],[-6.2474,54.5031],[-6.2501,54.503],[-6.2498,54.5041],[-6.2564,54.5046],[-6.2571,54.5044],[-6.2609,54.5071],[-6.2588,54.5081],[-6.2567,54.5072],[-6.2551,54.5085],[-6.2569,54.5091],[-6.261,54.5118],[-6.2635,54.5132],[-6.2655,54.515],[-6.2696,54.5176],[-6.272,54.518],[-6.2736,54.5193],[-6.2735,54.5214],[-6.2751,54.5221],[-6.2742,54.5233],[-6.276,54.5237],[-6.2755,54.5251],[-6.2736,54.5252],[-6.2723,54.526],[-6.2705,54.5291],[-6.27,54.5305],[-6.2701,54.5319],[-6.2709,54.5333],[-6.2722,54.5339],[-6.2731,54.5332],[-6.2764,54.5341],[-6.2749,54.5354],[-6.2787,54.5383],[-6.2751,54.5416],[-6.2783,54.5492],[-6.2787,54.5575],[-6.2918,54.5615],[-6.3,54.5684],[-6.3021,54.5696],[-6.303,54.5709],[-6.3056,54.5729],[-6.2828,54.5797],[-6.2822,54.5801],[-6.2955,54.5967],[-6.2655,54.5972],[-6.2644,54.5979],[-6.2626,54.5967],[-6.2604,54.5947],[-6.26,54.5929],[-6.2585,54.592],[-6.2569,54.5918],[-6.2567,54.5907],[-6.2556,54.5906],[-6.2545,54.5895],[-6.2528,54.5894],[-6.2506,54.5898],[-6.2497,54.5894],[-6.2472,54.5893],[-6.2464,54.5896],[-6.2443,54.5889],[-6.2404,54.5881],[-6.2385,54.5881],[-6.236,54.5884],[-6.236,54.5891],[-6.2332,54.59],[-6.232,54.5909],[-6.2303,54.5906],[-6.2296,54.5924],[-6.2317,54.5925],[-6.232,54.5938],[-6.2301,54.5941],[-6.2309,54.5969],[-6.2294,54.5972],[-6.2269,54.5992],[-6.2249,54.6004],[-6.2229,54.5998],[-6.2185,54.6021],[-6.2109,54.5987],[-6.2102,54.5995],[-6.2085,54.5994],[-6.2066,54.6001],[-6.2046,54.5999],[-6.2032,54.5993],[-6.2011,54.5997],[-6.1991,54.6006],[-6.1978,54.6017],[-6.1967,54.6018],[-6.1935,54.6005],[-6.1923,54.6013],[-6.193,54.6024],[-6.1894,54.6028],[-6.189,54.6033],[-6.1868,54.6039],[-6.1853,54.6032],[-6.1834,54.6039],[-6.1812,54.6034],[-6.1801,54.6039],[-6.1777,54.6039],[-6.1766,54.6033],[-6.1747,54.6036],[-6.1734,54.6033],[-6.1704,54.604],[-6.1699,54.6049],[-6.1628,54.6057],[-6.1597,54.6089],[-6.1565,54.6106],[-6.1502,54.6103],[-6.1465,54.6112],[-6.1496,54.6138],[-6.1503,54.6149],[-6.1499,54.6177],[-6.1502,54.619],[-6.1496,54.6205],[-6.1485,54.6208],[-6.1461,54.6199],[-6.1418,54.6189],[-6.1387,54.6194],[-6.1347,54.6178],[-6.1312,54.6182],[-6.1289,54.6181],[-6.1231,54.6187],[-6.1204,54.62],[-6.1163,54.6204],[-6.1148,54.6212],[-6.1156,54.6219],[-6.1143,54.6223],[-6.1118,54.6223],[-6.1106,54.6228],[-6.1063,54.6229],[-6.1048,54.6219],[-6.1022,54.6217],[-6.0984,54.6229],[-6.0962,54.6228],[-6.0953,54.6225],[-6.0935,54.6231],[-6.09,54.6238],[-6.0886,54.6244],[-6.0863,54.6237],[-6.0833,54.6234],[-6.0819,54.6229],[-6.0821,54.6222],[-6.0797,54.6207],[-6.0792,54.6197],[-6.0765,54.6193],[-6.0738,54.62],[-6.0717,54.619],[-6.0704,54.6189],[-6.0694,54.6178],[-6.0694,54.6165],[-6.0675,54.6159],[-6.0667,54.6142],[-6.0637,54.613],[-6.062,54.6119],[-6.0598,54.6119],[-6.0587,54.6109],[-6.0523,54.6076],[-6.0504,54.6073],[-6.0483,54.6064],[-6.0465,54.606],[-6.046,54.6055],[-6.0454,54.6013],[-6.0429,54.5984],[-6.0414,54.5963],[-6.0409,54.5936],[-6.0418,54.5906],[-6.0433,54.5899],[-6.0454,54.5895],[-6.0465,54.5883],[-6.0464,54.5874],[-6.0441,54.5849],[-6.0448,54.5839],[-6.0452,54.5818],[-6.0446,54.581],[-6.0433,54.5782],[-6.0433,54.5759],[-6.0427,54.5744],[-6.0422,54.571],[-6.0432,54.5699],[-6.0446,54.5701],[-6.0454,54.5695],[-6.0459,54.5677],[-6.0443,54.5671],[-6.0438,54.5656],[-6.042,54.5642],[-6.044,54.5628],[-6.0462,54.5629],[-6.048,54.5619],[-6.0502,54.5614],[-6.0519,54.5617],[-6.0549,54.5611],[-6.0577,54.5593],[-6.058,54.5587],[-6.06,54.558],[-6.0612,54.5564],[-6.0607,54.5552],[-6.0593,54.5545],[-6.0546,54.5528],[-6.0485,54.5513],[-6.0466,54.5493],[-6.0422,54.5468],[-6.0383,54.5485],[-6.0361,54.5473],[-6.0351,54.5478],[-6.0333,54.5472],[-6.0315,54.5477],[-6.0297,54.5474],[-6.0282,54.5457],[-6.0217,54.5476],[-6.0188,54.5495],[-6.0176,54.5509],[-6.0115,54.5476],[-6.0084,54.5475],[-6.0059,54.5467],[-6.0051,54.5459],[-6.0028,54.5448],[-6.0015,54.5455],[-6.0003,54.5424],[-6.0007,54.5407],[-5.9994,54.541],[-5.9991,54.5422],[-5.9954,54.543],[-5.9937,54.5429],[-5.9913,54.5423],[-5.99,54.5415],[-5.9882,54.5385],[-5.9884,54.5374],[-5.9867,54.5367],[-5.9848,54.5351],[-5.9811,54.5359],[-5.9789,54.5353],[-5.9781,54.5345],[-5.9789,54.5324],[-5.977,54.5307],[-5.9759,54.5318],[-5.9743,54.5314],[-5.9731,54.5327],[-5.9713,54.5332],[-5.9703,54.5324],[-5.9691,54.5334],[-5.9668,54.5363],[-5.9638,54.5366],[-5.9615,54.5376],[-5.96,54.5386],[-5.9582,54.5374],[-5.9584,54.5359],[-5.9573,54.5354],[-5.9545,54.536],[-5.9508,54.5376],[-5.9505,54.5374],[-5.9464,54.5384],[-5.9466,54.5399],[-5.9454,54.5414],[-5.9432,54.5424],[-5.9424,54.5437],[-5.9408,54.543],[-5.9364,54.5415],[-5.9342,54.5403],[-5.9336,54.5427],[-5.933,54.5438],[-5.9308,54.5455],[-5.9326,54.5462],[-5.9311,54.5473],[-5.929,54.5481],[-5.9267,54.5494],[-5.9199,54.554],[-5.9169,54.5574],[-5.9154,54.5586],[-5.9107,54.5614],[-5.9115,54.5635],[-5.9138,54.566],[-5.9132,54.5667],[-5.9098,54.5669],[-5.9055,54.5653],[-5.9074,54.5641],[-5.9041,54.5628],[-5.8999,54.5628],[-5.8977,54.5616],[-5.8925,54.5625],[-5.8902,54.5619],[-5.8883,54.5626],[-5.8836,54.5639],[-5.882,54.5646],[-5.8749,54.5659],[-5.8681,54.5676],[-5.8639,54.5671],[-5.8579,54.5683],[-5.8575,54.57],[-5.8565,54.5705],[-5.8553,54.5719],[-5.8547,54.5734],[-5.8507,54.5737],[-5.8496,54.574],[-5.8429,54.5775],[-5.8413,54.5785],[-5.8384,54.5773],[-5.835,54.5778],[-5.8344,54.5775],[-5.8325,54.5784],[-5.8319,54.5791],[-5.8299,54.5799],[-5.8256,54.581],[-5.8239,54.5818],[-5.8245,54.5826],[-5.8257,54.5862],[-5.8273,54.5884],[-5.8257,54.5888],[-5.8246,54.5904],[-5.8182,54.5899],[-5.8187,54.5904],[-5.8183,54.5923],[-5.8185,54.593],[-5.8207,54.5944],[-5.8171,54.5949],[-5.8179,54.5964],[-5.8149,54.5972],[-5.8151,54.5981],[-5.8142,54.5991],[-5.8164,54.5989],[-5.8157,54.6],[-5.8145,54.6004],[-5.812,54.6034],[-5.8117,54.6061],[-5.812,54.6075],[-5.8094,54.6086],[-5.8084,54.6104],[-5.8094,54.6117],[-5.8099,54.6136],[-5.8107,54.6147],[-5.8101,54.6156],[-5.8085,54.6165],[-5.8078,54.6162],[-5.8035,54.6157],[-5.7986,54.6167],[-5.799,54.6176],[-5.795,54.6187],[-5.7911,54.6191],[-5.7874,54.6196],[-5.7858,54.6174],[-5.7844,54.6168],[-5.7839,54.6158],[-5.7827,54.6153],[-5.7814,54.614],[-5.7801,54.6133],[-5.7755,54.6128],[-5.7725,54.6132],[-5.7714,54.611],[-5.7698,54.6101],[-5.7691,54.6071],[-5.7696,54.6064],[-5.7696,54.6048],[-5.7687,54.6038],[-5.77,54.6027],[-5.7699,54.6007],[-5.7725,54.6],[-5.7734,54.5986],[-5.7732,54.5976],[-5.7739,54.5962],[-5.7745,54.594],[-5.7709,54.5939],[-5.7701,54.5914],[-5.7679,54.5918],[-5.7654,54.5868],[-5.7627,54.5852],[-5.7613,54.5849],[-5.7587,54.5849],[-5.7585,54.5815],[-5.7655,54.5805],[-5.7666,54.5782],[-5.7679,54.5767],[-5.7713,54.5754],[-5.773,54.5757],[-5.7743,54.5768],[-5.7787,54.5766],[-5.7808,54.5763],[-5.7814,54.5755],[-5.7836,54.5742],[-5.7859,54.5719],[-5.7879,54.5718],[-5.79,54.5712],[-5.7914,54.5689],[-5.7884,54.5683],[-5.7884,54.5672],[-5.7909,54.5657],[-5.7938,54.5646],[-5.7962,54.5649],[-5.7999,54.5612],[-5.7993,54.555],[-5.7988,54.5546],[-5.7975,54.5521],[-5.7966,54.5514],[-5.7947,54.5512],[-5.7919,54.5502],[-5.7933,54.5495],[-5.7935,54.5478],[-5.7944,54.5475],[-5.794,54.5458],[-5.796,54.5445],[-5.7973,54.5444],[-5.8024,54.545],[-5.8051,54.5442],[-5.809,54.5405],[-5.8103,54.5397],[-5.8113,54.5374],[-5.8139,54.5363],[-5.8178,54.5364],[-5.8188,54.5361],[-5.8163,54.5342],[-5.8172,54.5328],[-5.8161,54.532],[-5.8179,54.5299],[-5.8199,54.5281],[-5.8241,54.5281],[-5.8258,54.5277],[-5.8262,54.5269],[-5.8278,54.5255],[-5.8283,54.5236],[-5.8305,54.5206],[-5.8315,54.5201],[-5.8302,54.5192],[-5.8305,54.5185],[-5.8299,54.5164],[-5.8289,54.5155],[-5.8291,54.5139],[-5.8299,54.5125],[-5.8313,54.5121],[-5.8311,54.5106],[-5.8303,54.5091],[-5.8306,54.5085],[-5.8294,54.5074],[-5.8306,54.5065],[-5.8339,54.5048],[-5.8311,54.5031],[-5.8341,54.5014],[-5.8306,54.499],[-5.8282,54.4998],[-5.8254,54.4968],[-5.8245,54.4955]]]}</t>
  </si>
  <si>
    <t>{"type":"Polygon","coordinates":[[[-1.1577,52.6914],[-1.1531,52.689],[-1.1511,52.6885],[-1.1475,52.6906],[-1.1447,52.6884],[-1.1423,52.6862],[-1.1387,52.6821],[-1.1369,52.6798],[-1.1377,52.6753],[-1.1355,52.6754],[-1.1352,52.6732],[-1.133,52.6731],[-1.133,52.6697],[-1.1299,52.6695],[-1.1295,52.6681],[-1.1292,52.6654],[-1.1283,52.6651],[-1.1267,52.6668],[-1.1251,52.6679],[-1.1218,52.6693],[-1.1209,52.6702],[-1.121,52.6718],[-1.1198,52.6718],[-1.1188,52.6732],[-1.1153,52.6729],[-1.1101,52.6714],[-1.1092,52.6728],[-1.1055,52.6715],[-1.1052,52.6718],[-1.0994,52.6704],[-1.0906,52.6685],[-1.0893,52.6703],[-1.0856,52.6693],[-1.0794,52.6693],[-1.0751,52.6696],[-1.0749,52.668],[-1.0717,52.6674],[-1.0704,52.6674],[-1.0676,52.6664],[-1.064,52.6643],[-1.0622,52.6638],[-1.0569,52.6636],[-1.0592,52.657],[-1.059,52.6564],[-1.0512,52.6552],[-1.0486,52.655],[-1.0487,52.6527],[-1.0482,52.6519],[-1.048,52.6482],[-1.051,52.6481],[-1.0518,52.6446],[-1.0495,52.6426],[-1.0474,52.6423],[-1.0477,52.6381],[-1.0481,52.6353],[-1.047,52.6346],[-1.0531,52.6345],[-1.0531,52.6331],[-1.056,52.6326],[-1.0562,52.6322],[-1.0557,52.6285],[-1.0533,52.6275],[-1.0553,52.6248],[-1.0573,52.6236],[-1.0581,52.6237],[-1.0607,52.6213],[-1.0635,52.6194],[-1.0663,52.6196],[-1.0691,52.6187],[-1.0715,52.6175],[-1.072,52.6163],[-1.0743,52.6134],[-1.077,52.6143],[-1.0824,52.6149],[-1.0822,52.6157],[-1.084,52.6159],[-1.0839,52.615],[-1.0862,52.615],[-1.0918,52.616],[-1.0966,52.6165],[-1.097,52.614],[-1.0983,52.6111],[-1.0949,52.6102],[-1.0934,52.6103],[-1.094,52.6084],[-1.097,52.6063],[-1.0988,52.6032],[-1.1002,52.6024],[-1.1016,52.6022],[-1.1019,52.5993],[-1.1039,52.598],[-1.1048,52.5964],[-1.1069,52.5956],[-1.1094,52.5964],[-1.1099,52.5973],[-1.1127,52.5969],[-1.1179,52.597],[-1.1202,52.5975],[-1.1208,52.5955],[-1.122,52.5957],[-1.1268,52.5956],[-1.1264,52.593],[-1.1266,52.591],[-1.128,52.591],[-1.1297,52.5915],[-1.1309,52.5899],[-1.1358,52.5894],[-1.1384,52.5895],[-1.1413,52.59],[-1.1409,52.5877],[-1.146,52.5881],[-1.1463,52.5866],[-1.1474,52.5853],[-1.1478,52.5841],[-1.1491,52.5822],[-1.1495,52.581],[-1.1531,52.5807],[-1.1593,52.5816],[-1.1589,52.5826],[-1.161,52.5825],[-1.1607,52.5843],[-1.1582,52.5842],[-1.158,52.5857],[-1.1559,52.586],[-1.1556,52.5871],[-1.157,52.5872],[-1.1572,52.5886],[-1.1588,52.5889],[-1.1579,52.5908],[-1.1609,52.5918],[-1.1608,52.5923],[-1.1685,52.5927],[-1.1692,52.5916],[-1.1721,52.5918],[-1.1724,52.5928],[-1.1742,52.5929],[-1.1741,52.5937],[-1.1713,52.5935],[-1.1704,52.594],[-1.1708,52.5949],[-1.1701,52.5959],[-1.1726,52.5971],[-1.1717,52.5986],[-1.1701,52.5983],[-1.1686,52.6001],[-1.168,52.6014],[-1.1664,52.602],[-1.1654,52.603],[-1.1659,52.6034],[-1.1711,52.6058],[-1.1674,52.6082],[-1.1641,52.6094],[-1.165,52.6102],[-1.1659,52.6117],[-1.1656,52.6131],[-1.1667,52.6133],[-1.1677,52.6141],[-1.1719,52.6157],[-1.1742,52.6177],[-1.1779,52.6181],[-1.1819,52.6195],[-1.1846,52.6207],[-1.186,52.6217],[-1.1873,52.6217],[-1.1883,52.6227],[-1.1938,52.6249],[-1.1975,52.6261],[-1.2001,52.6267],[-1.2058,52.6291],[-1.2088,52.6306],[-1.2111,52.631],[-1.2146,52.6331],[-1.216,52.6345],[-1.2131,52.6361],[-1.2144,52.6369],[-1.2118,52.6387],[-1.2102,52.6405],[-1.2097,52.6417],[-1.2073,52.6426],[-1.2059,52.6427],[-1.203,52.6413],[-1.2011,52.6408],[-1.2011,52.6399],[-1.1989,52.6403],[-1.1988,52.6415],[-1.1981,52.6417],[-1.196,52.6411],[-1.1907,52.6404],[-1.1897,52.6425],[-1.1886,52.644],[-1.187,52.6456],[-1.1876,52.6471],[-1.1868,52.6474],[-1.1841,52.6496],[-1.1829,52.653],[-1.1846,52.6533],[-1.1841,52.6575],[-1.1845,52.6595],[-1.1853,52.6607],[-1.1796,52.6629],[-1.1767,52.6643],[-1.1775,52.6676],[-1.179,52.6691],[-1.1802,52.6693],[-1.178,52.6715],[-1.1789,52.6733],[-1.1779,52.674],[-1.178,52.6754],[-1.1791,52.6764],[-1.1782,52.6768],[-1.178,52.6781],[-1.177,52.6785],[-1.1742,52.6786],[-1.1744,52.6794],[-1.173,52.6799],[-1.1736,52.6813],[-1.173,52.6826],[-1.1707,52.6835],[-1.168,52.6853],[-1.1666,52.6866],[-1.1651,52.6885],[-1.1631,52.6879],[-1.161,52.6905],[-1.1577,52.6914]]]}</t>
  </si>
  <si>
    <t>{"type":"Polygon","coordinates":[[[-5.8693,54.6889],[-5.8691,54.6894],[-5.8711,54.6902],[-5.8758,54.6929],[-5.8768,54.6923],[-5.8831,54.6956],[-5.887,54.6934],[-5.8885,54.6948],[-5.8902,54.6956],[-5.891,54.6966],[-5.891,54.6987],[-5.8892,54.7007],[-5.8891,54.7027],[-5.8899,54.7041],[-5.8917,54.7063],[-5.8919,54.7083],[-5.8896,54.7094],[-5.89,54.7105],[-5.8981,54.7087],[-5.9016,54.7086],[-5.9028,54.7088],[-5.901,54.7112],[-5.906,54.7122],[-5.9093,54.7131],[-5.911,54.7142],[-5.9117,54.7166],[-5.9111,54.72],[-5.9105,54.7207],[-5.9062,54.7239],[-5.9052,54.7249],[-5.8975,54.7386],[-5.8958,54.7388],[-5.8955,54.7422],[-5.895,54.7435],[-5.8934,54.7453],[-5.8969,54.7484],[-5.898,54.749],[-5.9062,54.7506],[-5.9082,54.7548],[-5.9037,54.7568],[-5.8979,54.759],[-5.9029,54.7621],[-5.9059,54.7644],[-5.9069,54.7655],[-5.9059,54.7662],[-5.9028,54.7666],[-5.9035,54.7676],[-5.8988,54.769],[-5.8992,54.7696],[-5.8944,54.7705],[-5.8927,54.7713],[-5.8885,54.7724],[-5.8933,54.7742],[-5.8965,54.7757],[-5.9,54.7782],[-5.9008,54.7796],[-5.9018,54.7803],[-5.9033,54.7797],[-5.9034,54.7787],[-5.9073,54.7784],[-5.9083,54.779],[-5.9107,54.778],[-5.9198,54.7735],[-5.9232,54.7723],[-5.9268,54.7738],[-5.9281,54.7734],[-5.9301,54.7744],[-5.9324,54.7748],[-5.9393,54.7743],[-5.9407,54.7736],[-5.9421,54.7739],[-5.9435,54.7759],[-5.9461,54.7784],[-5.9496,54.7802],[-5.9502,54.7798],[-5.957,54.7768],[-5.9626,54.7739],[-5.9646,54.7742],[-5.9675,54.775],[-5.9652,54.7774],[-5.965,54.7783],[-5.9683,54.7806],[-5.9689,54.7813],[-5.9706,54.7807],[-5.9707,54.7821],[-5.9726,54.7828],[-5.9735,54.7824],[-5.9749,54.7833],[-5.976,54.7828],[-5.9755,54.7818],[-5.9767,54.7809],[-5.976,54.78],[-5.9787,54.7786],[-5.9824,54.7774],[-5.9827,54.776],[-5.9878,54.774],[-5.9896,54.7772],[-5.9908,54.7785],[-5.9933,54.7797],[-5.9934,54.7812],[-5.9959,54.7824],[-5.9985,54.7842],[-6,54.7849],[-6.0021,54.785],[-6.0048,54.7859],[-6.0068,54.7873],[-6.0104,54.7882],[-6.0131,54.7884],[-6.012,54.7919],[-6.0116,54.7949],[-6.0116,54.7973],[-6.0109,54.8001],[-6.0196,54.8004],[-6.055,54.7984],[-6.0518,54.7969],[-6.051,54.7962],[-6.0506,54.7943],[-6.0497,54.7927],[-6.0498,54.7918],[-6.0545,54.7929],[-6.0563,54.7939],[-6.0614,54.7953],[-6.0648,54.7966],[-6.0679,54.7972],[-6.0808,54.7964],[-6.0775,54.7948],[-6.0748,54.7941],[-6.074,54.7917],[-6.0796,54.7923],[-6.0812,54.7932],[-6.0823,54.793],[-6.0863,54.794],[-6.0884,54.7941],[-6.0908,54.7938],[-6.0966,54.7942],[-6.1009,54.7939],[-6.1037,54.7926],[-6.104,54.7929],[-6.1087,54.8014],[-6.1091,54.8031],[-6.1084,54.806],[-6.1125,54.8072],[-6.1202,54.809],[-6.1212,54.8083],[-6.1277,54.8072],[-6.1297,54.8065],[-6.1331,54.8072],[-6.1348,54.8063],[-6.1369,54.8061],[-6.1408,54.8064],[-6.1436,54.8072],[-6.1449,54.8082],[-6.141,54.8105],[-6.1448,54.8118],[-6.1505,54.8103],[-6.1536,54.8107],[-6.1545,54.8098],[-6.1579,54.8103],[-6.1682,54.8108],[-6.1691,54.8116],[-6.173,54.8119],[-6.1755,54.809],[-6.1768,54.8081],[-6.1802,54.8084],[-6.1823,54.8075],[-6.1839,54.8073],[-6.186,54.8064],[-6.1901,54.8066],[-6.1939,54.8062],[-6.1959,54.8057],[-6.1976,54.8064],[-6.1991,54.8064],[-6.2,54.8058],[-6.1982,54.8037],[-6.1979,54.8028],[-6.1986,54.8013],[-6.1995,54.8013],[-6.1998,54.7981],[-6.2029,54.7969],[-6.2048,54.7956],[-6.2068,54.796],[-6.2082,54.7944],[-6.2115,54.7932],[-6.2135,54.7939],[-6.2155,54.7936],[-6.2137,54.7904],[-6.2159,54.7899],[-6.2247,54.7903],[-6.2276,54.789],[-6.2306,54.7884],[-6.2319,54.7888],[-6.2329,54.7884],[-6.2352,54.7883],[-6.2352,54.7889],[-6.2373,54.7914],[-6.2395,54.7927],[-6.2417,54.7925],[-6.2439,54.7932],[-6.248,54.7933],[-6.2502,54.7936],[-6.2552,54.796],[-6.2581,54.7963],[-6.2621,54.7976],[-6.2653,54.7981],[-6.2687,54.799],[-6.2691,54.7982],[-6.2695,54.796],[-6.2679,54.7948],[-6.2663,54.7931],[-6.265,54.7922],[-6.2643,54.7908],[-6.2676,54.7913],[-6.272,54.7911],[-6.2769,54.7903],[-6.2814,54.7919],[-6.2832,54.7916],[-6.2845,54.7903],[-6.286,54.7898],[-6.2893,54.7897],[-6.2908,54.7901],[-6.2979,54.7945],[-6.3029,54.7963],[-6.3046,54.7952],[-6.3033,54.7938],[-6.3039,54.7929],[-6.3063,54.7925],[-6.308,54.791],[-6.3098,54.7901],[-6.3127,54.7923],[-6.3173,54.7936],[-6.3195,54.7945],[-6.3208,54.7911],[-6.322,54.7907],[-6.3238,54.791],[-6.3274,54.7938],[-6.328,54.7949],[-6.3305,54.796],[-6.3319,54.7971],[-6.3337,54.7975],[-6.3319,54.799],[-6.3334,54.7995],[-6.3366,54.8],[-6.3387,54.8013],[-6.3419,54.7995],[-6.3442,54.8005],[-6.3464,54.8011],[-6.3492,54.8008],[-6.3498,54.7996],[-6.3513,54.7999],[-6.3532,54.7997],[-6.3545,54.7989],[-6.3537,54.7978],[-6.3562,54.7979],[-6.3606,54.7969],[-6.3618,54.7956],[-6.3635,54.7924],[-6.3633,54.7914],[-6.3654,54.7902],[-6.3653,54.7883],[-6.3707,54.7853],[-6.3815,54.7827],[-6.3834,54.78],[-6.3857,54.7792],[-6.3898,54.7794],[-6.3913,54.7797],[-6.3939,54.7794],[-6.3966,54.7799],[-6.3973,54.7809],[-6.3988,54.7811],[-6.4008,54.7822],[-6.4019,54.7823],[-6.4044,54.7815],[-6.4054,54.7815],[-6.4064,54.7825],[-6.4089,54.7833],[-6.4113,54.7828],[-6.4128,54.7834],[-6.4141,54.7833],[-6.4197,54.7852],[-6.4213,54.7861],[-6.4241,54.7853],[-6.4266,54.7841],[-6.4277,54.7853],[-6.4289,54.7855],[-6.4333,54.789],[-6.4347,54.7894],[-6.4355,54.7888],[-6.4352,54.7877],[-6.4358,54.7865],[-6.4367,54.7864],[-6.4414,54.7869],[-6.4422,54.7875],[-6.4437,54.7872],[-6.4442,54.7866],[-6.4461,54.7861],[-6.4477,54.7848],[-6.4602,54.7846],[-6.4643,54.784],[-6.4653,54.7837],[-6.478,54.7809],[-6.4779,54.7819],[-6.4789,54.7942],[-6.4719,54.8125],[-6.4629,54.816],[-6.4611,54.8164],[-6.4595,54.8173],[-6.4593,54.8185],[-6.4612,54.8212],[-6.4605,54.8223],[-6.4586,54.8234],[-6.4583,54.8246],[-6.46,54.8273],[-6.4618,54.8293],[-6.467,54.8337],[-6.4676,54.8351],[-6.4674,54.8381],[-6.4677,54.839],[-6.4691,54.8402],[-6.4713,54.8407],[-6.4725,54.8413],[-6.4727,54.8431],[-6.4713,54.846],[-6.4733,54.8503],[-6.4731,54.8517],[-6.4722,54.8528],[-6.4725,54.854],[-6.474,54.8553],[-6.4752,54.8571],[-6.4763,54.8616],[-6.4775,54.8627],[-6.4815,54.8676],[-6.4814,54.8688],[-6.4827,54.8723],[-6.4831,54.8738],[-6.4839,54.8747],[-6.4872,54.8754],[-6.4881,54.8768],[-6.4882,54.8796],[-6.4888,54.8808],[-6.489,54.8832],[-6.4909,54.8859],[-6.4924,54.8869],[-6.4968,54.8883],[-6.4989,54.8899],[-6.4999,54.8931],[-6.5,54.8951],[-6.5017,54.8963],[-6.5014,54.8984],[-6.5017,54.8992],[-6.5034,54.9009],[-6.5043,54.9051],[-6.5048,54.9061],[-6.507,54.9079],[-6.5073,54.909],[-6.5065,54.9116],[-6.5043,54.9126],[-6.5037,54.9142],[-6.5001,54.9157],[-6.5002,54.918],[-6.5009,54.9188],[-6.4997,54.9194],[-6.4935,54.9206],[-6.4929,54.9218],[-6.4912,54.922],[-6.4884,54.9212],[-6.4861,54.9197],[-6.4844,54.9198],[-6.4819,54.9211],[-6.4785,54.9222],[-6.477,54.921],[-6.4759,54.922],[-6.4731,54.9238],[-6.471,54.9246],[-6.4688,54.9249],[-6.4648,54.9222],[-6.462,54.9235],[-6.4588,54.9225],[-6.4536,54.9231],[-6.4519,54.9243],[-6.4488,54.9229],[-6.4462,54.9224],[-6.4447,54.9226],[-6.4413,54.9196],[-6.4381,54.9191],[-6.4341,54.9182],[-6.4282,54.9162],[-6.4232,54.9169],[-6.4252,54.9183],[-6.4294,54.9366],[-6.4238,54.937],[-6.421,54.9366],[-6.4196,54.937],[-6.4179,54.938],[-6.4158,54.9374],[-6.4145,54.9374],[-6.4127,54.9384],[-6.4114,54.9388],[-6.4088,54.9405],[-6.4109,54.9427],[-6.4121,54.9443],[-6.4163,54.9444],[-6.4191,54.9451],[-6.4223,54.9494],[-6.4236,54.9503],[-6.4278,54.9489],[-6.4289,54.9498],[-6.4313,54.9513],[-6.435,54.9532],[-6.4368,54.9535],[-6.4411,54.9555],[-6.4433,54.9578],[-6.4492,54.9647],[-6.4458,54.9649],[-6.444,54.9653],[-6.4411,54.9665],[-6.4384,54.9658],[-6.4353,54.9642],[-6.4312,54.9637],[-6.428,54.9641],[-6.4277,54.9655],[-6.4289,54.967],[-6.4266,54.9692],[-6.4263,54.9713],[-6.4256,54.9725],[-6.4246,54.973],[-6.4223,54.9724],[-6.4207,54.9678],[-6.4054,54.9666],[-6.4029,54.9666],[-6.4017,54.9669],[-6.3989,54.9701],[-6.3963,54.9707],[-6.3953,54.9704],[-6.3962,54.9742],[-6.3963,54.9759],[-6.3953,54.9768],[-6.3928,54.9777],[-6.3928,54.9812],[-6.3916,54.9816],[-6.3898,54.9794],[-6.3892,54.9792],[-6.3839,54.9805],[-6.3794,54.9792],[-6.3773,54.9782],[-6.3772,54.9773],[-6.3761,54.9754],[-6.3737,54.9753],[-6.3722,54.9744],[-6.3687,54.9747],[-6.3635,54.9749],[-6.358,54.9754],[-6.3572,54.9759],[-6.3589,54.9786],[-6.3584,54.9793],[-6.3595,54.9813],[-6.3592,54.982],[-6.3486,54.9829],[-6.3467,54.9834],[-6.3459,54.9845],[-6.3446,54.9849],[-6.3466,54.988],[-6.3419,54.9869],[-6.3351,54.9867],[-6.3332,54.9845],[-6.324,54.9792],[-6.322,54.9815],[-6.3234,54.9847],[-6.326,54.9873],[-6.3241,54.9887],[-6.323,54.9929],[-6.321,54.993],[-6.3215,54.9948],[-6.3211,54.9979],[-6.3227,54.9991],[-6.3232,55.0001],[-6.3201,55.0017],[-6.3202,55.0024],[-6.3186,55.0034],[-6.3218,55.0053],[-6.3245,55.0072],[-6.3247,55.0102],[-6.3216,55.0108],[-6.32,55.0087],[-6.3171,55.0079],[-6.3158,55.0065],[-6.3121,55.0084],[-6.3069,55.0098],[-6.3036,55.0098],[-6.3018,55.0102],[-6.3007,55.0094],[-6.2975,55.0087],[-6.2954,55.0078],[-6.2942,55.0078],[-6.2878,55.006],[-6.2862,55.0045],[-6.284,55.0043],[-6.2824,55.0051],[-6.2805,55.0048],[-6.2793,55.0061],[-6.2775,55.0063],[-6.2752,55.007],[-6.2743,55.0077],[-6.2724,55.0083],[-6.2689,55.0103],[-6.2599,55.0117],[-6.2406,55.0147],[-6.2317,55.0161],[-6.2276,55.0174],[-6.2251,55.0198],[-6.2173,55.0235],[-6.2117,55.0263],[-6.2054,55.0296],[-6.1973,55.0288],[-6.1948,55.0283],[-6.1862,55.0261],[-6.1818,55.0344],[-6.1667,55.031],[-6.1643,55.0276],[-6.1627,55.0268],[-6.1619,55.0253],[-6.1595,55.0234],[-6.1586,55.0215],[-6.1572,55.0195],[-6.1582,55.0171],[-6.1572,55.0161],[-6.1578,55.0151],[-6.1575,55.0138],[-6.1593,55.0124],[-6.1586,55.0118],[-6.1568,55.012],[-6.1551,55.0115],[-6.1551,55.0089],[-6.1533,55.0071],[-6.1517,55.0077],[-6.1473,55.007],[-6.146,55.0037],[-6.1444,55.0008],[-6.1411,54.994],[-6.1355,54.9904],[-6.1319,54.9888],[-6.1318,54.9879],[-6.1304,54.9879],[-6.1266,54.9869],[-6.1189,54.987],[-6.1172,54.9873],[-6.1048,54.9847],[-6.099,54.984],[-6.0907,54.9882],[-6.0859,54.9908],[-6.0762,54.9959],[-6.0773,55.0005],[-6.0745,55.0018],[-6.0742,55.0028],[-6.0715,55.0042],[-6.071,55.0052],[-6.0673,55.0077],[-6.067,55.0086],[-6.0652,55.0088],[-6.0646,55.0095],[-6.0617,55.0102],[-6.0507,55.0167],[-6.0367,55.0251],[-6.0339,55.0268],[-6.0303,55.0323],[-6.0286,55.0341],[-6.0275,55.0344],[-6.0257,55.0359],[-6.0257,55.037],[-6.0237,55.0373],[-6.0209,55.038],[-6.0181,55.0384],[-6.0184,55.0376],[-6.0171,55.0351],[-6.0152,55.0355],[-6.009,55.0422],[-6.001,55.0432],[-5.9966,55.0434],[-5.9965,55.0447],[-5.9832,55.0515],[-5.9824,55.0527],[-5.9811,55.054],[-5.9792,55.055],[-5.978,55.0563],[-5.9739,55.0545],[-5.9694,55.0529],[-5.9683,55.053],[-5.9666,55.0519],[-5.966,55.0504],[-5.9643,55.0483],[-5.965,55.0465],[-5.965,55.0454],[-5.9644,55.0439],[-5.9657,55.0436],[-5.9678,55.0389],[-5.9681,55.0373],[-5.9693,55.0357],[-5.9708,55.0346],[-5.9732,55.0309],[-5.9734,55.0276],[-5.9732,55.0245],[-5.9727,55.0224],[-5.9736,55.0213],[-5.9758,55.0201],[-5.9768,55.0181],[-5.9768,55.0153],[-5.9789,55.0137],[-5.98,55.0115],[-5.9791,55.0106],[-5.9782,55.0075],[-5.9788,55.0067],[-5.9826,55.0038],[-5.9853,55.0031],[-5.9884,55],[-5.9881,54.999],[-5.9887,54.9952],[-5.9904,54.9931],[-5.9894,54.9928],[-5.991,54.9913],[-5.9932,54.9904],[-5.9937,54.9887],[-5.9927,54.9864],[-5.9914,54.9848],[-5.9898,54.9835],[-5.9883,54.9831],[-5.9884,54.9822],[-5.9851,54.9798],[-5.9833,54.979],[-5.9807,54.9789],[-5.9767,54.9802],[-5.9751,54.9803],[-5.9716,54.9811],[-5.9703,54.9811],[-5.9646,54.9786],[-5.962,54.9767],[-5.9607,54.9746],[-5.9611,54.9729],[-5.9596,54.971],[-5.9564,54.9692],[-5.9516,54.969],[-5.9488,54.9704],[-5.9463,54.9708],[-5.9415,54.9705],[-5.9375,54.9699],[-5.931,54.9681],[-5.9258,54.9655],[-5.9251,54.9645],[-5.9226,54.9632],[-5.919,54.9608],[-5.9178,54.9593],[-5.9146,54.9561],[-5.9119,54.9524],[-5.9076,54.9491],[-5.9065,54.9489],[-5.9053,54.9478],[-5.9054,54.9463],[-5.9041,54.9448],[-5.9015,54.9438],[-5.9003,54.9425],[-5.8997,54.941],[-5.8958,54.9364],[-5.8946,54.9346],[-5.8934,54.9319],[-5.8918,54.9301],[-5.8906,54.9277],[-5.8906,54.926],[-5.8883,54.9228],[-5.8876,54.9196],[-5.8871,54.9186],[-5.8839,54.9164],[-5.8841,54.9145],[-5.8838,54.9134],[-5.8792,54.9078],[-5.8764,54.9058],[-5.8741,54.9047],[-5.8706,54.9039],[-5.8659,54.9021],[-5.8639,54.9005],[-5.8614,54.8993],[-5.8579,54.8987],[-5.8555,54.8991],[-5.8529,54.9002],[-5.8511,54.9006],[-5.8487,54.9004],[-5.8477,54.901],[-5.8457,54.9009],[-5.8438,54.8997],[-5.8419,54.8962],[-5.8415,54.8922],[-5.8427,54.8917],[-5.8435,54.8902],[-5.8413,54.888],[-5.8406,54.8868],[-5.8407,54.8853],[-5.8403,54.8839],[-5.8388,54.8814],[-5.8366,54.8794],[-5.8347,54.8782],[-5.8323,54.8774],[-5.8303,54.8775],[-5.8259,54.8761],[-5.8242,54.8764],[-5.8233,54.8758],[-5.8197,54.8723],[-5.8165,54.8702],[-5.8163,54.8698],[-5.8123,54.8675],[-5.8107,54.8657],[-5.8085,54.8623],[-5.8087,54.8615],[-5.807,54.8595],[-5.8071,54.8587],[-5.8057,54.8572],[-5.8019,54.8548],[-5.7997,54.8543],[-5.7995,54.8531],[-5.7987,54.8522],[-5.791,54.8521],[-5.7891,54.8518],[-5.7871,54.8506],[-5.7854,54.8508],[-5.7834,54.8515],[-5.7824,54.8527],[-5.7834,54.8542],[-5.7839,54.8558],[-5.7835,54.8567],[-5.7813,54.8586],[-5.7791,54.8576],[-5.7782,54.8565],[-5.777,54.8566],[-5.7757,54.8554],[-5.7734,54.8543],[-5.7738,54.8532],[-5.7702,54.852],[-5.7671,54.8523],[-5.7642,54.8531],[-5.7627,54.8545],[-5.7633,54.8551],[-5.7649,54.858],[-5.7637,54.8594],[-5.7616,54.8585],[-5.7596,54.8588],[-5.7549,54.8575],[-5.7526,54.857],[-5.7517,54.856],[-5.7501,54.8562],[-5.7471,54.8555],[-5.7436,54.8537],[-5.7402,54.8526],[-5.7338,54.8494],[-5.7307,54.8475],[-5.7285,54.8476],[-5.727,54.8484],[-5.7235,54.846],[-5.7219,54.844],[-5.7171,54.84],[-5.7122,54.8349],[-5.7114,54.8334],[-5.7097,54.8314],[-5.709,54.8312],[-5.7082,54.8291],[-5.7071,54.8286],[-5.7059,54.8259],[-5.7048,54.8247],[-5.7038,54.8243],[-5.7026,54.8221],[-5.7011,54.8205],[-5.7008,54.8189],[-5.6977,54.8156],[-5.6968,54.8141],[-5.694,54.8116],[-5.6928,54.8098],[-5.6929,54.8089],[-5.6921,54.8079],[-5.6915,54.8047],[-5.6905,54.803],[-5.6907,54.8012],[-5.6915,54.8],[-5.6919,54.7962],[-5.6923,54.7958],[-5.6924,54.7934],[-5.6936,54.7916],[-5.6937,54.7858],[-5.693,54.784],[-5.6938,54.7834],[-5.6948,54.7809],[-5.6953,54.7789],[-5.695,54.7782],[-5.6953,54.7769],[-5.6952,54.7749],[-5.6958,54.7742],[-5.6949,54.7734],[-5.6942,54.7717],[-5.6918,54.7699],[-5.6911,54.7688],[-5.69,54.7682],[-5.6895,54.7667],[-5.6926,54.7661],[-5.6969,54.7632],[-5.6991,54.7602],[-5.7006,54.7602],[-5.7035,54.7582],[-5.704,54.7569],[-5.7031,54.7558],[-5.7062,54.7555],[-5.7084,54.7534],[-5.7099,54.7513],[-5.7104,54.7498],[-5.7108,54.7465],[-5.7135,54.745],[-5.7188,54.7433],[-5.7194,54.7426],[-5.7244,54.74],[-5.7254,54.739],[-5.728,54.7379],[-5.7328,54.7375],[-5.7342,54.7383],[-5.7353,54.7376],[-5.7378,54.7356],[-5.7411,54.7333],[-5.744,54.7301],[-5.747,54.7272],[-5.7505,54.7259],[-5.7525,54.7255],[-5.7543,54.7254],[-5.758,54.7244],[-5.758,54.7229],[-5.7617,54.7215],[-5.7656,54.7205],[-5.7666,54.7229],[-5.7676,54.7232],[-5.77,54.7232],[-5.7752,54.7236],[-5.7812,54.723],[-5.7913,54.721],[-5.7943,54.7199],[-5.8056,54.715],[-5.8072,54.7139],[-5.8076,54.7126],[-5.8067,54.7109],[-5.8077,54.7104],[-5.81,54.7104],[-5.8128,54.7098],[-5.8174,54.7095],[-5.8188,54.71],[-5.8214,54.7096],[-5.8238,54.7098],[-5.8258,54.7093],[-5.8271,54.7096],[-5.8282,54.7091],[-5.831,54.709],[-5.8349,54.7078],[-5.8371,54.7069],[-5.8417,54.7053],[-5.8434,54.7044],[-5.843,54.7022],[-5.8438,54.7013],[-5.846,54.7004],[-5.847,54.6989],[-5.8498,54.6994],[-5.8518,54.6985],[-5.8508,54.6968],[-5.8536,54.6961],[-5.8557,54.6959],[-5.8581,54.6948],[-5.8591,54.6941],[-5.8619,54.6929],[-5.8629,54.6919],[-5.8679,54.6894],[-5.8693,54.6889]]]}</t>
  </si>
  <si>
    <t>{"type":"Polygon","coordinates":[[[-6.5009,54.9188],[-6.5002,54.918],[-6.5001,54.9157],[-6.5037,54.9142],[-6.5043,54.9126],[-6.5065,54.9116],[-6.5073,54.909],[-6.507,54.9079],[-6.5048,54.9061],[-6.5043,54.9051],[-6.5034,54.9009],[-6.5017,54.8992],[-6.5014,54.8984],[-6.5017,54.8963],[-6.5,54.8951],[-6.4999,54.8931],[-6.4989,54.8899],[-6.4968,54.8883],[-6.4924,54.8869],[-6.4909,54.8859],[-6.489,54.8832],[-6.4888,54.8808],[-6.4882,54.8796],[-6.4881,54.8768],[-6.4872,54.8754],[-6.4839,54.8747],[-6.4831,54.8738],[-6.4827,54.8723],[-6.4814,54.8688],[-6.4815,54.8676],[-6.4775,54.8627],[-6.4763,54.8616],[-6.4752,54.8571],[-6.474,54.8553],[-6.4725,54.854],[-6.4722,54.8528],[-6.4731,54.8517],[-6.4733,54.8503],[-6.4713,54.846],[-6.4727,54.8431],[-6.4725,54.8413],[-6.4713,54.8407],[-6.4691,54.8402],[-6.4677,54.839],[-6.4674,54.8381],[-6.4676,54.8351],[-6.467,54.8337],[-6.4618,54.8293],[-6.46,54.8273],[-6.4583,54.8246],[-6.4586,54.8234],[-6.4605,54.8223],[-6.4612,54.8212],[-6.4593,54.8185],[-6.4595,54.8173],[-6.4611,54.8164],[-6.4629,54.816],[-6.4719,54.8125],[-6.4789,54.7942],[-6.4779,54.7819],[-6.478,54.7809],[-6.4788,54.778],[-6.4808,54.7765],[-6.4811,54.7754],[-6.4787,54.7728],[-6.4761,54.771],[-6.4749,54.7699],[-6.4725,54.7685],[-6.4717,54.7676],[-6.4695,54.766],[-6.4691,54.7648],[-6.4682,54.7644],[-6.4655,54.7647],[-6.4636,54.7667],[-6.4616,54.7669],[-6.4608,54.7648],[-6.4595,54.7631],[-6.4582,54.762],[-6.4587,54.7615],[-6.4624,54.7594],[-6.4651,54.7555],[-6.4658,54.7543],[-6.4734,54.7479],[-6.4869,54.7366],[-6.4925,54.7238],[-6.4969,54.7137],[-6.4702,54.6853],[-6.4081,54.6489],[-6.4175,54.6086],[-6.427,54.5683],[-6.4808,54.5561],[-6.5422,54.5422],[-6.5558,54.5333],[-6.5753,54.5206],[-6.5794,54.5178],[-6.5798,54.517],[-6.5793,54.5144],[-6.5779,54.513],[-6.5792,54.5113],[-6.5803,54.5106],[-6.5831,54.5093],[-6.5876,54.5082],[-6.5901,54.5073],[-6.5908,54.5065],[-6.5915,54.5044],[-6.5938,54.5033],[-6.5978,54.5028],[-6.6013,54.5029],[-6.6033,54.5033],[-6.6031,54.5046],[-6.6051,54.5069],[-6.6087,54.507],[-6.6115,54.5073],[-6.6186,54.5048],[-6.6219,54.5029],[-6.623,54.5027],[-6.625,54.5035],[-6.626,54.5045],[-6.628,54.5046],[-6.6302,54.504],[-6.6313,54.5029],[-6.6314,54.5014],[-6.6321,54.5001],[-6.6351,54.4978],[-6.6382,54.4975],[-6.6391,54.4966],[-6.6391,54.4949],[-6.6406,54.4928],[-6.6404,54.4913],[-6.6415,54.49],[-6.6454,54.4882],[-6.6472,54.4876],[-6.65,54.4875],[-6.6512,54.4871],[-6.6515,54.4861],[-6.6504,54.4856],[-6.6512,54.4836],[-6.65,54.4819],[-6.6501,54.4813],[-6.6525,54.4799],[-6.6535,54.4789],[-6.6531,54.4772],[-6.6516,54.4749],[-6.6501,54.4737],[-6.6501,54.4713],[-6.6507,54.4701],[-6.6521,54.4693],[-6.6571,54.4679],[-6.6599,54.4664],[-6.6612,54.4644],[-6.6626,54.4641],[-6.6669,54.4636],[-6.6688,54.463],[-6.6702,54.4601],[-6.6716,54.4585],[-6.6716,54.4576],[-6.6707,54.4556],[-6.6726,54.4529],[-6.6736,54.4525],[-6.6756,54.4505],[-6.6788,54.4492],[-6.6812,54.4495],[-6.6825,54.4482],[-6.6828,54.447],[-6.6847,54.4457],[-6.6877,54.4444],[-6.6904,54.4444],[-6.6922,54.4448],[-6.6933,54.4445],[-6.6972,54.443],[-6.6983,54.4417],[-6.6982,54.4393],[-6.6989,54.4374],[-6.697,54.4353],[-6.6951,54.4347],[-6.6942,54.4326],[-6.695,54.4308],[-6.6948,54.4296],[-6.6968,54.429],[-6.7018,54.4298],[-6.7038,54.4285],[-6.7036,54.4277],[-6.7046,54.4271],[-6.7043,54.4259],[-6.7049,54.4245],[-6.7054,54.4215],[-6.7051,54.4207],[-6.7032,54.4197],[-6.7018,54.4182],[-6.7016,54.4165],[-6.7054,54.4149],[-6.707,54.4133],[-6.7064,54.4119],[-6.7055,54.4111],[-6.7049,54.4095],[-6.7054,54.4078],[-6.7065,54.407],[-6.7091,54.4066],[-6.7102,54.4059],[-6.7109,54.4041],[-6.713,54.4046],[-6.7141,54.4043],[-6.716,54.4029],[-6.7186,54.4027],[-6.7195,54.4023],[-6.7228,54.4017],[-6.7243,54.4019],[-6.7287,54.4017],[-6.7315,54.4029],[-6.7317,54.4049],[-6.7301,54.4055],[-6.7314,54.407],[-6.7348,54.4089],[-6.738,54.4094],[-6.7421,54.4095],[-6.7456,54.4088],[-6.7477,54.4097],[-6.748,54.4105],[-6.75,54.4108],[-6.7509,54.4097],[-6.7539,54.4091],[-6.7568,54.4072],[-6.7586,54.4068],[-6.7632,54.4073],[-6.7645,54.4084],[-6.7689,54.4104],[-6.77,54.4115],[-6.7703,54.4129],[-6.7715,54.414],[-6.773,54.4142],[-6.776,54.4142],[-6.7789,54.4138],[-6.7851,54.4141],[-6.7856,54.4154],[-6.7871,54.4157],[-6.791,54.4157],[-6.7942,54.4153],[-6.7954,54.4144],[-6.7957,54.4129],[-6.7968,54.4113],[-6.7977,54.4106],[-6.7976,54.409],[-6.7986,54.4086],[-6.7999,54.4091],[-6.8007,54.4084],[-6.8004,54.4074],[-6.8018,54.4058],[-6.8015,54.4029],[-6.8034,54.4022],[-6.805,54.4011],[-6.8063,54.4007],[-6.806,54.3991],[-6.8082,54.3993],[-6.8088,54.3974],[-6.8073,54.3954],[-6.8068,54.3936],[-6.8073,54.3918],[-6.8056,54.3909],[-6.8053,54.39],[-6.8082,54.3865],[-6.8076,54.3854],[-6.8056,54.384],[-6.806,54.3828],[-6.8053,54.3818],[-6.8061,54.3809],[-6.8056,54.3799],[-6.8072,54.3783],[-6.8092,54.378],[-6.809,54.3767],[-6.8101,54.3756],[-6.8123,54.3753],[-6.8132,54.3734],[-6.8099,54.373],[-6.8114,54.3719],[-6.8132,54.3723],[-6.8138,54.3715],[-6.8137,54.3686],[-6.8152,54.3683],[-6.8159,54.3673],[-6.8147,54.3665],[-6.8161,54.3653],[-6.8209,54.3644],[-6.8206,54.3633],[-6.8213,54.361],[-6.8232,54.3606],[-6.8269,54.3605],[-6.8279,54.3597],[-6.8278,54.3583],[-6.8292,54.3571],[-6.8292,54.3565],[-6.8315,54.3543],[-6.8335,54.3517],[-6.8326,54.3501],[-6.8322,54.3475],[-6.8344,54.3448],[-6.8355,54.3442],[-6.8361,54.3404],[-6.836,54.3388],[-6.8376,54.3375],[-6.8382,54.3355],[-6.8402,54.3356],[-6.8414,54.3345],[-6.842,54.3334],[-6.8447,54.3328],[-6.8489,54.333],[-6.8521,54.3324],[-6.8547,54.331],[-6.8548,54.3296],[-6.8573,54.33],[-6.8604,54.3309],[-6.8648,54.3302],[-6.8662,54.3299],[-6.8666,54.331],[-6.869,54.3321],[-6.87,54.3334],[-6.8712,54.3336],[-6.8714,54.3344],[-6.8728,54.3347],[-6.8744,54.3365],[-6.8746,54.3379],[-6.8765,54.3387],[-6.8763,54.3397],[-6.8754,54.3403],[-6.8753,54.3415],[-6.8766,54.3425],[-6.8764,54.3439],[-6.8773,54.3456],[-6.8769,54.3466],[-6.8779,54.3469],[-6.8816,54.3464],[-6.8857,54.3467],[-6.8868,54.3461],[-6.8885,54.3483],[-6.8886,54.3491],[-6.8916,54.3497],[-6.8935,54.3511],[-6.8957,54.3512],[-6.8994,54.3507],[-6.901,54.3497],[-6.9053,54.3498],[-6.9072,54.3505],[-6.9079,54.3519],[-6.9068,54.3534],[-6.907,54.3556],[-6.9057,54.3567],[-6.9057,54.3582],[-6.9065,54.3601],[-6.9043,54.3606],[-6.9049,54.3617],[-6.9072,54.3608],[-6.9083,54.3613],[-6.9101,54.3632],[-6.9116,54.3656],[-6.9107,54.3673],[-6.9088,54.367],[-6.9088,54.368],[-6.9076,54.3694],[-6.9097,54.371],[-6.9129,54.3717],[-6.9132,54.3725],[-6.9119,54.3736],[-6.9119,54.3746],[-6.9147,54.3761],[-6.9175,54.3771],[-6.9183,54.3781],[-6.9204,54.3785],[-6.9234,54.3783],[-6.9275,54.377],[-6.9304,54.3766],[-6.9319,54.376],[-6.9336,54.3779],[-6.9341,54.3799],[-6.9314,54.3804],[-6.9301,54.3799],[-6.9291,54.3807],[-6.9296,54.3817],[-6.9277,54.3816],[-6.9247,54.3825],[-6.9254,54.3831],[-6.9281,54.3831],[-6.9299,54.3839],[-6.932,54.3839],[-6.9347,54.3847],[-6.9378,54.3833],[-6.9393,54.3836],[-6.9424,54.3852],[-6.9446,54.3859],[-6.9459,54.3867],[-6.9464,54.3877],[-6.9448,54.3891],[-6.9446,54.3909],[-6.9463,54.3915],[-6.9478,54.3905],[-6.9491,54.3902],[-6.9538,54.3908],[-6.9603,54.3923],[-6.9607,54.3938],[-6.9594,54.3946],[-6.9601,54.3953],[-6.9597,54.3976],[-6.9601,54.398],[-6.9639,54.3991],[-6.9656,54.4005],[-6.9681,54.4015],[-6.9726,54.401],[-6.9755,54.4001],[-6.9769,54.4004],[-6.9793,54.402],[-6.9777,54.4034],[-6.9776,54.4061],[-6.9784,54.4066],[-6.9818,54.4076],[-6.9824,54.4095],[-6.9857,54.4094],[-6.9886,54.4089],[-6.9904,54.4093],[-6.9909,54.408],[-6.9905,54.4072],[-6.994,54.4059],[-6.9947,54.4053],[-6.997,54.4056],[-6.9972,54.4067],[-7.0008,54.4066],[-7.0015,54.408],[-7.003,54.4087],[-7.0029,54.4099],[-7.0021,54.4108],[-6.9996,54.4107],[-7.0015,54.4133],[-7.0024,54.4136],[-7.0048,54.4132],[-7.0063,54.4137],[-7.0077,54.4151],[-7.0114,54.4158],[-7.0146,54.4169],[-7.0151,54.4159],[-7.0174,54.4156],[-7.016,54.4147],[-7.0178,54.4142],[-7.0202,54.416],[-7.0207,54.4167],[-7.0206,54.4181],[-7.023,54.4179],[-7.0268,54.4191],[-7.0269,54.4196],[-7.0292,54.4206],[-7.0298,54.4214],[-7.0322,54.4207],[-7.0391,54.4177],[-7.0406,54.4181],[-7.0425,54.417],[-7.0435,54.4151],[-7.0462,54.4147],[-7.052,54.4132],[-7.0546,54.4123],[-7.0558,54.4102],[-7.0582,54.4111],[-7.057,54.4084],[-7.0582,54.4064],[-7.0605,54.4051],[-7.0617,54.4026],[-7.0647,54.3993],[-7.0663,54.3985],[-7.0708,54.3955],[-7.0721,54.3938],[-7.0716,54.3924],[-7.072,54.3913],[-7.0716,54.3903],[-7.0733,54.3884],[-7.0745,54.3877],[-7.0768,54.3857],[-7.0811,54.3837],[-7.082,54.3827],[-7.0847,54.3817],[-7.0856,54.3805],[-7.0854,54.3787],[-7.089,54.377],[-7.0923,54.375],[-7.0963,54.3735],[-7.1006,54.3718],[-7.1053,54.3695],[-7.1069,54.3681],[-7.1106,54.3684],[-7.1107,54.367],[-7.1099,54.3657],[-7.1044,54.3617],[-7.1031,54.3605],[-7.1036,54.3599],[-7.104,54.3565],[-7.1048,54.3558],[-7.1076,54.3549],[-7.1093,54.355],[-7.1112,54.3543],[-7.1124,54.353],[-7.1144,54.3526],[-7.1169,54.353],[-7.1197,54.3521],[-7.1202,54.3515],[-7.1221,54.3516],[-7.1249,54.3507],[-7.1262,54.3498],[-7.1277,54.3478],[-7.1277,54.3465],[-7.13,54.3451],[-7.1342,54.3452],[-7.1373,54.3447],[-7.1396,54.3436],[-7.1412,54.3423],[-7.1411,54.3415],[-7.142,54.3397],[-7.1457,54.34],[-7.1475,54.3395],[-7.1498,54.3373],[-7.1527,54.3357],[-7.1547,54.3352],[-7.1575,54.336],[-7.1636,54.3371],[-7.1652,54.3367],[-7.1675,54.3365],[-7.1715,54.3378],[-7.1744,54.3379],[-7.1764,54.3386],[-7.1825,54.3399],[-7.1844,54.3399],[-7.1857,54.3392],[-7.1897,54.3377],[-7.1904,54.3389],[-7.1918,54.3399],[-7.194,54.3409],[-7.1952,54.3421],[-7.2018,54.3419],[-7.2029,54.3411],[-7.2019,54.3389],[-7.2016,54.3375],[-7.2033,54.3369],[-7.2064,54.3371],[-7.2107,54.3351],[-7.216,54.3344],[-7.2173,54.3345],[-7.2195,54.3337],[-7.2219,54.3341],[-7.2237,54.3339],[-7.2243,54.3329],[-7.2259,54.3323],[-7.2276,54.3295],[-7.228,54.3271],[-7.2296,54.3268],[-7.233,54.3271],[-7.235,54.3269],[-7.2362,54.3257],[-7.2378,54.3253],[-7.2411,54.3271],[-7.2414,54.3277],[-7.2468,54.327],[-7.2481,54.3288],[-7.2508,54.3298],[-7.2519,54.3307],[-7.2535,54.3311],[-7.2543,54.3323],[-7.2593,54.3331],[-7.2595,54.3336],[-7.2637,54.3368],[-7.2634,54.3384],[-7.2621,54.3391],[-7.262,54.3405],[-7.2666,54.3414],[-7.2689,54.3423],[-7.2701,54.3433],[-7.2718,54.3436],[-7.2731,54.3447],[-7.2725,54.3464],[-7.2716,54.3477],[-7.2721,54.349],[-7.2722,54.3512],[-7.2716,54.3539],[-7.2723,54.3561],[-7.2747,54.3575],[-7.2729,54.3593],[-7.2721,54.3612],[-7.2754,54.3621],[-7.2771,54.3637],[-7.2769,54.3648],[-7.2774,54.3667],[-7.2791,54.3678],[-7.2801,54.3691],[-7.2805,54.3707],[-7.2815,54.3717],[-7.2843,54.3726],[-7.2863,54.3717],[-7.2886,54.3719],[-7.2901,54.3706],[-7.2917,54.3708],[-7.2921,54.3701],[-7.2945,54.37],[-7.2957,54.3693],[-7.2984,54.3688],[-7.3003,54.3688],[-7.3036,54.3675],[-7.3054,54.3682],[-7.3087,54.3682],[-7.3103,54.369],[-7.3106,54.3705],[-7.3118,54.3713],[-7.3151,54.3714],[-7.3172,54.3709],[-7.3185,54.3696],[-7.3222,54.3685],[-7.3224,54.3695],[-7.3244,54.3701],[-7.3263,54.3698],[-7.3293,54.3701],[-7.3309,54.3704],[-7.3326,54.3714],[-7.3347,54.3721],[-7.3318,54.3741],[-7.333,54.3772],[-7.3322,54.3787],[-7.3332,54.3797],[-7.3355,54.3802],[-7.3361,54.3813],[-7.3408,54.3833],[-7.3417,54.3846],[-7.3401,54.3856],[-7.3382,54.3861],[-7.3366,54.3872],[-7.3366,54.3885],[-7.3376,54.3895],[-7.3381,54.3917],[-7.3387,54.3923],[-7.3366,54.3939],[-7.3349,54.3948],[-7.334,54.3963],[-7.3312,54.3963],[-7.3299,54.3977],[-7.33,54.3982],[-7.3318,54.3987],[-7.332,54.4001],[-7.3334,54.4013],[-7.3337,54.4022],[-7.3324,54.4039],[-7.3325,54.4051],[-7.3343,54.4056],[-7.337,54.406],[-7.3393,54.4077],[-7.3438,54.4088],[-7.3455,54.4086],[-7.3464,54.4097],[-7.3486,54.4113],[-7.3476,54.4126],[-7.3483,54.4138],[-7.3493,54.4143],[-7.3511,54.4162],[-7.3582,54.4181],[-7.3597,54.4182],[-7.3622,54.4191],[-7.3623,54.4199],[-7.3613,54.4211],[-7.3589,54.4223],[-7.3608,54.4253],[-7.3621,54.4293],[-7.3627,54.4319],[-7.3633,54.4327],[-7.3679,54.4376],[-7.3667,54.4377],[-7.3601,54.4396],[-7.3418,54.4439],[-7.3381,54.4446],[-7.3323,54.4451],[-7.3253,54.4438],[-7.3231,54.4449],[-7.3207,54.4449],[-7.3184,54.4431],[-7.3158,54.4424],[-7.3141,54.4426],[-7.3122,54.4434],[-7.3088,54.4432],[-7.3071,54.4438],[-7.3051,54.4433],[-7.3031,54.4432],[-7.2997,54.4434],[-7.2977,54.4438],[-7.2944,54.4439],[-7.2942,54.4448],[-7.292,54.4461],[-7.2889,54.446],[-7.2891,54.4467],[-7.2864,54.4466],[-7.289,54.4487],[-7.2891,54.4503],[-7.2881,54.4508],[-7.2855,54.4515],[-7.2828,54.4509],[-7.2797,54.4509],[-7.2764,54.4515],[-7.2743,54.4544],[-7.2718,54.4537],[-7.2703,54.455],[-7.2707,54.4564],[-7.2716,54.4571],[-7.2718,54.4583],[-7.274,54.4593],[-7.273,54.46],[-7.2715,54.4601],[-7.2696,54.4588],[-7.2676,54.4588],[-7.266,54.4584],[-7.2641,54.4573],[-7.2638,54.4551],[-7.2617,54.4538],[-7.2591,54.4527],[-7.2564,54.4521],[-7.2537,54.4511],[-7.2518,54.4521],[-7.2502,54.4522],[-7.2472,54.4536],[-7.2444,54.4543],[-7.2422,54.4561],[-7.2366,54.4546],[-7.2345,54.4591],[-7.2323,54.4583],[-7.2295,54.4582],[-7.2282,54.4607],[-7.2262,54.4612],[-7.2269,54.4624],[-7.2232,54.465],[-7.2204,54.4659],[-7.2191,54.4654],[-7.2166,54.4653],[-7.2169,54.4666],[-7.2164,54.4676],[-7.215,54.4673],[-7.2132,54.4664],[-7.2108,54.4683],[-7.2085,54.4671],[-7.2036,54.4664],[-7.2011,54.4666],[-7.1995,54.4663],[-7.198,54.4689],[-7.1987,54.472],[-7.1997,54.4731],[-7.2017,54.4739],[-7.2036,54.4764],[-7.2037,54.478],[-7.2018,54.4775],[-7.1966,54.4774],[-7.1934,54.4758],[-7.1931,54.4754],[-7.1901,54.4738],[-7.1884,54.4726],[-7.186,54.4729],[-7.1847,54.4744],[-7.1821,54.4754],[-7.1788,54.4755],[-7.1792,54.4749],[-7.1777,54.4743],[-7.1738,54.4739],[-7.1714,54.4743],[-7.1679,54.4765],[-7.161,54.4726],[-7.158,54.473],[-7.156,54.473],[-7.1548,54.4737],[-7.1538,54.4752],[-7.1526,54.4761],[-7.1518,54.4774],[-7.1505,54.4783],[-7.1481,54.4784],[-7.1444,54.4794],[-7.1425,54.4785],[-7.1404,54.4802],[-7.136,54.4814],[-7.1319,54.4774],[-7.1304,54.4764],[-7.1275,54.4759],[-7.1256,54.4752],[-7.1232,54.4752],[-7.1222,54.4759],[-7.1207,54.476],[-7.1192,54.4769],[-7.1188,54.4785],[-7.1169,54.4803],[-7.1197,54.4835],[-7.1236,54.4844],[-7.1227,54.4868],[-7.1206,54.4867],[-7.1177,54.4862],[-7.1162,54.4854],[-7.1144,54.4851],[-7.1127,54.4844],[-7.109,54.486],[-7.1077,54.4877],[-7.1087,54.4885],[-7.1093,54.4901],[-7.1081,54.4926],[-7.1053,54.4933],[-7.1049,54.4949],[-7.1039,54.4952],[-7.1048,54.4966],[-7.1027,54.4988],[-7.1011,54.499],[-7.1003,54.5004],[-7.0984,54.5002],[-7.0951,54.5007],[-7.0924,54.5016],[-7.0905,54.5037],[-7.0889,54.5044],[-7.085,54.5052],[-7.083,54.505],[-7.0797,54.5051],[-7.0779,54.5046],[-7.0771,54.5053],[-7.0757,54.5054],[-7.073,54.5067],[-7.073,54.505],[-7.0738,54.5028],[-7.0721,54.5029],[-7.0711,54.5036],[-7.0682,54.5043],[-7.0667,54.5066],[-7.0618,54.5039],[-7.059,54.5027],[-7.0526,54.5016],[-7.0541,54.5033],[-7.0531,54.5044],[-7.0513,54.5048],[-7.0516,54.5057],[-7.0507,54.5064],[-7.0478,54.5067],[-7.0451,54.5059],[-7.0417,54.5053],[-7.0401,54.5059],[-7.0405,54.5091],[-7.0413,54.5129],[-7.0386,54.5141],[-7.0401,54.518],[-7.0371,54.5191],[-7.0345,54.5206],[-7.0335,54.5216],[-7.0336,54.5229],[-7.0321,54.5246],[-7.0294,54.526],[-7.0272,54.5249],[-7.0237,54.5243],[-7.0228,54.5237],[-7.02,54.5244],[-7.0173,54.5255],[-7.0154,54.5255],[-7.0107,54.5252],[-7.0097,54.5247],[-7.0072,54.5271],[-7.006,54.5295],[-7.0043,54.5299],[-7.003,54.5313],[-7.001,54.5323],[-6.9976,54.5329],[-6.9961,54.5341],[-6.9952,54.5362],[-6.9943,54.5365],[-6.9914,54.5354],[-6.99,54.5366],[-6.981,54.5416],[-6.9803,54.5423],[-6.9778,54.5433],[-6.9754,54.5437],[-6.9739,54.545],[-6.9736,54.5479],[-6.9726,54.5489],[-6.9765,54.5497],[-6.9793,54.5508],[-6.9807,54.5516],[-6.9825,54.5542],[-6.9866,54.5561],[-6.9866,54.5572],[-6.9857,54.5581],[-6.9834,54.5584],[-6.9815,54.5606],[-6.9797,54.561],[-6.9791,54.5618],[-6.979,54.564],[-6.9776,54.5651],[-6.9743,54.5669],[-6.9716,54.567],[-6.9702,54.5676],[-6.9708,54.5686],[-6.9708,54.5707],[-6.9732,54.5719],[-6.9733,54.5735],[-6.9754,54.5736],[-6.9761,54.574],[-6.9787,54.574],[-6.9829,54.5751],[-6.9814,54.5777],[-6.9823,54.5786],[-6.9839,54.5792],[-6.9873,54.5793],[-6.9874,54.5804],[-6.9885,54.5805],[-6.989,54.5818],[-6.983,54.5813],[-6.9798,54.5807],[-6.9793,54.5803],[-6.9751,54.5795],[-6.9739,54.5797],[-6.9705,54.5796],[-6.9704,54.5812],[-6.9706,54.587],[-6.9669,54.5877],[-6.964,54.5886],[-6.9657,54.5937],[-6.9666,54.5957],[-6.9679,54.5971],[-6.9628,54.6],[-6.9544,54.6042],[-6.9517,54.6054],[-6.949,54.6074],[-6.9489,54.608],[-6.956,54.6095],[-6.9561,54.6107],[-6.9568,54.6111],[-6.9594,54.611],[-6.9617,54.612],[-6.9631,54.615],[-6.9607,54.6166],[-6.961,54.6172],[-6.9632,54.6178],[-6.9634,54.6184],[-6.962,54.6197],[-6.9618,54.6207],[-6.9608,54.622],[-6.9631,54.6227],[-6.9644,54.6237],[-6.9666,54.6265],[-6.9666,54.6275],[-6.9687,54.6291],[-6.969,54.6298],[-6.971,54.6312],[-6.9735,54.6312],[-6.974,54.6326],[-6.9738,54.6339],[-6.9745,54.6347],[-6.9776,54.6352],[-6.9782,54.6371],[-6.976,54.6392],[-6.9769,54.6397],[-6.9773,54.6409],[-6.9767,54.6417],[-6.978,54.643],[-6.9796,54.6451],[-6.9793,54.6459],[-6.9808,54.6479],[-6.9839,54.648],[-6.9848,54.6494],[-6.9874,54.6512],[-6.9894,54.6521],[-6.9892,54.6527],[-6.9873,54.6537],[-6.9867,54.6544],[-6.9845,54.6555],[-6.9839,54.6569],[-6.9793,54.6574],[-6.9761,54.6584],[-6.9748,54.6597],[-6.972,54.6613],[-6.9723,54.6628],[-6.9703,54.6637],[-6.9744,54.6644],[-6.9785,54.6641],[-6.9813,54.6645],[-6.9826,54.6652],[-6.9854,54.6651],[-6.9871,54.6658],[-6.9887,54.6676],[-6.9897,54.6681],[-6.9918,54.668],[-6.9973,54.6695],[-7.0035,54.6715],[-7.0041,54.6728],[-7.0041,54.6755],[-7.0031,54.6764],[-7.0007,54.6777],[-7,54.6784],[-7.0008,54.6798],[-7.0033,54.68],[-7.0041,54.6809],[-7.0048,54.6833],[-7.0028,54.6848],[-6.9988,54.6871],[-6.9983,54.6878],[-6.9985,54.6912],[-6.9955,54.6927],[-6.9947,54.6939],[-6.9947,54.6952],[-6.9974,54.697],[-6.9992,54.6988],[-7.0016,54.6992],[-7.001,54.701],[-6.9999,54.702],[-6.9969,54.7029],[-6.9954,54.7048],[-6.9952,54.7062],[-6.9973,54.7092],[-6.9985,54.7098],[-7.0009,54.71],[-7.0022,54.7106],[-7.0024,54.7123],[-7.0037,54.7141],[-7.0088,54.7146],[-7.01,54.7152],[-7.012,54.718],[-7.0037,54.7236],[-7.0058,54.7274],[-7.0075,54.7313],[-7.004,54.7327],[-7.0004,54.7347],[-6.999,54.7361],[-6.9959,54.7384],[-6.9923,54.7408],[-6.9855,54.7431],[-6.9765,54.7432],[-6.9687,54.7443],[-6.9591,54.7477],[-6.949,54.7508],[-6.9417,54.7522],[-6.9403,54.7566],[-6.9401,54.7581],[-6.9379,54.762],[-6.9369,54.7662],[-6.9409,54.7736],[-6.9374,54.7733],[-6.9293,54.7728],[-6.923,54.7732],[-6.9211,54.775],[-6.9173,54.7762],[-6.9131,54.7769],[-6.9111,54.7779],[-6.9038,54.7839],[-6.9031,54.7865],[-6.9067,54.7913],[-6.9122,54.7956],[-6.9185,54.7999],[-6.9226,54.8016],[-6.9233,54.8026],[-6.9224,54.8047],[-6.92,54.8062],[-6.9184,54.8068],[-6.9165,54.8085],[-6.9156,54.8111],[-6.9127,54.8135],[-6.912,54.8169],[-6.913,54.8204],[-6.9106,54.8219],[-6.9075,54.8227],[-6.901,54.8236],[-6.8988,54.8244],[-6.8969,54.8267],[-6.8933,54.8302],[-6.8908,54.8315],[-6.8879,54.8318],[-6.8873,54.8342],[-6.8874,54.8473],[-6.8875,54.853],[-6.8806,54.8543],[-6.8654,54.8568],[-6.8597,54.8573],[-6.8581,54.8576],[-6.8568,54.8571],[-6.8547,54.8542],[-6.8518,54.851],[-6.835,54.8498],[-6.8328,54.8493],[-6.8188,54.8455],[-6.8124,54.8461],[-6.8035,54.8466],[-6.8006,54.8492],[-6.7948,54.854],[-6.7931,54.8569],[-6.7911,54.8576],[-6.7893,54.8591],[-6.7855,54.8609],[-6.7833,54.8623],[-6.7842,54.8635],[-6.7825,54.8643],[-6.783,54.866],[-6.7841,54.8686],[-6.7854,54.8702],[-6.7831,54.8705],[-6.7811,54.8714],[-6.78,54.8714],[-6.7777,54.8723],[-6.7745,54.8724],[-6.7708,54.8718],[-6.7692,54.8732],[-6.7692,54.8757],[-6.7714,54.8781],[-6.77,54.8841],[-6.7684,54.8856],[-6.7686,54.8862],[-6.7651,54.8887],[-6.7645,54.8903],[-6.7649,54.8935],[-6.764,54.8953],[-6.7627,54.8968],[-6.7593,54.8987],[-6.7592,54.9016],[-6.7585,54.903],[-6.7613,54.9061],[-6.7644,54.9057],[-6.7658,54.9049],[-6.77,54.9044],[-6.7736,54.9058],[-6.7747,54.9069],[-6.7781,54.9092],[-6.7775,54.9098],[-6.7751,54.911],[-6.7766,54.9126],[-6.7762,54.9144],[-6.7741,54.9158],[-6.7708,54.9155],[-6.769,54.9162],[-6.7678,54.9173],[-6.766,54.9177],[-6.7639,54.9189],[-6.7592,54.9212],[-6.7567,54.9219],[-6.7538,54.9216],[-6.7513,54.9221],[-6.748,54.9236],[-6.744,54.9239],[-6.7419,54.9247],[-6.7386,54.9254],[-6.7391,54.9288],[-6.7256,54.9311],[-6.7211,54.9308],[-6.7127,54.9313],[-6.7084,54.9318],[-6.7074,54.931],[-6.7064,54.9289],[-6.7028,54.9274],[-6.7033,54.9258],[-6.7033,54.9237],[-6.7025,54.923],[-6.6994,54.9215],[-6.6983,54.9189],[-6.6954,54.919],[-6.6939,54.9177],[-6.6914,54.9163],[-6.6904,54.9173],[-6.6869,54.9186],[-6.6803,54.92],[-6.6801,54.9197],[-6.6759,54.9184],[-6.6721,54.9189],[-6.6685,54.9207],[-6.6703,54.9234],[-6.6688,54.924],[-6.6652,54.9234],[-6.6579,54.9224],[-6.6504,54.9274],[-6.6483,54.9289],[-6.6482,54.9298],[-6.6455,54.9312],[-6.6447,54.9326],[-6.6457,54.934],[-6.6448,54.9349],[-6.6444,54.9374],[-6.6419,54.9372],[-6.6392,54.9374],[-6.6364,54.9373],[-6.6184,54.9382],[-6.6159,54.9338],[-6.6128,54.9344],[-6.6125,54.9335],[-6.6107,54.933],[-6.61,54.9322],[-6.6065,54.932],[-6.6016,54.9328],[-6.6009,54.9321],[-6.5973,54.9307],[-6.5944,54.9303],[-6.5925,54.9281],[-6.5886,54.9273],[-6.5864,54.9245],[-6.586,54.9235],[-6.5845,54.9239],[-6.5841,54.9257],[-6.5812,54.929],[-6.5808,54.9301],[-6.5771,54.9299],[-6.5749,54.9279],[-6.5669,54.9318],[-6.5665,54.9324],[-6.5616,54.9323],[-6.5608,54.9316],[-6.5585,54.9312],[-6.5575,54.9361],[-6.5561,54.9371],[-6.553,54.9359],[-6.5516,54.937],[-6.5483,54.9359],[-6.5473,54.9367],[-6.5455,54.9344],[-6.5429,54.9327],[-6.5378,54.9336],[-6.54,54.9358],[-6.5401,54.9364],[-6.5422,54.9371],[-6.5428,54.9378],[-6.5419,54.9399],[-6.5396,54.9422],[-6.5414,54.9439],[-6.5413,54.9451],[-6.5396,54.9447],[-6.5394,54.9481],[-6.5397,54.9492],[-6.5386,54.952],[-6.5355,54.9514],[-6.5307,54.9475],[-6.5275,54.9468],[-6.5248,54.9454],[-6.5219,54.9421],[-6.519,54.9411],[-6.5184,54.9404],[-6.5178,54.938],[-6.5162,54.9351],[-6.5136,54.9327],[-6.5116,54.9306],[-6.5107,54.929],[-6.5087,54.9274],[-6.5066,54.9242],[-6.5026,54.9206],[-6.5009,54.9188]]]}</t>
  </si>
  <si>
    <t>{"type":"Polygon","coordinates":[[[-5.517,54.3244],[-5.5326,54.316],[-5.5295,54.3156],[-5.5282,54.3149],[-5.5259,54.3155],[-5.5243,54.3152],[-5.5243,54.3134],[-5.5262,54.3118],[-5.5259,54.3112],[-5.5278,54.31],[-5.5299,54.3097],[-5.5309,54.3109],[-5.5333,54.3121],[-5.5374,54.3129],[-5.5392,54.3129],[-5.5413,54.3123],[-5.5422,54.3111],[-5.5406,54.3103],[-5.5433,54.3083],[-5.5459,54.3087],[-5.5495,54.3078],[-5.5516,54.3065],[-5.553,54.3051],[-5.5541,54.3033],[-5.5545,54.3006],[-5.5566,54.2988],[-5.5569,54.2973],[-5.5576,54.2966],[-5.5571,54.2957],[-5.5592,54.2948],[-5.558,54.2939],[-5.5585,54.2928],[-5.5588,54.2908],[-5.5611,54.2897],[-5.5602,54.2886],[-5.5614,54.2866],[-5.5625,54.2865],[-5.5638,54.2846],[-5.5659,54.284],[-5.5687,54.2813],[-5.5698,54.2814],[-5.5714,54.2797],[-5.5719,54.2783],[-5.5751,54.2757],[-5.5757,54.2746],[-5.5773,54.2732],[-5.5799,54.2724],[-5.583,54.2729],[-5.5829,54.2722],[-5.5855,54.2715],[-5.5873,54.2705],[-5.5893,54.2677],[-5.589,54.2665],[-5.5897,54.2652],[-5.5917,54.2645],[-5.5942,54.2625],[-5.5955,54.2622],[-5.5963,54.261],[-5.5975,54.2607],[-5.5994,54.2612],[-5.6005,54.2623],[-5.6017,54.2621],[-5.6028,54.2637],[-5.6047,54.2641],[-5.6054,54.266],[-5.6069,54.2664],[-5.609,54.2655],[-5.61,54.2634],[-5.6069,54.2632],[-5.607,54.2624],[-5.6087,54.2611],[-5.6056,54.26],[-5.6047,54.2592],[-5.6047,54.2579],[-5.6031,54.2568],[-5.6035,54.2559],[-5.6051,54.2548],[-5.605,54.2543],[-5.6071,54.2533],[-5.6067,54.2525],[-5.608,54.2513],[-5.6078,54.2508],[-5.6098,54.2488],[-5.6111,54.2486],[-5.613,54.2473],[-5.6185,54.2463],[-5.6199,54.247],[-5.6205,54.25],[-5.619,54.2505],[-5.6203,54.2527],[-5.6201,54.2541],[-5.6216,54.2549],[-5.624,54.2557],[-5.6261,54.256],[-5.6284,54.2558],[-5.6296,54.2552],[-5.6287,54.2534],[-5.6296,54.2528],[-5.6291,54.252],[-5.6298,54.2509],[-5.6329,54.2518],[-5.6336,54.2526],[-5.6322,54.254],[-5.6305,54.2548],[-5.6311,54.2561],[-5.6306,54.2573],[-5.6308,54.2584],[-5.6333,54.2599],[-5.6365,54.26],[-5.6376,54.2609],[-5.6375,54.2634],[-5.6384,54.2637],[-5.6407,54.2632],[-5.6386,54.2615],[-5.639,54.2609],[-5.6414,54.2604],[-5.6436,54.2592],[-5.6463,54.2571],[-5.6463,54.2557],[-5.6415,54.2542],[-5.6407,54.2526],[-5.6391,54.2511],[-5.6402,54.2507],[-5.6409,54.2496],[-5.6404,54.2482],[-5.639,54.2464],[-5.6392,54.2457],[-5.637,54.2441],[-5.6378,54.2431],[-5.6374,54.2424],[-5.6381,54.2414],[-5.6398,54.2401],[-5.6409,54.2413],[-5.6437,54.2405],[-5.6442,54.2387],[-5.6469,54.2359],[-5.6473,54.2344],[-5.6491,54.2314],[-5.6506,54.231],[-5.652,54.2311],[-5.6518,54.2297],[-5.6546,54.2294],[-5.6565,54.2288],[-5.6583,54.2275],[-5.659,54.2263],[-5.6606,54.2258],[-5.6625,54.2257],[-5.665,54.2267],[-5.6647,54.2273],[-5.6656,54.2289],[-5.6647,54.2297],[-5.6672,54.2317],[-5.6669,54.2332],[-5.6674,54.2353],[-5.6682,54.2356],[-5.6704,54.2353],[-5.6712,54.2332],[-5.6748,54.2351],[-5.674,54.2371],[-5.672,54.2392],[-5.6749,54.2395],[-5.6736,54.2402],[-5.6751,54.2413],[-5.6771,54.2442],[-5.6782,54.2445],[-5.6775,54.2457],[-5.6783,54.2468],[-5.6803,54.2482],[-5.682,54.2481],[-5.6832,54.2473],[-5.6853,54.2478],[-5.6867,54.2499],[-5.6886,54.2507],[-5.6936,54.2514],[-5.6965,54.2517],[-5.7017,54.2511],[-5.7028,54.2502],[-5.704,54.2502],[-5.7076,54.2507],[-5.7077,54.2512],[-5.7098,54.2515],[-5.7119,54.25],[-5.7141,54.2502],[-5.7152,54.2493],[-5.7163,54.25],[-5.7207,54.2508],[-5.7217,54.2501],[-5.7222,54.2486],[-5.7244,54.2496],[-5.7253,54.2517],[-5.7266,54.253],[-5.7296,54.2532],[-5.731,54.2528],[-5.741,54.2523],[-5.7452,54.2523],[-5.7498,54.2517],[-5.7535,54.2506],[-5.7551,54.2498],[-5.7552,54.2488],[-5.7545,54.2479],[-5.7546,54.2468],[-5.7571,54.2463],[-5.7582,54.2467],[-5.7593,54.2478],[-5.7632,54.2472],[-5.767,54.247],[-5.7762,54.2449],[-5.7782,54.2449],[-5.7791,54.2444],[-5.7816,54.2452],[-5.7822,54.2461],[-5.7862,54.2458],[-5.7925,54.2455],[-5.794,54.2452],[-5.8017,54.2446],[-5.8122,54.2427],[-5.8163,54.2423],[-5.822,54.2428],[-5.8241,54.2437],[-5.8257,54.2455],[-5.826,54.2472],[-5.8271,54.2491],[-5.8287,54.2503],[-5.831,54.2525],[-5.8337,54.2545],[-5.8349,54.2567],[-5.8345,54.2581],[-5.8312,54.2572],[-5.8263,54.2564],[-5.8188,54.2574],[-5.817,54.2591],[-5.8165,54.2603],[-5.8167,54.2614],[-5.8198,54.2648],[-5.8196,54.266],[-5.8203,54.2674],[-5.8206,54.2693],[-5.8212,54.271],[-5.8213,54.2724],[-5.8199,54.2753],[-5.8185,54.2765],[-5.8185,54.2773],[-5.8172,54.2798],[-5.8179,54.2808],[-5.8162,54.2838],[-5.818,54.2841],[-5.8203,54.2832],[-5.8247,54.2807],[-5.8256,54.2793],[-5.8267,54.2786],[-5.8286,54.2783],[-5.8293,54.2776],[-5.8283,54.276],[-5.8291,54.2727],[-5.8303,54.2697],[-5.8328,54.2681],[-5.8356,54.2669],[-5.8376,54.2656],[-5.8391,54.2639],[-5.8381,54.2632],[-5.8391,54.2618],[-5.8407,54.2614],[-5.8422,54.2587],[-5.8416,54.2572],[-5.845,54.2572],[-5.8506,54.2546],[-5.8511,54.2534],[-5.8509,54.2511],[-5.8514,54.2493],[-5.8502,54.2491],[-5.8475,54.2506],[-5.8443,54.2501],[-5.8412,54.2504],[-5.8401,54.2514],[-5.8399,54.253],[-5.838,54.2528],[-5.8371,54.252],[-5.8343,54.2514],[-5.8335,54.2505],[-5.8293,54.2474],[-5.8294,54.2447],[-5.8308,54.2421],[-5.8324,54.2404],[-5.8358,54.2384],[-5.8377,54.2378],[-5.8412,54.2359],[-5.8484,54.2335],[-5.8553,54.2307],[-5.8659,54.2256],[-5.8792,54.2185],[-5.8868,54.2136],[-5.8902,54.2107],[-5.8898,54.2103],[-5.8908,54.209],[-5.893,54.207],[-5.8936,54.205],[-5.8921,54.2039],[-5.8924,54.2026],[-5.8921,54.2014],[-5.89,54.1999],[-5.8888,54.1987],[-5.8852,54.1967],[-5.8855,54.1965],[-5.8812,54.1929],[-5.8785,54.1902],[-5.8763,54.1856],[-5.8765,54.185],[-5.8755,54.1831],[-5.8759,54.1823],[-5.8748,54.1809],[-5.8749,54.18],[-5.8737,54.1777],[-5.8735,54.1766],[-5.8742,54.1752],[-5.874,54.1744],[-5.8741,54.1713],[-5.8732,54.1701],[-5.873,54.1673],[-5.8753,54.1623],[-5.876,54.1589],[-5.876,54.1577],[-5.8771,54.1534],[-5.879,54.1503],[-5.8819,54.1462],[-5.8837,54.1437],[-5.8858,54.1419],[-5.8871,54.1402],[-5.8871,54.1393],[-5.8887,54.1366],[-5.8902,54.1348],[-5.8911,54.1308],[-5.8899,54.1287],[-5.8878,54.1276],[-5.8873,54.1258],[-5.8874,54.1238],[-5.8872,54.1217],[-5.8876,54.121],[-5.8899,54.1203],[-5.8921,54.1191],[-5.8933,54.1181],[-5.8938,54.1167],[-5.8928,54.1141],[-5.8938,54.1131],[-5.8936,54.1109],[-5.8953,54.1098],[-5.8964,54.1085],[-5.897,54.106],[-5.8984,54.1047],[-5.9025,54.1018],[-5.905,54.0994],[-5.9074,54.0994],[-5.9092,54.0988],[-5.9116,54.0975],[-5.9132,54.0959],[-5.9168,54.0938],[-5.9182,54.0942],[-5.92,54.0939],[-5.9224,54.0924],[-5.9237,54.0922],[-5.9268,54.0902],[-5.9324,54.0872],[-5.9363,54.0855],[-5.9389,54.0846],[-5.9428,54.0819],[-5.9508,54.0791],[-5.9547,54.0767],[-5.9584,54.0733],[-5.9589,54.0718],[-5.9582,54.0713],[-5.9583,54.069],[-5.959,54.0685],[-5.9616,54.0676],[-5.9639,54.0659],[-5.9636,54.0646],[-5.9639,54.063],[-5.9654,54.0624],[-5.9685,54.0626],[-5.9728,54.0621],[-5.9769,54.0612],[-5.9821,54.0594],[-5.9887,54.059],[-5.9893,54.0586],[-5.9919,54.059],[-5.9919,54.0596],[-5.9935,54.06],[-5.9966,54.0615],[-5.9972,54.0608],[-5.9948,54.0596],[-5.9926,54.0593],[-5.9924,54.0584],[-5.9971,54.0568],[-6.001,54.0551],[-6.0037,54.0536],[-6.0082,54.0507],[-6.0096,54.0495],[-6.0106,54.048],[-6.0126,54.0464],[-6.0125,54.0451],[-6.0144,54.0443],[-6.0148,54.0436],[-6.0145,54.0422],[-6.0155,54.0418],[-6.019,54.041],[-6.0207,54.0399],[-6.0218,54.0388],[-6.0244,54.0385],[-6.0275,54.0373],[-6.0314,54.0359],[-6.0422,54.0326],[-6.0518,54.0288],[-6.0557,54.027],[-6.0567,54.0256],[-6.0598,54.0242],[-6.0639,54.0229],[-6.0645,54.023],[-6.0654,54.0251],[-6.0647,54.0256],[-6.0648,54.0268],[-6.0663,54.0281],[-6.0696,54.0294],[-6.075,54.0302],[-6.0795,54.03],[-6.0826,54.0296],[-6.0835,54.0302],[-6.0851,54.0327],[-6.0876,54.0352],[-6.0913,54.037],[-6.0945,54.0377],[-6.0975,54.038],[-6.1,54.0386],[-6.1012,54.0393],[-6.1049,54.0402],[-6.1074,54.0405],[-6.1076,54.0414],[-6.1058,54.0415],[-6.1022,54.0435],[-6.1008,54.0438],[-6.1,54.0461],[-6.0989,54.0475],[-6.0986,54.0487],[-6.0965,54.0481],[-6.094,54.0494],[-6.0924,54.0493],[-6.092,54.0482],[-6.0903,54.0483],[-6.0895,54.0477],[-6.0881,54.0479],[-6.0871,54.0475],[-6.0845,54.0482],[-6.0814,54.0471],[-6.0794,54.0476],[-6.0783,54.0487],[-6.0783,54.0502],[-6.0791,54.0513],[-6.0812,54.0526],[-6.0831,54.0546],[-6.0843,54.0554],[-6.0848,54.0568],[-6.0867,54.058],[-6.0887,54.0585],[-6.0907,54.0583],[-6.0919,54.0595],[-6.0942,54.0614],[-6.0945,54.062],[-6.0973,54.0632],[-6.1002,54.0629],[-6.1022,54.0618],[-6.1065,54.0617],[-6.1066,54.0627],[-6.1075,54.0629],[-6.1099,54.0623],[-6.1106,54.0627],[-6.1124,54.0622],[-6.1148,54.063],[-6.1175,54.0633],[-6.1194,54.0638],[-6.1205,54.0651],[-6.1221,54.0657],[-6.1251,54.0661],[-6.1292,54.0659],[-6.1315,54.0651],[-6.1338,54.0655],[-6.1355,54.065],[-6.1357,54.0639],[-6.1381,54.0625],[-6.1399,54.0618],[-6.1408,54.0629],[-6.1424,54.0634],[-6.1442,54.0634],[-6.1455,54.0642],[-6.148,54.0647],[-6.1489,54.0654],[-6.1521,54.0661],[-6.1539,54.066],[-6.1578,54.065],[-6.1639,54.0664],[-6.1654,54.0671],[-6.1682,54.0677],[-6.1695,54.0702],[-6.1744,54.0716],[-6.1751,54.0726],[-6.177,54.0734],[-6.1782,54.0736],[-6.1797,54.0744],[-6.1818,54.0747],[-6.1842,54.0738],[-6.1842,54.0749],[-6.1854,54.0761],[-6.1857,54.0796],[-6.1891,54.0825],[-6.191,54.0855],[-6.1912,54.0886],[-6.1909,54.0919],[-6.1917,54.0941],[-6.1946,54.0958],[-6.1987,54.097],[-6.1997,54.0977],[-6.2031,54.0988],[-6.2062,54.0988],[-6.2131,54.0981],[-6.2146,54.1],[-6.2164,54.1007],[-6.2194,54.1008],[-6.2238,54.1003],[-6.2264,54.1013],[-6.2277,54.1013],[-6.2319,54.1001],[-6.2353,54.1015],[-6.2412,54.1009],[-6.2447,54.1],[-6.2473,54.0997],[-6.252,54.0974],[-6.2541,54.0977],[-6.258,54.1],[-6.2597,54.0993],[-6.2652,54.1022],[-6.2679,54.103],[-6.2692,54.1024],[-6.2716,54.1041],[-6.2731,54.1048],[-6.2757,54.1068],[-6.2783,54.1094],[-6.2823,54.1114],[-6.2858,54.1123],[-6.2894,54.1121],[-6.2918,54.1128],[-6.2934,54.1121],[-6.2939,54.1112],[-6.2971,54.1094],[-6.2982,54.1096],[-6.3003,54.1092],[-6.3042,54.1083],[-6.3088,54.1069],[-6.31,54.1067],[-6.31,54.1036],[-6.3111,54.1008],[-6.3134,54.098],[-6.3141,54.0964],[-6.3177,54.094],[-6.3184,54.0927],[-6.3181,54.0921],[-6.319,54.0911],[-6.3202,54.0911],[-6.3283,54.0935],[-6.3309,54.0936],[-6.3373,54.0948],[-6.3374,54.0963],[-6.3366,54.0986],[-6.3372,54.1016],[-6.3371,54.1024],[-6.3359,54.1036],[-6.3354,54.1052],[-6.3366,54.1068],[-6.3369,54.1084],[-6.3393,54.1085],[-6.3409,54.112],[-6.3423,54.1115],[-6.3446,54.112],[-6.3459,54.1119],[-6.3468,54.1138],[-6.35,54.1137],[-6.3526,54.1128],[-6.355,54.1107],[-6.3558,54.1106],[-6.3586,54.1119],[-6.364,54.1139],[-6.3666,54.1139],[-6.3678,54.1121],[-6.3691,54.1114],[-6.3681,54.1083],[-6.3687,54.1071],[-6.3679,54.106],[-6.3676,54.1045],[-6.3665,54.1041],[-6.3675,54.1028],[-6.3672,54.1012],[-6.3652,54.0986],[-6.3631,54.0975],[-6.3643,54.0959],[-6.3664,54.0948],[-6.3671,54.094],[-6.3655,54.0922],[-6.3646,54.0902],[-6.3643,54.0874],[-6.3644,54.0844],[-6.3632,54.0794],[-6.3634,54.0766],[-6.3645,54.0727],[-6.3682,54.0703],[-6.3734,54.07],[-6.3769,54.069],[-6.3782,54.0698],[-6.3805,54.0689],[-6.3829,54.0689],[-6.3848,54.068],[-6.3866,54.0647],[-6.388,54.0627],[-6.3881,54.0618],[-6.3908,54.0605],[-6.3915,54.0593],[-6.3924,54.0589],[-6.3935,54.0604],[-6.3953,54.0615],[-6.3971,54.0618],[-6.4012,54.0616],[-6.4044,54.0624],[-6.4053,54.0623],[-6.4107,54.0627],[-6.413,54.0632],[-6.4144,54.0628],[-6.4155,54.0619],[-6.4191,54.0625],[-6.4207,54.0607],[-6.4224,54.0596],[-6.4239,54.0612],[-6.4285,54.0609],[-6.4306,54.0585],[-6.4333,54.0596],[-6.4344,54.0612],[-6.4367,54.0586],[-6.4383,54.0576],[-6.4395,54.0575],[-6.4406,54.0581],[-6.4445,54.0566],[-6.4445,54.0582],[-6.4469,54.0588],[-6.4488,54.0608],[-6.4493,54.0609],[-6.4494,54.0632],[-6.4498,54.0644],[-6.4512,54.0647],[-6.4504,54.0658],[-6.4515,54.0677],[-6.4525,54.0687],[-6.4548,54.0701],[-6.4547,54.0709],[-6.4576,54.0727],[-6.4597,54.0719],[-6.4601,54.0713],[-6.4621,54.0706],[-6.4639,54.071],[-6.4658,54.073],[-6.4676,54.074],[-6.4692,54.0742],[-6.4702,54.0735],[-6.4714,54.0736],[-6.4743,54.075],[-6.4762,54.0764],[-6.4787,54.0772],[-6.48,54.0765],[-6.4812,54.0765],[-6.4824,54.0747],[-6.4822,54.0733],[-6.4827,54.0727],[-6.4814,54.0712],[-6.4798,54.0707],[-6.4795,54.0695],[-6.4766,54.0691],[-6.4746,54.0676],[-6.4721,54.0667],[-6.4724,54.0664],[-6.4767,54.0666],[-6.4779,54.0664],[-6.481,54.0673],[-6.4854,54.0668],[-6.4856,54.0656],[-6.49,54.0637],[-6.4939,54.0614],[-6.4975,54.0594],[-6.5044,54.0601],[-6.5078,54.0584],[-6.51,54.0575],[-6.5108,54.0561],[-6.5098,54.0547],[-6.5096,54.0535],[-6.5115,54.0528],[-6.5135,54.0529],[-6.5167,54.0526],[-6.519,54.0538],[-6.5199,54.0549],[-6.5209,54.0551],[-6.5228,54.0563],[-6.5249,54.0568],[-6.5293,54.0593],[-6.5331,54.0597],[-6.5354,54.0584],[-6.537,54.0572],[-6.5395,54.0556],[-6.5441,54.0538],[-6.5463,54.0516],[-6.548,54.0522],[-6.5502,54.0505],[-6.5532,54.0519],[-6.5561,54.0501],[-6.5572,54.0502],[-6.5589,54.0494],[-6.5597,54.0499],[-6.5616,54.0502],[-6.5625,54.0507],[-6.5652,54.0508],[-6.5658,54.0512],[-6.5703,54.051],[-6.5709,54.0513],[-6.57,54.0536],[-6.5723,54.0534],[-6.5731,54.0541],[-6.5744,54.0531],[-6.576,54.0532],[-6.5805,54.0559],[-6.5829,54.055],[-6.5857,54.057],[-6.5875,54.0577],[-6.5919,54.0562],[-6.592,54.0556],[-6.5967,54.0521],[-6.5946,54.0501],[-6.5951,54.0488],[-6.5939,54.0464],[-6.5959,54.0447],[-6.5993,54.0459],[-6.6009,54.0449],[-6.6055,54.0451],[-6.6064,54.0419],[-6.6073,54.0415],[-6.6075,54.0398],[-6.6122,54.0418],[-6.6151,54.0418],[-6.617,54.0427],[-6.6174,54.0409],[-6.6191,54.0388],[-6.6202,54.0394],[-6.6244,54.039],[-6.6259,54.0373],[-6.6284,54.0399],[-6.6296,54.0423],[-6.6316,54.0437],[-6.6343,54.0434],[-6.6368,54.0442],[-6.6365,54.0455],[-6.6374,54.046],[-6.6398,54.0466],[-6.642,54.0487],[-6.6406,54.05],[-6.644,54.0528],[-6.6458,54.0531],[-6.6487,54.0572],[-6.6475,54.0587],[-6.6501,54.0598],[-6.6507,54.0614],[-6.6517,54.0619],[-6.6531,54.0618],[-6.6563,54.0623],[-6.6588,54.0619],[-6.6619,54.0629],[-6.6629,54.0641],[-6.666,54.0664],[-6.6651,54.0687],[-6.6653,54.0698],[-6.6669,54.0709],[-6.6686,54.0711],[-6.6699,54.0729],[-6.6696,54.0739],[-6.6655,54.0744],[-6.664,54.0738],[-6.6621,54.0739],[-6.6617,54.0747],[-6.6595,54.0754],[-6.6591,54.0763],[-6.6599,54.0775],[-6.6592,54.078],[-6.6594,54.0797],[-6.6586,54.0806],[-6.6596,54.0837],[-6.6593,54.0848],[-6.6567,54.0866],[-6.6567,54.0873],[-6.658,54.088],[-6.6594,54.0875],[-6.6604,54.0892],[-6.6619,54.09],[-6.6629,54.0929],[-6.6619,54.0937],[-6.6598,54.0963],[-6.6575,54.0949],[-6.6556,54.0935],[-6.6544,54.0937],[-6.6521,54.0931],[-6.6505,54.0945],[-6.646,54.0961],[-6.647,54.0984],[-6.646,54.0993],[-6.6464,54.1007],[-6.6476,54.101],[-6.65,54.1028],[-6.6514,54.1045],[-6.6516,54.1058],[-6.651,54.1068],[-6.6524,54.1072],[-6.6564,54.11],[-6.6591,54.1135],[-6.6605,54.1165],[-6.6617,54.1175],[-6.6615,54.1201],[-6.6621,54.1207],[-6.6622,54.1227],[-6.6614,54.1235],[-6.6588,54.1242],[-6.6549,54.1238],[-6.6534,54.1227],[-6.6526,54.1216],[-6.6495,54.1217],[-6.6496,54.1241],[-6.651,54.1254],[-6.6519,54.1271],[-6.6506,54.1271],[-6.6498,54.1284],[-6.6508,54.1295],[-6.6491,54.1303],[-6.6452,54.1302],[-6.6418,54.1311],[-6.6406,54.132],[-6.6412,54.134],[-6.64,54.1356],[-6.6401,54.137],[-6.6419,54.139],[-6.6411,54.1399],[-6.6419,54.1411],[-6.6413,54.1425],[-6.6394,54.1424],[-6.638,54.1435],[-6.6388,54.145],[-6.6377,54.1463],[-6.6361,54.1459],[-6.6338,54.1471],[-6.6326,54.1471],[-6.6319,54.1498],[-6.6328,54.1507],[-6.6322,54.1528],[-6.6308,54.1542],[-6.632,54.1547],[-6.632,54.1556],[-6.6337,54.1579],[-6.6334,54.1583],[-6.6345,54.1595],[-6.6342,54.16],[-6.6355,54.1616],[-6.6347,54.1621],[-6.6353,54.1632],[-6.6361,54.1659],[-6.6368,54.1667],[-6.6366,54.1686],[-6.6372,54.1693],[-6.6373,54.1711],[-6.6381,54.1719],[-6.6403,54.1724],[-6.6417,54.1744],[-6.6435,54.1757],[-6.645,54.1799],[-6.6447,54.1807],[-6.6452,54.183],[-6.6435,54.1841],[-6.6427,54.1853],[-6.6387,54.1857],[-6.6381,54.1864],[-6.6384,54.1878],[-6.6395,54.1889],[-6.6379,54.1909],[-6.6341,54.1922],[-6.6327,54.1923],[-6.631,54.1941],[-6.6293,54.1947],[-6.6263,54.1947],[-6.6237,54.1964],[-6.6204,54.1965],[-6.6165,54.1984],[-6.6163,54.1992],[-6.6165,54.2022],[-6.6153,54.2027],[-6.6148,54.204],[-6.6118,54.2066],[-6.6117,54.2083],[-6.613,54.2126],[-6.6116,54.2131],[-6.6023,54.2152],[-6.6009,54.217],[-6.6008,54.2191],[-6.5981,54.2192],[-6.5943,54.2202],[-6.5903,54.2192],[-6.5888,54.2191],[-6.5878,54.2181],[-6.5873,54.214],[-6.5852,54.2143],[-6.581,54.2151],[-6.5791,54.2157],[-6.5748,54.2186],[-6.5729,54.2243],[-6.5631,54.2272],[-6.5564,54.2304],[-6.5558,54.2282],[-6.5516,54.2269],[-6.5507,54.2273],[-6.5501,54.2289],[-6.5471,54.2299],[-6.547,54.2302],[-6.5442,54.2311],[-6.5424,54.2322],[-6.5401,54.232],[-6.538,54.2324],[-6.5359,54.2338],[-6.5343,54.2352],[-6.5326,54.2353],[-6.5302,54.2363],[-6.5282,54.2362],[-6.5261,54.2373],[-6.5251,54.237],[-6.5236,54.2356],[-6.5235,54.2335],[-6.5219,54.2331],[-6.5188,54.2331],[-6.5167,54.2321],[-6.5164,54.2314],[-6.5149,54.2311],[-6.5129,54.2296],[-6.5114,54.23],[-6.5101,54.2282],[-6.5085,54.2279],[-6.5071,54.2265],[-6.505,54.226],[-6.5048,54.2281],[-6.504,54.2293],[-6.5026,54.2298],[-6.4995,54.2327],[-6.4976,54.2333],[-6.4947,54.2325],[-6.4911,54.2329],[-6.4919,54.2344],[-6.4887,54.2351],[-6.4882,54.2355],[-6.4868,54.2382],[-6.4865,54.2418],[-6.4844,54.2423],[-6.4822,54.2418],[-6.4808,54.2444],[-6.4804,54.2457],[-6.4784,54.2477],[-6.4759,54.2482],[-6.4751,54.2502],[-6.4713,54.2522],[-6.4679,54.255],[-6.4667,54.254],[-6.4642,54.2531],[-6.4634,54.252],[-6.4588,54.2522],[-6.4513,54.2565],[-6.451,54.2581],[-6.4482,54.2602],[-6.4478,54.2611],[-6.4452,54.2627],[-6.4439,54.2651],[-6.44,54.2676],[-6.436,54.2679],[-6.4269,54.2677],[-6.4245,54.2679],[-6.4208,54.2675],[-6.4175,54.2681],[-6.4128,54.2707],[-6.4115,54.2706],[-6.4076,54.2721],[-6.4037,54.273],[-6.4022,54.2732],[-6.3988,54.2729],[-6.391,54.2729],[-6.3887,54.2727],[-6.3865,54.2721],[-6.3855,54.2722],[-6.3808,54.2708],[-6.3799,54.2692],[-6.3782,54.2681],[-6.3746,54.2676],[-6.3747,54.2662],[-6.3741,54.2655],[-6.3716,54.2658],[-6.3688,54.2654],[-6.3662,54.2659],[-6.3673,54.2666],[-6.3674,54.2697],[-6.3646,54.2708],[-6.3617,54.2712],[-6.3567,54.2724],[-6.3565,54.2734],[-6.3553,54.2743],[-6.3526,54.2741],[-6.35,54.2736],[-6.3465,54.2726],[-6.3453,54.2721],[-6.3424,54.2696],[-6.3409,54.2674],[-6.3389,54.2657],[-6.3372,54.2647],[-6.3343,54.264],[-6.3331,54.2634],[-6.329,54.2637],[-6.3252,54.2652],[-6.3233,54.2666],[-6.318,54.2666],[-6.3131,54.2671],[-6.3095,54.2655],[-6.3063,54.265],[-6.3038,54.2672],[-6.3026,54.2671],[-6.301,54.2659],[-6.2976,54.2652],[-6.2957,54.2663],[-6.2912,54.2652],[-6.2895,54.2652],[-6.2882,54.2668],[-6.2881,54.2692],[-6.2877,54.2704],[-6.2866,54.2713],[-6.2851,54.2716],[-6.283,54.2713],[-6.2801,54.2719],[-6.2774,54.2685],[-6.2763,54.2654],[-6.2741,54.2647],[-6.269,54.2615],[-6.2661,54.2622],[-6.263,54.262],[-6.2597,54.2599],[-6.2593,54.2593],[-6.255,54.2579],[-6.2534,54.258],[-6.2512,54.2587],[-6.2499,54.2596],[-6.2481,54.26],[-6.2465,54.2611],[-6.2453,54.2632],[-6.2433,54.2638],[-6.2415,54.2627],[-6.2401,54.2625],[-6.2377,54.2612],[-6.2361,54.2606],[-6.2339,54.2591],[-6.2305,54.2578],[-6.2285,54.2576],[-6.227,54.2579],[-6.2223,54.2579],[-6.2151,54.2586],[-6.2134,54.2587],[-6.2117,54.256],[-6.2109,54.2554],[-6.2097,54.2529],[-6.2072,54.2514],[-6.2037,54.2512],[-6.2002,54.2505],[-6.1981,54.2505],[-6.1974,54.25],[-6.1948,54.2499],[-6.1934,54.249],[-6.1906,54.2486],[-6.185,54.2453],[-6.1826,54.2442],[-6.1899,54.2377],[-6.184,54.2373],[-6.182,54.2373],[-6.1817,54.2337],[-6.1822,54.2327],[-6.1824,54.2293],[-6.1803,54.2271],[-6.1792,54.2281],[-6.1762,54.23],[-6.1725,54.2305],[-6.1698,54.2302],[-6.1683,54.2287],[-6.1679,54.2265],[-6.1658,54.226],[-6.165,54.2248],[-6.1645,54.2224],[-6.1613,54.219],[-6.1589,54.2206],[-6.1571,54.2224],[-6.1551,54.225],[-6.153,54.2253],[-6.1536,54.2261],[-6.1508,54.2285],[-6.1516,54.2309],[-6.1497,54.2328],[-6.1466,54.2325],[-6.1443,54.2332],[-6.144,54.2337],[-6.1396,54.2363],[-6.1388,54.2374],[-6.1392,54.2413],[-6.1372,54.2429],[-6.1311,54.2431],[-6.1302,54.242],[-6.1271,54.2428],[-6.1232,54.2426],[-6.1209,54.246],[-6.12,54.2451],[-6.1197,54.2436],[-6.1172,54.2441],[-6.1162,54.2439],[-6.116,54.2421],[-6.1124,54.242],[-6.108,54.2402],[-6.1081,54.2412],[-6.107,54.2436],[-6.1053,54.2438],[-6.1043,54.245],[-6.1031,54.2448],[-6.1027,54.2458],[-6.1015,54.2469],[-6.0991,54.2477],[-6.0963,54.2466],[-6.0946,54.2465],[-6.0935,54.2482],[-6.0905,54.2468],[-6.0873,54.2471],[-6.0839,54.2463],[-6.081,54.2463],[-6.0799,54.2469],[-6.0805,54.2478],[-6.0807,54.2502],[-6.0799,54.253],[-6.0773,54.2538],[-6.0736,54.254],[-6.0713,54.2545],[-6.0672,54.254],[-6.064,54.2523],[-6.0623,54.2516],[-6.0586,54.2489],[-6.0533,54.2462],[-6.0529,54.2445],[-6.0514,54.244],[-6.0507,54.2459],[-6.0463,54.2463],[-6.0468,54.2471],[-6.0467,54.2494],[-6.0457,54.2519],[-6.0438,54.2546],[-6.044,54.2552],[-6.043,54.2563],[-6.0433,54.2589],[-6.0406,54.2592],[-6.0398,54.2602],[-6.0398,54.2632],[-6.0435,54.2628],[-6.0461,54.2645],[-6.0475,54.264],[-6.0498,54.2638],[-6.052,54.2643],[-6.0537,54.264],[-6.058,54.264],[-6.0608,54.2636],[-6.063,54.2639],[-6.0658,54.2636],[-6.0669,54.2625],[-6.0729,54.2624],[-6.0767,54.2636],[-6.0776,54.2657],[-6.0769,54.2669],[-6.0753,54.2679],[-6.0742,54.2695],[-6.0695,54.2699],[-6.0652,54.2704],[-6.0636,54.2716],[-6.0675,54.2731],[-6.0688,54.2759],[-6.0692,54.2776],[-6.0708,54.2791],[-6.0734,54.2797],[-6.0726,54.2812],[-6.0708,54.2811],[-6.0686,54.2816],[-6.0655,54.2807],[-6.0615,54.2804],[-6.0599,54.281],[-6.0605,54.2837],[-6.0604,54.2851],[-6.0629,54.2869],[-6.0619,54.2894],[-6.0609,54.2894],[-6.0609,54.2915],[-6.064,54.2927],[-6.0679,54.2937],[-6.0707,54.2937],[-6.073,54.2943],[-6.0767,54.2961],[-6.0803,54.2987],[-6.0826,54.2995],[-6.0834,54.3013],[-6.0844,54.3024],[-6.0862,54.3033],[-6.0864,54.3044],[-6.0875,54.3051],[-6.0904,54.3081],[-6.093,54.3099],[-6.0943,54.3101],[-6.0965,54.3114],[-6.0971,54.3126],[-6.1006,54.3155],[-6.1022,54.3171],[-6.1029,54.3171],[-6.1054,54.3186],[-6.1028,54.321],[-6.0998,54.3221],[-6.1002,54.3245],[-6.1009,54.3248],[-6.1008,54.3261],[-6.098,54.3269],[-6.0942,54.3269],[-6.0922,54.3275],[-6.0887,54.3282],[-6.0862,54.3283],[-6.0845,54.3279],[-6.082,54.3277],[-6.0793,54.3281],[-6.0744,54.3273],[-6.0737,54.3261],[-6.0711,54.3254],[-6.0646,54.327],[-6.0647,54.3283],[-6.0642,54.3316],[-6.0642,54.3334],[-6.0614,54.3367],[-6.059,54.3385],[-6.0523,54.3427],[-6.0487,54.3448],[-6.0466,54.3458],[-6.0436,54.3476],[-6.0426,54.3487],[-6.0419,54.3507],[-6.0417,54.3525],[-6.0424,54.3543],[-6.0398,54.3558],[-6.0356,54.3562],[-6.034,54.3567],[-6.0327,54.3578],[-6.0309,54.361],[-6.03,54.361],[-6.0275,54.3624],[-6.0294,54.3632],[-6.0296,54.3643],[-6.0266,54.3651],[-6.0262,54.3658],[-6.0245,54.367],[-6.0219,54.3679],[-6.0221,54.3687],[-6.0195,54.3706],[-6.0184,54.3717],[-6.013,54.3721],[-6.0095,54.3728],[-6.0052,54.3728],[-5.9978,54.374],[-5.9929,54.3742],[-5.9851,54.3769],[-5.9819,54.3789],[-5.9785,54.3814],[-5.9744,54.3829],[-5.9712,54.3845],[-5.9699,54.3832],[-5.9679,54.3832],[-5.9645,54.3821],[-5.962,54.3816],[-5.9589,54.3807],[-5.9562,54.3805],[-5.9534,54.3806],[-5.951,54.3796],[-5.949,54.3804],[-5.9481,54.3812],[-5.9468,54.3814],[-5.9459,54.3822],[-5.9427,54.3827],[-5.9412,54.3837],[-5.9414,54.3866],[-5.9419,54.3879],[-5.941,54.3898],[-5.9415,54.3909],[-5.9384,54.3912],[-5.9395,54.3941],[-5.9385,54.395],[-5.9401,54.3961],[-5.9402,54.3981],[-5.9432,54.3985],[-5.9456,54.3983],[-5.9463,54.3991],[-5.9483,54.4005],[-5.9517,54.4038],[-5.9479,54.4038],[-5.9449,54.4045],[-5.9462,54.4076],[-5.9456,54.4092],[-5.9466,54.4121],[-5.9463,54.4145],[-5.9432,54.4147],[-5.9404,54.4155],[-5.9382,54.4164],[-5.9343,54.419],[-5.9325,54.4196],[-5.9334,54.4202],[-5.9317,54.4217],[-5.9303,54.4214],[-5.9284,54.4229],[-5.927,54.4231],[-5.9253,54.424],[-5.9273,54.4255],[-5.9289,54.4274],[-5.9317,54.4292],[-5.9296,54.4305],[-5.9244,54.4315],[-5.9229,54.4325],[-5.9205,54.4326],[-5.9158,54.4334],[-5.9174,54.4346],[-5.9168,54.4365],[-5.9181,54.4379],[-5.9207,54.4394],[-5.9182,54.4407],[-5.9186,54.4428],[-5.9191,54.4437],[-5.9185,54.4458],[-5.9174,54.4466],[-5.9189,54.4476],[-5.9157,54.4484],[-5.9165,54.45],[-5.9099,54.4495],[-5.9076,54.4497],[-5.9067,54.4518],[-5.9028,54.4532],[-5.9008,54.4548],[-5.9013,54.4569],[-5.9048,54.4588],[-5.9044,54.4616],[-5.9033,54.4622],[-5.9016,54.4625],[-5.899,54.4634],[-5.8947,54.4643],[-5.8936,54.4649],[-5.8905,54.4657],[-5.8877,54.4659],[-5.8864,54.4663],[-5.8843,54.4661],[-5.8826,54.4665],[-5.8795,54.4668],[-5.8774,54.4673],[-5.8781,54.4695],[-5.8772,54.4706],[-5.8768,54.472],[-5.877,54.4733],[-5.8757,54.475],[-5.8735,54.4758],[-5.8737,54.4773],[-5.8747,54.4779],[-5.8724,54.4794],[-5.8696,54.4799],[-5.8666,54.4799],[-5.8639,54.4803],[-5.8617,54.4795],[-5.8593,54.4794],[-5.8609,54.4811],[-5.8598,54.4821],[-5.8599,54.4834],[-5.8588,54.4853],[-5.8568,54.487],[-5.853,54.4871],[-5.8485,54.4845],[-5.8463,54.4854],[-5.8468,54.4884],[-5.8474,54.4893],[-5.8465,54.4915],[-5.8425,54.4926],[-5.8404,54.4911],[-5.8377,54.4903],[-5.8322,54.4893],[-5.8314,54.4905],[-5.8298,54.4917],[-5.8281,54.4919],[-5.8263,54.4929],[-5.8257,54.4947],[-5.8245,54.4955],[-5.8236,54.4958],[-5.8213,54.494],[-5.8183,54.4921],[-5.8176,54.4904],[-5.8154,54.4894],[-5.8147,54.4881],[-5.8153,54.4862],[-5.8129,54.4852],[-5.8131,54.4833],[-5.8118,54.4825],[-5.8095,54.4825],[-5.8096,54.4794],[-5.8085,54.4781],[-5.8086,54.4759],[-5.8076,54.4753],[-5.8019,54.4729],[-5.7986,54.4736],[-5.7968,54.4732],[-5.7955,54.4702],[-5.7947,54.4693],[-5.7952,54.468],[-5.7937,54.4668],[-5.7923,54.4647],[-5.7908,54.464],[-5.7887,54.4636],[-5.7874,54.464],[-5.7852,54.464],[-5.7788,54.4672],[-5.7777,54.4655],[-5.7763,54.4642],[-5.7766,54.4635],[-5.7704,54.4625],[-5.7656,54.4652],[-5.7627,54.4645],[-5.762,54.4634],[-5.7598,54.4619],[-5.7585,54.46],[-5.757,54.4601],[-5.7513,54.4619],[-5.7504,54.4626],[-5.7464,54.4643],[-5.7452,54.4645],[-5.7391,54.4639],[-5.737,54.464],[-5.735,54.4624],[-5.7332,54.4623],[-5.7338,54.461],[-5.7326,54.459],[-5.7338,54.4542],[-5.7279,54.4501],[-5.7239,54.4478],[-5.7222,54.4475],[-5.714,54.4477],[-5.7092,54.4473],[-5.7026,54.4465],[-5.7025,54.4477],[-5.7016,54.4482],[-5.7002,54.4507],[-5.6966,54.4509],[-5.6962,54.4499],[-5.6942,54.4498],[-5.6933,54.4508],[-5.6929,54.455],[-5.6893,54.4559],[-5.6876,54.4542],[-5.6847,54.4535],[-5.6821,54.4539],[-5.6821,54.4553],[-5.6786,54.4562],[-5.679,54.4584],[-5.6778,54.4586],[-5.6725,54.4578],[-5.6714,54.4584],[-5.6715,54.4594],[-5.6699,54.4606],[-5.6686,54.461],[-5.6628,54.4614],[-5.6606,54.4613],[-5.6583,54.4599],[-5.6571,54.4605],[-5.6552,54.4602],[-5.653,54.4603],[-5.652,54.461],[-5.6498,54.4607],[-5.6478,54.4594],[-5.6444,54.4581],[-5.6395,54.4576],[-5.6373,54.4585],[-5.6336,54.4642],[-5.6293,54.4651],[-5.6256,54.4637],[-5.6149,54.464],[-5.5848,54.4496],[-5.5965,54.407],[-5.5855,54.3918],[-5.5495,54.3739],[-5.5341,54.3419],[-5.517,54.3244]]]}</t>
  </si>
  <si>
    <t>{"type":"MultiPolygon","coordinates":[[[[-5.517,54.3244],[-5.5341,54.3419],[-5.5495,54.3739],[-5.5855,54.3918],[-5.5965,54.407],[-5.5848,54.4496],[-5.6149,54.464],[-5.6256,54.4637],[-5.6293,54.4651],[-5.6336,54.4642],[-5.6373,54.4585],[-5.6395,54.4576],[-5.6444,54.4581],[-5.6478,54.4594],[-5.6498,54.4607],[-5.652,54.461],[-5.653,54.4603],[-5.6552,54.4602],[-5.6571,54.4605],[-5.6583,54.4599],[-5.6606,54.4613],[-5.6628,54.4614],[-5.6686,54.461],[-5.6699,54.4606],[-5.6715,54.4594],[-5.6714,54.4584],[-5.6725,54.4578],[-5.6778,54.4586],[-5.679,54.4584],[-5.6786,54.4562],[-5.6821,54.4553],[-5.6821,54.4539],[-5.6847,54.4535],[-5.6876,54.4542],[-5.6893,54.4559],[-5.6929,54.455],[-5.6933,54.4508],[-5.6942,54.4498],[-5.6962,54.4499],[-5.6966,54.4509],[-5.7002,54.4507],[-5.7016,54.4482],[-5.7025,54.4477],[-5.7026,54.4465],[-5.7092,54.4473],[-5.714,54.4477],[-5.7222,54.4475],[-5.7239,54.4478],[-5.7279,54.4501],[-5.7338,54.4542],[-5.7326,54.459],[-5.7338,54.461],[-5.7332,54.4623],[-5.735,54.4624],[-5.737,54.464],[-5.7391,54.4639],[-5.7452,54.4645],[-5.7464,54.4643],[-5.7504,54.4626],[-5.7513,54.4619],[-5.757,54.4601],[-5.7585,54.46],[-5.7598,54.4619],[-5.762,54.4634],[-5.7627,54.4645],[-5.7656,54.4652],[-5.7704,54.4625],[-5.7766,54.4635],[-5.7763,54.4642],[-5.7777,54.4655],[-5.7788,54.4672],[-5.7852,54.464],[-5.7874,54.464],[-5.7887,54.4636],[-5.7908,54.464],[-5.7923,54.4647],[-5.7937,54.4668],[-5.7952,54.468],[-5.7947,54.4693],[-5.7955,54.4702],[-5.7968,54.4732],[-5.7986,54.4736],[-5.8019,54.4729],[-5.8076,54.4753],[-5.8086,54.4759],[-5.8085,54.4781],[-5.8096,54.4794],[-5.8095,54.4825],[-5.8118,54.4825],[-5.8131,54.4833],[-5.8129,54.4852],[-5.8153,54.4862],[-5.8147,54.4881],[-5.8154,54.4894],[-5.8176,54.4904],[-5.8183,54.4921],[-5.8213,54.494],[-5.8236,54.4958],[-5.8245,54.4955],[-5.8254,54.4968],[-5.8282,54.4998],[-5.8306,54.499],[-5.8341,54.5014],[-5.8311,54.5031],[-5.8339,54.5048],[-5.8306,54.5065],[-5.8294,54.5074],[-5.8306,54.5085],[-5.8303,54.5091],[-5.8311,54.5106],[-5.8313,54.5121],[-5.8299,54.5125],[-5.8291,54.5139],[-5.8289,54.5155],[-5.8299,54.5164],[-5.8305,54.5185],[-5.8302,54.5192],[-5.8315,54.5201],[-5.8305,54.5206],[-5.8283,54.5236],[-5.8278,54.5255],[-5.8262,54.5269],[-5.8258,54.5277],[-5.8241,54.5281],[-5.8199,54.5281],[-5.8179,54.5299],[-5.8161,54.532],[-5.8172,54.5328],[-5.8163,54.5342],[-5.8188,54.5361],[-5.8178,54.5364],[-5.8139,54.5363],[-5.8113,54.5374],[-5.8103,54.5397],[-5.809,54.5405],[-5.8051,54.5442],[-5.8024,54.545],[-5.7973,54.5444],[-5.796,54.5445],[-5.794,54.5458],[-5.7944,54.5475],[-5.7935,54.5478],[-5.7933,54.5495],[-5.7919,54.5502],[-5.7947,54.5512],[-5.7966,54.5514],[-5.7975,54.5521],[-5.7988,54.5546],[-5.7993,54.555],[-5.7999,54.5612],[-5.7962,54.5649],[-5.7938,54.5646],[-5.7909,54.5657],[-5.7884,54.5672],[-5.7884,54.5683],[-5.7914,54.5689],[-5.79,54.5712],[-5.7879,54.5718],[-5.7859,54.5719],[-5.7836,54.5742],[-5.7814,54.5755],[-5.7808,54.5763],[-5.7787,54.5766],[-5.7743,54.5768],[-5.773,54.5757],[-5.7713,54.5754],[-5.7679,54.5767],[-5.7666,54.5782],[-5.7655,54.5805],[-5.7585,54.5815],[-5.7587,54.5849],[-5.7613,54.5849],[-5.7627,54.5852],[-5.7654,54.5868],[-5.7679,54.5918],[-5.7701,54.5914],[-5.7709,54.5939],[-5.7745,54.594],[-5.7739,54.5962],[-5.7732,54.5976],[-5.7734,54.5986],[-5.7725,54.6],[-5.7699,54.6007],[-5.77,54.6027],[-5.7687,54.6038],[-5.7696,54.6048],[-5.7696,54.6064],[-5.7691,54.6071],[-5.7698,54.6101],[-5.7714,54.611],[-5.7725,54.6132],[-5.7755,54.6128],[-5.7801,54.6133],[-5.7814,54.614],[-5.7827,54.6153],[-5.7839,54.6158],[-5.7844,54.6168],[-5.7858,54.6174],[-5.7874,54.6196],[-5.7911,54.6191],[-5.795,54.6187],[-5.799,54.6176],[-5.7986,54.6167],[-5.8035,54.6157],[-5.8078,54.6162],[-5.8085,54.6165],[-5.8101,54.6156],[-5.8116,54.6153],[-5.8145,54.6141],[-5.818,54.6133],[-5.8223,54.613],[-5.8244,54.6127],[-5.8297,54.6114],[-5.8318,54.6107],[-5.8315,54.6125],[-5.83,54.616],[-5.8303,54.6168],[-5.8333,54.6165],[-5.8383,54.6165],[-5.8394,54.6176],[-5.8438,54.6173],[-5.8449,54.6186],[-5.847,54.6189],[-5.8487,54.6195],[-5.8467,54.6209],[-5.8476,54.6214],[-5.8519,54.6209],[-5.8533,54.6213],[-5.8576,54.6231],[-5.8595,54.6236],[-5.8547,54.6281],[-5.8547,54.6306],[-5.8557,54.6323],[-5.8561,54.6337],[-5.8543,54.6357],[-5.8503,54.6381],[-5.8481,54.6402],[-5.8463,54.6408],[-5.8421,54.6415],[-5.8402,54.642],[-5.8382,54.6432],[-5.835,54.6442],[-5.8309,54.645],[-5.8308,54.6454],[-5.8279,54.6477],[-5.8251,54.6494],[-5.8235,54.6517],[-5.8217,54.6522],[-5.8187,54.6527],[-5.818,54.6535],[-5.8125,54.6561],[-5.8115,54.657],[-5.8067,54.6586],[-5.8055,54.6594],[-5.803,54.6596],[-5.8017,54.6601],[-5.7996,54.6613],[-5.7929,54.6615],[-5.7914,54.6622],[-5.7872,54.6631],[-5.7865,54.6637],[-5.7839,54.6641],[-5.7796,54.6651],[-5.7785,54.6658],[-5.7743,54.6662],[-5.7727,54.6672],[-5.7703,54.6681],[-5.7699,54.6687],[-5.766,54.6694],[-5.764,54.6694],[-5.7623,54.6709],[-5.7586,54.672],[-5.7572,54.6718],[-5.7551,54.6725],[-5.7542,54.6733],[-5.7499,54.6745],[-5.746,54.676],[-5.7421,54.6777],[-5.7404,54.6774],[-5.7397,54.6761],[-5.7402,54.6755],[-5.7397,54.6741],[-5.7367,54.6726],[-5.7344,54.6719],[-5.7313,54.6721],[-5.7301,54.6703],[-5.7217,54.6671],[-5.7202,54.6671],[-5.7178,54.6682],[-5.7167,54.6671],[-5.7151,54.667],[-5.7128,54.6681],[-5.7099,54.6682],[-5.7077,54.6678],[-5.7067,54.6682],[-5.7053,54.6674],[-5.7016,54.6682],[-5.6991,54.6685],[-5.6975,54.6677],[-5.6951,54.6671],[-5.695,54.6663],[-5.6928,54.6656],[-5.691,54.6659],[-5.6906,54.6669],[-5.6889,54.6681],[-5.686,54.668],[-5.6812,54.6689],[-5.6791,54.6678],[-5.6786,54.6667],[-5.6773,54.6665],[-5.6758,54.6656],[-5.6738,54.663],[-5.6705,54.6635],[-5.6704,54.6649],[-5.6695,54.6656],[-5.6646,54.6665],[-5.6644,54.6672],[-5.6624,54.6681],[-5.6605,54.6694],[-5.6578,54.6703],[-5.6571,54.671],[-5.6553,54.6704],[-5.6537,54.6688],[-5.6543,54.6665],[-5.6527,54.6658],[-5.6497,54.6656],[-5.6472,54.6656],[-5.6434,54.6662],[-5.6406,54.6671],[-5.6369,54.6689],[-5.6356,54.6704],[-5.6353,54.672],[-5.6372,54.673],[-5.6373,54.6759],[-5.6377,54.677],[-5.6375,54.6786],[-5.6364,54.6782],[-5.6356,54.679],[-5.6336,54.6797],[-5.6289,54.6802],[-5.6293,54.6791],[-5.6274,54.679],[-5.6257,54.6779],[-5.6221,54.6798],[-5.6218,54.6789],[-5.6234,54.678],[-5.6232,54.6773],[-5.6214,54.6766],[-5.6186,54.6764],[-5.6181,54.6774],[-5.6165,54.6769],[-5.6165,54.6757],[-5.6148,54.6752],[-5.6113,54.675],[-5.609,54.6758],[-5.6072,54.6754],[-5.6068,54.6764],[-5.6056,54.6765],[-5.6043,54.6773],[-5.6029,54.6777],[-5.6027,54.6763],[-5.6006,54.6767],[-5.5986,54.6782],[-5.5966,54.6764],[-5.5943,54.6759],[-5.5916,54.6744],[-5.5887,54.6759],[-5.5869,54.6773],[-5.585,54.6777],[-5.5826,54.6761],[-5.5821,54.6751],[-5.5785,54.6754],[-5.5776,54.6751],[-5.5766,54.6739],[-5.5757,54.6713],[-5.5763,54.6702],[-5.5745,54.6699],[-5.5739,54.6682],[-5.571,54.6668],[-5.5714,54.6661],[-5.5699,54.6641],[-5.5591,54.6587],[-5.5539,54.6556],[-5.5518,54.6557],[-5.5491,54.655],[-5.5479,54.6558],[-5.547,54.6548],[-5.5458,54.6543],[-5.5439,54.6542],[-5.5426,54.6535],[-5.5433,54.6514],[-5.5431,54.6502],[-5.5413,54.6496],[-5.5425,54.6483],[-5.5409,54.6458],[-5.5384,54.6435],[-5.5365,54.6428],[-5.5325,54.6436],[-5.5322,54.6427],[-5.5305,54.642],[-5.5311,54.6414],[-5.531,54.6402],[-5.5302,54.6397],[-5.5306,54.6382],[-5.5291,54.6367],[-5.5305,54.635],[-5.5328,54.6343],[-5.5326,54.6325],[-5.5319,54.6317],[-5.5331,54.6308],[-5.5329,54.6294],[-5.5319,54.6285],[-5.5326,54.6275],[-5.5343,54.6268],[-5.5345,54.6248],[-5.5352,54.6228],[-5.5349,54.6221],[-5.5332,54.6208],[-5.5309,54.6211],[-5.5303,54.6197],[-5.5318,54.6193],[-5.5334,54.6183],[-5.5332,54.6168],[-5.5308,54.6144],[-5.5294,54.6137],[-5.5294,54.6105],[-5.528,54.6083],[-5.5259,54.6079],[-5.5266,54.6068],[-5.5249,54.6055],[-5.5257,54.6041],[-5.5254,54.6032],[-5.5234,54.6014],[-5.5237,54.5995],[-5.5226,54.5978],[-5.521,54.5958],[-5.5193,54.5948],[-5.5154,54.5938],[-5.5146,54.5933],[-5.5096,54.5915],[-5.5083,54.5919],[-5.5071,54.5909],[-5.5068,54.5898],[-5.5054,54.5888],[-5.5059,54.5879],[-5.5058,54.5855],[-5.5042,54.5813],[-5.5021,54.5794],[-5.5001,54.578],[-5.4982,54.5772],[-5.4955,54.5767],[-5.4932,54.5769],[-5.4919,54.5777],[-5.4906,54.5778],[-5.4902,54.5763],[-5.4882,54.5736],[-5.4869,54.5726],[-5.4851,54.5702],[-5.4827,54.5683],[-5.4799,54.5667],[-5.4802,54.5662],[-5.4783,54.5641],[-5.4785,54.5623],[-5.4792,54.5608],[-5.4785,54.559],[-5.4802,54.5577],[-5.4816,54.5546],[-5.4831,54.5537],[-5.4857,54.5507],[-5.4869,54.5475],[-5.4865,54.546],[-5.4855,54.5455],[-5.4854,54.5445],[-5.4841,54.5436],[-5.4824,54.5431],[-5.4841,54.5422],[-5.4849,54.5397],[-5.4845,54.5378],[-5.4828,54.534],[-5.4815,54.5326],[-5.4785,54.5302],[-5.4771,54.5298],[-5.4748,54.5297],[-5.4732,54.5286],[-5.473,54.5276],[-5.4717,54.5265],[-5.4715,54.5255],[-5.4718,54.5233],[-5.4729,54.5201],[-5.4729,54.5182],[-5.4723,54.5159],[-5.4691,54.5138],[-5.4683,54.5081],[-5.4676,54.5062],[-5.4666,54.5055],[-5.4671,54.5044],[-5.4666,54.5025],[-5.4646,54.4984],[-5.4634,54.497],[-5.4569,54.4934],[-5.4514,54.4917],[-5.4478,54.491],[-5.4456,54.4897],[-5.4428,54.4893],[-5.4387,54.4905],[-5.4368,54.4899],[-5.4352,54.4889],[-5.434,54.4877],[-5.4349,54.4846],[-5.438,54.4829],[-5.4395,54.4813],[-5.4392,54.4807],[-5.4408,54.4777],[-5.4419,54.4776],[-5.4431,54.4759],[-5.4431,54.4735],[-5.4422,54.4727],[-5.4397,54.4725],[-5.4378,54.4717],[-5.438,54.4708],[-5.4368,54.4706],[-5.4378,54.468],[-5.4374,54.4665],[-5.4378,54.4649],[-5.439,54.4636],[-5.4398,54.4618],[-5.441,54.4603],[-5.4411,54.4595],[-5.4385,54.459],[-5.4376,54.4581],[-5.4378,54.4575],[-5.4398,54.4579],[-5.4409,54.4564],[-5.4395,54.4558],[-5.4418,54.4553],[-5.442,54.4546],[-5.4439,54.4544],[-5.4468,54.4537],[-5.4513,54.4516],[-5.4519,54.4509],[-5.4522,54.4491],[-5.4515,54.4486],[-5.4529,54.4473],[-5.4527,54.4464],[-5.4543,54.4449],[-5.4541,54.4432],[-5.4557,54.4416],[-5.4564,54.4395],[-5.4585,54.4387],[-5.4599,54.4396],[-5.4614,54.4396],[-5.4637,54.4392],[-5.4681,54.4376],[-5.4712,54.4367],[-5.4746,54.4354],[-5.4783,54.4329],[-5.4801,54.4311],[-5.4809,54.4294],[-5.4813,54.4276],[-5.4811,54.4264],[-5.4801,54.4246],[-5.4782,54.4235],[-5.4759,54.4241],[-5.4737,54.4238],[-5.4736,54.4197],[-5.4729,54.4186],[-5.4709,54.4187],[-5.4695,54.4183],[-5.4688,54.4173],[-5.4678,54.4171],[-5.4672,54.4156],[-5.4654,54.4148],[-5.4655,54.413],[-5.4648,54.411],[-5.4651,54.4105],[-5.4643,54.4083],[-5.465,54.4072],[-5.4639,54.4063],[-5.4652,54.4047],[-5.4646,54.4035],[-5.466,54.4033],[-5.4664,54.4025],[-5.4652,54.4016],[-5.4656,54.4008],[-5.4656,54.3984],[-5.4648,54.3969],[-5.4621,54.3951],[-5.463,54.3941],[-5.4606,54.3937],[-5.4595,54.3931],[-5.4601,54.392],[-5.4615,54.3909],[-5.4619,54.3894],[-5.4606,54.3884],[-5.4618,54.3868],[-5.4614,54.3864],[-5.4627,54.3852],[-5.4634,54.3835],[-5.4675,54.3832],[-5.4686,54.3826],[-5.4698,54.383],[-5.4707,54.3817],[-5.473,54.3829],[-5.4726,54.3836],[-5.4746,54.385],[-5.476,54.3852],[-5.4793,54.385],[-5.4824,54.3842],[-5.4847,54.3832],[-5.485,54.3817],[-5.4877,54.3795],[-5.4875,54.3787],[-5.4895,54.3775],[-5.4906,54.376],[-5.4883,54.3754],[-5.4868,54.3755],[-5.4866,54.3737],[-5.4874,54.3729],[-5.4874,54.3719],[-5.4889,54.3717],[-5.4901,54.3708],[-5.4914,54.3706],[-5.4935,54.3697],[-5.4939,54.3674],[-5.4936,54.3662],[-5.4942,54.3657],[-5.4931,54.3643],[-5.4921,54.3638],[-5.4897,54.3634],[-5.4881,54.3645],[-5.4862,54.3647],[-5.4848,54.3656],[-5.4833,54.364],[-5.4824,54.3637],[-5.4813,54.3621],[-5.4815,54.3609],[-5.4824,54.3603],[-5.4817,54.3595],[-5.4832,54.3566],[-5.4845,54.3556],[-5.4875,54.357],[-5.4886,54.3581],[-5.491,54.3579],[-5.4915,54.3568],[-5.4927,54.356],[-5.494,54.3542],[-5.4937,54.3518],[-5.4951,54.3514],[-5.4985,54.3518],[-5.4993,54.3513],[-5.4982,54.3504],[-5.4963,54.3477],[-5.4982,54.3452],[-5.4996,54.3435],[-5.4985,54.3427],[-5.5005,54.3412],[-5.5006,54.338],[-5.4991,54.3377],[-5.4969,54.3353],[-5.4982,54.3338],[-5.5002,54.333],[-5.5007,54.3324],[-5.5027,54.3319],[-5.517,54.3244]]],[[[-5.5348,54.6817],[-5.5324,54.6807],[-5.5307,54.6782],[-5.5286,54.6784],[-5.5273,54.6772],[-5.525,54.6778],[-5.5224,54.6765],[-5.5232,54.6742],[-5.5215,54.6738],[-5.5213,54.6728],[-5.5222,54.6705],[-5.5232,54.6705],[-5.526,54.669],[-5.5284,54.6694],[-5.5307,54.6693],[-5.5319,54.6697],[-5.5352,54.6729],[-5.5407,54.6747],[-5.5423,54.6741],[-5.5446,54.6727],[-5.5454,54.6737],[-5.5447,54.6754],[-5.5449,54.6765],[-5.5458,54.6777],[-5.5444,54.6787],[-5.5413,54.6791],[-5.5414,54.6801],[-5.5389,54.6811],[-5.5348,54.6817]]],[[[-5.5268,54.6976],[-5.5248,54.6977],[-5.5233,54.6971],[-5.5232,54.6952],[-5.524,54.6932],[-5.5255,54.6927],[-5.5268,54.6928],[-5.5292,54.6944],[-5.5296,54.6959],[-5.5291,54.6966],[-5.5268,54.6976]]],[[[-5.5147,54.6991],[-5.5137,54.6986],[-5.5148,54.6961],[-5.5176,54.6963],[-5.5184,54.696],[-5.5179,54.6948],[-5.5203,54.6955],[-5.5182,54.6966],[-5.5163,54.6987],[-5.5147,54.6991]]]]}</t>
  </si>
  <si>
    <t>{"type":"Polygon","coordinates":[[[-0.495,52.6402],[-0.4973,52.64],[-0.4986,52.6394],[-0.5023,52.6405],[-0.5044,52.6402],[-0.5068,52.641],[-0.509,52.6424],[-0.5104,52.643],[-0.5126,52.6432],[-0.5145,52.6431],[-0.5155,52.6422],[-0.5169,52.6425],[-0.5183,52.6417],[-0.5198,52.6415],[-0.5211,52.6407],[-0.5214,52.6395],[-0.5209,52.639],[-0.5209,52.6372],[-0.5233,52.6352],[-0.526,52.6335],[-0.5281,52.6327],[-0.5289,52.632],[-0.5319,52.6319],[-0.5333,52.6315],[-0.534,52.6305],[-0.5349,52.6305],[-0.5356,52.6294],[-0.5342,52.6289],[-0.5358,52.627],[-0.5382,52.6278],[-0.5389,52.6267],[-0.54,52.6262],[-0.5411,52.6246],[-0.5392,52.6232],[-0.5381,52.6211],[-0.5396,52.6196],[-0.5389,52.6188],[-0.5391,52.6179],[-0.5414,52.6171],[-0.5431,52.616],[-0.5429,52.615],[-0.5449,52.6146],[-0.5499,52.6124],[-0.5485,52.6099],[-0.5485,52.6082],[-0.5477,52.6076],[-0.5478,52.6065],[-0.5496,52.6057],[-0.5514,52.6043],[-0.5529,52.6009],[-0.5523,52.6],[-0.5504,52.5993],[-0.5493,52.5986],[-0.5436,52.5961],[-0.5427,52.5947],[-0.5442,52.5929],[-0.5452,52.5935],[-0.547,52.5932],[-0.5525,52.5945],[-0.5571,52.5947],[-0.5593,52.594],[-0.5618,52.5922],[-0.5612,52.592],[-0.5607,52.5889],[-0.5616,52.5871],[-0.5629,52.5861],[-0.5651,52.5863],[-0.5682,52.5862],[-0.5719,52.5858],[-0.5756,52.5864],[-0.577,52.5872],[-0.5788,52.5888],[-0.5792,52.5904],[-0.578,52.5918],[-0.5776,52.5933],[-0.5787,52.5952],[-0.5799,52.5957],[-0.5816,52.5958],[-0.5837,52.5951],[-0.5845,52.5934],[-0.5828,52.5932],[-0.5837,52.5905],[-0.5852,52.5886],[-0.587,52.5874],[-0.5886,52.5868],[-0.5919,52.5872],[-0.5941,52.5883],[-0.5972,52.5884],[-0.598,52.5887],[-0.602,52.5888],[-0.6036,52.5878],[-0.6052,52.5875],[-0.6058,52.5863],[-0.6073,52.5859],[-0.6076,52.5852],[-0.6107,52.5842],[-0.6146,52.584],[-0.6173,52.583],[-0.62,52.5797],[-0.6225,52.5797],[-0.6248,52.5792],[-0.626,52.5781],[-0.6274,52.5781],[-0.6284,52.5774],[-0.628,52.5766],[-0.6306,52.5761],[-0.6325,52.5763],[-0.6333,52.5754],[-0.6334,52.5737],[-0.6363,52.5727],[-0.6379,52.5718],[-0.6399,52.5716],[-0.6413,52.572],[-0.6435,52.5734],[-0.647,52.5737],[-0.6467,52.5726],[-0.648,52.5712],[-0.6514,52.5701],[-0.6545,52.5703],[-0.6586,52.5684],[-0.6613,52.5687],[-0.6619,52.5677],[-0.6641,52.5668],[-0.6664,52.5663],[-0.6686,52.5654],[-0.6696,52.5642],[-0.6708,52.5642],[-0.6719,52.5632],[-0.6713,52.5621],[-0.6728,52.5617],[-0.6738,52.5608],[-0.6725,52.5597],[-0.6731,52.5589],[-0.6743,52.5593],[-0.6752,52.5585],[-0.6773,52.5584],[-0.6823,52.5536],[-0.6797,52.5534],[-0.6818,52.5517],[-0.6836,52.5523],[-0.686,52.5496],[-0.6859,52.5486],[-0.6876,52.547],[-0.692,52.5455],[-0.6932,52.5459],[-0.6943,52.5454],[-0.6964,52.5463],[-0.6978,52.5457],[-0.6973,52.5439],[-0.6974,52.5429],[-0.6991,52.5423],[-0.6983,52.541],[-0.6963,52.5401],[-0.6978,52.5395],[-0.6989,52.5379],[-0.7002,52.5368],[-0.6996,52.5357],[-0.7015,52.5335],[-0.7029,52.5332],[-0.7045,52.5312],[-0.7089,52.5298],[-0.7078,52.5286],[-0.7081,52.5278],[-0.7096,52.5277],[-0.71,52.5266],[-0.7119,52.526],[-0.7137,52.5249],[-0.7144,52.5249],[-0.7168,52.5259],[-0.7178,52.5255],[-0.7197,52.5262],[-0.7212,52.5259],[-0.7226,52.5268],[-0.7237,52.5292],[-0.7256,52.5312],[-0.7277,52.5318],[-0.7299,52.5335],[-0.7298,52.5345],[-0.7286,52.5358],[-0.732,52.5367],[-0.7326,52.536],[-0.7373,52.5373],[-0.738,52.5386],[-0.7401,52.5395],[-0.7422,52.5395],[-0.7416,52.5407],[-0.7434,52.5411],[-0.7437,52.543],[-0.7424,52.5433],[-0.7427,52.5444],[-0.7408,52.5445],[-0.7408,52.5457],[-0.7397,52.5471],[-0.7389,52.5475],[-0.7396,52.5498],[-0.7409,52.5502],[-0.7414,52.5519],[-0.7427,52.552],[-0.7438,52.5537],[-0.7473,52.5579],[-0.75,52.5593],[-0.7497,52.5596],[-0.7515,52.5621],[-0.7527,52.5632],[-0.7542,52.5636],[-0.7557,52.5651],[-0.7598,52.5649],[-0.76,52.5669],[-0.7614,52.5681],[-0.7611,52.5689],[-0.7626,52.5692],[-0.7638,52.5704],[-0.7625,52.5715],[-0.7629,52.5722],[-0.7625,52.5745],[-0.7637,52.5776],[-0.7634,52.5787],[-0.7643,52.5799],[-0.7648,52.5812],[-0.7659,52.5817],[-0.7659,52.5825],[-0.7685,52.5826],[-0.7696,52.5832],[-0.7713,52.5834],[-0.7712,52.5844],[-0.7739,52.5845],[-0.7747,52.5858],[-0.7768,52.5871],[-0.7765,52.5881],[-0.7775,52.589],[-0.7786,52.5893],[-0.779,52.5901],[-0.7823,52.5911],[-0.7838,52.5925],[-0.784,52.5939],[-0.7862,52.5959],[-0.7899,52.5968],[-0.7921,52.5969],[-0.7957,52.5966],[-0.798,52.5968],[-0.7985,52.5971],[-0.8008,52.597],[-0.8024,52.5964],[-0.8061,52.5961],[-0.8076,52.5964],[-0.8094,52.596],[-0.8102,52.5948],[-0.8118,52.5953],[-0.8129,52.5945],[-0.8154,52.594],[-0.817,52.5942],[-0.8175,52.5956],[-0.8185,52.5955],[-0.8198,52.5964],[-0.8206,52.5975],[-0.819,52.6001],[-0.8186,52.6029],[-0.8192,52.6052],[-0.82,52.6057],[-0.82,52.6073],[-0.8194,52.6097],[-0.8186,52.6109],[-0.8169,52.6118],[-0.8148,52.6119],[-0.8113,52.6141],[-0.8095,52.6157],[-0.8099,52.617],[-0.8091,52.6195],[-0.8079,52.6204],[-0.806,52.6204],[-0.8056,52.6218],[-0.8091,52.6248],[-0.811,52.626],[-0.8099,52.6271],[-0.8099,52.6294],[-0.8087,52.6304],[-0.8052,52.6317],[-0.8045,52.6323],[-0.8044,52.6349],[-0.8032,52.6367],[-0.802,52.6378],[-0.8018,52.6388],[-0.8041,52.6404],[-0.808,52.6392],[-0.8099,52.6406],[-0.8088,52.642],[-0.8094,52.6428],[-0.8097,52.6444],[-0.8073,52.6469],[-0.8056,52.6475],[-0.8045,52.6493],[-0.8024,52.651],[-0.801,52.6526],[-0.8007,52.6538],[-0.7996,52.6551],[-0.7993,52.6564],[-0.7982,52.6576],[-0.7949,52.657],[-0.7939,52.6591],[-0.7929,52.6597],[-0.7945,52.6609],[-0.7936,52.6634],[-0.7911,52.6651],[-0.7901,52.6672],[-0.7883,52.667],[-0.7867,52.6673],[-0.7845,52.6673],[-0.7834,52.6679],[-0.7822,52.6691],[-0.7821,52.6705],[-0.7831,52.6718],[-0.7833,52.6731],[-0.7842,52.6751],[-0.7842,52.6791],[-0.7838,52.6812],[-0.7841,52.6826],[-0.7851,52.6847],[-0.7868,52.6872],[-0.7856,52.6933],[-0.7861,52.6947],[-0.7901,52.6944],[-0.7927,52.696],[-0.7959,52.697],[-0.7963,52.6992],[-0.7957,52.7019],[-0.7963,52.7036],[-0.7976,52.704],[-0.8013,52.7031],[-0.8024,52.7032],[-0.8034,52.7046],[-0.8002,52.7078],[-0.8059,52.7097],[-0.8097,52.7111],[-0.8132,52.7123],[-0.8132,52.7135],[-0.8146,52.7136],[-0.8152,52.715],[-0.8179,52.7151],[-0.8218,52.7157],[-0.8213,52.7174],[-0.8196,52.7177],[-0.8178,52.7214],[-0.8186,52.7222],[-0.816,52.7256],[-0.8152,52.7258],[-0.8137,52.7275],[-0.8135,52.7291],[-0.8117,52.7298],[-0.8056,52.7316],[-0.8032,52.734],[-0.8013,52.7366],[-0.7995,52.7369],[-0.7981,52.7367],[-0.7941,52.7382],[-0.7919,52.7402],[-0.7886,52.7401],[-0.7872,52.7408],[-0.785,52.7405],[-0.7807,52.7406],[-0.7798,52.7418],[-0.777,52.7433],[-0.7739,52.7441],[-0.7727,52.7438],[-0.7712,52.7441],[-0.7696,52.7432],[-0.7678,52.7429],[-0.7669,52.7417],[-0.7655,52.7414],[-0.7641,52.7405],[-0.7649,52.7395],[-0.7622,52.7383],[-0.7593,52.7391],[-0.7581,52.7397],[-0.7567,52.7385],[-0.7549,52.7389],[-0.7547,52.7378],[-0.7533,52.7366],[-0.7515,52.7367],[-0.7452,52.7384],[-0.7433,52.7383],[-0.7381,52.7392],[-0.7335,52.7397],[-0.7291,52.7394],[-0.7289,52.74],[-0.726,52.7402],[-0.7202,52.7409],[-0.7204,52.7416],[-0.7177,52.742],[-0.7182,52.7448],[-0.7119,52.7452],[-0.7043,52.7461],[-0.7017,52.746],[-0.7001,52.7466],[-0.6963,52.7465],[-0.697,52.7489],[-0.6948,52.7501],[-0.6901,52.752],[-0.6844,52.7531],[-0.6841,52.7546],[-0.6844,52.7565],[-0.6789,52.7572],[-0.6745,52.7579],[-0.6741,52.7569],[-0.6716,52.7568],[-0.6713,52.7564],[-0.6688,52.7566],[-0.6649,52.7565],[-0.6641,52.7567],[-0.6626,52.7555],[-0.6569,52.7567],[-0.6506,52.757],[-0.6483,52.757],[-0.6451,52.7573],[-0.6396,52.7572],[-0.6314,52.7576],[-0.6286,52.7579],[-0.6277,52.7577],[-0.6231,52.7589],[-0.6192,52.759],[-0.6155,52.7593],[-0.612,52.7598],[-0.6086,52.7597],[-0.6055,52.7505],[-0.6015,52.7509],[-0.5977,52.751],[-0.5947,52.7516],[-0.5918,52.753],[-0.5896,52.7538],[-0.5835,52.7539],[-0.5805,52.7529],[-0.5793,52.753],[-0.5726,52.7531],[-0.5715,52.7505],[-0.5715,52.7479],[-0.5695,52.7475],[-0.569,52.7466],[-0.5658,52.7449],[-0.5609,52.7456],[-0.559,52.7451],[-0.5569,52.7443],[-0.5554,52.7434],[-0.5509,52.7417],[-0.548,52.741],[-0.5452,52.7397],[-0.54,52.7384],[-0.5389,52.7349],[-0.5391,52.7327],[-0.5405,52.7287],[-0.5428,52.726],[-0.543,52.7252],[-0.5424,52.7233],[-0.5384,52.723],[-0.5335,52.7216],[-0.532,52.7214],[-0.5261,52.7212],[-0.525,52.721],[-0.5209,52.7211],[-0.5189,52.721],[-0.5163,52.7202],[-0.5127,52.7197],[-0.5107,52.7189],[-0.5108,52.7169],[-0.5099,52.7153],[-0.507,52.7159],[-0.5057,52.7136],[-0.5049,52.7135],[-0.5025,52.7121],[-0.5003,52.7122],[-0.4955,52.7107],[-0.4945,52.7096],[-0.4933,52.7103],[-0.4896,52.711],[-0.4831,52.7106],[-0.4811,52.7109],[-0.4719,52.7099],[-0.4689,52.7097],[-0.4656,52.7103],[-0.4646,52.709],[-0.4634,52.7084],[-0.4609,52.7081],[-0.4595,52.7084],[-0.4571,52.7097],[-0.453,52.7093],[-0.4511,52.7096],[-0.4505,52.708],[-0.444,52.708],[-0.4447,52.7062],[-0.4361,52.7068],[-0.4336,52.7059],[-0.4305,52.7054],[-0.4297,52.7033],[-0.4287,52.7026],[-0.4284,52.7013],[-0.4289,52.698],[-0.4305,52.694],[-0.4309,52.692],[-0.4325,52.6907],[-0.4323,52.6875],[-0.4332,52.6855],[-0.4344,52.6857],[-0.4349,52.6847],[-0.4341,52.6837],[-0.438,52.6831],[-0.4402,52.6817],[-0.4413,52.6805],[-0.444,52.6797],[-0.4464,52.6786],[-0.4493,52.6753],[-0.4513,52.6739],[-0.4541,52.6727],[-0.4562,52.6704],[-0.4595,52.6695],[-0.4595,52.6691],[-0.4626,52.6692],[-0.4661,52.6688],[-0.4765,52.6671],[-0.4804,52.6665],[-0.4824,52.6656],[-0.4877,52.6649],[-0.4903,52.6644],[-0.4906,52.665],[-0.4947,52.6646],[-0.4939,52.6607],[-0.4967,52.6604],[-0.5017,52.6607],[-0.5064,52.6604],[-0.5079,52.66],[-0.5103,52.6615],[-0.519,52.6665],[-0.5206,52.6665],[-0.5219,52.6657],[-0.5236,52.6652],[-0.5209,52.6626],[-0.5167,52.6591],[-0.5141,52.6568],[-0.512,52.6564],[-0.5128,52.655],[-0.5104,52.652],[-0.5078,52.6493],[-0.5065,52.6482],[-0.5043,52.6479],[-0.5049,52.6467],[-0.5023,52.6446],[-0.4987,52.6421],[-0.495,52.6402]]]}</t>
  </si>
  <si>
    <t>{"type":"Polygon","coordinates":[[[-1.1827,53.0185],[-1.1832,53.0167],[-1.1845,53.0144],[-1.1812,53.0142],[-1.1708,53.0139],[-1.1678,53.0143],[-1.1667,53.0102],[-1.1653,53.0104],[-1.1623,53.0116],[-1.1622,53.0106],[-1.158,53.0106],[-1.1585,53.0096],[-1.1546,53.0095],[-1.1543,53.0082],[-1.1515,53.0076],[-1.1507,53.0084],[-1.1475,53.0073],[-1.1464,53.0082],[-1.1435,53.0065],[-1.1452,53.0049],[-1.146,53.0038],[-1.1474,53.0026],[-1.1481,53.0009],[-1.1497,53.0002],[-1.1499,52.9993],[-1.1531,52.9977],[-1.1523,52.9966],[-1.1491,52.9977],[-1.1482,52.9972],[-1.1461,52.9984],[-1.1413,52.9966],[-1.1405,52.9948],[-1.1383,52.9948],[-1.1397,52.9926],[-1.1399,52.9907],[-1.1406,52.9887],[-1.1425,52.9863],[-1.1398,52.9859],[-1.1362,52.9865],[-1.1328,52.9865],[-1.1262,52.9847],[-1.1237,52.9834],[-1.1257,52.9816],[-1.1258,52.9806],[-1.1206,52.974],[-1.1199,52.9715],[-1.1198,52.9693],[-1.1201,52.9678],[-1.1161,52.9653],[-1.1146,52.9646],[-1.1124,52.9653],[-1.1103,52.9643],[-1.1089,52.9641],[-1.1041,52.9641],[-1.1039,52.9621],[-1.1021,52.9625],[-1.1015,52.9589],[-1.0969,52.958],[-1.0946,52.9567],[-1.0969,52.9555],[-1.0922,52.9548],[-1.0928,52.9542],[-1.0919,52.9531],[-1.0897,52.9525],[-1.0881,52.9516],[-1.0861,52.9485],[-1.0892,52.9475],[-1.095,52.9446],[-1.0974,52.9427],[-1.1005,52.9419],[-1.1026,52.9421],[-1.1048,52.9426],[-1.1089,52.9444],[-1.1117,52.9446],[-1.1135,52.9443],[-1.118,52.9431],[-1.1221,52.9427],[-1.1253,52.9433],[-1.1304,52.9432],[-1.1318,52.9428],[-1.1346,52.9407],[-1.1364,52.9385],[-1.1377,52.9372],[-1.1394,52.933],[-1.141,52.9322],[-1.1438,52.9319],[-1.1464,52.9322],[-1.1488,52.9337],[-1.1502,52.9356],[-1.1523,52.937],[-1.1542,52.9342],[-1.1555,52.9305],[-1.1589,52.913],[-1.159,52.9098],[-1.16,52.9097],[-1.1589,52.9056],[-1.1586,52.9],[-1.1625,52.9003],[-1.1659,52.8991],[-1.1673,52.8982],[-1.1687,52.8978],[-1.1703,52.8966],[-1.1701,52.8958],[-1.1719,52.8934],[-1.1733,52.8925],[-1.1736,52.8917],[-1.1751,52.8895],[-1.1768,52.889],[-1.1788,52.8898],[-1.1782,52.8913],[-1.1826,52.8926],[-1.1883,52.8939],[-1.1921,52.895],[-1.191,52.8966],[-1.1955,52.8978],[-1.1959,52.8972],[-1.199,52.8978],[-1.2003,52.8984],[-1.2028,52.8991],[-1.2113,52.9026],[-1.2132,52.9007],[-1.2166,52.9001],[-1.2175,52.9006],[-1.214,52.9034],[-1.2141,52.905],[-1.2135,52.9098],[-1.2131,52.9106],[-1.2108,52.9122],[-1.2086,52.9126],[-1.2056,52.9124],[-1.2027,52.9112],[-1.2018,52.9105],[-1.199,52.9095],[-1.1977,52.9099],[-1.193,52.9126],[-1.1911,52.9136],[-1.1874,52.9148],[-1.1823,52.9173],[-1.1866,52.9207],[-1.1881,52.9216],[-1.1912,52.9244],[-1.1974,52.9291],[-1.1966,52.9296],[-1.199,52.9312],[-1.2005,52.9302],[-1.2051,52.9334],[-1.2061,52.9327],[-1.2089,52.934],[-1.2094,52.9333],[-1.2153,52.934],[-1.2147,52.9361],[-1.2163,52.9373],[-1.2172,52.9393],[-1.2181,52.9406],[-1.2209,52.9407],[-1.2245,52.9423],[-1.2264,52.9424],[-1.2269,52.9411],[-1.2314,52.9423],[-1.2343,52.9421],[-1.2342,52.9435],[-1.2357,52.9453],[-1.2377,52.9457],[-1.2418,52.9477],[-1.2447,52.9495],[-1.2458,52.9509],[-1.2469,52.9536],[-1.2457,52.9559],[-1.2433,52.9597],[-1.2425,52.9616],[-1.241,52.9624],[-1.2395,52.964],[-1.2392,52.9654],[-1.2374,52.9666],[-1.232,52.9676],[-1.2351,52.9715],[-1.2368,52.9715],[-1.2382,52.9741],[-1.2397,52.9763],[-1.2399,52.9776],[-1.2409,52.978],[-1.2426,52.9778],[-1.2439,52.979],[-1.2449,52.9812],[-1.2463,52.9828],[-1.2468,52.9845],[-1.2455,52.9852],[-1.2421,52.9836],[-1.2393,52.9826],[-1.2374,52.9827],[-1.2333,52.9821],[-1.23,52.9819],[-1.2261,52.9811],[-1.2249,52.9822],[-1.2237,52.9817],[-1.222,52.9833],[-1.2241,52.9841],[-1.2225,52.986],[-1.2184,52.9841],[-1.2152,52.9831],[-1.2139,52.9837],[-1.2132,52.9847],[-1.2108,52.986],[-1.2053,52.9874],[-1.2034,52.9875],[-1.2084,52.9888],[-1.2122,52.9904],[-1.2191,52.9915],[-1.2186,52.9931],[-1.2173,52.9946],[-1.2139,52.9974],[-1.2164,53.0004],[-1.2206,53.0034],[-1.22,53.0054],[-1.2187,53.0065],[-1.2212,53.0074],[-1.2227,53.0073],[-1.2252,53.0081],[-1.2247,53.0086],[-1.2224,53.0084],[-1.2179,53.0103],[-1.2131,53.0126],[-1.2112,53.0148],[-1.2101,53.0175],[-1.2102,53.018],[-1.2077,53.0186],[-1.2044,53.0185],[-1.201,53.0179],[-1.1999,53.0168],[-1.1978,53.0159],[-1.1952,53.0154],[-1.191,53.0168],[-1.1892,53.0173],[-1.1883,53.0179],[-1.1868,53.0178],[-1.1845,53.0164],[-1.1841,53.0175],[-1.1827,53.0185]]]}</t>
  </si>
  <si>
    <t>{"type":"Polygon","coordinates":[[[-2.618,52.3069],[-2.619,52.3056],[-2.6207,52.3058],[-2.623,52.3064],[-2.6266,52.3061],[-2.6294,52.3066],[-2.6317,52.3057],[-2.6329,52.3058],[-2.6341,52.3076],[-2.6357,52.3087],[-2.6384,52.3077],[-2.6396,52.3077],[-2.6423,52.3082],[-2.6435,52.308],[-2.6454,52.3062],[-2.648,52.3052],[-2.6529,52.3058],[-2.654,52.3053],[-2.6568,52.305],[-2.6604,52.3053],[-2.6628,52.304],[-2.6625,52.3026],[-2.6612,52.302],[-2.6614,52.3008],[-2.6574,52.2994],[-2.656,52.2991],[-2.6549,52.2982],[-2.6526,52.2953],[-2.6473,52.2938],[-2.6442,52.2937],[-2.6445,52.2922],[-2.6442,52.2902],[-2.6423,52.2883],[-2.6399,52.2864],[-2.6354,52.2861],[-2.6317,52.2871],[-2.6294,52.2873],[-2.6259,52.2887],[-2.6249,52.2876],[-2.6236,52.2872],[-2.6234,52.2852],[-2.6206,52.2828],[-2.6183,52.2822],[-2.6166,52.2828],[-2.6161,52.284],[-2.6164,52.2854],[-2.6141,52.2865],[-2.6065,52.2868],[-2.6042,52.2864],[-2.6005,52.2849],[-2.599,52.2835],[-2.6004,52.2818],[-2.5979,52.2816],[-2.5979,52.2801],[-2.5996,52.2798],[-2.5972,52.2783],[-2.5963,52.2773],[-2.5964,52.2766],[-2.5991,52.2761],[-2.6028,52.2767],[-2.6044,52.2755],[-2.6067,52.2757],[-2.607,52.2744],[-2.6082,52.2727],[-2.6106,52.2712],[-2.61,52.2693],[-2.6125,52.2678],[-2.6139,52.2661],[-2.6156,52.265],[-2.623,52.2622],[-2.6251,52.2616],[-2.6283,52.2612],[-2.6279,52.2602],[-2.6309,52.2574],[-2.6314,52.2553],[-2.6309,52.2536],[-2.6321,52.2521],[-2.6342,52.2507],[-2.6332,52.2496],[-2.6328,52.2477],[-2.6343,52.2472],[-2.6314,52.2438],[-2.6301,52.243],[-2.6297,52.2416],[-2.6289,52.2403],[-2.6244,52.2415],[-2.6205,52.242],[-2.6163,52.2433],[-2.615,52.2418],[-2.6114,52.2426],[-2.6103,52.2437],[-2.6091,52.2438],[-2.6044,52.2428],[-2.6019,52.2438],[-2.6,52.2438],[-2.5937,52.2449],[-2.5887,52.2463],[-2.5873,52.2478],[-2.5865,52.2481],[-2.5836,52.2484],[-2.5807,52.2483],[-2.5776,52.2478],[-2.5761,52.2477],[-2.5746,52.2501],[-2.5742,52.2527],[-2.57,52.2528],[-2.5692,52.2508],[-2.5674,52.2501],[-2.5665,52.2505],[-2.563,52.251],[-2.5596,52.2519],[-2.5549,52.252],[-2.5532,52.2525],[-2.5524,52.2515],[-2.5484,52.2497],[-2.5459,52.2505],[-2.5446,52.2514],[-2.5411,52.253],[-2.539,52.2526],[-2.539,52.2515],[-2.5358,52.2508],[-2.5341,52.2513],[-2.5328,52.2524],[-2.5312,52.2531],[-2.529,52.2517],[-2.5294,52.2507],[-2.5289,52.2497],[-2.5259,52.2483],[-2.5234,52.2494],[-2.5224,52.2517],[-2.521,52.2521],[-2.5184,52.2543],[-2.5155,52.256],[-2.5136,52.2557],[-2.5102,52.2564],[-2.5068,52.2566],[-2.5014,52.2574],[-2.4957,52.2569],[-2.4953,52.2593],[-2.4946,52.2614],[-2.4939,52.2618],[-2.4933,52.2632],[-2.4936,52.264],[-2.4961,52.2665],[-2.4993,52.2686],[-2.501,52.2692],[-2.502,52.2706],[-2.504,52.2722],[-2.5039,52.2734],[-2.5045,52.2745],[-2.5036,52.2755],[-2.5031,52.2774],[-2.5015,52.2777],[-2.4985,52.2774],[-2.4964,52.2774],[-2.4933,52.2784],[-2.4919,52.2786],[-2.4892,52.2809],[-2.487,52.2813],[-2.4841,52.283],[-2.4834,52.2844],[-2.4825,52.2843],[-2.4758,52.2856],[-2.4725,52.2857],[-2.4675,52.2833],[-2.4653,52.2841],[-2.4636,52.2852],[-2.4557,52.2848],[-2.4546,52.2851],[-2.4514,52.2851],[-2.4516,52.2835],[-2.451,52.2825],[-2.4453,52.279],[-2.4438,52.2785],[-2.441,52.2785],[-2.4401,52.2773],[-2.4383,52.277],[-2.4372,52.276],[-2.4344,52.2753],[-2.4322,52.2731],[-2.4309,52.2729],[-2.429,52.2704],[-2.4308,52.2704],[-2.4344,52.269],[-2.4371,52.2688],[-2.4369,52.2682],[-2.4385,52.2664],[-2.4403,52.2664],[-2.4418,52.2653],[-2.4459,52.2642],[-2.4473,52.2636],[-2.4529,52.2632],[-2.4554,52.2626],[-2.4573,52.261],[-2.4602,52.2604],[-2.4621,52.2586],[-2.4652,52.2577],[-2.4682,52.2559],[-2.4728,52.2526],[-2.4737,52.2506],[-2.474,52.2489],[-2.4738,52.2468],[-2.4747,52.2413],[-2.4712,52.2405],[-2.4696,52.2394],[-2.4665,52.2376],[-2.4656,52.2365],[-2.4656,52.2352],[-2.4649,52.2344],[-2.4624,52.235],[-2.456,52.2357],[-2.4509,52.2367],[-2.4505,52.2362],[-2.4486,52.2364],[-2.4452,52.2364],[-2.4443,52.2357],[-2.4418,52.236],[-2.4392,52.2367],[-2.4371,52.2376],[-2.4346,52.2369],[-2.4329,52.237],[-2.4316,52.2366],[-2.4263,52.2362],[-2.4231,52.2372],[-2.42,52.2353],[-2.4165,52.2335],[-2.4143,52.2317],[-2.4113,52.2314],[-2.4094,52.2306],[-2.4069,52.2308],[-2.4053,52.2313],[-2.4042,52.231],[-2.3994,52.2318],[-2.3965,52.2315],[-2.3952,52.231],[-2.3933,52.231],[-2.3921,52.2303],[-2.3903,52.2303],[-2.3889,52.2295],[-2.3894,52.2273],[-2.3877,52.2264],[-2.3859,52.2264],[-2.3843,52.2251],[-2.3844,52.224],[-2.386,52.2224],[-2.3881,52.2219],[-2.3905,52.2224],[-2.3925,52.2237],[-2.3945,52.2245],[-2.3965,52.2248],[-2.3982,52.224],[-2.3983,52.2231],[-2.3974,52.222],[-2.3987,52.2214],[-2.4007,52.2214],[-2.4033,52.2217],[-2.404,52.2212],[-2.4032,52.2191],[-2.4018,52.2177],[-2.4015,52.2153],[-2.3999,52.2145],[-2.3975,52.2127],[-2.3938,52.211],[-2.3924,52.2093],[-2.3935,52.2076],[-2.3952,52.2069],[-2.3958,52.2059],[-2.3975,52.2059],[-2.398,52.2065],[-2.3997,52.207],[-2.4023,52.2072],[-2.4028,52.2068],[-2.4022,52.2053],[-2.4008,52.2027],[-2.4005,52.2017],[-2.4024,52.2014],[-2.4059,52.203],[-2.4078,52.2028],[-2.4085,52.2016],[-2.4087,52.1965],[-2.4103,52.1954],[-2.4111,52.1933],[-2.4139,52.1916],[-2.4146,52.1902],[-2.4177,52.1894],[-2.4191,52.188],[-2.4179,52.1866],[-2.4178,52.1856],[-2.4161,52.1852],[-2.4151,52.1833],[-2.4165,52.1822],[-2.419,52.1817],[-2.42,52.1806],[-2.4232,52.1799],[-2.4255,52.177],[-2.4236,52.1749],[-2.4228,52.1747],[-2.4224,52.1736],[-2.4229,52.1724],[-2.4263,52.1725],[-2.4281,52.1721],[-2.4292,52.1723],[-2.4309,52.1719],[-2.4328,52.1721],[-2.4354,52.171],[-2.4347,52.17],[-2.4352,52.1682],[-2.4326,52.167],[-2.4319,52.1654],[-2.4291,52.1636],[-2.4265,52.1615],[-2.4272,52.161],[-2.427,52.1584],[-2.4249,52.1571],[-2.4242,52.156],[-2.4232,52.1555],[-2.4251,52.1545],[-2.4247,52.1535],[-2.4225,52.1517],[-2.4211,52.1494],[-2.4187,52.1482],[-2.4155,52.1459],[-2.4152,52.1452],[-2.4124,52.1454],[-2.4115,52.1457],[-2.4076,52.1458],[-2.4039,52.147],[-2.4019,52.1481],[-2.4002,52.1482],[-2.397,52.1479],[-2.3953,52.147],[-2.3942,52.1468],[-2.3928,52.1472],[-2.3917,52.1492],[-2.3904,52.15],[-2.3899,52.1509],[-2.3886,52.1506],[-2.3881,52.152],[-2.3868,52.1524],[-2.3848,52.1537],[-2.3813,52.1542],[-2.3793,52.1551],[-2.3783,52.1548],[-2.3759,52.153],[-2.3727,52.1526],[-2.3719,52.1521],[-2.3701,52.1522],[-2.3665,52.1515],[-2.365,52.151],[-2.3619,52.1512],[-2.3587,52.1519],[-2.3579,52.1502],[-2.3562,52.1483],[-2.3544,52.1468],[-2.3528,52.1459],[-2.3518,52.1445],[-2.3518,52.1428],[-2.3502,52.1409],[-2.3486,52.1382],[-2.3484,52.1367],[-2.3465,52.1349],[-2.3446,52.1326],[-2.3483,52.1303],[-2.3505,52.1291],[-2.3532,52.1285],[-2.3556,52.1282],[-2.3561,52.1271],[-2.3562,52.1241],[-2.3554,52.1231],[-2.3556,52.1218],[-2.3528,52.1151],[-2.3527,52.1136],[-2.3538,52.1135],[-2.3533,52.1122],[-2.3517,52.1095],[-2.3501,52.1063],[-2.35,52.1044],[-2.3506,52.1037],[-2.3522,52.1035],[-2.3513,52.1016],[-2.3494,52.0989],[-2.3491,52.0956],[-2.3431,52.0953],[-2.3415,52.0955],[-2.34,52.0962],[-2.3383,52.0954],[-2.3385,52.0924],[-2.338,52.0899],[-2.3385,52.088],[-2.3381,52.0865],[-2.3387,52.0825],[-2.3385,52.0807],[-2.3405,52.0785],[-2.3401,52.076],[-2.3393,52.0749],[-2.3393,52.0734],[-2.3399,52.0718],[-2.3394,52.0689],[-2.3403,52.0672],[-2.3413,52.0641],[-2.3432,52.0626],[-2.3444,52.0611],[-2.3475,52.0616],[-2.3484,52.0605],[-2.3497,52.0579],[-2.3509,52.0574],[-2.3516,52.0564],[-2.3502,52.0547],[-2.3501,52.0537],[-2.3477,52.0532],[-2.347,52.0513],[-2.3472,52.0494],[-2.3484,52.0491],[-2.349,52.048],[-2.3483,52.0416],[-2.3485,52.038],[-2.3499,52.0365],[-2.348,52.0357],[-2.3476,52.033],[-2.3481,52.032],[-2.3503,52.0308],[-2.352,52.0254],[-2.352,52.0246],[-2.3508,52.0225],[-2.3514,52.0213],[-2.3526,52.0204],[-2.3544,52.0197],[-2.3563,52.0197],[-2.3615,52.0182],[-2.3634,52.0181],[-2.3655,52.0174],[-2.3707,52.017],[-2.3753,52.016],[-2.3799,52.0139],[-2.3824,52.0134],[-2.387,52.0122],[-2.3929,52.0129],[-2.3941,52.0118],[-2.3947,52.0099],[-2.3947,52.0076],[-2.3955,52.0058],[-2.3949,52.0047],[-2.3959,52.0022],[-2.3968,52.0011],[-2.3994,51.9993],[-2.3995,51.998],[-2.399,51.9961],[-2.403,51.9961],[-2.4064,51.9953],[-2.4132,51.9941],[-2.4162,51.9942],[-2.4181,51.9946],[-2.421,51.9942],[-2.4228,51.9943],[-2.4261,51.9956],[-2.4302,51.9961],[-2.4324,51.996],[-2.4366,51.9968],[-2.4372,51.9975],[-2.4356,51.9979],[-2.435,51.999],[-2.4357,51.9994],[-2.4365,52.0014],[-2.4351,52.0027],[-2.4358,52.0043],[-2.4346,52.0063],[-2.4338,52.0069],[-2.4339,52.0093],[-2.4354,52.0108],[-2.4338,52.0123],[-2.437,52.0149],[-2.4378,52.0143],[-2.441,52.0145],[-2.4435,52.0151],[-2.4442,52.0157],[-2.4461,52.0153],[-2.4474,52.0158],[-2.4504,52.0156],[-2.4548,52.0149],[-2.4569,52.0149],[-2.4603,52.0156],[-2.4619,52.0145],[-2.4639,52.0148],[-2.4625,52.0162],[-2.4625,52.0173],[-2.4636,52.0188],[-2.4626,52.0204],[-2.4625,52.0219],[-2.4636,52.023],[-2.4685,52.0238],[-2.4706,52.0234],[-2.4712,52.0238],[-2.4739,52.0238],[-2.4789,52.0225],[-2.4774,52.0199],[-2.4793,52.0171],[-2.4827,52.0142],[-2.4839,52.0138],[-2.4846,52.0125],[-2.4871,52.0123],[-2.4876,52.0115],[-2.4896,52.0113],[-2.4913,52.0105],[-2.4921,52.0083],[-2.4912,52.0061],[-2.4874,52.0035],[-2.4853,52.0004],[-2.4832,52.0002],[-2.4788,52.0004],[-2.4751,51.9981],[-2.4736,51.9961],[-2.4711,51.9946],[-2.4748,51.9928],[-2.4772,51.9927],[-2.48,51.9913],[-2.4802,51.9905],[-2.4816,51.9895],[-2.4821,51.9885],[-2.4835,51.988],[-2.4868,51.988],[-2.4892,51.987],[-2.4903,51.9835],[-2.4914,51.9819],[-2.4926,51.9819],[-2.4949,51.9811],[-2.4964,51.9775],[-2.4965,51.9761],[-2.4951,51.9711],[-2.4938,51.97],[-2.493,51.9686],[-2.4924,51.9667],[-2.4929,51.9647],[-2.4924,51.9639],[-2.4957,51.9644],[-2.499,51.9637],[-2.4999,51.9627],[-2.4999,51.9615],[-2.5006,51.9605],[-2.4966,51.9603],[-2.4975,51.9588],[-2.4955,51.9583],[-2.4919,51.9567],[-2.4902,51.955],[-2.4878,51.9567],[-2.4861,51.9574],[-2.4839,51.9568],[-2.4824,51.9557],[-2.4808,51.9561],[-2.4798,51.9557],[-2.4738,51.9564],[-2.4722,51.9554],[-2.4707,51.9533],[-2.4673,51.9518],[-2.4655,51.9517],[-2.466,51.9502],[-2.4645,51.9486],[-2.4655,51.9466],[-2.4649,51.9446],[-2.4638,51.9434],[-2.4649,51.9428],[-2.465,51.9413],[-2.4636,51.9394],[-2.4642,51.9384],[-2.4663,51.9373],[-2.4679,51.9374],[-2.4674,51.9346],[-2.4662,51.9314],[-2.466,51.928],[-2.4613,51.925],[-2.46,51.9235],[-2.4579,51.922],[-2.4567,51.9205],[-2.4546,51.9193],[-2.4524,51.9192],[-2.4518,51.9188],[-2.4493,51.9191],[-2.4485,51.9189],[-2.4475,51.9155],[-2.4445,51.9138],[-2.4431,51.912],[-2.4444,51.9098],[-2.4433,51.9094],[-2.443,51.9085],[-2.4418,51.9072],[-2.4441,51.9058],[-2.4425,51.905],[-2.4423,51.9041],[-2.4402,51.9024],[-2.4419,51.902],[-2.4439,51.9008],[-2.4443,51.8989],[-2.4427,51.8984],[-2.4408,51.8985],[-2.4401,51.8968],[-2.4426,51.8962],[-2.4449,51.895],[-2.446,51.894],[-2.4489,51.8948],[-2.451,51.8942],[-2.4546,51.8938],[-2.4582,51.8932],[-2.4625,51.8929],[-2.4647,51.8931],[-2.4678,51.892],[-2.4686,51.8908],[-2.4713,51.8893],[-2.4738,51.8868],[-2.4734,51.8855],[-2.4776,51.885],[-2.48,51.8858],[-2.4824,51.8859],[-2.4849,51.885],[-2.4867,51.8847],[-2.4878,51.8812],[-2.4887,51.8805],[-2.4939,51.88],[-2.494,51.8818],[-2.4947,51.8842],[-2.4963,51.8834],[-2.4982,51.882],[-2.5,51.8817],[-2.5012,51.882],[-2.5009,51.8851],[-2.5023,51.8863],[-2.5035,51.8866],[-2.5054,51.8861],[-2.5067,51.8854],[-2.5086,51.8852],[-2.5099,51.8841],[-2.5123,51.881],[-2.5133,51.8801],[-2.5179,51.8734],[-2.5193,51.871],[-2.5202,51.8679],[-2.5218,51.8662],[-2.5222,51.8647],[-2.5254,51.8634],[-2.5277,51.863],[-2.5311,51.863],[-2.5316,51.8608],[-2.5341,51.8604],[-2.5371,51.8604],[-2.5389,51.8602],[-2.5439,51.8602],[-2.5467,51.8608],[-2.5483,51.862],[-2.5501,51.8628],[-2.5546,51.8632],[-2.5564,51.8629],[-2.5589,51.8639],[-2.5617,51.8643],[-2.564,51.8634],[-2.5681,51.8626],[-2.5693,51.863],[-2.5731,51.8625],[-2.5762,51.8625],[-2.5777,51.8614],[-2.5808,51.8616],[-2.5852,51.8599],[-2.5831,51.8582],[-2.5794,51.8542],[-2.5788,51.8533],[-2.5788,51.8518],[-2.5812,51.85],[-2.5825,51.8496],[-2.5861,51.8498],[-2.5882,51.8508],[-2.5899,51.8522],[-2.5916,51.8542],[-2.5939,51.8556],[-2.5961,51.8562],[-2.5984,51.8565],[-2.6003,51.8564],[-2.6017,51.856],[-2.6046,51.8545],[-2.607,51.8511],[-2.6074,51.8498],[-2.6095,51.8467],[-2.6122,51.8462],[-2.6168,51.845],[-2.6201,51.8439],[-2.622,51.8431],[-2.6246,51.8394],[-2.6255,51.839],[-2.6288,51.8391],[-2.6298,51.8388],[-2.6325,51.84],[-2.6357,51.8429],[-2.6367,51.8427],[-2.6356,51.8411],[-2.6365,51.8392],[-2.6384,51.8375],[-2.6405,51.8362],[-2.641,51.8366],[-2.6435,51.8346],[-2.6443,51.8334],[-2.6464,51.8291],[-2.6484,51.8268],[-2.6504,51.8261],[-2.6524,51.8259],[-2.6544,51.8261],[-2.6569,51.8269],[-2.6578,51.8279],[-2.658,51.8289],[-2.6576,51.8318],[-2.6583,51.8328],[-2.6604,51.8338],[-2.6662,51.8356],[-2.6715,51.8362],[-2.6768,51.8363],[-2.6796,51.8376],[-2.6826,51.8378],[-2.6833,51.8383],[-2.6868,51.8364],[-2.6867,51.8344],[-2.687,51.8331],[-2.6934,51.8339],[-2.6931,51.8363],[-2.6934,51.8377],[-2.6955,51.8421],[-2.6973,51.8448],[-2.6996,51.8435],[-2.7034,51.8446],[-2.7051,51.8457],[-2.7071,51.843],[-2.7069,51.8403],[-2.7072,51.8394],[-2.7087,51.8395],[-2.7103,51.8392],[-2.7127,51.8396],[-2.7161,51.8407],[-2.7186,51.8444],[-2.7182,51.8455],[-2.7186,51.8467],[-2.7177,51.8475],[-2.7196,51.8489],[-2.7258,51.8438],[-2.7276,51.8401],[-2.7297,51.8403],[-2.7315,51.8414],[-2.7336,51.84],[-2.7364,51.839],[-2.7371,51.8379],[-2.7392,51.8372],[-2.7409,51.8386],[-2.7413,51.8394],[-2.7403,51.8416],[-2.7413,51.8426],[-2.7433,51.8419],[-2.7438,51.843],[-2.7461,51.8445],[-2.747,51.8447],[-2.751,51.845],[-2.7515,51.8453],[-2.7541,51.8458],[-2.757,51.846],[-2.7576,51.8474],[-2.7576,51.8491],[-2.7581,51.8499],[-2.7604,51.8516],[-2.761,51.8531],[-2.7625,51.8538],[-2.7634,51.8556],[-2.7642,51.8559],[-2.7649,51.858],[-2.7664,51.8588],[-2.7672,51.8602],[-2.7685,51.8604],[-2.7695,51.8624],[-2.7723,51.8622],[-2.7758,51.8636],[-2.7778,51.8648],[-2.7788,51.8659],[-2.7791,51.8669],[-2.7779,51.8673],[-2.779,51.8683],[-2.779,51.869],[-2.7775,51.8696],[-2.7766,51.8709],[-2.7772,51.8718],[-2.7767,51.8735],[-2.7741,51.8744],[-2.7734,51.876],[-2.771,51.878],[-2.7701,51.8797],[-2.7685,51.8801],[-2.7747,51.8819],[-2.7768,51.8817],[-2.7789,51.8838],[-2.7819,51.8844],[-2.7848,51.8843],[-2.79,51.8858],[-2.7915,51.8865],[-2.7926,51.8876],[-2.7944,51.8883],[-2.7974,51.8886],[-2.7991,51.8904],[-2.8009,51.8902],[-2.8021,51.8906],[-2.8017,51.8919],[-2.8022,51.8934],[-2.8053,51.8955],[-2.8104,51.8967],[-2.8143,51.898],[-2.816,51.8993],[-2.8167,51.901],[-2.8166,51.9018],[-2.8177,51.9038],[-2.8196,51.904],[-2.8208,51.9053],[-2.8218,51.9055],[-2.8255,51.905],[-2.8321,51.9051],[-2.8336,51.9054],[-2.8344,51.9061],[-2.8361,51.9062],[-2.8361,51.9073],[-2.8369,51.9083],[-2.836,51.9096],[-2.837,51.9101],[-2.8374,51.9115],[-2.8371,51.9138],[-2.8402,51.9147],[-2.8404,51.916],[-2.8415,51.9175],[-2.8429,51.9179],[-2.844,51.9173],[-2.8449,51.9154],[-2.8465,51.9156],[-2.8467,51.9167],[-2.8481,51.9168],[-2.8486,51.9159],[-2.8528,51.916],[-2.8538,51.9157],[-2.8541,51.9133],[-2.8564,51.9147],[-2.8591,51.9147],[-2.8601,51.9138],[-2.8623,51.9142],[-2.8638,51.916],[-2.8632,51.9172],[-2.8621,51.9175],[-2.8567,51.9183],[-2.8544,51.9183],[-2.8511,51.9188],[-2.8484,51.9199],[-2.8467,51.92],[-2.8449,51.922],[-2.8466,51.9233],[-2.8483,51.9237],[-2.8544,51.9238],[-2.8554,51.925],[-2.8571,51.9256],[-2.8579,51.9271],[-2.8594,51.9277],[-2.8606,51.9277],[-2.863,51.9269],[-2.866,51.9266],[-2.87,51.9268],[-2.8715,51.9282],[-2.872,51.9304],[-2.8741,51.9313],[-2.8754,51.9331],[-2.8777,51.9338],[-2.8799,51.9341],[-2.8813,51.934],[-2.8826,51.9344],[-2.8851,51.9342],[-2.8884,51.9336],[-2.8891,51.9319],[-2.8881,51.9298],[-2.887,51.9283],[-2.8879,51.9276],[-2.891,51.9265],[-2.893,51.9252],[-2.9002,51.9255],[-2.9009,51.9259],[-2.9051,51.9245],[-2.9063,51.9226],[-2.9082,51.9217],[-2.9082,51.9212],[-2.9118,51.9195],[-2.9129,51.9201],[-2.9156,51.9188],[-2.9162,51.9177],[-2.9203,51.9174],[-2.9239,51.9159],[-2.9252,51.915],[-2.9283,51.9139],[-2.9309,51.9149],[-2.9341,51.9149],[-2.9356,51.9126],[-2.9389,51.9119],[-2.9413,51.91],[-2.9426,51.9094],[-2.9449,51.9094],[-2.9468,51.9086],[-2.9486,51.9094],[-2.9504,51.9085],[-2.9508,51.9074],[-2.952,51.9064],[-2.9538,51.9061],[-2.9579,51.9068],[-2.9608,51.9067],[-2.964,51.9052],[-2.9653,51.9047],[-2.9666,51.9051],[-2.9679,51.9046],[-2.9694,51.9048],[-2.9708,51.9055],[-2.972,51.9051],[-2.9728,51.9062],[-2.9725,51.9079],[-2.9729,51.909],[-2.975,51.9092],[-2.9739,51.9105],[-2.9739,51.9114],[-2.9713,51.9138],[-2.9728,51.9147],[-2.9738,51.9167],[-2.9733,51.9179],[-2.9749,51.9186],[-2.9762,51.9212],[-2.9741,51.9212],[-2.974,51.9228],[-2.975,51.9242],[-2.9746,51.9252],[-2.9762,51.9261],[-2.9767,51.9275],[-2.9784,51.9271],[-2.9805,51.9277],[-2.9812,51.9266],[-2.9837,51.9257],[-2.9866,51.9255],[-2.9871,51.9258],[-2.9938,51.9243],[-2.9989,51.9235],[-3.002,51.9239],[-3.0046,51.9254],[-3.0079,51.927],[-3.0101,51.9306],[-3.0103,51.9328],[-3.0086,51.9363],[-3.0085,51.938],[-3.0106,51.9406],[-3.0113,51.9422],[-3.0132,51.9449],[-3.0144,51.9455],[-3.0189,51.9482],[-3.0213,51.9497],[-3.0221,51.9507],[-3.0222,51.9524],[-3.0259,51.9573],[-3.0283,51.9583],[-3.0302,51.9588],[-3.0353,51.9597],[-3.0367,51.9616],[-3.0383,51.9651],[-3.0394,51.9663],[-3.0414,51.9677],[-3.0445,51.9689],[-3.0514,51.9721],[-3.0521,51.9729],[-3.0535,51.9733],[-3.0571,51.9754],[-3.0576,51.9766],[-3.0595,51.9781],[-3.0596,51.9786],[-3.0626,51.9801],[-3.0674,51.9831],[-3.0683,51.9839],[-3.0686,51.9871],[-3.0697,51.9898],[-3.0723,51.992],[-3.0749,51.9952],[-3.0759,51.9961],[-3.0789,51.9976],[-3.0814,52.0009],[-3.0822,52.0024],[-3.0842,52.0043],[-3.0846,52.0063],[-3.0862,52.0103],[-3.0864,52.0128],[-3.087,52.014],[-3.0891,52.0155],[-3.0925,52.0174],[-3.0972,52.0208],[-3.0992,52.0227],[-3.095,52.0271],[-3.0927,52.0291],[-3.0928,52.0315],[-3.0923,52.0332],[-3.0905,52.0357],[-3.0895,52.0363],[-3.088,52.0379],[-3.0863,52.0403],[-3.0874,52.0424],[-3.0927,52.0473],[-3.0929,52.0487],[-3.0907,52.0501],[-3.0908,52.0508],[-3.0937,52.0525],[-3.095,52.053],[-3.0969,52.055],[-3.0977,52.0548],[-3.0999,52.0572],[-3.1014,52.0583],[-3.1043,52.0587],[-3.1059,52.0593],[-3.1075,52.0604],[-3.1079,52.062],[-3.1107,52.0638],[-3.1114,52.0648],[-3.1146,52.0656],[-3.1164,52.0658],[-3.1187,52.0687],[-3.1182,52.07],[-3.12,52.0717],[-3.1196,52.0728],[-3.1207,52.0745],[-3.1217,52.0748],[-3.1212,52.076],[-3.1223,52.0764],[-3.1239,52.0779],[-3.1259,52.0783],[-3.1256,52.0794],[-3.1235,52.0815],[-3.1203,52.0868],[-3.1189,52.0885],[-3.1196,52.0908],[-3.1195,52.0917],[-3.1203,52.0925],[-3.1211,52.0941],[-3.1227,52.1032],[-3.1211,52.1041],[-3.1198,52.1044],[-3.1174,52.104],[-3.113,52.1046],[-3.1081,52.1047],[-3.1059,52.1051],[-3.1049,52.106],[-3.1048,52.1076],[-3.1057,52.1088],[-3.1074,52.1122],[-3.1077,52.1146],[-3.105,52.1167],[-3.1064,52.1176],[-3.1067,52.1187],[-3.1088,52.1195],[-3.1138,52.1206],[-3.1147,52.1214],[-3.1176,52.122],[-3.1189,52.1217],[-3.1216,52.1216],[-3.1245,52.1222],[-3.1263,52.1237],[-3.1278,52.1245],[-3.1302,52.1244],[-3.132,52.1239],[-3.134,52.123],[-3.1368,52.1233],[-3.1383,52.1252],[-3.1402,52.127],[-3.1417,52.128],[-3.1412,52.1299],[-3.1372,52.1313],[-3.1358,52.1333],[-3.1341,52.1336],[-3.136,52.1378],[-3.1319,52.138],[-3.1303,52.1378],[-3.1282,52.1379],[-3.124,52.1387],[-3.119,52.1388],[-3.1154,52.1392],[-3.1107,52.1405],[-3.1076,52.1416],[-3.098,52.1439],[-3.0954,52.1439],[-3.0937,52.1443],[-3.0826,52.1488],[-3.0783,52.1522],[-3.0754,52.1538],[-3.0725,52.1558],[-3.0716,52.1582],[-3.0736,52.1592],[-3.0745,52.1601],[-3.0769,52.1606],[-3.0798,52.1616],[-3.0808,52.1625],[-3.084,52.1632],[-3.0849,52.1628],[-3.0857,52.1606],[-3.0891,52.1591],[-3.09,52.1574],[-3.0931,52.1569],[-3.0928,52.1563],[-3.0945,52.1552],[-3.0977,52.1551],[-3.0989,52.1547],[-3.0998,52.1562],[-3.1018,52.1574],[-3.1035,52.1569],[-3.1053,52.1572],[-3.1064,52.1585],[-3.1081,52.159],[-3.1121,52.159],[-3.1134,52.1602],[-3.1169,52.1604],[-3.1178,52.1615],[-3.1204,52.1631],[-3.1224,52.1634],[-3.1221,52.1641],[-3.122,52.1669],[-3.1201,52.1674],[-3.1125,52.1702],[-3.1123,52.1727],[-3.1125,52.1736],[-3.1091,52.175],[-3.1069,52.1764],[-3.1045,52.1769],[-3.1016,52.1772],[-3.1006,52.1783],[-3.0972,52.1802],[-3.0951,52.1831],[-3.0972,52.1841],[-3.0971,52.1867],[-3.0956,52.1897],[-3.096,52.191],[-3.0958,52.1921],[-3.0963,52.1946],[-3.0978,52.1971],[-3.1001,52.1996],[-3.1006,52.2014],[-3.1,52.2022],[-3.0964,52.203],[-3.0944,52.2036],[-3.0902,52.2061],[-3.0885,52.2065],[-3.0871,52.2073],[-3.0855,52.209],[-3.0837,52.2101],[-3.0809,52.2107],[-3.0772,52.2132],[-3.0735,52.2135],[-3.0721,52.2131],[-3.0722,52.215],[-3.078,52.216],[-3.0772,52.2191],[-3.0758,52.2197],[-3.0734,52.2215],[-3.0721,52.2228],[-3.0732,52.2237],[-3.0717,52.2258],[-3.0711,52.2287],[-3.0704,52.2292],[-3.0726,52.232],[-3.0739,52.2346],[-3.073,52.2359],[-3.0709,52.236],[-3.0677,52.2368],[-3.0667,52.2359],[-3.0633,52.2367],[-3.0615,52.2362],[-3.0587,52.2361],[-3.0567,52.2368],[-3.0546,52.238],[-3.0526,52.2381],[-3.0496,52.2388],[-3.0478,52.2385],[-3.0458,52.2387],[-3.0442,52.2379],[-3.0441,52.2393],[-3.0455,52.2408],[-3.0438,52.2415],[-3.0431,52.2427],[-3.0431,52.2448],[-3.0446,52.2456],[-3.0495,52.2449],[-3.0488,52.2456],[-3.0453,52.2468],[-3.0452,52.2473],[-3.0468,52.2481],[-3.0483,52.2502],[-3.0475,52.2504],[-3.0456,52.2531],[-3.0442,52.2536],[-3.0388,52.2536],[-3.0371,52.2561],[-3.0355,52.2568],[-3.0337,52.2569],[-3.0319,52.2575],[-3.0304,52.2575],[-3.0288,52.258],[-3.0261,52.258],[-3.0248,52.2583],[-3.0233,52.2594],[-3.0195,52.2604],[-3.017,52.2615],[-3.0154,52.2616],[-3.0114,52.2624],[-3.0097,52.2633],[-3.0058,52.2642],[-3.0016,52.264],[-2.9987,52.2642],[-2.9968,52.2619],[-2.9947,52.2615],[-2.9929,52.2616],[-2.9916,52.2607],[-2.9891,52.2605],[-2.9874,52.2614],[-2.9848,52.2623],[-2.9827,52.2621],[-2.9786,52.2624],[-2.9771,52.2609],[-2.9775,52.2598],[-2.9751,52.2602],[-2.9701,52.2617],[-2.9691,52.2616],[-2.9656,52.262],[-2.9645,52.2628],[-2.9641,52.2641],[-2.965,52.2681],[-2.961,52.2687],[-2.9574,52.2699],[-2.9556,52.2702],[-2.9532,52.2696],[-2.9508,52.27],[-2.9515,52.2708],[-2.9545,52.2716],[-2.9569,52.272],[-2.9595,52.2719],[-2.9634,52.2727],[-2.9633,52.2737],[-2.9649,52.2743],[-2.9669,52.2738],[-2.9709,52.2738],[-2.975,52.273],[-2.9771,52.2737],[-2.9793,52.2731],[-2.9833,52.2732],[-2.9852,52.273],[-2.9895,52.2733],[-2.9914,52.2731],[-2.9944,52.2732],[-2.9962,52.2758],[-2.9978,52.275],[-2.9995,52.2753],[-3.0014,52.275],[-3.0042,52.2757],[-3.0052,52.2764],[-3.0073,52.2763],[-3.0074,52.2771],[-3.0117,52.2774],[-3.0126,52.2792],[-3.0113,52.28],[-3.0108,52.2813],[-3.0094,52.2828],[-3.0095,52.285],[-3.0117,52.2874],[-3.012,52.2881],[-3.0096,52.289],[-3.0082,52.2903],[-3.0056,52.2906],[-3.0047,52.2918],[-3.0054,52.2943],[-3.0038,52.2977],[-3.0013,52.2999],[-3.0006,52.3032],[-3.0008,52.3052],[-3.0013,52.3064],[-3.0025,52.3077],[-3.0036,52.3094],[-3.0038,52.3113],[-3.003,52.3141],[-3.0026,52.3148],[-3.0015,52.3185],[-3.0021,52.32],[-3.0009,52.3218],[-2.9982,52.3235],[-2.9971,52.3245],[-2.9931,52.3248],[-2.9905,52.3247],[-2.9896,52.3239],[-2.986,52.3235],[-2.9835,52.3249],[-2.9815,52.3268],[-2.9791,52.3273],[-2.9779,52.328],[-2.9748,52.3281],[-2.9726,52.3291],[-2.9714,52.3294],[-2.9689,52.329],[-2.9668,52.3294],[-2.9673,52.3306],[-2.9668,52.3324],[-2.9649,52.3339],[-2.9617,52.3359],[-2.9607,52.3392],[-2.9598,52.3399],[-2.9583,52.3422],[-2.9565,52.3444],[-2.9561,52.3459],[-2.9547,52.3491],[-2.9529,52.3488],[-2.9482,52.3494],[-2.9475,52.3492],[-2.9444,52.35],[-2.9433,52.3499],[-2.9338,52.35],[-2.9356,52.3514],[-2.9362,52.3529],[-2.9346,52.3531],[-2.9342,52.3541],[-2.9314,52.3533],[-2.9306,52.3549],[-2.9319,52.3563],[-2.9347,52.3577],[-2.9352,52.3586],[-2.9389,52.361],[-2.9377,52.3619],[-2.9346,52.3622],[-2.9339,52.3617],[-2.9306,52.3628],[-2.9281,52.3661],[-2.9261,52.367],[-2.922,52.3676],[-2.9206,52.3681],[-2.9186,52.3681],[-2.9175,52.3677],[-2.9151,52.3688],[-2.9145,52.3685],[-2.9117,52.3686],[-2.9106,52.368],[-2.9065,52.3683],[-2.905,52.3682],[-2.9017,52.3672],[-2.9008,52.3673],[-2.9022,52.3694],[-2.9031,52.37],[-2.9046,52.3702],[-2.9073,52.3699],[-2.9085,52.3702],[-2.9103,52.3721],[-2.9135,52.3725],[-2.9147,52.3738],[-2.9161,52.3743],[-2.9205,52.3747],[-2.9223,52.3751],[-2.9221,52.377],[-2.9204,52.3769],[-2.9197,52.3784],[-2.9164,52.3809],[-2.9154,52.381],[-2.914,52.3821],[-2.9155,52.3829],[-2.916,52.3836],[-2.9196,52.3845],[-2.9177,52.3863],[-2.9163,52.3858],[-2.9133,52.3862],[-2.9093,52.3861],[-2.9054,52.3858],[-2.9053,52.3851],[-2.9033,52.3842],[-2.9025,52.3829],[-2.8982,52.3815],[-2.8978,52.3798],[-2.8955,52.3801],[-2.8938,52.38],[-2.8928,52.3791],[-2.895,52.3752],[-2.8952,52.3743],[-2.893,52.3741],[-2.8911,52.3746],[-2.8911,52.3755],[-2.8883,52.3775],[-2.8866,52.3784],[-2.8872,52.3797],[-2.8871,52.3814],[-2.8878,52.3817],[-2.8878,52.3828],[-2.8888,52.384],[-2.8885,52.3851],[-2.8856,52.3858],[-2.8833,52.3867],[-2.8796,52.3867],[-2.8779,52.3862],[-2.8746,52.3869],[-2.8743,52.3866],[-2.8711,52.3873],[-2.8638,52.3887],[-2.8613,52.3912],[-2.8599,52.3919],[-2.8581,52.3937],[-2.8568,52.3942],[-2.8549,52.3955],[-2.851,52.3953],[-2.8474,52.3945],[-2.8436,52.3931],[-2.8408,52.3923],[-2.8377,52.3923],[-2.8354,52.392],[-2.8325,52.3919],[-2.8285,52.3912],[-2.8262,52.3911],[-2.8219,52.3913],[-2.8181,52.3912],[-2.8173,52.3905],[-2.8146,52.39],[-2.8141,52.3893],[-2.8122,52.389],[-2.8104,52.388],[-2.8076,52.3886],[-2.806,52.3882],[-2.8055,52.3876],[-2.8056,52.3861],[-2.8075,52.3852],[-2.8091,52.3839],[-2.809,52.3811],[-2.8092,52.3797],[-2.8069,52.3772],[-2.8074,52.376],[-2.8035,52.3742],[-2.8019,52.3741],[-2.7987,52.3726],[-2.7969,52.3736],[-2.7937,52.3743],[-2.7922,52.3737],[-2.7941,52.3715],[-2.7942,52.3706],[-2.7934,52.3684],[-2.7932,52.3667],[-2.7924,52.3661],[-2.7922,52.3649],[-2.7934,52.364],[-2.7937,52.3627],[-2.7955,52.3611],[-2.7954,52.3593],[-2.7924,52.3569],[-2.7911,52.3578],[-2.7886,52.3579],[-2.7857,52.3576],[-2.783,52.3587],[-2.7819,52.3582],[-2.7783,52.3581],[-2.7766,52.3584],[-2.7748,52.3583],[-2.7702,52.3588],[-2.7683,52.3593],[-2.7636,52.3596],[-2.7596,52.3592],[-2.7588,52.3589],[-2.749,52.3592],[-2.7431,52.3591],[-2.7426,52.3575],[-2.7417,52.3568],[-2.7383,52.356],[-2.7365,52.3561],[-2.7328,52.3555],[-2.7338,52.3542],[-2.735,52.3537],[-2.7361,52.3523],[-2.7385,52.3509],[-2.7389,52.3496],[-2.7411,52.3494],[-2.7386,52.3475],[-2.7398,52.3466],[-2.739,52.3453],[-2.738,52.3447],[-2.7378,52.3429],[-2.74,52.3409],[-2.741,52.3409],[-2.7432,52.3397],[-2.7455,52.3379],[-2.7466,52.3365],[-2.7483,52.3358],[-2.7484,52.3349],[-2.7521,52.3351],[-2.7533,52.336],[-2.7561,52.3365],[-2.7571,52.3361],[-2.7585,52.3345],[-2.7635,52.3353],[-2.767,52.3361],[-2.7649,52.3329],[-2.7629,52.3315],[-2.7598,52.3302],[-2.7586,52.3293],[-2.7565,52.3288],[-2.7534,52.3274],[-2.7514,52.327],[-2.7506,52.3274],[-2.7459,52.3266],[-2.744,52.325],[-2.7433,52.3236],[-2.7418,52.3229],[-2.7388,52.3221],[-2.738,52.3213],[-2.7378,52.3198],[-2.7369,52.3194],[-2.7314,52.3197],[-2.7308,52.3202],[-2.7262,52.3203],[-2.7245,52.3197],[-2.7214,52.3173],[-2.7197,52.3164],[-2.7197,52.3142],[-2.7193,52.3127],[-2.7154,52.3107],[-2.7143,52.3089],[-2.7124,52.3081],[-2.7109,52.3089],[-2.7075,52.31],[-2.7055,52.3104],[-2.7029,52.31],[-2.696,52.3103],[-2.6946,52.3101],[-2.683,52.3114],[-2.6806,52.3115],[-2.6801,52.3123],[-2.681,52.3135],[-2.6799,52.3152],[-2.6825,52.3153],[-2.6842,52.3156],[-2.6862,52.3148],[-2.6878,52.3148],[-2.6893,52.316],[-2.6887,52.3171],[-2.6861,52.3195],[-2.6857,52.3204],[-2.6857,52.3228],[-2.6853,52.3244],[-2.6817,52.3273],[-2.6785,52.3295],[-2.6765,52.3325],[-2.676,52.3347],[-2.6744,52.3359],[-2.6735,52.3377],[-2.6702,52.3397],[-2.6698,52.3413],[-2.6673,52.3422],[-2.6651,52.3422],[-2.6623,52.3409],[-2.6603,52.3413],[-2.6594,52.3396],[-2.6584,52.3385],[-2.656,52.3378],[-2.6573,52.3364],[-2.6599,52.3348],[-2.6562,52.3336],[-2.6556,52.3331],[-2.6532,52.333],[-2.6529,52.3325],[-2.6504,52.3323],[-2.6491,52.3317],[-2.6462,52.3325],[-2.6458,52.3333],[-2.6436,52.3338],[-2.641,52.3328],[-2.6406,52.3323],[-2.6409,52.3299],[-2.6417,52.3295],[-2.641,52.3286],[-2.6392,52.3283],[-2.6366,52.3285],[-2.637,52.3246],[-2.6351,52.3242],[-2.6336,52.3245],[-2.6321,52.3237],[-2.6303,52.3215],[-2.6288,52.3207],[-2.6271,52.3215],[-2.6253,52.3211],[-2.624,52.3214],[-2.6235,52.3198],[-2.6247,52.3182],[-2.626,52.3178],[-2.6256,52.317],[-2.6263,52.316],[-2.6256,52.315],[-2.6279,52.3137],[-2.6254,52.312],[-2.6251,52.3112],[-2.6238,52.3099],[-2.6231,52.3084],[-2.6203,52.307],[-2.6192,52.3074],[-2.618,52.3069]]]}</t>
  </si>
  <si>
    <t>{"type":"MultiPolygon","coordinates":[[[[-1.201,54.5776],[-1.2003,54.5769],[-1.1972,54.5754],[-1.1942,54.5743],[-1.1905,54.575],[-1.1866,54.5726],[-1.1849,54.5698],[-1.1839,54.5693],[-1.1777,54.5685],[-1.1764,54.5665],[-1.1765,54.565],[-1.1759,54.5642],[-1.1757,54.561],[-1.1723,54.5593],[-1.1707,54.5574],[-1.1698,54.5572],[-1.1678,54.5555],[-1.1666,54.554],[-1.17,54.5533],[-1.1743,54.5526],[-1.1768,54.5515],[-1.1792,54.5502],[-1.182,54.5495],[-1.1859,54.5491],[-1.1914,54.5476],[-1.1949,54.5456],[-1.1968,54.5449],[-1.199,54.5445],[-1.1922,54.5398],[-1.1893,54.5383],[-1.18,54.533],[-1.1678,54.527],[-1.1631,54.5253],[-1.1613,54.525],[-1.1625,54.5235],[-1.165,54.5219],[-1.1618,54.5202],[-1.1617,54.519],[-1.1597,54.5158],[-1.1559,54.5163],[-1.1532,54.5161],[-1.1512,54.5156],[-1.1482,54.5144],[-1.1473,54.5153],[-1.1425,54.5159],[-1.1402,54.5158],[-1.1373,54.5149],[-1.1379,54.513],[-1.1393,54.5101],[-1.1395,54.5093],[-1.1414,54.5073],[-1.1428,54.5048],[-1.1441,54.5038],[-1.1462,54.5028],[-1.1468,54.5013],[-1.1499,54.5013],[-1.1511,54.5017],[-1.1544,54.5021],[-1.1565,54.5021],[-1.1605,54.5028],[-1.1631,54.5035],[-1.1646,54.5033],[-1.1665,54.5037],[-1.1706,54.5023],[-1.1727,54.5029],[-1.1742,54.5038],[-1.1739,54.5047],[-1.1759,54.5046],[-1.18,54.5062],[-1.1811,54.5058],[-1.1851,54.5073],[-1.1897,54.5063],[-1.191,54.5065],[-1.1955,54.5066],[-1.1967,54.5062],[-1.2019,54.5069],[-1.2044,54.507],[-1.2072,54.5081],[-1.2084,54.5088],[-1.2122,54.5095],[-1.2138,54.51],[-1.2182,54.5101],[-1.2206,54.5109],[-1.2277,54.512],[-1.2306,54.5119],[-1.2334,54.5106],[-1.2349,54.5103],[-1.238,54.511],[-1.2394,54.5115],[-1.2466,54.5113],[-1.2506,54.512],[-1.2512,54.5131],[-1.2563,54.5124],[-1.2596,54.5127],[-1.2638,54.5125],[-1.2662,54.5136],[-1.2673,54.5145],[-1.2698,54.5146],[-1.2728,54.5151],[-1.2743,54.5149],[-1.2751,54.5157],[-1.2776,54.5165],[-1.2794,54.5179],[-1.2819,54.5182],[-1.2823,54.5189],[-1.2818,54.52],[-1.2807,54.5205],[-1.2819,54.5225],[-1.2828,54.523],[-1.282,54.5241],[-1.2835,54.5279],[-1.2842,54.5286],[-1.285,54.5304],[-1.2846,54.5316],[-1.2854,54.5362],[-1.2844,54.5377],[-1.2819,54.5386],[-1.2811,54.5398],[-1.2788,54.5424],[-1.2789,54.5452],[-1.2778,54.5461],[-1.278,54.5471],[-1.2762,54.5488],[-1.2756,54.5517],[-1.2718,54.5536],[-1.2706,54.5556],[-1.271,54.557],[-1.2753,54.5586],[-1.278,54.5607],[-1.2808,54.5641],[-1.2816,54.5647],[-1.2817,54.5652],[-1.2778,54.5662],[-1.2727,54.5668],[-1.2685,54.5672],[-1.2658,54.5679],[-1.2623,54.5696],[-1.2604,54.5716],[-1.2586,54.5795],[-1.2573,54.5863],[-1.2565,54.5882],[-1.2555,54.5892],[-1.2524,54.5906],[-1.2507,54.5907],[-1.2476,54.5906],[-1.2442,54.5895],[-1.2407,54.5877],[-1.2359,54.5857],[-1.232,54.5845],[-1.2207,54.5823],[-1.2157,54.5811],[-1.2165,54.5804],[-1.2199,54.5802],[-1.2198,54.5789],[-1.2121,54.5802],[-1.2092,54.5799],[-1.2062,54.5799],[-1.2028,54.5803],[-1.2023,54.579],[-1.201,54.5776]]],[[[-1.197,54.5818],[-1.1943,54.5799],[-1.1987,54.578],[-1.2009,54.5776],[-1.2021,54.579],[-1.2025,54.5804],[-1.1984,54.5817],[-1.197,54.5818]]]]}</t>
  </si>
  <si>
    <t>{"type":"Polygon","coordinates":[[[-2.4163,52.827],[-2.4142,52.8264],[-2.4113,52.825],[-2.4094,52.8245],[-2.4064,52.8232],[-2.3982,52.8201],[-2.3809,52.8129],[-2.3777,52.8116],[-2.3787,52.8108],[-2.377,52.8101],[-2.3759,52.8092],[-2.3762,52.8078],[-2.3777,52.8071],[-2.3765,52.8048],[-2.3768,52.8041],[-2.3748,52.8025],[-2.3716,52.8007],[-2.371,52.7998],[-2.3721,52.7982],[-2.3733,52.7973],[-2.3718,52.7966],[-2.3714,52.7953],[-2.3731,52.7939],[-2.3752,52.794],[-2.3764,52.7934],[-2.3776,52.7942],[-2.38,52.7943],[-2.3816,52.794],[-2.3822,52.7932],[-2.3811,52.7925],[-2.3809,52.7911],[-2.3852,52.7909],[-2.3851,52.7897],[-2.3827,52.7886],[-2.3812,52.7888],[-2.3802,52.7866],[-2.3788,52.7859],[-2.379,52.7842],[-2.3773,52.7837],[-2.3743,52.7841],[-2.3701,52.7841],[-2.3684,52.7836],[-2.3672,52.7838],[-2.3659,52.7832],[-2.3672,52.7817],[-2.3668,52.7795],[-2.3672,52.7783],[-2.3689,52.7773],[-2.3673,52.7768],[-2.3651,52.7767],[-2.3636,52.7754],[-2.359,52.7739],[-2.3576,52.7721],[-2.3548,52.7718],[-2.3539,52.7712],[-2.3527,52.7689],[-2.35,52.7662],[-2.3482,52.7664],[-2.3453,52.7663],[-2.344,52.765],[-2.344,52.7639],[-2.3424,52.7621],[-2.3414,52.7618],[-2.3377,52.7599],[-2.3349,52.7588],[-2.3301,52.758],[-2.3302,52.7565],[-2.3293,52.7547],[-2.3305,52.7536],[-2.331,52.7525],[-2.3305,52.7516],[-2.3268,52.7512],[-2.3245,52.7512],[-2.3216,52.7499],[-2.3213,52.7482],[-2.3178,52.7467],[-2.316,52.7458],[-2.3161,52.7445],[-2.3133,52.7421],[-2.3122,52.7407],[-2.3131,52.7391],[-2.3129,52.7381],[-2.3141,52.7373],[-2.3158,52.7383],[-2.3167,52.738],[-2.315,52.7363],[-2.3156,52.7352],[-2.3156,52.7329],[-2.3176,52.7317],[-2.3191,52.7313],[-2.3197,52.7306],[-2.3216,52.7305],[-2.3232,52.7312],[-2.3251,52.7312],[-2.3286,52.7303],[-2.3306,52.7296],[-2.3336,52.7306],[-2.3355,52.7305],[-2.3362,52.7329],[-2.3399,52.7321],[-2.3427,52.7313],[-2.345,52.7311],[-2.3525,52.7308],[-2.3579,52.7312],[-2.3606,52.7326],[-2.3631,52.7336],[-2.3673,52.7331],[-2.3682,52.7349],[-2.3717,52.7386],[-2.37,52.739],[-2.3688,52.74],[-2.3751,52.7408],[-2.3771,52.7387],[-2.3784,52.7368],[-2.3791,52.7353],[-2.3795,52.732],[-2.3789,52.7305],[-2.3797,52.7294],[-2.3795,52.7288],[-2.381,52.7255],[-2.3809,52.7245],[-2.3828,52.7219],[-2.3854,52.7199],[-2.3872,52.7177],[-2.3907,52.7154],[-2.3925,52.7146],[-2.3931,52.7135],[-2.3926,52.7123],[-2.3931,52.7112],[-2.3962,52.7089],[-2.3968,52.7079],[-2.3995,52.7061],[-2.401,52.7046],[-2.4025,52.7039],[-2.4024,52.703],[-2.4036,52.7014],[-2.4035,52.6982],[-2.4015,52.6949],[-2.4052,52.6949],[-2.4047,52.6927],[-2.4036,52.6905],[-2.4014,52.6893],[-2.4023,52.6867],[-2.4012,52.6848],[-2.402,52.6825],[-2.4034,52.6827],[-2.4054,52.6816],[-2.407,52.681],[-2.408,52.6791],[-2.4099,52.6716],[-2.419,52.6629],[-2.4184,52.6568],[-2.4176,52.6503],[-2.4192,52.6488],[-2.4199,52.6476],[-2.4193,52.6463],[-2.4179,52.6453],[-2.4165,52.6449],[-2.4185,52.6399],[-2.4189,52.6394],[-2.4194,52.6356],[-2.4183,52.6338],[-2.4207,52.6334],[-2.4241,52.6321],[-2.4286,52.6297],[-2.4366,52.6271],[-2.4356,52.6222],[-2.4371,52.6193],[-2.434,52.6182],[-2.4355,52.6163],[-2.4377,52.6153],[-2.4381,52.6145],[-2.442,52.6157],[-2.4422,52.6153],[-2.4448,52.6153],[-2.4499,52.6166],[-2.4524,52.6175],[-2.455,52.6186],[-2.4578,52.6206],[-2.4628,52.623],[-2.4646,52.6238],[-2.4664,52.6241],[-2.4677,52.6232],[-2.4698,52.6224],[-2.4709,52.6225],[-2.4728,52.6238],[-2.4747,52.6237],[-2.4762,52.623],[-2.4786,52.6234],[-2.479,52.624],[-2.4808,52.6239],[-2.4813,52.6248],[-2.4836,52.6251],[-2.486,52.6243],[-2.4869,52.6254],[-2.4892,52.6263],[-2.4918,52.628],[-2.4941,52.6287],[-2.4967,52.629],[-2.4996,52.6289],[-2.5056,52.6324],[-2.5078,52.6344],[-2.5107,52.6366],[-2.5101,52.6383],[-2.5127,52.6406],[-2.5149,52.6411],[-2.5167,52.642],[-2.5178,52.6432],[-2.519,52.6434],[-2.5214,52.6446],[-2.5238,52.6462],[-2.5271,52.6472],[-2.5301,52.6495],[-2.5325,52.6501],[-2.5351,52.6506],[-2.5403,52.6523],[-2.5429,52.6529],[-2.545,52.6529],[-2.5467,52.6544],[-2.5484,52.6552],[-2.5463,52.6565],[-2.5463,52.6581],[-2.5542,52.66],[-2.5542,52.6615],[-2.5548,52.6627],[-2.553,52.6648],[-2.5517,52.6648],[-2.5494,52.6663],[-2.5557,52.6711],[-2.5627,52.6741],[-2.5682,52.677],[-2.572,52.6785],[-2.5743,52.6791],[-2.5753,52.68],[-2.5763,52.6797],[-2.5772,52.6807],[-2.582,52.6821],[-2.5827,52.6821],[-2.5868,52.6842],[-2.5886,52.6837],[-2.5918,52.6862],[-2.5949,52.6878],[-2.5967,52.6906],[-2.5977,52.69],[-2.6028,52.6892],[-2.6085,52.692],[-2.6083,52.6929],[-2.6092,52.6945],[-2.6107,52.6951],[-2.6127,52.6968],[-2.617,52.6983],[-2.6202,52.698],[-2.6226,52.699],[-2.6234,52.7007],[-2.6235,52.703],[-2.6243,52.7034],[-2.6202,52.7043],[-2.6186,52.7045],[-2.6139,52.7044],[-2.6109,52.7047],[-2.6098,52.7054],[-2.6054,52.7068],[-2.606,52.7076],[-2.604,52.7089],[-2.605,52.7097],[-2.6038,52.7106],[-2.602,52.713],[-2.601,52.7137],[-2.5993,52.7141],[-2.5978,52.7139],[-2.597,52.7144],[-2.597,52.716],[-2.5977,52.7173],[-2.5974,52.7182],[-2.5989,52.7184],[-2.601,52.7194],[-2.6046,52.7191],[-2.6076,52.72],[-2.61,52.7194],[-2.6132,52.7194],[-2.6151,52.7189],[-2.6188,52.7218],[-2.6219,52.7209],[-2.6234,52.7196],[-2.6252,52.7199],[-2.6277,52.7219],[-2.6273,52.7228],[-2.6279,52.7247],[-2.6297,52.726],[-2.6322,52.7268],[-2.636,52.7265],[-2.6392,52.7273],[-2.6415,52.7276],[-2.6446,52.7292],[-2.6544,52.7306],[-2.6583,52.7307],[-2.6589,52.7316],[-2.6602,52.7316],[-2.6604,52.7333],[-2.6614,52.7348],[-2.6641,52.7363],[-2.6644,52.7383],[-2.6637,52.74],[-2.6627,52.7405],[-2.6616,52.7419],[-2.6594,52.7435],[-2.6615,52.7439],[-2.6627,52.7438],[-2.6641,52.7446],[-2.6639,52.7453],[-2.6654,52.7463],[-2.6674,52.7502],[-2.6657,52.7515],[-2.6647,52.7512],[-2.6634,52.75],[-2.6619,52.7506],[-2.6637,52.7525],[-2.6632,52.7535],[-2.6617,52.7547],[-2.6621,52.7553],[-2.661,52.7565],[-2.661,52.7574],[-2.6624,52.7582],[-2.6634,52.7604],[-2.6581,52.7623],[-2.6565,52.7613],[-2.6551,52.7622],[-2.6536,52.7628],[-2.649,52.7639],[-2.6495,52.7648],[-2.6431,52.7671],[-2.6412,52.7665],[-2.6407,52.7652],[-2.6365,52.7639],[-2.6359,52.7624],[-2.6367,52.762],[-2.6364,52.7608],[-2.6353,52.759],[-2.6323,52.7596],[-2.6325,52.7605],[-2.6286,52.7629],[-2.6284,52.7638],[-2.6292,52.7659],[-2.6274,52.7687],[-2.6264,52.7694],[-2.6254,52.7721],[-2.6229,52.7733],[-2.6218,52.7748],[-2.621,52.7765],[-2.6195,52.7763],[-2.6176,52.7753],[-2.6148,52.7753],[-2.6109,52.7767],[-2.607,52.7777],[-2.6059,52.7778],[-2.6031,52.7771],[-2.5989,52.7784],[-2.5978,52.7784],[-2.5922,52.7768],[-2.5913,52.7781],[-2.5903,52.7781],[-2.5899,52.7793],[-2.5905,52.7802],[-2.5927,52.7817],[-2.5933,52.7832],[-2.5942,52.7841],[-2.5941,52.7863],[-2.5934,52.7883],[-2.5937,52.7901],[-2.5944,52.791],[-2.5934,52.7918],[-2.5926,52.7935],[-2.5937,52.7957],[-2.598,52.7978],[-2.5953,52.7976],[-2.5918,52.7985],[-2.5925,52.7992],[-2.5906,52.7996],[-2.5902,52.8008],[-2.5881,52.8021],[-2.5866,52.8027],[-2.5828,52.8056],[-2.5812,52.806],[-2.5769,52.8054],[-2.577,52.8064],[-2.5738,52.8063],[-2.5694,52.8051],[-2.5711,52.8045],[-2.5707,52.8031],[-2.568,52.8019],[-2.5658,52.7997],[-2.5631,52.7995],[-2.5612,52.799],[-2.5594,52.7992],[-2.557,52.8008],[-2.555,52.8009],[-2.5549,52.8021],[-2.5529,52.8029],[-2.5516,52.8023],[-2.551,52.8014],[-2.5491,52.8012],[-2.5479,52.7994],[-2.5473,52.7974],[-2.5441,52.7971],[-2.5438,52.7964],[-2.5423,52.7958],[-2.54,52.7938],[-2.5376,52.7941],[-2.5355,52.7949],[-2.5338,52.7941],[-2.5335,52.7934],[-2.5341,52.7924],[-2.5372,52.79],[-2.5383,52.7884],[-2.538,52.7873],[-2.5389,52.7862],[-2.5383,52.7853],[-2.5344,52.7864],[-2.5324,52.7857],[-2.5295,52.787],[-2.5292,52.7884],[-2.5267,52.7913],[-2.5266,52.7922],[-2.5254,52.7936],[-2.5254,52.7952],[-2.5245,52.7957],[-2.524,52.7967],[-2.5221,52.7989],[-2.5211,52.799],[-2.5192,52.7974],[-2.518,52.7959],[-2.516,52.7955],[-2.5138,52.7967],[-2.5131,52.7976],[-2.5117,52.7985],[-2.51,52.7984],[-2.5073,52.7967],[-2.5029,52.7966],[-2.5017,52.7974],[-2.5016,52.7987],[-2.499,52.8008],[-2.4924,52.8023],[-2.4902,52.8022],[-2.49,52.8045],[-2.4864,52.8052],[-2.4886,52.8021],[-2.4888,52.8008],[-2.4868,52.7998],[-2.4831,52.8001],[-2.4819,52.8006],[-2.4785,52.8015],[-2.4771,52.7994],[-2.4787,52.7979],[-2.4838,52.7886],[-2.4853,52.7867],[-2.4869,52.7854],[-2.4897,52.7839],[-2.4896,52.7829],[-2.4872,52.7825],[-2.4884,52.7815],[-2.4882,52.7806],[-2.4854,52.7802],[-2.4826,52.7807],[-2.4797,52.7822],[-2.4763,52.7809],[-2.4756,52.7812],[-2.4728,52.7804],[-2.4722,52.7809],[-2.4734,52.7817],[-2.4711,52.7842],[-2.4675,52.7836],[-2.4643,52.7844],[-2.4629,52.7844],[-2.4618,52.7839],[-2.4589,52.7832],[-2.4576,52.7834],[-2.457,52.7843],[-2.4574,52.7856],[-2.4568,52.7864],[-2.4582,52.788],[-2.4596,52.7912],[-2.4627,52.7919],[-2.4635,52.7927],[-2.4628,52.7947],[-2.4613,52.7951],[-2.4609,52.7959],[-2.4596,52.7962],[-2.4577,52.7985],[-2.4614,52.8002],[-2.4612,52.8038],[-2.4616,52.8037],[-2.4664,52.8087],[-2.4686,52.8115],[-2.4708,52.8192],[-2.4722,52.8199],[-2.473,52.8207],[-2.4717,52.8216],[-2.4702,52.8218],[-2.4691,52.823],[-2.4656,52.8223],[-2.4624,52.8219],[-2.46,52.822],[-2.4561,52.8217],[-2.4465,52.8218],[-2.4433,52.8214],[-2.4405,52.8208],[-2.4387,52.8243],[-2.4365,52.8236],[-2.4349,52.8246],[-2.4325,52.8272],[-2.4302,52.8281],[-2.4276,52.8284],[-2.4281,52.8275],[-2.4283,52.8257],[-2.4278,52.8237],[-2.4262,52.8232],[-2.4238,52.824],[-2.424,52.8246],[-2.4163,52.827]]]}</t>
  </si>
  <si>
    <t>{"type":"Polygon","coordinates":[[[-2.1998,53.09],[-2.2004,53.0917],[-2.1983,53.0926],[-2.1968,53.0924],[-2.196,53.0917],[-2.1929,53.0911],[-2.1922,53.0907],[-2.1845,53.0901],[-2.1818,53.0894],[-2.1798,53.091],[-2.1783,53.0915],[-2.1763,53.0901],[-2.1743,53.0902],[-2.1717,53.0894],[-2.1721,53.0889],[-2.1693,53.0869],[-2.1682,53.0844],[-2.1663,53.0824],[-2.1656,53.0794],[-2.1637,53.0768],[-2.1639,53.0759],[-2.1628,53.0739],[-2.1617,53.0727],[-2.1626,53.0722],[-2.1611,53.0701],[-2.1575,53.0708],[-2.1556,53.0706],[-2.1551,53.0699],[-2.153,53.0695],[-2.1512,53.0695],[-2.148,53.0704],[-2.1458,53.0687],[-2.1424,53.0684],[-2.1405,53.0688],[-2.1405,53.0675],[-2.1392,53.0652],[-2.1374,53.0654],[-2.1344,53.0649],[-2.1278,53.0656],[-2.1254,53.0646],[-2.1265,53.0624],[-2.1274,53.0592],[-2.1274,53.0537],[-2.1241,53.0525],[-2.1189,53.049],[-2.1166,53.048],[-2.1171,53.0476],[-2.1196,53.0475],[-2.1237,53.0484],[-2.1249,53.0485],[-2.1271,53.0479],[-2.1293,53.0482],[-2.1318,53.0473],[-2.131,53.0465],[-2.1267,53.0401],[-2.1264,53.0394],[-2.1269,53.0378],[-2.126,53.0375],[-2.1274,53.0359],[-2.1292,53.0356],[-2.127,53.0337],[-2.125,53.0327],[-2.1237,53.0316],[-2.1244,53.0299],[-2.1233,53.0278],[-2.1221,53.0283],[-2.1213,53.0274],[-2.1197,53.0277],[-2.1194,53.0262],[-2.1231,53.0219],[-2.1231,53.0209],[-2.1216,53.0207],[-2.1211,53.0193],[-2.1225,53.0191],[-2.1215,53.018],[-2.1205,53.0187],[-2.1185,53.0184],[-2.1146,53.0161],[-2.116,53.0147],[-2.1137,53.0133],[-2.1133,53.0138],[-2.1107,53.0139],[-2.1099,53.0131],[-2.1065,53.012],[-2.1036,53.011],[-2.104,53.0101],[-2.1026,53.009],[-2.1039,53.0075],[-2.1034,53.007],[-2.1073,53.0047],[-2.1072,53.0035],[-2.1079,53.0027],[-2.1073,53.0014],[-2.1049,52.9977],[-2.1012,52.9956],[-2.0985,52.9975],[-2.097,52.9973],[-2.094,52.9986],[-2.0917,52.9988],[-2.0886,52.9971],[-2.0881,52.9962],[-2.0882,52.9949],[-2.0878,52.993],[-2.0892,52.9915],[-2.088,52.9896],[-2.0898,52.9898],[-2.0903,52.9886],[-2.0915,52.988],[-2.0918,52.9853],[-2.0898,52.9848],[-2.0899,52.9837],[-2.0842,52.981],[-2.0834,52.98],[-2.0849,52.9785],[-2.0823,52.9771],[-2.081,52.9779],[-2.0797,52.9758],[-2.0808,52.9755],[-2.0812,52.9746],[-2.0841,52.9752],[-2.0859,52.9735],[-2.0865,52.9725],[-2.0845,52.9702],[-2.082,52.9682],[-2.0812,52.9669],[-2.084,52.9662],[-2.0844,52.9654],[-2.0868,52.965],[-2.0935,52.9629],[-2.0999,52.9608],[-2.1007,52.961],[-2.103,52.9634],[-2.1061,52.9623],[-2.1096,52.9623],[-2.1092,52.9594],[-2.1102,52.9578],[-2.1135,52.9568],[-2.1177,52.9561],[-2.1217,52.9561],[-2.1231,52.9584],[-2.1251,52.9606],[-2.1269,52.9637],[-2.1277,52.9647],[-2.129,52.9693],[-2.1304,52.9712],[-2.1314,52.9715],[-2.134,52.9738],[-2.1367,52.9735],[-2.1401,52.9738],[-2.1457,52.9761],[-2.1482,52.9742],[-2.149,52.9728],[-2.1516,52.9711],[-2.1516,52.969],[-2.1498,52.9653],[-2.1514,52.9649],[-2.151,52.9641],[-2.1538,52.9635],[-2.1542,52.9643],[-2.1582,52.9631],[-2.1583,52.9611],[-2.1596,52.9611],[-2.16,52.959],[-2.1618,52.9579],[-2.1614,52.9575],[-2.1624,52.9562],[-2.1619,52.9547],[-2.1626,52.9533],[-2.1666,52.953],[-2.1711,52.9517],[-2.172,52.9546],[-2.1758,52.9538],[-2.1762,52.9531],[-2.1754,52.9511],[-2.1743,52.9495],[-2.1745,52.9472],[-2.1757,52.9477],[-2.1786,52.9481],[-2.1816,52.9463],[-2.1828,52.947],[-2.1822,52.9476],[-2.1846,52.9494],[-2.1853,52.9506],[-2.1867,52.951],[-2.1878,52.9505],[-2.1914,52.9502],[-2.1918,52.9515],[-2.1918,52.9539],[-2.1932,52.9557],[-2.1944,52.9584],[-2.1943,52.961],[-2.1951,52.9627],[-2.1953,52.964],[-2.1961,52.9649],[-2.1987,52.9666],[-2.2004,52.9684],[-2.2022,52.9686],[-2.2047,52.9699],[-2.2054,52.9722],[-2.2072,52.9718],[-2.2088,52.974],[-2.2097,52.9771],[-2.2102,52.9779],[-2.2122,52.9796],[-2.2125,52.9806],[-2.208,52.9806],[-2.2043,52.9814],[-2.2066,52.9829],[-2.2084,52.9832],[-2.2103,52.9848],[-2.2107,52.9858],[-2.2102,52.9867],[-2.2116,52.9872],[-2.2126,52.9898],[-2.2129,52.9921],[-2.2125,52.9926],[-2.2127,52.994],[-2.2134,52.9945],[-2.2132,52.9964],[-2.2161,53.0014],[-2.2159,53.0025],[-2.2178,53.0039],[-2.2145,53.0061],[-2.2115,53.007],[-2.213,53.0097],[-2.2146,53.0094],[-2.2157,53.0109],[-2.2152,53.0124],[-2.2156,53.0138],[-2.2155,53.0153],[-2.2137,53.0159],[-2.2091,53.0165],[-2.2075,53.0171],[-2.2059,53.0183],[-2.2032,53.0197],[-2.2032,53.0205],[-2.2051,53.0235],[-2.2058,53.026],[-2.2059,53.0284],[-2.2066,53.0315],[-2.2092,53.0359],[-2.2163,53.0417],[-2.2169,53.0417],[-2.2192,53.0437],[-2.2194,53.0446],[-2.2208,53.0467],[-2.2231,53.0525],[-2.2256,53.0577],[-2.2269,53.0615],[-2.2279,53.0637],[-2.2296,53.0634],[-2.2325,53.0637],[-2.2341,53.0644],[-2.2337,53.0664],[-2.2366,53.0679],[-2.2371,53.0696],[-2.2385,53.0712],[-2.2376,53.0724],[-2.2388,53.0733],[-2.2374,53.0743],[-2.2361,53.0747],[-2.2349,53.0759],[-2.2341,53.0756],[-2.2314,53.078],[-2.2301,53.0777],[-2.2274,53.0795],[-2.2266,53.079],[-2.2248,53.0795],[-2.2216,53.081],[-2.2208,53.0821],[-2.2192,53.0823],[-2.217,53.083],[-2.2167,53.0845],[-2.2159,53.0853],[-2.214,53.0857],[-2.2116,53.0867],[-2.2101,53.0856],[-2.2071,53.087],[-2.205,53.0867],[-2.2015,53.0867],[-2.202,53.088],[-2.2014,53.0891],[-2.1998,53.09]]]}</t>
  </si>
  <si>
    <t>{"type":"Polygon","coordinates":[[[-2.2946,51.4288],[-2.2954,51.4263],[-2.293,51.4261],[-2.2894,51.425],[-2.2873,51.4241],[-2.2865,51.4234],[-2.2846,51.423],[-2.2827,51.4217],[-2.2807,51.4189],[-2.2805,51.4178],[-2.2785,51.4159],[-2.2808,51.4129],[-2.2829,51.4124],[-2.2821,51.4102],[-2.2841,51.4093],[-2.2861,51.4076],[-2.2881,51.4075],[-2.2888,51.4066],[-2.2909,51.4057],[-2.289,51.4039],[-2.2877,51.4031],[-2.2865,51.4005],[-2.2845,51.3979],[-2.2843,51.3969],[-2.2875,51.396],[-2.2902,51.396],[-2.2915,51.3955],[-2.2942,51.3956],[-2.2968,51.3948],[-2.2959,51.3914],[-2.2963,51.3874],[-2.2975,51.3849],[-2.2947,51.3824],[-2.293,51.38],[-2.2925,51.3785],[-2.2915,51.378],[-2.2917,51.377],[-2.2908,51.3755],[-2.2903,51.3726],[-2.2909,51.3722],[-2.2921,51.3696],[-2.2938,51.3676],[-2.2947,51.3661],[-2.297,51.3637],[-2.2998,51.3621],[-2.3006,51.3622],[-2.304,51.3633],[-2.3075,51.365],[-2.3095,51.3633],[-2.3109,51.3606],[-2.3102,51.3575],[-2.3115,51.3571],[-2.313,51.3574],[-2.3187,51.3565],[-2.3217,51.3571],[-2.323,51.3567],[-2.3236,51.3557],[-2.3255,51.3543],[-2.3283,51.3542],[-2.3319,51.352],[-2.3347,51.3519],[-2.3373,51.3515],[-2.3406,51.3486],[-2.3423,51.3484],[-2.3429,51.3472],[-2.3443,51.3456],[-2.3436,51.345],[-2.3407,51.3446],[-2.3386,51.3462],[-2.3327,51.3463],[-2.3287,51.3475],[-2.3243,51.3478],[-2.3214,51.3472],[-2.3194,51.3461],[-2.318,51.3447],[-2.3139,51.3423],[-2.3115,51.3412],[-2.3106,51.3404],[-2.3085,51.3398],[-2.3059,51.3416],[-2.3032,51.3409],[-2.3021,51.3417],[-2.2999,51.3427],[-2.299,51.3423],[-2.2979,51.3432],[-2.296,51.3424],[-2.2951,51.3399],[-2.2969,51.3387],[-2.2943,51.3376],[-2.2949,51.3368],[-2.2961,51.3372],[-2.2996,51.3361],[-2.3011,51.3335],[-2.3002,51.3323],[-2.2949,51.331],[-2.2906,51.3306],[-2.2884,51.3298],[-2.2873,51.3285],[-2.2886,51.3268],[-2.2891,51.3253],[-2.2912,51.3238],[-2.2941,51.3228],[-2.2979,51.3224],[-2.2992,51.3213],[-2.3039,51.3201],[-2.3054,51.3194],[-2.3095,51.319],[-2.3107,51.3186],[-2.3123,51.3176],[-2.3164,51.3163],[-2.3197,51.3144],[-2.3202,51.315],[-2.3251,51.3134],[-2.3247,51.313],[-2.3261,51.3119],[-2.3288,51.3107],[-2.3299,51.3095],[-2.3325,51.3084],[-2.3374,51.3077],[-2.3391,51.3099],[-2.3458,51.3084],[-2.3487,51.3081],[-2.3505,51.307],[-2.3539,51.3067],[-2.3543,51.3069],[-2.3573,51.3051],[-2.3612,51.3038],[-2.3647,51.3022],[-2.3699,51.3009],[-2.3743,51.3011],[-2.3779,51.3006],[-2.3801,51.3005],[-2.3816,51.3001],[-2.3838,51.2985],[-2.3852,51.297],[-2.3842,51.2962],[-2.3852,51.2954],[-2.3871,51.2947],[-2.3896,51.2946],[-2.3914,51.2951],[-2.3923,51.2964],[-2.3933,51.2971],[-2.395,51.2994],[-2.397,51.3026],[-2.3998,51.3049],[-2.4009,51.3048],[-2.4043,51.3021],[-2.4061,51.3011],[-2.4079,51.3008],[-2.4103,51.3009],[-2.4115,51.3013],[-2.4146,51.2989],[-2.4175,51.2983],[-2.4184,51.2975],[-2.4203,51.2966],[-2.4178,51.2937],[-2.4174,51.2921],[-2.4213,51.2911],[-2.4211,51.2888],[-2.4224,51.2874],[-2.4277,51.2867],[-2.43,51.2868],[-2.4301,51.2846],[-2.4326,51.286],[-2.4345,51.2855],[-2.4356,51.2857],[-2.439,51.2852],[-2.4392,51.2838],[-2.4426,51.2826],[-2.4425,51.282],[-2.446,51.2808],[-2.4451,51.2787],[-2.4443,51.2774],[-2.4475,51.2771],[-2.4504,51.2774],[-2.4526,51.2767],[-2.4517,51.2743],[-2.4559,51.2737],[-2.4594,51.2741],[-2.4614,51.2742],[-2.4658,51.2753],[-2.4688,51.2763],[-2.472,51.277],[-2.4738,51.278],[-2.478,51.2731],[-2.4827,51.2742],[-2.485,51.2742],[-2.4872,51.2751],[-2.4879,51.2741],[-2.4899,51.2748],[-2.4906,51.2744],[-2.4935,51.2755],[-2.4928,51.2761],[-2.4948,51.2767],[-2.4959,51.2759],[-2.4995,51.2767],[-2.5033,51.2781],[-2.5064,51.279],[-2.5052,51.2795],[-2.5027,51.2813],[-2.5,51.2829],[-2.4998,51.284],[-2.5004,51.2846],[-2.4983,51.2864],[-2.497,51.2863],[-2.4965,51.2886],[-2.497,51.2902],[-2.4982,51.2909],[-2.4993,51.2906],[-2.5005,51.291],[-2.5033,51.29],[-2.5053,51.2899],[-2.5064,51.2911],[-2.5094,51.292],[-2.5124,51.2923],[-2.5133,51.2927],[-2.5232,51.2936],[-2.5251,51.2929],[-2.5285,51.2933],[-2.5317,51.294],[-2.5338,51.2953],[-2.5392,51.2962],[-2.5412,51.2984],[-2.55,51.3005],[-2.5511,51.2995],[-2.5514,51.2983],[-2.5542,51.2987],[-2.5528,51.3013],[-2.5578,51.3027],[-2.5611,51.3006],[-2.5627,51.2988],[-2.5662,51.298],[-2.5678,51.2974],[-2.5691,51.2963],[-2.5712,51.2951],[-2.5745,51.2949],[-2.5806,51.293],[-2.5829,51.2933],[-2.5857,51.2933],[-2.5878,51.2943],[-2.5886,51.2953],[-2.5916,51.2965],[-2.5955,51.2962],[-2.5946,51.2951],[-2.5952,51.2926],[-2.5949,51.2924],[-2.5965,51.2908],[-2.5986,51.2906],[-2.6,51.2892],[-2.6037,51.2878],[-2.6072,51.2872],[-2.6078,51.2864],[-2.6098,51.2853],[-2.613,51.2842],[-2.6159,51.2851],[-2.6185,51.2862],[-2.621,51.2843],[-2.6247,51.2854],[-2.625,51.2825],[-2.6275,51.2829],[-2.63,51.2836],[-2.631,51.2847],[-2.632,51.2846],[-2.6334,51.2859],[-2.635,51.2863],[-2.6357,51.2873],[-2.6383,51.2883],[-2.6372,51.2891],[-2.6396,51.2912],[-2.6403,51.2933],[-2.6387,51.2948],[-2.641,51.2955],[-2.6439,51.2971],[-2.6447,51.297],[-2.6464,51.2982],[-2.649,51.2989],[-2.6507,51.2997],[-2.6522,51.2998],[-2.6537,51.3007],[-2.6602,51.3026],[-2.6629,51.303],[-2.6668,51.3024],[-2.6649,51.3054],[-2.6625,51.3066],[-2.6647,51.3075],[-2.667,51.3079],[-2.6666,51.3092],[-2.6718,51.3117],[-2.673,51.3118],[-2.6745,51.3105],[-2.6764,51.311],[-2.6765,51.3116],[-2.6819,51.314],[-2.6859,51.3151],[-2.6854,51.316],[-2.6897,51.317],[-2.6911,51.3175],[-2.6949,51.3181],[-2.6946,51.32],[-2.6935,51.3219],[-2.6895,51.327],[-2.6872,51.3304],[-2.6927,51.3322],[-2.6941,51.3334],[-2.6963,51.3345],[-2.6977,51.3355],[-2.704,51.337],[-2.7058,51.3377],[-2.7079,51.3378],[-2.7073,51.341],[-2.7051,51.342],[-2.7037,51.3437],[-2.7018,51.344],[-2.699,51.3432],[-2.6943,51.3449],[-2.6942,51.3458],[-2.6916,51.3489],[-2.6905,51.3495],[-2.6899,51.3528],[-2.6906,51.3543],[-2.6916,51.3553],[-2.6922,51.357],[-2.6931,51.3583],[-2.6939,51.3584],[-2.6947,51.36],[-2.6964,51.3613],[-2.6952,51.3619],[-2.6967,51.3624],[-2.6942,51.3641],[-2.6944,51.3663],[-2.6958,51.367],[-2.6961,51.3684],[-2.6956,51.3696],[-2.695,51.3754],[-2.6953,51.3761],[-2.694,51.3779],[-2.6942,51.3799],[-2.6896,51.3802],[-2.6878,51.3777],[-2.6866,51.3748],[-2.6856,51.3708],[-2.6854,51.3688],[-2.6823,51.3696],[-2.6815,51.367],[-2.6809,51.3662],[-2.6806,51.3637],[-2.6801,51.363],[-2.6808,51.3623],[-2.6796,51.3601],[-2.6772,51.3606],[-2.6778,51.3616],[-2.6753,51.362],[-2.6729,51.3614],[-2.6694,51.3618],[-2.6687,51.3608],[-2.6684,51.359],[-2.6695,51.3569],[-2.6709,51.3569],[-2.6747,51.3559],[-2.6735,51.3549],[-2.6731,51.3538],[-2.678,51.3535],[-2.6768,51.3512],[-2.6755,51.3502],[-2.6769,51.3485],[-2.6765,51.3476],[-2.6741,51.3467],[-2.6736,51.3472],[-2.671,51.3466],[-2.6712,51.3452],[-2.6731,51.3455],[-2.6742,51.3435],[-2.6764,51.3436],[-2.6754,51.3458],[-2.677,51.3457],[-2.6766,51.3447],[-2.6767,51.3429],[-2.6758,51.3424],[-2.6734,51.3432],[-2.6733,51.3415],[-2.6707,51.341],[-2.6697,51.3432],[-2.6665,51.3428],[-2.6633,51.3427],[-2.6611,51.3431],[-2.6604,51.3424],[-2.6611,51.3416],[-2.659,51.3415],[-2.6572,51.3424],[-2.6552,51.3426],[-2.6544,51.3434],[-2.6525,51.3439],[-2.6512,51.345],[-2.6519,51.3462],[-2.6521,51.3486],[-2.6515,51.3521],[-2.6506,51.3537],[-2.6495,51.3543],[-2.65,51.3553],[-2.6502,51.3603],[-2.6496,51.3624],[-2.6498,51.3641],[-2.6505,51.3661],[-2.6497,51.3684],[-2.6478,51.3715],[-2.6463,51.373],[-2.6441,51.3742],[-2.6436,51.3749],[-2.6423,51.3751],[-2.6412,51.3745],[-2.6404,51.3752],[-2.6394,51.3748],[-2.6399,51.3738],[-2.6386,51.3732],[-2.6377,51.3744],[-2.6365,51.3748],[-2.6346,51.3743],[-2.6311,51.3746],[-2.6298,51.3755],[-2.6325,51.3771],[-2.6315,51.3778],[-2.6311,51.3789],[-2.6317,51.38],[-2.63,51.3804],[-2.6273,51.3805],[-2.6281,51.382],[-2.6303,51.3825],[-2.6289,51.3837],[-2.6297,51.3852],[-2.627,51.3856],[-2.6276,51.3866],[-2.627,51.3871],[-2.623,51.3855],[-2.6222,51.384],[-2.6209,51.3837],[-2.6183,51.3822],[-2.6189,51.3815],[-2.6171,51.3811],[-2.6166,51.3819],[-2.6146,51.3807],[-2.6134,51.3816],[-2.6147,51.3822],[-2.6154,51.3834],[-2.6136,51.3841],[-2.6139,51.3855],[-2.615,51.3854],[-2.6192,51.3862],[-2.6208,51.3861],[-2.6224,51.3866],[-2.6218,51.388],[-2.6231,51.3884],[-2.6227,51.3894],[-2.6208,51.3897],[-2.6188,51.3904],[-2.617,51.3905],[-2.6155,51.391],[-2.6142,51.3904],[-2.6145,51.3887],[-2.6122,51.3886],[-2.6117,51.3896],[-2.6095,51.389],[-2.6079,51.389],[-2.6079,51.3908],[-2.605,51.3899],[-2.6037,51.391],[-2.6044,51.3931],[-2.6026,51.3938],[-2.5999,51.3937],[-2.5998,51.3932],[-2.5978,51.3931],[-2.5971,51.3936],[-2.595,51.3935],[-2.5919,51.3939],[-2.5935,51.3955],[-2.5927,51.396],[-2.5906,51.3943],[-2.5881,51.3949],[-2.5872,51.3954],[-2.5899,51.3967],[-2.5901,51.3975],[-2.5892,51.3984],[-2.5878,51.3986],[-2.5855,51.3996],[-2.5852,51.4001],[-2.583,51.3997],[-2.582,51.4009],[-2.5781,51.3994],[-2.5763,51.4011],[-2.574,51.4003],[-2.5734,51.4009],[-2.572,51.4004],[-2.5708,51.3994],[-2.5665,51.4028],[-2.5676,51.4033],[-2.5669,51.4047],[-2.5649,51.4051],[-2.5654,51.406],[-2.5643,51.407],[-2.5632,51.4075],[-2.5631,51.4086],[-2.5621,51.4096],[-2.5609,51.4117],[-2.5593,51.4112],[-2.5561,51.4113],[-2.5563,51.4097],[-2.5559,51.4093],[-2.5531,51.4096],[-2.5529,51.4091],[-2.549,51.4093],[-2.5488,51.4088],[-2.546,51.4088],[-2.5433,51.4074],[-2.5424,51.4087],[-2.5386,51.4107],[-2.536,51.4111],[-2.5369,51.412],[-2.5356,51.4127],[-2.5343,51.4144],[-2.5345,51.4175],[-2.5325,51.4194],[-2.5295,51.4209],[-2.5295,51.4216],[-2.5312,51.4224],[-2.5313,51.4233],[-2.5294,51.4246],[-2.5267,51.4258],[-2.5233,51.426],[-2.5237,51.4272],[-2.5237,51.4298],[-2.5274,51.4315],[-2.5255,51.4329],[-2.524,51.4326],[-2.5213,51.4312],[-2.5158,51.4302],[-2.5135,51.4293],[-2.5105,51.4288],[-2.509,51.4285],[-2.5083,51.4279],[-2.5081,51.4266],[-2.5085,51.4251],[-2.5074,51.4248],[-2.5062,51.4254],[-2.504,51.426],[-2.5025,51.4271],[-2.4986,51.4286],[-2.4968,51.4286],[-2.4943,51.4294],[-2.4917,51.429],[-2.4886,51.4267],[-2.4886,51.4252],[-2.4901,51.4242],[-2.4924,51.4217],[-2.4925,51.4197],[-2.4929,51.4183],[-2.49,51.4177],[-2.4871,51.4201],[-2.4861,51.4207],[-2.4836,51.4213],[-2.4811,51.4216],[-2.4755,51.4181],[-2.4735,51.4181],[-2.472,51.4169],[-2.4691,51.4159],[-2.4677,51.4165],[-2.4641,51.4173],[-2.4619,51.4168],[-2.4585,51.4168],[-2.4569,51.4182],[-2.4545,51.4184],[-2.4508,51.4173],[-2.4469,51.4179],[-2.4459,51.4189],[-2.4434,51.4183],[-2.4415,51.4193],[-2.4436,51.4205],[-2.4445,51.4224],[-2.4428,51.4228],[-2.4406,51.4226],[-2.439,51.4231],[-2.4355,51.4235],[-2.4314,51.4237],[-2.4301,51.4242],[-2.4275,51.4242],[-2.424,51.4237],[-2.4209,51.4243],[-2.4164,51.4261],[-2.4148,51.4263],[-2.4129,51.4258],[-2.4106,51.4262],[-2.4058,51.4286],[-2.4032,51.4306],[-2.4031,51.4316],[-2.3991,51.4321],[-2.3972,51.4313],[-2.3967,51.432],[-2.3924,51.4321],[-2.3885,51.4319],[-2.386,51.432],[-2.3803,51.4341],[-2.3771,51.4329],[-2.3759,51.4338],[-2.374,51.4342],[-2.3704,51.4359],[-2.3698,51.4358],[-2.3676,51.4369],[-2.3643,51.4374],[-2.3615,51.4374],[-2.361,51.4366],[-2.3588,51.4358],[-2.3577,51.4358],[-2.355,51.4372],[-2.3538,51.4374],[-2.3518,51.4387],[-2.3506,51.4384],[-2.3468,51.4386],[-2.3432,51.4395],[-2.3421,51.4394],[-2.3394,51.4382],[-2.336,51.4374],[-2.3325,51.4375],[-2.3319,51.4378],[-2.3287,51.4371],[-2.3251,51.437],[-2.3246,51.4354],[-2.3222,51.4328],[-2.3207,51.4324],[-2.3181,51.431],[-2.3178,51.4303],[-2.3139,51.4289],[-2.3142,51.4278],[-2.3132,51.4266],[-2.3138,51.4249],[-2.3137,51.4231],[-2.3126,51.4224],[-2.3099,51.4231],[-2.3075,51.4247],[-2.3034,51.4252],[-2.3017,51.4263],[-2.2988,51.4288],[-2.2973,51.429],[-2.2946,51.4288]]]}</t>
  </si>
  <si>
    <t>{"type":"Polygon","coordinates":[[[-2.5105,51.4288],[-2.5135,51.4293],[-2.5158,51.4302],[-2.5213,51.4312],[-2.524,51.4326],[-2.5255,51.4329],[-2.5274,51.4315],[-2.5237,51.4298],[-2.5237,51.4272],[-2.5233,51.426],[-2.5267,51.4258],[-2.5294,51.4246],[-2.5313,51.4233],[-2.5312,51.4224],[-2.5295,51.4216],[-2.5295,51.4209],[-2.5325,51.4194],[-2.5345,51.4175],[-2.5343,51.4144],[-2.5356,51.4127],[-2.5369,51.412],[-2.536,51.4111],[-2.5386,51.4107],[-2.5424,51.4087],[-2.5433,51.4074],[-2.546,51.4088],[-2.5488,51.4088],[-2.549,51.4093],[-2.5529,51.4091],[-2.5531,51.4096],[-2.5559,51.4093],[-2.5563,51.4097],[-2.5561,51.4113],[-2.5593,51.4112],[-2.5609,51.4117],[-2.5621,51.4096],[-2.5631,51.4086],[-2.5632,51.4075],[-2.5643,51.407],[-2.5654,51.406],[-2.5649,51.4051],[-2.5669,51.4047],[-2.5676,51.4033],[-2.5665,51.4028],[-2.5708,51.3994],[-2.572,51.4004],[-2.5734,51.4009],[-2.574,51.4003],[-2.5763,51.4011],[-2.5781,51.3994],[-2.582,51.4009],[-2.583,51.3997],[-2.5852,51.4001],[-2.5855,51.3996],[-2.5878,51.3986],[-2.5892,51.3984],[-2.5901,51.3975],[-2.5913,51.3978],[-2.5926,51.3973],[-2.5955,51.398],[-2.5972,51.3987],[-2.597,51.4002],[-2.6009,51.4002],[-2.6011,51.3995],[-2.6028,51.3988],[-2.6041,51.3993],[-2.6049,51.4004],[-2.6065,51.4014],[-2.6072,51.401],[-2.611,51.4011],[-2.6125,51.4014],[-2.6123,51.4023],[-2.6175,51.4024],[-2.6192,51.4019],[-2.6191,51.4039],[-2.6197,51.4044],[-2.6259,51.4038],[-2.6258,51.4032],[-2.628,51.4019],[-2.6309,51.4024],[-2.6333,51.4035],[-2.6331,51.4053],[-2.6349,51.406],[-2.6355,51.407],[-2.6333,51.4075],[-2.632,51.4082],[-2.6309,51.4101],[-2.6324,51.4103],[-2.6309,51.4121],[-2.6298,51.4147],[-2.6287,51.416],[-2.6312,51.416],[-2.6324,51.4174],[-2.6306,51.4187],[-2.6326,51.4204],[-2.6346,51.4211],[-2.6361,51.422],[-2.6369,51.4232],[-2.6337,51.4265],[-2.634,51.4285],[-2.6335,51.4294],[-2.6335,51.4358],[-2.6295,51.4374],[-2.6304,51.4396],[-2.6342,51.4393],[-2.6363,51.4395],[-2.6401,51.4404],[-2.6399,51.4414],[-2.638,51.442],[-2.6366,51.4432],[-2.6368,51.4443],[-2.6331,51.4472],[-2.6298,51.4462],[-2.627,51.4467],[-2.6261,51.4496],[-2.6279,51.4526],[-2.6284,51.4545],[-2.6294,51.4557],[-2.6317,51.4575],[-2.6321,51.4589],[-2.6316,51.4593],[-2.6318,51.4615],[-2.6327,51.463],[-2.634,51.4665],[-2.6359,51.4677],[-2.6375,51.4683],[-2.6402,51.4688],[-2.6447,51.47],[-2.6461,51.4705],[-2.6468,51.4708],[-2.649,51.4726],[-2.6515,51.4742],[-2.6518,51.4775],[-2.6526,51.4792],[-2.6538,51.4804],[-2.6573,51.4828],[-2.6611,51.4861],[-2.6625,51.4867],[-2.6646,51.4859],[-2.6655,51.484],[-2.6705,51.4812],[-2.6745,51.4799],[-2.6759,51.4797],[-2.6798,51.4802],[-2.6839,51.4817],[-2.6845,51.4823],[-2.6876,51.4838],[-2.6946,51.489],[-2.6959,51.4897],[-2.6986,51.4917],[-2.6992,51.4918],[-2.7002,51.4928],[-2.7017,51.4936],[-2.7033,51.4942],[-2.705,51.4943],[-2.7059,51.4948],[-2.7083,51.4953],[-2.7099,51.4958],[-2.7114,51.4966],[-2.7128,51.4977],[-2.7149,51.4986],[-2.7176,51.5003],[-2.7165,51.5006],[-2.713,51.4982],[-2.7114,51.4966],[-2.7089,51.4955],[-2.7032,51.4942],[-2.7016,51.4936],[-2.7002,51.4928],[-2.6992,51.4919],[-2.6985,51.4917],[-2.6957,51.4897],[-2.6933,51.4883],[-2.6923,51.4874],[-2.6874,51.4837],[-2.6817,51.4809],[-2.6796,51.4802],[-2.676,51.4797],[-2.6747,51.4799],[-2.6705,51.4813],[-2.6659,51.4839],[-2.6653,51.4858],[-2.6635,51.487],[-2.6624,51.487],[-2.6605,51.4862],[-2.6578,51.4837],[-2.6534,51.4805],[-2.6518,51.4788],[-2.6514,51.4774],[-2.6514,51.475],[-2.6505,51.4739],[-2.6465,51.4708],[-2.6455,51.4703],[-2.6418,51.4693],[-2.6375,51.4684],[-2.6358,51.4679],[-2.6337,51.4663],[-2.6328,51.4638],[-2.6315,51.4614],[-2.6311,51.4574],[-2.6305,51.4566],[-2.6291,51.4556],[-2.6284,51.4547],[-2.6278,51.4525],[-2.6258,51.4498],[-2.625,51.4473],[-2.6216,51.4456],[-2.6183,51.4454],[-2.6147,51.4458],[-2.6068,51.4464],[-2.6037,51.4464],[-2.5979,51.4455],[-2.594,51.4458],[-2.5919,51.4457],[-2.5889,51.4451],[-2.5866,51.4451],[-2.5848,51.4457],[-2.5807,51.4479],[-2.578,51.4476],[-2.5773,51.4469],[-2.5778,51.4447],[-2.5764,51.4436],[-2.5708,51.4428],[-2.5667,51.4442],[-2.5668,51.4445],[-2.5706,51.4433],[-2.5716,51.4432],[-2.5757,51.4438],[-2.5767,51.4442],[-2.5772,51.4452],[-2.5768,51.4471],[-2.5771,51.4477],[-2.5799,51.4483],[-2.5818,51.4479],[-2.5856,51.4458],[-2.5878,51.4454],[-2.5933,51.4462],[-2.5963,51.446],[-2.5994,51.446],[-2.6029,51.4466],[-2.6083,51.4467],[-2.6192,51.4459],[-2.6216,51.4464],[-2.6238,51.4475],[-2.6243,51.4483],[-2.624,51.4496],[-2.6254,51.4506],[-2.6266,51.4526],[-2.6271,51.4548],[-2.6293,51.4569],[-2.6302,51.4584],[-2.63,51.4607],[-2.6313,51.4635],[-2.6322,51.4665],[-2.6331,51.4676],[-2.6358,51.469],[-2.6375,51.4695],[-2.6439,51.4708],[-2.6471,51.4726],[-2.6493,51.4742],[-2.6498,51.475],[-2.6494,51.477],[-2.6508,51.4798],[-2.6522,51.4816],[-2.6533,51.482],[-2.6564,51.4843],[-2.6597,51.4871],[-2.6612,51.4877],[-2.6632,51.4879],[-2.6647,51.4876],[-2.6663,51.4868],[-2.668,51.4839],[-2.6701,51.4827],[-2.6733,51.4812],[-2.6752,51.4808],[-2.6787,51.4809],[-2.6819,51.4822],[-2.6858,51.4846],[-2.693,51.4902],[-2.6972,51.4933],[-2.6973,51.494],[-2.6989,51.4943],[-2.7025,51.4958],[-2.7083,51.4975],[-2.7094,51.4984],[-2.7101,51.5022],[-2.7106,51.5028],[-2.7142,51.505],[-2.7137,51.5061],[-2.7162,51.507],[-2.7146,51.5079],[-2.7128,51.5096],[-2.7117,51.5101],[-2.7116,51.5109],[-2.7101,51.5126],[-2.7072,51.5144],[-2.7056,51.5151],[-2.7029,51.5153],[-2.7022,51.5162],[-2.7003,51.5173],[-2.7001,51.518],[-2.6927,51.5247],[-2.688,51.5294],[-2.6871,51.5299],[-2.6862,51.5314],[-2.6814,51.5362],[-2.6798,51.5382],[-2.6771,51.5408],[-2.6738,51.5444],[-2.6637,51.537],[-2.6645,51.536],[-2.6637,51.5349],[-2.6657,51.5338],[-2.6646,51.5315],[-2.6654,51.531],[-2.6601,51.5276],[-2.6581,51.5268],[-2.6574,51.5259],[-2.6538,51.5232],[-2.6514,51.5207],[-2.6517,51.5199],[-2.6536,51.5188],[-2.6538,51.5182],[-2.6532,51.5163],[-2.6545,51.515],[-2.6545,51.5137],[-2.6499,51.5125],[-2.6451,51.512],[-2.6388,51.512],[-2.6348,51.5127],[-2.6279,51.5145],[-2.6261,51.5147],[-2.6228,51.5146],[-2.6211,51.5149],[-2.6143,51.5137],[-2.6093,51.5134],[-2.6024,51.5138],[-2.599,51.5147],[-2.588,51.5171],[-2.5829,51.5174],[-2.581,51.5174],[-2.5814,51.5156],[-2.5833,51.5129],[-2.5857,51.5127],[-2.5893,51.5115],[-2.5912,51.5097],[-2.5905,51.5084],[-2.5884,51.5073],[-2.5885,51.5056],[-2.5879,51.5049],[-2.5877,51.5034],[-2.5881,51.5012],[-2.5852,51.5012],[-2.5856,51.5018],[-2.5845,51.5026],[-2.5817,51.5012],[-2.5799,51.5008],[-2.5781,51.501],[-2.5731,51.5004],[-2.5699,51.4992],[-2.5691,51.4996],[-2.566,51.4983],[-2.5651,51.4976],[-2.5653,51.4962],[-2.5648,51.4955],[-2.5622,51.4953],[-2.5601,51.4964],[-2.5568,51.4966],[-2.5547,51.4963],[-2.5562,51.4941],[-2.5553,51.4927],[-2.5519,51.4923],[-2.5456,51.4928],[-2.5439,51.4927],[-2.5422,51.493],[-2.5425,51.4946],[-2.5417,51.4957],[-2.539,51.495],[-2.5373,51.497],[-2.5349,51.4969],[-2.5317,51.4957],[-2.5303,51.4964],[-2.5278,51.4949],[-2.5279,51.4938],[-2.5275,51.4927],[-2.5252,51.4932],[-2.5235,51.4925],[-2.5207,51.4926],[-2.5162,51.4935],[-2.516,51.4926],[-2.511,51.49],[-2.5114,51.4893],[-2.5167,51.4852],[-2.5141,51.4794],[-2.5125,51.4768],[-2.5112,51.4742],[-2.5108,51.4716],[-2.5115,51.4702],[-2.5126,51.4704],[-2.5129,51.4691],[-2.5123,51.4686],[-2.5133,51.4657],[-2.5113,51.4652],[-2.5122,51.4623],[-2.513,51.4616],[-2.5143,51.4614],[-2.5152,51.4605],[-2.5167,51.4596],[-2.5185,51.4591],[-2.5192,51.4571],[-2.5184,51.4555],[-2.5189,51.4526],[-2.5211,51.4506],[-2.5224,51.4498],[-2.5251,51.449],[-2.5261,51.4491],[-2.5277,51.4486],[-2.5299,51.4482],[-2.5317,51.4464],[-2.535,51.4466],[-2.5356,51.4473],[-2.5379,51.4469],[-2.539,51.4464],[-2.5391,51.4454],[-2.5366,51.4446],[-2.5321,51.4455],[-2.5304,51.4456],[-2.5283,51.445],[-2.5265,51.4435],[-2.5269,51.4409],[-2.527,51.4362],[-2.5254,51.4341],[-2.5235,51.4326],[-2.5218,51.4318],[-2.5163,51.4306],[-2.5136,51.4297],[-2.5107,51.4293],[-2.5105,51.4288]]]}</t>
  </si>
  <si>
    <t>{"type":"MultiPolygon","coordinates":[[[[-2.7165,51.5006],[-2.7176,51.5003],[-2.7149,51.4986],[-2.7128,51.4977],[-2.7114,51.4966],[-2.7099,51.4958],[-2.7083,51.4953],[-2.7059,51.4948],[-2.705,51.4943],[-2.7033,51.4942],[-2.7017,51.4936],[-2.7002,51.4928],[-2.6992,51.4918],[-2.6986,51.4917],[-2.6959,51.4897],[-2.6946,51.489],[-2.6876,51.4838],[-2.6845,51.4823],[-2.6839,51.4817],[-2.6798,51.4802],[-2.6759,51.4797],[-2.6745,51.4799],[-2.6705,51.4812],[-2.6655,51.484],[-2.6646,51.4859],[-2.6625,51.4867],[-2.6611,51.4861],[-2.6573,51.4828],[-2.6538,51.4804],[-2.6526,51.4792],[-2.6518,51.4775],[-2.6515,51.4742],[-2.649,51.4726],[-2.6468,51.4708],[-2.6461,51.4705],[-2.6447,51.47],[-2.6402,51.4688],[-2.6375,51.4683],[-2.6359,51.4677],[-2.634,51.4665],[-2.6327,51.463],[-2.6318,51.4615],[-2.6316,51.4593],[-2.6321,51.4589],[-2.6317,51.4575],[-2.6294,51.4557],[-2.6284,51.4545],[-2.6279,51.4526],[-2.6261,51.4496],[-2.627,51.4467],[-2.6298,51.4462],[-2.6331,51.4472],[-2.6368,51.4443],[-2.6366,51.4432],[-2.638,51.442],[-2.6399,51.4414],[-2.6401,51.4404],[-2.6363,51.4395],[-2.6342,51.4393],[-2.6304,51.4396],[-2.6295,51.4374],[-2.6335,51.4358],[-2.6335,51.4294],[-2.634,51.4285],[-2.6337,51.4265],[-2.6369,51.4232],[-2.6361,51.422],[-2.6346,51.4211],[-2.6326,51.4204],[-2.6306,51.4187],[-2.6324,51.4174],[-2.6312,51.416],[-2.6287,51.416],[-2.6298,51.4147],[-2.6309,51.4121],[-2.6324,51.4103],[-2.6309,51.4101],[-2.632,51.4082],[-2.6333,51.4075],[-2.6355,51.407],[-2.6349,51.406],[-2.6331,51.4053],[-2.6333,51.4035],[-2.6309,51.4024],[-2.628,51.4019],[-2.6258,51.4032],[-2.6259,51.4038],[-2.6197,51.4044],[-2.6191,51.4039],[-2.6192,51.4019],[-2.6175,51.4024],[-2.6123,51.4023],[-2.6125,51.4014],[-2.611,51.4011],[-2.6072,51.401],[-2.6065,51.4014],[-2.6049,51.4004],[-2.6041,51.3993],[-2.6028,51.3988],[-2.6011,51.3995],[-2.6009,51.4002],[-2.597,51.4002],[-2.5972,51.3987],[-2.5955,51.398],[-2.5926,51.3973],[-2.5913,51.3978],[-2.5901,51.3975],[-2.5899,51.3967],[-2.5872,51.3954],[-2.5881,51.3949],[-2.5906,51.3943],[-2.5927,51.396],[-2.5935,51.3955],[-2.5919,51.3939],[-2.595,51.3935],[-2.5971,51.3936],[-2.5978,51.3931],[-2.5998,51.3932],[-2.5999,51.3937],[-2.6026,51.3938],[-2.6044,51.3931],[-2.6037,51.391],[-2.605,51.3899],[-2.6079,51.3908],[-2.6079,51.389],[-2.6095,51.389],[-2.6117,51.3896],[-2.6122,51.3886],[-2.6145,51.3887],[-2.6142,51.3904],[-2.6155,51.391],[-2.617,51.3905],[-2.6188,51.3904],[-2.6208,51.3897],[-2.6227,51.3894],[-2.6231,51.3884],[-2.6218,51.388],[-2.6224,51.3866],[-2.6208,51.3861],[-2.6192,51.3862],[-2.615,51.3854],[-2.6139,51.3855],[-2.6136,51.3841],[-2.6154,51.3834],[-2.6147,51.3822],[-2.6134,51.3816],[-2.6146,51.3807],[-2.6166,51.3819],[-2.6171,51.3811],[-2.6189,51.3815],[-2.6183,51.3822],[-2.6209,51.3837],[-2.6222,51.384],[-2.623,51.3855],[-2.627,51.3871],[-2.6276,51.3866],[-2.627,51.3856],[-2.6297,51.3852],[-2.6289,51.3837],[-2.6303,51.3825],[-2.6281,51.382],[-2.6273,51.3805],[-2.63,51.3804],[-2.6317,51.38],[-2.6311,51.3789],[-2.6315,51.3778],[-2.6325,51.3771],[-2.6298,51.3755],[-2.6311,51.3746],[-2.6346,51.3743],[-2.6365,51.3748],[-2.6377,51.3744],[-2.6386,51.3732],[-2.6399,51.3738],[-2.6394,51.3748],[-2.6404,51.3752],[-2.6412,51.3745],[-2.6423,51.3751],[-2.6436,51.3749],[-2.6441,51.3742],[-2.6463,51.373],[-2.6478,51.3715],[-2.6497,51.3684],[-2.6505,51.3661],[-2.6498,51.3641],[-2.6496,51.3624],[-2.6502,51.3603],[-2.65,51.3553],[-2.6495,51.3543],[-2.6506,51.3537],[-2.6515,51.3521],[-2.6521,51.3486],[-2.6519,51.3462],[-2.6512,51.345],[-2.6525,51.3439],[-2.6544,51.3434],[-2.6552,51.3426],[-2.6572,51.3424],[-2.659,51.3415],[-2.6611,51.3416],[-2.6604,51.3424],[-2.6611,51.3431],[-2.6633,51.3427],[-2.6665,51.3428],[-2.6697,51.3432],[-2.6707,51.341],[-2.6733,51.3415],[-2.6734,51.3432],[-2.6758,51.3424],[-2.6767,51.3429],[-2.6766,51.3447],[-2.677,51.3457],[-2.6754,51.3458],[-2.6764,51.3436],[-2.6742,51.3435],[-2.6731,51.3455],[-2.6712,51.3452],[-2.671,51.3466],[-2.6736,51.3472],[-2.6741,51.3467],[-2.6765,51.3476],[-2.6769,51.3485],[-2.6755,51.3502],[-2.6768,51.3512],[-2.678,51.3535],[-2.6731,51.3538],[-2.6735,51.3549],[-2.6747,51.3559],[-2.6709,51.3569],[-2.6695,51.3569],[-2.6684,51.359],[-2.6687,51.3608],[-2.6694,51.3618],[-2.6729,51.3614],[-2.6753,51.362],[-2.6778,51.3616],[-2.6772,51.3606],[-2.6796,51.3601],[-2.6808,51.3623],[-2.6801,51.363],[-2.6806,51.3637],[-2.6809,51.3662],[-2.6815,51.367],[-2.6823,51.3696],[-2.6854,51.3688],[-2.6856,51.3708],[-2.6866,51.3748],[-2.6878,51.3777],[-2.6896,51.3802],[-2.6942,51.3799],[-2.694,51.3779],[-2.6953,51.3761],[-2.695,51.3754],[-2.6956,51.3696],[-2.6961,51.3684],[-2.6958,51.367],[-2.6944,51.3663],[-2.6942,51.3641],[-2.6967,51.3624],[-2.6952,51.3619],[-2.6964,51.3613],[-2.6947,51.36],[-2.6939,51.3584],[-2.6931,51.3583],[-2.6922,51.357],[-2.6916,51.3553],[-2.6906,51.3543],[-2.6899,51.3528],[-2.6905,51.3495],[-2.6916,51.3489],[-2.6942,51.3458],[-2.6943,51.3449],[-2.699,51.3432],[-2.7018,51.344],[-2.7037,51.3437],[-2.7051,51.342],[-2.7073,51.341],[-2.7079,51.3378],[-2.7058,51.3377],[-2.704,51.337],[-2.6977,51.3355],[-2.6963,51.3345],[-2.6941,51.3334],[-2.6927,51.3322],[-2.6872,51.3304],[-2.6895,51.327],[-2.6935,51.3219],[-2.6946,51.32],[-2.6949,51.3181],[-2.6971,51.3173],[-2.6969,51.3161],[-2.6995,51.3169],[-2.7031,51.3171],[-2.7086,51.3172],[-2.7168,51.3168],[-2.7209,51.3215],[-2.7212,51.3197],[-2.7219,51.3193],[-2.7254,51.3184],[-2.7281,51.3172],[-2.7302,51.3182],[-2.7326,51.3188],[-2.733,51.3184],[-2.7351,51.3187],[-2.736,51.3196],[-2.7395,51.3198],[-2.7454,51.3193],[-2.7478,51.3198],[-2.749,51.3191],[-2.7515,51.3199],[-2.7539,51.3198],[-2.7553,51.3214],[-2.7547,51.3234],[-2.7548,51.3246],[-2.7615,51.3221],[-2.7645,51.3227],[-2.7652,51.3224],[-2.7683,51.3237],[-2.7708,51.3237],[-2.7733,51.3234],[-2.7787,51.3236],[-2.7829,51.3241],[-2.7854,51.3242],[-2.7865,51.3248],[-2.7893,51.3247],[-2.7912,51.3251],[-2.7945,51.3252],[-2.7956,51.325],[-2.797,51.3257],[-2.7976,51.3268],[-2.7989,51.3269],[-2.7998,51.3262],[-2.8018,51.3265],[-2.8069,51.3261],[-2.8108,51.3267],[-2.8121,51.3272],[-2.8149,51.3271],[-2.8155,51.3268],[-2.8187,51.3264],[-2.8189,51.3241],[-2.8185,51.3228],[-2.8179,51.3191],[-2.8149,51.3188],[-2.813,51.3184],[-2.8119,51.3173],[-2.8105,51.3172],[-2.8101,51.3156],[-2.8078,51.3149],[-2.8076,51.3127],[-2.8071,51.312],[-2.8106,51.3112],[-2.8121,51.3107],[-2.8122,51.3091],[-2.8108,51.3073],[-2.81,51.3056],[-2.8102,51.3014],[-2.8159,51.3012],[-2.8191,51.3009],[-2.8296,51.3009],[-2.8417,51.3002],[-2.8532,51.2995],[-2.8565,51.3001],[-2.8644,51.3001],[-2.8679,51.3022],[-2.8771,51.3001],[-2.8792,51.3031],[-2.8803,51.3039],[-2.8814,51.3035],[-2.8822,51.3047],[-2.8849,51.3067],[-2.8869,51.305],[-2.8881,51.3049],[-2.8909,51.2996],[-2.8935,51.2951],[-2.8971,51.2906],[-2.8978,51.2908],[-2.9132,51.2937],[-2.9145,51.2942],[-2.9175,51.2945],[-2.9192,51.2957],[-2.9211,51.2966],[-2.9235,51.2982],[-2.9253,51.2986],[-2.9265,51.2981],[-2.9283,51.298],[-2.9318,51.2992],[-2.9338,51.3019],[-2.9362,51.303],[-2.9377,51.303],[-2.939,51.3026],[-2.9481,51.3026],[-2.9511,51.3028],[-2.9537,51.3045],[-2.9572,51.3045],[-2.9619,51.3048],[-2.9629,51.3044],[-2.963,51.3021],[-2.9623,51.2999],[-2.9644,51.2979],[-2.9697,51.2962],[-2.9721,51.2958],[-2.9744,51.2959],[-2.9768,51.2973],[-2.9811,51.2976],[-2.9832,51.2983],[-2.9871,51.2983],[-2.9892,51.2988],[-2.992,51.2999],[-2.9932,51.301],[-2.9941,51.3029],[-2.9943,51.3062],[-2.9926,51.3076],[-2.9898,51.308],[-2.9874,51.3094],[-2.9853,51.3119],[-2.9851,51.3129],[-2.9856,51.3143],[-2.9883,51.3164],[-2.9905,51.3172],[-2.9922,51.319],[-2.9924,51.3205],[-2.991,51.3237],[-2.9899,51.3254],[-2.988,51.3291],[-2.9859,51.3349],[-2.9851,51.3384],[-2.9844,51.3404],[-2.9829,51.3464],[-2.9828,51.3497],[-2.9833,51.3507],[-2.9854,51.3517],[-2.9885,51.3522],[-2.9889,51.3533],[-2.9919,51.3536],[-2.9939,51.354],[-2.9949,51.3556],[-2.9939,51.3572],[-2.9929,51.3574],[-2.9916,51.3585],[-2.9862,51.3594],[-2.9846,51.3603],[-2.9821,51.3605],[-2.9817,51.3609],[-2.9787,51.3611],[-2.9743,51.3622],[-2.9716,51.3624],[-2.9678,51.3635],[-2.9657,51.365],[-2.9649,51.3661],[-2.9632,51.3703],[-2.9622,51.3747],[-2.9621,51.3801],[-2.9625,51.3823],[-2.9635,51.3831],[-2.967,51.3837],[-2.9674,51.3849],[-2.9719,51.3863],[-2.9728,51.3881],[-2.9751,51.3883],[-2.9764,51.3889],[-2.9719,51.3897],[-2.9713,51.3904],[-2.9689,51.3909],[-2.9651,51.3923],[-2.9606,51.3923],[-2.9586,51.3927],[-2.9575,51.392],[-2.9522,51.3939],[-2.9483,51.3959],[-2.944,51.3972],[-2.9402,51.3982],[-2.9375,51.3981],[-2.9371,51.3959],[-2.938,51.3941],[-2.9382,51.3927],[-2.9347,51.3929],[-2.9365,51.3941],[-2.9356,51.395],[-2.9313,51.3944],[-2.9266,51.3948],[-2.9199,51.3958],[-2.9173,51.3959],[-2.9139,51.3953],[-2.9127,51.3946],[-2.9092,51.3936],[-2.9075,51.3925],[-2.9045,51.3915],[-2.9007,51.3913],[-2.8998,51.3914],[-2.8986,51.3902],[-2.8976,51.3904],[-2.8993,51.3921],[-2.9,51.392],[-2.9038,51.3923],[-2.9053,51.393],[-2.9076,51.3935],[-2.9099,51.3949],[-2.9124,51.3953],[-2.9124,51.3967],[-2.9105,51.3977],[-2.9094,51.3989],[-2.9073,51.3996],[-2.8989,51.4049],[-2.8982,51.405],[-2.8957,51.4067],[-2.8938,51.4086],[-2.8939,51.4096],[-2.8909,51.4124],[-2.8895,51.4132],[-2.8871,51.4152],[-2.8873,51.4166],[-2.8863,51.4179],[-2.8843,51.4224],[-2.8838,51.4225],[-2.8828,51.4256],[-2.8818,51.4261],[-2.8809,51.4273],[-2.8788,51.4279],[-2.8765,51.428],[-2.8769,51.4289],[-2.8767,51.4303],[-2.8794,51.4313],[-2.8784,51.4323],[-2.8743,51.4337],[-2.8722,51.4346],[-2.87,51.4359],[-2.8668,51.4367],[-2.8659,51.4384],[-2.864,51.4398],[-2.8623,51.4403],[-2.8617,51.4409],[-2.8613,51.4441],[-2.8598,51.4459],[-2.8581,51.4471],[-2.8567,51.4486],[-2.8532,51.4507],[-2.852,51.4518],[-2.8527,51.4528],[-2.8506,51.4545],[-2.849,51.4555],[-2.8444,51.4576],[-2.8434,51.4583],[-2.8386,51.4605],[-2.8381,51.4612],[-2.8357,51.4625],[-2.8318,51.4643],[-2.8299,51.4655],[-2.8239,51.467],[-2.8235,51.4677],[-2.8208,51.4698],[-2.8193,51.4706],[-2.8188,51.4719],[-2.8156,51.4749],[-2.8139,51.4757],[-2.8121,51.477],[-2.8103,51.4777],[-2.8095,51.4791],[-2.8081,51.4797],[-2.8061,51.4812],[-2.8045,51.4818],[-2.803,51.4827],[-2.8003,51.485],[-2.7976,51.486],[-2.7954,51.4857],[-2.7893,51.4865],[-2.7837,51.4874],[-2.7821,51.4882],[-2.7782,51.4895],[-2.7788,51.49],[-2.7765,51.4914],[-2.7743,51.4919],[-2.773,51.4932],[-2.7718,51.4948],[-2.7668,51.4947],[-2.763,51.4949],[-2.762,51.4952],[-2.7585,51.4951],[-2.7558,51.4938],[-2.7557,51.4938],[-2.7569,51.4928],[-2.7559,51.4923],[-2.7526,51.4923],[-2.7526,51.4931],[-2.7485,51.4928],[-2.7417,51.4932],[-2.7374,51.494],[-2.7338,51.4944],[-2.7323,51.4958],[-2.7301,51.4969],[-2.7281,51.4976],[-2.7264,51.5005],[-2.7225,51.5016],[-2.7198,51.5013],[-2.7183,51.5014],[-2.7165,51.5006]]],[[[-3.106,51.3414],[-3.1037,51.3406],[-3.1031,51.3394],[-3.1042,51.3388],[-3.1117,51.3382],[-3.1151,51.3397],[-3.1131,51.3404],[-3.1083,51.3414],[-3.106,51.3414]]]]}</t>
  </si>
  <si>
    <t>{"type":"Polygon","coordinates":[[[-2.2726,51.5776],[-2.274,51.5741],[-2.274,51.5724],[-2.2688,51.5724],[-2.2664,51.5717],[-2.2634,51.5713],[-2.2604,51.57],[-2.2641,51.568],[-2.2665,51.5647],[-2.2661,51.5643],[-2.2674,51.5629],[-2.2673,51.5619],[-2.2681,51.5588],[-2.2677,51.5582],[-2.2684,51.556],[-2.2681,51.5547],[-2.267,51.5533],[-2.2676,51.5522],[-2.2668,51.5514],[-2.2684,51.5497],[-2.2645,51.5458],[-2.2635,51.5452],[-2.2617,51.5447],[-2.2616,51.5436],[-2.2622,51.5417],[-2.2648,51.5376],[-2.2665,51.5363],[-2.2659,51.5356],[-2.2641,51.5354],[-2.2634,51.5344],[-2.2619,51.5345],[-2.2603,51.534],[-2.2605,51.5321],[-2.2603,51.531],[-2.2577,51.5284],[-2.2535,51.5287],[-2.2521,51.5281],[-2.2524,51.5269],[-2.2549,51.5257],[-2.2548,51.524],[-2.2557,51.5231],[-2.2558,51.5221],[-2.2636,51.5192],[-2.2637,51.5186],[-2.2675,51.5186],[-2.2704,51.5184],[-2.2751,51.5175],[-2.2813,51.5156],[-2.2869,51.5129],[-2.2918,51.5111],[-2.2964,51.5097],[-2.2963,51.5088],[-2.2971,51.5081],[-2.2963,51.5068],[-2.2993,51.5055],[-2.3039,51.5045],[-2.306,51.5038],[-2.3086,51.5035],[-2.3119,51.5029],[-2.3155,51.5013],[-2.3221,51.4981],[-2.3243,51.4975],[-2.3192,51.4946],[-2.3172,51.4926],[-2.3136,51.4905],[-2.3132,51.4894],[-2.3112,51.4876],[-2.3097,51.4881],[-2.3082,51.4875],[-2.3044,51.4864],[-2.3042,51.4858],[-2.3018,51.4864],[-2.3009,51.4871],[-2.2974,51.4878],[-2.295,51.4877],[-2.2937,51.4869],[-2.2918,51.4873],[-2.2906,51.4854],[-2.2896,51.4788],[-2.2889,51.4782],[-2.2902,51.4772],[-2.2912,51.4756],[-2.2916,51.473],[-2.2931,51.4698],[-2.2934,51.4684],[-2.2928,51.4675],[-2.2946,51.4668],[-2.2946,51.4641],[-2.2957,51.4586],[-2.293,51.4577],[-2.2892,51.4577],[-2.2867,51.4563],[-2.288,51.4546],[-2.2887,51.4479],[-2.2898,51.4434],[-2.2938,51.4316],[-2.2946,51.4288],[-2.2973,51.429],[-2.2988,51.4288],[-2.3017,51.4263],[-2.3034,51.4252],[-2.3075,51.4247],[-2.3099,51.4231],[-2.3126,51.4224],[-2.3137,51.4231],[-2.3138,51.4249],[-2.3132,51.4266],[-2.3142,51.4278],[-2.3139,51.4289],[-2.3178,51.4303],[-2.3181,51.431],[-2.3207,51.4324],[-2.3222,51.4328],[-2.3246,51.4354],[-2.3251,51.437],[-2.3287,51.4371],[-2.3319,51.4378],[-2.3325,51.4375],[-2.336,51.4374],[-2.3394,51.4382],[-2.3421,51.4394],[-2.3432,51.4395],[-2.3468,51.4386],[-2.3506,51.4384],[-2.3518,51.4387],[-2.3538,51.4374],[-2.355,51.4372],[-2.3577,51.4358],[-2.3588,51.4358],[-2.361,51.4366],[-2.3615,51.4374],[-2.3643,51.4374],[-2.3676,51.4369],[-2.3698,51.4358],[-2.3704,51.4359],[-2.374,51.4342],[-2.3759,51.4338],[-2.3771,51.4329],[-2.3803,51.4341],[-2.386,51.432],[-2.3885,51.4319],[-2.3924,51.4321],[-2.3967,51.432],[-2.3972,51.4313],[-2.3991,51.4321],[-2.4031,51.4316],[-2.4032,51.4306],[-2.4058,51.4286],[-2.4106,51.4262],[-2.4129,51.4258],[-2.4148,51.4263],[-2.4164,51.4261],[-2.4209,51.4243],[-2.424,51.4237],[-2.4275,51.4242],[-2.4301,51.4242],[-2.4314,51.4237],[-2.4355,51.4235],[-2.439,51.4231],[-2.4406,51.4226],[-2.4428,51.4228],[-2.4445,51.4224],[-2.4436,51.4205],[-2.4415,51.4193],[-2.4434,51.4183],[-2.4459,51.4189],[-2.4469,51.4179],[-2.4508,51.4173],[-2.4545,51.4184],[-2.4569,51.4182],[-2.4585,51.4168],[-2.4619,51.4168],[-2.4641,51.4173],[-2.4677,51.4165],[-2.4691,51.4159],[-2.472,51.4169],[-2.4735,51.4181],[-2.4755,51.4181],[-2.4811,51.4216],[-2.4836,51.4213],[-2.4861,51.4207],[-2.4871,51.4201],[-2.49,51.4177],[-2.4929,51.4183],[-2.4925,51.4197],[-2.4924,51.4217],[-2.4901,51.4242],[-2.4886,51.4252],[-2.4886,51.4267],[-2.4917,51.429],[-2.4943,51.4294],[-2.4968,51.4286],[-2.4986,51.4286],[-2.5025,51.4271],[-2.504,51.426],[-2.5062,51.4254],[-2.5074,51.4248],[-2.5085,51.4251],[-2.5081,51.4266],[-2.5083,51.4279],[-2.509,51.4285],[-2.5105,51.4288],[-2.5107,51.4293],[-2.5136,51.4297],[-2.5163,51.4306],[-2.5218,51.4318],[-2.5235,51.4326],[-2.5254,51.4341],[-2.527,51.4362],[-2.5269,51.4409],[-2.5265,51.4435],[-2.5283,51.445],[-2.5304,51.4456],[-2.5321,51.4455],[-2.5366,51.4446],[-2.5391,51.4454],[-2.539,51.4464],[-2.5379,51.4469],[-2.5356,51.4473],[-2.535,51.4466],[-2.5317,51.4464],[-2.5299,51.4482],[-2.5277,51.4486],[-2.5261,51.4491],[-2.5251,51.449],[-2.5224,51.4498],[-2.5211,51.4506],[-2.5189,51.4526],[-2.5184,51.4555],[-2.5192,51.4571],[-2.5185,51.4591],[-2.5167,51.4596],[-2.5152,51.4605],[-2.5143,51.4614],[-2.513,51.4616],[-2.5122,51.4623],[-2.5113,51.4652],[-2.5133,51.4657],[-2.5123,51.4686],[-2.5129,51.4691],[-2.5126,51.4704],[-2.5115,51.4702],[-2.5108,51.4716],[-2.5112,51.4742],[-2.5125,51.4768],[-2.5141,51.4794],[-2.5167,51.4852],[-2.5114,51.4893],[-2.511,51.49],[-2.516,51.4926],[-2.5162,51.4935],[-2.5207,51.4926],[-2.5235,51.4925],[-2.5252,51.4932],[-2.5275,51.4927],[-2.5279,51.4938],[-2.5278,51.4949],[-2.5303,51.4964],[-2.5317,51.4957],[-2.5349,51.4969],[-2.5373,51.497],[-2.539,51.495],[-2.5417,51.4957],[-2.5425,51.4946],[-2.5422,51.493],[-2.5439,51.4927],[-2.5456,51.4928],[-2.5519,51.4923],[-2.5553,51.4927],[-2.5562,51.4941],[-2.5547,51.4963],[-2.5568,51.4966],[-2.5601,51.4964],[-2.5622,51.4953],[-2.5648,51.4955],[-2.5653,51.4962],[-2.5651,51.4976],[-2.566,51.4983],[-2.5691,51.4996],[-2.5699,51.4992],[-2.5731,51.5004],[-2.5781,51.501],[-2.5799,51.5008],[-2.5817,51.5012],[-2.5845,51.5026],[-2.5856,51.5018],[-2.5852,51.5012],[-2.5881,51.5012],[-2.5877,51.5034],[-2.5879,51.5049],[-2.5885,51.5056],[-2.5884,51.5073],[-2.5905,51.5084],[-2.5912,51.5097],[-2.5893,51.5115],[-2.5857,51.5127],[-2.5833,51.5129],[-2.5814,51.5156],[-2.581,51.5174],[-2.5829,51.5174],[-2.588,51.5171],[-2.599,51.5147],[-2.6024,51.5138],[-2.6093,51.5134],[-2.6143,51.5137],[-2.6211,51.5149],[-2.6228,51.5146],[-2.6261,51.5147],[-2.6279,51.5145],[-2.6348,51.5127],[-2.6388,51.512],[-2.6451,51.512],[-2.6499,51.5125],[-2.6545,51.5137],[-2.6545,51.515],[-2.6532,51.5163],[-2.6538,51.5182],[-2.6536,51.5188],[-2.6517,51.5199],[-2.6514,51.5207],[-2.6538,51.5232],[-2.6574,51.5259],[-2.6581,51.5268],[-2.6601,51.5276],[-2.6654,51.531],[-2.6646,51.5315],[-2.6657,51.5338],[-2.6637,51.5349],[-2.6645,51.536],[-2.6637,51.537],[-2.6738,51.5444],[-2.6727,51.5455],[-2.6722,51.5466],[-2.6709,51.5481],[-2.6708,51.549],[-2.6686,51.5527],[-2.6673,51.5569],[-2.6675,51.5591],[-2.6672,51.5602],[-2.6672,51.5628],[-2.6667,51.5652],[-2.6661,51.5665],[-2.6668,51.5678],[-2.6665,51.5689],[-2.6655,51.569],[-2.6645,51.572],[-2.6633,51.5738],[-2.6617,51.5741],[-2.6595,51.5752],[-2.6577,51.5753],[-2.6551,51.5771],[-2.6528,51.5795],[-2.6495,51.5817],[-2.6426,51.587],[-2.6389,51.5906],[-2.6361,51.5939],[-2.6337,51.5974],[-2.6319,51.5995],[-2.6299,51.6014],[-2.6278,51.6056],[-2.6249,51.6062],[-2.6199,51.6078],[-2.6136,51.6103],[-2.6103,51.6118],[-2.6081,51.6132],[-2.6051,51.6143],[-2.599,51.6178],[-2.5976,51.6176],[-2.5977,51.6187],[-2.5928,51.6219],[-2.5872,51.6264],[-2.5842,51.629],[-2.5809,51.633],[-2.5796,51.6325],[-2.579,51.6332],[-2.5802,51.6342],[-2.5796,51.6352],[-2.5787,51.6385],[-2.5764,51.6411],[-2.5746,51.6446],[-2.5736,51.648],[-2.5737,51.6487],[-2.5711,51.6528],[-2.5689,51.6556],[-2.5661,51.6577],[-2.5639,51.6604],[-2.5622,51.6618],[-2.5583,51.6664],[-2.5553,51.6684],[-2.5535,51.6693],[-2.5489,51.6708],[-2.5458,51.672],[-2.5431,51.6735],[-2.5391,51.6749],[-2.5347,51.6772],[-2.5335,51.6764],[-2.527,51.6741],[-2.5198,51.6713],[-2.5175,51.6707],[-2.5158,51.6699],[-2.5099,51.6679],[-2.509,51.666],[-2.5058,51.6663],[-2.5014,51.6654],[-2.5017,51.6647],[-2.4984,51.665],[-2.4964,51.6644],[-2.4952,51.6646],[-2.4925,51.6642],[-2.4908,51.6643],[-2.4898,51.6634],[-2.4917,51.6629],[-2.4917,51.661],[-2.4927,51.6578],[-2.4917,51.6559],[-2.4914,51.6538],[-2.493,51.6518],[-2.4918,51.6497],[-2.4893,51.6489],[-2.4862,51.6484],[-2.4864,51.6474],[-2.4896,51.6459],[-2.49,51.6447],[-2.4873,51.6447],[-2.4851,51.6452],[-2.482,51.6464],[-2.4773,51.6467],[-2.4758,51.6465],[-2.4731,51.6468],[-2.4694,51.6479],[-2.4681,51.6494],[-2.4658,51.651],[-2.4637,51.651],[-2.4627,51.652],[-2.4604,51.6526],[-2.4588,51.6513],[-2.4553,51.6521],[-2.4521,51.6512],[-2.4502,51.6501],[-2.4487,51.6497],[-2.4457,51.6493],[-2.4448,51.6511],[-2.4431,51.6522],[-2.4421,51.6523],[-2.4403,51.6507],[-2.4357,51.6498],[-2.4342,51.6492],[-2.4322,51.6491],[-2.4317,51.6486],[-2.4319,51.6469],[-2.4308,51.6465],[-2.4273,51.6473],[-2.4241,51.6458],[-2.4211,51.6454],[-2.4209,51.645],[-2.4167,51.6433],[-2.4149,51.6445],[-2.4115,51.6428],[-2.4102,51.6419],[-2.4074,51.6414],[-2.4064,51.6417],[-2.4048,51.6414],[-2.4041,51.6429],[-2.4027,51.6425],[-2.4003,51.6452],[-2.3988,51.6458],[-2.3958,51.6436],[-2.3966,51.6428],[-2.3948,51.6421],[-2.3971,51.6396],[-2.3958,51.6387],[-2.3926,51.6391],[-2.3903,51.6406],[-2.3884,51.6401],[-2.3858,51.6398],[-2.3854,51.6387],[-2.3861,51.6376],[-2.3883,51.6373],[-2.3902,51.6364],[-2.3921,51.6361],[-2.3974,51.636],[-2.4003,51.635],[-2.3993,51.6337],[-2.3982,51.6338],[-2.3975,51.633],[-2.3953,51.6323],[-2.3937,51.6314],[-2.3929,51.63],[-2.3891,51.6278],[-2.3895,51.6272],[-2.389,51.6261],[-2.3892,51.6247],[-2.3884,51.6244],[-2.3889,51.6222],[-2.3894,51.6218],[-2.3895,51.6196],[-2.3893,51.6181],[-2.3902,51.6174],[-2.3905,51.616],[-2.3915,51.6154],[-2.3918,51.614],[-2.3902,51.6122],[-2.3906,51.6116],[-2.3932,51.6106],[-2.3942,51.6096],[-2.3947,51.607],[-2.3954,51.6058],[-2.3943,51.6034],[-2.3952,51.6014],[-2.3964,51.6007],[-2.396,51.5997],[-2.3944,51.5988],[-2.3945,51.5973],[-2.3931,51.5971],[-2.3919,51.5974],[-2.39,51.597],[-2.3865,51.5972],[-2.3813,51.5964],[-2.3787,51.5967],[-2.3758,51.598],[-2.3754,51.5976],[-2.3706,51.5976],[-2.3701,51.5985],[-2.3686,51.5992],[-2.3668,51.601],[-2.3666,51.6031],[-2.3656,51.6037],[-2.3624,51.6028],[-2.3629,51.6012],[-2.3599,51.601],[-2.3575,51.6016],[-2.3567,51.6005],[-2.3551,51.6001],[-2.3542,51.5992],[-2.3528,51.5967],[-2.3473,51.5974],[-2.344,51.5965],[-2.3443,51.5954],[-2.3413,51.5948],[-2.3395,51.5941],[-2.3383,51.5953],[-2.3353,51.5943],[-2.3351,51.5964],[-2.3342,51.5966],[-2.3333,51.5955],[-2.3313,51.5955],[-2.3304,51.5922],[-2.3284,51.5932],[-2.3268,51.5928],[-2.3239,51.5932],[-2.3225,51.5937],[-2.3199,51.5939],[-2.3197,51.5927],[-2.3166,51.5898],[-2.3083,51.5929],[-2.3069,51.5916],[-2.3058,51.5922],[-2.3056,51.593],[-2.3011,51.592],[-2.2979,51.5924],[-2.2969,51.593],[-2.2966,51.595],[-2.2944,51.5948],[-2.2899,51.5932],[-2.2893,51.5924],[-2.2907,51.5908],[-2.2927,51.59],[-2.2941,51.5886],[-2.2934,51.5877],[-2.291,51.5869],[-2.2905,51.5874],[-2.2883,51.5868],[-2.2835,51.585],[-2.2846,51.5842],[-2.2866,51.5845],[-2.2873,51.5832],[-2.2849,51.5832],[-2.2821,51.5823],[-2.2807,51.581],[-2.2821,51.5807],[-2.2813,51.5796],[-2.2827,51.5785],[-2.2802,51.5779],[-2.2787,51.5778],[-2.2766,51.5799],[-2.2743,51.5791],[-2.2726,51.5776]]]}</t>
  </si>
  <si>
    <t>{"type":"MultiPolygon","coordinates":[[[[-4.123,50.3467],[-4.1214,50.3489],[-4.1216,50.3506],[-4.1228,50.3523],[-4.1244,50.3537],[-4.1257,50.3539],[-4.1255,50.3549],[-4.1245,50.3554],[-4.1271,50.358],[-4.1286,50.3587],[-4.1307,50.3587],[-4.1323,50.3594],[-4.1313,50.3602],[-4.1298,50.3607],[-4.1282,50.3607],[-4.127,50.36],[-4.1255,50.3585],[-4.1237,50.3581],[-4.1204,50.3578],[-4.1176,50.3588],[-4.1179,50.3596],[-4.1162,50.3603],[-4.1156,50.3593],[-4.1138,50.3594],[-4.1131,50.3583],[-4.1127,50.3562],[-4.1139,50.3548],[-4.1136,50.3542],[-4.1094,50.3556],[-4.1052,50.3566],[-4.106,50.3584],[-4.1068,50.3586],[-4.1091,50.358],[-4.1107,50.3572],[-4.1123,50.3574],[-4.1124,50.3594],[-4.1112,50.3601],[-4.1111,50.3609],[-4.1101,50.3614],[-4.1103,50.3633],[-4.1088,50.3651],[-4.1089,50.3665],[-4.1071,50.3669],[-4.1047,50.3666],[-4.1016,50.3656],[-4.1014,50.366],[-4.1058,50.3672],[-4.1078,50.3675],[-4.1075,50.3687],[-4.1039,50.3705],[-4.0999,50.3782],[-4.0992,50.3798],[-4.0969,50.3805],[-4.0932,50.3819],[-4.0887,50.3831],[-4.087,50.3855],[-4.0847,50.3865],[-4.0878,50.3871],[-4.089,50.387],[-4.092,50.3857],[-4.0971,50.3845],[-4.1003,50.3835],[-4.1018,50.3823],[-4.1063,50.3781],[-4.1073,50.3766],[-4.1081,50.3746],[-4.1091,50.3731],[-4.1107,50.3727],[-4.1106,50.371],[-4.1095,50.3693],[-4.11,50.3679],[-4.1119,50.3654],[-4.1131,50.363],[-4.1149,50.3628],[-4.1157,50.3618],[-4.1205,50.3614],[-4.123,50.3622],[-4.124,50.3638],[-4.126,50.3647],[-4.128,50.3647],[-4.1298,50.3643],[-4.1304,50.3649],[-4.1296,50.3659],[-4.1317,50.3665],[-4.134,50.366],[-4.1344,50.3644],[-4.1336,50.3634],[-4.1368,50.3627],[-4.1375,50.3634],[-4.1398,50.3633],[-4.1413,50.3637],[-4.1425,50.363],[-4.1435,50.3638],[-4.146,50.3642],[-4.1484,50.3624],[-4.1494,50.3623],[-4.1511,50.363],[-4.1518,50.3645],[-4.1543,50.3676],[-4.1562,50.3672],[-4.1564,50.3661],[-4.1556,50.3652],[-4.1573,50.3646],[-4.1554,50.363],[-4.1566,50.3613],[-4.1575,50.3611],[-4.1612,50.3613],[-4.1627,50.3607],[-4.164,50.359],[-4.1674,50.3599],[-4.1671,50.3618],[-4.1649,50.3624],[-4.1631,50.3634],[-4.1627,50.3648],[-4.1649,50.3664],[-4.1663,50.3668],[-4.1672,50.3662],[-4.1668,50.3649],[-4.1684,50.3641],[-4.1692,50.3648],[-4.1724,50.3656],[-4.1738,50.3652],[-4.1768,50.3652],[-4.1792,50.3648],[-4.1805,50.365],[-4.1846,50.367],[-4.1854,50.3672],[-4.1853,50.3685],[-4.1833,50.3692],[-4.1852,50.3697],[-4.1841,50.3736],[-4.1843,50.3749],[-4.1836,50.3753],[-4.1844,50.3767],[-4.1859,50.3812],[-4.1859,50.3822],[-4.1836,50.3828],[-4.1842,50.3844],[-4.1883,50.3838],[-4.1903,50.3882],[-4.1901,50.3886],[-4.1929,50.39],[-4.1918,50.391],[-4.1853,50.3922],[-4.1846,50.3925],[-4.1854,50.3937],[-4.1848,50.3951],[-4.1866,50.3948],[-4.1879,50.3942],[-4.1877,50.3934],[-4.1941,50.3922],[-4.1954,50.3928],[-4.1961,50.394],[-4.1986,50.3953],[-4.2026,50.3963],[-4.2048,50.3991],[-4.2046,50.4],[-4.2031,50.4011],[-4.2014,50.4014],[-4.202,50.4047],[-4.2006,50.4059],[-4.2012,50.4069],[-4.1992,50.4097],[-4.1991,50.4106],[-4.198,50.4114],[-4.1971,50.413],[-4.1934,50.4217],[-4.1922,50.4229],[-4.1928,50.424],[-4.1923,50.4247],[-4.1903,50.4247],[-4.1883,50.4239],[-4.186,50.4236],[-4.1856,50.4212],[-4.1849,50.4214],[-4.1848,50.4228],[-4.1835,50.4233],[-4.1814,50.4233],[-4.1779,50.4222],[-4.1752,50.422],[-4.1741,50.4224],[-4.171,50.4226],[-4.1695,50.4221],[-4.1688,50.423],[-4.1664,50.4241],[-4.165,50.4256],[-4.1627,50.4274],[-4.1634,50.4276],[-4.1653,50.43],[-4.1636,50.4306],[-4.1603,50.4312],[-4.1562,50.4339],[-4.1558,50.4364],[-4.1511,50.4366],[-4.151,50.4336],[-4.1486,50.433],[-4.1468,50.4312],[-4.1446,50.4323],[-4.1416,50.4333],[-4.1393,50.4334],[-4.1381,50.433],[-4.1361,50.4329],[-4.1319,50.4337],[-4.1244,50.4361],[-4.1251,50.4382],[-4.1226,50.4408],[-4.1186,50.4423],[-4.1169,50.4434],[-4.1161,50.443],[-4.1135,50.4442],[-4.1127,50.4434],[-4.1102,50.4422],[-4.1091,50.4385],[-4.1065,50.4386],[-4.1067,50.437],[-4.1074,50.4357],[-4.1067,50.4349],[-4.1087,50.4338],[-4.1083,50.4326],[-4.1095,50.4321],[-4.107,50.4311],[-4.1062,50.4303],[-4.1041,50.4301],[-4.1016,50.4305],[-4.0993,50.4299],[-4.0979,50.4287],[-4.0943,50.4279],[-4.093,50.4271],[-4.0913,50.4272],[-4.0891,50.4269],[-4.0868,50.4258],[-4.0856,50.426],[-4.0831,50.4249],[-4.0825,50.4244],[-4.0823,50.4222],[-4.0804,50.4198],[-4.0791,50.419],[-4.0804,50.4176],[-4.081,50.4163],[-4.0802,50.4151],[-4.0779,50.4141],[-4.077,50.412],[-4.0776,50.4105],[-4.0787,50.4096],[-4.0775,50.4085],[-4.0745,50.4082],[-4.0723,50.4069],[-4.0723,50.4046],[-4.0715,50.4019],[-4.0649,50.4013],[-4.0598,50.4012],[-4.0567,50.4026],[-4.0554,50.402],[-4.0553,50.4012],[-4.0526,50.4015],[-4.0525,50.4025],[-4.0489,50.4016],[-4.0487,50.4021],[-4.0466,50.402],[-4.0446,50.4012],[-4.0396,50.4014],[-4.0395,50.4008],[-4.0414,50.3979],[-4.0381,50.3974],[-4.0347,50.3975],[-4.0304,50.3971],[-4.0315,50.3947],[-4.0302,50.3942],[-4.0278,50.394],[-4.0289,50.3922],[-4.023,50.3919],[-4.0218,50.3919],[-4.0208,50.3885],[-4.0201,50.3875],[-4.0258,50.383],[-4.0245,50.381],[-4.026,50.3801],[-4.0269,50.3791],[-4.0286,50.3784],[-4.0313,50.3778],[-4.0366,50.3771],[-4.0412,50.3772],[-4.0468,50.3777],[-4.0502,50.3775],[-4.0506,50.3747],[-4.0545,50.3695],[-4.0551,50.3683],[-4.0507,50.3643],[-4.0497,50.3631],[-4.0509,50.3623],[-4.0499,50.3615],[-4.0515,50.3604],[-4.0501,50.3581],[-4.0537,50.3574],[-4.0566,50.3582],[-4.0581,50.3561],[-4.0597,50.3567],[-4.0609,50.3559],[-4.0619,50.3567],[-4.0641,50.3561],[-4.0653,50.3554],[-4.0717,50.3535],[-4.0723,50.3527],[-4.0746,50.352],[-4.0794,50.3502],[-4.0817,50.3462],[-4.0832,50.3448],[-4.0858,50.3434],[-4.0886,50.343],[-4.0896,50.3413],[-4.0918,50.3427],[-4.0978,50.3441],[-4.0999,50.3443],[-4.1019,50.3451],[-4.1047,50.3457],[-4.1076,50.3455],[-4.1128,50.3445],[-4.1146,50.3444],[-4.1163,50.3456],[-4.1193,50.3452],[-4.1207,50.3456],[-4.123,50.3467]]],[[[-4.1547,50.3561],[-4.1514,50.3553],[-4.1522,50.3544],[-4.1539,50.3548],[-4.1547,50.3561]]]]}</t>
  </si>
  <si>
    <t>{"type":"Polygon","coordinates":[[[-3.5092,50.5166],[-3.5086,50.5151],[-3.5102,50.5143],[-3.5095,50.5128],[-3.5111,50.5117],[-3.5117,50.51],[-3.511,50.5079],[-3.5118,50.507],[-3.5132,50.5065],[-3.5127,50.5041],[-3.5131,50.5034],[-3.5124,50.501],[-3.5128,50.4987],[-3.5142,50.4976],[-3.5131,50.4969],[-3.5151,50.4963],[-3.5134,50.4948],[-3.5139,50.4932],[-3.5135,50.4924],[-3.5139,50.4915],[-3.5146,50.4886],[-3.5144,50.4874],[-3.5134,50.4874],[-3.513,50.4856],[-3.5146,50.4853],[-3.5148,50.4817],[-3.5125,50.4802],[-3.5095,50.4792],[-3.5059,50.4791],[-3.5033,50.4776],[-3.5017,50.4775],[-3.4989,50.4763],[-3.4988,50.4754],[-3.5009,50.4749],[-3.5021,50.4733],[-3.5012,50.4721],[-3.4995,50.4712],[-3.497,50.4713],[-3.4948,50.4702],[-3.4925,50.4702],[-3.4904,50.4692],[-3.4904,50.4674],[-3.4911,50.4663],[-3.49,50.4646],[-3.489,50.4638],[-3.4868,50.4632],[-3.4825,50.4635],[-3.4818,50.4641],[-3.4806,50.4635],[-3.483,50.4615],[-3.484,50.46],[-3.4858,50.4609],[-3.4879,50.4606],[-3.4887,50.4595],[-3.491,50.4582],[-3.4948,50.4593],[-3.4962,50.4591],[-3.4995,50.4592],[-3.5005,50.4599],[-3.5041,50.4596],[-3.5058,50.4587],[-3.5088,50.4575],[-3.5102,50.4565],[-3.5102,50.4554],[-3.5122,50.4553],[-3.5134,50.4544],[-3.5154,50.4539],[-3.5172,50.4546],[-3.5188,50.4544],[-3.5201,50.455],[-3.5218,50.4567],[-3.5234,50.4576],[-3.5253,50.4577],[-3.5255,50.4588],[-3.5241,50.4603],[-3.5252,50.4613],[-3.5261,50.4602],[-3.5309,50.4614],[-3.5331,50.463],[-3.5355,50.4627],[-3.5393,50.4611],[-3.5407,50.4601],[-3.5411,50.458],[-3.5422,50.4579],[-3.5438,50.4571],[-3.5452,50.4557],[-3.545,50.4541],[-3.544,50.4535],[-3.5451,50.4525],[-3.5467,50.452],[-3.549,50.4523],[-3.5503,50.4522],[-3.5519,50.4511],[-3.5535,50.4487],[-3.5534,50.4481],[-3.5554,50.4457],[-3.5573,50.4419],[-3.5591,50.4355],[-3.559,50.433],[-3.5577,50.4326],[-3.5573,50.4316],[-3.5534,50.4313],[-3.5539,50.4306],[-3.5532,50.4292],[-3.5543,50.4283],[-3.5577,50.4282],[-3.559,50.4279],[-3.5595,50.4265],[-3.5594,50.4213],[-3.5588,50.4202],[-3.5557,50.4186],[-3.5559,50.4176],[-3.5568,50.4169],[-3.5563,50.4147],[-3.5545,50.4147],[-3.5548,50.4131],[-3.5544,50.412],[-3.5553,50.4109],[-3.5561,50.4082],[-3.5549,50.4065],[-3.5538,50.4058],[-3.5522,50.4055],[-3.5512,50.4064],[-3.5487,50.4065],[-3.5475,50.4055],[-3.546,50.4038],[-3.5462,50.403],[-3.5448,50.4021],[-3.5433,50.4023],[-3.5405,50.4034],[-3.5374,50.4039],[-3.5366,50.4046],[-3.535,50.4043],[-3.5332,50.4048],[-3.5283,50.4048],[-3.5258,50.4038],[-3.5241,50.4037],[-3.5241,50.4028],[-3.5214,50.4021],[-3.5205,50.403],[-3.5195,50.4032],[-3.5165,50.4013],[-3.5131,50.3985],[-3.5123,50.3982],[-3.5131,50.3965],[-3.5114,50.3962],[-3.5106,50.3972],[-3.5086,50.3977],[-3.508,50.3983],[-3.5053,50.3995],[-3.5051,50.4],[-3.5066,50.4013],[-3.5093,50.4032],[-3.5131,50.4055],[-3.5129,50.4057],[-3.5085,50.403],[-3.5066,50.4016],[-3.505,50.4002],[-3.5039,50.3999],[-3.5007,50.4005],[-3.4986,50.4015],[-3.4961,50.4011],[-3.4927,50.4013],[-3.4886,50.4004],[-3.4868,50.4009],[-3.4837,50.4005],[-3.4824,50.4],[-3.4826,50.3988],[-3.4848,50.398],[-3.4879,50.398],[-3.4892,50.3968],[-3.4889,50.3943],[-3.4901,50.3942],[-3.4925,50.3932],[-3.4923,50.3925],[-3.4933,50.3917],[-3.4954,50.3918],[-3.4996,50.3897],[-3.5021,50.3895],[-3.5033,50.3888],[-3.5038,50.3868],[-3.5031,50.3846],[-3.502,50.3841],[-3.4982,50.3841],[-3.4974,50.3823],[-3.496,50.3815],[-3.4988,50.3806],[-3.5018,50.3804],[-3.5052,50.3798],[-3.5063,50.3798],[-3.5076,50.3792],[-3.5094,50.3795],[-3.5148,50.3788],[-3.5155,50.3793],[-3.5243,50.3777],[-3.5261,50.3777],[-3.5293,50.3783],[-3.5339,50.3773],[-3.5354,50.3761],[-3.5394,50.3753],[-3.5413,50.3753],[-3.5417,50.3745],[-3.5437,50.374],[-3.5442,50.3735],[-3.5485,50.3761],[-3.5548,50.3779],[-3.5562,50.3787],[-3.558,50.3806],[-3.5596,50.383],[-3.56,50.3849],[-3.5612,50.386],[-3.5622,50.3877],[-3.563,50.3901],[-3.5646,50.3922],[-3.5658,50.3916],[-3.5695,50.3922],[-3.5695,50.3939],[-3.5729,50.3951],[-3.5738,50.3967],[-3.5755,50.3972],[-3.5753,50.3991],[-3.5759,50.4008],[-3.5743,50.4019],[-3.5764,50.4037],[-3.5788,50.4045],[-3.5775,50.4078],[-3.5786,50.4089],[-3.5801,50.4094],[-3.5798,50.4102],[-3.582,50.4112],[-3.5825,50.4102],[-3.5853,50.4106],[-3.5878,50.4105],[-3.5893,50.4093],[-3.5916,50.4087],[-3.5938,50.41],[-3.5964,50.4099],[-3.5974,50.4101],[-3.599,50.4093],[-3.6003,50.4102],[-3.6035,50.4113],[-3.6045,50.4122],[-3.6071,50.4127],[-3.6072,50.4133],[-3.6097,50.4139],[-3.6116,50.4138],[-3.6131,50.4145],[-3.6139,50.4155],[-3.6138,50.4172],[-3.6144,50.4191],[-3.614,50.4228],[-3.6167,50.4231],[-3.6183,50.4227],[-3.6198,50.423],[-3.6238,50.4227],[-3.6237,50.4243],[-3.6241,50.425],[-3.6263,50.4257],[-3.628,50.426],[-3.6281,50.4285],[-3.628,50.4336],[-3.6284,50.4344],[-3.6271,50.4348],[-3.6252,50.4371],[-3.6253,50.4389],[-3.6246,50.4403],[-3.6251,50.4413],[-3.6233,50.4414],[-3.6189,50.4426],[-3.6156,50.4444],[-3.6149,50.4457],[-3.6128,50.447],[-3.6109,50.447],[-3.608,50.4467],[-3.606,50.4473],[-3.6029,50.448],[-3.6006,50.4478],[-3.5972,50.4489],[-3.5943,50.4485],[-3.5919,50.4491],[-3.5922,50.4502],[-3.5906,50.4503],[-3.5887,50.4511],[-3.5884,50.452],[-3.5869,50.4522],[-3.587,50.4542],[-3.588,50.4554],[-3.5869,50.4562],[-3.587,50.4571],[-3.5883,50.4572],[-3.5889,50.4598],[-3.5915,50.4597],[-3.591,50.4615],[-3.5899,50.4628],[-3.5869,50.4646],[-3.5848,50.4666],[-3.5828,50.469],[-3.5826,50.4719],[-3.5836,50.4734],[-3.5841,50.4758],[-3.5836,50.4768],[-3.5843,50.4776],[-3.5845,50.4793],[-3.5808,50.4803],[-3.5801,50.4815],[-3.5767,50.4831],[-3.5757,50.4845],[-3.5749,50.4869],[-3.5741,50.4877],[-3.5713,50.4881],[-3.5703,50.4895],[-3.5702,50.4905],[-3.5681,50.4898],[-3.5673,50.489],[-3.5672,50.4879],[-3.5648,50.487],[-3.5624,50.4885],[-3.5621,50.4916],[-3.5625,50.4934],[-3.56,50.4949],[-3.5578,50.495],[-3.5564,50.4948],[-3.5537,50.4951],[-3.5516,50.4949],[-3.5441,50.4972],[-3.5433,50.499],[-3.5422,50.4989],[-3.5415,50.5004],[-3.539,50.5023],[-3.5392,50.5035],[-3.5366,50.506],[-3.5332,50.5046],[-3.5328,50.5053],[-3.5299,50.5046],[-3.529,50.5068],[-3.5269,50.508],[-3.5249,50.5087],[-3.5231,50.5098],[-3.52,50.5111],[-3.5209,50.5177],[-3.5172,50.5174],[-3.5165,50.5185],[-3.5139,50.5166],[-3.5092,50.5166]]]}</t>
  </si>
  <si>
    <t>{"type":"MultiPolygon","coordinates":[[[[-1.8064,50.7413],[-1.8043,50.741],[-1.8036,50.7402],[-1.8044,50.7395],[-1.8012,50.7392],[-1.7993,50.7389],[-1.7961,50.739],[-1.7951,50.7371],[-1.7933,50.7366],[-1.7941,50.7354],[-1.7933,50.7344],[-1.7919,50.7334],[-1.7919,50.7324],[-1.7942,50.7321],[-1.7942,50.7308],[-1.7922,50.7301],[-1.788,50.7291],[-1.7839,50.73],[-1.7817,50.7297],[-1.7805,50.7289],[-1.7794,50.7289],[-1.7765,50.7299],[-1.7747,50.7298],[-1.7736,50.7294],[-1.7724,50.7283],[-1.7689,50.7269],[-1.768,50.726],[-1.7686,50.7252],[-1.7685,50.7236],[-1.7672,50.7219],[-1.7659,50.7213],[-1.7633,50.7207],[-1.7619,50.7207],[-1.7625,50.7187],[-1.7612,50.718],[-1.7595,50.7177],[-1.7573,50.7183],[-1.7512,50.7186],[-1.7497,50.7181],[-1.7444,50.718],[-1.7432,50.719],[-1.7427,50.7215],[-1.7411,50.7215],[-1.7419,50.7196],[-1.7448,50.7162],[-1.7458,50.714],[-1.7488,50.7129],[-1.7493,50.7121],[-1.7551,50.7138],[-1.764,50.7156],[-1.7693,50.7165],[-1.7835,50.7182],[-1.7874,50.7185],[-1.7934,50.7192],[-1.7977,50.7199],[-1.8038,50.7206],[-1.8059,50.7207],[-1.8185,50.7208],[-1.83,50.7207],[-1.8372,50.7201],[-1.8414,50.7199],[-1.8431,50.7195],[-1.8479,50.7193],[-1.8549,50.7186],[-1.8579,50.7184],[-1.8694,50.7169],[-1.876,50.7155],[-1.8768,50.7155],[-1.8861,50.7139],[-1.8904,50.7127],[-1.9039,50.7084],[-1.9112,50.7054],[-1.9165,50.703],[-1.923,50.6992],[-1.9255,50.6976],[-1.9316,50.6931],[-1.9355,50.6901],[-1.9391,50.6871],[-1.9434,50.6842],[-1.9469,50.6828],[-1.9483,50.6829],[-1.9514,50.685],[-1.9516,50.686],[-1.951,50.6868],[-1.9485,50.688],[-1.9467,50.6885],[-1.9454,50.6882],[-1.9409,50.6887],[-1.9387,50.6902],[-1.9332,50.6928],[-1.9322,50.6939],[-1.9322,50.6963],[-1.934,50.6966],[-1.9331,50.6976],[-1.9335,50.6986],[-1.9352,50.7001],[-1.9365,50.7006],[-1.9407,50.7011],[-1.9444,50.7037],[-1.9469,50.7063],[-1.9487,50.7069],[-1.951,50.7051],[-1.9514,50.7056],[-1.948,50.7087],[-1.9492,50.711],[-1.9509,50.7118],[-1.953,50.7116],[-1.9537,50.7107],[-1.954,50.7088],[-1.9553,50.709],[-1.9605,50.7121],[-1.9588,50.7134],[-1.9574,50.7131],[-1.9564,50.714],[-1.9584,50.7156],[-1.9638,50.7157],[-1.9664,50.7153],[-1.9671,50.7149],[-1.9691,50.7122],[-1.9726,50.7105],[-1.9734,50.7105],[-1.9765,50.7117],[-1.9796,50.7119],[-1.982,50.7117],[-1.99,50.7121],[-1.9919,50.7125],[-1.9929,50.7133],[-1.9929,50.7143],[-1.9903,50.7168],[-1.9892,50.719],[-1.9864,50.7195],[-1.9844,50.7192],[-1.9846,50.7203],[-1.9861,50.7216],[-1.9878,50.7222],[-1.9912,50.7227],[-1.9923,50.7235],[-1.9927,50.7249],[-1.9923,50.7296],[-1.9926,50.7315],[-1.9916,50.7321],[-1.9926,50.7337],[-1.9945,50.7349],[-1.9973,50.7356],[-2.0005,50.7359],[-2.0027,50.7348],[-2.005,50.7349],[-2.0059,50.7353],[-2.0077,50.7352],[-2.009,50.7345],[-2.0118,50.7319],[-2.0121,50.7307],[-2.0118,50.7288],[-2.0086,50.7291],[-2.0105,50.7277],[-2.0089,50.7277],[-2.0073,50.7269],[-2.0083,50.7245],[-2.0059,50.723],[-2.0031,50.7224],[-2.004,50.7208],[-2.004,50.7192],[-2.0011,50.7186],[-1.9994,50.7178],[-1.9984,50.7181],[-1.9967,50.7177],[-1.9957,50.7182],[-1.9938,50.7178],[-1.9937,50.7159],[-1.995,50.7142],[-1.9931,50.7122],[-1.9922,50.7118],[-1.9881,50.7114],[-1.9864,50.7104],[-1.9866,50.7089],[-1.989,50.7084],[-1.9882,50.7077],[-1.9911,50.7073],[-1.9931,50.7075],[-1.9966,50.7073],[-1.9972,50.7084],[-1.9973,50.7101],[-1.9998,50.7102],[-2.0003,50.7108],[-2.002,50.7108],[-2.0039,50.7099],[-2.0078,50.7104],[-2.0127,50.7104],[-2.0163,50.7111],[-2.0206,50.7126],[-2.0214,50.7126],[-2.0234,50.7135],[-2.0249,50.7136],[-2.0273,50.715],[-2.0293,50.7151],[-2.0327,50.7161],[-2.0342,50.7163],[-2.0373,50.7173],[-2.0402,50.7191],[-2.0386,50.7197],[-2.0393,50.7204],[-2.0364,50.7215],[-2.035,50.7229],[-2.0369,50.7254],[-2.0368,50.726],[-2.0345,50.7259],[-2.0325,50.7271],[-2.0301,50.7275],[-2.0277,50.7286],[-2.0269,50.7293],[-2.0246,50.7296],[-2.0222,50.735],[-2.0225,50.7366],[-2.0166,50.7363],[-2.0135,50.7371],[-2.0133,50.7425],[-2.0122,50.7531],[-2.0103,50.7738],[-2.0093,50.7826],[-2.008,50.7824],[-2.0057,50.7829],[-2.0012,50.7848],[-2.0005,50.7854],[-1.9991,50.7881],[-1.9997,50.7896],[-2.0014,50.7897],[-2.0049,50.7902],[-2.0059,50.7909],[-1.9979,50.7928],[-1.995,50.7927],[-1.9936,50.7922],[-1.9916,50.7911],[-1.9911,50.7914],[-1.988,50.7909],[-1.9856,50.7914],[-1.9838,50.791],[-1.9821,50.7917],[-1.9809,50.7916],[-1.9799,50.791],[-1.9788,50.7924],[-1.9776,50.7926],[-1.9755,50.7923],[-1.9727,50.7925],[-1.9688,50.7923],[-1.9665,50.791],[-1.9639,50.7908],[-1.9599,50.7896],[-1.9578,50.7893],[-1.9552,50.7903],[-1.9517,50.7905],[-1.9504,50.7908],[-1.9454,50.7949],[-1.9424,50.7965],[-1.9417,50.7971],[-1.941,50.7988],[-1.9392,50.7987],[-1.9364,50.7974],[-1.9352,50.7942],[-1.9353,50.7931],[-1.9363,50.789],[-1.9374,50.7875],[-1.939,50.7865],[-1.9371,50.7854],[-1.9375,50.7834],[-1.9371,50.7828],[-1.9354,50.7822],[-1.9334,50.7808],[-1.9328,50.78],[-1.9284,50.7805],[-1.9261,50.7811],[-1.9251,50.7826],[-1.924,50.7834],[-1.9225,50.7834],[-1.9205,50.7841],[-1.9191,50.7835],[-1.9196,50.7823],[-1.9186,50.7806],[-1.9189,50.7794],[-1.9209,50.7778],[-1.9216,50.7762],[-1.9192,50.7751],[-1.92,50.774],[-1.9187,50.7736],[-1.9177,50.7745],[-1.9167,50.7745],[-1.9147,50.7734],[-1.9134,50.7738],[-1.913,50.7752],[-1.9122,50.7756],[-1.9108,50.7751],[-1.9091,50.7754],[-1.9076,50.7767],[-1.906,50.7774],[-1.9016,50.7779],[-1.9007,50.7787],[-1.8986,50.7785],[-1.8983,50.7793],[-1.8958,50.7804],[-1.8936,50.78],[-1.8928,50.7793],[-1.8902,50.7782],[-1.8866,50.7756],[-1.8878,50.7747],[-1.8874,50.7736],[-1.8856,50.7724],[-1.8827,50.772],[-1.8811,50.7708],[-1.8783,50.77],[-1.8752,50.7669],[-1.8742,50.7655],[-1.8748,50.7639],[-1.8731,50.7633],[-1.8714,50.7638],[-1.8698,50.763],[-1.8683,50.7631],[-1.8644,50.7643],[-1.8626,50.7661],[-1.8591,50.7686],[-1.8575,50.7693],[-1.8569,50.7701],[-1.857,50.7713],[-1.856,50.7727],[-1.8542,50.7725],[-1.8523,50.7734],[-1.8506,50.773],[-1.8485,50.7717],[-1.8477,50.7708],[-1.8479,50.7698],[-1.8468,50.7691],[-1.8439,50.7687],[-1.8453,50.7675],[-1.8441,50.7664],[-1.8428,50.7645],[-1.8436,50.7627],[-1.8422,50.7615],[-1.8397,50.7609],[-1.8369,50.7592],[-1.8325,50.7578],[-1.8262,50.7574],[-1.8212,50.7575],[-1.8193,50.7582],[-1.8173,50.7572],[-1.8143,50.7545],[-1.8171,50.7537],[-1.8167,50.7507],[-1.815,50.7485],[-1.8153,50.7466],[-1.8149,50.7443],[-1.8155,50.7433],[-1.8095,50.7416],[-1.8079,50.7421],[-1.8064,50.7413]]],[[[-1.9998,50.7341],[-1.9994,50.7331],[-2.0005,50.7317],[-2.0022,50.7308],[-2.0032,50.7309],[-2.0032,50.7324],[-2.0022,50.7336],[-1.9998,50.7341]]]]}</t>
  </si>
  <si>
    <t>{"type":"Polygon","coordinates":[[[-0.7942,54.5583],[-0.7945,54.5573],[-0.796,54.5568],[-0.7955,54.5553],[-0.8006,54.5518],[-0.8036,54.5509],[-0.8053,54.5509],[-0.8068,54.5514],[-0.8083,54.5513],[-0.8096,54.5517],[-0.8105,54.5512],[-0.8132,54.552],[-0.8145,54.5516],[-0.8158,54.5525],[-0.8189,54.5507],[-0.8204,54.5493],[-0.8218,54.5491],[-0.8253,54.5491],[-0.8276,54.5482],[-0.828,54.5474],[-0.8297,54.5468],[-0.8308,54.5455],[-0.8336,54.5446],[-0.8348,54.5433],[-0.8366,54.5426],[-0.8387,54.5397],[-0.8415,54.5377],[-0.8421,54.5361],[-0.8436,54.535],[-0.8446,54.5335],[-0.8467,54.5316],[-0.8478,54.5309],[-0.8496,54.5279],[-0.8503,54.526],[-0.8499,54.525],[-0.8506,54.5234],[-0.85,54.5205],[-0.8502,54.5194],[-0.8522,54.518],[-0.8513,54.515],[-0.8513,54.5137],[-0.8502,54.5114],[-0.8522,54.5106],[-0.8524,54.5099],[-0.8523,54.5056],[-0.8533,54.5027],[-0.8518,54.4999],[-0.8486,54.4955],[-0.845,54.4926],[-0.8439,54.4912],[-0.8441,54.4895],[-0.8485,54.488],[-0.8562,54.4878],[-0.8635,54.4891],[-0.867,54.4892],[-0.8758,54.4912],[-0.8763,54.4954],[-0.8772,54.4949],[-0.8806,54.4965],[-0.8808,54.497],[-0.8942,54.4969],[-0.8942,54.4964],[-0.8982,54.4948],[-0.9014,54.4942],[-0.9128,54.4926],[-0.9179,54.492],[-0.9226,54.491],[-0.9245,54.491],[-0.9293,54.4916],[-0.9326,54.4914],[-0.936,54.4905],[-0.9418,54.4891],[-0.944,54.4887],[-0.9526,54.488],[-0.9532,54.4881],[-0.9678,54.4973],[-0.9874,54.5008],[-1.0034,54.503],[-1.0238,54.502],[-1.0368,54.494],[-1.0394,54.4951],[-1.0421,54.4952],[-1.0446,54.496],[-1.0467,54.496],[-1.0491,54.4964],[-1.0511,54.4964],[-1.0561,54.4986],[-1.0572,54.4988],[-1.0601,54.5003],[-1.0648,54.4985],[-1.0679,54.5004],[-1.0704,54.5015],[-1.0738,54.5026],[-1.0782,54.5038],[-1.0872,54.5033],[-1.0913,54.5052],[-1.0941,54.5066],[-1.0978,54.5065],[-1.1017,54.506],[-1.1064,54.5057],[-1.1118,54.5044],[-1.1119,54.5014],[-1.1143,54.499],[-1.1184,54.4982],[-1.1228,54.499],[-1.1266,54.4987],[-1.1304,54.4999],[-1.1357,54.5009],[-1.1387,54.5015],[-1.1462,54.5028],[-1.1441,54.5038],[-1.1428,54.5048],[-1.1414,54.5073],[-1.1395,54.5093],[-1.1393,54.5101],[-1.1379,54.513],[-1.1373,54.5149],[-1.1402,54.5158],[-1.1425,54.5159],[-1.1473,54.5153],[-1.1482,54.5144],[-1.1512,54.5156],[-1.1532,54.5161],[-1.1559,54.5163],[-1.1597,54.5158],[-1.1617,54.519],[-1.1618,54.5202],[-1.165,54.5219],[-1.1625,54.5235],[-1.1613,54.525],[-1.1631,54.5253],[-1.1678,54.527],[-1.18,54.533],[-1.1893,54.5383],[-1.1922,54.5398],[-1.199,54.5445],[-1.1968,54.5449],[-1.1949,54.5456],[-1.1914,54.5476],[-1.1859,54.5491],[-1.182,54.5495],[-1.1792,54.5502],[-1.1768,54.5515],[-1.1743,54.5526],[-1.17,54.5533],[-1.1666,54.554],[-1.1678,54.5555],[-1.1698,54.5572],[-1.1707,54.5574],[-1.1723,54.5593],[-1.1757,54.561],[-1.1759,54.5642],[-1.1765,54.565],[-1.1764,54.5665],[-1.1777,54.5685],[-1.1839,54.5693],[-1.1849,54.5698],[-1.1866,54.5726],[-1.1905,54.575],[-1.1942,54.5743],[-1.1972,54.5754],[-1.2003,54.5769],[-1.2009,54.5776],[-1.1987,54.578],[-1.1943,54.5799],[-1.197,54.5818],[-1.1855,54.5889],[-1.183,54.5906],[-1.1817,54.5909],[-1.1739,54.5961],[-1.1685,54.5991],[-1.1603,54.6042],[-1.1602,54.6045],[-1.1519,54.5996],[-1.1479,54.5986],[-1.1467,54.5993],[-1.1492,54.6004],[-1.1576,54.6054],[-1.1548,54.6076],[-1.1551,54.6078],[-1.1529,54.6095],[-1.1517,54.6118],[-1.1502,54.6121],[-1.1495,54.6128],[-1.1516,54.6142],[-1.1507,54.6144],[-1.1341,54.6088],[-1.1353,54.6095],[-1.1391,54.6111],[-1.1507,54.615],[-1.1506,54.6195],[-1.1509,54.6209],[-1.1528,54.6226],[-1.1533,54.6255],[-1.152,54.6279],[-1.1533,54.6285],[-1.1532,54.6294],[-1.1514,54.6291],[-1.1494,54.6282],[-1.1447,54.6276],[-1.1399,54.6281],[-1.1354,54.6296],[-1.1355,54.6308],[-1.1374,54.6322],[-1.1391,54.6341],[-1.1401,54.6344],[-1.1401,54.6363],[-1.141,54.6368],[-1.1401,54.642],[-1.1404,54.6433],[-1.1392,54.6448],[-1.1383,54.6466],[-1.1372,54.6469],[-1.1383,54.6435],[-1.1389,54.6409],[-1.1373,54.6399],[-1.1312,54.6375],[-1.1277,54.6357],[-1.1234,54.633],[-1.1188,54.629],[-1.1168,54.6284],[-1.1075,54.6253],[-1.1005,54.6235],[-1.0936,54.6219],[-1.0881,54.6207],[-1.085,54.6204],[-1.0801,54.6205],[-1.0751,54.6211],[-1.0722,54.6212],[-1.0667,54.6197],[-1.0531,54.6164],[-1.0512,54.6155],[-1.0469,54.6125],[-1.0451,54.611],[-1.0418,54.6088],[-1.0394,54.6073],[-1.0317,54.604],[-1.0222,54.5999],[-1.0186,54.5987],[-1.0145,54.5977],[-1.0073,54.5952],[-1.0033,54.594],[-1.0024,54.5936],[-0.9949,54.5917],[-0.9929,54.5914],[-0.9855,54.5896],[-0.9826,54.5888],[-0.9648,54.5853],[-0.9603,54.585],[-0.9565,54.5853],[-0.9541,54.586],[-0.9494,54.5867],[-0.9479,54.5874],[-0.9441,54.5886],[-0.9416,54.5891],[-0.9373,54.5886],[-0.9335,54.5871],[-0.9302,54.587],[-0.9258,54.5866],[-0.9237,54.5857],[-0.9196,54.5844],[-0.9175,54.5826],[-0.9171,54.5815],[-0.9119,54.5793],[-0.9089,54.5772],[-0.9044,54.5748],[-0.9019,54.5738],[-0.9012,54.5742],[-0.8991,54.5723],[-0.896,54.5714],[-0.8928,54.5712],[-0.8906,54.5714],[-0.8843,54.5714],[-0.8773,54.5699],[-0.872,54.5697],[-0.8697,54.57],[-0.8673,54.571],[-0.8658,54.5709],[-0.8631,54.5716],[-0.8542,54.5718],[-0.8496,54.571],[-0.8471,54.5704],[-0.845,54.5704],[-0.8421,54.5696],[-0.8407,54.5685],[-0.8379,54.5681],[-0.8348,54.5673],[-0.8342,54.5668],[-0.8294,54.5656],[-0.826,54.5627],[-0.8234,54.5617],[-0.82,54.5616],[-0.8178,54.5611],[-0.8121,54.5594],[-0.8101,54.5593],[-0.8081,54.5585],[-0.8062,54.5589],[-0.8038,54.5587],[-0.8018,54.5589],[-0.8005,54.5597],[-0.799,54.5598],[-0.7977,54.5591],[-0.7946,54.5598],[-0.7918,54.5607],[-0.7908,54.5601],[-0.7928,54.5596],[-0.7942,54.5583]]]}</t>
  </si>
  <si>
    <t>{"type":"Polygon","coordinates":[[[-1.6831,51.6901],[-1.6839,51.6888],[-1.6865,51.6893],[-1.6889,51.6875],[-1.6911,51.6873],[-1.693,51.6856],[-1.6932,51.6841],[-1.6951,51.6832],[-1.6965,51.6821],[-1.6969,51.681],[-1.6962,51.68],[-1.6952,51.6798],[-1.6949,51.6786],[-1.6978,51.6775],[-1.6988,51.6764],[-1.6985,51.6742],[-1.699,51.6731],[-1.7001,51.6724],[-1.7003,51.6712],[-1.7,51.6702],[-1.6986,51.6694],[-1.6943,51.6688],[-1.6942,51.6664],[-1.6907,51.6638],[-1.691,51.6623],[-1.6896,51.6611],[-1.6892,51.6596],[-1.6892,51.6574],[-1.6885,51.6568],[-1.689,51.6557],[-1.6927,51.6532],[-1.6909,51.6521],[-1.689,51.6526],[-1.6864,51.6524],[-1.685,51.651],[-1.6833,51.6502],[-1.6833,51.6494],[-1.6818,51.6485],[-1.6816,51.6477],[-1.6801,51.6467],[-1.6798,51.6448],[-1.678,51.6443],[-1.6773,51.6431],[-1.6756,51.6424],[-1.6756,51.6414],[-1.6742,51.6412],[-1.6723,51.6415],[-1.6704,51.6408],[-1.6646,51.6404],[-1.6632,51.6399],[-1.6615,51.6369],[-1.66,51.6352],[-1.6601,51.6346],[-1.6628,51.6312],[-1.6652,51.63],[-1.6675,51.6286],[-1.6685,51.6283],[-1.6691,51.6271],[-1.6687,51.6265],[-1.6693,51.6256],[-1.6708,51.6251],[-1.6731,51.6226],[-1.6723,51.6203],[-1.6669,51.6177],[-1.6668,51.6167],[-1.6675,51.6159],[-1.6694,51.6151],[-1.6696,51.6143],[-1.6718,51.6136],[-1.6725,51.6129],[-1.676,51.6117],[-1.6767,51.6125],[-1.6792,51.6138],[-1.6817,51.6134],[-1.6827,51.6125],[-1.682,51.6114],[-1.6825,51.6096],[-1.6834,51.609],[-1.6853,51.6086],[-1.687,51.6074],[-1.6885,51.6069],[-1.6893,51.6059],[-1.6904,51.6056],[-1.6909,51.6039],[-1.6903,51.6037],[-1.6907,51.6015],[-1.6886,51.6015],[-1.688,51.5998],[-1.6878,51.5974],[-1.6875,51.5964],[-1.6879,51.5955],[-1.687,51.5948],[-1.6864,51.5935],[-1.6854,51.5937],[-1.6849,51.5909],[-1.6858,51.5896],[-1.6854,51.5876],[-1.687,51.5873],[-1.6875,51.5866],[-1.689,51.5862],[-1.6911,51.5835],[-1.6891,51.582],[-1.6883,51.5788],[-1.687,51.5773],[-1.6854,51.576],[-1.6847,51.5738],[-1.6827,51.5726],[-1.6803,51.5718],[-1.6782,51.5702],[-1.6766,51.5694],[-1.6719,51.571],[-1.6651,51.5727],[-1.6626,51.5735],[-1.6584,51.5742],[-1.6551,51.5765],[-1.6521,51.5742],[-1.6497,51.5731],[-1.6477,51.572],[-1.6461,51.5701],[-1.6466,51.5692],[-1.646,51.5677],[-1.6438,51.5641],[-1.6385,51.5591],[-1.6341,51.5533],[-1.633,51.5525],[-1.632,51.5531],[-1.6312,51.5518],[-1.6272,51.5473],[-1.6248,51.5461],[-1.6254,51.5455],[-1.623,51.5442],[-1.6236,51.5436],[-1.6206,51.5411],[-1.6163,51.5383],[-1.6154,51.5381],[-1.6155,51.5367],[-1.6138,51.5365],[-1.6128,51.5341],[-1.6083,51.5289],[-1.6081,51.5278],[-1.6069,51.5258],[-1.6048,51.5227],[-1.6045,51.5205],[-1.6034,51.5203],[-1.6028,51.5183],[-1.6069,51.5171],[-1.6109,51.5169],[-1.6144,51.5174],[-1.6167,51.5172],[-1.62,51.5167],[-1.6195,51.5152],[-1.6236,51.5142],[-1.6243,51.5151],[-1.6285,51.5174],[-1.6317,51.5164],[-1.6336,51.5155],[-1.6327,51.515],[-1.6343,51.5129],[-1.6372,51.5136],[-1.6386,51.513],[-1.6421,51.5109],[-1.6499,51.5083],[-1.651,51.5081],[-1.6568,51.5078],[-1.659,51.5073],[-1.6627,51.5068],[-1.6655,51.5058],[-1.6678,51.5053],[-1.6725,51.5046],[-1.6751,51.5045],[-1.6778,51.504],[-1.6855,51.5038],[-1.6886,51.5035],[-1.6923,51.5035],[-1.6962,51.5032],[-1.6967,51.5036],[-1.7006,51.5027],[-1.7051,51.502],[-1.7118,51.5012],[-1.7191,51.5007],[-1.7157,51.4884],[-1.72,51.4883],[-1.7264,51.4885],[-1.7311,51.4882],[-1.7344,51.4878],[-1.7366,51.4873],[-1.7401,51.4868],[-1.7436,51.4867],[-1.7463,51.4856],[-1.7508,51.4856],[-1.7582,51.4862],[-1.7614,51.4859],[-1.7662,51.4861],[-1.768,51.4859],[-1.7747,51.4845],[-1.7742,51.4833],[-1.7744,51.4825],[-1.7797,51.4843],[-1.7842,51.4853],[-1.7885,51.4851],[-1.7932,51.4862],[-1.7953,51.4859],[-1.7978,51.4844],[-1.8026,51.4878],[-1.8038,51.4894],[-1.8069,51.4914],[-1.8095,51.494],[-1.8131,51.4965],[-1.8114,51.4995],[-1.8136,51.5013],[-1.8129,51.5053],[-1.8135,51.507],[-1.8145,51.5066],[-1.823,51.5048],[-1.8246,51.5037],[-1.8284,51.5051],[-1.8319,51.5012],[-1.834,51.5018],[-1.8344,51.5011],[-1.8376,51.5008],[-1.8382,51.5024],[-1.8398,51.5048],[-1.8392,51.505],[-1.8403,51.5079],[-1.8413,51.5095],[-1.8413,51.5108],[-1.8441,51.5124],[-1.8441,51.5137],[-1.8447,51.515],[-1.8415,51.5157],[-1.8426,51.5169],[-1.8443,51.5173],[-1.8429,51.5182],[-1.8456,51.5219],[-1.8468,51.5244],[-1.8427,51.5258],[-1.8412,51.5244],[-1.8438,51.5217],[-1.8421,51.5204],[-1.8426,51.5198],[-1.8403,51.5184],[-1.8378,51.5157],[-1.8372,51.5141],[-1.8376,51.5131],[-1.837,51.5109],[-1.8355,51.511],[-1.8347,51.5115],[-1.8308,51.5111],[-1.8299,51.5134],[-1.8301,51.5154],[-1.8311,51.5169],[-1.8331,51.5187],[-1.8354,51.5194],[-1.8364,51.5214],[-1.8369,51.524],[-1.8386,51.5259],[-1.84,51.5294],[-1.8373,51.5298],[-1.8382,51.5317],[-1.8409,51.5315],[-1.8412,51.5325],[-1.8437,51.5379],[-1.8446,51.5408],[-1.844,51.5418],[-1.8444,51.5434],[-1.8475,51.544],[-1.8521,51.5455],[-1.8538,51.5463],[-1.8505,51.5468],[-1.8516,51.549],[-1.8538,51.5505],[-1.8509,51.5521],[-1.8493,51.5533],[-1.8533,51.5556],[-1.8572,51.5573],[-1.8606,51.5591],[-1.8625,51.5595],[-1.8614,51.5622],[-1.8606,51.5636],[-1.861,51.5645],[-1.8601,51.5652],[-1.8576,51.5633],[-1.8548,51.5627],[-1.8538,51.563],[-1.8518,51.5623],[-1.848,51.5621],[-1.8452,51.5617],[-1.8457,51.5629],[-1.8455,51.5643],[-1.8465,51.5648],[-1.847,51.5662],[-1.8499,51.5674],[-1.8501,51.5681],[-1.8479,51.5692],[-1.8444,51.5702],[-1.8441,51.5724],[-1.8448,51.5734],[-1.8442,51.5755],[-1.843,51.577],[-1.8432,51.5787],[-1.8409,51.5788],[-1.8399,51.5782],[-1.8376,51.5788],[-1.8385,51.58],[-1.8328,51.5808],[-1.8308,51.5817],[-1.8263,51.5794],[-1.8248,51.5816],[-1.8226,51.5839],[-1.8236,51.5845],[-1.8265,51.5838],[-1.8324,51.5852],[-1.8356,51.5855],[-1.8369,51.5864],[-1.8377,51.5879],[-1.837,51.5897],[-1.8351,51.5903],[-1.834,51.5914],[-1.8331,51.5912],[-1.8324,51.5923],[-1.833,51.5931],[-1.8328,51.5943],[-1.8319,51.5951],[-1.8325,51.5956],[-1.8319,51.5966],[-1.8322,51.5973],[-1.8341,51.5977],[-1.8343,51.5986],[-1.8362,51.5986],[-1.8387,51.5994],[-1.8409,51.6014],[-1.8403,51.6023],[-1.8417,51.6034],[-1.8422,51.6052],[-1.8414,51.6069],[-1.841,51.6098],[-1.8423,51.6117],[-1.8423,51.6126],[-1.8412,51.6133],[-1.841,51.6141],[-1.8397,51.6144],[-1.8397,51.6163],[-1.8376,51.6168],[-1.8355,51.6184],[-1.8352,51.6198],[-1.8323,51.6209],[-1.8305,51.6226],[-1.8306,51.6237],[-1.8297,51.6239],[-1.8279,51.6253],[-1.8272,51.6253],[-1.8213,51.627],[-1.8202,51.6277],[-1.8143,51.6245],[-1.808,51.63],[-1.8064,51.6327],[-1.796,51.6329],[-1.7886,51.6327],[-1.79,51.6348],[-1.789,51.6367],[-1.7905,51.6414],[-1.7927,51.6458],[-1.7936,51.6479],[-1.7934,51.6488],[-1.7949,51.6507],[-1.7948,51.6515],[-1.7962,51.6553],[-1.7962,51.6565],[-1.7951,51.6571],[-1.7973,51.6609],[-1.7985,51.6614],[-1.7991,51.6625],[-1.7962,51.6625],[-1.7941,51.6633],[-1.7916,51.6633],[-1.7913,51.6643],[-1.7896,51.6663],[-1.7886,51.667],[-1.7845,51.6678],[-1.7825,51.6687],[-1.7807,51.6692],[-1.778,51.6691],[-1.7768,51.6693],[-1.7744,51.6683],[-1.7726,51.6679],[-1.7703,51.668],[-1.7686,51.6658],[-1.7684,51.6642],[-1.7678,51.6634],[-1.7663,51.6627],[-1.7614,51.6625],[-1.7613,51.6631],[-1.7579,51.6632],[-1.7546,51.6626],[-1.7516,51.6628],[-1.7509,51.6633],[-1.7492,51.663],[-1.7448,51.6641],[-1.7447,51.6647],[-1.7422,51.6654],[-1.7417,51.6661],[-1.7391,51.6674],[-1.7375,51.6673],[-1.7355,51.6677],[-1.7317,51.6674],[-1.7302,51.6677],[-1.7279,51.6672],[-1.7226,51.6695],[-1.7208,51.6689],[-1.7176,51.6709],[-1.7125,51.6719],[-1.7109,51.6725],[-1.7113,51.6747],[-1.7107,51.6757],[-1.7097,51.6762],[-1.7102,51.6771],[-1.7089,51.6794],[-1.7098,51.6802],[-1.7097,51.6816],[-1.7082,51.6829],[-1.7063,51.6833],[-1.7061,51.6845],[-1.7037,51.686],[-1.7007,51.6864],[-1.7003,51.6878],[-1.6992,51.688],[-1.6973,51.6916],[-1.6963,51.6922],[-1.6937,51.6927],[-1.6901,51.6921],[-1.6886,51.6922],[-1.6877,51.6915],[-1.686,51.6911],[-1.6845,51.6913],[-1.6831,51.6901]]]}</t>
  </si>
  <si>
    <t>{"type":"Polygon","coordinates":[[[-0.0313,52.6615],[-0.031,52.6598],[-0.0279,52.6452],[-0.0259,52.6369],[-0.0251,52.6324],[-0.0206,52.6153],[-0.0163,52.5984],[-0.0129,52.5943],[-0.0207,52.5931],[-0.0242,52.5923],[-0.0279,52.592],[-0.032,52.5913],[-0.0504,52.5884],[-0.0774,52.5842],[-0.0813,52.5836],[-0.0834,52.5828],[-0.0862,52.5829],[-0.115,52.5783],[-0.1173,52.5778],[-0.12,52.5776],[-0.1214,52.5771],[-0.1244,52.5767],[-0.1323,52.5754],[-0.1534,52.5718],[-0.166,52.5696],[-0.1685,52.5695],[-0.1775,52.5697],[-0.187,52.5685],[-0.1844,52.5677],[-0.1817,52.5665],[-0.1899,52.5654],[-0.1891,52.5627],[-0.188,52.5603],[-0.1951,52.5544],[-0.1979,52.5508],[-0.1966,52.5505],[-0.191,52.5503],[-0.1906,52.549],[-0.1906,52.5476],[-0.186,52.5453],[-0.1856,52.5448],[-0.1868,52.5425],[-0.1879,52.5418],[-0.1956,52.5448],[-0.2007,52.5452],[-0.2009,52.5443],[-0.2022,52.5428],[-0.2031,52.5425],[-0.2052,52.5429],[-0.2083,52.5423],[-0.2118,52.5423],[-0.2147,52.5415],[-0.2166,52.5402],[-0.2179,52.538],[-0.2197,52.5399],[-0.2195,52.5403],[-0.223,52.541],[-0.2231,52.5424],[-0.2256,52.5427],[-0.2287,52.5428],[-0.2287,52.5436],[-0.2349,52.5436],[-0.2356,52.5424],[-0.235,52.5411],[-0.235,52.5397],[-0.2367,52.5382],[-0.2347,52.5369],[-0.2352,52.536],[-0.2317,52.5345],[-0.2337,52.5329],[-0.236,52.5315],[-0.238,52.5297],[-0.2383,52.5291],[-0.2405,52.5297],[-0.2431,52.5296],[-0.2425,52.5247],[-0.2448,52.523],[-0.2467,52.5238],[-0.2529,52.5223],[-0.2559,52.5211],[-0.2568,52.5226],[-0.2632,52.5219],[-0.2693,52.5208],[-0.2703,52.5204],[-0.2705,52.5186],[-0.2741,52.5189],[-0.2744,52.5171],[-0.271,52.5168],[-0.2725,52.5157],[-0.2712,52.5148],[-0.273,52.5128],[-0.2755,52.5111],[-0.28,52.5091],[-0.2824,52.5072],[-0.2847,52.5061],[-0.2858,52.5065],[-0.2878,52.5087],[-0.2933,52.5069],[-0.2936,52.5096],[-0.2943,52.512],[-0.2958,52.5138],[-0.3051,52.5215],[-0.3065,52.5228],[-0.3144,52.5301],[-0.3177,52.5336],[-0.3179,52.5345],[-0.3192,52.5348],[-0.3207,52.5358],[-0.3248,52.5396],[-0.3328,52.5465],[-0.3259,52.5486],[-0.3268,52.5496],[-0.3267,52.5508],[-0.3237,52.5515],[-0.3255,52.5529],[-0.3269,52.5523],[-0.3278,52.5527],[-0.3328,52.5524],[-0.3362,52.5536],[-0.3373,52.5536],[-0.3403,52.5554],[-0.3412,52.558],[-0.3427,52.5592],[-0.344,52.5608],[-0.3453,52.5613],[-0.346,52.5626],[-0.3486,52.5644],[-0.3535,52.5646],[-0.3569,52.565],[-0.3612,52.5643],[-0.3629,52.5633],[-0.3648,52.5632],[-0.3674,52.5627],[-0.3698,52.5632],[-0.3709,52.5642],[-0.3729,52.5648],[-0.3729,52.566],[-0.3737,52.5664],[-0.3758,52.5663],[-0.3791,52.5672],[-0.3806,52.5671],[-0.3814,52.5677],[-0.384,52.5669],[-0.3855,52.5672],[-0.3885,52.5689],[-0.3896,52.5713],[-0.3889,52.5738],[-0.3877,52.5745],[-0.3879,52.5751],[-0.3894,52.5762],[-0.3898,52.5774],[-0.3911,52.5783],[-0.393,52.5809],[-0.3944,52.5818],[-0.3969,52.583],[-0.3987,52.5833],[-0.4017,52.583],[-0.4039,52.5832],[-0.4062,52.5831],[-0.4089,52.5826],[-0.4134,52.5812],[-0.4148,52.5802],[-0.4154,52.5787],[-0.4182,52.5797],[-0.42,52.5813],[-0.4246,52.5815],[-0.425,52.5824],[-0.4348,52.5806],[-0.4474,52.5787],[-0.459,52.5766],[-0.461,52.576],[-0.4658,52.5753],[-0.4717,52.5746],[-0.4754,52.5744],[-0.4788,52.5736],[-0.4815,52.5763],[-0.4807,52.5769],[-0.4788,52.5774],[-0.4853,52.58],[-0.4894,52.5805],[-0.4916,52.5812],[-0.4929,52.5821],[-0.4977,52.5868],[-0.4946,52.5887],[-0.4943,52.5895],[-0.4907,52.5905],[-0.4901,52.5919],[-0.49,52.5932],[-0.489,52.5951],[-0.4886,52.5969],[-0.486,52.5987],[-0.4853,52.6001],[-0.4855,52.6022],[-0.481,52.6028],[-0.4803,52.6072],[-0.4796,52.6144],[-0.4776,52.6147],[-0.4737,52.6144],[-0.4748,52.6169],[-0.471,52.6179],[-0.4721,52.6213],[-0.4711,52.6213],[-0.4709,52.6235],[-0.4728,52.6272],[-0.4739,52.6285],[-0.4753,52.6288],[-0.4768,52.6305],[-0.481,52.6316],[-0.4852,52.6328],[-0.4859,52.6342],[-0.4881,52.6325],[-0.4908,52.6354],[-0.4911,52.6363],[-0.4927,52.6376],[-0.4939,52.6401],[-0.4948,52.6403],[-0.4927,52.641],[-0.4918,52.6419],[-0.4884,52.6437],[-0.4862,52.6436],[-0.4856,52.6453],[-0.484,52.646],[-0.4824,52.6454],[-0.476,52.6454],[-0.4745,52.6467],[-0.4758,52.6487],[-0.4679,52.6499],[-0.46,52.6502],[-0.4568,52.6501],[-0.453,52.6492],[-0.4527,52.6543],[-0.4503,52.6541],[-0.449,52.653],[-0.4474,52.6531],[-0.4409,52.6523],[-0.4405,52.6515],[-0.4373,52.6498],[-0.4354,52.6503],[-0.4343,52.6498],[-0.4318,52.6483],[-0.4303,52.649],[-0.4282,52.6491],[-0.4273,52.6486],[-0.4255,52.6485],[-0.425,52.6476],[-0.4231,52.648],[-0.421,52.6469],[-0.4173,52.6468],[-0.4167,52.6475],[-0.4128,52.6484],[-0.4104,52.6478],[-0.4077,52.6481],[-0.4059,52.648],[-0.4012,52.6495],[-0.4003,52.6495],[-0.3985,52.6511],[-0.396,52.6525],[-0.3957,52.6533],[-0.3931,52.6541],[-0.3923,52.6538],[-0.3891,52.6539],[-0.3862,52.655],[-0.3847,52.6552],[-0.3824,52.656],[-0.3805,52.6556],[-0.3795,52.6561],[-0.3773,52.6556],[-0.3766,52.6569],[-0.3747,52.6575],[-0.3729,52.6575],[-0.3685,52.6595],[-0.3662,52.6601],[-0.3638,52.6602],[-0.361,52.6595],[-0.3592,52.66],[-0.3568,52.6595],[-0.3564,52.6603],[-0.3541,52.6611],[-0.3509,52.6614],[-0.3495,52.6631],[-0.3466,52.6631],[-0.3448,52.6642],[-0.3441,52.6654],[-0.3431,52.6657],[-0.3411,52.6654],[-0.3399,52.6662],[-0.3376,52.6682],[-0.3362,52.6688],[-0.337,52.6707],[-0.3361,52.6715],[-0.3373,52.6724],[-0.336,52.673],[-0.3358,52.6746],[-0.3331,52.6748],[-0.3317,52.6738],[-0.3289,52.6736],[-0.3275,52.6742],[-0.3265,52.6739],[-0.3239,52.6744],[-0.3225,52.6738],[-0.3207,52.6737],[-0.3192,52.675],[-0.31,52.6735],[-0.2999,52.671],[-0.2971,52.6705],[-0.2941,52.6693],[-0.2912,52.6704],[-0.2893,52.6703],[-0.2872,52.6682],[-0.286,52.6677],[-0.2825,52.6672],[-0.2788,52.6656],[-0.279,52.6648],[-0.2778,52.6633],[-0.2763,52.6627],[-0.276,52.6619],[-0.2734,52.6596],[-0.2707,52.6596],[-0.2701,52.6591],[-0.27,52.6574],[-0.269,52.6564],[-0.2675,52.6558],[-0.2665,52.6549],[-0.2637,52.6538],[-0.2638,52.653],[-0.262,52.6517],[-0.2609,52.6514],[-0.2576,52.6521],[-0.2556,52.6536],[-0.2491,52.6564],[-0.2425,52.6589],[-0.2389,52.6605],[-0.237,52.6608],[-0.2301,52.6636],[-0.2204,52.6666],[-0.2174,52.6671],[-0.2125,52.6667],[-0.2097,52.667],[-0.2061,52.6681],[-0.2055,52.6668],[-0.2031,52.6651],[-0.2004,52.6612],[-0.1982,52.6583],[-0.1965,52.6555],[-0.1956,52.6554],[-0.1929,52.6524],[-0.1904,52.6525],[-0.1874,52.6547],[-0.18,52.6605],[-0.1713,52.6585],[-0.171,52.6585],[-0.1548,52.6546],[-0.1411,52.6515],[-0.1394,52.6549],[-0.1348,52.6562],[-0.1327,52.6572],[-0.1298,52.6592],[-0.1266,52.66],[-0.1247,52.6611],[-0.1197,52.6638],[-0.1175,52.6647],[-0.1159,52.6662],[-0.113,52.668],[-0.1088,52.6695],[-0.1046,52.6714],[-0.1022,52.6722],[-0.0993,52.6703],[-0.0971,52.6702],[-0.0956,52.6693],[-0.0943,52.6682],[-0.0904,52.6667],[-0.0877,52.6668],[-0.0805,52.6704],[-0.076,52.6715],[-0.0746,52.6721],[-0.072,52.6721],[-0.069,52.6714],[-0.0651,52.6723],[-0.0636,52.6752],[-0.0595,52.6747],[-0.0495,52.6708],[-0.0482,52.6702],[-0.0419,52.668],[-0.0405,52.6672],[-0.0325,52.6655],[-0.0321,52.6653],[-0.0313,52.6615]]]}</t>
  </si>
  <si>
    <t>{"type":"Polygon","coordinates":[[[-0.3856,51.9157],[-0.3858,51.9146],[-0.3849,51.9112],[-0.3809,51.9068],[-0.3797,51.905],[-0.3786,51.9038],[-0.3784,51.9016],[-0.3776,51.8986],[-0.3751,51.8962],[-0.3734,51.8951],[-0.3676,51.8944],[-0.3653,51.8944],[-0.3635,51.893],[-0.3591,51.8891],[-0.3577,51.8864],[-0.3552,51.8851],[-0.3536,51.8831],[-0.352,51.8796],[-0.3527,51.8788],[-0.3499,51.8787],[-0.3508,51.8761],[-0.3542,51.8755],[-0.3549,51.874],[-0.3577,51.8732],[-0.3629,51.874],[-0.3683,51.8731],[-0.3658,51.8708],[-0.3698,51.8681],[-0.3741,51.8694],[-0.3754,51.8704],[-0.376,51.8699],[-0.3775,51.8708],[-0.3787,51.8702],[-0.3841,51.8706],[-0.387,51.8712],[-0.3885,51.8719],[-0.3912,51.8702],[-0.3932,51.8697],[-0.3959,51.8706],[-0.3974,51.8698],[-0.4016,51.8683],[-0.4062,51.8636],[-0.4091,51.8615],[-0.4108,51.8618],[-0.4126,51.8629],[-0.4162,51.862],[-0.4151,51.861],[-0.4144,51.859],[-0.416,51.8593],[-0.4217,51.8545],[-0.4234,51.8548],[-0.4257,51.8571],[-0.4277,51.8585],[-0.4327,51.8624],[-0.4352,51.8651],[-0.436,51.8662],[-0.4393,51.8698],[-0.4425,51.8729],[-0.4448,51.8749],[-0.4506,51.8793],[-0.4531,51.8807],[-0.4552,51.8822],[-0.4668,51.8883],[-0.4748,51.8883],[-0.4798,51.8885],[-0.484,51.8883],[-0.4849,51.8913],[-0.5056,51.9004],[-0.5049,51.9011],[-0.4978,51.9039],[-0.4941,51.9061],[-0.4915,51.9063],[-0.4908,51.9052],[-0.4823,51.9078],[-0.4816,51.9128],[-0.4785,51.9173],[-0.4866,51.9221],[-0.4857,51.9227],[-0.4821,51.9224],[-0.4758,51.9237],[-0.4727,51.9241],[-0.4698,51.9242],[-0.4659,51.9241],[-0.4625,51.9236],[-0.4587,51.9239],[-0.4565,51.9246],[-0.4506,51.9247],[-0.4465,51.9256],[-0.4414,51.9262],[-0.4385,51.926],[-0.4388,51.9269],[-0.4378,51.9277],[-0.4355,51.9276],[-0.4314,51.9269],[-0.4269,51.9268],[-0.4217,51.9257],[-0.4222,51.9237],[-0.4225,51.9202],[-0.4214,51.9181],[-0.421,51.9154],[-0.4194,51.9129],[-0.4184,51.9128],[-0.4148,51.9115],[-0.4067,51.9106],[-0.4025,51.9097],[-0.4012,51.913],[-0.3938,51.9155],[-0.393,51.9144],[-0.3872,51.9159],[-0.3856,51.9157]]]}</t>
  </si>
  <si>
    <t>{"type":"MultiPolygon","coordinates":[[[[0.8212,51.5407],[0.8174,51.5394],[0.8159,51.5381],[0.814,51.5373],[0.814,51.5367],[0.8098,51.5353],[0.8078,51.5343],[0.8001,51.5298],[0.7951,51.5268],[0.7892,51.5228],[0.7876,51.522],[0.7853,51.5214],[0.7821,51.5213],[0.7751,51.523],[0.7682,51.5255],[0.7595,51.5279],[0.7545,51.5289],[0.7517,51.5294],[0.7467,51.53],[0.7442,51.5301],[0.7363,51.5297],[0.7335,51.5298],[0.729,51.5305],[0.7232,51.5322],[0.7195,51.5327],[0.7183,51.5321],[0.7153,51.5321],[0.7136,51.5324],[0.7129,51.533],[0.7114,51.5331],[0.7054,51.533],[0.6999,51.5335],[0.6913,51.5351],[0.6867,51.5355],[0.6803,51.5359],[0.6748,51.5371],[0.6702,51.5383],[0.6629,51.5387],[0.658,51.5387],[0.6547,51.5392],[0.6512,51.5394],[0.6486,51.5404],[0.6462,51.5408],[0.643,51.5411],[0.6398,51.5399],[0.6367,51.5392],[0.6337,51.5393],[0.6309,51.5387],[0.6292,51.5386],[0.6272,51.538],[0.6254,51.5381],[0.624,51.539],[0.6247,51.5399],[0.6237,51.5414],[0.6248,51.5438],[0.6246,51.5463],[0.6242,51.5477],[0.6251,51.5493],[0.6271,51.5511],[0.6255,51.5537],[0.627,51.5554],[0.6285,51.5554],[0.629,51.5561],[0.6314,51.5574],[0.6335,51.5594],[0.6355,51.5606],[0.6349,51.5611],[0.6344,51.5653],[0.6331,51.5655],[0.6351,51.5679],[0.6342,51.5694],[0.6316,51.5699],[0.6346,51.5749],[0.6357,51.5745],[0.6378,51.5763],[0.6389,51.5768],[0.6445,51.5749],[0.6471,51.5742],[0.6516,51.5735],[0.655,51.5732],[0.6581,51.5733],[0.6617,51.5729],[0.6631,51.5724],[0.6677,51.5727],[0.6678,51.5722],[0.6753,51.5729],[0.6754,51.5701],[0.6777,51.57],[0.6807,51.5695],[0.6826,51.5688],[0.6851,51.5687],[0.6871,51.5682],[0.689,51.5681],[0.7041,51.5668],[0.7056,51.5675],[0.7072,51.5667],[0.7086,51.5664],[0.7079,51.5643],[0.7158,51.5632],[0.7158,51.5628],[0.719,51.5627],[0.7184,51.5609],[0.7233,51.5604],[0.7266,51.5605],[0.7304,51.5605],[0.7305,51.5594],[0.7336,51.5597],[0.7353,51.5601],[0.7373,51.56],[0.7375,51.5595],[0.741,51.5592],[0.7417,51.5599],[0.749,51.5593],[0.7521,51.5584],[0.7534,51.5575],[0.7535,51.5563],[0.7531,51.5549],[0.7566,51.5544],[0.761,51.5533],[0.7642,51.5527],[0.7695,51.5524],[0.7698,51.5518],[0.7752,51.552],[0.7838,51.5528],[0.7867,51.5529],[0.7868,51.5469],[0.789,51.5424],[0.7945,51.5423],[0.7984,51.5417],[0.8079,51.541],[0.8108,51.5401],[0.8148,51.5437],[0.8191,51.5422],[0.8212,51.5407]]],[[[0.6267,51.5322],[0.6279,51.5337],[0.6274,51.5346],[0.6242,51.5365],[0.6277,51.5379],[0.6302,51.5383],[0.6337,51.538],[0.6339,51.5375],[0.636,51.5373],[0.6393,51.5376],[0.6444,51.5393],[0.6457,51.538],[0.6457,51.5372],[0.6438,51.5368],[0.6424,51.5358],[0.6402,51.5358],[0.6407,51.5347],[0.6401,51.5335],[0.6371,51.5326],[0.6368,51.5318],[0.6334,51.5314],[0.6307,51.5317],[0.6297,51.5314],[0.6267,51.5322]]]]}</t>
  </si>
  <si>
    <t>{"type":"MultiPolygon","coordinates":[[[[0.4977,51.5385],[0.5011,51.5379],[0.5035,51.5388],[0.5048,51.5388],[0.5062,51.5382],[0.5075,51.5366],[0.5077,51.5354],[0.5062,51.5338],[0.506,51.5328],[0.5068,51.5313],[0.5085,51.5303],[0.515,51.5286],[0.5166,51.5278],[0.5179,51.5268],[0.519,51.5249],[0.519,51.5233],[0.5184,51.5213],[0.5187,51.5196],[0.5196,51.518],[0.5223,51.5159],[0.5272,51.5147],[0.5315,51.5143],[0.5388,51.5145],[0.5409,51.5138],[0.5414,51.5127],[0.5403,51.512],[0.535,51.51],[0.5336,51.5091],[0.5313,51.5085],[0.5243,51.508],[0.5225,51.5079],[0.52,51.5099],[0.5182,51.5088],[0.5157,51.5081],[0.5088,51.5054],[0.5081,51.5052],[0.5046,51.5055],[0.5015,51.5061],[0.5018,51.507],[0.4977,51.506],[0.4943,51.5071],[0.4933,51.5061],[0.4843,51.5059],[0.4769,51.5049],[0.476,51.5052],[0.4731,51.5048],[0.4714,51.5044],[0.4671,51.5038],[0.4659,51.5053],[0.4622,51.5056],[0.4609,51.507],[0.4586,51.5066],[0.4589,51.5059],[0.4573,51.5052],[0.4529,51.5043],[0.4534,51.5036],[0.4476,51.5002],[0.4462,51.5001],[0.4438,51.501],[0.4453,51.499],[0.4456,51.498],[0.4445,51.4958],[0.4424,51.4942],[0.4419,51.4932],[0.4406,51.4922],[0.4403,51.491],[0.441,51.4907],[0.4398,51.4864],[0.4399,51.4828],[0.4389,51.4822],[0.4397,51.4808],[0.4388,51.4775],[0.4383,51.4738],[0.4376,51.4733],[0.4369,51.4698],[0.4362,51.4676],[0.4355,51.4661],[0.4356,51.4653],[0.4347,51.4627],[0.4339,51.4615],[0.4305,51.4596],[0.4296,51.4596],[0.4185,51.4567],[0.4151,51.4558],[0.413,51.4558],[0.4052,51.454],[0.4011,51.4536],[0.3981,51.4537],[0.3948,51.4535],[0.3937,51.4529],[0.3844,51.4527],[0.3816,51.4526],[0.3814,51.4533],[0.3787,51.4521],[0.3756,51.4518],[0.3704,51.4517],[0.3701,51.4522],[0.368,51.4522],[0.3658,51.4513],[0.3593,51.4512],[0.3532,51.4512],[0.3488,51.4515],[0.3463,51.4516],[0.3408,51.4523],[0.3385,51.454],[0.3386,51.4558],[0.3347,51.4567],[0.3323,51.4619],[0.3331,51.4623],[0.3338,51.464],[0.3295,51.4682],[0.3257,51.4709],[0.3251,51.4716],[0.3224,51.4725],[0.3155,51.474],[0.31,51.474],[0.3084,51.4744],[0.3,51.4728],[0.2933,51.4704],[0.2914,51.4695],[0.2895,51.4678],[0.2871,51.4664],[0.2848,51.4638],[0.2832,51.463],[0.2814,51.4614],[0.2787,51.4631],[0.2768,51.4633],[0.2741,51.4644],[0.2716,51.4647],[0.2704,51.4656],[0.2663,51.4664],[0.2642,51.4677],[0.2624,51.4682],[0.2607,51.4683],[0.257,51.4695],[0.2556,51.4704],[0.247,51.4728],[0.2413,51.4759],[0.2383,51.478],[0.2362,51.479],[0.2304,51.4825],[0.2286,51.484],[0.2282,51.4859],[0.2258,51.4857],[0.2222,51.4872],[0.2208,51.4874],[0.2171,51.4888],[0.2155,51.4896],[0.2115,51.4897],[0.2105,51.4902],[0.2119,51.491],[0.2121,51.4922],[0.2128,51.4933],[0.2128,51.4944],[0.2141,51.496],[0.2156,51.4966],[0.217,51.4966],[0.2196,51.4975],[0.2216,51.4978],[0.2254,51.4976],[0.2279,51.4989],[0.2299,51.4994],[0.2287,51.501],[0.226,51.5058],[0.2267,51.5066],[0.2289,51.5068],[0.2322,51.5066],[0.2398,51.5073],[0.2419,51.508],[0.2414,51.5104],[0.2405,51.5105],[0.2399,51.5131],[0.2411,51.5137],[0.2401,51.5149],[0.2371,51.5193],[0.2399,51.5194],[0.2439,51.5183],[0.2449,51.519],[0.2443,51.5205],[0.2407,51.5212],[0.241,51.5226],[0.2428,51.5244],[0.2458,51.5235],[0.2467,51.5243],[0.247,51.5254],[0.2464,51.5266],[0.2483,51.5276],[0.2489,51.5287],[0.2508,51.5288],[0.2514,51.5275],[0.2515,51.526],[0.2522,51.5251],[0.2526,51.5224],[0.2534,51.5207],[0.2538,51.5179],[0.2559,51.5177],[0.2594,51.5178],[0.2605,51.5183],[0.2616,51.518],[0.2637,51.5179],[0.264,51.5212],[0.265,51.5229],[0.2666,51.523],[0.2667,51.5245],[0.2654,51.525],[0.2655,51.5278],[0.2653,51.5321],[0.2697,51.5329],[0.2721,51.5332],[0.2763,51.5329],[0.2817,51.5339],[0.2898,51.5346],[0.2977,51.5353],[0.2972,51.5377],[0.3008,51.5381],[0.3007,51.5388],[0.3105,51.5393],[0.3105,51.5397],[0.3152,51.5399],[0.3215,51.5405],[0.3312,51.5408],[0.3314,51.54],[0.334,51.5405],[0.3333,51.5413],[0.3339,51.5425],[0.3314,51.5459],[0.329,51.5458],[0.3294,51.5466],[0.328,51.5486],[0.3278,51.551],[0.3251,51.5531],[0.3224,51.5527],[0.322,51.5542],[0.3189,51.5552],[0.3184,51.5568],[0.3151,51.5581],[0.3141,51.5627],[0.313,51.5658],[0.313,51.5659],[0.34,51.5677],[0.3438,51.5678],[0.3475,51.5677],[0.3661,51.5665],[0.3792,51.5657],[0.3859,51.5657],[0.3903,51.5666],[0.3918,51.5672],[0.3921,51.5626],[0.3933,51.5589],[0.3935,51.5577],[0.3982,51.5579],[0.3992,51.5582],[0.4025,51.5585],[0.405,51.558],[0.4113,51.5573],[0.4146,51.5575],[0.4174,51.5571],[0.4186,51.5566],[0.42,51.5548],[0.4209,51.5528],[0.418,51.5511],[0.4188,51.5506],[0.4249,51.5527],[0.4266,51.5519],[0.4247,51.5493],[0.4251,51.5481],[0.4264,51.5484],[0.4277,51.5451],[0.4304,51.546],[0.4299,51.5488],[0.431,51.5497],[0.4353,51.5495],[0.4358,51.5492],[0.4365,51.5465],[0.4375,51.5462],[0.4391,51.5464],[0.4399,51.5451],[0.4438,51.5464],[0.4429,51.5474],[0.4442,51.5477],[0.4434,51.549],[0.4458,51.5493],[0.4457,51.5508],[0.4501,51.5512],[0.4523,51.5519],[0.4551,51.5525],[0.4577,51.5528],[0.4591,51.5523],[0.4616,51.5535],[0.4652,51.5499],[0.4669,51.5474],[0.4667,51.5467],[0.4695,51.547],[0.4743,51.5464],[0.4754,51.5471],[0.4776,51.5472],[0.4803,51.5479],[0.4819,51.5486],[0.4851,51.5478],[0.4857,51.5471],[0.4858,51.5457],[0.4877,51.5453],[0.4879,51.5446],[0.487,51.5432],[0.4878,51.543],[0.4898,51.5439],[0.4909,51.544],[0.4917,51.5432],[0.4901,51.5411],[0.4918,51.5401],[0.4953,51.5389],[0.4977,51.5385]]],[[[0.5132,51.5319],[0.5116,51.5307],[0.5084,51.531],[0.5076,51.5317],[0.5075,51.5331],[0.5079,51.5341],[0.5092,51.5355],[0.5115,51.534],[0.5132,51.5319]]],[[[0.5397,51.5185],[0.5401,51.5175],[0.5387,51.5173],[0.5368,51.5165],[0.5325,51.5161],[0.532,51.5165],[0.5342,51.5176],[0.5374,51.5185],[0.5397,51.5185]]]]}</t>
  </si>
  <si>
    <t>{"type":"MultiPolygon","coordinates":[[[[0.4535,51.3406],[0.4494,51.341],[0.4444,51.3421],[0.4386,51.3433],[0.4358,51.3441],[0.4308,51.3452],[0.4275,51.3467],[0.4255,51.3471],[0.4236,51.347],[0.4202,51.3474],[0.4187,51.3479],[0.4166,51.3475],[0.4137,51.3481],[0.411,51.3482],[0.4087,51.3478],[0.4066,51.3477],[0.4071,51.3467],[0.4059,51.3458],[0.4039,51.3449],[0.3998,51.3445],[0.3973,51.3458],[0.3979,51.3467],[0.3996,51.348],[0.4012,51.3506],[0.4009,51.3522],[0.4029,51.3558],[0.4035,51.3565],[0.4047,51.3565],[0.4072,51.3598],[0.4091,51.3615],[0.4125,51.364],[0.4147,51.3668],[0.4163,51.3698],[0.4184,51.3726],[0.4179,51.3733],[0.4192,51.3746],[0.4198,51.3757],[0.4209,51.3761],[0.4246,51.3764],[0.426,51.378],[0.4277,51.3806],[0.4302,51.3837],[0.4311,51.3864],[0.4311,51.388],[0.4344,51.3889],[0.4415,51.389],[0.4471,51.389],[0.4479,51.3904],[0.4523,51.3915],[0.4533,51.3914],[0.4567,51.3943],[0.454,51.3969],[0.4518,51.3983],[0.4567,51.3986],[0.4618,51.3985],[0.4677,51.3983],[0.4679,51.3995],[0.4694,51.3997],[0.4682,51.4032],[0.4717,51.4046],[0.4746,51.4062],[0.4776,51.4072],[0.4756,51.4092],[0.4751,51.4129],[0.4809,51.4148],[0.4819,51.4143],[0.4837,51.4127],[0.4883,51.4142],[0.4892,51.4153],[0.4888,51.4191],[0.4885,51.4194],[0.4897,51.4216],[0.4901,51.4232],[0.4912,51.4248],[0.4896,51.4259],[0.4891,51.4289],[0.4894,51.43],[0.4883,51.4305],[0.4889,51.4335],[0.4888,51.4349],[0.4863,51.436],[0.4903,51.438],[0.4908,51.4389],[0.4879,51.4404],[0.4877,51.4427],[0.484,51.4448],[0.4805,51.4455],[0.4782,51.4465],[0.4759,51.4467],[0.4725,51.4487],[0.4688,51.4512],[0.4684,51.4526],[0.4676,51.4543],[0.4656,51.4543],[0.4618,51.4547],[0.4606,51.4561],[0.4593,51.4555],[0.4572,51.4572],[0.4586,51.4591],[0.4575,51.4607],[0.4563,51.461],[0.4552,51.4627],[0.4543,51.4634],[0.4562,51.4652],[0.4583,51.466],[0.4607,51.4651],[0.4659,51.4646],[0.467,51.4657],[0.4646,51.4662],[0.4603,51.4661],[0.4583,51.4664],[0.458,51.4675],[0.4593,51.4701],[0.4615,51.4724],[0.4611,51.4735],[0.4618,51.4752],[0.4659,51.4791],[0.4672,51.4798],[0.4681,51.4821],[0.4687,51.4828],[0.4742,51.4848],[0.4815,51.4872],[0.4858,51.4873],[0.4895,51.4871],[0.4927,51.4866],[0.4973,51.4862],[0.5075,51.4857],[0.5094,51.4854],[0.5137,51.4857],[0.5173,51.485],[0.5214,51.4848],[0.526,51.4842],[0.5312,51.4852],[0.5365,51.4856],[0.5461,51.4872],[0.547,51.487],[0.552,51.4856],[0.5539,51.4846],[0.553,51.4824],[0.5538,51.4819],[0.5585,51.4829],[0.5584,51.4842],[0.5603,51.4847],[0.5664,51.4841],[0.5736,51.4843],[0.5749,51.4842],[0.5761,51.4833],[0.5792,51.4805],[0.581,51.481],[0.5825,51.4807],[0.5848,51.481],[0.5851,51.4842],[0.5858,51.4844],[0.5882,51.4839],[0.5899,51.4831],[0.5918,51.4831],[0.5995,51.4811],[0.6015,51.4814],[0.607,51.4801],[0.6117,51.4788],[0.6115,51.4782],[0.6132,51.4759],[0.6152,51.4751],[0.6171,51.4757],[0.6215,51.4762],[0.6243,51.4773],[0.628,51.4779],[0.6336,51.4781],[0.639,51.4786],[0.6419,51.479],[0.6461,51.4788],[0.6504,51.4767],[0.6515,51.4769],[0.6568,51.4772],[0.66,51.4777],[0.6609,51.4772],[0.6612,51.4762],[0.6634,51.4753],[0.6659,51.4755],[0.6696,51.475],[0.67,51.474],[0.6711,51.4736],[0.6705,51.4724],[0.6706,51.4704],[0.6713,51.4691],[0.6735,51.4675],[0.676,51.4666],[0.6798,51.4662],[0.6832,51.4655],[0.6848,51.4646],[0.6873,51.4625],[0.6875,51.461],[0.689,51.4617],[0.6861,51.4645],[0.6834,51.466],[0.6812,51.4668],[0.6749,51.4679],[0.6721,51.4698],[0.6713,51.4723],[0.6758,51.4731],[0.6785,51.4747],[0.6801,51.4745],[0.6861,51.4751],[0.6869,51.4744],[0.6936,51.4728],[0.6948,51.4724],[0.6998,51.4727],[0.7031,51.4713],[0.7064,51.4689],[0.7115,51.4647],[0.7136,51.4633],[0.7171,51.4615],[0.7179,51.4607],[0.7193,51.4604],[0.7204,51.4597],[0.7214,51.4583],[0.7227,51.4538],[0.7229,51.4498],[0.7234,51.4473],[0.7235,51.4447],[0.7232,51.4436],[0.7216,51.4429],[0.7214,51.4416],[0.7189,51.4389],[0.717,51.4374],[0.7134,51.4357],[0.7103,51.4348],[0.7088,51.4357],[0.7071,51.4352],[0.7053,51.4338],[0.6999,51.4332],[0.6982,51.4337],[0.694,51.4336],[0.6907,51.433],[0.6877,51.4335],[0.6779,51.4332],[0.6755,51.4335],[0.6733,51.4346],[0.6737,51.4353],[0.676,51.4362],[0.6769,51.437],[0.6767,51.4387],[0.6754,51.4399],[0.6729,51.44],[0.6715,51.4415],[0.6696,51.4428],[0.6689,51.4447],[0.6706,51.4455],[0.6721,51.4479],[0.6703,51.4473],[0.6701,51.4461],[0.6686,51.4455],[0.6672,51.4439],[0.6658,51.4441],[0.6637,51.4436],[0.6625,51.4439],[0.6637,51.446],[0.6622,51.4477],[0.6586,51.4491],[0.6556,51.4491],[0.6545,51.4484],[0.6539,51.4472],[0.6529,51.4465],[0.6513,51.4468],[0.6488,51.4454],[0.6464,51.4451],[0.6445,51.4439],[0.6439,51.4442],[0.6408,51.4443],[0.6368,51.4448],[0.637,51.4459],[0.6361,51.4461],[0.6334,51.4442],[0.6346,51.4429],[0.6325,51.4428],[0.6298,51.4413],[0.6295,51.4423],[0.6322,51.4437],[0.6317,51.444],[0.629,51.4426],[0.6284,51.4417],[0.6296,51.4405],[0.6301,51.4393],[0.6286,51.4377],[0.6268,51.4375],[0.6232,51.4382],[0.6206,51.4373],[0.618,51.4356],[0.6193,51.4345],[0.6178,51.4335],[0.6187,51.4323],[0.6161,51.4312],[0.6148,51.4299],[0.6124,51.4296],[0.6121,51.4288],[0.613,51.4273],[0.6127,51.4266],[0.6112,51.4261],[0.61,51.4244],[0.6104,51.4231],[0.6094,51.422],[0.6067,51.4211],[0.6054,51.4211],[0.6058,51.4201],[0.6103,51.4216],[0.6122,51.423],[0.6134,51.423],[0.6132,51.4242],[0.6153,51.4242],[0.6165,51.4278],[0.6178,51.4283],[0.6211,51.4274],[0.6231,51.4262],[0.6224,51.4253],[0.6241,51.4237],[0.6213,51.4227],[0.6205,51.4218],[0.6156,51.4205],[0.6129,51.4192],[0.6108,51.4174],[0.607,51.4165],[0.6018,51.4159],[0.5988,51.4159],[0.5973,51.4164],[0.5954,51.4156],[0.5926,51.4148],[0.5914,51.4148],[0.5885,51.4158],[0.5869,51.4161],[0.5841,51.4155],[0.5824,51.4161],[0.5798,51.4154],[0.5785,51.4159],[0.5754,51.4154],[0.5736,51.4134],[0.5709,51.4129],[0.5708,51.4135],[0.568,51.4131],[0.5672,51.4117],[0.5639,51.4111],[0.5595,51.4112],[0.5553,51.4123],[0.5487,51.4123],[0.5468,51.412],[0.5447,51.4122],[0.5427,51.4128],[0.538,51.4135],[0.5344,51.4133],[0.5308,51.4119],[0.5288,51.4096],[0.5267,51.4064],[0.5262,51.405],[0.5265,51.4034],[0.5229,51.3998],[0.5206,51.3994],[0.523,51.398],[0.5222,51.3963],[0.521,51.3959],[0.5205,51.3945],[0.521,51.3931],[0.5211,51.3911],[0.5192,51.3871],[0.5179,51.3869],[0.5167,51.3875],[0.5148,51.3889],[0.5122,51.393],[0.5109,51.3947],[0.5081,51.3967],[0.5066,51.3971],[0.504,51.3971],[0.5023,51.3961],[0.5001,51.3932],[0.4985,51.3923],[0.4961,51.3923],[0.4942,51.3918],[0.4927,51.391],[0.4928,51.3903],[0.4914,51.3899],[0.4902,51.3883],[0.4905,51.3862],[0.4916,51.3848],[0.4911,51.3832],[0.49,51.3821],[0.4872,51.3817],[0.4857,51.3822],[0.4809,51.3814],[0.4763,51.3794],[0.4747,51.3782],[0.4739,51.3768],[0.4718,51.3762],[0.468,51.3758],[0.4643,51.3746],[0.4593,51.3712],[0.456,51.3698],[0.4499,51.3666],[0.4485,51.3649],[0.4482,51.3634],[0.4485,51.3616],[0.4482,51.3594],[0.4498,51.3576],[0.4536,51.3557],[0.4559,51.3518],[0.4548,51.3504],[0.4497,51.3494],[0.4488,51.3488],[0.4479,51.3474],[0.4485,51.3468],[0.4512,51.3458],[0.4521,51.3445],[0.4517,51.3423],[0.4535,51.3406]]],[[[0.6269,51.3747],[0.6257,51.3735],[0.6258,51.3714],[0.6233,51.3692],[0.6262,51.3683],[0.6267,51.3687],[0.6311,51.3677],[0.6349,51.3664],[0.6293,51.3592],[0.6285,51.3594],[0.6251,51.3548],[0.624,51.3531],[0.6235,51.3516],[0.6221,51.3497],[0.6209,51.3498],[0.619,51.3494],[0.6181,51.3486],[0.6179,51.3473],[0.6165,51.3457],[0.6137,51.3414],[0.6136,51.3411],[0.6112,51.3391],[0.612,51.3379],[0.6109,51.3365],[0.608,51.3346],[0.6038,51.3363],[0.6019,51.3344],[0.6014,51.3333],[0.5999,51.3325],[0.5968,51.3327],[0.5968,51.3333],[0.5943,51.3332],[0.5864,51.3351],[0.5859,51.3347],[0.5834,51.3347],[0.5811,51.3352],[0.58,51.336],[0.5777,51.3364],[0.5754,51.3376],[0.5734,51.3369],[0.5719,51.3356],[0.5704,51.3367],[0.569,51.3372],[0.5656,51.3378],[0.5634,51.3387],[0.5622,51.3386],[0.5569,51.3365],[0.5554,51.3351],[0.5544,51.3336],[0.5546,51.332],[0.5535,51.3315],[0.5505,51.3313],[0.5491,51.331],[0.5458,51.3295],[0.5451,51.3284],[0.544,51.3279],[0.5401,51.3303],[0.5387,51.3317],[0.5387,51.3326],[0.5329,51.3372],[0.5307,51.3366],[0.5259,51.3347],[0.5245,51.3351],[0.5237,51.3359],[0.5222,51.3365],[0.5217,51.3375],[0.5203,51.3382],[0.5193,51.3399],[0.5165,51.3397],[0.5141,51.3411],[0.5111,51.3409],[0.5075,51.3433],[0.5058,51.3429],[0.5037,51.3466],[0.5022,51.3488],[0.5031,51.3493],[0.502,51.351],[0.502,51.3517],[0.5031,51.3531],[0.5031,51.3546],[0.5019,51.3545],[0.4969,51.3532],[0.4939,51.3527],[0.4914,51.354],[0.4894,51.3544],[0.4891,51.3551],[0.4876,51.356],[0.4819,51.3576],[0.48,51.3574],[0.4791,51.3584],[0.476,51.3606],[0.4757,51.3602],[0.4727,51.3618],[0.4704,51.3622],[0.4667,51.3642],[0.4615,51.3662],[0.4609,51.3666],[0.4576,51.3676],[0.4569,51.3681],[0.4574,51.3681],[0.4643,51.3711],[0.4665,51.3729],[0.4678,51.3734],[0.4766,51.3746],[0.4801,51.376],[0.4807,51.3774],[0.4826,51.3788],[0.4853,51.3784],[0.4889,51.3789],[0.4906,51.3802],[0.492,51.3806],[0.4951,51.383],[0.4967,51.3847],[0.4967,51.387],[0.4961,51.3875],[0.5006,51.3905],[0.502,51.3919],[0.5043,51.3931],[0.5085,51.3944],[0.5097,51.3935],[0.5102,51.3917],[0.5099,51.3911],[0.5112,51.3868],[0.5138,51.3851],[0.5138,51.3843],[0.5154,51.3843],[0.5173,51.3837],[0.5216,51.3847],[0.5227,51.3852],[0.5234,51.3865],[0.5228,51.3877],[0.5262,51.3963],[0.5289,51.3992],[0.5311,51.4026],[0.5327,51.407],[0.5344,51.4091],[0.537,51.4102],[0.5386,51.4102],[0.5426,51.4095],[0.5463,51.4084],[0.5488,51.407],[0.5511,51.403],[0.5532,51.4005],[0.5526,51.3994],[0.5555,51.3989],[0.5576,51.3975],[0.5574,51.3967],[0.5587,51.3963],[0.5597,51.398],[0.5619,51.3979],[0.5612,51.3959],[0.564,51.396],[0.5654,51.3951],[0.5681,51.3945],[0.5688,51.3937],[0.5713,51.3924],[0.5761,51.3928],[0.5773,51.3906],[0.5801,51.391],[0.5822,51.3903],[0.5855,51.3901],[0.5864,51.3909],[0.5902,51.3908],[0.5931,51.3901],[0.5926,51.3885],[0.5945,51.3865],[0.5963,51.3873],[0.5968,51.3886],[0.6002,51.3896],[0.6021,51.3906],[0.6028,51.3896],[0.6008,51.3895],[0.5971,51.3883],[0.5968,51.3866],[0.5984,51.386],[0.5996,51.3847],[0.6014,51.3834],[0.603,51.3829],[0.6051,51.3813],[0.6083,51.3803],[0.6098,51.3808],[0.612,51.3794],[0.6118,51.3788],[0.6139,51.3784],[0.6153,51.3787],[0.6163,51.3782],[0.6185,51.3794],[0.6206,51.3818],[0.6219,51.3828],[0.6215,51.3841],[0.6213,51.3871],[0.6192,51.3878],[0.6191,51.3884],[0.6212,51.3892],[0.624,51.3887],[0.6254,51.3881],[0.6265,51.3883],[0.6316,51.3883],[0.6346,51.3891],[0.6355,51.3877],[0.6355,51.3867],[0.6333,51.3845],[0.6304,51.3843],[0.6283,51.3828],[0.6281,51.3821],[0.6249,51.3812],[0.6252,51.3801],[0.6233,51.378],[0.6226,51.3762],[0.6244,51.3763],[0.6269,51.3747]]],[[[0.6081,51.4015],[0.6097,51.4013],[0.6122,51.4013],[0.6139,51.401],[0.6145,51.3987],[0.6153,51.3986],[0.6162,51.3962],[0.6154,51.3962],[0.6148,51.3976],[0.6125,51.3983],[0.6117,51.3989],[0.6099,51.3985],[0.6074,51.3973],[0.6075,51.3967],[0.6053,51.3953],[0.6046,51.3942],[0.6034,51.3938],[0.6011,51.3942],[0.5987,51.395],[0.5983,51.3967],[0.5967,51.3967],[0.596,51.3989],[0.595,51.3994],[0.5951,51.4002],[0.5966,51.4002],[0.599,51.401],[0.5998,51.4021],[0.602,51.4023],[0.606,51.402],[0.6081,51.4015]]],[[[0.5644,51.408],[0.5662,51.4076],[0.5706,51.4078],[0.5726,51.4059],[0.5739,51.4051],[0.5752,51.405],[0.5775,51.4055],[0.5786,51.4067],[0.58,51.4062],[0.5794,51.4051],[0.5808,51.4051],[0.5826,51.4033],[0.5818,51.4025],[0.5804,51.4025],[0.5787,51.403],[0.5691,51.4029],[0.5632,51.4022],[0.5618,51.4022],[0.5602,51.4032],[0.5609,51.4047],[0.5608,51.4061],[0.5644,51.408]]],[[[0.6338,51.4238],[0.6351,51.4229],[0.6384,51.4216],[0.6385,51.42],[0.6382,51.4178],[0.6369,51.4193],[0.6353,51.4196],[0.6347,51.4204],[0.6332,51.4207],[0.6303,51.4208],[0.63,51.4215],[0.6311,51.4222],[0.6302,51.4228],[0.6301,51.4239],[0.6338,51.4238]]],[[[0.6585,51.4479],[0.6604,51.4474],[0.6613,51.4459],[0.661,51.4441],[0.6571,51.4443],[0.657,51.4462],[0.6576,51.4478],[0.6585,51.4479]]],[[[0.6541,51.4423],[0.657,51.442],[0.6559,51.4412],[0.6548,51.4416],[0.6529,51.4402],[0.6562,51.4389],[0.652,51.4392],[0.6513,51.4409],[0.6541,51.4423]]],[[[0.6383,51.4276],[0.6374,51.4266],[0.6355,51.4264],[0.6336,51.4272],[0.6352,51.4278],[0.6353,51.4286],[0.6371,51.4294],[0.6379,51.429],[0.6383,51.4276]]],[[[0.6178,51.4075],[0.6171,51.4067],[0.6138,51.4065],[0.6113,51.4061],[0.6088,51.4073],[0.6123,51.4075],[0.6148,51.4074],[0.6158,51.4069],[0.6178,51.4075]]],[[[0.5964,51.4076],[0.5986,51.4067],[0.6007,51.4069],[0.6002,51.4057],[0.5988,51.4063],[0.597,51.406],[0.5954,51.4068],[0.5964,51.4076]]],[[[0.6085,51.4068],[0.6104,51.4064],[0.6111,51.4052],[0.6093,51.4054],[0.6082,51.4059],[0.6085,51.4068]]],[[[0.589,51.3919],[0.586,51.3919],[0.5859,51.3925],[0.5872,51.3933],[0.589,51.3935],[0.5896,51.3923],[0.589,51.3919]]],[[[0.6157,51.4054],[0.6143,51.4064],[0.6166,51.4063],[0.6157,51.4054]]]]}</t>
  </si>
  <si>
    <t>{"type":"Polygon","coordinates":[[[-0.6677,51.3846],[-0.6801,51.3801],[-0.6894,51.3769],[-0.697,51.3744],[-0.7105,51.3707],[-0.7243,51.3685],[-0.7319,51.3664],[-0.7354,51.365],[-0.7377,51.3623],[-0.7391,51.3598],[-0.7413,51.3573],[-0.7443,51.3546],[-0.7481,51.3523],[-0.7498,51.3499],[-0.7523,51.3486],[-0.7541,51.3463],[-0.7555,51.3452],[-0.7582,51.3437],[-0.7589,51.3428],[-0.7582,51.3406],[-0.7615,51.3402],[-0.7647,51.337],[-0.7677,51.336],[-0.7728,51.3328],[-0.7755,51.332],[-0.7766,51.3332],[-0.7783,51.3337],[-0.7801,51.3348],[-0.7823,51.3356],[-0.7834,51.3364],[-0.7833,51.3374],[-0.7851,51.3384],[-0.7872,51.3392],[-0.7911,51.34],[-0.7933,51.3401],[-0.7942,51.3411],[-0.7957,51.341],[-0.7978,51.3416],[-0.8041,51.3414],[-0.8045,51.3416],[-0.8095,51.341],[-0.8131,51.3413],[-0.8151,51.3423],[-0.8153,51.3444],[-0.814,51.3454],[-0.8158,51.3464],[-0.816,51.3471],[-0.8189,51.3479],[-0.8191,51.3488],[-0.8205,51.349],[-0.8248,51.3501],[-0.8264,51.3523],[-0.8278,51.3523],[-0.8307,51.353],[-0.8339,51.353],[-0.8366,51.3523],[-0.8374,51.3529],[-0.8346,51.3543],[-0.8342,51.3554],[-0.8325,51.3578],[-0.8291,51.361],[-0.8281,51.363],[-0.827,51.364],[-0.8145,51.3695],[-0.8136,51.3703],[-0.8092,51.371],[-0.7889,51.3718],[-0.7917,51.3804],[-0.796,51.3929],[-0.7978,51.3957],[-0.7981,51.3975],[-0.799,51.4001],[-0.8014,51.4049],[-0.802,51.4091],[-0.7981,51.4092],[-0.7939,51.4085],[-0.7925,51.4088],[-0.7929,51.4108],[-0.7936,51.4118],[-0.7958,51.4132],[-0.797,51.415],[-0.7976,51.4169],[-0.7985,51.4186],[-0.7987,51.4214],[-0.798,51.4237],[-0.7981,51.4253],[-0.7979,51.4288],[-0.7985,51.4301],[-0.7985,51.4341],[-0.7981,51.4355],[-0.7983,51.4364],[-0.7996,51.439],[-0.8,51.4412],[-0.8003,51.4431],[-0.8001,51.4449],[-0.799,51.4465],[-0.7972,51.4475],[-0.796,51.4495],[-0.7927,51.4514],[-0.7899,51.4524],[-0.7871,51.4556],[-0.7839,51.4608],[-0.7836,51.4646],[-0.7826,51.4687],[-0.7757,51.4687],[-0.7752,51.4684],[-0.7697,51.4678],[-0.7701,51.4647],[-0.7698,51.4634],[-0.7646,51.4597],[-0.763,51.4597],[-0.7608,51.4591],[-0.7573,51.459],[-0.7528,51.4622],[-0.7459,51.4588],[-0.7411,51.4589],[-0.7245,51.4561],[-0.7233,51.4577],[-0.721,51.4593],[-0.7197,51.4607],[-0.7144,51.4671],[-0.7105,51.4664],[-0.7102,51.4675],[-0.7057,51.4677],[-0.7001,51.4676],[-0.6909,51.4669],[-0.6889,51.467],[-0.6848,51.4646],[-0.6821,51.4634],[-0.6798,51.463],[-0.676,51.4604],[-0.6728,51.4578],[-0.6687,51.4598],[-0.665,51.4625],[-0.6627,51.4625],[-0.661,51.4619],[-0.6568,51.4615],[-0.6585,51.452],[-0.6582,51.4493],[-0.662,51.4443],[-0.6539,51.4414],[-0.6508,51.4418],[-0.6423,51.441],[-0.6328,51.4421],[-0.6306,51.4422],[-0.6329,51.4367],[-0.6372,51.428],[-0.6338,51.4251],[-0.633,51.4242],[-0.6313,51.423],[-0.6321,51.4189],[-0.6313,51.4168],[-0.6318,51.4144],[-0.635,51.4143],[-0.6383,51.4147],[-0.6405,51.4158],[-0.641,51.4169],[-0.6433,51.4189],[-0.6458,51.4198],[-0.6498,51.4215],[-0.6539,51.424],[-0.6565,51.4238],[-0.6585,51.4241],[-0.6638,51.4264],[-0.6663,51.4292],[-0.668,51.4307],[-0.6725,51.4313],[-0.6763,51.4316],[-0.679,51.43],[-0.6788,51.4285],[-0.6804,51.4256],[-0.6851,51.4214],[-0.6901,51.4189],[-0.6937,51.415],[-0.6962,51.4129],[-0.6966,51.4109],[-0.6928,51.4074],[-0.6872,51.4035],[-0.6851,51.401],[-0.6795,51.3931],[-0.6732,51.3887],[-0.6714,51.3858],[-0.6677,51.3846]]]}</t>
  </si>
  <si>
    <t>{"type":"Polygon","coordinates":[[[-1.0366,51.4752],[-1.0359,51.4744],[-1.0367,51.4734],[-1.0385,51.4723],[-1.0391,51.4715],[-1.0427,51.4694],[-1.0425,51.4689],[-1.0447,51.465],[-1.0455,51.4651],[-1.0479,51.4646],[-1.0485,51.4624],[-1.0498,51.4621],[-1.053,51.4604],[-1.0467,51.4562],[-1.0479,51.4553],[-1.0471,51.4548],[-1.048,51.4538],[-1.0492,51.4537],[-1.0492,51.4514],[-1.0468,51.4502],[-1.0397,51.4524],[-1.0381,51.4528],[-1.034,51.4527],[-1.0304,51.4497],[-1.0304,51.4479],[-1.0296,51.447],[-1.0267,51.4459],[-1.026,51.445],[-1.0266,51.444],[-1.0235,51.4443],[-1.0225,51.4416],[-1.0219,51.4408],[-1.0217,51.4373],[-1.022,51.4359],[-1.0196,51.4358],[-1.0158,51.4353],[-1.0134,51.4354],[-1.0129,51.4345],[-1.0115,51.4343],[-1.0092,51.4345],[-1.0077,51.4338],[-1.0037,51.4339],[-1.0038,51.4326],[-1.0018,51.4313],[-1.0006,51.4296],[-1.0012,51.4264],[-1.0028,51.4261],[-0.9996,51.4249],[-1.0003,51.4224],[-0.9992,51.4219],[-1,51.4201],[-0.998,51.4195],[-0.9983,51.4175],[-0.9979,51.417],[-1.0003,51.4158],[-1.0014,51.4143],[-1.0002,51.4143],[-0.9998,51.4127],[-0.9992,51.4122],[-1.0008,51.4102],[-1.0011,51.4093],[-1.0035,51.4079],[-1.0039,51.4063],[-1.0035,51.4051],[-1.0042,51.4036],[-1.0091,51.3988],[-1.0098,51.3967],[-1.0106,51.3955],[-1.0119,51.3929],[-1.0072,51.3915],[-1.0026,51.3897],[-0.9999,51.3883],[-0.9968,51.386],[-0.9927,51.384],[-0.9903,51.3815],[-0.9871,51.3798],[-0.9837,51.3772],[-0.9843,51.3767],[-0.9817,51.3757],[-0.9836,51.3733],[-0.9838,51.3719],[-0.9854,51.3707],[-0.9876,51.3711],[-0.9886,51.3701],[-0.9905,51.3697],[-0.9905,51.3679],[-0.9917,51.3668],[-0.9915,51.3652],[-0.9899,51.3639],[-0.988,51.3644],[-0.9865,51.3639],[-0.9861,51.3628],[-0.9876,51.362],[-0.9889,51.3629],[-0.9903,51.3629],[-0.9919,51.3619],[-0.9929,51.3626],[-0.9963,51.3623],[-0.9993,51.3616],[-1,51.3626],[-1.0013,51.3617],[-1.0025,51.3603],[-1.0047,51.3605],[-1.009,51.3594],[-1.0235,51.359],[-1.029,51.3587],[-1.0356,51.3586],[-1.043,51.3583],[-1.05,51.3581],[-1.0502,51.3596],[-1.0515,51.3626],[-1.0531,51.3623],[-1.0554,51.3636],[-1.0559,51.3651],[-1.0578,51.3654],[-1.0591,51.3662],[-1.0592,51.3675],[-1.0602,51.3682],[-1.0621,51.3677],[-1.0631,51.3691],[-1.0626,51.3697],[-1.0658,51.3723],[-1.0692,51.3732],[-1.0725,51.3753],[-1.0779,51.3746],[-1.08,51.3746],[-1.0763,51.3783],[-1.0754,51.3795],[-1.0831,51.3818],[-1.0866,51.3839],[-1.0975,51.3817],[-1.099,51.38],[-1.1029,51.3783],[-1.1075,51.3771],[-1.1155,51.3742],[-1.1175,51.3681],[-1.1162,51.3665],[-1.1164,51.3648],[-1.1154,51.3625],[-1.1158,51.3605],[-1.1174,51.36],[-1.1193,51.3603],[-1.1238,51.3613],[-1.1249,51.359],[-1.1248,51.3581],[-1.1274,51.3582],[-1.1313,51.358],[-1.1366,51.3575],[-1.1386,51.3572],[-1.1442,51.3573],[-1.1469,51.3594],[-1.1564,51.3601],[-1.1696,51.3607],[-1.1769,51.3573],[-1.1856,51.3618],[-1.1889,51.3632],[-1.1922,51.3634],[-1.1999,51.3647],[-1.2006,51.3657],[-1.2021,51.3662],[-1.2049,51.3664],[-1.2064,51.3662],[-1.2067,51.367],[-1.2101,51.3667],[-1.2107,51.3671],[-1.2127,51.3661],[-1.214,51.3657],[-1.2168,51.3662],[-1.2183,51.3659],[-1.2217,51.3677],[-1.2227,51.3697],[-1.2238,51.3692],[-1.2248,51.3695],[-1.2315,51.3675],[-1.2348,51.3671],[-1.236,51.3675],[-1.2402,51.3662],[-1.2439,51.3674],[-1.2462,51.3684],[-1.2473,51.3695],[-1.2469,51.371],[-1.2488,51.3719],[-1.2543,51.372],[-1.2581,51.3719],[-1.2591,51.3711],[-1.2591,51.3702],[-1.2605,51.3696],[-1.2612,51.3689],[-1.2626,51.3688],[-1.2631,51.3702],[-1.2656,51.3708],[-1.2678,51.3703],[-1.2699,51.3703],[-1.2703,51.3689],[-1.273,51.3676],[-1.276,51.3673],[-1.2767,51.3681],[-1.2784,51.3688],[-1.2815,51.3684],[-1.2829,51.3677],[-1.2845,51.368],[-1.2871,51.3679],[-1.2884,51.3689],[-1.2915,51.37],[-1.2939,51.3711],[-1.2951,51.3706],[-1.2981,51.3705],[-1.3008,51.371],[-1.3017,51.3708],[-1.3072,51.3713],[-1.311,51.3723],[-1.312,51.373],[-1.3148,51.3728],[-1.3187,51.373],[-1.3213,51.3725],[-1.3225,51.3717],[-1.3247,51.3726],[-1.3264,51.3717],[-1.3283,51.3718],[-1.3315,51.3708],[-1.3333,51.3705],[-1.3343,51.3694],[-1.3383,51.3686],[-1.3406,51.369],[-1.3412,51.3686],[-1.3429,51.3691],[-1.3454,51.3689],[-1.3458,51.3683],[-1.3495,51.3671],[-1.3521,51.3678],[-1.3529,51.3673],[-1.3557,51.368],[-1.3574,51.368],[-1.3585,51.3675],[-1.3618,51.3678],[-1.3638,51.3686],[-1.3662,51.3686],[-1.3687,51.368],[-1.3719,51.3684],[-1.3736,51.3678],[-1.3756,51.3683],[-1.3779,51.3678],[-1.3805,51.3683],[-1.3828,51.3691],[-1.3853,51.3694],[-1.3879,51.3703],[-1.3908,51.3706],[-1.3935,51.3705],[-1.3966,51.3713],[-1.401,51.3716],[-1.4028,51.372],[-1.4061,51.3722],[-1.4071,51.3727],[-1.4095,51.3723],[-1.4112,51.3728],[-1.4133,51.3722],[-1.4156,51.3719],[-1.4176,51.3707],[-1.419,51.3675],[-1.4191,51.3667],[-1.4217,51.3643],[-1.422,51.3633],[-1.4232,51.3622],[-1.4246,51.3616],[-1.4268,51.36],[-1.4276,51.3591],[-1.4278,51.3577],[-1.4286,51.3566],[-1.4322,51.3558],[-1.4354,51.3558],[-1.4386,51.3555],[-1.4405,51.3555],[-1.4441,51.3548],[-1.4436,51.352],[-1.4442,51.3491],[-1.445,51.3481],[-1.4416,51.3468],[-1.4361,51.3427],[-1.4335,51.3411],[-1.4331,51.3401],[-1.4297,51.3365],[-1.4323,51.3359],[-1.4416,51.3344],[-1.4424,51.3342],[-1.4469,51.3336],[-1.4505,51.3327],[-1.4542,51.3328],[-1.4556,51.3325],[-1.4583,51.333],[-1.4608,51.3324],[-1.4655,51.3324],[-1.4683,51.3321],[-1.4844,51.331],[-1.4886,51.3304],[-1.4915,51.3296],[-1.4954,51.329],[-1.4983,51.3294],[-1.4978,51.3306],[-1.4974,51.3334],[-1.4962,51.3345],[-1.492,51.3394],[-1.491,51.3411],[-1.4876,51.3446],[-1.4866,51.3453],[-1.4857,51.3477],[-1.4868,51.3494],[-1.4899,51.3507],[-1.4914,51.3521],[-1.4942,51.3524],[-1.4954,51.3529],[-1.4974,51.3546],[-1.5001,51.3556],[-1.5007,51.3564],[-1.4997,51.3585],[-1.5,51.3606],[-1.4994,51.3615],[-1.4993,51.3634],[-1.4984,51.3646],[-1.4952,51.3677],[-1.4955,51.3697],[-1.4994,51.369],[-1.5023,51.3689],[-1.5048,51.3699],[-1.5099,51.3713],[-1.51,51.3719],[-1.5134,51.372],[-1.5138,51.3752],[-1.5146,51.3769],[-1.517,51.3788],[-1.5207,51.3793],[-1.5254,51.3781],[-1.5283,51.3792],[-1.5269,51.38],[-1.5288,51.3813],[-1.5334,51.3834],[-1.5345,51.3842],[-1.536,51.3845],[-1.5383,51.3855],[-1.5387,51.3871],[-1.5377,51.3883],[-1.5423,51.3896],[-1.5426,51.3905],[-1.5448,51.3902],[-1.5465,51.3905],[-1.5474,51.3916],[-1.5471,51.3933],[-1.5488,51.393],[-1.549,51.3947],[-1.5533,51.3947],[-1.5555,51.3955],[-1.5563,51.3966],[-1.5562,51.3981],[-1.5539,51.4008],[-1.5536,51.4015],[-1.5542,51.4035],[-1.5537,51.4067],[-1.5543,51.4076],[-1.5536,51.4081],[-1.553,51.41],[-1.5543,51.4103],[-1.5552,51.4096],[-1.5578,51.4091],[-1.5601,51.4081],[-1.5623,51.4082],[-1.5625,51.4113],[-1.5635,51.4132],[-1.5654,51.4133],[-1.5668,51.4143],[-1.5696,51.4147],[-1.5709,51.4153],[-1.5712,51.4165],[-1.568,51.42],[-1.5665,51.4214],[-1.5651,51.422],[-1.5634,51.421],[-1.5609,51.4205],[-1.5582,51.4205],[-1.5585,51.4217],[-1.557,51.4215],[-1.5537,51.4224],[-1.5531,51.4213],[-1.5499,51.4223],[-1.546,51.4228],[-1.5444,51.4235],[-1.5435,51.4248],[-1.5419,51.4255],[-1.5387,51.4261],[-1.5368,51.4258],[-1.5329,51.4256],[-1.5317,51.4251],[-1.5266,51.4239],[-1.5253,51.425],[-1.527,51.4259],[-1.528,51.4277],[-1.5292,51.4285],[-1.5321,51.4296],[-1.5285,51.4352],[-1.5264,51.4376],[-1.5242,51.4407],[-1.5245,51.4429],[-1.524,51.4475],[-1.5249,51.4503],[-1.5291,51.4544],[-1.5292,51.4555],[-1.5318,51.456],[-1.5346,51.4561],[-1.5388,51.4574],[-1.5417,51.4576],[-1.5458,51.459],[-1.5484,51.4607],[-1.5496,51.4622],[-1.5504,51.4645],[-1.5516,51.4659],[-1.5574,51.468],[-1.5595,51.4697],[-1.5607,51.4722],[-1.5612,51.4745],[-1.5612,51.4758],[-1.5627,51.4768],[-1.5656,51.4767],[-1.5669,51.477],[-1.5669,51.4785],[-1.5677,51.48],[-1.5681,51.4817],[-1.5705,51.4863],[-1.5736,51.4872],[-1.5784,51.4904],[-1.5816,51.4933],[-1.5834,51.4958],[-1.5823,51.4957],[-1.5834,51.4975],[-1.5821,51.4995],[-1.5825,51.5008],[-1.5858,51.5021],[-1.587,51.5071],[-1.5873,51.5111],[-1.5879,51.5129],[-1.588,51.5142],[-1.5873,51.5156],[-1.5864,51.5189],[-1.5854,51.5237],[-1.5847,51.5249],[-1.5852,51.5257],[-1.5834,51.5283],[-1.5829,51.5303],[-1.5814,51.535],[-1.5812,51.537],[-1.5767,51.5391],[-1.5738,51.5409],[-1.5694,51.5432],[-1.5703,51.5447],[-1.5701,51.5471],[-1.5696,51.5475],[-1.5661,51.5456],[-1.5626,51.549],[-1.5597,51.5513],[-1.5564,51.553],[-1.555,51.5534],[-1.5509,51.5531],[-1.5474,51.5531],[-1.5471,51.5514],[-1.543,51.5523],[-1.5415,51.5521],[-1.5403,51.551],[-1.5403,51.5495],[-1.5348,51.5484],[-1.5319,51.5469],[-1.5302,51.5469],[-1.5307,51.5481],[-1.5249,51.5498],[-1.5213,51.5509],[-1.5172,51.5512],[-1.5146,51.5512],[-1.5129,51.5507],[-1.509,51.5491],[-1.5061,51.5472],[-1.5048,51.5467],[-1.5012,51.5467],[-1.4959,51.5457],[-1.4896,51.5428],[-1.4887,51.542],[-1.486,51.5406],[-1.4876,51.5389],[-1.488,51.5362],[-1.4859,51.5341],[-1.4778,51.5329],[-1.4764,51.5318],[-1.4764,51.5308],[-1.4707,51.53],[-1.4708,51.5286],[-1.463,51.5302],[-1.4648,51.5348],[-1.4648,51.5379],[-1.4614,51.5363],[-1.4573,51.5355],[-1.4545,51.5354],[-1.4474,51.5365],[-1.4465,51.537],[-1.4395,51.5396],[-1.4371,51.54],[-1.4308,51.5427],[-1.4266,51.5456],[-1.4259,51.5426],[-1.4239,51.5378],[-1.4228,51.5358],[-1.4175,51.5388],[-1.415,51.5406],[-1.4138,51.5421],[-1.4099,51.5447],[-1.4049,51.5472],[-1.4046,51.5465],[-1.4002,51.5447],[-1.3982,51.5434],[-1.3959,51.5403],[-1.3925,51.5404],[-1.3889,51.5399],[-1.387,51.5399],[-1.3838,51.5404],[-1.3822,51.5412],[-1.3806,51.5424],[-1.377,51.5458],[-1.378,51.5497],[-1.3722,51.5508],[-1.3693,51.5521],[-1.3673,51.5525],[-1.3651,51.5509],[-1.3626,51.5496],[-1.3616,51.5484],[-1.359,51.5467],[-1.3579,51.5465],[-1.3544,51.5469],[-1.3508,51.5469],[-1.3495,51.5464],[-1.3471,51.5442],[-1.344,51.5434],[-1.3408,51.5442],[-1.338,51.5458],[-1.3383,51.5475],[-1.3381,51.5493],[-1.337,51.5509],[-1.3365,51.5528],[-1.3348,51.5549],[-1.3336,51.5582],[-1.3332,51.5604],[-1.3305,51.5626],[-1.3287,51.5637],[-1.3265,51.5597],[-1.3199,51.5588],[-1.3153,51.5573],[-1.3095,51.5572],[-1.3076,51.5568],[-1.3038,51.5566],[-1.3017,51.5549],[-1.3005,51.5547],[-1.2972,51.5529],[-1.2941,51.5538],[-1.2895,51.5523],[-1.2876,51.5528],[-1.2866,51.5516],[-1.2864,51.5502],[-1.2855,51.5483],[-1.2838,51.5486],[-1.2803,51.5468],[-1.2778,51.5461],[-1.2703,51.5446],[-1.2679,51.5422],[-1.2622,51.5386],[-1.2607,51.5378],[-1.2568,51.537],[-1.2507,51.5375],[-1.2423,51.5378],[-1.2394,51.5375],[-1.2363,51.537],[-1.2325,51.5359],[-1.23,51.5346],[-1.224,51.5358],[-1.2215,51.5362],[-1.219,51.5369],[-1.2166,51.5362],[-1.2102,51.5364],[-1.2061,51.5375],[-1.2047,51.5376],[-1.2033,51.5367],[-1.2042,51.5343],[-1.2055,51.5332],[-1.206,51.5316],[-1.205,51.5303],[-1.2047,51.5284],[-1.198,51.5292],[-1.1928,51.5297],[-1.1862,51.5308],[-1.1801,51.532],[-1.175,51.5334],[-1.1728,51.5338],[-1.1658,51.534],[-1.1608,51.5346],[-1.1594,51.5349],[-1.1602,51.5366],[-1.1561,51.5379],[-1.1527,51.5394],[-1.1487,51.5402],[-1.1425,51.542],[-1.1404,51.5429],[-1.1375,51.5407],[-1.1365,51.5402],[-1.1347,51.5365],[-1.1345,51.5337],[-1.1347,51.5327],[-1.1379,51.5287],[-1.1381,51.5275],[-1.14,51.5259],[-1.1436,51.5235],[-1.144,51.5219],[-1.1426,51.5208],[-1.1433,51.5198],[-1.1422,51.5163],[-1.1411,51.5152],[-1.138,51.5137],[-1.134,51.5113],[-1.1275,51.5119],[-1.1261,51.5117],[-1.123,51.512],[-1.1191,51.5118],[-1.1151,51.5106],[-1.1132,51.5096],[-1.1114,51.5079],[-1.1094,51.5054],[-1.107,51.5011],[-1.1081,51.5007],[-1.1074,51.4997],[-1.1063,51.4966],[-1.1044,51.4923],[-1.1025,51.4899],[-1.1013,51.4892],[-1.0952,51.4874],[-1.0878,51.4858],[-1.0847,51.4866],[-1.0816,51.4873],[-1.0771,51.4879],[-1.0724,51.4896],[-1.069,51.4899],[-1.0669,51.4906],[-1.0597,51.4918],[-1.0578,51.492],[-1.0522,51.492],[-1.0499,51.4914],[-1.0487,51.4908],[-1.0454,51.49],[-1.0422,51.4887],[-1.0398,51.4866],[-1.0399,51.4855],[-1.0376,51.484],[-1.0375,51.482],[-1.0386,51.4803],[-1.039,51.4767],[-1.0366,51.4752]]]}</t>
  </si>
  <si>
    <t>{"type":"Polygon","coordinates":[[[-0.9492,51.4595],[-0.9501,51.4577],[-0.9451,51.4569],[-0.9424,51.4561],[-0.9389,51.4546],[-0.9353,51.4522],[-0.9333,51.4501],[-0.9316,51.4477],[-0.9285,51.4452],[-0.9307,51.4422],[-0.9321,51.4411],[-0.9339,51.4419],[-0.9348,51.443],[-0.9374,51.4444],[-0.9418,51.446],[-0.9446,51.4464],[-0.9446,51.4429],[-0.9463,51.4423],[-0.9466,51.441],[-0.9479,51.4411],[-0.9482,51.4393],[-0.9464,51.4392],[-0.9463,51.4381],[-0.9437,51.4384],[-0.9436,51.4364],[-0.944,51.4301],[-0.9434,51.4293],[-0.9462,51.4271],[-0.9492,51.4238],[-0.9512,51.4232],[-0.9558,51.4205],[-0.9569,51.4195],[-0.9603,51.4151],[-0.9599,51.4143],[-0.9621,51.4139],[-0.9621,51.4123],[-0.9705,51.4103],[-0.9737,51.4098],[-0.9737,51.4125],[-0.9794,51.4125],[-0.9799,51.413],[-0.9798,51.4146],[-0.981,51.4172],[-0.9834,51.4189],[-0.9814,51.4206],[-0.9845,51.4213],[-0.9848,51.422],[-0.9878,51.4208],[-0.9915,51.4205],[-0.9932,51.4195],[-0.9963,51.4196],[-0.9966,51.4217],[-0.9984,51.424],[-0.9994,51.4248],[-1.0013,51.4257],[-1.0012,51.4264],[-1.0006,51.4296],[-1.0018,51.4313],[-1.0038,51.4326],[-1.0037,51.4339],[-1.0077,51.4338],[-1.0092,51.4345],[-1.0115,51.4343],[-1.0129,51.4345],[-1.0134,51.4354],[-1.0158,51.4353],[-1.0196,51.4358],[-1.022,51.4359],[-1.0217,51.4373],[-1.0219,51.4408],[-1.0225,51.4416],[-1.0235,51.4443],[-1.0266,51.444],[-1.026,51.445],[-1.0267,51.4459],[-1.0296,51.447],[-1.0304,51.4479],[-1.0304,51.4497],[-1.034,51.4527],[-1.0381,51.4528],[-1.0397,51.4524],[-1.0468,51.4502],[-1.0492,51.4514],[-1.0492,51.4537],[-1.048,51.4538],[-1.0471,51.4548],[-1.0479,51.4553],[-1.0467,51.4562],[-1.053,51.4604],[-1.0498,51.4621],[-1.0485,51.4624],[-1.0479,51.4646],[-1.0455,51.4651],[-1.0447,51.465],[-1.0425,51.4689],[-1.0427,51.4694],[-1.0391,51.4715],[-1.0385,51.4723],[-1.0367,51.4734],[-1.0359,51.4744],[-1.0366,51.4752],[-1.0324,51.4731],[-1.0307,51.4726],[-1.0266,51.4707],[-1.0209,51.4676],[-1.0182,51.4666],[-1.014,51.4663],[-1.0112,51.4672],[-1.0072,51.468],[-1.0076,51.4688],[-1.0078,51.4714],[-1.006,51.4726],[-1.0068,51.4734],[-1.0038,51.4733],[-1.0033,51.4744],[-1.0013,51.4745],[-0.9998,51.4753],[-0.9982,51.4775],[-0.9987,51.4803],[-1.0006,51.4808],[-1,51.4815],[-0.9981,51.4817],[-0.9979,51.4824],[-0.9984,51.4843],[-0.9971,51.4844],[-0.9939,51.4852],[-0.9934,51.4863],[-0.9913,51.4852],[-0.9889,51.4857],[-0.987,51.4857],[-0.9841,51.485],[-0.9825,51.485],[-0.9799,51.4857],[-0.9786,51.4856],[-0.9789,51.487],[-0.9776,51.4883],[-0.9759,51.4882],[-0.9743,51.4867],[-0.9718,51.4876],[-0.9709,51.4882],[-0.9692,51.4902],[-0.9646,51.4915],[-0.9651,51.4921],[-0.9623,51.4931],[-0.9575,51.4931],[-0.9555,51.4914],[-0.9557,51.4908],[-0.9524,51.4876],[-0.9498,51.4865],[-0.9492,51.487],[-0.947,51.4861],[-0.9481,51.4852],[-0.9445,51.482],[-0.9453,51.4814],[-0.9449,51.4792],[-0.9412,51.475],[-0.9454,51.4738],[-0.9473,51.4729],[-0.9465,51.4715],[-0.9492,51.4701],[-0.9472,51.4667],[-0.9493,51.4661],[-0.9495,51.4649],[-0.9516,51.4657],[-0.9552,51.4653],[-0.9544,51.4645],[-0.9546,51.4622],[-0.9552,51.4614],[-0.9542,51.4608],[-0.9492,51.4595]]]}</t>
  </si>
  <si>
    <t>{"type":"Polygon","coordinates":[[[-0.49,51.4947],[-0.4914,51.4931],[-0.4946,51.4927],[-0.4949,51.4916],[-0.4967,51.4898],[-0.4986,51.4893],[-0.4996,51.4872],[-0.4987,51.4861],[-0.5023,51.4825],[-0.5041,51.4793],[-0.5052,51.4744],[-0.5067,51.4712],[-0.5086,51.4694],[-0.5097,51.4692],[-0.5112,51.4693],[-0.5136,51.4684],[-0.5158,51.4683],[-0.5176,51.4702],[-0.5193,51.471],[-0.5218,51.4715],[-0.5244,51.4715],[-0.5237,51.4724],[-0.5255,51.4746],[-0.525,51.4753],[-0.5254,51.4769],[-0.5243,51.4795],[-0.527,51.4802],[-0.5328,51.4835],[-0.5344,51.4868],[-0.5368,51.4872],[-0.5381,51.4883],[-0.5413,51.4893],[-0.5419,51.4887],[-0.547,51.4904],[-0.5472,51.4899],[-0.5521,51.4907],[-0.5541,51.4913],[-0.5525,51.4948],[-0.5565,51.4959],[-0.5606,51.4972],[-0.5624,51.4951],[-0.5631,51.4936],[-0.565,51.4914],[-0.5656,51.4913],[-0.5685,51.4923],[-0.5703,51.4934],[-0.5717,51.4934],[-0.5754,51.495],[-0.5761,51.4956],[-0.5795,51.4965],[-0.5872,51.4988],[-0.5898,51.4994],[-0.591,51.4973],[-0.593,51.4987],[-0.5971,51.5004],[-0.6006,51.5023],[-0.6043,51.4975],[-0.6067,51.4982],[-0.6077,51.4972],[-0.609,51.498],[-0.6107,51.4984],[-0.6121,51.4993],[-0.6145,51.5002],[-0.6161,51.5013],[-0.6179,51.5018],[-0.6209,51.5033],[-0.6243,51.5041],[-0.6279,51.5044],[-0.6311,51.5036],[-0.6329,51.5025],[-0.6347,51.5005],[-0.6371,51.5002],[-0.6391,51.5007],[-0.6422,51.5006],[-0.643,51.5027],[-0.6449,51.5022],[-0.6471,51.501],[-0.6495,51.5006],[-0.6535,51.5005],[-0.6551,51.501],[-0.6544,51.5016],[-0.6539,51.5042],[-0.6593,51.5049],[-0.659,51.5071],[-0.6556,51.5068],[-0.6554,51.5083],[-0.654,51.5083],[-0.6531,51.5105],[-0.654,51.511],[-0.654,51.5123],[-0.6533,51.5148],[-0.6542,51.5176],[-0.655,51.5188],[-0.6568,51.5188],[-0.6589,51.5194],[-0.6596,51.5208],[-0.6602,51.5255],[-0.66,51.5284],[-0.6553,51.5296],[-0.6527,51.53],[-0.6473,51.533],[-0.6452,51.5343],[-0.6449,51.5361],[-0.6434,51.5368],[-0.6398,51.5371],[-0.6368,51.5379],[-0.6356,51.5378],[-0.6306,51.5389],[-0.6252,51.5382],[-0.6238,51.5378],[-0.6197,51.5379],[-0.619,51.5368],[-0.6197,51.5355],[-0.6168,51.5347],[-0.6165,51.5339],[-0.6146,51.5342],[-0.6134,51.5328],[-0.6118,51.533],[-0.6105,51.5315],[-0.6085,51.532],[-0.6064,51.5321],[-0.606,51.53],[-0.6042,51.5293],[-0.5978,51.5281],[-0.5962,51.5279],[-0.5965,51.5258],[-0.5947,51.5257],[-0.595,51.5242],[-0.5899,51.5241],[-0.5899,51.5227],[-0.5874,51.5231],[-0.581,51.5231],[-0.5809,51.5257],[-0.5792,51.5281],[-0.5784,51.5305],[-0.576,51.5339],[-0.5724,51.5339],[-0.5692,51.533],[-0.5672,51.5329],[-0.5673,51.5317],[-0.568,51.5303],[-0.5695,51.5298],[-0.573,51.5297],[-0.5751,51.5294],[-0.5742,51.5284],[-0.5725,51.5274],[-0.5716,51.5239],[-0.5708,51.5232],[-0.5675,51.5215],[-0.5654,51.5213],[-0.5651,51.5207],[-0.569,51.5177],[-0.5667,51.5145],[-0.5687,51.5113],[-0.5661,51.5105],[-0.5601,51.5098],[-0.554,51.5091],[-0.5504,51.5091],[-0.5417,51.5095],[-0.5324,51.5099],[-0.5289,51.5101],[-0.5264,51.509],[-0.5262,51.5074],[-0.5274,51.5057],[-0.5289,51.5015],[-0.528,51.5016],[-0.5278,51.4995],[-0.5282,51.4979],[-0.5292,51.4964],[-0.5318,51.4934],[-0.5278,51.4935],[-0.516,51.4933],[-0.5106,51.4937],[-0.5058,51.4946],[-0.5007,51.4953],[-0.5006,51.4948],[-0.4961,51.495],[-0.49,51.4947]]]}</t>
  </si>
  <si>
    <t>{"type":"Polygon","coordinates":[[[-1.2508,54.6253],[-1.2493,54.6252],[-1.2475,54.6258],[-1.2454,54.626],[-1.2427,54.6254],[-1.2405,54.6247],[-1.2403,54.6253],[-1.2387,54.6264],[-1.2376,54.6264],[-1.2388,54.6277],[-1.238,54.628],[-1.2357,54.6286],[-1.2342,54.6288],[-1.2322,54.6256],[-1.2312,54.6257],[-1.23,54.625],[-1.2288,54.626],[-1.2271,54.6267],[-1.2268,54.6258],[-1.2254,54.6252],[-1.2243,54.6236],[-1.2227,54.6236],[-1.2217,54.6246],[-1.2199,54.623],[-1.2188,54.6227],[-1.2158,54.6228],[-1.2152,54.6222],[-1.2156,54.6209],[-1.2126,54.6216],[-1.2094,54.6214],[-1.2067,54.6216],[-1.2053,54.6222],[-1.2017,54.6224],[-1.2009,54.6217],[-1.1807,54.6215],[-1.1728,54.6215],[-1.1726,54.6223],[-1.1658,54.6279],[-1.1668,54.6284],[-1.1687,54.6279],[-1.1695,54.6291],[-1.1678,54.6293],[-1.1664,54.629],[-1.1654,54.628],[-1.1703,54.6241],[-1.1721,54.6222],[-1.171,54.6209],[-1.1675,54.6197],[-1.166,54.62],[-1.1624,54.6225],[-1.161,54.621],[-1.1603,54.6192],[-1.1588,54.6178],[-1.1589,54.6153],[-1.1593,54.6129],[-1.1606,54.6103],[-1.1652,54.6102],[-1.1662,54.6096],[-1.1674,54.6077],[-1.1674,54.6048],[-1.1715,54.6023],[-1.1786,54.5974],[-1.1852,54.5932],[-1.1868,54.5934],[-1.1933,54.5891],[-1.1971,54.5857],[-1.2002,54.584],[-1.2026,54.5831],[-1.2052,54.5825],[-1.2093,54.582],[-1.213,54.5822],[-1.2188,54.5837],[-1.2196,54.584],[-1.2265,54.5854],[-1.2276,54.5852],[-1.2305,54.5856],[-1.2364,54.5875],[-1.2404,54.5899],[-1.2429,54.5909],[-1.2451,54.5937],[-1.2463,54.5937],[-1.2457,54.592],[-1.2467,54.5919],[-1.2506,54.5928],[-1.2552,54.5912],[-1.2574,54.5901],[-1.2586,54.5889],[-1.2593,54.5869],[-1.2599,54.5831],[-1.2618,54.5732],[-1.2631,54.5707],[-1.2645,54.5697],[-1.2672,54.5686],[-1.2704,54.5677],[-1.2768,54.5671],[-1.2849,54.565],[-1.2816,54.5647],[-1.2808,54.5641],[-1.278,54.5607],[-1.2753,54.5586],[-1.271,54.557],[-1.2706,54.5556],[-1.2718,54.5536],[-1.2756,54.5517],[-1.2762,54.5488],[-1.278,54.5471],[-1.2778,54.5461],[-1.2789,54.5452],[-1.2788,54.5424],[-1.2811,54.5398],[-1.2819,54.5386],[-1.2844,54.5377],[-1.2854,54.5362],[-1.2846,54.5316],[-1.285,54.5304],[-1.2842,54.5286],[-1.2835,54.5279],[-1.282,54.5241],[-1.2828,54.523],[-1.2819,54.5225],[-1.2807,54.5205],[-1.2818,54.52],[-1.2823,54.5189],[-1.2819,54.5182],[-1.2794,54.5179],[-1.2776,54.5165],[-1.2751,54.5157],[-1.2743,54.5149],[-1.2728,54.5151],[-1.2698,54.5146],[-1.2673,54.5145],[-1.2662,54.5136],[-1.2638,54.5125],[-1.2596,54.5127],[-1.2563,54.5124],[-1.2512,54.5131],[-1.2506,54.512],[-1.2466,54.5113],[-1.2394,54.5115],[-1.238,54.511],[-1.2349,54.5103],[-1.2344,54.5061],[-1.2385,54.5062],[-1.2389,54.5055],[-1.2423,54.5016],[-1.2444,54.5013],[-1.246,54.5022],[-1.2482,54.5013],[-1.2505,54.5011],[-1.2525,54.5013],[-1.2567,54.5011],[-1.2552,54.4995],[-1.2533,54.4984],[-1.2533,54.4973],[-1.2545,54.4966],[-1.2543,54.4958],[-1.2572,54.4931],[-1.2567,54.4909],[-1.2574,54.4886],[-1.2574,54.4873],[-1.2602,54.4878],[-1.2644,54.4876],[-1.2658,54.4882],[-1.2682,54.4885],[-1.2693,54.4883],[-1.2709,54.4891],[-1.2729,54.4892],[-1.2728,54.4903],[-1.2745,54.4911],[-1.2763,54.4907],[-1.2777,54.4897],[-1.2789,54.4902],[-1.2808,54.4905],[-1.2839,54.4893],[-1.2852,54.4879],[-1.2872,54.4875],[-1.2896,54.488],[-1.2877,54.486],[-1.2877,54.4848],[-1.2866,54.4839],[-1.2867,54.4827],[-1.2888,54.4818],[-1.2907,54.4819],[-1.2904,54.4834],[-1.2917,54.4833],[-1.2937,54.4795],[-1.296,54.4796],[-1.2984,54.4779],[-1.2991,54.4767],[-1.3006,54.4758],[-1.3028,54.4758],[-1.302,54.4778],[-1.3033,54.4784],[-1.3047,54.4783],[-1.3073,54.4775],[-1.3091,54.4765],[-1.3107,54.4775],[-1.3138,54.4769],[-1.3162,54.4744],[-1.3172,54.4727],[-1.3184,54.4721],[-1.3235,54.4714],[-1.3241,54.4709],[-1.3352,54.4671],[-1.3401,54.4652],[-1.3436,54.4641],[-1.3447,54.466],[-1.3432,54.4672],[-1.3441,54.4695],[-1.3449,54.4701],[-1.3439,54.4711],[-1.3449,54.4724],[-1.3463,54.4727],[-1.3498,54.4727],[-1.3511,54.4734],[-1.353,54.4724],[-1.3565,54.4729],[-1.3573,54.4714],[-1.3613,54.4687],[-1.3619,54.4677],[-1.3644,54.4659],[-1.3689,54.4699],[-1.3725,54.4723],[-1.3738,54.4744],[-1.3749,54.4795],[-1.3748,54.4825],[-1.3744,54.4842],[-1.3709,54.4853],[-1.3703,54.486],[-1.3727,54.4885],[-1.3737,54.4884],[-1.3758,54.4907],[-1.3797,54.4926],[-1.381,54.494],[-1.3828,54.4919],[-1.3829,54.4908],[-1.3821,54.4881],[-1.3846,54.4868],[-1.3898,54.4867],[-1.3941,54.4858],[-1.3965,54.4861],[-1.3978,54.4869],[-1.3986,54.4882],[-1.3979,54.4911],[-1.3989,54.4927],[-1.4025,54.4943],[-1.4059,54.494],[-1.408,54.4929],[-1.4091,54.4917],[-1.4102,54.4898],[-1.4088,54.4873],[-1.408,54.4839],[-1.408,54.4826],[-1.409,54.4797],[-1.41,54.4783],[-1.4125,54.4772],[-1.4162,54.477],[-1.4179,54.4771],[-1.4216,54.4785],[-1.4233,54.4789],[-1.4306,54.4792],[-1.4331,54.4801],[-1.4331,54.481],[-1.4276,54.4832],[-1.4268,54.484],[-1.4268,54.4851],[-1.4322,54.4865],[-1.4349,54.4875],[-1.4331,54.4893],[-1.4363,54.491],[-1.4348,54.4921],[-1.4354,54.4927],[-1.4332,54.4935],[-1.4333,54.4942],[-1.4293,54.4953],[-1.4276,54.4976],[-1.4266,54.4983],[-1.4252,54.5006],[-1.425,54.5017],[-1.4255,54.5059],[-1.426,54.5076],[-1.4286,54.5131],[-1.4234,54.514],[-1.4235,54.5147],[-1.4213,54.5179],[-1.4215,54.5196],[-1.4225,54.5209],[-1.4249,54.5223],[-1.427,54.5226],[-1.4299,54.5237],[-1.4314,54.5236],[-1.4344,54.5269],[-1.4364,54.5276],[-1.438,54.5271],[-1.4388,54.5276],[-1.4432,54.5276],[-1.4447,54.527],[-1.4456,54.5282],[-1.4464,54.5307],[-1.4496,54.533],[-1.449,54.534],[-1.4459,54.5337],[-1.4448,54.5343],[-1.4468,54.5374],[-1.4453,54.5388],[-1.445,54.5402],[-1.4442,54.5407],[-1.4438,54.5424],[-1.4426,54.5432],[-1.4437,54.5458],[-1.4435,54.5465],[-1.4441,54.5489],[-1.4456,54.5529],[-1.4457,54.5539],[-1.4467,54.5557],[-1.4393,54.5575],[-1.4354,54.5592],[-1.4361,54.56],[-1.4271,54.5628],[-1.4224,54.5633],[-1.4165,54.5633],[-1.4113,54.5648],[-1.4147,54.5679],[-1.4148,54.5692],[-1.4163,54.5704],[-1.4141,54.5713],[-1.4158,54.5726],[-1.4169,54.5742],[-1.4168,54.5758],[-1.416,54.5767],[-1.4161,54.578],[-1.415,54.5809],[-1.415,54.5817],[-1.4132,54.5862],[-1.4131,54.5882],[-1.412,54.5885],[-1.409,54.5899],[-1.4074,54.5932],[-1.4081,54.5944],[-1.4103,54.5942],[-1.4112,54.5949],[-1.4145,54.5963],[-1.4145,54.597],[-1.4163,54.5981],[-1.417,54.5993],[-1.4188,54.5999],[-1.4206,54.6],[-1.4221,54.6007],[-1.4218,54.6022],[-1.4232,54.6031],[-1.4257,54.6027],[-1.4279,54.6018],[-1.43,54.6],[-1.4292,54.5978],[-1.43,54.5964],[-1.4311,54.5957],[-1.4334,54.5951],[-1.4357,54.5957],[-1.4383,54.5951],[-1.4404,54.5971],[-1.4422,54.5975],[-1.4432,54.5985],[-1.4449,54.5995],[-1.4441,54.6005],[-1.4455,54.602],[-1.4474,54.6031],[-1.4484,54.6031],[-1.4508,54.6047],[-1.4513,54.6062],[-1.4526,54.607],[-1.4522,54.6088],[-1.4508,54.6101],[-1.4485,54.611],[-1.4429,54.6101],[-1.4413,54.611],[-1.4393,54.6115],[-1.4391,54.6126],[-1.4371,54.613],[-1.4365,54.6142],[-1.433,54.6139],[-1.4311,54.6149],[-1.4291,54.6153],[-1.4279,54.6144],[-1.4284,54.6134],[-1.4256,54.6117],[-1.4229,54.6128],[-1.418,54.6143],[-1.4171,54.6149],[-1.4128,54.6166],[-1.4106,54.6178],[-1.4081,54.62],[-1.4064,54.6208],[-1.4067,54.6215],[-1.4082,54.6221],[-1.4066,54.6226],[-1.4047,54.624],[-1.4029,54.6224],[-1.3991,54.6241],[-1.4016,54.6263],[-1.4004,54.6277],[-1.3991,54.627],[-1.3967,54.6281],[-1.3942,54.6289],[-1.3955,54.6311],[-1.3935,54.6315],[-1.3931,54.632],[-1.3895,54.6313],[-1.3872,54.6327],[-1.3886,54.6336],[-1.3887,54.6345],[-1.3908,54.6366],[-1.3903,54.6368],[-1.3905,54.6391],[-1.3878,54.64],[-1.3877,54.6414],[-1.3848,54.643],[-1.3809,54.6439],[-1.3795,54.6433],[-1.3762,54.6434],[-1.3745,54.6437],[-1.3702,54.6437],[-1.3678,54.6435],[-1.3648,54.6421],[-1.3632,54.641],[-1.3599,54.6395],[-1.3568,54.6384],[-1.3548,54.6381],[-1.3505,54.6388],[-1.3449,54.6374],[-1.3425,54.6367],[-1.3397,54.6362],[-1.3377,54.635],[-1.3364,54.6334],[-1.3356,54.6319],[-1.3349,54.6313],[-1.3329,54.6329],[-1.3301,54.6356],[-1.3291,54.6376],[-1.3291,54.6398],[-1.3294,54.6431],[-1.3281,54.6444],[-1.3263,54.6451],[-1.322,54.6445],[-1.3194,54.6451],[-1.3163,54.6452],[-1.3151,54.6441],[-1.3152,54.6434],[-1.3113,54.6416],[-1.3119,54.6411],[-1.3106,54.6399],[-1.3083,54.6386],[-1.307,54.6369],[-1.3044,54.6367],[-1.3029,54.6358],[-1.2982,54.6355],[-1.2988,54.6335],[-1.2986,54.6311],[-1.299,54.628],[-1.2957,54.628],[-1.2925,54.6287],[-1.2911,54.627],[-1.2863,54.6282],[-1.286,54.6277],[-1.2801,54.6282],[-1.2761,54.6272],[-1.2739,54.626],[-1.2719,54.6253],[-1.269,54.6264],[-1.2669,54.6241],[-1.2643,54.6242],[-1.2621,54.6249],[-1.2598,54.6246],[-1.2587,54.6264],[-1.2562,54.6256],[-1.2574,54.6241],[-1.2553,54.6234],[-1.254,54.6241],[-1.2524,54.6239],[-1.2508,54.6253]]]}</t>
  </si>
  <si>
    <t>{"type":"Polygon","coordinates":[[[-0.6422,51.5006],[-0.6391,51.5007],[-0.6371,51.5002],[-0.6347,51.5005],[-0.6329,51.5025],[-0.6311,51.5036],[-0.6279,51.5044],[-0.6243,51.5041],[-0.6209,51.5033],[-0.6179,51.5018],[-0.6161,51.5013],[-0.6145,51.5002],[-0.6121,51.4993],[-0.6107,51.4984],[-0.609,51.498],[-0.6077,51.4972],[-0.6067,51.4982],[-0.6043,51.4975],[-0.6006,51.5023],[-0.5971,51.5004],[-0.593,51.4987],[-0.591,51.4973],[-0.5898,51.4994],[-0.5872,51.4988],[-0.5795,51.4965],[-0.5761,51.4956],[-0.5754,51.495],[-0.5717,51.4934],[-0.5703,51.4934],[-0.5685,51.4923],[-0.5656,51.4913],[-0.565,51.4914],[-0.5631,51.4936],[-0.5624,51.4951],[-0.5606,51.4972],[-0.5565,51.4959],[-0.5525,51.4948],[-0.5541,51.4913],[-0.5521,51.4907],[-0.5472,51.4899],[-0.547,51.4904],[-0.5419,51.4887],[-0.5413,51.4893],[-0.5381,51.4883],[-0.5368,51.4872],[-0.5344,51.4868],[-0.5328,51.4835],[-0.527,51.4802],[-0.5243,51.4795],[-0.5254,51.4769],[-0.525,51.4753],[-0.5255,51.4746],[-0.5237,51.4724],[-0.5244,51.4715],[-0.53,51.4702],[-0.5301,51.4684],[-0.5326,51.4637],[-0.5361,51.4597],[-0.537,51.4596],[-0.5404,51.4583],[-0.5406,51.4571],[-0.5268,51.4475],[-0.5294,51.4455],[-0.5311,51.4449],[-0.5307,51.4436],[-0.5315,51.4417],[-0.5301,51.441],[-0.5277,51.4409],[-0.525,51.4401],[-0.5241,51.4387],[-0.5253,51.4376],[-0.5248,51.4361],[-0.5228,51.4353],[-0.5276,51.4357],[-0.5314,51.4364],[-0.5353,51.4377],[-0.5372,51.4386],[-0.5426,51.4401],[-0.5458,51.4413],[-0.5482,51.4419],[-0.5497,51.4432],[-0.5516,51.4436],[-0.5529,51.4429],[-0.5537,51.4418],[-0.5558,51.4415],[-0.5593,51.4443],[-0.562,51.4451],[-0.5639,51.4464],[-0.565,51.448],[-0.5676,51.4499],[-0.5717,51.451],[-0.5735,51.4497],[-0.5762,51.4474],[-0.5797,51.4448],[-0.5845,51.4437],[-0.5854,51.4424],[-0.5886,51.4423],[-0.5898,51.4415],[-0.5912,51.4411],[-0.5925,51.4417],[-0.594,51.4416],[-0.5942,51.4393],[-0.6051,51.4313],[-0.6049,51.4226],[-0.6051,51.4176],[-0.6067,51.4141],[-0.6109,51.4092],[-0.6143,51.4032],[-0.6182,51.3988],[-0.6158,51.3987],[-0.6148,51.3978],[-0.6166,51.397],[-0.6154,51.3964],[-0.6197,51.3928],[-0.618,51.3921],[-0.6227,51.3897],[-0.6189,51.3875],[-0.6172,51.3858],[-0.6164,51.3835],[-0.6181,51.3834],[-0.6193,51.385],[-0.6209,51.3852],[-0.6252,51.3828],[-0.6259,51.3829],[-0.6282,51.3842],[-0.6325,51.3843],[-0.6362,51.3852],[-0.6385,51.3867],[-0.6405,51.3874],[-0.6466,51.3853],[-0.6471,51.3859],[-0.6508,51.3857],[-0.6521,51.3867],[-0.6535,51.3871],[-0.6559,51.3871],[-0.658,51.3863],[-0.6621,51.3861],[-0.6644,51.3857],[-0.6677,51.3846],[-0.6714,51.3858],[-0.6732,51.3887],[-0.6795,51.3931],[-0.6851,51.401],[-0.6872,51.4035],[-0.6928,51.4074],[-0.6966,51.4109],[-0.6962,51.4129],[-0.6937,51.415],[-0.6901,51.4189],[-0.6851,51.4214],[-0.6804,51.4256],[-0.6788,51.4285],[-0.679,51.43],[-0.6763,51.4316],[-0.6725,51.4313],[-0.668,51.4307],[-0.6663,51.4292],[-0.6638,51.4264],[-0.6585,51.4241],[-0.6565,51.4238],[-0.6539,51.424],[-0.6498,51.4215],[-0.6458,51.4198],[-0.6433,51.4189],[-0.641,51.4169],[-0.6405,51.4158],[-0.6383,51.4147],[-0.635,51.4143],[-0.6318,51.4144],[-0.6313,51.4168],[-0.6321,51.4189],[-0.6313,51.423],[-0.633,51.4242],[-0.6338,51.4251],[-0.6372,51.428],[-0.6329,51.4367],[-0.6306,51.4422],[-0.6328,51.4421],[-0.6423,51.441],[-0.6508,51.4418],[-0.6539,51.4414],[-0.662,51.4443],[-0.6582,51.4493],[-0.6585,51.452],[-0.6568,51.4615],[-0.661,51.4619],[-0.6627,51.4625],[-0.665,51.4625],[-0.6687,51.4598],[-0.6728,51.4578],[-0.676,51.4604],[-0.6798,51.463],[-0.6821,51.4634],[-0.6848,51.4646],[-0.6889,51.467],[-0.6909,51.4669],[-0.7001,51.4676],[-0.7057,51.4677],[-0.7102,51.4675],[-0.7105,51.4664],[-0.7144,51.4671],[-0.7197,51.4607],[-0.721,51.4593],[-0.7233,51.4577],[-0.7245,51.4561],[-0.7411,51.4589],[-0.7459,51.4588],[-0.7528,51.4622],[-0.7573,51.459],[-0.7608,51.4591],[-0.763,51.4597],[-0.7646,51.4597],[-0.7698,51.4634],[-0.7701,51.4647],[-0.7697,51.4678],[-0.7752,51.4684],[-0.7757,51.4687],[-0.7826,51.4687],[-0.7836,51.4646],[-0.7839,51.4608],[-0.7871,51.4556],[-0.7899,51.4524],[-0.7927,51.4514],[-0.796,51.4495],[-0.7972,51.4475],[-0.799,51.4465],[-0.8001,51.4449],[-0.8003,51.4431],[-0.8,51.4412],[-0.806,51.4414],[-0.8085,51.4425],[-0.8132,51.4425],[-0.8181,51.4432],[-0.8261,51.4545],[-0.8267,51.4557],[-0.8283,51.4617],[-0.8293,51.4624],[-0.8338,51.4641],[-0.8303,51.4645],[-0.8252,51.4656],[-0.825,51.4688],[-0.8246,51.4701],[-0.8218,51.4726],[-0.822,51.4741],[-0.8237,51.4759],[-0.8242,51.4779],[-0.8251,51.4784],[-0.8262,51.4798],[-0.8267,51.4815],[-0.8264,51.4825],[-0.828,51.4839],[-0.8293,51.4865],[-0.8292,51.4878],[-0.8272,51.4895],[-0.8253,51.492],[-0.8228,51.494],[-0.8216,51.4956],[-0.821,51.4972],[-0.82,51.4971],[-0.8197,51.4958],[-0.8186,51.4958],[-0.8171,51.4964],[-0.8187,51.4989],[-0.8175,51.5012],[-0.8171,51.5028],[-0.8174,51.5073],[-0.8192,51.5092],[-0.822,51.5106],[-0.8242,51.5125],[-0.8283,51.5124],[-0.834,51.5129],[-0.836,51.5127],[-0.8378,51.5141],[-0.8393,51.5159],[-0.8402,51.5163],[-0.8453,51.5206],[-0.8474,51.5221],[-0.8501,51.5245],[-0.8539,51.5261],[-0.8524,51.5293],[-0.8505,51.5307],[-0.8496,51.5318],[-0.8469,51.533],[-0.846,51.5346],[-0.8459,51.5368],[-0.8441,51.5395],[-0.8428,51.5429],[-0.8428,51.5448],[-0.8407,51.5453],[-0.8385,51.5468],[-0.8356,51.5467],[-0.8341,51.5457],[-0.8327,51.5453],[-0.8311,51.5457],[-0.8291,51.5456],[-0.8276,51.5468],[-0.8264,51.5492],[-0.8242,51.5505],[-0.8229,51.5507],[-0.8169,51.551],[-0.8105,51.5527],[-0.8072,51.5528],[-0.8033,51.5519],[-0.7971,51.5515],[-0.7955,51.5512],[-0.793,51.5514],[-0.7904,51.553],[-0.7864,51.554],[-0.7827,51.556],[-0.7794,51.5602],[-0.7778,51.5639],[-0.7764,51.5658],[-0.7737,51.5672],[-0.7709,51.5679],[-0.7701,51.5666],[-0.7681,51.5658],[-0.7648,51.5664],[-0.7613,51.5661],[-0.7577,51.5648],[-0.7568,51.5649],[-0.7539,51.5665],[-0.7489,51.5684],[-0.7454,51.5706],[-0.7411,51.5717],[-0.7388,51.5734],[-0.7371,51.5741],[-0.7333,51.5751],[-0.731,51.5762],[-0.7279,51.5772],[-0.7229,51.5778],[-0.719,51.5777],[-0.7164,51.577],[-0.7155,51.5765],[-0.7136,51.5744],[-0.7125,51.5727],[-0.7118,51.5709],[-0.7115,51.5687],[-0.7122,51.5655],[-0.7108,51.5641],[-0.7085,51.5631],[-0.7056,51.5622],[-0.7037,51.5626],[-0.7031,51.5631],[-0.7022,51.5652],[-0.7005,51.5658],[-0.6973,51.5654],[-0.696,51.5649],[-0.6948,51.5635],[-0.6942,51.5622],[-0.6926,51.5601],[-0.6912,51.5568],[-0.6911,51.5538],[-0.6915,51.5498],[-0.6914,51.5478],[-0.6925,51.5443],[-0.6935,51.5428],[-0.6962,51.5402],[-0.698,51.5375],[-0.6978,51.5346],[-0.6997,51.5314],[-0.7002,51.5287],[-0.7009,51.5275],[-0.7014,51.5254],[-0.702,51.5242],[-0.7015,51.5213],[-0.7016,51.5187],[-0.7035,51.5128],[-0.7032,51.5111],[-0.7019,51.5104],[-0.6989,51.5096],[-0.6955,51.5103],[-0.6926,51.5101],[-0.6913,51.5094],[-0.6885,51.5085],[-0.6861,51.507],[-0.6827,51.5033],[-0.6825,51.5014],[-0.6817,51.4999],[-0.6795,51.4972],[-0.6785,51.4946],[-0.6743,51.4931],[-0.6729,51.4924],[-0.6692,51.4896],[-0.6656,51.4883],[-0.6623,51.4879],[-0.6583,51.4871],[-0.6559,51.4872],[-0.6543,51.4869],[-0.6524,51.4856],[-0.6511,51.4856],[-0.6498,51.487],[-0.6479,51.4885],[-0.6468,51.4898],[-0.6459,51.4902],[-0.6416,51.4902],[-0.6399,51.4905],[-0.6385,51.4917],[-0.634,51.493],[-0.6357,51.495],[-0.6377,51.4954],[-0.6402,51.4964],[-0.6445,51.4965],[-0.6422,51.5006]]]}</t>
  </si>
  <si>
    <t>{"type":"Polygon","coordinates":[[[-0.8428,51.5448],[-0.8428,51.5429],[-0.8441,51.5395],[-0.8459,51.5368],[-0.846,51.5346],[-0.8469,51.533],[-0.8496,51.5318],[-0.8505,51.5307],[-0.8524,51.5293],[-0.8539,51.5261],[-0.8501,51.5245],[-0.8474,51.5221],[-0.8453,51.5206],[-0.8402,51.5163],[-0.8393,51.5159],[-0.8378,51.5141],[-0.836,51.5127],[-0.834,51.5129],[-0.8283,51.5124],[-0.8242,51.5125],[-0.822,51.5106],[-0.8192,51.5092],[-0.8174,51.5073],[-0.8171,51.5028],[-0.8175,51.5012],[-0.8187,51.4989],[-0.8171,51.4964],[-0.8186,51.4958],[-0.8197,51.4958],[-0.82,51.4971],[-0.821,51.4972],[-0.8216,51.4956],[-0.8228,51.494],[-0.8253,51.492],[-0.8272,51.4895],[-0.8292,51.4878],[-0.8293,51.4865],[-0.828,51.4839],[-0.8264,51.4825],[-0.8267,51.4815],[-0.8262,51.4798],[-0.8251,51.4784],[-0.8242,51.4779],[-0.8237,51.4759],[-0.822,51.4741],[-0.8218,51.4726],[-0.8246,51.4701],[-0.825,51.4688],[-0.8252,51.4656],[-0.8303,51.4645],[-0.8338,51.4641],[-0.8293,51.4624],[-0.8283,51.4617],[-0.8267,51.4557],[-0.8261,51.4545],[-0.8181,51.4432],[-0.8132,51.4425],[-0.8085,51.4425],[-0.806,51.4414],[-0.8,51.4412],[-0.7996,51.439],[-0.7983,51.4364],[-0.7981,51.4355],[-0.7985,51.4341],[-0.7985,51.4301],[-0.7979,51.4288],[-0.7981,51.4253],[-0.798,51.4237],[-0.7987,51.4214],[-0.7985,51.4186],[-0.7976,51.4169],[-0.797,51.415],[-0.7958,51.4132],[-0.7936,51.4118],[-0.7929,51.4108],[-0.7925,51.4088],[-0.7939,51.4085],[-0.7981,51.4092],[-0.802,51.4091],[-0.8014,51.4049],[-0.799,51.4001],[-0.7981,51.3975],[-0.7978,51.3957],[-0.796,51.3929],[-0.7917,51.3804],[-0.7889,51.3718],[-0.8092,51.371],[-0.8136,51.3703],[-0.8145,51.3695],[-0.827,51.364],[-0.8281,51.363],[-0.8291,51.361],[-0.8325,51.3578],[-0.8342,51.3554],[-0.8346,51.3543],[-0.8374,51.3529],[-0.8413,51.3527],[-0.8416,51.3522],[-0.8446,51.3522],[-0.8459,51.3527],[-0.8475,51.3524],[-0.8502,51.3532],[-0.8512,51.354],[-0.8533,51.3542],[-0.8543,51.3539],[-0.8575,51.3538],[-0.8601,51.3541],[-0.8649,51.3543],[-0.866,51.3539],[-0.8682,51.3547],[-0.8717,51.3527],[-0.8733,51.3523],[-0.8779,51.3526],[-0.8792,51.3532],[-0.8792,51.3538],[-0.8817,51.3538],[-0.8829,51.3555],[-0.8845,51.3555],[-0.8853,51.3547],[-0.8882,51.3563],[-0.8897,51.3569],[-0.8926,51.3563],[-0.8954,51.3572],[-0.8972,51.3573],[-0.8975,51.3579],[-0.8998,51.359],[-0.9015,51.359],[-0.9037,51.3581],[-0.9071,51.3597],[-0.9111,51.361],[-0.9145,51.3609],[-0.9159,51.3611],[-0.9178,51.3622],[-0.9184,51.3632],[-0.9176,51.3636],[-0.9183,51.3649],[-0.9237,51.366],[-0.9251,51.3659],[-0.9262,51.3653],[-0.9284,51.3653],[-0.9307,51.3645],[-0.9329,51.3647],[-0.9367,51.366],[-0.9371,51.3639],[-0.9392,51.3632],[-0.9414,51.3639],[-0.9467,51.3632],[-0.9527,51.3626],[-0.967,51.3607],[-0.971,51.3603],[-0.9725,51.3599],[-0.9755,51.3602],[-0.9774,51.3606],[-0.9813,51.36],[-0.9841,51.3597],[-0.9868,51.3599],[-0.9879,51.3607],[-0.9855,51.3619],[-0.9861,51.3628],[-0.9865,51.3639],[-0.988,51.3644],[-0.9899,51.3639],[-0.9915,51.3652],[-0.9917,51.3668],[-0.9905,51.3679],[-0.9905,51.3697],[-0.9886,51.3701],[-0.9876,51.3711],[-0.9854,51.3707],[-0.9838,51.3719],[-0.9836,51.3733],[-0.9817,51.3757],[-0.9843,51.3767],[-0.9837,51.3772],[-0.9871,51.3798],[-0.9903,51.3815],[-0.9927,51.384],[-0.9968,51.386],[-0.9999,51.3883],[-1.0026,51.3897],[-1.0072,51.3915],[-1.0119,51.3929],[-1.0106,51.3955],[-1.0098,51.3967],[-1.0091,51.3988],[-1.0042,51.4036],[-1.0035,51.4051],[-1.0039,51.4063],[-1.0035,51.4079],[-1.0011,51.4093],[-1.0008,51.4102],[-0.9992,51.4122],[-0.9998,51.4127],[-1.0002,51.4143],[-1.0014,51.4143],[-1.0003,51.4158],[-0.9979,51.417],[-0.9983,51.4175],[-0.998,51.4195],[-1,51.4201],[-0.9992,51.4219],[-1.0003,51.4224],[-0.9996,51.4249],[-1.0028,51.4261],[-1.0012,51.4264],[-1.0013,51.4257],[-0.9994,51.4248],[-0.9984,51.424],[-0.9966,51.4217],[-0.9963,51.4196],[-0.9932,51.4195],[-0.9915,51.4205],[-0.9878,51.4208],[-0.9848,51.422],[-0.9845,51.4213],[-0.9814,51.4206],[-0.9834,51.4189],[-0.981,51.4172],[-0.9798,51.4146],[-0.9799,51.413],[-0.9794,51.4125],[-0.9737,51.4125],[-0.9737,51.4098],[-0.9705,51.4103],[-0.9621,51.4123],[-0.9621,51.4139],[-0.9599,51.4143],[-0.9603,51.4151],[-0.9569,51.4195],[-0.9558,51.4205],[-0.9512,51.4232],[-0.9492,51.4238],[-0.9462,51.4271],[-0.9434,51.4293],[-0.944,51.4301],[-0.9436,51.4364],[-0.9437,51.4384],[-0.9463,51.4381],[-0.9464,51.4392],[-0.9482,51.4393],[-0.9479,51.4411],[-0.9466,51.441],[-0.9463,51.4423],[-0.9446,51.4429],[-0.9446,51.4464],[-0.9418,51.446],[-0.9374,51.4444],[-0.9348,51.443],[-0.9339,51.4419],[-0.9321,51.4411],[-0.9307,51.4422],[-0.9285,51.4452],[-0.9316,51.4477],[-0.9333,51.4501],[-0.9353,51.4522],[-0.9389,51.4546],[-0.9424,51.4561],[-0.9451,51.4569],[-0.9501,51.4577],[-0.9492,51.4595],[-0.946,51.4595],[-0.9424,51.4606],[-0.938,51.4627],[-0.9356,51.4643],[-0.9324,51.466],[-0.9313,51.4673],[-0.9298,51.4678],[-0.9248,51.4671],[-0.9233,51.4673],[-0.9217,51.468],[-0.9205,51.4713],[-0.9193,51.4727],[-0.917,51.4743],[-0.9145,51.4749],[-0.9132,51.476],[-0.9103,51.4771],[-0.9106,51.4796],[-0.9102,51.4822],[-0.9082,51.484],[-0.9053,51.4851],[-0.9024,51.4853],[-0.9009,51.4857],[-0.8977,51.4873],[-0.8982,51.4885],[-0.8967,51.4899],[-0.8965,51.4916],[-0.8938,51.4922],[-0.8935,51.4928],[-0.8953,51.494],[-0.8938,51.495],[-0.894,51.4965],[-0.8908,51.4983],[-0.8872,51.5],[-0.8859,51.5001],[-0.8824,51.5014],[-0.8797,51.5019],[-0.8745,51.5021],[-0.8718,51.5024],[-0.8707,51.503],[-0.8701,51.5045],[-0.871,51.5056],[-0.871,51.5067],[-0.872,51.5079],[-0.8743,51.5092],[-0.8763,51.5098],[-0.8801,51.5115],[-0.8809,51.5136],[-0.8803,51.5152],[-0.8801,51.517],[-0.8786,51.5181],[-0.8783,51.5231],[-0.8788,51.5237],[-0.886,51.5286],[-0.888,51.5301],[-0.8924,51.5326],[-0.8954,51.5336],[-0.899,51.5356],[-0.9003,51.5369],[-0.9004,51.5389],[-0.9001,51.5405],[-0.8988,51.5425],[-0.8969,51.5449],[-0.8959,51.5465],[-0.8937,51.5493],[-0.8921,51.5521],[-0.8904,51.5549],[-0.889,51.5577],[-0.8874,51.5595],[-0.8861,51.5603],[-0.8835,51.5614],[-0.8813,51.562],[-0.877,51.562],[-0.8744,51.5612],[-0.8728,51.5603],[-0.8716,51.5581],[-0.8705,51.5573],[-0.8678,51.5561],[-0.8649,51.553],[-0.8638,51.551],[-0.8637,51.5499],[-0.8617,51.5487],[-0.8597,51.5484],[-0.8575,51.5488],[-0.854,51.548],[-0.851,51.5466],[-0.8471,51.5452],[-0.8428,51.5448]]]}</t>
  </si>
  <si>
    <t>{"type":"Polygon","coordinates":[[[-0.6682,52.195],[-0.668,52.1941],[-0.6658,52.1926],[-0.6642,52.1925],[-0.6597,52.1912],[-0.6575,52.1898],[-0.6556,52.1896],[-0.6491,52.1898],[-0.6471,52.1893],[-0.6438,52.189],[-0.6424,52.1884],[-0.6407,52.1871],[-0.6392,52.1867],[-0.6398,52.1845],[-0.6395,52.1834],[-0.6324,52.1821],[-0.6275,52.1815],[-0.6293,52.1789],[-0.6277,52.1762],[-0.6277,52.1747],[-0.6283,52.1725],[-0.6307,52.172],[-0.6333,52.1701],[-0.6349,52.168],[-0.6345,52.1666],[-0.6336,52.1661],[-0.6313,52.164],[-0.6302,52.1619],[-0.6296,52.1595],[-0.63,52.1572],[-0.6309,52.1547],[-0.6333,52.1538],[-0.6371,52.153],[-0.6408,52.1529],[-0.6408,52.1524],[-0.6392,52.1509],[-0.636,52.1474],[-0.6379,52.1464],[-0.6364,52.1438],[-0.6344,52.1424],[-0.6354,52.1408],[-0.6355,52.1392],[-0.6346,52.138],[-0.6303,52.1374],[-0.629,52.137],[-0.6272,52.1353],[-0.6229,52.1343],[-0.6195,52.1331],[-0.6177,52.133],[-0.6147,52.1338],[-0.6101,52.1337],[-0.6075,52.134],[-0.6067,52.1334],[-0.6044,52.1307],[-0.6021,52.1289],[-0.6015,52.1279],[-0.599,52.1258],[-0.599,52.1237],[-0.5975,52.1211],[-0.597,52.1194],[-0.5972,52.1174],[-0.598,52.1165],[-0.5978,52.1156],[-0.5958,52.1136],[-0.5932,52.1124],[-0.5918,52.1107],[-0.5933,52.1105],[-0.5972,52.1086],[-0.5986,52.1069],[-0.6006,52.106],[-0.6019,52.105],[-0.5968,52.1017],[-0.5982,52.101],[-0.6009,52.1006],[-0.6026,52.1001],[-0.604,52.0991],[-0.6044,52.0961],[-0.6073,52.0945],[-0.6058,52.0921],[-0.6084,52.0911],[-0.6103,52.0908],[-0.6113,52.0901],[-0.6136,52.0896],[-0.6165,52.0882],[-0.6185,52.0857],[-0.6212,52.0843],[-0.6234,52.0837],[-0.6258,52.0844],[-0.6273,52.0833],[-0.6282,52.0821],[-0.6314,52.081],[-0.6324,52.0797],[-0.6355,52.0781],[-0.6375,52.0756],[-0.6373,52.075],[-0.6386,52.0731],[-0.6386,52.0717],[-0.6409,52.069],[-0.6416,52.0677],[-0.6437,52.0667],[-0.6483,52.0658],[-0.651,52.0641],[-0.6534,52.0617],[-0.6543,52.0596],[-0.6569,52.058],[-0.6581,52.0568],[-0.6591,52.057],[-0.6613,52.0539],[-0.6622,52.0543],[-0.6642,52.052],[-0.666,52.0514],[-0.6678,52.0502],[-0.669,52.0487],[-0.6641,52.0467],[-0.6453,52.038],[-0.6431,52.0372],[-0.6439,52.0355],[-0.6433,52.0347],[-0.6434,52.0325],[-0.6448,52.0312],[-0.6423,52.0303],[-0.6439,52.0283],[-0.6426,52.0281],[-0.6432,52.0268],[-0.643,52.0259],[-0.6409,52.0253],[-0.6415,52.0248],[-0.6404,52.0236],[-0.6447,52.022],[-0.6459,52.0217],[-0.6476,52.019],[-0.651,52.0185],[-0.6491,52.0148],[-0.6484,52.0152],[-0.6449,52.0135],[-0.6435,52.0108],[-0.6453,52.0103],[-0.6494,52.0103],[-0.6542,52.0071],[-0.6563,52.0054],[-0.6566,52.004],[-0.6588,52.0017],[-0.6594,52],[-0.6617,51.9997],[-0.6603,51.9967],[-0.6601,51.9947],[-0.6593,51.993],[-0.6606,51.9908],[-0.6577,51.9897],[-0.6555,51.9882],[-0.656,51.9867],[-0.6551,51.9852],[-0.6563,51.9844],[-0.6558,51.9837],[-0.6562,51.982],[-0.655,51.9807],[-0.6538,51.98],[-0.6513,51.9776],[-0.6491,51.9762],[-0.6481,51.9744],[-0.6457,51.9722],[-0.647,51.9717],[-0.6502,51.9711],[-0.6523,51.9703],[-0.653,51.9692],[-0.6573,51.9716],[-0.6611,51.9734],[-0.6661,51.9761],[-0.6685,51.9776],[-0.6691,51.9785],[-0.6705,51.9778],[-0.6706,51.9766],[-0.6746,51.9766],[-0.6776,51.9769],[-0.6783,51.9782],[-0.6823,51.9796],[-0.685,51.9799],[-0.6857,51.9803],[-0.6898,51.9812],[-0.6932,51.9824],[-0.696,51.9822],[-0.6974,51.9828],[-0.7001,51.9844],[-0.7001,51.9854],[-0.7016,51.9855],[-0.7016,51.987],[-0.7038,51.988],[-0.7065,51.9883],[-0.7077,51.9881],[-0.71,51.9885],[-0.7125,51.9897],[-0.7139,51.9883],[-0.7157,51.9843],[-0.7178,51.9826],[-0.717,51.9814],[-0.7145,51.981],[-0.7143,51.9803],[-0.7128,51.9792],[-0.714,51.9786],[-0.714,51.9779],[-0.7166,51.9772],[-0.7219,51.9756],[-0.7238,51.9753],[-0.7251,51.9746],[-0.7309,51.9724],[-0.7406,51.97],[-0.7449,51.9723],[-0.7476,51.9735],[-0.7437,51.9752],[-0.7467,51.9764],[-0.7497,51.978],[-0.7555,51.9806],[-0.7576,51.9828],[-0.7609,51.9847],[-0.762,51.9855],[-0.7712,51.9829],[-0.7763,51.9886],[-0.7828,51.9885],[-0.7844,51.9882],[-0.7888,51.988],[-0.7941,51.9871],[-0.7997,51.9869],[-0.8035,51.9855],[-0.8044,51.9858],[-0.806,51.993],[-0.8063,51.9957],[-0.808,52.0003],[-0.8107,52.0043],[-0.8123,52.006],[-0.8138,52.0055],[-0.8163,52.0054],[-0.818,52.0061],[-0.8194,52.0075],[-0.8193,52.0106],[-0.8196,52.012],[-0.8211,52.013],[-0.8233,52.0138],[-0.825,52.0148],[-0.8266,52.0149],[-0.8292,52.016],[-0.8308,52.0174],[-0.8329,52.0185],[-0.8353,52.0189],[-0.8391,52.0212],[-0.8452,52.0229],[-0.847,52.0246],[-0.8475,52.0256],[-0.8495,52.026],[-0.8524,52.0274],[-0.8519,52.028],[-0.8553,52.0299],[-0.8569,52.0305],[-0.8559,52.0317],[-0.858,52.033],[-0.8591,52.0344],[-0.8612,52.0357],[-0.8671,52.0386],[-0.867,52.0401],[-0.8695,52.0404],[-0.8713,52.0402],[-0.8718,52.0418],[-0.8705,52.0434],[-0.8697,52.0448],[-0.8678,52.0462],[-0.8656,52.0466],[-0.865,52.0458],[-0.8634,52.046],[-0.8626,52.0452],[-0.8595,52.0446],[-0.8579,52.046],[-0.8556,52.0475],[-0.8557,52.0479],[-0.8536,52.0493],[-0.8525,52.0507],[-0.8531,52.052],[-0.8557,52.0532],[-0.858,52.0532],[-0.8599,52.0541],[-0.861,52.0553],[-0.8601,52.056],[-0.86,52.0576],[-0.8605,52.0586],[-0.8619,52.0593],[-0.863,52.0604],[-0.8628,52.0609],[-0.8594,52.0635],[-0.8575,52.0641],[-0.8557,52.0639],[-0.8507,52.0647],[-0.8454,52.063],[-0.8428,52.0631],[-0.8395,52.0638],[-0.8385,52.0642],[-0.8356,52.0664],[-0.8342,52.0683],[-0.8328,52.0693],[-0.8328,52.0709],[-0.832,52.0719],[-0.8341,52.0727],[-0.8342,52.0734],[-0.836,52.0751],[-0.836,52.0769],[-0.8353,52.0776],[-0.8353,52.0798],[-0.8368,52.0805],[-0.8375,52.0823],[-0.8396,52.083],[-0.8413,52.0841],[-0.8439,52.085],[-0.8438,52.0857],[-0.8451,52.0864],[-0.8459,52.089],[-0.8463,52.0911],[-0.8489,52.0922],[-0.8518,52.092],[-0.8548,52.0923],[-0.8563,52.0936],[-0.8564,52.095],[-0.8585,52.0974],[-0.86,52.0979],[-0.8611,52.0978],[-0.8636,52.0984],[-0.8649,52.0993],[-0.8673,52.0993],[-0.8686,52.0996],[-0.8689,52.101],[-0.866,52.1019],[-0.8653,52.103],[-0.8698,52.105],[-0.8698,52.1063],[-0.8686,52.1084],[-0.8697,52.1103],[-0.8728,52.1126],[-0.8753,52.1122],[-0.8765,52.1129],[-0.8785,52.1125],[-0.8804,52.113],[-0.8817,52.1127],[-0.8837,52.1136],[-0.8862,52.1135],[-0.8873,52.1145],[-0.8852,52.1162],[-0.8839,52.1164],[-0.882,52.1183],[-0.8818,52.1198],[-0.8807,52.1202],[-0.8808,52.1217],[-0.8801,52.1225],[-0.8808,52.1235],[-0.8797,52.1243],[-0.8806,52.1253],[-0.8807,52.1263],[-0.8789,52.1261],[-0.8766,52.127],[-0.8729,52.129],[-0.8697,52.1302],[-0.866,52.1302],[-0.8616,52.1306],[-0.8588,52.1311],[-0.8555,52.1313],[-0.8535,52.1317],[-0.853,52.1303],[-0.8513,52.1293],[-0.8486,52.1295],[-0.8468,52.1294],[-0.8443,52.1299],[-0.8393,52.1305],[-0.8379,52.1308],[-0.8358,52.1328],[-0.8321,52.1312],[-0.8282,52.1326],[-0.8286,52.1357],[-0.8314,52.1414],[-0.8316,52.1437],[-0.8166,52.1435],[-0.8141,52.1425],[-0.8136,52.1438],[-0.8127,52.1443],[-0.8129,52.1456],[-0.811,52.1474],[-0.8092,52.1485],[-0.8093,52.15],[-0.8074,52.1514],[-0.807,52.1527],[-0.8076,52.157],[-0.8028,52.1575],[-0.8021,52.1584],[-0.7999,52.1572],[-0.799,52.1555],[-0.7969,52.1534],[-0.7941,52.154],[-0.7936,52.1523],[-0.7921,52.1513],[-0.7905,52.1521],[-0.7874,52.1547],[-0.7857,52.1573],[-0.7844,52.1584],[-0.7834,52.1603],[-0.7818,52.1617],[-0.7803,52.1633],[-0.7831,52.1642],[-0.7832,52.1659],[-0.7795,52.1656],[-0.7783,52.1685],[-0.7776,52.1688],[-0.7752,52.1687],[-0.772,52.1692],[-0.768,52.1705],[-0.7653,52.1711],[-0.7648,52.1703],[-0.7642,52.1678],[-0.7627,52.1661],[-0.7627,52.1648],[-0.7621,52.1634],[-0.761,52.164],[-0.7601,52.1655],[-0.7577,52.1671],[-0.7552,52.1676],[-0.7536,52.1674],[-0.7507,52.1676],[-0.7498,52.1669],[-0.748,52.168],[-0.7463,52.1688],[-0.7448,52.1703],[-0.7417,52.171],[-0.739,52.1712],[-0.7388,52.1722],[-0.7374,52.1737],[-0.7347,52.1735],[-0.7301,52.1783],[-0.7293,52.1795],[-0.7249,52.181],[-0.7208,52.1819],[-0.718,52.1833],[-0.7162,52.1853],[-0.711,52.1885],[-0.7087,52.1888],[-0.7051,52.1908],[-0.7055,52.1916],[-0.7014,52.1934],[-0.6998,52.1935],[-0.6964,52.1943],[-0.6943,52.1952],[-0.6861,52.1959],[-0.6847,52.1963],[-0.6813,52.1957],[-0.68,52.1961],[-0.6753,52.1958],[-0.6734,52.1961],[-0.6692,52.1951],[-0.6682,52.195]]]}</t>
  </si>
  <si>
    <t>{"type":"Polygon","coordinates":[[[-0.135,50.8866],[-0.1356,50.8851],[-0.1359,50.8799],[-0.1353,50.8781],[-0.1299,50.8787],[-0.1267,50.8781],[-0.1242,50.878],[-0.1243,50.8762],[-0.1223,50.8761],[-0.1218,50.8734],[-0.1156,50.8743],[-0.1139,50.874],[-0.1117,50.8732],[-0.1053,50.8723],[-0.1035,50.8728],[-0.1045,50.8746],[-0.098,50.8765],[-0.0985,50.8775],[-0.0975,50.878],[-0.0948,50.8765],[-0.0938,50.8764],[-0.085,50.8731],[-0.0861,50.8714],[-0.0856,50.8702],[-0.0843,50.8686],[-0.0829,50.8675],[-0.0842,50.8669],[-0.0832,50.863],[-0.0817,50.8607],[-0.08,50.8609],[-0.0789,50.8538],[-0.0725,50.8483],[-0.0708,50.8458],[-0.0724,50.844],[-0.0735,50.8413],[-0.0642,50.8414],[-0.0604,50.842],[-0.0584,50.8429],[-0.0532,50.8444],[-0.0489,50.8444],[-0.0456,50.845],[-0.0435,50.8443],[-0.0433,50.8431],[-0.0369,50.8412],[-0.0363,50.8396],[-0.039,50.8379],[-0.0381,50.8364],[-0.0387,50.8342],[-0.0389,50.8294],[-0.0391,50.8286],[-0.0425,50.8243],[-0.0446,50.8236],[-0.0458,50.8235],[-0.0453,50.8219],[-0.0422,50.8215],[-0.0397,50.8215],[-0.0379,50.8209],[-0.0356,50.8197],[-0.0333,50.8188],[-0.031,50.8174],[-0.0303,50.8174],[-0.0264,50.818],[-0.0205,50.8218],[-0.0193,50.8197],[-0.0164,50.816],[-0.016,50.8149],[-0.0187,50.8139],[-0.0207,50.8129],[-0.0231,50.8112],[-0.0281,50.8084],[-0.0314,50.805],[-0.0344,50.8025],[-0.0371,50.8009],[-0.0382,50.7995],[-0.0383,50.7995],[-0.0385,50.7992],[-0.0418,50.8],[-0.0437,50.7999],[-0.0452,50.8006],[-0.0502,50.8015],[-0.0543,50.8014],[-0.0565,50.8017],[-0.0656,50.8046],[-0.0692,50.8055],[-0.0734,50.8069],[-0.0789,50.8083],[-0.0858,50.8104],[-0.0896,50.8113],[-0.0926,50.8118],[-0.0936,50.8105],[-0.1037,50.8122],[-0.1045,50.8113],[-0.1078,50.8117],[-0.1075,50.8128],[-0.1121,50.8141],[-0.119,50.8157],[-0.1204,50.8156],[-0.1325,50.8183],[-0.1368,50.819],[-0.137,50.8186],[-0.141,50.819],[-0.1462,50.8202],[-0.1481,50.8201],[-0.1495,50.8205],[-0.156,50.8215],[-0.1614,50.8226],[-0.1647,50.8228],[-0.1672,50.8233],[-0.1692,50.8234],[-0.1731,50.8238],[-0.175,50.8238],[-0.1942,50.8259],[-0.1994,50.826],[-0.2044,50.8265],[-0.2054,50.8262],[-0.2085,50.8267],[-0.2094,50.8266],[-0.2161,50.8276],[-0.2154,50.8305],[-0.2164,50.8306],[-0.2167,50.833],[-0.2175,50.8329],[-0.2222,50.8383],[-0.225,50.8413],[-0.226,50.8429],[-0.2277,50.8444],[-0.2284,50.8456],[-0.2294,50.8457],[-0.2306,50.8483],[-0.2324,50.8495],[-0.2344,50.8511],[-0.2354,50.8524],[-0.2359,50.8538],[-0.236,50.8565],[-0.2364,50.8575],[-0.239,50.8587],[-0.2397,50.8619],[-0.2415,50.8629],[-0.2447,50.8634],[-0.2451,50.8639],[-0.2406,50.8652],[-0.2395,50.8667],[-0.2388,50.8697],[-0.2374,50.872],[-0.2338,50.8752],[-0.2327,50.8759],[-0.2293,50.877],[-0.2267,50.8782],[-0.2255,50.8781],[-0.2247,50.8772],[-0.2246,50.8763],[-0.223,50.8763],[-0.2174,50.8753],[-0.2142,50.8752],[-0.2143,50.8737],[-0.2139,50.8705],[-0.2107,50.8705],[-0.2067,50.8704],[-0.2054,50.8701],[-0.2025,50.8756],[-0.2009,50.8749],[-0.199,50.8701],[-0.1975,50.8696],[-0.1944,50.8697],[-0.1892,50.869],[-0.1878,50.8686],[-0.1898,50.8744],[-0.1879,50.8755],[-0.1864,50.8756],[-0.185,50.8767],[-0.1832,50.879],[-0.1818,50.8811],[-0.1813,50.8837],[-0.1823,50.8871],[-0.1825,50.8883],[-0.1808,50.8884],[-0.1778,50.8905],[-0.1694,50.8899],[-0.1686,50.8924],[-0.1659,50.8923],[-0.1682,50.8851],[-0.1677,50.8847],[-0.1685,50.8819],[-0.1676,50.881],[-0.1619,50.881],[-0.1596,50.8803],[-0.1549,50.8797],[-0.153,50.8799],[-0.1528,50.8826],[-0.1532,50.8849],[-0.151,50.8858],[-0.1446,50.887],[-0.1426,50.8862],[-0.142,50.8851],[-0.1424,50.8843],[-0.1372,50.8846],[-0.135,50.8866]]]}</t>
  </si>
  <si>
    <t>{"type":"MultiPolygon","coordinates":[[[[-1.108,50.792],[-1.1084,50.7939],[-1.1072,50.7945],[-1.1087,50.7957],[-1.1088,50.7965],[-1.1058,50.7973],[-1.1074,50.7986],[-1.109,50.7993],[-1.1113,50.7985],[-1.1118,50.801],[-1.1116,50.807],[-1.1077,50.8069],[-1.1079,50.804],[-1.1062,50.804],[-1.1062,50.8055],[-1.1038,50.8057],[-1.1039,50.8073],[-1.1057,50.8074],[-1.1062,50.8088],[-1.104,50.8105],[-1.0947,50.8089],[-1.0938,50.8086],[-1.0912,50.8091],[-1.0905,50.8116],[-1.0948,50.8111],[-1.0939,50.8128],[-1.0912,50.8148],[-1.0908,50.8168],[-1.0931,50.8209],[-1.0937,50.823],[-1.0942,50.8232],[-1.0973,50.8229],[-1.0998,50.8252],[-1.1003,50.8266],[-1.0953,50.8269],[-1.0932,50.828],[-1.0921,50.8278],[-1.0901,50.8265],[-1.0862,50.826],[-1.0861,50.825],[-1.0852,50.8247],[-1.084,50.8254],[-1.0833,50.8278],[-1.0839,50.8291],[-1.0832,50.8304],[-1.0814,50.8311],[-1.0804,50.8321],[-1.0789,50.833],[-1.0785,50.836],[-1.0768,50.8367],[-1.0754,50.8369],[-1.0715,50.8367],[-1.0713,50.8364],[-1.0672,50.8363],[-1.0606,50.8355],[-1.0576,50.8347],[-1.0548,50.8334],[-1.0525,50.8328],[-1.0483,50.8324],[-1.0477,50.8318],[-1.0449,50.8309],[-1.0441,50.83],[-1.0447,50.829],[-1.0447,50.8263],[-1.0423,50.8258],[-1.0412,50.8243],[-1.0419,50.8237],[-1.0414,50.8222],[-1.0419,50.8209],[-1.043,50.8197],[-1.0431,50.8185],[-1.0424,50.8171],[-1.0424,50.8137],[-1.0406,50.8114],[-1.0405,50.8106],[-1.0414,50.8095],[-1.0412,50.8087],[-1.0423,50.8071],[-1.0418,50.8041],[-1.0397,50.7992],[-1.0389,50.7977],[-1.0384,50.7946],[-1.04,50.794],[-1.0425,50.7917],[-1.0428,50.7908],[-1.0443,50.7906],[-1.0437,50.7897],[-1.042,50.7896],[-1.0398,50.7901],[-1.0347,50.7923],[-1.0323,50.792],[-1.0306,50.7929],[-1.0305,50.7951],[-1.0292,50.7937],[-1.0299,50.7909],[-1.0292,50.79],[-1.0294,50.7887],[-1.0302,50.7878],[-1.0321,50.7868],[-1.0334,50.7866],[-1.0364,50.7857],[-1.0395,50.7854],[-1.0437,50.7847],[-1.0511,50.7838],[-1.0556,50.7829],[-1.062,50.7813],[-1.0682,50.7802],[-1.082,50.7782],[-1.0888,50.7776],[-1.0923,50.7791],[-1.0934,50.7803],[-1.0957,50.7817],[-1.1004,50.7851],[-1.1018,50.7856],[-1.102,50.7866],[-1.104,50.7878],[-1.1056,50.7885],[-1.1072,50.7898],[-1.109,50.7905],[-1.1095,50.7916],[-1.108,50.792]]],[[[-1.0206,50.8391],[-1.0219,50.8373],[-1.0221,50.8358],[-1.0223,50.8346],[-1.024,50.833],[-1.0244,50.8315],[-1.0229,50.8304],[-1.0249,50.8264],[-1.0275,50.8268],[-1.0279,50.8276],[-1.0299,50.8273],[-1.0317,50.8288],[-1.035,50.8294],[-1.0362,50.8334],[-1.0362,50.8353],[-1.0387,50.8346],[-1.0411,50.8345],[-1.0435,50.8337],[-1.0446,50.834],[-1.0487,50.8335],[-1.0526,50.8335],[-1.0587,50.8353],[-1.063,50.8361],[-1.071,50.8369],[-1.0745,50.8369],[-1.0773,50.8373],[-1.079,50.8372],[-1.0818,50.8358],[-1.087,50.831],[-1.0879,50.8299],[-1.0879,50.8287],[-1.0897,50.8289],[-1.0878,50.8313],[-1.0894,50.8308],[-1.0922,50.8312],[-1.0947,50.8313],[-1.0966,50.8324],[-1.0994,50.8346],[-1.1005,50.8349],[-1.1062,50.8379],[-1.1064,50.8388],[-1.1025,50.8459],[-1.1033,50.8464],[-1.1083,50.8469],[-1.1139,50.8468],[-1.115,50.8457],[-1.1126,50.8442],[-1.113,50.8432],[-1.1146,50.8439],[-1.1166,50.8439],[-1.117,50.843],[-1.1158,50.842],[-1.1161,50.8413],[-1.1165,50.8423],[-1.1182,50.8442],[-1.1177,50.8444],[-1.1179,50.847],[-1.1176,50.8497],[-1.1176,50.8515],[-1.1167,50.8515],[-1.1168,50.8545],[-1.1159,50.8548],[-1.1159,50.8583],[-1.113,50.8583],[-1.0999,50.8572],[-1.0992,50.8589],[-1.0941,50.8593],[-1.0841,50.8573],[-1.0795,50.8569],[-1.0756,50.8564],[-1.0715,50.8566],[-1.0711,50.8587],[-1.0689,50.8583],[-1.0657,50.8585],[-1.0652,50.8577],[-1.0622,50.8576],[-1.0622,50.8555],[-1.0596,50.8555],[-1.0544,50.8551],[-1.0542,50.8566],[-1.0522,50.8565],[-1.0517,50.856],[-1.0499,50.8559],[-1.0498,50.8553],[-1.0468,50.8551],[-1.047,50.8539],[-1.042,50.8533],[-1.0376,50.853],[-1.0266,50.8527],[-1.0231,50.8528],[-1.0224,50.8513],[-1.0225,50.8504],[-1.0245,50.8498],[-1.0239,50.8479],[-1.0252,50.8477],[-1.0248,50.846],[-1.0235,50.8461],[-1.0224,50.8418],[-1.0206,50.8391]]],[[[-1.0926,50.8151],[-1.0984,50.8137],[-1.1013,50.8136],[-1.1012,50.8147],[-1.1003,50.8155],[-1.0997,50.8183],[-1.0987,50.8199],[-1.097,50.8206],[-1.0961,50.8206],[-1.0942,50.8192],[-1.0926,50.8151]]]]}</t>
  </si>
  <si>
    <t>{"type":"Polygon","coordinates":[[[-1.4773,50.9286],[-1.4759,50.9291],[-1.4719,50.93],[-1.4716,50.9316],[-1.4703,50.9315],[-1.4676,50.9339],[-1.4662,50.9347],[-1.4641,50.9351],[-1.4649,50.936],[-1.4651,50.9379],[-1.4637,50.9399],[-1.4594,50.9433],[-1.4593,50.9436],[-1.456,50.946],[-1.4524,50.9436],[-1.451,50.9443],[-1.45,50.9472],[-1.4518,50.9491],[-1.4496,50.9499],[-1.4492,50.949],[-1.4435,50.9474],[-1.4407,50.9471],[-1.4401,50.9481],[-1.4361,50.949],[-1.4317,50.9481],[-1.4303,50.9475],[-1.4282,50.9472],[-1.4237,50.9472],[-1.4229,50.9493],[-1.4217,50.9513],[-1.4208,50.9517],[-1.4176,50.9516],[-1.4164,50.9509],[-1.4151,50.9508],[-1.4143,50.9493],[-1.4119,50.9504],[-1.4096,50.9498],[-1.4093,50.9516],[-1.4065,50.9547],[-1.4065,50.9559],[-1.4047,50.9553],[-1.4025,50.9553],[-1.4034,50.9542],[-1.4039,50.9524],[-1.4014,50.9504],[-1.4004,50.9504],[-1.3981,50.9495],[-1.3955,50.9493],[-1.3929,50.9494],[-1.3929,50.9489],[-1.3913,50.9481],[-1.3908,50.9464],[-1.3898,50.9459],[-1.3879,50.9464],[-1.3858,50.9461],[-1.3816,50.9461],[-1.3805,50.9476],[-1.3766,50.9471],[-1.371,50.9461],[-1.3698,50.9471],[-1.3669,50.9469],[-1.3632,50.9452],[-1.3547,50.941],[-1.3545,50.9406],[-1.357,50.9395],[-1.359,50.938],[-1.3568,50.9377],[-1.3543,50.9367],[-1.3531,50.9354],[-1.3536,50.9348],[-1.357,50.9329],[-1.3579,50.9307],[-1.355,50.9289],[-1.3531,50.9262],[-1.3511,50.9267],[-1.3501,50.9258],[-1.3483,50.9251],[-1.3445,50.9229],[-1.3395,50.9237],[-1.3377,50.9225],[-1.3385,50.9215],[-1.3366,50.9205],[-1.3351,50.9209],[-1.3334,50.9199],[-1.3329,50.9187],[-1.329,50.9144],[-1.3291,50.9133],[-1.3247,50.9084],[-1.3287,50.9067],[-1.3277,50.9056],[-1.3279,50.9045],[-1.324,50.9044],[-1.322,50.901],[-1.3351,50.8974],[-1.3351,50.8964],[-1.3366,50.8951],[-1.3415,50.8942],[-1.3433,50.8914],[-1.347,50.8894],[-1.3491,50.8889],[-1.351,50.8868],[-1.3547,50.8858],[-1.3586,50.885],[-1.3604,50.884],[-1.3627,50.8817],[-1.3651,50.88],[-1.3687,50.8835],[-1.3724,50.8856],[-1.3754,50.8867],[-1.379,50.8874],[-1.3829,50.8892],[-1.3841,50.8907],[-1.3844,50.8929],[-1.3842,50.8944],[-1.3828,50.8979],[-1.3829,50.9001],[-1.3848,50.9035],[-1.3837,50.9035],[-1.3828,50.9057],[-1.3798,50.9072],[-1.377,50.9081],[-1.3723,50.9104],[-1.3718,50.9121],[-1.3723,50.9133],[-1.3753,50.9156],[-1.3778,50.9165],[-1.3775,50.9148],[-1.3807,50.9156],[-1.382,50.9162],[-1.384,50.9164],[-1.3855,50.9157],[-1.3874,50.9166],[-1.3871,50.9181],[-1.3837,50.9188],[-1.3807,50.9201],[-1.378,50.921],[-1.3766,50.9226],[-1.3774,50.9231],[-1.3773,50.9241],[-1.3781,50.9255],[-1.3794,50.9269],[-1.3801,50.9295],[-1.3792,50.9314],[-1.3802,50.9322],[-1.3787,50.9337],[-1.3776,50.9343],[-1.3761,50.9342],[-1.3748,50.9359],[-1.3778,50.9349],[-1.3792,50.9347],[-1.3802,50.934],[-1.381,50.9321],[-1.3805,50.9305],[-1.3813,50.9292],[-1.381,50.9269],[-1.3796,50.9251],[-1.3796,50.9236],[-1.3811,50.9219],[-1.3837,50.9209],[-1.384,50.9212],[-1.3871,50.9205],[-1.3873,50.9199],[-1.3897,50.9189],[-1.391,50.9162],[-1.3874,50.9139],[-1.3822,50.9135],[-1.378,50.9122],[-1.3777,50.9103],[-1.384,50.9086],[-1.3883,50.906],[-1.3879,50.9058],[-1.3897,50.9017],[-1.3878,50.9011],[-1.3872,50.9],[-1.3872,50.8973],[-1.3884,50.8967],[-1.3912,50.8967],[-1.3925,50.896],[-1.3925,50.8943],[-1.3896,50.8945],[-1.3884,50.8943],[-1.3899,50.893],[-1.3924,50.8885],[-1.3935,50.889],[-1.3937,50.8913],[-1.3964,50.8926],[-1.3967,50.8903],[-1.3929,50.8874],[-1.3933,50.8831],[-1.3954,50.8831],[-1.3991,50.8887],[-1.398,50.893],[-1.3992,50.8946],[-1.4007,50.8903],[-1.4014,50.8911],[-1.4009,50.8925],[-1.4019,50.8928],[-1.4036,50.8956],[-1.4052,50.8959],[-1.4114,50.8979],[-1.4109,50.8986],[-1.4398,50.9082],[-1.4413,50.9079],[-1.4429,50.9083],[-1.4471,50.9038],[-1.451,50.9041],[-1.4668,50.9109],[-1.4688,50.9138],[-1.4712,50.9181],[-1.4716,50.9181],[-1.4739,50.9202],[-1.4751,50.9223],[-1.4765,50.9232],[-1.477,50.9243],[-1.4785,50.9251],[-1.4773,50.9256],[-1.4769,50.9268],[-1.4756,50.9283],[-1.4773,50.9286]]]}</t>
  </si>
  <si>
    <t>{"type":"Polygon","coordinates":[[[-1.3058,50.7671],[-1.3016,50.7667],[-1.2995,50.7659],[-1.298,50.7649],[-1.2958,50.7612],[-1.2944,50.7602],[-1.2922,50.758],[-1.2931,50.7559],[-1.2938,50.7552],[-1.2944,50.7533],[-1.2934,50.7494],[-1.2918,50.7461],[-1.2901,50.7438],[-1.2902,50.7431],[-1.2894,50.7417],[-1.2896,50.7396],[-1.2901,50.7385],[-1.2871,50.7359],[-1.2867,50.7348],[-1.2879,50.7341],[-1.2852,50.7338],[-1.285,50.7327],[-1.2836,50.7301],[-1.2832,50.7288],[-1.284,50.7279],[-1.2835,50.7268],[-1.2847,50.7242],[-1.2849,50.7223],[-1.2869,50.7193],[-1.2875,50.7171],[-1.2883,50.7158],[-1.2895,50.715],[-1.2893,50.7135],[-1.2899,50.7106],[-1.2909,50.708],[-1.292,50.7071],[-1.2922,50.7053],[-1.2909,50.7033],[-1.2904,50.7033],[-1.2913,50.7059],[-1.2911,50.7068],[-1.2891,50.7084],[-1.2882,50.7102],[-1.2874,50.713],[-1.2866,50.7145],[-1.2859,50.7146],[-1.2858,50.7161],[-1.2842,50.719],[-1.284,50.7199],[-1.2824,50.723],[-1.2812,50.7238],[-1.2802,50.7251],[-1.2785,50.7261],[-1.2774,50.7299],[-1.2775,50.7317],[-1.2806,50.7331],[-1.2823,50.736],[-1.2814,50.7363],[-1.2851,50.7389],[-1.2864,50.7406],[-1.2861,50.7426],[-1.2865,50.7441],[-1.2878,50.7448],[-1.2893,50.7468],[-1.2895,50.749],[-1.2907,50.7507],[-1.291,50.7538],[-1.2903,50.755],[-1.2906,50.7582],[-1.2901,50.7605],[-1.2894,50.7611],[-1.2883,50.763],[-1.2836,50.7646],[-1.2784,50.7662],[-1.2758,50.7663],[-1.2719,50.7657],[-1.2697,50.7648],[-1.2673,50.7636],[-1.2649,50.762],[-1.2615,50.7606],[-1.2597,50.7593],[-1.2586,50.7575],[-1.2567,50.7552],[-1.2556,50.7542],[-1.2482,50.7522],[-1.2469,50.7509],[-1.2463,50.7496],[-1.2417,50.7459],[-1.2402,50.744],[-1.2386,50.7428],[-1.2401,50.7418],[-1.2414,50.7423],[-1.2424,50.7411],[-1.2418,50.7387],[-1.2406,50.7403],[-1.2415,50.741],[-1.2391,50.742],[-1.2381,50.7434],[-1.2366,50.7435],[-1.231,50.743],[-1.2263,50.7413],[-1.221,50.7392],[-1.2181,50.7387],[-1.216,50.7387],[-1.214,50.7382],[-1.2134,50.7375],[-1.2157,50.7356],[-1.2173,50.736],[-1.2188,50.7353],[-1.2199,50.7344],[-1.2197,50.7332],[-1.2201,50.732],[-1.2222,50.7312],[-1.2242,50.7291],[-1.2269,50.7273],[-1.2265,50.7253],[-1.2251,50.7246],[-1.2245,50.7255],[-1.2245,50.7272],[-1.223,50.728],[-1.2217,50.7291],[-1.2198,50.7299],[-1.2182,50.7309],[-1.2174,50.7321],[-1.2176,50.7335],[-1.2157,50.734],[-1.2121,50.7341],[-1.211,50.735],[-1.2072,50.7348],[-1.2021,50.7342],[-1.1972,50.7337],[-1.1948,50.7329],[-1.193,50.7328],[-1.1901,50.7329],[-1.186,50.7335],[-1.1838,50.733],[-1.1817,50.7333],[-1.18,50.734],[-1.1767,50.734],[-1.1721,50.7332],[-1.1643,50.7328],[-1.1613,50.7335],[-1.1595,50.7333],[-1.1586,50.7328],[-1.1516,50.7312],[-1.1491,50.731],[-1.1465,50.7304],[-1.1418,50.728],[-1.1393,50.7274],[-1.1371,50.7265],[-1.1364,50.7268],[-1.1342,50.7267],[-1.1318,50.7269],[-1.1294,50.7266],[-1.1277,50.7257],[-1.124,50.7245],[-1.121,50.7234],[-1.1183,50.723],[-1.1146,50.722],[-1.1115,50.722],[-1.1096,50.7215],[-1.1082,50.7201],[-1.1079,50.7181],[-1.1069,50.7171],[-1.1063,50.7142],[-1.1054,50.7132],[-1.1033,50.7128],[-1.1021,50.7085],[-1.1005,50.7065],[-1.0981,50.7064],[-1.0981,50.703],[-1.0993,50.7008],[-1.0979,50.6965],[-1.097,50.695],[-1.099,50.6947],[-1.1011,50.6959],[-1.1011,50.6967],[-1.1026,50.6973],[-1.1019,50.6984],[-1.1022,50.6996],[-1.1039,50.6988],[-1.1058,50.6975],[-1.1071,50.696],[-1.1075,50.6949],[-1.1068,50.6931],[-1.1037,50.6926],[-1.1018,50.6921],[-1.0995,50.6908],[-1.098,50.6905],[-1.0967,50.691],[-1.0935,50.6931],[-1.0925,50.6944],[-1.0945,50.695],[-1.0934,50.6958],[-1.0923,50.6954],[-1.088,50.6952],[-1.0854,50.6947],[-1.0824,50.6944],[-1.0776,50.6922],[-1.0742,50.6902],[-1.0708,50.6879],[-1.0698,50.6866],[-1.07,50.6836],[-1.0733,50.6815],[-1.078,50.6802],[-1.0853,50.6771],[-1.0877,50.6746],[-1.0914,50.6736],[-1.0939,50.6724],[-1.0963,50.6707],[-1.0971,50.6696],[-1.0973,50.6684],[-1.0954,50.6673],[-1.0985,50.6652],[-1.1001,50.665],[-1.1053,50.6651],[-1.1073,50.6655],[-1.111,50.6658],[-1.1142,50.6656],[-1.1249,50.6639],[-1.1336,50.6619],[-1.1376,50.6606],[-1.1432,50.6585],[-1.1482,50.6564],[-1.148,50.6562],[-1.152,50.6544],[-1.1591,50.6506],[-1.1634,50.6469],[-1.1671,50.6429],[-1.1684,50.6407],[-1.1689,50.6388],[-1.1688,50.636],[-1.1699,50.6342],[-1.1692,50.6334],[-1.1714,50.6304],[-1.1714,50.6298],[-1.1735,50.6263],[-1.1744,50.6244],[-1.1747,50.6225],[-1.1745,50.6207],[-1.1733,50.6194],[-1.1731,50.6174],[-1.1723,50.6154],[-1.1735,50.614],[-1.1757,50.6123],[-1.177,50.6105],[-1.1752,50.6078],[-1.1752,50.6069],[-1.1763,50.6056],[-1.1775,50.6033],[-1.1784,50.6025],[-1.179,50.601],[-1.1806,50.5997],[-1.1839,50.5984],[-1.1845,50.5977],[-1.1872,50.5968],[-1.19,50.5965],[-1.192,50.5959],[-1.1961,50.5951],[-1.2001,50.5933],[-1.2019,50.5929],[-1.205,50.5931],[-1.2062,50.5928],[-1.2096,50.5931],[-1.2133,50.5917],[-1.2156,50.5913],[-1.2199,50.5898],[-1.2211,50.5897],[-1.2228,50.5887],[-1.2262,50.5883],[-1.229,50.5871],[-1.2313,50.5869],[-1.2335,50.586],[-1.2344,50.5862],[-1.2404,50.5841],[-1.2426,50.5828],[-1.2449,50.5823],[-1.2466,50.5824],[-1.2491,50.5811],[-1.2533,50.5807],[-1.2554,50.58],[-1.2599,50.5795],[-1.2635,50.5801],[-1.2682,50.5796],[-1.2712,50.5797],[-1.2745,50.579],[-1.2779,50.5787],[-1.2802,50.5772],[-1.2825,50.5771],[-1.2865,50.5775],[-1.2913,50.5756],[-1.2949,50.5749],[-1.2996,50.5751],[-1.3027,50.5757],[-1.304,50.5762],[-1.3045,50.5769],[-1.3078,50.5774],[-1.3087,50.5787],[-1.3087,50.5805],[-1.3124,50.5843],[-1.3143,50.5857],[-1.3174,50.5889],[-1.3191,50.5901],[-1.3237,50.5922],[-1.3273,50.5943],[-1.3388,50.6016],[-1.3441,50.6041],[-1.3509,50.6069],[-1.3548,50.6083],[-1.3587,50.6092],[-1.3621,50.6097],[-1.3637,50.6108],[-1.3658,50.6131],[-1.3713,50.6168],[-1.3744,50.6183],[-1.3774,50.62],[-1.3818,50.6227],[-1.3893,50.6268],[-1.3917,50.6276],[-1.3974,50.6289],[-1.4022,50.6312],[-1.4093,50.6342],[-1.4178,50.6358],[-1.4218,50.637],[-1.4262,50.6378],[-1.4281,50.6383],[-1.432,50.6398],[-1.4371,50.6412],[-1.4432,50.6424],[-1.4466,50.6433],[-1.4498,50.6447],[-1.453,50.6466],[-1.457,50.6502],[-1.4584,50.651],[-1.4627,50.6523],[-1.4651,50.6526],[-1.4679,50.6555],[-1.4711,50.658],[-1.4733,50.6599],[-1.4786,50.6635],[-1.4848,50.6669],[-1.4931,50.6685],[-1.4973,50.6687],[-1.5057,50.6684],[-1.5092,50.6699],[-1.5113,50.67],[-1.5128,50.6694],[-1.5134,50.6684],[-1.5162,50.6685],[-1.5192,50.668],[-1.5239,50.668],[-1.5378,50.6662],[-1.542,50.6653],[-1.5487,50.6637],[-1.5539,50.6633],[-1.5612,50.6632],[-1.5639,50.6628],[-1.568,50.6614],[-1.5718,50.6608],[-1.5793,50.6602],[-1.5791,50.6612],[-1.5831,50.6622],[-1.5845,50.6634],[-1.5766,50.6639],[-1.5729,50.6645],[-1.5693,50.6657],[-1.569,50.6675],[-1.57,50.6711],[-1.5703,50.6728],[-1.569,50.6738],[-1.5673,50.6741],[-1.5636,50.6756],[-1.5605,50.6762],[-1.5578,50.6764],[-1.5545,50.677],[-1.5494,50.6777],[-1.5467,50.6796],[-1.5447,50.6823],[-1.544,50.6836],[-1.5425,50.6881],[-1.5418,50.6888],[-1.539,50.6892],[-1.5357,50.6914],[-1.5345,50.6931],[-1.5335,50.6959],[-1.5342,50.7],[-1.5312,50.7024],[-1.53,50.7035],[-1.527,50.7044],[-1.5219,50.7072],[-1.5168,50.7069],[-1.5165,50.7071],[-1.5082,50.7058],[-1.5096,50.7054],[-1.5066,50.7046],[-1.5062,50.7043],[-1.5059,50.7023],[-1.5042,50.7019],[-1.5028,50.7029],[-1.5024,50.7005],[-1.5033,50.6997],[-1.5016,50.6994],[-1.4999,50.6978],[-1.502,50.6961],[-1.5059,50.6941],[-1.5065,50.6934],[-1.5062,50.6925],[-1.505,50.6917],[-1.505,50.6901],[-1.5041,50.6897],[-1.5037,50.6873],[-1.5039,50.6861],[-1.5073,50.6855],[-1.5086,50.6832],[-1.5071,50.6832],[-1.5051,50.6851],[-1.5023,50.6864],[-1.5038,50.6915],[-1.5057,50.6935],[-1.5054,50.6938],[-1.5014,50.6955],[-1.5002,50.6966],[-1.4978,50.6969],[-1.4991,50.6986],[-1.5002,50.6993],[-1.5013,50.701],[-1.4985,50.7016],[-1.4966,50.7009],[-1.4967,50.7027],[-1.4984,50.7035],[-1.5002,50.7031],[-1.5034,50.7052],[-1.5013,50.7057],[-1.5003,50.7068],[-1.497,50.7069],[-1.4926,50.7067],[-1.4864,50.7067],[-1.4795,50.7085],[-1.4751,50.7089],[-1.4719,50.7099],[-1.47,50.7097],[-1.4646,50.7123],[-1.4597,50.7144],[-1.4567,50.7163],[-1.453,50.7174],[-1.4509,50.7183],[-1.4498,50.7191],[-1.4461,50.7198],[-1.4434,50.7211],[-1.4416,50.7223],[-1.4371,50.7235],[-1.436,50.7237],[-1.4309,50.7252],[-1.4293,50.726],[-1.4256,50.7268],[-1.4237,50.7266],[-1.415,50.7249],[-1.416,50.7244],[-1.4209,50.7245],[-1.4173,50.7232],[-1.4144,50.7229],[-1.4131,50.7214],[-1.4154,50.7204],[-1.4181,50.7198],[-1.4138,50.7194],[-1.413,50.7187],[-1.4159,50.7162],[-1.416,50.7152],[-1.4174,50.7138],[-1.4173,50.7131],[-1.419,50.7124],[-1.4197,50.7126],[-1.4225,50.7124],[-1.4234,50.7112],[-1.4252,50.7107],[-1.4265,50.7092],[-1.4259,50.7087],[-1.427,50.7074],[-1.4264,50.7069],[-1.4247,50.7081],[-1.4251,50.7091],[-1.4241,50.7099],[-1.4207,50.7117],[-1.4176,50.712],[-1.4161,50.713],[-1.4145,50.7148],[-1.4136,50.7146],[-1.4129,50.7131],[-1.4139,50.7122],[-1.4144,50.7108],[-1.4137,50.7071],[-1.4131,50.7082],[-1.4129,50.7103],[-1.4119,50.7116],[-1.4118,50.7128],[-1.4123,50.7141],[-1.4109,50.7146],[-1.409,50.7136],[-1.4042,50.7121],[-1.4027,50.7111],[-1.402,50.7114],[-1.404,50.7129],[-1.4067,50.7142],[-1.4094,50.7152],[-1.4099,50.7166],[-1.4094,50.7179],[-1.408,50.7185],[-1.4068,50.7174],[-1.4052,50.7183],[-1.4058,50.7195],[-1.404,50.7209],[-1.4031,50.7201],[-1.4039,50.7196],[-1.4029,50.718],[-1.3991,50.7172],[-1.3958,50.7172],[-1.3899,50.7162],[-1.3872,50.7161],[-1.3869,50.7155],[-1.384,50.7155],[-1.3834,50.7164],[-1.3808,50.7163],[-1.3803,50.7172],[-1.3835,50.7171],[-1.3891,50.7167],[-1.3891,50.7173],[-1.391,50.7177],[-1.3927,50.7176],[-1.3948,50.7184],[-1.3946,50.7197],[-1.3934,50.722],[-1.3902,50.7225],[-1.3891,50.7219],[-1.3878,50.7222],[-1.3887,50.7232],[-1.3907,50.7234],[-1.394,50.7232],[-1.3986,50.7238],[-1.4002,50.725],[-1.3991,50.7255],[-1.3963,50.7253],[-1.3963,50.7262],[-1.3984,50.7266],[-1.4002,50.7266],[-1.4021,50.7272],[-1.4029,50.7263],[-1.4041,50.7265],[-1.406,50.7264],[-1.4074,50.7254],[-1.4073,50.7241],[-1.4101,50.7241],[-1.4098,50.7256],[-1.4058,50.7267],[-1.4026,50.7281],[-1.398,50.7288],[-1.3914,50.7308],[-1.3896,50.7316],[-1.3867,50.7319],[-1.3854,50.7323],[-1.3813,50.7328],[-1.3793,50.7341],[-1.3768,50.7347],[-1.3699,50.7361],[-1.3678,50.7368],[-1.3657,50.7372],[-1.3637,50.738],[-1.3591,50.7381],[-1.3537,50.7389],[-1.3513,50.7407],[-1.3499,50.7411],[-1.3486,50.7419],[-1.3474,50.7432],[-1.3468,50.7451],[-1.3455,50.7474],[-1.3451,50.7491],[-1.3452,50.7506],[-1.3425,50.7527],[-1.3407,50.7533],[-1.3378,50.7552],[-1.3351,50.7555],[-1.332,50.7567],[-1.3281,50.758],[-1.3247,50.7608],[-1.3238,50.7626],[-1.3223,50.764],[-1.3194,50.7657],[-1.3173,50.7664],[-1.3135,50.7673],[-1.3058,50.7671]]]}</t>
  </si>
  <si>
    <t>{"type":"Polygon","coordinates":[[[-1.5594,54.882],[-1.5602,54.8802],[-1.5624,54.8778],[-1.5618,54.8757],[-1.5532,54.876],[-1.5519,54.8756],[-1.5476,54.8748],[-1.5416,54.8735],[-1.5389,54.8754],[-1.5375,54.8744],[-1.5361,54.8747],[-1.5334,54.8764],[-1.5328,54.8778],[-1.5308,54.8779],[-1.5274,54.877],[-1.5256,54.8776],[-1.5232,54.8763],[-1.5199,54.876],[-1.519,54.8729],[-1.5193,54.8724],[-1.5244,54.8719],[-1.5243,54.8716],[-1.519,54.872],[-1.5184,54.8726],[-1.5192,54.8759],[-1.5171,54.8757],[-1.5167,54.875],[-1.5145,54.875],[-1.5116,54.8739],[-1.5067,54.8711],[-1.5084,54.8686],[-1.5094,54.8666],[-1.5103,54.8631],[-1.5101,54.859],[-1.5078,54.8514],[-1.507,54.847],[-1.5062,54.8462],[-1.5029,54.8355],[-1.5032,54.8335],[-1.5043,54.8312],[-1.5023,54.8291],[-1.4981,54.8236],[-1.4975,54.8226],[-1.4937,54.8235],[-1.4903,54.8202],[-1.4924,54.8186],[-1.4923,54.8178],[-1.4943,54.816],[-1.4854,54.8117],[-1.4843,54.8105],[-1.4818,54.8096],[-1.4847,54.8086],[-1.4911,54.8043],[-1.4943,54.8012],[-1.4935,54.8],[-1.4907,54.7993],[-1.4846,54.7997],[-1.4818,54.7991],[-1.48,54.7998],[-1.4779,54.8001],[-1.4723,54.7999],[-1.468,54.8003],[-1.4602,54.8017],[-1.458,54.8014],[-1.455,54.8005],[-1.4546,54.8],[-1.4517,54.8003],[-1.448,54.8011],[-1.444,54.8025],[-1.4425,54.8019],[-1.4402,54.8015],[-1.4413,54.8005],[-1.4405,54.7996],[-1.4373,54.8006],[-1.4322,54.8011],[-1.4302,54.8015],[-1.4293,54.801],[-1.4262,54.8021],[-1.4243,54.8031],[-1.4225,54.8032],[-1.4227,54.8041],[-1.4239,54.8055],[-1.4215,54.8121],[-1.4217,54.8133],[-1.4192,54.8142],[-1.4178,54.8182],[-1.4157,54.8185],[-1.4142,54.8198],[-1.4144,54.8212],[-1.4132,54.8221],[-1.4131,54.8245],[-1.4142,54.8259],[-1.4157,54.8263],[-1.4155,54.8274],[-1.4165,54.8286],[-1.416,54.8294],[-1.4165,54.8306],[-1.4207,54.8337],[-1.4214,54.8359],[-1.4215,54.8395],[-1.4201,54.8395],[-1.4175,54.841],[-1.412,54.8419],[-1.4119,54.843],[-1.4136,54.8449],[-1.4126,54.8451],[-1.4092,54.8452],[-1.4066,54.8457],[-1.405,54.8455],[-1.4002,54.8466],[-1.3973,54.8464],[-1.3966,54.8459],[-1.3934,54.8462],[-1.3926,54.8457],[-1.3901,54.8462],[-1.3871,54.8466],[-1.3839,54.8481],[-1.3813,54.8473],[-1.3784,54.8501],[-1.3767,54.8514],[-1.3738,54.854],[-1.3694,54.8573],[-1.3687,54.8577],[-1.3645,54.8581],[-1.3624,54.8582],[-1.3602,54.8578],[-1.3595,54.8582],[-1.3569,54.8586],[-1.3548,54.8595],[-1.3541,54.8602],[-1.3523,54.8606],[-1.3494,54.8601],[-1.3474,54.8606],[-1.3473,54.8586],[-1.3456,54.8553],[-1.3402,54.8487],[-1.3347,54.843],[-1.3323,54.842],[-1.3304,54.8393],[-1.3285,54.8387],[-1.3289,54.8378],[-1.3268,54.8375],[-1.3248,54.835],[-1.3258,54.8322],[-1.3227,54.8298],[-1.3212,54.8278],[-1.3205,54.8261],[-1.3192,54.8245],[-1.3186,54.8229],[-1.3185,54.8206],[-1.3169,54.8175],[-1.3143,54.8136],[-1.3127,54.812],[-1.313,54.8099],[-1.3125,54.8069],[-1.3121,54.8058],[-1.312,54.8039],[-1.3114,54.8023],[-1.3115,54.8005],[-1.3105,54.7992],[-1.3103,54.7977],[-1.3114,54.7962],[-1.3116,54.7948],[-1.3106,54.7925],[-1.3108,54.7902],[-1.3085,54.7867],[-1.3083,54.786],[-1.3096,54.7834],[-1.3096,54.7821],[-1.3083,54.78],[-1.3051,54.7765],[-1.3042,54.7748],[-1.3018,54.7728],[-1.3018,54.7717],[-1.3007,54.7698],[-1.2962,54.7646],[-1.2936,54.7621],[-1.289,54.7582],[-1.2869,54.7567],[-1.2843,54.7552],[-1.2799,54.7535],[-1.2792,54.7524],[-1.277,54.7504],[-1.2728,54.7476],[-1.2709,54.7468],[-1.2698,54.7456],[-1.2669,54.7435],[-1.2664,54.7424],[-1.267,54.7416],[-1.2653,54.74],[-1.2599,54.7361],[-1.2588,54.7355],[-1.2567,54.7332],[-1.2547,54.7317],[-1.2487,54.7275],[-1.2435,54.7242],[-1.2419,54.7227],[-1.2425,54.7224],[-1.2428,54.7223],[-1.244,54.7216],[-1.2458,54.7223],[-1.2476,54.7224],[-1.2488,54.7207],[-1.2519,54.7196],[-1.2541,54.7206],[-1.2562,54.7226],[-1.2574,54.7255],[-1.2585,54.726],[-1.2606,54.7257],[-1.2638,54.7264],[-1.265,54.7261],[-1.2673,54.7268],[-1.2681,54.7261],[-1.2706,54.727],[-1.2725,54.7254],[-1.2749,54.7252],[-1.2779,54.7238],[-1.2813,54.723],[-1.2855,54.7204],[-1.2885,54.7193],[-1.2905,54.7184],[-1.2923,54.7186],[-1.2944,54.7193],[-1.2988,54.7192],[-1.3018,54.7182],[-1.3037,54.7185],[-1.3055,54.7175],[-1.3047,54.7169],[-1.3055,54.7152],[-1.3024,54.7114],[-1.3015,54.7098],[-1.3017,54.708],[-1.3038,54.7077],[-1.3032,54.7056],[-1.3042,54.7056],[-1.3041,54.7043],[-1.3061,54.7041],[-1.3078,54.7028],[-1.3093,54.7025],[-1.3093,54.7016],[-1.3138,54.7012],[-1.3128,54.6987],[-1.3142,54.6979],[-1.3126,54.696],[-1.3153,54.6946],[-1.3194,54.6933],[-1.3195,54.6913],[-1.3213,54.6911],[-1.3275,54.6914],[-1.3294,54.6896],[-1.3322,54.6902],[-1.333,54.692],[-1.3344,54.6918],[-1.3445,54.6911],[-1.3446,54.6908],[-1.3387,54.6895],[-1.3351,54.6892],[-1.3321,54.6869],[-1.3309,54.6812],[-1.3316,54.6805],[-1.3319,54.6775],[-1.3331,54.6773],[-1.3324,54.6744],[-1.333,54.6726],[-1.3343,54.6712],[-1.3357,54.6713],[-1.3379,54.6697],[-1.3403,54.6692],[-1.3407,54.6687],[-1.3435,54.6686],[-1.3425,54.6672],[-1.3424,54.6659],[-1.3436,54.6651],[-1.346,54.6645],[-1.3466,54.663],[-1.3477,54.6622],[-1.3464,54.6615],[-1.3462,54.6594],[-1.3432,54.6576],[-1.3435,54.6566],[-1.3431,54.655],[-1.3413,54.6533],[-1.3419,54.6522],[-1.3412,54.651],[-1.3415,54.6501],[-1.344,54.6506],[-1.3499,54.6507],[-1.3497,54.6486],[-1.3518,54.6489],[-1.3552,54.6486],[-1.3579,54.6485],[-1.3593,54.6495],[-1.3633,54.649],[-1.3646,54.6485],[-1.3661,54.6488],[-1.369,54.6478],[-1.372,54.6473],[-1.3745,54.6465],[-1.3789,54.6462],[-1.3838,54.6462],[-1.3827,54.6444],[-1.3809,54.6439],[-1.3848,54.643],[-1.3877,54.6414],[-1.3878,54.64],[-1.3905,54.6391],[-1.3903,54.6368],[-1.3908,54.6366],[-1.3887,54.6345],[-1.3886,54.6336],[-1.3872,54.6327],[-1.3895,54.6313],[-1.3931,54.632],[-1.3935,54.6315],[-1.3955,54.6311],[-1.3942,54.6289],[-1.3967,54.6281],[-1.3991,54.627],[-1.4004,54.6277],[-1.4016,54.6263],[-1.3991,54.6241],[-1.4029,54.6224],[-1.4047,54.624],[-1.4066,54.6226],[-1.4082,54.6221],[-1.4067,54.6215],[-1.4064,54.6208],[-1.4081,54.62],[-1.4106,54.6178],[-1.4128,54.6166],[-1.4171,54.6149],[-1.418,54.6143],[-1.4229,54.6128],[-1.4256,54.6117],[-1.4284,54.6134],[-1.4279,54.6144],[-1.4291,54.6153],[-1.4311,54.6149],[-1.433,54.6139],[-1.4365,54.6142],[-1.4371,54.613],[-1.4391,54.6126],[-1.4393,54.6115],[-1.4413,54.611],[-1.4429,54.6101],[-1.4485,54.611],[-1.4508,54.6101],[-1.4522,54.6088],[-1.4526,54.607],[-1.4513,54.6062],[-1.4508,54.6047],[-1.4484,54.6031],[-1.4474,54.6031],[-1.4455,54.602],[-1.4441,54.6005],[-1.4449,54.5995],[-1.4432,54.5985],[-1.4422,54.5975],[-1.4404,54.5971],[-1.4383,54.5951],[-1.44,54.5945],[-1.4396,54.5938],[-1.4424,54.5928],[-1.4434,54.5906],[-1.4468,54.5911],[-1.4493,54.5911],[-1.4517,54.5908],[-1.4534,54.5942],[-1.4541,54.5944],[-1.4561,54.5992],[-1.459,54.5984],[-1.4592,54.5973],[-1.4608,54.5975],[-1.4635,54.5994],[-1.4687,54.6005],[-1.4704,54.6004],[-1.4721,54.599],[-1.4805,54.5994],[-1.4833,54.5992],[-1.4847,54.5997],[-1.4882,54.5993],[-1.49,54.5983],[-1.4935,54.5968],[-1.4973,54.5957],[-1.5015,54.5956],[-1.5065,54.5961],[-1.5099,54.5948],[-1.5174,54.5958],[-1.5218,54.5965],[-1.5219,54.5961],[-1.5264,54.5965],[-1.5295,54.5961],[-1.5338,54.5951],[-1.5375,54.5945],[-1.5419,54.5931],[-1.548,54.5918],[-1.5525,54.5913],[-1.5565,54.5915],[-1.5586,54.5921],[-1.5582,54.5908],[-1.5608,54.5903],[-1.5617,54.5896],[-1.5617,54.5885],[-1.5625,54.5871],[-1.5621,54.5858],[-1.5602,54.5862],[-1.558,54.5854],[-1.5566,54.5855],[-1.5565,54.5845],[-1.5546,54.5833],[-1.553,54.5834],[-1.5529,54.5823],[-1.5556,54.5817],[-1.5592,54.5822],[-1.5613,54.5822],[-1.5618,54.5818],[-1.5647,54.5808],[-1.5669,54.5806],[-1.5698,54.5812],[-1.5716,54.5807],[-1.5763,54.5802],[-1.5775,54.5817],[-1.5788,54.5821],[-1.5816,54.5819],[-1.5825,54.581],[-1.5841,54.5816],[-1.5849,54.5833],[-1.5853,54.585],[-1.5852,54.5882],[-1.5829,54.5895],[-1.5909,54.5902],[-1.593,54.5936],[-1.5934,54.5951],[-1.5905,54.5949],[-1.5901,54.5953],[-1.5899,54.5977],[-1.5914,54.5996],[-1.593,54.6044],[-1.5906,54.6056],[-1.5856,54.6069],[-1.5838,54.6075],[-1.5843,54.6103],[-1.5856,54.6105],[-1.5889,54.6099],[-1.5923,54.6091],[-1.5964,54.6084],[-1.5988,54.6076],[-1.6005,54.6066],[-1.6034,54.6058],[-1.6052,54.6048],[-1.6062,54.6034],[-1.6077,54.6043],[-1.6084,54.6053],[-1.6057,54.6067],[-1.6059,54.6072],[-1.6069,54.6125],[-1.6052,54.6124],[-1.6058,54.6146],[-1.6066,54.6147],[-1.6068,54.6175],[-1.6103,54.6174],[-1.6113,54.6171],[-1.6121,54.6181],[-1.6137,54.6179],[-1.614,54.6188],[-1.6168,54.6188],[-1.6185,54.6192],[-1.6239,54.6189],[-1.6239,54.6186],[-1.6314,54.6184],[-1.6315,54.6161],[-1.6341,54.6162],[-1.6377,54.6167],[-1.6377,54.6171],[-1.6408,54.6174],[-1.6416,54.6194],[-1.6497,54.6179],[-1.6518,54.6169],[-1.6532,54.6169],[-1.657,54.6155],[-1.6626,54.6158],[-1.6632,54.6155],[-1.6698,54.6166],[-1.6729,54.6174],[-1.6787,54.6178],[-1.6824,54.6178],[-1.6812,54.6103],[-1.6811,54.6084],[-1.682,54.6081],[-1.6806,54.6063],[-1.6805,54.6038],[-1.6807,54.5967],[-1.6804,54.5931],[-1.6793,54.586],[-1.6839,54.5859],[-1.694,54.5869],[-1.6939,54.5851],[-1.6972,54.5846],[-1.699,54.5846],[-1.7001,54.5841],[-1.7002,54.5822],[-1.7028,54.5816],[-1.7031,54.5798],[-1.7041,54.5781],[-1.7057,54.5783],[-1.709,54.5741],[-1.7055,54.5738],[-1.7045,54.5722],[-1.7082,54.5691],[-1.708,54.5679],[-1.7095,54.5662],[-1.7098,54.5652],[-1.7093,54.5632],[-1.7074,54.5632],[-1.7055,54.5618],[-1.7059,54.5606],[-1.7035,54.5588],[-1.7018,54.5583],[-1.6987,54.5582],[-1.6966,54.5578],[-1.6948,54.5567],[-1.6912,54.5562],[-1.6913,54.5553],[-1.694,54.5553],[-1.6976,54.5557],[-1.6991,54.5541],[-1.7005,54.5541],[-1.7012,54.5529],[-1.6995,54.5519],[-1.7012,54.5499],[-1.7039,54.5507],[-1.7053,54.5492],[-1.7046,54.5484],[-1.7044,54.5461],[-1.7038,54.5449],[-1.7009,54.5443],[-1.6983,54.5442],[-1.6987,54.5433],[-1.6982,54.5417],[-1.6985,54.5408],[-1.6976,54.5391],[-1.6969,54.536],[-1.7027,54.5364],[-1.7081,54.5376],[-1.7147,54.5395],[-1.7169,54.5404],[-1.7195,54.5423],[-1.7219,54.5423],[-1.7239,54.5416],[-1.7229,54.541],[-1.7228,54.5397],[-1.7245,54.5378],[-1.7247,54.5361],[-1.7269,54.5319],[-1.7273,54.5305],[-1.7314,54.5307],[-1.7329,54.5287],[-1.7331,54.5277],[-1.7399,54.5286],[-1.7421,54.5296],[-1.7437,54.5298],[-1.7475,54.5293],[-1.7508,54.5296],[-1.7519,54.53],[-1.754,54.5286],[-1.7612,54.5289],[-1.7635,54.5294],[-1.765,54.5301],[-1.7672,54.5323],[-1.7697,54.5328],[-1.7727,54.5329],[-1.7767,54.5325],[-1.7797,54.5319],[-1.7803,54.5288],[-1.7815,54.5268],[-1.7768,54.5254],[-1.7768,54.5222],[-1.7763,54.5191],[-1.7775,54.5186],[-1.7776,54.5152],[-1.7764,54.51],[-1.7761,54.5067],[-1.7776,54.5064],[-1.7795,54.5065],[-1.7822,54.507],[-1.7825,54.5058],[-1.7839,54.505],[-1.7839,54.5034],[-1.7851,54.5028],[-1.785,54.5014],[-1.7872,54.501],[-1.7869,54.4989],[-1.7878,54.4978],[-1.7884,54.4959],[-1.7903,54.4929],[-1.7891,54.4917],[-1.7911,54.4894],[-1.7931,54.4845],[-1.7993,54.4869],[-1.8027,54.4878],[-1.8142,54.4918],[-1.8178,54.4937],[-1.8199,54.4942],[-1.8224,54.4952],[-1.8227,54.4964],[-1.8245,54.4979],[-1.8244,54.5001],[-1.8264,54.5007],[-1.8272,54.5014],[-1.8278,54.5029],[-1.8318,54.5026],[-1.8316,54.5037],[-1.8322,54.5051],[-1.8333,54.5056],[-1.8365,54.508],[-1.8394,54.5084],[-1.842,54.5065],[-1.8443,54.5051],[-1.8465,54.5045],[-1.8482,54.5037],[-1.851,54.5036],[-1.8524,54.504],[-1.8556,54.5035],[-1.8578,54.5035],[-1.8579,54.502],[-1.8587,54.4993],[-1.8586,54.4966],[-1.8577,54.4936],[-1.8593,54.4926],[-1.859,54.4902],[-1.86,54.487],[-1.8608,54.4864],[-1.8597,54.4843],[-1.8585,54.4828],[-1.8591,54.4818],[-1.8616,54.482],[-1.8672,54.4821],[-1.8732,54.4796],[-1.8776,54.478],[-1.8855,54.4729],[-1.8907,54.4687],[-1.8934,54.4669],[-1.9132,54.462],[-1.9283,54.4565],[-1.934,54.4573],[-1.9425,54.4534],[-1.947,54.4543],[-1.9491,54.4543],[-1.9516,54.4534],[-1.9537,54.4535],[-1.9554,54.4539],[-1.9565,54.4532],[-1.9585,54.453],[-1.9615,54.452],[-1.9635,54.4518],[-1.9652,54.452],[-1.9661,54.4516],[-1.9684,54.4518],[-1.9701,54.4515],[-1.9717,54.454],[-1.9711,54.4547],[-1.9732,54.4566],[-1.9738,54.4576],[-1.976,54.4596],[-1.9779,54.4601],[-1.98,54.4602],[-1.9854,54.4599],[-1.9863,54.4603],[-1.9865,54.4616],[-1.9905,54.4637],[-1.9968,54.4669],[-2.0023,54.4683],[-2.0146,54.4715],[-2.0296,54.4729],[-2.037,54.4743],[-2.0447,54.4752],[-2.0432,54.4836],[-2.0486,54.4826],[-2.0505,54.4814],[-2.0531,54.4807],[-2.0592,54.4811],[-2.0613,54.4805],[-2.0631,54.4796],[-2.0632,54.4789],[-2.0677,54.477],[-2.0699,54.4757],[-2.0712,54.4743],[-2.0757,54.4731],[-2.0797,54.4712],[-2.0816,54.4699],[-2.0864,54.4684],[-2.0921,54.4676],[-2.0947,54.4673],[-2.0987,54.4664],[-2.1026,54.4652],[-2.1086,54.4644],[-2.1143,54.4642],[-2.1166,54.4623],[-2.119,54.4619],[-2.1238,54.4615],[-2.1261,54.4621],[-2.135,54.4615],[-2.1395,54.4615],[-2.1408,54.461],[-2.1501,54.46],[-2.1518,54.4592],[-2.1548,54.4573],[-2.1576,54.4559],[-2.1593,54.4555],[-2.1599,54.4565],[-2.1627,54.4564],[-2.1649,54.4566],[-2.1673,54.4577],[-2.1702,54.4582],[-2.1617,54.4647],[-2.159,54.472],[-2.1593,54.4723],[-2.1628,54.4811],[-2.1665,54.4899],[-2.1625,54.5029],[-2.1627,54.5047],[-2.1687,54.5196],[-2.1745,54.5217],[-2.174,54.5244],[-2.1712,54.529],[-2.1724,54.5324],[-2.1823,54.5358],[-2.1902,54.5343],[-2.1975,54.5327],[-2.2034,54.5379],[-2.2101,54.5436],[-2.2095,54.5517],[-2.2139,54.5534],[-2.2261,54.5578],[-2.246,54.5651],[-2.2623,54.5742],[-2.2675,54.5792],[-2.2709,54.5822],[-2.2872,54.589],[-2.3045,54.5962],[-2.3088,54.6119],[-2.3125,54.6164],[-2.322,54.6279],[-2.3249,54.6316],[-2.3238,54.632],[-2.322,54.6333],[-2.3196,54.6346],[-2.3181,54.6349],[-2.3142,54.637],[-2.3121,54.6372],[-2.311,54.6377],[-2.3082,54.6403],[-2.3073,54.6419],[-2.3059,54.6427],[-2.3027,54.6429],[-2.3019,54.6439],[-2.3006,54.6442],[-2.2988,54.6457],[-2.2972,54.6466],[-2.2941,54.6494],[-2.2929,54.6498],[-2.288,54.6505],[-2.2893,54.6518],[-2.2892,54.6531],[-2.2906,54.6554],[-2.2921,54.6563],[-2.2914,54.6579],[-2.2915,54.6591],[-2.2925,54.6606],[-2.2931,54.6641],[-2.2997,54.6659],[-2.3019,54.6662],[-2.3036,54.667],[-2.3038,54.6676],[-2.3027,54.6691],[-2.3032,54.6696],[-2.306,54.6701],[-2.3083,54.6695],[-2.3119,54.6695],[-2.3146,54.6692],[-2.3164,54.6688],[-2.319,54.6694],[-2.3223,54.669],[-2.325,54.6702],[-2.3273,54.6707],[-2.3276,54.6717],[-2.3264,54.6726],[-2.3265,54.6732],[-2.3288,54.6746],[-2.3305,54.6746],[-2.3356,54.6753],[-2.34,54.6782],[-2.3418,54.6789],[-2.3435,54.6822],[-2.3468,54.6839],[-2.3495,54.6842],[-2.35,54.6852],[-2.3518,54.6859],[-2.3517,54.6876],[-2.3504,54.6897],[-2.3515,54.6908],[-2.3539,54.6914],[-2.3541,54.693],[-2.3523,54.6939],[-2.3524,54.6948],[-2.3555,54.6972],[-2.3556,54.6979],[-2.3535,54.6979],[-2.3523,54.6999],[-2.3497,54.7011],[-2.347,54.7009],[-2.3444,54.7018],[-2.3434,54.7033],[-2.3428,54.7052],[-2.3416,54.7064],[-2.3441,54.7078],[-2.3449,54.7095],[-2.3412,54.7107],[-2.3422,54.7115],[-2.342,54.7139],[-2.3414,54.7148],[-2.3422,54.7155],[-2.3414,54.7167],[-2.339,54.7166],[-2.3374,54.7172],[-2.3375,54.7194],[-2.3361,54.7196],[-2.3302,54.7231],[-2.3265,54.7263],[-2.3268,54.727],[-2.3296,54.7275],[-2.3307,54.729],[-2.3306,54.7303],[-2.3323,54.7319],[-2.3319,54.7334],[-2.3308,54.7353],[-2.3294,54.7357],[-2.3286,54.737],[-2.3269,54.7379],[-2.3279,54.7391],[-2.3275,54.7402],[-2.3264,54.741],[-2.3276,54.7433],[-2.3268,54.7451],[-2.3269,54.7473],[-2.3239,54.7511],[-2.3228,54.7521],[-2.3228,54.7529],[-2.3208,54.755],[-2.3211,54.7567],[-2.322,54.7572],[-2.3233,54.7606],[-2.3226,54.7616],[-2.3225,54.764],[-2.3217,54.7651],[-2.3178,54.768],[-2.3176,54.7687],[-2.3147,54.7704],[-2.3099,54.7719],[-2.31,54.7727],[-2.3085,54.7735],[-2.3089,54.7745],[-2.3117,54.7754],[-2.312,54.7775],[-2.3117,54.7781],[-2.3139,54.7811],[-2.313,54.7826],[-2.314,54.7852],[-2.3131,54.7863],[-2.313,54.7877],[-2.3137,54.7902],[-2.3121,54.791],[-2.3088,54.7909],[-2.3079,54.7921],[-2.3059,54.7918],[-2.3052,54.7922],[-2.3024,54.7924],[-2.3005,54.7933],[-2.2988,54.793],[-2.2955,54.7936],[-2.293,54.7932],[-2.2901,54.7959],[-2.2861,54.7962],[-2.286,54.7969],[-2.2827,54.7982],[-2.2807,54.798],[-2.2771,54.7962],[-2.2745,54.7961],[-2.2713,54.7955],[-2.2685,54.7945],[-2.2669,54.7947],[-2.2632,54.7925],[-2.2602,54.7926],[-2.2606,54.7915],[-2.2563,54.7912],[-2.2513,54.7898],[-2.2487,54.788],[-2.2355,54.7868],[-2.2341,54.7842],[-2.2267,54.7829],[-2.2228,54.7831],[-2.2195,54.783],[-2.2189,54.7824],[-2.215,54.7838],[-2.2145,54.7867],[-2.2133,54.7873],[-2.2113,54.7893],[-2.2094,54.7922],[-2.207,54.7938],[-2.2041,54.7974],[-2.2017,54.7997],[-2.1998,54.8023],[-2.1986,54.8045],[-2.1993,54.8057],[-2.1986,54.8067],[-2.1939,54.8064],[-2.1868,54.8062],[-2.1823,54.8072],[-2.1786,54.8069],[-2.1738,54.806],[-2.1717,54.804],[-2.1695,54.8036],[-2.1688,54.8065],[-2.1663,54.8139],[-2.1645,54.8156],[-2.1609,54.8185],[-2.1572,54.8205],[-2.1513,54.8228],[-2.1431,54.827],[-2.1435,54.8296],[-2.1431,54.8307],[-2.1418,54.8319],[-2.1415,54.8332],[-2.1397,54.8345],[-2.1397,54.8359],[-2.1391,54.8384],[-2.1398,54.8419],[-2.1382,54.8424],[-2.1348,54.8428],[-2.1337,54.8421],[-2.131,54.8427],[-2.1291,54.8425],[-2.1283,54.8418],[-2.1249,54.8417],[-2.1205,54.8408],[-2.1195,54.8413],[-2.1181,54.8409],[-2.1163,54.8412],[-2.1139,54.8403],[-2.1114,54.8401],[-2.1083,54.8406],[-2.105,54.84],[-2.1032,54.8401],[-2.1016,54.8378],[-2.1004,54.8372],[-2.0984,54.8373],[-2.0977,54.8368],[-2.0933,54.837],[-2.0922,54.8375],[-2.0903,54.8377],[-2.0885,54.8371],[-2.0863,54.8381],[-2.0832,54.8381],[-2.0821,54.8384],[-2.0811,54.8394],[-2.0787,54.8392],[-2.0764,54.8403],[-2.074,54.8408],[-2.0698,54.8431],[-2.0685,54.8434],[-2.0679,54.8448],[-2.0667,54.8448],[-2.0652,54.8439],[-2.0644,54.8443],[-2.0612,54.8447],[-2.0593,54.8458],[-2.0572,54.8461],[-2.0533,54.8474],[-2.0496,54.8475],[-2.0483,54.8478],[-2.0457,54.8478],[-2.0431,54.8482],[-2.04,54.8482],[-2.038,54.8499],[-2.036,54.8512],[-2.0362,54.8527],[-2.033,54.8542],[-2.0303,54.8548],[-2.0276,54.8564],[-2.0266,54.8586],[-2.0251,54.859],[-2.023,54.8586],[-2.022,54.8598],[-2.019,54.8624],[-2.0166,54.8626],[-2.0145,54.8634],[-2.0142,54.8639],[-2.0121,54.8645],[-2.0124,54.8656],[-2.0117,54.8667],[-2.0089,54.8672],[-2.0081,54.8679],[-2.006,54.8685],[-2.0047,54.8681],[-2.0025,54.8682],[-2,54.8693],[-1.9954,54.87],[-1.9917,54.8702],[-1.9882,54.8694],[-1.9868,54.8683],[-1.9853,54.8682],[-1.9825,54.8686],[-1.9808,54.8684],[-1.9778,54.8667],[-1.974,54.8655],[-1.9707,54.8635],[-1.9718,54.8623],[-1.9745,54.8622],[-1.9744,54.8616],[-1.9708,54.8606],[-1.9692,54.8597],[-1.9656,54.8593],[-1.9642,54.8594],[-1.9623,54.8575],[-1.9594,54.8562],[-1.9543,54.8553],[-1.9499,54.8532],[-1.9487,54.853],[-1.9473,54.8535],[-1.9442,54.8523],[-1.9404,54.8529],[-1.9393,54.8518],[-1.9377,54.8518],[-1.9337,54.8524],[-1.933,54.8527],[-1.9344,54.8541],[-1.9324,54.854],[-1.9313,54.8535],[-1.9307,54.8518],[-1.9318,54.8509],[-1.929,54.8503],[-1.9262,54.8488],[-1.9228,54.8497],[-1.9213,54.8485],[-1.9218,54.8459],[-1.9206,54.8438],[-1.921,54.8424],[-1.9251,54.8423],[-1.927,54.8419],[-1.9271,54.8412],[-1.9242,54.8402],[-1.919,54.841],[-1.918,54.8406],[-1.9183,54.8394],[-1.9202,54.8385],[-1.9197,54.8374],[-1.9169,54.8367],[-1.9177,54.8349],[-1.9153,54.834],[-1.9134,54.8341],[-1.913,54.8349],[-1.9137,54.8357],[-1.9116,54.8361],[-1.911,54.8371],[-1.9148,54.838],[-1.9141,54.8395],[-1.9121,54.8398],[-1.9089,54.8395],[-1.9074,54.8402],[-1.9061,54.8413],[-1.9043,54.8422],[-1.9029,54.8422],[-1.8993,54.843],[-1.8983,54.8438],[-1.8984,54.8451],[-1.8964,54.8459],[-1.895,54.8455],[-1.8952,54.8446],[-1.8936,54.8436],[-1.8891,54.844],[-1.8869,54.8439],[-1.8849,54.8456],[-1.8818,54.8468],[-1.8815,54.8466],[-1.878,54.8471],[-1.877,54.8481],[-1.8704,54.8507],[-1.8694,54.8519],[-1.8695,54.8528],[-1.867,54.8542],[-1.8666,54.8555],[-1.8675,54.857],[-1.8685,54.8575],[-1.8705,54.8595],[-1.8697,54.8603],[-1.8697,54.8616],[-1.8667,54.8639],[-1.8649,54.8644],[-1.8616,54.8661],[-1.86,54.8683],[-1.8598,54.8692],[-1.8607,54.8704],[-1.86,54.8722],[-1.8603,54.8761],[-1.86,54.878],[-1.8579,54.8793],[-1.8533,54.8802],[-1.8523,54.8831],[-1.8523,54.8842],[-1.8509,54.8847],[-1.8513,54.8863],[-1.8548,54.8887],[-1.8551,54.8903],[-1.854,54.8913],[-1.8512,54.8903],[-1.8486,54.8898],[-1.8471,54.89],[-1.8456,54.891],[-1.8447,54.8923],[-1.8446,54.8936],[-1.8459,54.8961],[-1.8452,54.897],[-1.842,54.8973],[-1.8391,54.8973],[-1.8349,54.8989],[-1.8333,54.9001],[-1.8305,54.9016],[-1.828,54.9053],[-1.8249,54.9058],[-1.8228,54.9055],[-1.821,54.9057],[-1.8191,54.9059],[-1.8171,54.9054],[-1.8148,54.9053],[-1.8089,54.907],[-1.807,54.9071],[-1.8057,54.9052],[-1.8038,54.9044],[-1.8026,54.9046],[-1.8005,54.9061],[-1.7987,54.9055],[-1.7962,54.9037],[-1.7942,54.9038],[-1.7939,54.9053],[-1.7918,54.9074],[-1.7911,54.9087],[-1.7857,54.9091],[-1.7825,54.91],[-1.7824,54.9112],[-1.7812,54.9115],[-1.7762,54.9099],[-1.7727,54.9078],[-1.7696,54.9068],[-1.768,54.907],[-1.7679,54.9094],[-1.7663,54.9095],[-1.7656,54.9086],[-1.7621,54.9083],[-1.7602,54.9092],[-1.76,54.9106],[-1.7571,54.9116],[-1.7552,54.9129],[-1.7514,54.917],[-1.75,54.9176],[-1.7483,54.9177],[-1.7462,54.9165],[-1.7436,54.9172],[-1.7418,54.9173],[-1.74,54.9168],[-1.7391,54.9171],[-1.7376,54.9187],[-1.7341,54.9181],[-1.7323,54.9166],[-1.7311,54.9165],[-1.7301,54.9151],[-1.7287,54.9141],[-1.7276,54.9124],[-1.728,54.9115],[-1.7275,54.9103],[-1.7259,54.9097],[-1.725,54.9089],[-1.7232,54.9101],[-1.7212,54.9082],[-1.7192,54.908],[-1.717,54.9084],[-1.7164,54.9077],[-1.7133,54.9088],[-1.7086,54.9092],[-1.6986,54.909],[-1.6985,54.9082],[-1.6967,54.9065],[-1.6976,54.9062],[-1.6957,54.9048],[-1.694,54.9041],[-1.6935,54.9033],[-1.6917,54.9026],[-1.6909,54.9033],[-1.6908,54.9046],[-1.6891,54.9058],[-1.6895,54.9065],[-1.6876,54.9079],[-1.6835,54.9085],[-1.6819,54.9078],[-1.6758,54.9095],[-1.6748,54.9096],[-1.6755,54.9066],[-1.6763,54.9053],[-1.6765,54.9033],[-1.678,54.9018],[-1.6781,54.8998],[-1.6766,54.8991],[-1.6757,54.8982],[-1.6727,54.897],[-1.6714,54.8966],[-1.6681,54.8954],[-1.6654,54.8952],[-1.663,54.8959],[-1.6614,54.8943],[-1.6597,54.8936],[-1.6592,54.8928],[-1.6601,54.8909],[-1.6574,54.8906],[-1.6563,54.8909],[-1.6558,54.8921],[-1.6534,54.893],[-1.65,54.8936],[-1.6485,54.8917],[-1.6473,54.8886],[-1.6469,54.888],[-1.6466,54.8856],[-1.648,54.8855],[-1.6478,54.8842],[-1.6467,54.8825],[-1.6466,54.8812],[-1.6507,54.8807],[-1.651,54.8797],[-1.6492,54.8795],[-1.6453,54.8788],[-1.6435,54.8788],[-1.64,54.8798],[-1.6392,54.8807],[-1.6368,54.8809],[-1.6352,54.8823],[-1.6313,54.884],[-1.6311,54.8848],[-1.6284,54.8851],[-1.6276,54.8863],[-1.6255,54.887],[-1.6233,54.8872],[-1.6222,54.8867],[-1.621,54.8873],[-1.6188,54.887],[-1.619,54.8886],[-1.6183,54.8901],[-1.6165,54.8911],[-1.6148,54.8924],[-1.6119,54.8953],[-1.6105,54.8952],[-1.6069,54.8973],[-1.6074,54.8983],[-1.602,54.8984],[-1.6002,54.8991],[-1.6008,54.8998],[-1.5979,54.9015],[-1.5942,54.902],[-1.5936,54.9009],[-1.5923,54.9002],[-1.5909,54.8987],[-1.5897,54.8962],[-1.5885,54.8955],[-1.5882,54.8944],[-1.5865,54.8942],[-1.5843,54.8932],[-1.582,54.8861],[-1.5799,54.8778],[-1.5759,54.8783],[-1.5759,54.8789],[-1.571,54.8795],[-1.5681,54.8805],[-1.5666,54.8807],[-1.562,54.8808],[-1.5594,54.882]]]}</t>
  </si>
  <si>
    <t>{"type":"Polygon","coordinates":[[[-2.314,53.3574],[-2.3141,53.3566],[-2.3126,53.3559],[-2.312,53.3547],[-2.3089,53.3542],[-2.3079,53.3535],[-2.3056,53.3531],[-2.3045,53.3522],[-2.3033,53.3506],[-2.2986,53.3497],[-2.2969,53.3484],[-2.2982,53.3466],[-2.2965,53.3458],[-2.2965,53.3449],[-2.2975,53.3438],[-2.299,53.3428],[-2.3028,53.341],[-2.3013,53.3401],[-2.2979,53.3418],[-2.2967,53.342],[-2.2959,53.343],[-2.2915,53.343],[-2.2899,53.3423],[-2.2869,53.3437],[-2.2859,53.345],[-2.2867,53.3455],[-2.2846,53.3465],[-2.2803,53.346],[-2.2784,53.3486],[-2.2729,53.3505],[-2.2718,53.3507],[-2.2671,53.3506],[-2.2662,53.3518],[-2.2642,53.353],[-2.2646,53.3539],[-2.2609,53.3562],[-2.2585,53.3573],[-2.2589,53.3595],[-2.2564,53.3607],[-2.2541,53.3608],[-2.2496,53.3606],[-2.2467,53.3611],[-2.2442,53.361],[-2.2441,53.3598],[-2.2408,53.3596],[-2.2376,53.3592],[-2.2328,53.3603],[-2.2328,53.3587],[-2.2302,53.3592],[-2.225,53.3595],[-2.2222,53.3598],[-2.2203,53.3594],[-2.2196,53.3585],[-2.2161,53.3589],[-2.2148,53.358],[-2.2145,53.3567],[-2.2107,53.3573],[-2.2074,53.3568],[-2.2085,53.355],[-2.2019,53.3548],[-2.2019,53.3554],[-2.1926,53.354],[-2.1905,53.3531],[-2.1877,53.3526],[-2.1854,53.3526],[-2.188,53.3487],[-2.1848,53.347],[-2.181,53.344],[-2.1828,53.3431],[-2.1877,53.3423],[-2.1903,53.3422],[-2.1922,53.3414],[-2.1935,53.3389],[-2.193,53.3383],[-2.1904,53.3375],[-2.1891,53.3356],[-2.1877,53.3341],[-2.185,53.3327],[-2.1831,53.3325],[-2.1823,53.3318],[-2.1793,53.3306],[-2.1779,53.3311],[-2.1744,53.3311],[-2.1739,53.3314],[-2.1703,53.3313],[-2.167,53.3295],[-2.1624,53.3279],[-2.1597,53.3281],[-2.1584,53.3289],[-2.1559,53.328],[-2.154,53.3278],[-2.1525,53.3285],[-2.1519,53.3299],[-2.1514,53.3326],[-2.1513,53.3348],[-2.1507,53.3369],[-2.1483,53.3394],[-2.1468,53.3401],[-2.1463,53.3409],[-2.1441,53.3429],[-2.1461,53.3438],[-2.1477,53.3448],[-2.1512,53.3481],[-2.1493,53.3498],[-2.1478,53.3502],[-2.1429,53.354],[-2.1403,53.355],[-2.1382,53.3569],[-2.1391,53.3576],[-2.1397,53.3591],[-2.1398,53.3608],[-2.1393,53.3636],[-2.1395,53.3646],[-2.1377,53.3666],[-2.136,53.3664],[-2.1334,53.365],[-2.1292,53.3649],[-2.1282,53.3646],[-2.1245,53.3623],[-2.1226,53.3622],[-2.122,53.3631],[-2.1207,53.3639],[-2.1156,53.3648],[-2.1098,53.3646],[-2.1059,53.3651],[-2.1039,53.3661],[-2.1007,53.3659],[-2.0989,53.3663],[-2.0953,53.3661],[-2.0937,53.3655],[-2.0926,53.3644],[-2.0907,53.364],[-2.0877,53.3623],[-2.0854,53.3607],[-2.0839,53.3601],[-2.0838,53.3595],[-2.0816,53.3592],[-2.0801,53.3586],[-2.078,53.3585],[-2.0767,53.358],[-2.071,53.3576],[-2.0689,53.358],[-2.0681,53.3574],[-2.0649,53.3577],[-2.0635,53.3588],[-2.0613,53.3584],[-2.0596,53.359],[-2.0592,53.3602],[-2.0575,53.362],[-2.0563,53.3624],[-2.0569,53.3639],[-2.0563,53.3643],[-2.0553,53.3669],[-2.0539,53.3673],[-2.052,53.3674],[-2.0503,53.369],[-2.0486,53.3694],[-2.0467,53.3694],[-2.044,53.3706],[-2.0431,53.3716],[-2.0415,53.3723],[-2.0409,53.3737],[-2.0389,53.373],[-2.0384,53.3719],[-2.0361,53.3721],[-2.0326,53.3719],[-2.031,53.3715],[-2.0311,53.3702],[-2.0329,53.3685],[-2.0336,53.3673],[-2.0317,53.3657],[-2.03,53.3662],[-2.0284,53.3644],[-2.0273,53.3638],[-2.0257,53.3637],[-2.0244,53.3645],[-2.0229,53.3666],[-2.0216,53.3667],[-2.0204,53.3661],[-2.0176,53.3657],[-2.0163,53.3634],[-2.0156,53.3628],[-2.0117,53.3616],[-2.0108,53.3624],[-2.009,53.362],[-2.0108,53.3571],[-2.0104,53.3552],[-2.0089,53.3553],[-2.0068,53.3546],[-2.0073,53.3535],[-2.0067,53.3516],[-2.0084,53.3511],[-2.0077,53.3491],[-2.0078,53.3477],[-2.0047,53.346],[-2.0101,53.3419],[-2.0143,53.34],[-2.0134,53.3354],[-2.0137,53.3324],[-2.0093,53.3314],[-2.0108,53.3297],[-2.0118,53.3276],[-2.0111,53.3265],[-2.0107,53.3235],[-2.009,53.323],[-2.0066,53.3218],[-2.0043,53.3214],[-2.0016,53.3189],[-2.0032,53.3169],[-2.0044,53.3139],[-2.0043,53.3111],[-2.0087,53.3045],[-2.0093,53.3023],[-2.0087,53.3002],[-2.0086,53.295],[-2.009,53.2913],[-2.0096,53.2894],[-2.0082,53.2894],[-2.0084,53.2867],[-2.0083,53.2835],[-2.0093,53.2801],[-2.0081,53.2766],[-2.0074,53.276],[-2.0066,53.2716],[-2.0062,53.2714],[-2.0052,53.269],[-2.0054,53.2676],[-2.0077,53.2645],[-2.0095,53.2606],[-2.0003,53.2554],[-2.0018,53.2502],[-2.0019,53.2485],[-1.9992,53.2464],[-1.9997,53.245],[-1.9926,53.2416],[-1.9906,53.2409],[-1.9872,53.24],[-1.9837,53.2386],[-1.9819,53.2386],[-1.9791,53.2334],[-1.9784,53.2326],[-1.9749,53.231],[-1.9748,53.2291],[-1.9753,53.228],[-1.9794,53.2267],[-1.9824,53.2262],[-1.9878,53.2248],[-1.9881,53.2241],[-1.9902,53.223],[-1.9901,53.221],[-1.9891,53.2195],[-1.9899,53.2193],[-1.9895,53.218],[-1.9895,53.2156],[-1.988,53.2146],[-1.9874,53.2136],[-1.9873,53.2119],[-1.9886,53.2112],[-1.9889,53.2101],[-1.9907,53.2093],[-1.9907,53.2085],[-1.9929,53.2076],[-1.993,53.2064],[-1.9945,53.2031],[-1.9942,53.2023],[-1.9943,53.2004],[-1.9952,53.1992],[-1.9963,53.1988],[-1.9967,53.1976],[-1.9989,53.1968],[-1.999,53.1958],[-2.0003,53.1946],[-2.0001,53.1939],[-2.0017,53.193],[-2.005,53.1934],[-2.0069,53.1924],[-2.0101,53.1928],[-2.0112,53.1919],[-2.0142,53.1906],[-2.0164,53.1893],[-2.0182,53.189],[-2.0213,53.1898],[-2.0239,53.1915],[-2.0263,53.1926],[-2.0286,53.1933],[-2.0323,53.1933],[-2.0338,53.1936],[-2.0346,53.1931],[-2.0364,53.1931],[-2.0377,53.1936],[-2.0394,53.1933],[-2.0402,53.1925],[-2.0428,53.1928],[-2.0438,53.1926],[-2.0458,53.1928],[-2.0474,53.1923],[-2.0524,53.1876],[-2.0547,53.1867],[-2.0547,53.1856],[-2.0534,53.1853],[-2.0523,53.1839],[-2.0548,53.183],[-2.0563,53.1828],[-2.0568,53.1818],[-2.059,53.1811],[-2.0596,53.1802],[-2.0586,53.1797],[-2.0582,53.1787],[-2.0569,53.1776],[-2.0577,53.1766],[-2.0603,53.1756],[-2.0633,53.1748],[-2.0675,53.1749],[-2.0687,53.1744],[-2.0704,53.1731],[-2.0694,53.1721],[-2.0753,53.1713],[-2.0782,53.1704],[-2.0794,53.171],[-2.0817,53.171],[-2.0829,53.1701],[-2.0856,53.1703],[-2.0874,53.1699],[-2.0886,53.1705],[-2.0906,53.1722],[-2.0927,53.1729],[-2.0945,53.1726],[-2.0959,53.1711],[-2.0977,53.1715],[-2.0986,53.1704],[-2.1017,53.1689],[-2.1041,53.1697],[-2.1065,53.1688],[-2.1087,53.1683],[-2.1108,53.1694],[-2.1117,53.1686],[-2.1156,53.1696],[-2.1159,53.1712],[-2.1141,53.1718],[-2.115,53.1726],[-2.1163,53.1718],[-2.1174,53.1717],[-2.1192,53.1727],[-2.1202,53.1747],[-2.1247,53.1734],[-2.1246,53.1747],[-2.1254,53.1752],[-2.1279,53.1746],[-2.1293,53.1754],[-2.13,53.1767],[-2.1299,53.1784],[-2.1311,53.1796],[-2.1334,53.1827],[-2.1346,53.1833],[-2.1382,53.184],[-2.1404,53.1838],[-2.1422,53.1822],[-2.1423,53.1811],[-2.1414,53.18],[-2.1424,53.1791],[-2.1428,53.1777],[-2.1445,53.1764],[-2.1435,53.1754],[-2.1445,53.1747],[-2.1445,53.1716],[-2.1428,53.1636],[-2.1414,53.1566],[-2.1456,53.1574],[-2.1473,53.1586],[-2.1486,53.1583],[-2.151,53.1596],[-2.1557,53.1594],[-2.1551,53.1577],[-2.1566,53.1554],[-2.1588,53.1539],[-2.1601,53.1526],[-2.1634,53.1516],[-2.1681,53.1481],[-2.1692,53.1482],[-2.1717,53.1476],[-2.1724,53.148],[-2.1745,53.1464],[-2.1766,53.1455],[-2.1801,53.1425],[-2.1879,53.1345],[-2.1904,53.1322],[-2.1963,53.1273],[-2.199,53.1246],[-2.2044,53.1202],[-2.2113,53.1158],[-2.2129,53.115],[-2.2129,53.1143],[-2.2161,53.1119],[-2.2171,53.111],[-2.217,53.11],[-2.2182,53.1093],[-2.222,53.1077],[-2.2219,53.1068],[-2.2232,53.105],[-2.2231,53.1038],[-2.2251,53.1036],[-2.227,53.1041],[-2.2304,53.1037],[-2.2322,53.1031],[-2.2337,53.103],[-2.238,53.101],[-2.2389,53.1001],[-2.239,53.0983],[-2.2426,53.0951],[-2.2435,53.0938],[-2.2464,53.0916],[-2.2465,53.0902],[-2.2477,53.0898],[-2.2497,53.0907],[-2.2491,53.0916],[-2.2507,53.0931],[-2.2532,53.094],[-2.2533,53.0933],[-2.2555,53.0909],[-2.2571,53.09],[-2.2588,53.09],[-2.261,53.089],[-2.267,53.0881],[-2.2687,53.0885],[-2.2695,53.0875],[-2.2711,53.0867],[-2.2771,53.0859],[-2.2745,53.0838],[-2.2753,53.0822],[-2.2785,53.0809],[-2.2803,53.0804],[-2.2856,53.0799],[-2.2886,53.0797],[-2.2907,53.0789],[-2.292,53.0789],[-2.2934,53.0783],[-2.2948,53.0783],[-2.2958,53.0804],[-2.2969,53.081],[-2.3017,53.0813],[-2.3019,53.082],[-2.3034,53.0829],[-2.3063,53.0825],[-2.31,53.0824],[-2.315,53.081],[-2.3181,53.0813],[-2.3224,53.079],[-2.3228,53.0782],[-2.3249,53.0772],[-2.329,53.0766],[-2.3295,53.0753],[-2.3288,53.074],[-2.33,53.0732],[-2.3305,53.0708],[-2.3316,53.0698],[-2.3353,53.0678],[-2.3363,53.0663],[-2.339,53.0642],[-2.3405,53.0611],[-2.3414,53.06],[-2.3444,53.0591],[-2.346,53.0579],[-2.3466,53.057],[-2.3486,53.0558],[-2.3508,53.0573],[-2.3527,53.0578],[-2.3533,53.0587],[-2.3567,53.0582],[-2.3571,53.0555],[-2.3576,53.0547],[-2.3594,53.0547],[-2.3615,53.0541],[-2.3617,53.0551],[-2.3633,53.0551],[-2.3666,53.0545],[-2.3703,53.0548],[-2.3736,53.0542],[-2.3751,53.0545],[-2.3762,53.053],[-2.3775,53.0526],[-2.381,53.0526],[-2.3822,53.0513],[-2.3807,53.0499],[-2.3833,53.0485],[-2.3836,53.0474],[-2.3822,53.0457],[-2.3835,53.0455],[-2.3825,53.0442],[-2.3825,53.0429],[-2.3839,53.0411],[-2.3846,53.0383],[-2.3838,53.0366],[-2.3844,53.0337],[-2.3862,53.0335],[-2.3839,53.0317],[-2.3825,53.0315],[-2.3812,53.0304],[-2.3798,53.0276],[-2.3824,53.0269],[-2.3842,53.0262],[-2.3821,53.0246],[-2.3775,53.0199],[-2.3718,53.0154],[-2.3705,53.0146],[-2.3732,53.0131],[-2.3734,53.0116],[-2.3752,53.0104],[-2.3781,53.0104],[-2.3801,53.0094],[-2.3813,53.0083],[-2.383,53.0078],[-2.383,53.0072],[-2.3808,53.0052],[-2.38,53.0008],[-2.3808,52.9997],[-2.3808,52.9984],[-2.3829,52.9979],[-2.3842,52.9979],[-2.3853,52.9968],[-2.387,52.9966],[-2.3892,52.9955],[-2.3913,52.9965],[-2.3975,52.995],[-2.4003,52.9954],[-2.4033,52.9951],[-2.4038,52.9958],[-2.406,52.9959],[-2.4073,52.9952],[-2.4051,52.9943],[-2.4056,52.9925],[-2.4045,52.9916],[-2.4052,52.9908],[-2.4084,52.9897],[-2.4104,52.9881],[-2.4161,52.9882],[-2.4175,52.9879],[-2.4189,52.9885],[-2.4206,52.9878],[-2.421,52.9872],[-2.4235,52.9864],[-2.4255,52.9864],[-2.4288,52.9858],[-2.43,52.9861],[-2.4336,52.9866],[-2.4355,52.9867],[-2.4383,52.9854],[-2.4385,52.9846],[-2.4357,52.9829],[-2.4366,52.9822],[-2.4363,52.9814],[-2.435,52.9808],[-2.4341,52.9796],[-2.4343,52.9788],[-2.436,52.9776],[-2.4345,52.9771],[-2.4342,52.9761],[-2.4357,52.9751],[-2.4362,52.9733],[-2.4354,52.973],[-2.4345,52.9717],[-2.4349,52.97],[-2.4346,52.9696],[-2.4387,52.9693],[-2.4419,52.97],[-2.4427,52.9707],[-2.4476,52.9676],[-2.4492,52.9671],[-2.45,52.9662],[-2.451,52.9662],[-2.4534,52.9653],[-2.4598,52.9646],[-2.4602,52.9639],[-2.462,52.9637],[-2.4633,52.9641],[-2.4654,52.9636],[-2.4682,52.9622],[-2.4704,52.9615],[-2.4723,52.9621],[-2.475,52.9625],[-2.476,52.9619],[-2.4778,52.9617],[-2.4777,52.9608],[-2.48,52.96],[-2.4817,52.9589],[-2.4839,52.96],[-2.4844,52.961],[-2.4869,52.9629],[-2.4877,52.9651],[-2.4908,52.9651],[-2.4907,52.9663],[-2.4917,52.9677],[-2.494,52.9683],[-2.4975,52.9686],[-2.499,52.9684],[-2.5008,52.9672],[-2.5034,52.9668],[-2.5065,52.9658],[-2.5094,52.9659],[-2.5113,52.9672],[-2.5107,52.9681],[-2.5131,52.9712],[-2.519,52.9731],[-2.5204,52.9741],[-2.5226,52.972],[-2.5227,52.969],[-2.524,52.9655],[-2.5233,52.9643],[-2.5226,52.9611],[-2.5235,52.9608],[-2.5235,52.9592],[-2.5228,52.959],[-2.5239,52.957],[-2.5241,52.9554],[-2.5233,52.9543],[-2.5254,52.9537],[-2.5275,52.9518],[-2.5269,52.9512],[-2.5294,52.9492],[-2.5295,52.9471],[-2.5319,52.9472],[-2.5342,52.9477],[-2.5357,52.9485],[-2.5371,52.9502],[-2.5392,52.9519],[-2.541,52.9527],[-2.5419,52.9537],[-2.5445,52.9552],[-2.5466,52.9569],[-2.5481,52.957],[-2.5506,52.9567],[-2.5537,52.9575],[-2.5559,52.959],[-2.5575,52.9614],[-2.5588,52.9621],[-2.561,52.9643],[-2.565,52.9635],[-2.5666,52.9637],[-2.5683,52.9629],[-2.5687,52.962],[-2.5715,52.9622],[-2.573,52.9628],[-2.5738,52.9621],[-2.5732,52.9614],[-2.5703,52.9598],[-2.5718,52.9592],[-2.5733,52.9591],[-2.5749,52.9583],[-2.5752,52.9573],[-2.5767,52.9562],[-2.5781,52.9557],[-2.5815,52.9562],[-2.5836,52.9563],[-2.5843,52.9557],[-2.5861,52.9553],[-2.5874,52.9559],[-2.5885,52.9571],[-2.5888,52.9586],[-2.5907,52.9593],[-2.5915,52.9605],[-2.5926,52.9609],[-2.5949,52.961],[-2.5965,52.9625],[-2.5977,52.963],[-2.5958,52.9653],[-2.5962,52.9661],[-2.5961,52.9677],[-2.5972,52.9689],[-2.5969,52.9695],[-2.5985,52.9714],[-2.5967,52.9734],[-2.5928,52.9742],[-2.5954,52.9759],[-2.5989,52.9751],[-2.5992,52.9767],[-2.5969,52.9778],[-2.5949,52.9796],[-2.5963,52.9796],[-2.5993,52.9789],[-2.6042,52.979],[-2.6057,52.9798],[-2.6044,52.9808],[-2.6036,52.9822],[-2.6055,52.9854],[-2.6071,52.9869],[-2.6077,52.9883],[-2.615,52.9878],[-2.619,52.9866],[-2.6215,52.9866],[-2.6242,52.9881],[-2.626,52.9893],[-2.6276,52.991],[-2.6282,52.9925],[-2.628,52.9952],[-2.6328,52.9965],[-2.6341,52.996],[-2.6351,52.9967],[-2.6364,52.9965],[-2.6374,52.9948],[-2.6428,52.9935],[-2.6445,52.995],[-2.6488,52.9957],[-2.6517,52.9949],[-2.6524,52.995],[-2.6547,52.9931],[-2.6554,52.9931],[-2.6577,52.9916],[-2.6583,52.992],[-2.6608,52.9914],[-2.6644,52.989],[-2.6659,52.9889],[-2.6725,52.9867],[-2.6747,52.9856],[-2.676,52.9864],[-2.6797,52.9866],[-2.685,52.9864],[-2.6871,52.9868],[-2.6864,52.9882],[-2.6888,52.9899],[-2.692,52.9906],[-2.6945,52.9939],[-2.6967,52.9948],[-2.6993,52.9954],[-2.6958,53.0011],[-2.6937,53.0028],[-2.6903,53.0078],[-2.6888,53.0123],[-2.6881,53.0128],[-2.6809,53.015],[-2.6794,53.0152],[-2.6788,53.0158],[-2.6825,53.0202],[-2.685,53.0217],[-2.6835,53.0231],[-2.6825,53.0249],[-2.6796,53.0256],[-2.6784,53.028],[-2.6789,53.0308],[-2.6783,53.0314],[-2.6786,53.0327],[-2.6772,53.0333],[-2.6723,53.034],[-2.6711,53.0369],[-2.6688,53.0386],[-2.6743,53.0415],[-2.6791,53.0437],[-2.6823,53.0453],[-2.6892,53.0493],[-2.6914,53.05],[-2.6939,53.0518],[-2.7003,53.0532],[-2.7024,53.0543],[-2.7049,53.0539],[-2.7046,53.0531],[-2.7084,53.0527],[-2.7097,53.0522],[-2.7093,53.05],[-2.7104,53.0483],[-2.7146,53.0476],[-2.7162,53.0476],[-2.7183,53.0455],[-2.7212,53.0478],[-2.7221,53.049],[-2.7232,53.0488],[-2.7265,53.0511],[-2.729,53.0516],[-2.7305,53.0535],[-2.7347,53.0551],[-2.7345,53.0566],[-2.7324,53.0577],[-2.7343,53.0584],[-2.7357,53.0595],[-2.7357,53.0602],[-2.7373,53.061],[-2.7402,53.0613],[-2.7397,53.0624],[-2.7419,53.0635],[-2.7411,53.0645],[-2.7433,53.0658],[-2.7529,53.0692],[-2.7513,53.0714],[-2.7499,53.0717],[-2.7509,53.0737],[-2.7512,53.0752],[-2.7507,53.0765],[-2.7487,53.0779],[-2.7484,53.0785],[-2.7467,53.0789],[-2.7452,53.0806],[-2.7452,53.0823],[-2.7418,53.0818],[-2.7349,53.0865],[-2.7356,53.0887],[-2.7339,53.0893],[-2.7325,53.0904],[-2.7317,53.0918],[-2.7303,53.0915],[-2.7249,53.0923],[-2.7223,53.0922],[-2.7185,53.093],[-2.7176,53.0935],[-2.7154,53.0931],[-2.713,53.093],[-2.7114,53.0936],[-2.7117,53.0964],[-2.7091,53.0986],[-2.7089,53.1016],[-2.7082,53.1055],[-2.7065,53.1065],[-2.7076,53.1078],[-2.7084,53.1103],[-2.7099,53.1116],[-2.71,53.1134],[-2.7093,53.1142],[-2.7086,53.1162],[-2.7074,53.1169],[-2.7061,53.1185],[-2.7037,53.1174],[-2.7016,53.1188],[-2.6997,53.1198],[-2.6973,53.12],[-2.6937,53.1194],[-2.6924,53.1189],[-2.6905,53.1187],[-2.689,53.1177],[-2.6864,53.117],[-2.6836,53.1171],[-2.6821,53.116],[-2.6785,53.1159],[-2.6744,53.1151],[-2.6738,53.1159],[-2.6713,53.1159],[-2.67,53.117],[-2.6707,53.118],[-2.6688,53.1188],[-2.6669,53.1202],[-2.6639,53.1205],[-2.6624,53.1213],[-2.6607,53.1251],[-2.6604,53.1285],[-2.6596,53.1303],[-2.6578,53.1307],[-2.6562,53.13],[-2.6534,53.1304],[-2.6513,53.1299],[-2.6503,53.1293],[-2.6446,53.1287],[-2.6413,53.1284],[-2.6404,53.129],[-2.6402,53.1304],[-2.6405,53.1321],[-2.6396,53.1336],[-2.6433,53.1352],[-2.64,53.141],[-2.6383,53.1419],[-2.6366,53.142],[-2.6347,53.1427],[-2.6329,53.1441],[-2.6323,53.1452],[-2.6309,53.1462],[-2.63,53.1463],[-2.629,53.1481],[-2.6269,53.15],[-2.6253,53.1508],[-2.6232,53.1514],[-2.6209,53.1512],[-2.6192,53.1501],[-2.6147,53.1505],[-2.6104,53.1503],[-2.6082,53.1492],[-2.6081,53.1486],[-2.6061,53.1469],[-2.6058,53.146],[-2.6043,53.1451],[-2.6003,53.1465],[-2.5986,53.1462],[-2.5971,53.1454],[-2.5969,53.1448],[-2.5948,53.1445],[-2.5917,53.1448],[-2.5891,53.1468],[-2.5923,53.149],[-2.5934,53.1508],[-2.5958,53.1527],[-2.5975,53.1552],[-2.5965,53.1589],[-2.5935,53.1583],[-2.5916,53.1572],[-2.5905,53.1571],[-2.5873,53.1575],[-2.5862,53.1565],[-2.5838,53.1557],[-2.5829,53.1577],[-2.5805,53.1583],[-2.58,53.1597],[-2.5788,53.16],[-2.5767,53.162],[-2.5741,53.1614],[-2.5725,53.1634],[-2.5681,53.1624],[-2.5643,53.1621],[-2.5628,53.1626],[-2.5613,53.1626],[-2.5572,53.1604],[-2.5585,53.1596],[-2.5546,53.1573],[-2.5537,53.1557],[-2.5519,53.1545],[-2.5511,53.1534],[-2.548,53.1514],[-2.5429,53.1498],[-2.5415,53.1499],[-2.5376,53.1511],[-2.5328,53.1522],[-2.5278,53.1525],[-2.5244,53.1541],[-2.5228,53.1554],[-2.5227,53.1584],[-2.523,53.1591],[-2.5201,53.1601],[-2.5183,53.1601],[-2.5168,53.159],[-2.5141,53.1588],[-2.5132,53.158],[-2.5117,53.1591],[-2.5106,53.1594],[-2.5079,53.1594],[-2.5072,53.159],[-2.504,53.16],[-2.5019,53.1601],[-2.5008,53.1614],[-2.5016,53.1627],[-2.5013,53.1633],[-2.4991,53.1637],[-2.498,53.1642],[-2.4961,53.1643],[-2.4947,53.1634],[-2.4927,53.1629],[-2.4906,53.1635],[-2.4874,53.1635],[-2.4848,53.1626],[-2.4861,53.1601],[-2.4844,53.1597],[-2.4803,53.1572],[-2.478,53.1566],[-2.4764,53.1552],[-2.4741,53.1545],[-2.4725,53.1546],[-2.4686,53.1527],[-2.4643,53.1531],[-2.4623,53.1564],[-2.4608,53.1566],[-2.4593,53.1562],[-2.4573,53.1564],[-2.4558,53.1605],[-2.4548,53.1609],[-2.4505,53.1606],[-2.4465,53.1599],[-2.4438,53.1599],[-2.4433,53.1607],[-2.4443,53.1615],[-2.4434,53.1623],[-2.442,53.1662],[-2.4424,53.1678],[-2.4418,53.1687],[-2.4434,53.1695],[-2.4438,53.1712],[-2.4468,53.1723],[-2.4483,53.1731],[-2.4498,53.173],[-2.4508,53.1737],[-2.4536,53.1743],[-2.4562,53.1757],[-2.4574,53.1767],[-2.4565,53.1777],[-2.4562,53.1803],[-2.4568,53.1818],[-2.4561,53.1837],[-2.4575,53.185],[-2.4576,53.1864],[-2.4564,53.1873],[-2.4568,53.1887],[-2.4564,53.1899],[-2.4604,53.1928],[-2.4595,53.1962],[-2.4584,53.1971],[-2.4585,53.1987],[-2.4603,53.1991],[-2.4598,53.2014],[-2.4581,53.2015],[-2.4567,53.2019],[-2.4546,53.2018],[-2.4546,53.201],[-2.4528,53.2006],[-2.4512,53.1994],[-2.4479,53.1999],[-2.4458,53.2012],[-2.4426,53.2012],[-2.4401,53.1998],[-2.4387,53.2001],[-2.4367,53.1974],[-2.4354,53.1978],[-2.4345,53.1967],[-2.4307,53.1979],[-2.4294,53.1965],[-2.4289,53.1949],[-2.4264,53.195],[-2.4259,53.194],[-2.427,53.1929],[-2.4257,53.1926],[-2.4219,53.1911],[-2.4207,53.1902],[-2.4178,53.1891],[-2.4163,53.1879],[-2.4142,53.1851],[-2.4138,53.1839],[-2.4127,53.1838],[-2.413,53.1814],[-2.4104,53.1781],[-2.4056,53.1748],[-2.4066,53.1741],[-2.3979,53.1723],[-2.3993,53.1745],[-2.3988,53.1746],[-2.3981,53.1772],[-2.3957,53.179],[-2.3933,53.1799],[-2.3921,53.1799],[-2.3913,53.1783],[-2.39,53.178],[-2.387,53.1755],[-2.3846,53.1746],[-2.3832,53.1735],[-2.382,53.1733],[-2.3783,53.172],[-2.3768,53.1733],[-2.3778,53.1737],[-2.376,53.1751],[-2.3746,53.1767],[-2.3737,53.1787],[-2.3723,53.1787],[-2.3687,53.1829],[-2.3702,53.1837],[-2.3708,53.1845],[-2.3738,53.1854],[-2.3728,53.1864],[-2.3765,53.1873],[-2.3761,53.1889],[-2.3733,53.1895],[-2.3712,53.1904],[-2.3724,53.1923],[-2.3719,53.1927],[-2.3727,53.1944],[-2.3726,53.1955],[-2.3754,53.1957],[-2.3783,53.1962],[-2.3816,53.1963],[-2.3855,53.1968],[-2.387,53.1966],[-2.3881,53.1959],[-2.3899,53.1961],[-2.3905,53.1981],[-2.392,53.2006],[-2.3935,53.2049],[-2.3957,53.2061],[-2.3968,53.2049],[-2.3991,53.2048],[-2.3994,53.204],[-2.4009,53.2033],[-2.4029,53.2033],[-2.4039,53.2041],[-2.4064,53.204],[-2.4074,53.2047],[-2.4102,53.2057],[-2.4087,53.2088],[-2.4087,53.2108],[-2.4092,53.2127],[-2.4123,53.2125],[-2.4142,53.2193],[-2.4129,53.221],[-2.4115,53.2207],[-2.4097,53.221],[-2.408,53.2209],[-2.4067,53.2212],[-2.403,53.2211],[-2.4012,53.2217],[-2.3996,53.224],[-2.3979,53.2252],[-2.3995,53.2259],[-2.399,53.2267],[-2.4015,53.2279],[-2.4009,53.2283],[-2.3989,53.2283],[-2.3967,53.2311],[-2.3988,53.2321],[-2.3963,53.2343],[-2.3857,53.2304],[-2.3827,53.2285],[-2.3809,53.2278],[-2.3776,53.2271],[-2.374,53.2258],[-2.368,53.2233],[-2.3638,53.2236],[-2.3625,53.2257],[-2.3614,53.2271],[-2.3608,53.2288],[-2.3595,53.2306],[-2.3591,53.2333],[-2.3537,53.236],[-2.3527,53.2369],[-2.3478,53.2402],[-2.3464,53.2409],[-2.3482,53.2424],[-2.35,53.2435],[-2.3508,53.2459],[-2.3496,53.2476],[-2.349,53.249],[-2.3531,53.2483],[-2.3566,53.2494],[-2.3594,53.2488],[-2.3617,53.249],[-2.3642,53.2485],[-2.3651,53.249],[-2.3645,53.2503],[-2.3667,53.2508],[-2.367,53.2519],[-2.368,53.2528],[-2.3709,53.2544],[-2.3727,53.2544],[-2.3742,53.2553],[-2.3771,53.2556],[-2.3806,53.2569],[-2.3818,53.2588],[-2.381,53.2598],[-2.3793,53.2605],[-2.3789,53.2627],[-2.3793,53.2631],[-2.3828,53.2627],[-2.3841,53.2629],[-2.3853,53.264],[-2.3873,53.2638],[-2.3874,53.2626],[-2.3856,53.2628],[-2.3862,53.261],[-2.3882,53.2613],[-2.388,53.2647],[-2.3896,53.2649],[-2.3903,53.2642],[-2.3918,53.2646],[-2.3918,53.2654],[-2.3943,53.2668],[-2.3961,53.2665],[-2.4003,53.2654],[-2.4035,53.2669],[-2.4059,53.2669],[-2.4085,53.2679],[-2.4088,53.2684],[-2.4125,53.2678],[-2.415,53.2669],[-2.4148,53.2646],[-2.416,53.265],[-2.4172,53.2648],[-2.4191,53.2631],[-2.4229,53.2601],[-2.4237,53.2606],[-2.4272,53.2615],[-2.4265,53.263],[-2.4285,53.2647],[-2.4309,53.2654],[-2.4317,53.266],[-2.4337,53.2686],[-2.4355,53.2693],[-2.4396,53.2692],[-2.4441,53.2705],[-2.4452,53.2726],[-2.4463,53.2724],[-2.4468,53.2743],[-2.448,53.2749],[-2.4505,53.278],[-2.4486,53.2784],[-2.4472,53.2796],[-2.448,53.2817],[-2.4511,53.2831],[-2.4533,53.2846],[-2.4561,53.2852],[-2.4598,53.2862],[-2.4618,53.2865],[-2.4645,53.2873],[-2.4688,53.286],[-2.4701,53.286],[-2.4724,53.2866],[-2.472,53.2873],[-2.4748,53.2881],[-2.4789,53.2898],[-2.4851,53.2908],[-2.4878,53.291],[-2.4925,53.2908],[-2.498,53.2899],[-2.4981,53.2917],[-2.4975,53.2927],[-2.4978,53.2948],[-2.4971,53.296],[-2.4971,53.2975],[-2.4978,53.2998],[-2.5017,53.2986],[-2.501,53.3011],[-2.5009,53.3042],[-2.5026,53.3052],[-2.5028,53.307],[-2.5052,53.3097],[-2.5056,53.312],[-2.5036,53.3137],[-2.5068,53.3183],[-2.5112,53.3211],[-2.5123,53.3213],[-2.5096,53.3245],[-2.5045,53.3268],[-2.5043,53.328],[-2.5031,53.3317],[-2.4979,53.3377],[-2.4944,53.3407],[-2.4951,53.3417],[-2.494,53.3432],[-2.4966,53.3447],[-2.4984,53.3445],[-2.5018,53.3433],[-2.5033,53.3421],[-2.5052,53.3423],[-2.5077,53.3429],[-2.5094,53.3429],[-2.5124,53.3421],[-2.5141,53.3427],[-2.5159,53.3428],[-2.5184,53.3424],[-2.5211,53.3479],[-2.519,53.3481],[-2.5167,53.3489],[-2.5155,53.3496],[-2.5134,53.3523],[-2.5108,53.353],[-2.5096,53.3537],[-2.5077,53.3543],[-2.5069,53.3553],[-2.5031,53.3561],[-2.5022,53.357],[-2.5027,53.3575],[-2.4997,53.3591],[-2.4978,53.3594],[-2.4974,53.3604],[-2.4962,53.3619],[-2.4951,53.3619],[-2.493,53.3626],[-2.4921,53.3648],[-2.4903,53.3653],[-2.489,53.367],[-2.486,53.3676],[-2.4828,53.3675],[-2.482,53.3676],[-2.4791,53.3671],[-2.4772,53.3661],[-2.475,53.366],[-2.4728,53.3653],[-2.4718,53.3646],[-2.4689,53.3641],[-2.4649,53.3636],[-2.4629,53.3645],[-2.461,53.3642],[-2.4588,53.3683],[-2.4559,53.3679],[-2.4511,53.3671],[-2.4505,53.3666],[-2.4467,53.3658],[-2.4399,53.3666],[-2.4397,53.3705],[-2.4364,53.3703],[-2.4362,53.3718],[-2.4346,53.3721],[-2.4328,53.374],[-2.4313,53.3734],[-2.4275,53.3759],[-2.4287,53.3764],[-2.4277,53.3772],[-2.4255,53.3797],[-2.4264,53.3822],[-2.4268,53.3847],[-2.4254,53.3868],[-2.4266,53.3874],[-2.4248,53.3867],[-2.4233,53.3872],[-2.4224,53.3863],[-2.4206,53.3867],[-2.4182,53.3859],[-2.4171,53.3847],[-2.4147,53.3845],[-2.4122,53.3839],[-2.4109,53.3839],[-2.4084,53.3828],[-2.4085,53.3821],[-2.4071,53.3798],[-2.4035,53.3784],[-2.4005,53.3776],[-2.3995,53.3766],[-2.401,53.3757],[-2.4004,53.3751],[-2.3962,53.3745],[-2.393,53.3725],[-2.3907,53.3719],[-2.3901,53.3707],[-2.3872,53.3711],[-2.3865,53.3703],[-2.3838,53.3701],[-2.3821,53.3702],[-2.3809,53.3699],[-2.3802,53.3683],[-2.3782,53.3668],[-2.3781,53.3661],[-2.3753,53.3653],[-2.3734,53.3656],[-2.371,53.3648],[-2.3695,53.3637],[-2.3687,53.3644],[-2.3669,53.3644],[-2.365,53.3631],[-2.364,53.3634],[-2.363,53.3645],[-2.3621,53.3641],[-2.3595,53.3642],[-2.3607,53.3663],[-2.3599,53.3669],[-2.357,53.3669],[-2.3569,53.3685],[-2.3531,53.368],[-2.3521,53.3681],[-2.351,53.3665],[-2.349,53.3659],[-2.348,53.3663],[-2.3478,53.3678],[-2.3437,53.3665],[-2.341,53.3675],[-2.3397,53.3673],[-2.339,53.3664],[-2.3374,53.3668],[-2.3351,53.3659],[-2.3332,53.3656],[-2.3315,53.3638],[-2.3299,53.3639],[-2.3295,53.3632],[-2.3308,53.3622],[-2.3307,53.3616],[-2.3281,53.3605],[-2.3265,53.3614],[-2.3244,53.3614],[-2.3238,53.3586],[-2.3224,53.3595],[-2.3212,53.3594],[-2.32,53.3586],[-2.318,53.3591],[-2.3152,53.359],[-2.3143,53.3587],[-2.314,53.3574]]]}</t>
  </si>
  <si>
    <t>{"type":"Polygon","coordinates":[[[-2.6993,52.9954],[-2.7008,52.9932],[-2.7046,52.9904],[-2.7076,52.9884],[-2.7119,52.9861],[-2.7151,52.985],[-2.7159,52.9844],[-2.7203,52.984],[-2.7256,52.9829],[-2.7268,52.9833],[-2.7275,52.984],[-2.7316,52.9846],[-2.7334,52.9843],[-2.7373,52.9847],[-2.7402,52.9857],[-2.741,52.9865],[-2.7427,52.9866],[-2.7437,52.9871],[-2.7462,52.9868],[-2.7463,52.9867],[-2.7482,52.9866],[-2.7508,52.9869],[-2.7534,52.9862],[-2.7599,52.9864],[-2.7616,52.9874],[-2.7617,52.9894],[-2.7609,52.9902],[-2.763,52.9922],[-2.7642,52.9927],[-2.7644,52.9935],[-2.7679,52.9944],[-2.7704,52.994],[-2.7729,52.9941],[-2.7735,52.9947],[-2.7765,52.9944],[-2.7797,52.9934],[-2.7816,52.9942],[-2.7811,52.9947],[-2.7819,52.9963],[-2.7834,52.9957],[-2.7852,52.9939],[-2.787,52.9946],[-2.7878,52.9953],[-2.79,52.9957],[-2.7918,52.9942],[-2.794,52.9932],[-2.7939,52.9924],[-2.792,52.9919],[-2.7919,52.9911],[-2.7945,52.9908],[-2.7947,52.9914],[-2.7971,52.9913],[-2.7976,52.99],[-2.7994,52.9897],[-2.8012,52.9909],[-2.8017,52.9904],[-2.8035,52.9906],[-2.8037,52.9914],[-2.8057,52.9918],[-2.8067,52.9915],[-2.8102,52.9917],[-2.8099,52.9927],[-2.8141,52.9929],[-2.8193,52.9943],[-2.8205,52.9943],[-2.8225,52.9937],[-2.8245,52.9935],[-2.8279,52.9944],[-2.8282,52.9953],[-2.8293,52.9954],[-2.8325,52.9966],[-2.836,52.9971],[-2.8349,52.9982],[-2.8362,53.0006],[-2.8362,53.0016],[-2.838,53.003],[-2.8394,53.0063],[-2.8406,53.0072],[-2.8407,53.0104],[-2.8385,53.0103],[-2.8386,53.011],[-2.8413,53.0143],[-2.8432,53.0151],[-2.8443,53.0165],[-2.844,53.0174],[-2.8458,53.0187],[-2.8475,53.019],[-2.8503,53.018],[-2.8516,53.017],[-2.8586,53.0198],[-2.8592,53.0213],[-2.861,53.0228],[-2.8601,53.0254],[-2.8605,53.0288],[-2.8592,53.03],[-2.8593,53.0305],[-2.8564,53.0326],[-2.8555,53.0344],[-2.8565,53.0356],[-2.8557,53.0371],[-2.8583,53.0381],[-2.8588,53.0389],[-2.8619,53.0386],[-2.8624,53.0392],[-2.8641,53.0394],[-2.8666,53.0403],[-2.8667,53.0407],[-2.8616,53.0423],[-2.8615,53.0437],[-2.8624,53.0442],[-2.8642,53.0433],[-2.8663,53.0436],[-2.8668,53.0453],[-2.8688,53.0445],[-2.8701,53.0454],[-2.8685,53.0459],[-2.8658,53.0477],[-2.8631,53.0486],[-2.8634,53.0491],[-2.863,53.0516],[-2.8648,53.0518],[-2.8661,53.0501],[-2.8675,53.0496],[-2.8686,53.0505],[-2.8677,53.0513],[-2.866,53.0515],[-2.8662,53.0526],[-2.8637,53.0533],[-2.8623,53.0531],[-2.861,53.052],[-2.8599,53.0526],[-2.8592,53.0541],[-2.8605,53.0548],[-2.8632,53.0548],[-2.8642,53.0551],[-2.8665,53.0551],[-2.8675,53.056],[-2.8668,53.057],[-2.8656,53.0573],[-2.863,53.0566],[-2.8609,53.0573],[-2.8614,53.0581],[-2.8632,53.0586],[-2.8657,53.0587],[-2.8676,53.0571],[-2.8703,53.0568],[-2.8718,53.0575],[-2.8726,53.0586],[-2.872,53.0592],[-2.8697,53.0599],[-2.8683,53.0595],[-2.8652,53.0608],[-2.8624,53.0601],[-2.8616,53.0609],[-2.8627,53.0616],[-2.8629,53.0625],[-2.8641,53.0633],[-2.8667,53.0632],[-2.8696,53.0638],[-2.8705,53.0646],[-2.8658,53.0658],[-2.8681,53.0675],[-2.8692,53.0695],[-2.8705,53.0702],[-2.873,53.0702],[-2.8762,53.069],[-2.8777,53.0689],[-2.8783,53.0698],[-2.8778,53.071],[-2.8753,53.0728],[-2.8757,53.0735],[-2.8807,53.0739],[-2.8818,53.0749],[-2.8796,53.0762],[-2.879,53.0781],[-2.8774,53.079],[-2.876,53.0806],[-2.876,53.0817],[-2.8796,53.0834],[-2.8888,53.0868],[-2.8909,53.0874],[-2.8918,53.0882],[-2.8917,53.0895],[-2.8934,53.0915],[-2.8958,53.0918],[-2.9005,53.0907],[-2.9021,53.092],[-2.902,53.0931],[-2.8995,53.0938],[-2.899,53.0962],[-2.8995,53.0976],[-2.8989,53.0982],[-2.8975,53.0989],[-2.8948,53.0988],[-2.8939,53.0978],[-2.8953,53.097],[-2.8967,53.0971],[-2.8979,53.0966],[-2.8968,53.0952],[-2.8938,53.0961],[-2.8924,53.0971],[-2.8919,53.0982],[-2.8904,53.0997],[-2.8889,53.1019],[-2.8872,53.1054],[-2.8885,53.1057],[-2.8904,53.1051],[-2.8928,53.1041],[-2.8934,53.1044],[-2.8928,53.1063],[-2.8918,53.1072],[-2.8918,53.1092],[-2.8891,53.1088],[-2.8878,53.1093],[-2.8868,53.1107],[-2.8839,53.1113],[-2.8841,53.1132],[-2.8816,53.1182],[-2.8809,53.1214],[-2.8826,53.1216],[-2.884,53.1207],[-2.8854,53.1204],[-2.8865,53.1214],[-2.888,53.1199],[-2.8904,53.1192],[-2.8923,53.1183],[-2.8952,53.1164],[-2.895,53.1154],[-2.8971,53.114],[-2.8992,53.1141],[-2.9009,53.1134],[-2.9021,53.1123],[-2.9034,53.1118],[-2.9061,53.1122],[-2.908,53.1131],[-2.9096,53.1127],[-2.912,53.1131],[-2.914,53.1138],[-2.9144,53.1143],[-2.9174,53.1148],[-2.9171,53.1152],[-2.9196,53.116],[-2.92,53.1168],[-2.9213,53.1172],[-2.9213,53.1184],[-2.9231,53.1181],[-2.9239,53.1185],[-2.9287,53.1201],[-2.9288,53.1202],[-2.9318,53.1201],[-2.9344,53.1215],[-2.9369,53.1209],[-2.938,53.121],[-2.9406,53.1224],[-2.9426,53.1214],[-2.945,53.1223],[-2.9465,53.1269],[-2.948,53.1278],[-2.9523,53.1286],[-2.953,53.1288],[-2.9553,53.1298],[-2.9579,53.1303],[-2.9589,53.1309],[-2.9602,53.1325],[-2.9639,53.1328],[-2.9678,53.1372],[-2.9745,53.145],[-2.9795,53.1506],[-2.9803,53.1494],[-2.9826,53.1488],[-2.9847,53.1478],[-2.9866,53.1499],[-2.9877,53.1521],[-2.9904,53.153],[-2.9931,53.1533],[-2.9951,53.1542],[-2.9935,53.1547],[-2.9922,53.1562],[-2.99,53.1575],[-2.9881,53.1569],[-2.9868,53.1579],[-2.9846,53.1586],[-2.9838,53.1576],[-2.9815,53.1563],[-2.9789,53.1572],[-2.9756,53.1573],[-2.9747,53.1579],[-2.9736,53.1586],[-2.9709,53.1608],[-2.9687,53.1606],[-2.9663,53.1598],[-2.9624,53.1623],[-2.9568,53.1638],[-2.9535,53.1653],[-2.951,53.1659],[-2.9489,53.166],[-2.9466,53.1671],[-2.944,53.1652],[-2.9339,53.1694],[-2.9278,53.1714],[-2.9266,53.1733],[-2.9228,53.1753],[-2.921,53.1771],[-2.9203,53.1798],[-2.9205,53.1822],[-2.9193,53.1828],[-2.9142,53.1865],[-2.9113,53.1886],[-2.9056,53.1927],[-2.9048,53.1928],[-2.9037,53.1917],[-2.9037,53.1898],[-2.905,53.1875],[-2.9048,53.1853],[-2.9037,53.1841],[-2.9016,53.1832],[-2.9003,53.1829],[-2.8966,53.1833],[-2.8927,53.1834],[-2.8883,53.1852],[-2.8897,53.1858],[-2.892,53.1843],[-2.8934,53.184],[-2.8993,53.1837],[-2.9014,53.1839],[-2.9027,53.1843],[-2.9041,53.1857],[-2.9042,53.1872],[-2.9027,53.1894],[-2.9025,53.1926],[-2.9057,53.1936],[-2.9076,53.1924],[-2.9156,53.1867],[-2.9204,53.1829],[-2.9209,53.1851],[-2.9223,53.1893],[-2.9252,53.191],[-2.9261,53.1921],[-2.9292,53.1943],[-2.9354,53.1963],[-2.9376,53.1978],[-2.9437,53.204],[-2.9462,53.2067],[-2.9492,53.2111],[-2.9533,53.2131],[-2.9587,53.2153],[-2.9662,53.2187],[-2.9778,53.2254],[-2.9849,53.2285],[-2.9926,53.233],[-2.9984,53.2358],[-3.0082,53.2402],[-3.0129,53.2425],[-3.0255,53.2483],[-3.036,53.2518],[-3.0487,53.2522],[-3.0506,53.2523],[-3.0545,53.2525],[-3.0691,53.253],[-3.0739,53.2536],[-3.0745,53.2537],[-3.0805,53.2549],[-3.0824,53.2555],[-3.0847,53.2576],[-3.0868,53.2579],[-3.0881,53.2577],[-3.0918,53.2597],[-3.0922,53.2599],[-3.0931,53.2605],[-3.0933,53.2606],[-3.0951,53.2618],[-3.0952,53.2619],[-3.0976,53.2637],[-3.1014,53.2669],[-3.1006,53.2677],[-3.0989,53.2683],[-3.0997,53.269],[-3.0996,53.2707],[-3.0974,53.272],[-3.0947,53.2724],[-3.0932,53.2699],[-3.092,53.2691],[-3.0924,53.2682],[-3.0912,53.267],[-3.0887,53.2679],[-3.0909,53.2687],[-3.0902,53.2693],[-3.0894,53.2711],[-3.0864,53.2714],[-3.0855,53.272],[-3.0899,53.2729],[-3.0919,53.2744],[-3.0924,53.2761],[-3.0901,53.2757],[-3.0913,53.2772],[-3.0917,53.2784],[-3.0898,53.2785],[-3.0871,53.278],[-3.0851,53.2774],[-3.0828,53.2775],[-3.079,53.2782],[-3.0784,53.279],[-3.0771,53.2791],[-3.0743,53.2788],[-3.0735,53.277],[-3.0722,53.2755],[-3.0711,53.2749],[-3.0678,53.2754],[-3.0681,53.2758],[-3.0716,53.2758],[-3.073,53.277],[-3.0726,53.2785],[-3.0752,53.2793],[-3.079,53.2798],[-3.0814,53.2793],[-3.0837,53.2794],[-3.0857,53.2807],[-3.0861,53.2819],[-3.0893,53.2834],[-3.0906,53.2846],[-3.0963,53.2843],[-3.0968,53.2847],[-3.0953,53.2861],[-3.098,53.2867],[-3.1012,53.2869],[-3.103,53.2877],[-3.1045,53.2892],[-3.1067,53.2901],[-3.1084,53.2903],[-3.1095,53.2931],[-3.1085,53.2939],[-3.1068,53.2939],[-3.1041,53.2948],[-3.106,53.2952],[-3.1069,53.2965],[-3.109,53.2972],[-3.0959,53.3047],[-3.0955,53.3049],[-3.0891,53.3083],[-3.0888,53.3083],[-3.0821,53.3112],[-3.081,53.3119],[-3.0806,53.313],[-3.0781,53.3151],[-3.0764,53.3144],[-3.0742,53.3164],[-3.0683,53.3142],[-3.0643,53.3122],[-3.0597,53.309],[-3.0512,53.3107],[-3.0484,53.3109],[-3.0482,53.3096],[-3.046,53.3075],[-3.0432,53.3069],[-3.0416,53.3061],[-3.0417,53.3052],[-3.0392,53.3054],[-3.0385,53.3051],[-3.0367,53.3027],[-3.0367,53.3011],[-3.0358,53.3005],[-3.0314,53.2985],[-3.0305,53.2992],[-3.0261,53.2977],[-3.024,53.2994],[-3.022,53.2984],[-3.0213,53.299],[-3.0186,53.3],[-3.0165,53.2995],[-3.0128,53.299],[-3.0112,53.3001],[-3.0054,53.3014],[-3.0022,53.3025],[-2.997,53.3051],[-2.9953,53.3056],[-2.9927,53.3071],[-2.99,53.3066],[-2.9831,53.305],[-2.9797,53.3045],[-2.9795,53.3043],[-2.9746,53.3033],[-2.9716,53.3021],[-2.9691,53.3018],[-2.9661,53.3028],[-2.9615,53.3038],[-2.9603,53.3033],[-2.9584,53.3041],[-2.9547,53.3042],[-2.9512,53.3038],[-2.9494,53.3032],[-2.9474,53.3049],[-2.9396,53.3104],[-2.9331,53.3071],[-2.9316,53.3061],[-2.9286,53.3082],[-2.9243,53.3066],[-2.92,53.3053],[-2.9177,53.3061],[-2.9149,53.3057],[-2.9117,53.3043],[-2.9077,53.3015],[-2.906,53.3012],[-2.9019,53.2972],[-2.9008,53.297],[-2.8963,53.2966],[-2.8891,53.2954],[-2.888,53.2949],[-2.8876,53.2936],[-2.8859,53.2928],[-2.8827,53.2918],[-2.8792,53.2909],[-2.8762,53.2906],[-2.8711,53.2909],[-2.8685,53.2913],[-2.8646,53.2922],[-2.861,53.2927],[-2.8586,53.2926],[-2.8556,53.292],[-2.8549,53.2915],[-2.8531,53.2923],[-2.8551,53.294],[-2.8536,53.2954],[-2.849,53.2968],[-2.8415,53.2981],[-2.8395,53.299],[-2.8418,53.3],[-2.8478,53.3017],[-2.8483,53.3023],[-2.8472,53.304],[-2.8479,53.3055],[-2.8477,53.3062],[-2.8464,53.3069],[-2.843,53.3075],[-2.8357,53.3083],[-2.8306,53.3082],[-2.8257,53.3075],[-2.8218,53.3073],[-2.816,53.3061],[-2.8134,53.3049],[-2.8113,53.3045],[-2.8067,53.3029],[-2.8013,53.2993],[-2.8,53.2988],[-2.7966,53.2983],[-2.7917,53.2972],[-2.7887,53.2967],[-2.786,53.2975],[-2.7795,53.3009],[-2.774,53.3035],[-2.7614,53.3101],[-2.7559,53.3113],[-2.753,53.3129],[-2.7522,53.3141],[-2.7524,53.3147],[-2.7509,53.3142],[-2.7474,53.3124],[-2.745,53.3109],[-2.7435,53.3097],[-2.7407,53.3081],[-2.7393,53.3069],[-2.7357,53.3067],[-2.7343,53.3072],[-2.733,53.3104],[-2.7322,53.3112],[-2.73,53.3121],[-2.7277,53.3124],[-2.7241,53.3124],[-2.7235,53.3131],[-2.7157,53.3119],[-2.7082,53.3097],[-2.7061,53.3088],[-2.7008,53.3058],[-2.6986,53.3069],[-2.697,53.308],[-2.6876,53.3134],[-2.6872,53.314],[-2.6852,53.3154],[-2.6782,53.3141],[-2.6729,53.3129],[-2.6653,53.3114],[-2.6488,53.3082],[-2.6459,53.3073],[-2.6428,53.3058],[-2.6424,53.306],[-2.6444,53.3086],[-2.6451,53.3101],[-2.6417,53.3095],[-2.6384,53.3095],[-2.6357,53.3079],[-2.6339,53.3076],[-2.6295,53.3078],[-2.6283,53.3084],[-2.6241,53.3094],[-2.6247,53.3118],[-2.6227,53.312],[-2.6178,53.3161],[-2.6198,53.3169],[-2.6175,53.3176],[-2.6179,53.3182],[-2.621,53.3191],[-2.6199,53.3203],[-2.6167,53.3206],[-2.6135,53.3189],[-2.6099,53.3178],[-2.6101,53.3164],[-2.6093,53.315],[-2.6078,53.3139],[-2.6047,53.3155],[-2.6036,53.318],[-2.6024,53.3185],[-2.5993,53.3187],[-2.5967,53.3194],[-2.5952,53.3201],[-2.5952,53.3224],[-2.5928,53.3224],[-2.5924,53.3249],[-2.5901,53.3259],[-2.5885,53.3259],[-2.5884,53.3273],[-2.5858,53.3292],[-2.5816,53.3283],[-2.5802,53.3286],[-2.5787,53.3276],[-2.5784,53.326],[-2.5737,53.3255],[-2.5727,53.3256],[-2.5689,53.3252],[-2.5678,53.3254],[-2.5665,53.3242],[-2.5631,53.3231],[-2.5604,53.3238],[-2.5587,53.3256],[-2.5575,53.3262],[-2.5539,53.3287],[-2.5527,53.3313],[-2.5515,53.3324],[-2.5483,53.331],[-2.5452,53.3305],[-2.5445,53.3308],[-2.5431,53.3323],[-2.5414,53.3333],[-2.5396,53.3363],[-2.5382,53.3359],[-2.5348,53.337],[-2.5288,53.3392],[-2.5184,53.3424],[-2.5159,53.3428],[-2.5141,53.3427],[-2.5124,53.3421],[-2.5094,53.3429],[-2.5077,53.3429],[-2.5052,53.3423],[-2.5033,53.3421],[-2.5018,53.3433],[-2.4984,53.3445],[-2.4966,53.3447],[-2.494,53.3432],[-2.4951,53.3417],[-2.4944,53.3407],[-2.4979,53.3377],[-2.5031,53.3317],[-2.5043,53.328],[-2.5045,53.3268],[-2.5096,53.3245],[-2.5123,53.3213],[-2.5112,53.3211],[-2.5068,53.3183],[-2.5036,53.3137],[-2.5056,53.312],[-2.5052,53.3097],[-2.5028,53.307],[-2.5026,53.3052],[-2.5009,53.3042],[-2.501,53.3011],[-2.5017,53.2986],[-2.4978,53.2998],[-2.4971,53.2975],[-2.4971,53.296],[-2.4978,53.2948],[-2.4975,53.2927],[-2.4981,53.2917],[-2.498,53.2899],[-2.4925,53.2908],[-2.4878,53.291],[-2.4851,53.2908],[-2.4789,53.2898],[-2.4748,53.2881],[-2.472,53.2873],[-2.4724,53.2866],[-2.4701,53.286],[-2.4688,53.286],[-2.4645,53.2873],[-2.4618,53.2865],[-2.4598,53.2862],[-2.4561,53.2852],[-2.4533,53.2846],[-2.4511,53.2831],[-2.448,53.2817],[-2.4472,53.2796],[-2.4486,53.2784],[-2.4505,53.278],[-2.448,53.2749],[-2.4468,53.2743],[-2.4463,53.2724],[-2.4452,53.2726],[-2.4441,53.2705],[-2.4396,53.2692],[-2.4355,53.2693],[-2.4337,53.2686],[-2.4317,53.266],[-2.4309,53.2654],[-2.4285,53.2647],[-2.4265,53.263],[-2.4272,53.2615],[-2.4237,53.2606],[-2.4229,53.2601],[-2.4191,53.2631],[-2.4172,53.2648],[-2.416,53.265],[-2.4148,53.2646],[-2.415,53.2669],[-2.4125,53.2678],[-2.4088,53.2684],[-2.4085,53.2679],[-2.4059,53.2669],[-2.4035,53.2669],[-2.4003,53.2654],[-2.3961,53.2665],[-2.3943,53.2668],[-2.3918,53.2654],[-2.3918,53.2646],[-2.3903,53.2642],[-2.3896,53.2649],[-2.388,53.2647],[-2.3882,53.2613],[-2.3862,53.261],[-2.3856,53.2628],[-2.3874,53.2626],[-2.3873,53.2638],[-2.3853,53.264],[-2.3841,53.2629],[-2.3828,53.2627],[-2.3793,53.2631],[-2.3789,53.2627],[-2.3793,53.2605],[-2.381,53.2598],[-2.3818,53.2588],[-2.3806,53.2569],[-2.3771,53.2556],[-2.3742,53.2553],[-2.3727,53.2544],[-2.3709,53.2544],[-2.368,53.2528],[-2.367,53.2519],[-2.3667,53.2508],[-2.3645,53.2503],[-2.3651,53.249],[-2.3642,53.2485],[-2.3617,53.249],[-2.3594,53.2488],[-2.3566,53.2494],[-2.3531,53.2483],[-2.349,53.249],[-2.3496,53.2476],[-2.3508,53.2459],[-2.35,53.2435],[-2.3482,53.2424],[-2.3464,53.2409],[-2.3478,53.2402],[-2.3527,53.2369],[-2.3537,53.236],[-2.3591,53.2333],[-2.3595,53.2306],[-2.3608,53.2288],[-2.3614,53.2271],[-2.3625,53.2257],[-2.3638,53.2236],[-2.368,53.2233],[-2.374,53.2258],[-2.3776,53.2271],[-2.3809,53.2278],[-2.3827,53.2285],[-2.3857,53.2304],[-2.3963,53.2343],[-2.3988,53.2321],[-2.3967,53.2311],[-2.3989,53.2283],[-2.4009,53.2283],[-2.4015,53.2279],[-2.399,53.2267],[-2.3995,53.2259],[-2.3979,53.2252],[-2.3996,53.224],[-2.4012,53.2217],[-2.403,53.2211],[-2.4067,53.2212],[-2.408,53.2209],[-2.4097,53.221],[-2.4115,53.2207],[-2.4129,53.221],[-2.4142,53.2193],[-2.4123,53.2125],[-2.4092,53.2127],[-2.4087,53.2108],[-2.4087,53.2088],[-2.4102,53.2057],[-2.4074,53.2047],[-2.4064,53.204],[-2.4039,53.2041],[-2.4029,53.2033],[-2.4009,53.2033],[-2.3994,53.204],[-2.3991,53.2048],[-2.3968,53.2049],[-2.3957,53.2061],[-2.3935,53.2049],[-2.392,53.2006],[-2.3905,53.1981],[-2.3899,53.1961],[-2.3881,53.1959],[-2.387,53.1966],[-2.3855,53.1968],[-2.3816,53.1963],[-2.3783,53.1962],[-2.3754,53.1957],[-2.3726,53.1955],[-2.3727,53.1944],[-2.3719,53.1927],[-2.3724,53.1923],[-2.3712,53.1904],[-2.3733,53.1895],[-2.3761,53.1889],[-2.3765,53.1873],[-2.3728,53.1864],[-2.3738,53.1854],[-2.3708,53.1845],[-2.3702,53.1837],[-2.3687,53.1829],[-2.3723,53.1787],[-2.3737,53.1787],[-2.3746,53.1767],[-2.376,53.1751],[-2.3778,53.1737],[-2.3768,53.1733],[-2.3783,53.172],[-2.382,53.1733],[-2.3832,53.1735],[-2.3846,53.1746],[-2.387,53.1755],[-2.39,53.178],[-2.3913,53.1783],[-2.3921,53.1799],[-2.3933,53.1799],[-2.3957,53.179],[-2.3981,53.1772],[-2.3988,53.1746],[-2.3993,53.1745],[-2.3979,53.1723],[-2.4066,53.1741],[-2.4056,53.1748],[-2.4104,53.1781],[-2.413,53.1814],[-2.4127,53.1838],[-2.4138,53.1839],[-2.4142,53.1851],[-2.4163,53.1879],[-2.4178,53.1891],[-2.4207,53.1902],[-2.4219,53.1911],[-2.4257,53.1926],[-2.427,53.1929],[-2.4259,53.194],[-2.4264,53.195],[-2.4289,53.1949],[-2.4294,53.1965],[-2.4307,53.1979],[-2.4345,53.1967],[-2.4354,53.1978],[-2.4367,53.1974],[-2.4387,53.2001],[-2.4401,53.1998],[-2.4426,53.2012],[-2.4458,53.2012],[-2.4479,53.1999],[-2.4512,53.1994],[-2.4528,53.2006],[-2.4546,53.201],[-2.4546,53.2018],[-2.4567,53.2019],[-2.4581,53.2015],[-2.4598,53.2014],[-2.4603,53.1991],[-2.4585,53.1987],[-2.4584,53.1971],[-2.4595,53.1962],[-2.4604,53.1928],[-2.4564,53.1899],[-2.4568,53.1887],[-2.4564,53.1873],[-2.4576,53.1864],[-2.4575,53.185],[-2.4561,53.1837],[-2.4568,53.1818],[-2.4562,53.1803],[-2.4565,53.1777],[-2.4574,53.1767],[-2.4562,53.1757],[-2.4536,53.1743],[-2.4508,53.1737],[-2.4498,53.173],[-2.4483,53.1731],[-2.4468,53.1723],[-2.4438,53.1712],[-2.4434,53.1695],[-2.4418,53.1687],[-2.4424,53.1678],[-2.442,53.1662],[-2.4434,53.1623],[-2.4443,53.1615],[-2.4433,53.1607],[-2.4438,53.1599],[-2.4465,53.1599],[-2.4505,53.1606],[-2.4548,53.1609],[-2.4558,53.1605],[-2.4573,53.1564],[-2.4593,53.1562],[-2.4608,53.1566],[-2.4623,53.1564],[-2.4643,53.1531],[-2.4686,53.1527],[-2.4725,53.1546],[-2.4741,53.1545],[-2.4764,53.1552],[-2.478,53.1566],[-2.4803,53.1572],[-2.4844,53.1597],[-2.4861,53.1601],[-2.4848,53.1626],[-2.4874,53.1635],[-2.4906,53.1635],[-2.4927,53.1629],[-2.4947,53.1634],[-2.4961,53.1643],[-2.498,53.1642],[-2.4991,53.1637],[-2.5013,53.1633],[-2.5016,53.1627],[-2.5008,53.1614],[-2.5019,53.1601],[-2.504,53.16],[-2.5072,53.159],[-2.5079,53.1594],[-2.5106,53.1594],[-2.5117,53.1591],[-2.5132,53.158],[-2.5141,53.1588],[-2.5168,53.159],[-2.5183,53.1601],[-2.5201,53.1601],[-2.523,53.1591],[-2.5227,53.1584],[-2.5228,53.1554],[-2.5244,53.1541],[-2.5278,53.1525],[-2.5328,53.1522],[-2.5376,53.1511],[-2.5415,53.1499],[-2.5429,53.1498],[-2.548,53.1514],[-2.5511,53.1534],[-2.5519,53.1545],[-2.5537,53.1557],[-2.5546,53.1573],[-2.5585,53.1596],[-2.5572,53.1604],[-2.5613,53.1626],[-2.5628,53.1626],[-2.5643,53.1621],[-2.5681,53.1624],[-2.5725,53.1634],[-2.5741,53.1614],[-2.5767,53.162],[-2.5788,53.16],[-2.58,53.1597],[-2.5805,53.1583],[-2.5829,53.1577],[-2.5838,53.1557],[-2.5862,53.1565],[-2.5873,53.1575],[-2.5905,53.1571],[-2.5916,53.1572],[-2.5935,53.1583],[-2.5965,53.1589],[-2.5975,53.1552],[-2.5958,53.1527],[-2.5934,53.1508],[-2.5923,53.149],[-2.5891,53.1468],[-2.5917,53.1448],[-2.5948,53.1445],[-2.5969,53.1448],[-2.5971,53.1454],[-2.5986,53.1462],[-2.6003,53.1465],[-2.6043,53.1451],[-2.6058,53.146],[-2.6061,53.1469],[-2.6081,53.1486],[-2.6082,53.1492],[-2.6104,53.1503],[-2.6147,53.1505],[-2.6192,53.1501],[-2.6209,53.1512],[-2.6232,53.1514],[-2.6253,53.1508],[-2.6269,53.15],[-2.629,53.1481],[-2.63,53.1463],[-2.6309,53.1462],[-2.6323,53.1452],[-2.6329,53.1441],[-2.6347,53.1427],[-2.6366,53.142],[-2.6383,53.1419],[-2.64,53.141],[-2.6433,53.1352],[-2.6396,53.1336],[-2.6405,53.1321],[-2.6402,53.1304],[-2.6404,53.129],[-2.6413,53.1284],[-2.6446,53.1287],[-2.6503,53.1293],[-2.6513,53.1299],[-2.6534,53.1304],[-2.6562,53.13],[-2.6578,53.1307],[-2.6596,53.1303],[-2.6604,53.1285],[-2.6607,53.1251],[-2.6624,53.1213],[-2.6639,53.1205],[-2.6669,53.1202],[-2.6688,53.1188],[-2.6707,53.118],[-2.67,53.117],[-2.6713,53.1159],[-2.6738,53.1159],[-2.6744,53.1151],[-2.6785,53.1159],[-2.6821,53.116],[-2.6836,53.1171],[-2.6864,53.117],[-2.689,53.1177],[-2.6905,53.1187],[-2.6924,53.1189],[-2.6937,53.1194],[-2.6973,53.12],[-2.6997,53.1198],[-2.7016,53.1188],[-2.7037,53.1174],[-2.7061,53.1185],[-2.7074,53.1169],[-2.7086,53.1162],[-2.7093,53.1142],[-2.71,53.1134],[-2.7099,53.1116],[-2.7084,53.1103],[-2.7076,53.1078],[-2.7065,53.1065],[-2.7082,53.1055],[-2.7089,53.1016],[-2.7091,53.0986],[-2.7117,53.0964],[-2.7114,53.0936],[-2.713,53.093],[-2.7154,53.0931],[-2.7176,53.0935],[-2.7185,53.093],[-2.7223,53.0922],[-2.7249,53.0923],[-2.7303,53.0915],[-2.7317,53.0918],[-2.7325,53.0904],[-2.7339,53.0893],[-2.7356,53.0887],[-2.7349,53.0865],[-2.7418,53.0818],[-2.7452,53.0823],[-2.7452,53.0806],[-2.7467,53.0789],[-2.7484,53.0785],[-2.7487,53.0779],[-2.7507,53.0765],[-2.7512,53.0752],[-2.7509,53.0737],[-2.7499,53.0717],[-2.7513,53.0714],[-2.7529,53.0692],[-2.7433,53.0658],[-2.7411,53.0645],[-2.7419,53.0635],[-2.7397,53.0624],[-2.7402,53.0613],[-2.7373,53.061],[-2.7357,53.0602],[-2.7357,53.0595],[-2.7343,53.0584],[-2.7324,53.0577],[-2.7345,53.0566],[-2.7347,53.0551],[-2.7305,53.0535],[-2.729,53.0516],[-2.7265,53.0511],[-2.7232,53.0488],[-2.7221,53.049],[-2.7212,53.0478],[-2.7183,53.0455],[-2.7162,53.0476],[-2.7146,53.0476],[-2.7104,53.0483],[-2.7093,53.05],[-2.7097,53.0522],[-2.7084,53.0527],[-2.7046,53.0531],[-2.7049,53.0539],[-2.7024,53.0543],[-2.7003,53.0532],[-2.6939,53.0518],[-2.6914,53.05],[-2.6892,53.0493],[-2.6823,53.0453],[-2.6791,53.0437],[-2.6743,53.0415],[-2.6688,53.0386],[-2.6711,53.0369],[-2.6723,53.034],[-2.6772,53.0333],[-2.6786,53.0327],[-2.6783,53.0314],[-2.6789,53.0308],[-2.6784,53.028],[-2.6796,53.0256],[-2.6825,53.0249],[-2.6835,53.0231],[-2.685,53.0217],[-2.6825,53.0202],[-2.6788,53.0158],[-2.6794,53.0152],[-2.6809,53.015],[-2.6881,53.0128],[-2.6888,53.0123],[-2.6903,53.0078],[-2.6937,53.0028],[-2.6958,53.0011],[-2.6993,52.9954]]]}</t>
  </si>
  <si>
    <t>{"type":"Polygon","coordinates":[[[-1.4383,54.5951],[-1.4357,54.5957],[-1.4334,54.5951],[-1.4311,54.5957],[-1.43,54.5964],[-1.4292,54.5978],[-1.43,54.6],[-1.4279,54.6018],[-1.4257,54.6027],[-1.4232,54.6031],[-1.4218,54.6022],[-1.4221,54.6007],[-1.4206,54.6],[-1.4188,54.5999],[-1.417,54.5993],[-1.4163,54.5981],[-1.4145,54.597],[-1.4145,54.5963],[-1.4112,54.5949],[-1.4103,54.5942],[-1.4081,54.5944],[-1.4074,54.5932],[-1.409,54.5899],[-1.412,54.5885],[-1.4131,54.5882],[-1.4132,54.5862],[-1.415,54.5817],[-1.415,54.5809],[-1.4161,54.578],[-1.416,54.5767],[-1.4168,54.5758],[-1.4169,54.5742],[-1.4158,54.5726],[-1.4141,54.5713],[-1.4163,54.5704],[-1.4148,54.5692],[-1.4147,54.5679],[-1.4113,54.5648],[-1.4165,54.5633],[-1.4224,54.5633],[-1.4271,54.5628],[-1.4361,54.56],[-1.4354,54.5592],[-1.4393,54.5575],[-1.4467,54.5557],[-1.4457,54.5539],[-1.4456,54.5529],[-1.4441,54.5489],[-1.4435,54.5465],[-1.4437,54.5458],[-1.4426,54.5432],[-1.4438,54.5424],[-1.4442,54.5407],[-1.445,54.5402],[-1.4453,54.5388],[-1.4468,54.5374],[-1.4448,54.5343],[-1.4459,54.5337],[-1.449,54.534],[-1.4496,54.533],[-1.4464,54.5307],[-1.4456,54.5282],[-1.4447,54.527],[-1.4432,54.5276],[-1.4388,54.5276],[-1.438,54.5271],[-1.4364,54.5276],[-1.4344,54.5269],[-1.4314,54.5236],[-1.4299,54.5237],[-1.427,54.5226],[-1.4249,54.5223],[-1.4225,54.5209],[-1.4215,54.5196],[-1.4213,54.5179],[-1.4235,54.5147],[-1.4234,54.514],[-1.4286,54.5131],[-1.426,54.5076],[-1.4255,54.5059],[-1.425,54.5017],[-1.4252,54.5006],[-1.4266,54.4983],[-1.4276,54.4976],[-1.4293,54.4953],[-1.4333,54.4942],[-1.4332,54.4935],[-1.4354,54.4927],[-1.4348,54.4921],[-1.4363,54.491],[-1.4331,54.4893],[-1.4349,54.4875],[-1.4429,54.4909],[-1.4458,54.4939],[-1.4474,54.495],[-1.4518,54.4973],[-1.4548,54.5004],[-1.4565,54.5028],[-1.4593,54.5041],[-1.4618,54.5043],[-1.4636,54.5039],[-1.4674,54.5025],[-1.4732,54.5014],[-1.4745,54.5007],[-1.4756,54.4986],[-1.4748,54.497],[-1.4732,54.4961],[-1.472,54.4959],[-1.4671,54.4965],[-1.4648,54.4966],[-1.4625,54.4963],[-1.4596,54.4948],[-1.4585,54.4928],[-1.4586,54.4909],[-1.4612,54.4876],[-1.4618,54.4861],[-1.4614,54.4847],[-1.4588,54.4829],[-1.4576,54.4812],[-1.4614,54.4784],[-1.4624,54.4762],[-1.4637,54.4744],[-1.4634,54.473],[-1.4602,54.4713],[-1.4597,54.4691],[-1.4587,54.4685],[-1.4545,54.4672],[-1.4534,54.466],[-1.4564,54.4644],[-1.4583,54.464],[-1.4621,54.4628],[-1.4628,54.4613],[-1.4619,54.4596],[-1.4597,54.458],[-1.458,54.4574],[-1.456,54.4561],[-1.4549,54.4547],[-1.4553,54.4529],[-1.4571,54.452],[-1.4603,54.4512],[-1.4631,54.4514],[-1.467,54.4533],[-1.4707,54.4546],[-1.4719,54.4553],[-1.4723,54.4573],[-1.4698,54.4586],[-1.4684,54.4599],[-1.4676,54.4616],[-1.468,54.4631],[-1.4734,54.467],[-1.474,54.4679],[-1.4746,54.4728],[-1.4756,54.474],[-1.4776,54.475],[-1.4792,54.4753],[-1.4831,54.4737],[-1.4849,54.4732],[-1.4875,54.4731],[-1.4907,54.474],[-1.4953,54.4741],[-1.4976,54.4746],[-1.4988,54.4753],[-1.4996,54.4776],[-1.499,54.4783],[-1.4932,54.4814],[-1.4918,54.4826],[-1.4906,54.4844],[-1.4905,54.4851],[-1.4915,54.4861],[-1.493,54.4864],[-1.4964,54.4859],[-1.5013,54.4843],[-1.5054,54.4823],[-1.5062,54.4816],[-1.5069,54.4785],[-1.5097,54.4755],[-1.511,54.475],[-1.5133,54.4754],[-1.5143,54.4766],[-1.5145,54.4775],[-1.5138,54.4786],[-1.5121,54.4802],[-1.5122,54.4819],[-1.5141,54.4838],[-1.5165,54.4847],[-1.5182,54.485],[-1.5231,54.4849],[-1.5259,54.4852],[-1.5291,54.4847],[-1.5307,54.4833],[-1.5313,54.4802],[-1.5303,54.4778],[-1.5304,54.4764],[-1.5297,54.4753],[-1.5281,54.4747],[-1.5238,54.4745],[-1.5206,54.4735],[-1.5194,54.4724],[-1.5198,54.471],[-1.5211,54.4705],[-1.5237,54.4701],[-1.5274,54.47],[-1.5327,54.4691],[-1.5345,54.4693],[-1.5374,54.4701],[-1.543,54.4712],[-1.5458,54.4713],[-1.5478,54.4723],[-1.5511,54.4745],[-1.5522,54.4768],[-1.5537,54.4788],[-1.5543,54.4805],[-1.5543,54.4829],[-1.5548,54.4846],[-1.5567,54.4856],[-1.5614,54.4865],[-1.5648,54.4874],[-1.5681,54.4887],[-1.5707,54.4893],[-1.5736,54.4903],[-1.5753,54.4929],[-1.577,54.4944],[-1.5803,54.4963],[-1.5828,54.497],[-1.5834,54.498],[-1.5802,54.5005],[-1.5797,54.5022],[-1.5788,54.5038],[-1.5789,54.5049],[-1.5811,54.5053],[-1.5864,54.5041],[-1.5903,54.5036],[-1.592,54.5046],[-1.5913,54.5058],[-1.587,54.5069],[-1.5823,54.5088],[-1.5796,54.5111],[-1.58,54.5122],[-1.5815,54.513],[-1.5841,54.513],[-1.5904,54.512],[-1.5945,54.5123],[-1.5964,54.5121],[-1.6013,54.5106],[-1.6032,54.5108],[-1.6036,54.5122],[-1.6013,54.5145],[-1.6005,54.5168],[-1.6011,54.5176],[-1.6039,54.5194],[-1.6062,54.5197],[-1.6105,54.52],[-1.6128,54.5199],[-1.6151,54.5192],[-1.6187,54.5164],[-1.6202,54.5157],[-1.6236,54.5146],[-1.6285,54.5138],[-1.6333,54.5141],[-1.6393,54.5164],[-1.6402,54.5173],[-1.6395,54.5178],[-1.6361,54.5175],[-1.6342,54.5177],[-1.6328,54.5189],[-1.6325,54.5211],[-1.6318,54.5231],[-1.6323,54.524],[-1.6343,54.5256],[-1.6368,54.5259],[-1.64,54.5257],[-1.6433,54.5248],[-1.6463,54.5243],[-1.6505,54.5241],[-1.653,54.5242],[-1.6547,54.5246],[-1.6563,54.5255],[-1.657,54.5264],[-1.6569,54.5282],[-1.655,54.5304],[-1.6554,54.5328],[-1.6579,54.5346],[-1.6616,54.5353],[-1.6667,54.5356],[-1.6732,54.5354],[-1.6774,54.5345],[-1.6793,54.5336],[-1.6807,54.5334],[-1.6832,54.5334],[-1.6878,54.5349],[-1.6902,54.5355],[-1.6969,54.536],[-1.6976,54.5391],[-1.6985,54.5408],[-1.6982,54.5417],[-1.6987,54.5433],[-1.6983,54.5442],[-1.7009,54.5443],[-1.7038,54.5449],[-1.7044,54.5461],[-1.7046,54.5484],[-1.7053,54.5492],[-1.7039,54.5507],[-1.7012,54.5499],[-1.6995,54.5519],[-1.7012,54.5529],[-1.7005,54.5541],[-1.6991,54.5541],[-1.6976,54.5557],[-1.694,54.5553],[-1.6913,54.5553],[-1.6912,54.5562],[-1.6948,54.5567],[-1.6966,54.5578],[-1.6987,54.5582],[-1.7018,54.5583],[-1.7035,54.5588],[-1.7059,54.5606],[-1.7055,54.5618],[-1.7074,54.5632],[-1.7093,54.5632],[-1.7098,54.5652],[-1.7095,54.5662],[-1.708,54.5679],[-1.7082,54.5691],[-1.7045,54.5722],[-1.7055,54.5738],[-1.709,54.5741],[-1.7057,54.5783],[-1.7041,54.5781],[-1.7031,54.5798],[-1.7028,54.5816],[-1.7002,54.5822],[-1.7001,54.5841],[-1.699,54.5846],[-1.6972,54.5846],[-1.6939,54.5851],[-1.694,54.5869],[-1.6839,54.5859],[-1.6793,54.586],[-1.6804,54.5931],[-1.6807,54.5967],[-1.6805,54.6038],[-1.6806,54.6063],[-1.682,54.6081],[-1.6811,54.6084],[-1.6812,54.6103],[-1.6824,54.6178],[-1.6787,54.6178],[-1.6729,54.6174],[-1.6698,54.6166],[-1.6632,54.6155],[-1.6626,54.6158],[-1.657,54.6155],[-1.6532,54.6169],[-1.6518,54.6169],[-1.6497,54.6179],[-1.6416,54.6194],[-1.6408,54.6174],[-1.6377,54.6171],[-1.6377,54.6167],[-1.6341,54.6162],[-1.6315,54.6161],[-1.6314,54.6184],[-1.6239,54.6186],[-1.6239,54.6189],[-1.6185,54.6192],[-1.6168,54.6188],[-1.614,54.6188],[-1.6137,54.6179],[-1.6121,54.6181],[-1.6113,54.6171],[-1.6103,54.6174],[-1.6068,54.6175],[-1.6066,54.6147],[-1.6058,54.6146],[-1.6052,54.6124],[-1.6069,54.6125],[-1.6059,54.6072],[-1.6057,54.6067],[-1.6084,54.6053],[-1.6077,54.6043],[-1.6062,54.6034],[-1.6052,54.6048],[-1.6034,54.6058],[-1.6005,54.6066],[-1.5988,54.6076],[-1.5964,54.6084],[-1.5923,54.6091],[-1.5889,54.6099],[-1.5856,54.6105],[-1.5843,54.6103],[-1.5838,54.6075],[-1.5856,54.6069],[-1.5906,54.6056],[-1.593,54.6044],[-1.5914,54.5996],[-1.5899,54.5977],[-1.5901,54.5953],[-1.5905,54.5949],[-1.5934,54.5951],[-1.593,54.5936],[-1.5909,54.5902],[-1.5829,54.5895],[-1.5852,54.5882],[-1.5853,54.585],[-1.5849,54.5833],[-1.5841,54.5816],[-1.5825,54.581],[-1.5816,54.5819],[-1.5788,54.5821],[-1.5775,54.5817],[-1.5763,54.5802],[-1.5716,54.5807],[-1.5698,54.5812],[-1.5669,54.5806],[-1.5647,54.5808],[-1.5618,54.5818],[-1.5613,54.5822],[-1.5592,54.5822],[-1.5556,54.5817],[-1.5529,54.5823],[-1.553,54.5834],[-1.5546,54.5833],[-1.5565,54.5845],[-1.5566,54.5855],[-1.558,54.5854],[-1.5602,54.5862],[-1.5621,54.5858],[-1.5625,54.5871],[-1.5617,54.5885],[-1.5617,54.5896],[-1.5608,54.5903],[-1.5582,54.5908],[-1.5586,54.5921],[-1.5565,54.5915],[-1.5525,54.5913],[-1.548,54.5918],[-1.5419,54.5931],[-1.5375,54.5945],[-1.5338,54.5951],[-1.5295,54.5961],[-1.5264,54.5965],[-1.5219,54.5961],[-1.5218,54.5965],[-1.5174,54.5958],[-1.5099,54.5948],[-1.5065,54.5961],[-1.5015,54.5956],[-1.4973,54.5957],[-1.4935,54.5968],[-1.49,54.5983],[-1.4882,54.5993],[-1.4847,54.5997],[-1.4833,54.5992],[-1.4805,54.5994],[-1.4721,54.599],[-1.4704,54.6004],[-1.4687,54.6005],[-1.4635,54.5994],[-1.4608,54.5975],[-1.4592,54.5973],[-1.459,54.5984],[-1.4561,54.5992],[-1.4541,54.5944],[-1.4534,54.5942],[-1.4517,54.5908],[-1.4493,54.5911],[-1.4468,54.5911],[-1.4434,54.5906],[-1.4424,54.5928],[-1.4396,54.5938],[-1.44,54.5945],[-1.4383,54.5951]]]}</t>
  </si>
  <si>
    <t>{"type":"Polygon","coordinates":[[[-2.4163,52.827],[-2.424,52.8246],[-2.4238,52.824],[-2.4262,52.8232],[-2.4278,52.8237],[-2.4283,52.8257],[-2.4281,52.8275],[-2.4276,52.8284],[-2.4302,52.8281],[-2.4325,52.8272],[-2.4349,52.8246],[-2.4365,52.8236],[-2.4387,52.8243],[-2.4405,52.8208],[-2.4433,52.8214],[-2.4465,52.8218],[-2.4561,52.8217],[-2.46,52.822],[-2.4624,52.8219],[-2.4656,52.8223],[-2.4691,52.823],[-2.4702,52.8218],[-2.4717,52.8216],[-2.473,52.8207],[-2.4722,52.8199],[-2.4708,52.8192],[-2.4686,52.8115],[-2.4664,52.8087],[-2.4616,52.8037],[-2.4612,52.8038],[-2.4614,52.8002],[-2.4577,52.7985],[-2.4596,52.7962],[-2.4609,52.7959],[-2.4613,52.7951],[-2.4628,52.7947],[-2.4635,52.7927],[-2.4627,52.7919],[-2.4596,52.7912],[-2.4582,52.788],[-2.4568,52.7864],[-2.4574,52.7856],[-2.457,52.7843],[-2.4576,52.7834],[-2.4589,52.7832],[-2.4618,52.7839],[-2.4629,52.7844],[-2.4643,52.7844],[-2.4675,52.7836],[-2.4711,52.7842],[-2.4734,52.7817],[-2.4722,52.7809],[-2.4728,52.7804],[-2.4756,52.7812],[-2.4763,52.7809],[-2.4797,52.7822],[-2.4826,52.7807],[-2.4854,52.7802],[-2.4882,52.7806],[-2.4884,52.7815],[-2.4872,52.7825],[-2.4896,52.7829],[-2.4897,52.7839],[-2.4869,52.7854],[-2.4853,52.7867],[-2.4838,52.7886],[-2.4787,52.7979],[-2.4771,52.7994],[-2.4785,52.8015],[-2.4819,52.8006],[-2.4831,52.8001],[-2.4868,52.7998],[-2.4888,52.8008],[-2.4886,52.8021],[-2.4864,52.8052],[-2.49,52.8045],[-2.4902,52.8022],[-2.4924,52.8023],[-2.499,52.8008],[-2.5016,52.7987],[-2.5017,52.7974],[-2.5029,52.7966],[-2.5073,52.7967],[-2.51,52.7984],[-2.5117,52.7985],[-2.5131,52.7976],[-2.5138,52.7967],[-2.516,52.7955],[-2.518,52.7959],[-2.5192,52.7974],[-2.5211,52.799],[-2.5221,52.7989],[-2.524,52.7967],[-2.5245,52.7957],[-2.5254,52.7952],[-2.5254,52.7936],[-2.5266,52.7922],[-2.5267,52.7913],[-2.5292,52.7884],[-2.5295,52.787],[-2.5324,52.7857],[-2.5344,52.7864],[-2.5383,52.7853],[-2.5389,52.7862],[-2.538,52.7873],[-2.5383,52.7884],[-2.5372,52.79],[-2.5341,52.7924],[-2.5335,52.7934],[-2.5338,52.7941],[-2.5355,52.7949],[-2.5376,52.7941],[-2.54,52.7938],[-2.5423,52.7958],[-2.5438,52.7964],[-2.5441,52.7971],[-2.5473,52.7974],[-2.5479,52.7994],[-2.5491,52.8012],[-2.551,52.8014],[-2.5516,52.8023],[-2.5529,52.8029],[-2.5549,52.8021],[-2.555,52.8009],[-2.557,52.8008],[-2.5594,52.7992],[-2.5612,52.799],[-2.5631,52.7995],[-2.5658,52.7997],[-2.568,52.8019],[-2.5707,52.8031],[-2.5711,52.8045],[-2.5694,52.8051],[-2.5738,52.8063],[-2.577,52.8064],[-2.5769,52.8054],[-2.5812,52.806],[-2.5828,52.8056],[-2.5866,52.8027],[-2.5881,52.8021],[-2.5902,52.8008],[-2.5906,52.7996],[-2.5925,52.7992],[-2.5918,52.7985],[-2.5953,52.7976],[-2.598,52.7978],[-2.5937,52.7957],[-2.5926,52.7935],[-2.5934,52.7918],[-2.5944,52.791],[-2.5937,52.7901],[-2.5934,52.7883],[-2.5941,52.7863],[-2.5942,52.7841],[-2.5933,52.7832],[-2.5927,52.7817],[-2.5905,52.7802],[-2.5899,52.7793],[-2.5903,52.7781],[-2.5913,52.7781],[-2.5922,52.7768],[-2.5978,52.7784],[-2.5989,52.7784],[-2.6031,52.7771],[-2.6059,52.7778],[-2.607,52.7777],[-2.6109,52.7767],[-2.6148,52.7753],[-2.6176,52.7753],[-2.6195,52.7763],[-2.621,52.7765],[-2.6218,52.7748],[-2.6229,52.7733],[-2.6254,52.7721],[-2.6264,52.7694],[-2.6274,52.7687],[-2.6292,52.7659],[-2.6284,52.7638],[-2.6286,52.7629],[-2.6325,52.7605],[-2.6323,52.7596],[-2.6353,52.759],[-2.6364,52.7608],[-2.6367,52.762],[-2.6359,52.7624],[-2.6365,52.7639],[-2.6407,52.7652],[-2.6412,52.7665],[-2.6431,52.7671],[-2.6495,52.7648],[-2.649,52.7639],[-2.6536,52.7628],[-2.6551,52.7622],[-2.6565,52.7613],[-2.6581,52.7623],[-2.6634,52.7604],[-2.6624,52.7582],[-2.661,52.7574],[-2.661,52.7565],[-2.6621,52.7553],[-2.6617,52.7547],[-2.6632,52.7535],[-2.6637,52.7525],[-2.6619,52.7506],[-2.6634,52.75],[-2.6647,52.7512],[-2.6657,52.7515],[-2.6674,52.7502],[-2.6654,52.7463],[-2.6639,52.7453],[-2.6641,52.7446],[-2.6627,52.7438],[-2.6615,52.7439],[-2.6594,52.7435],[-2.6616,52.7419],[-2.6627,52.7405],[-2.6637,52.74],[-2.6644,52.7383],[-2.6641,52.7363],[-2.6614,52.7348],[-2.6604,52.7333],[-2.6602,52.7316],[-2.6589,52.7316],[-2.6583,52.7307],[-2.6544,52.7306],[-2.6446,52.7292],[-2.6415,52.7276],[-2.6392,52.7273],[-2.636,52.7265],[-2.6322,52.7268],[-2.6297,52.726],[-2.6279,52.7247],[-2.6273,52.7228],[-2.6277,52.7219],[-2.6252,52.7199],[-2.6234,52.7196],[-2.6219,52.7209],[-2.6188,52.7218],[-2.6151,52.7189],[-2.6132,52.7194],[-2.61,52.7194],[-2.6076,52.72],[-2.6046,52.7191],[-2.601,52.7194],[-2.5989,52.7184],[-2.5974,52.7182],[-2.5977,52.7173],[-2.597,52.716],[-2.597,52.7144],[-2.5978,52.7139],[-2.5993,52.7141],[-2.601,52.7137],[-2.602,52.713],[-2.6038,52.7106],[-2.605,52.7097],[-2.604,52.7089],[-2.606,52.7076],[-2.6054,52.7068],[-2.6098,52.7054],[-2.6109,52.7047],[-2.6139,52.7044],[-2.6186,52.7045],[-2.6202,52.7043],[-2.6243,52.7034],[-2.6235,52.703],[-2.6234,52.7007],[-2.6226,52.699],[-2.6202,52.698],[-2.617,52.6983],[-2.6127,52.6968],[-2.6107,52.6951],[-2.6092,52.6945],[-2.6083,52.6929],[-2.6085,52.692],[-2.6028,52.6892],[-2.5977,52.69],[-2.5967,52.6906],[-2.5949,52.6878],[-2.5918,52.6862],[-2.5886,52.6837],[-2.5868,52.6842],[-2.5827,52.6821],[-2.582,52.6821],[-2.5772,52.6807],[-2.5763,52.6797],[-2.5753,52.68],[-2.5743,52.6791],[-2.572,52.6785],[-2.5682,52.677],[-2.5627,52.6741],[-2.5557,52.6711],[-2.5494,52.6663],[-2.5517,52.6648],[-2.553,52.6648],[-2.5548,52.6627],[-2.5542,52.6615],[-2.5542,52.66],[-2.5463,52.6581],[-2.5463,52.6565],[-2.5484,52.6552],[-2.5467,52.6544],[-2.545,52.6529],[-2.5429,52.6529],[-2.5403,52.6523],[-2.5351,52.6506],[-2.5325,52.6501],[-2.5301,52.6495],[-2.5271,52.6472],[-2.5238,52.6462],[-2.5214,52.6446],[-2.519,52.6434],[-2.5178,52.6432],[-2.5167,52.642],[-2.5149,52.6411],[-2.5127,52.6406],[-2.5101,52.6383],[-2.5107,52.6366],[-2.5078,52.6344],[-2.5056,52.6324],[-2.4996,52.6289],[-2.4967,52.629],[-2.4941,52.6287],[-2.4918,52.628],[-2.4892,52.6263],[-2.4869,52.6254],[-2.486,52.6243],[-2.4836,52.6251],[-2.4813,52.6248],[-2.4808,52.6239],[-2.479,52.624],[-2.4786,52.6234],[-2.4762,52.623],[-2.4747,52.6237],[-2.4728,52.6238],[-2.4709,52.6225],[-2.4698,52.6224],[-2.4677,52.6232],[-2.4664,52.6241],[-2.4646,52.6238],[-2.4628,52.623],[-2.4578,52.6206],[-2.455,52.6186],[-2.4524,52.6175],[-2.4499,52.6166],[-2.4448,52.6153],[-2.4422,52.6153],[-2.442,52.6157],[-2.4381,52.6145],[-2.4377,52.6153],[-2.4355,52.6163],[-2.434,52.6182],[-2.4371,52.6193],[-2.4356,52.6222],[-2.4366,52.6271],[-2.4286,52.6297],[-2.4241,52.6321],[-2.4207,52.6334],[-2.4183,52.6338],[-2.4194,52.6356],[-2.4189,52.6394],[-2.4185,52.6399],[-2.4165,52.6449],[-2.4179,52.6453],[-2.4193,52.6463],[-2.4199,52.6476],[-2.4192,52.6488],[-2.4176,52.6503],[-2.4184,52.6568],[-2.419,52.6629],[-2.4099,52.6716],[-2.408,52.6791],[-2.407,52.681],[-2.4054,52.6816],[-2.4034,52.6827],[-2.402,52.6825],[-2.4012,52.6848],[-2.4023,52.6867],[-2.4014,52.6893],[-2.4036,52.6905],[-2.4047,52.6927],[-2.4052,52.6949],[-2.4015,52.6949],[-2.4035,52.6982],[-2.4036,52.7014],[-2.4024,52.703],[-2.4025,52.7039],[-2.401,52.7046],[-2.3995,52.7061],[-2.3968,52.7079],[-2.3962,52.7089],[-2.3931,52.7112],[-2.3926,52.7123],[-2.3931,52.7135],[-2.3925,52.7146],[-2.3907,52.7154],[-2.3872,52.7177],[-2.3854,52.7199],[-2.3828,52.7219],[-2.3809,52.7245],[-2.381,52.7255],[-2.3795,52.7288],[-2.3797,52.7294],[-2.3789,52.7305],[-2.3795,52.732],[-2.3791,52.7353],[-2.3784,52.7368],[-2.3771,52.7387],[-2.3751,52.7408],[-2.3688,52.74],[-2.37,52.739],[-2.3717,52.7386],[-2.3682,52.7349],[-2.3673,52.7331],[-2.3631,52.7336],[-2.3606,52.7326],[-2.3579,52.7312],[-2.3525,52.7308],[-2.345,52.7311],[-2.3427,52.7313],[-2.3399,52.7321],[-2.3362,52.7329],[-2.3355,52.7305],[-2.3336,52.7306],[-2.3306,52.7296],[-2.3286,52.7303],[-2.3251,52.7312],[-2.3232,52.7312],[-2.3216,52.7305],[-2.3197,52.7306],[-2.3191,52.7313],[-2.3176,52.7317],[-2.3156,52.7329],[-2.3149,52.7315],[-2.3157,52.7302],[-2.3164,52.7282],[-2.3146,52.7244],[-2.3128,52.7236],[-2.3086,52.7207],[-2.3171,52.7133],[-2.3191,52.7109],[-2.3216,52.7092],[-2.323,52.7071],[-2.3248,52.7052],[-2.3233,52.7025],[-2.323,52.7008],[-2.3206,52.6976],[-2.3199,52.6954],[-2.3136,52.6954],[-2.3132,52.6937],[-2.308,52.6933],[-2.3077,52.6906],[-2.3042,52.6859],[-2.3038,52.6841],[-2.303,52.6829],[-2.2986,52.6833],[-2.2957,52.6833],[-2.2928,52.6824],[-2.2886,52.6817],[-2.2872,52.6812],[-2.2814,52.6816],[-2.2776,52.681],[-2.2737,52.6798],[-2.2711,52.6805],[-2.2687,52.6808],[-2.266,52.6816],[-2.264,52.6827],[-2.2615,52.6829],[-2.2574,52.6819],[-2.2518,52.6817],[-2.2498,52.683],[-2.2477,52.6831],[-2.2467,52.681],[-2.2447,52.681],[-2.2436,52.6794],[-2.2442,52.6775],[-2.2432,52.6741],[-2.2418,52.6725],[-2.2402,52.6714],[-2.2403,52.669],[-2.2395,52.6668],[-2.2398,52.6649],[-2.2387,52.6637],[-2.2389,52.6619],[-2.2435,52.6593],[-2.2464,52.6579],[-2.2477,52.6566],[-2.2422,52.6565],[-2.2371,52.6559],[-2.2347,52.6558],[-2.2356,52.6526],[-2.2375,52.6511],[-2.2362,52.6501],[-2.2355,52.6485],[-2.2329,52.6477],[-2.2348,52.6432],[-2.2355,52.64],[-2.2365,52.6385],[-2.2369,52.6361],[-2.2388,52.634],[-2.2408,52.6334],[-2.2424,52.6325],[-2.2437,52.631],[-2.2436,52.63],[-2.2465,52.6277],[-2.2465,52.6269],[-2.2477,52.6258],[-2.2491,52.6227],[-2.2498,52.6223],[-2.2501,52.6209],[-2.2509,52.6199],[-2.2505,52.6184],[-2.2521,52.6169],[-2.2528,52.6156],[-2.2531,52.6141],[-2.2543,52.6121],[-2.2556,52.6109],[-2.2562,52.6098],[-2.259,52.6099],[-2.2611,52.6105],[-2.2631,52.6107],[-2.2669,52.6104],[-2.2709,52.6096],[-2.2741,52.6076],[-2.2793,52.6058],[-2.2834,52.606],[-2.2871,52.607],[-2.2907,52.6078],[-2.2968,52.6071],[-2.3037,52.6071],[-2.3096,52.6074],[-2.311,52.611],[-2.3118,52.6124],[-2.3135,52.614],[-2.3158,52.6147],[-2.3205,52.6148],[-2.3238,52.6129],[-2.3234,52.6125],[-2.3237,52.61],[-2.3242,52.6096],[-2.3239,52.6037],[-2.324,52.6027],[-2.3253,52.6007],[-2.3251,52.5991],[-2.3235,52.5979],[-2.3228,52.5964],[-2.322,52.5936],[-2.318,52.5935],[-2.3163,52.5929],[-2.308,52.5911],[-2.3023,52.5933],[-2.3003,52.593],[-2.2988,52.5919],[-2.2999,52.5913],[-2.3007,52.5901],[-2.2993,52.5885],[-2.2961,52.5883],[-2.2943,52.5873],[-2.2952,52.585],[-2.2922,52.5851],[-2.2893,52.5855],[-2.2859,52.5849],[-2.2811,52.5843],[-2.2783,52.5832],[-2.2783,52.582],[-2.2751,52.5802],[-2.274,52.5798],[-2.273,52.5787],[-2.2722,52.5787],[-2.272,52.5773],[-2.2701,52.5755],[-2.2632,52.5706],[-2.2621,52.5695],[-2.2628,52.5676],[-2.2618,52.5663],[-2.2618,52.5638],[-2.2608,52.5631],[-2.2638,52.5626],[-2.2661,52.5619],[-2.2687,52.5605],[-2.27,52.5602],[-2.2717,52.5587],[-2.2742,52.5574],[-2.275,52.5567],[-2.2786,52.5544],[-2.2791,52.5532],[-2.2822,52.5535],[-2.2814,52.5525],[-2.2765,52.552],[-2.274,52.5513],[-2.2679,52.5501],[-2.2652,52.549],[-2.2625,52.5467],[-2.2604,52.5444],[-2.2564,52.5418],[-2.2608,52.5395],[-2.2628,52.5382],[-2.265,52.5363],[-2.2686,52.5317],[-2.2692,52.5307],[-2.2633,52.5275],[-2.2613,52.5269],[-2.2609,52.5244],[-2.2616,52.5235],[-2.2685,52.521],[-2.2707,52.5199],[-2.2728,52.5193],[-2.2762,52.5177],[-2.2818,52.5154],[-2.2834,52.5152],[-2.287,52.5138],[-2.288,52.513],[-2.2914,52.5117],[-2.2932,52.51],[-2.2931,52.5095],[-2.2961,52.5068],[-2.2963,52.5056],[-2.2984,52.5033],[-2.3038,52.5006],[-2.3064,52.4999],[-2.3078,52.4983],[-2.308,52.4965],[-2.3077,52.4951],[-2.3087,52.4945],[-2.3095,52.4931],[-2.3128,52.4892],[-2.3117,52.4867],[-2.3104,52.4862],[-2.3102,52.485],[-2.309,52.4831],[-2.3073,52.4825],[-2.3063,52.4827],[-2.3043,52.4817],[-2.2983,52.4766],[-2.2972,52.4751],[-2.2957,52.4739],[-2.295,52.4723],[-2.2954,52.4716],[-2.2946,52.4706],[-2.2948,52.4695],[-2.2926,52.4673],[-2.2912,52.4655],[-2.2912,52.464],[-2.2896,52.4623],[-2.2894,52.4614],[-2.2884,52.461],[-2.2891,52.4593],[-2.2907,52.4585],[-2.2908,52.4569],[-2.2874,52.4553],[-2.2929,52.4517],[-2.2959,52.4505],[-2.301,52.4479],[-2.3033,52.4475],[-2.3043,52.4464],[-2.3062,52.4459],[-2.307,52.445],[-2.3068,52.4439],[-2.3096,52.4418],[-2.3104,52.4401],[-2.3101,52.4379],[-2.3148,52.437],[-2.3161,52.437],[-2.3196,52.4363],[-2.3216,52.4362],[-2.3252,52.4375],[-2.326,52.4383],[-2.3291,52.4374],[-2.3316,52.4359],[-2.3331,52.4353],[-2.3377,52.4366],[-2.3388,52.4358],[-2.3406,52.437],[-2.3427,52.4378],[-2.3451,52.4393],[-2.3509,52.4383],[-2.3528,52.4387],[-2.3554,52.4398],[-2.3578,52.4396],[-2.361,52.4397],[-2.3635,52.4394],[-2.3633,52.4377],[-2.3642,52.4316],[-2.3639,52.4297],[-2.3628,52.4258],[-2.3637,52.4252],[-2.3656,52.4234],[-2.3666,52.423],[-2.3652,52.4218],[-2.366,52.4195],[-2.3647,52.4178],[-2.3663,52.4167],[-2.3673,52.4155],[-2.3677,52.4144],[-2.3667,52.4121],[-2.3673,52.4107],[-2.3659,52.4092],[-2.3658,52.4084],[-2.3667,52.4065],[-2.3689,52.4041],[-2.3711,52.4031],[-2.3729,52.402],[-2.3706,52.4017],[-2.3689,52.4011],[-2.364,52.3992],[-2.3613,52.399],[-2.3572,52.3978],[-2.3521,52.3962],[-2.3493,52.3945],[-2.3474,52.3937],[-2.3449,52.3937],[-2.3434,52.3931],[-2.3422,52.3932],[-2.3342,52.3889],[-2.3336,52.3882],[-2.3355,52.3853],[-2.3372,52.3855],[-2.3395,52.3844],[-2.3421,52.3848],[-2.3435,52.3859],[-2.3466,52.386],[-2.348,52.3856],[-2.3501,52.3857],[-2.3506,52.3877],[-2.3527,52.3889],[-2.3543,52.389],[-2.36,52.3868],[-2.3611,52.3869],[-2.3628,52.3881],[-2.3648,52.3882],[-2.3674,52.388],[-2.372,52.3857],[-2.3746,52.3847],[-2.3766,52.3842],[-2.3781,52.3831],[-2.3826,52.3841],[-2.3874,52.3845],[-2.3888,52.3837],[-2.3892,52.3821],[-2.3902,52.3815],[-2.3923,52.3829],[-2.3925,52.3837],[-2.3936,52.3844],[-2.3985,52.3834],[-2.399,52.3829],[-2.4014,52.3826],[-2.4022,52.383],[-2.4045,52.3828],[-2.4056,52.3831],[-2.4074,52.3853],[-2.4072,52.3861],[-2.4086,52.387],[-2.4109,52.3869],[-2.411,52.385],[-2.4124,52.3837],[-2.4134,52.382],[-2.4147,52.3812],[-2.4148,52.3779],[-2.4131,52.3768],[-2.4104,52.3741],[-2.4107,52.3736],[-2.4097,52.3727],[-2.4104,52.3715],[-2.4104,52.37],[-2.4121,52.3695],[-2.414,52.3683],[-2.4161,52.3685],[-2.4176,52.3681],[-2.4211,52.3678],[-2.4227,52.3663],[-2.4245,52.3664],[-2.4263,52.3658],[-2.4282,52.3666],[-2.4314,52.3672],[-2.4353,52.3663],[-2.4378,52.3664],[-2.4439,52.3672],[-2.4456,52.3671],[-2.4491,52.3676],[-2.4514,52.3675],[-2.4552,52.3679],[-2.4562,52.3674],[-2.4575,52.3678],[-2.4586,52.3672],[-2.4608,52.3675],[-2.4631,52.3668],[-2.4643,52.365],[-2.4678,52.3645],[-2.4698,52.3655],[-2.4695,52.3664],[-2.4727,52.366],[-2.4746,52.3672],[-2.4762,52.3656],[-2.4734,52.3621],[-2.4745,52.3615],[-2.4742,52.3606],[-2.4754,52.3598],[-2.4799,52.3603],[-2.4825,52.36],[-2.4838,52.3605],[-2.4857,52.3596],[-2.4868,52.3588],[-2.4861,52.3583],[-2.4852,52.3562],[-2.4883,52.3554],[-2.4877,52.3543],[-2.4839,52.3532],[-2.4831,52.3518],[-2.4818,52.3511],[-2.4817,52.3494],[-2.4829,52.3488],[-2.4843,52.3451],[-2.4844,52.3445],[-2.482,52.3415],[-2.4797,52.3402],[-2.4782,52.3384],[-2.4783,52.338],[-2.4804,52.3366],[-2.4811,52.3358],[-2.481,52.3343],[-2.4801,52.3338],[-2.4799,52.3326],[-2.4828,52.3312],[-2.4881,52.3306],[-2.4902,52.3294],[-2.4923,52.3292],[-2.4947,52.3297],[-2.4971,52.3295],[-2.498,52.3291],[-2.5007,52.3292],[-2.5029,52.329],[-2.5046,52.3282],[-2.5067,52.3282],[-2.5078,52.329],[-2.5113,52.3295],[-2.5132,52.3292],[-2.5139,52.3309],[-2.5128,52.3321],[-2.5088,52.3326],[-2.5087,52.3348],[-2.5105,52.3357],[-2.5121,52.3371],[-2.5138,52.3376],[-2.5164,52.338],[-2.5178,52.3386],[-2.52,52.3402],[-2.5219,52.3418],[-2.524,52.3418],[-2.5268,52.3425],[-2.53,52.3428],[-2.5341,52.3441],[-2.5368,52.3443],[-2.5392,52.3441],[-2.539,52.3431],[-2.5409,52.342],[-2.5463,52.3398],[-2.5484,52.3386],[-2.5493,52.3372],[-2.5508,52.3372],[-2.5521,52.3361],[-2.5555,52.3344],[-2.557,52.335],[-2.5594,52.3343],[-2.5604,52.3335],[-2.5622,52.3331],[-2.5624,52.3319],[-2.5612,52.3307],[-2.5612,52.3295],[-2.5619,52.3271],[-2.5612,52.3259],[-2.5626,52.3246],[-2.564,52.3224],[-2.5628,52.3214],[-2.5641,52.3203],[-2.564,52.3193],[-2.5647,52.3185],[-2.5639,52.3175],[-2.5628,52.3172],[-2.562,52.3151],[-2.5635,52.3134],[-2.5621,52.3128],[-2.5628,52.3114],[-2.5639,52.3116],[-2.5651,52.3128],[-2.5667,52.3133],[-2.5676,52.3143],[-2.5701,52.315],[-2.5736,52.3173],[-2.5751,52.3175],[-2.5765,52.3167],[-2.5795,52.3167],[-2.5825,52.315],[-2.5845,52.3132],[-2.5876,52.3135],[-2.5898,52.3132],[-2.5949,52.3139],[-2.5968,52.3125],[-2.601,52.3099],[-2.6028,52.3094],[-2.6058,52.3076],[-2.61,52.3063],[-2.6126,52.3065],[-2.6146,52.3076],[-2.6171,52.3079],[-2.618,52.3069],[-2.6192,52.3074],[-2.6203,52.307],[-2.6231,52.3084],[-2.6238,52.3099],[-2.6251,52.3112],[-2.6254,52.312],[-2.6279,52.3137],[-2.6256,52.315],[-2.6263,52.316],[-2.6256,52.317],[-2.626,52.3178],[-2.6247,52.3182],[-2.6235,52.3198],[-2.624,52.3214],[-2.6253,52.3211],[-2.6271,52.3215],[-2.6288,52.3207],[-2.6303,52.3215],[-2.6321,52.3237],[-2.6336,52.3245],[-2.6351,52.3242],[-2.637,52.3246],[-2.6366,52.3285],[-2.6392,52.3283],[-2.641,52.3286],[-2.6417,52.3295],[-2.6409,52.3299],[-2.6406,52.3323],[-2.641,52.3328],[-2.6436,52.3338],[-2.6458,52.3333],[-2.6462,52.3325],[-2.6491,52.3317],[-2.6504,52.3323],[-2.6529,52.3325],[-2.6532,52.333],[-2.6556,52.3331],[-2.6562,52.3336],[-2.6599,52.3348],[-2.6573,52.3364],[-2.656,52.3378],[-2.6584,52.3385],[-2.6594,52.3396],[-2.6603,52.3413],[-2.6623,52.3409],[-2.6651,52.3422],[-2.6673,52.3422],[-2.6698,52.3413],[-2.6702,52.3397],[-2.6735,52.3377],[-2.6744,52.3359],[-2.676,52.3347],[-2.6765,52.3325],[-2.6785,52.3295],[-2.6817,52.3273],[-2.6853,52.3244],[-2.6857,52.3228],[-2.6857,52.3204],[-2.6861,52.3195],[-2.6887,52.3171],[-2.6893,52.316],[-2.6878,52.3148],[-2.6862,52.3148],[-2.6842,52.3156],[-2.6825,52.3153],[-2.6799,52.3152],[-2.681,52.3135],[-2.6801,52.3123],[-2.6806,52.3115],[-2.683,52.3114],[-2.6946,52.3101],[-2.696,52.3103],[-2.7029,52.31],[-2.7055,52.3104],[-2.7075,52.31],[-2.7109,52.3089],[-2.7124,52.3081],[-2.7143,52.3089],[-2.7154,52.3107],[-2.7193,52.3127],[-2.7197,52.3142],[-2.7197,52.3164],[-2.7214,52.3173],[-2.7245,52.3197],[-2.7262,52.3203],[-2.7308,52.3202],[-2.7314,52.3197],[-2.7369,52.3194],[-2.7378,52.3198],[-2.738,52.3213],[-2.7388,52.3221],[-2.7418,52.3229],[-2.7433,52.3236],[-2.744,52.325],[-2.7459,52.3266],[-2.7506,52.3274],[-2.7514,52.327],[-2.7534,52.3274],[-2.7565,52.3288],[-2.7586,52.3293],[-2.7598,52.3302],[-2.7629,52.3315],[-2.7649,52.3329],[-2.767,52.3361],[-2.7635,52.3353],[-2.7585,52.3345],[-2.7571,52.3361],[-2.7561,52.3365],[-2.7533,52.336],[-2.7521,52.3351],[-2.7484,52.3349],[-2.7483,52.3358],[-2.7466,52.3365],[-2.7455,52.3379],[-2.7432,52.3397],[-2.741,52.3409],[-2.74,52.3409],[-2.7378,52.3429],[-2.738,52.3447],[-2.739,52.3453],[-2.7398,52.3466],[-2.7386,52.3475],[-2.7411,52.3494],[-2.7389,52.3496],[-2.7385,52.3509],[-2.7361,52.3523],[-2.735,52.3537],[-2.7338,52.3542],[-2.7328,52.3555],[-2.7365,52.3561],[-2.7383,52.356],[-2.7417,52.3568],[-2.7426,52.3575],[-2.7431,52.3591],[-2.749,52.3592],[-2.7588,52.3589],[-2.7596,52.3592],[-2.7636,52.3596],[-2.7683,52.3593],[-2.7702,52.3588],[-2.7748,52.3583],[-2.7766,52.3584],[-2.7783,52.3581],[-2.7819,52.3582],[-2.783,52.3587],[-2.7857,52.3576],[-2.7886,52.3579],[-2.7911,52.3578],[-2.7924,52.3569],[-2.7954,52.3593],[-2.7955,52.3611],[-2.7937,52.3627],[-2.7934,52.364],[-2.7922,52.3649],[-2.7924,52.3661],[-2.7932,52.3667],[-2.7934,52.3684],[-2.7942,52.3706],[-2.7941,52.3715],[-2.7922,52.3737],[-2.7937,52.3743],[-2.7969,52.3736],[-2.7987,52.3726],[-2.8019,52.3741],[-2.8035,52.3742],[-2.8074,52.376],[-2.8069,52.3772],[-2.8092,52.3797],[-2.809,52.3811],[-2.8091,52.3839],[-2.8075,52.3852],[-2.8056,52.3861],[-2.8055,52.3876],[-2.806,52.3882],[-2.8076,52.3886],[-2.8104,52.388],[-2.8122,52.389],[-2.8141,52.3893],[-2.8146,52.39],[-2.8173,52.3905],[-2.8181,52.3912],[-2.8219,52.3913],[-2.8262,52.3911],[-2.8285,52.3912],[-2.8325,52.3919],[-2.8354,52.392],[-2.8377,52.3923],[-2.8408,52.3923],[-2.8436,52.3931],[-2.8474,52.3945],[-2.851,52.3953],[-2.8549,52.3955],[-2.8568,52.3942],[-2.8581,52.3937],[-2.8599,52.3919],[-2.8613,52.3912],[-2.8638,52.3887],[-2.8711,52.3873],[-2.8743,52.3866],[-2.8746,52.3869],[-2.8779,52.3862],[-2.8796,52.3867],[-2.8833,52.3867],[-2.8856,52.3858],[-2.8885,52.3851],[-2.8888,52.384],[-2.8878,52.3828],[-2.8878,52.3817],[-2.8871,52.3814],[-2.8872,52.3797],[-2.8866,52.3784],[-2.8883,52.3775],[-2.8911,52.3755],[-2.8911,52.3746],[-2.893,52.3741],[-2.8952,52.3743],[-2.895,52.3752],[-2.8928,52.3791],[-2.8938,52.38],[-2.8955,52.3801],[-2.8978,52.3798],[-2.8982,52.3815],[-2.9025,52.3829],[-2.9033,52.3842],[-2.9053,52.3851],[-2.9054,52.3858],[-2.9093,52.3861],[-2.9133,52.3862],[-2.9163,52.3858],[-2.9177,52.3863],[-2.9196,52.3845],[-2.916,52.3836],[-2.9155,52.3829],[-2.914,52.3821],[-2.9154,52.381],[-2.9164,52.3809],[-2.9197,52.3784],[-2.9204,52.3769],[-2.9221,52.377],[-2.9223,52.3751],[-2.9205,52.3747],[-2.9161,52.3743],[-2.9147,52.3738],[-2.9135,52.3725],[-2.9103,52.3721],[-2.9085,52.3702],[-2.9073,52.3699],[-2.9046,52.3702],[-2.9031,52.37],[-2.9022,52.3694],[-2.9008,52.3673],[-2.9017,52.3672],[-2.905,52.3682],[-2.9065,52.3683],[-2.9106,52.368],[-2.9117,52.3686],[-2.9145,52.3685],[-2.9151,52.3688],[-2.9175,52.3677],[-2.9186,52.3681],[-2.9206,52.3681],[-2.922,52.3676],[-2.9261,52.367],[-2.9281,52.3661],[-2.9306,52.3628],[-2.9339,52.3617],[-2.9346,52.3622],[-2.9377,52.3619],[-2.9389,52.361],[-2.9352,52.3586],[-2.9347,52.3577],[-2.9319,52.3563],[-2.9306,52.3549],[-2.9314,52.3533],[-2.9342,52.3541],[-2.9346,52.3531],[-2.9362,52.3529],[-2.9356,52.3514],[-2.9338,52.35],[-2.9433,52.3499],[-2.9444,52.35],[-2.9475,52.3492],[-2.9482,52.3494],[-2.9529,52.3488],[-2.9547,52.3491],[-2.9574,52.3497],[-2.959,52.3491],[-2.9604,52.3492],[-2.9616,52.3506],[-2.9634,52.3514],[-2.9674,52.3516],[-2.9694,52.3519],[-2.9705,52.3513],[-2.9717,52.3524],[-2.9727,52.3541],[-2.9745,52.3547],[-2.9764,52.3539],[-2.9784,52.3539],[-2.9789,52.3528],[-2.9819,52.3521],[-2.9834,52.3533],[-2.9853,52.3511],[-2.9875,52.3514],[-2.9896,52.3507],[-2.9907,52.3517],[-2.9925,52.3515],[-2.9939,52.3508],[-2.9964,52.3518],[-3,52.3517],[-3.0034,52.351],[-3.0027,52.3499],[-3.0042,52.3492],[-3.0058,52.349],[-3.0088,52.3495],[-3.0166,52.3474],[-3.0201,52.347],[-3.0218,52.3465],[-3.0265,52.3468],[-3.0319,52.3457],[-3.036,52.3453],[-3.0368,52.3448],[-3.0413,52.3443],[-3.0469,52.3466],[-3.0494,52.3469],[-3.052,52.3477],[-3.0576,52.3476],[-3.0607,52.3482],[-3.0652,52.3501],[-3.0653,52.3533],[-3.0677,52.3538],[-3.0706,52.355],[-3.0705,52.356],[-3.0742,52.3574],[-3.0771,52.3582],[-3.0835,52.3595],[-3.0853,52.3607],[-3.0879,52.3612],[-3.0921,52.3627],[-3.0951,52.3649],[-3.0952,52.3656],[-3.0976,52.3668],[-3.0976,52.3679],[-3.099,52.3685],[-3.0998,52.3679],[-3.1012,52.3682],[-3.1022,52.3705],[-3.1019,52.3715],[-3.1031,52.3722],[-3.1041,52.3738],[-3.1056,52.3739],[-3.1109,52.3772],[-3.1202,52.3775],[-3.1232,52.3794],[-3.1259,52.3803],[-3.1271,52.3814],[-3.128,52.3834],[-3.1305,52.3845],[-3.1336,52.3854],[-3.1346,52.3851],[-3.1412,52.3869],[-3.1468,52.3873],[-3.1491,52.3881],[-3.152,52.3874],[-3.1544,52.3877],[-3.1557,52.3896],[-3.1569,52.3899],[-3.1584,52.3916],[-3.1606,52.3913],[-3.1618,52.3927],[-3.162,52.3937],[-3.1601,52.3954],[-3.1592,52.398],[-3.1609,52.4001],[-3.1644,52.4006],[-3.165,52.4016],[-3.1669,52.4025],[-3.1696,52.4028],[-3.1716,52.404],[-3.1716,52.4054],[-3.1727,52.4057],[-3.1729,52.4065],[-3.181,52.4101],[-3.1884,52.4122],[-3.1881,52.413],[-3.1902,52.4135],[-3.1917,52.4146],[-3.1946,52.4145],[-3.1981,52.4159],[-3.199,52.4169],[-3.207,52.4183],[-3.21,52.4192],[-3.2117,52.419],[-3.2148,52.4202],[-3.2189,52.421],[-3.2192,52.422],[-3.2208,52.4237],[-3.2205,52.4241],[-3.2223,52.4268],[-3.2239,52.4274],[-3.2249,52.4288],[-3.2307,52.4305],[-3.2308,52.4317],[-3.2302,52.4321],[-3.2302,52.4347],[-3.2295,52.4361],[-3.2288,52.4365],[-3.2297,52.4384],[-3.2285,52.4391],[-3.2296,52.4399],[-3.2336,52.4399],[-3.2336,52.4406],[-3.2348,52.4413],[-3.2355,52.4426],[-3.2351,52.4449],[-3.2335,52.4461],[-3.2343,52.4486],[-3.2334,52.4512],[-3.2316,52.4532],[-3.2309,52.4532],[-3.223,52.4571],[-3.2227,52.4578],[-3.2212,52.4585],[-3.2197,52.46],[-3.2183,52.4609],[-3.2179,52.462],[-3.2169,52.4627],[-3.2159,52.4655],[-3.2133,52.4667],[-3.2118,52.4682],[-3.2082,52.4699],[-3.2065,52.4702],[-3.204,52.4713],[-3.202,52.4728],[-3.1968,52.4746],[-3.1972,52.476],[-3.1944,52.4764],[-3.1816,52.474],[-3.1809,52.4738],[-3.1787,52.4744],[-3.171,52.4787],[-3.1646,52.4817],[-3.1573,52.4852],[-3.1483,52.4874],[-3.1451,52.4886],[-3.1445,52.4894],[-3.1426,52.4908],[-3.1394,52.4918],[-3.1358,52.4917],[-3.1328,52.492],[-3.1284,52.492],[-3.1249,52.4928],[-3.1208,52.4945],[-3.1178,52.4947],[-3.1168,52.4961],[-3.1152,52.4968],[-3.1133,52.4984],[-3.1115,52.4988],[-3.1087,52.4992],[-3.0985,52.4997],[-3.0936,52.499],[-3.09,52.4992],[-3.0855,52.4985],[-3.0825,52.4988],[-3.0815,52.4987],[-3.0758,52.4994],[-3.0688,52.4995],[-3.0645,52.4998],[-3.0587,52.4996],[-3.0558,52.5],[-3.0518,52.4997],[-3.0464,52.499],[-3.0447,52.4993],[-3.0443,52.5001],[-3.0403,52.5002],[-3.0387,52.5006],[-3.0292,52.5013],[-3.0308,52.5031],[-3.0335,52.5038],[-3.0346,52.505],[-3.0343,52.5064],[-3.0321,52.5093],[-3.0322,52.5097],[-3.0364,52.5115],[-3.036,52.5129],[-3.0364,52.5138],[-3.0354,52.5148],[-3.0344,52.5151],[-3.0326,52.5177],[-3.0317,52.5194],[-3.0308,52.5195],[-3.0319,52.5236],[-3.0304,52.5232],[-3.0269,52.5239],[-3.0245,52.5231],[-3.0213,52.5226],[-3.0202,52.5232],[-3.0166,52.5223],[-3.0161,52.5218],[-3.0124,52.5219],[-3.0106,52.5202],[-3.0075,52.5203],[-3.0039,52.5198],[-3.0038,52.5212],[-3.0015,52.5225],[-3.001,52.5245],[-3.0023,52.525],[-3.0021,52.5259],[-3.0036,52.5274],[-3.0051,52.5294],[-3.0042,52.5295],[-3.0034,52.5309],[-3.0019,52.5319],[-3.0038,52.5324],[-3.0039,52.5336],[-3.002,52.5366],[-3.0017,52.5385],[-2.9997,52.5412],[-2.9997,52.5422],[-2.9987,52.5437],[-2.9984,52.5464],[-2.9977,52.5482],[-2.996,52.5496],[-2.9962,52.55],[-2.9945,52.5516],[-2.9942,52.5529],[-2.9965,52.5532],[-2.9984,52.5539],[-2.9997,52.5549],[-2.998,52.5565],[-2.9979,52.558],[-2.9994,52.559],[-2.9994,52.5599],[-2.9985,52.5614],[-2.9988,52.5621],[-2.9976,52.5638],[-2.9986,52.5652],[-2.9999,52.5656],[-3.0009,52.5671],[-3.0006,52.568],[-3.0032,52.5693],[-3.0033,52.5702],[-3.0066,52.5739],[-3.008,52.5744],[-3.0098,52.5744],[-3.0141,52.5754],[-3.0168,52.5751],[-3.0186,52.5745],[-3.0205,52.5746],[-3.0283,52.5729],[-3.0348,52.5722],[-3.0364,52.5718],[-3.0394,52.5703],[-3.0413,52.5689],[-3.0433,52.5682],[-3.0439,52.5674],[-3.0473,52.5637],[-3.0496,52.5626],[-3.0499,52.5607],[-3.052,52.5596],[-3.0538,52.5593],[-3.0544,52.5587],[-3.057,52.5586],[-3.0581,52.5579],[-3.0598,52.5555],[-3.061,52.5555],[-3.0632,52.5565],[-3.065,52.5568],[-3.0684,52.5553],[-3.07,52.555],[-3.0716,52.5539],[-3.0746,52.5537],[-3.0807,52.5519],[-3.0873,52.5513],[-3.0861,52.5487],[-3.0906,52.5485],[-3.0906,52.5479],[-3.0923,52.5478],[-3.0939,52.5449],[-3.0906,52.5427],[-3.0879,52.5426],[-3.0863,52.5419],[-3.0834,52.5414],[-3.0828,52.5393],[-3.0808,52.5391],[-3.0827,52.5369],[-3.0825,52.5364],[-3.0844,52.5356],[-3.0858,52.5344],[-3.0866,52.5346],[-3.0888,52.5337],[-3.0911,52.5332],[-3.0943,52.5333],[-3.096,52.5321],[-3.0981,52.5326],[-3.1001,52.5308],[-3.1038,52.5307],[-3.106,52.5304],[-3.1072,52.5296],[-3.1109,52.5289],[-3.1128,52.5291],[-3.1189,52.5281],[-3.1212,52.5282],[-3.1222,52.5278],[-3.1242,52.5279],[-3.1275,52.5284],[-3.1296,52.5274],[-3.1315,52.527],[-3.1349,52.5284],[-3.1351,52.5305],[-3.1364,52.5316],[-3.1372,52.5339],[-3.1355,52.5349],[-3.1329,52.5354],[-3.1326,52.5358],[-3.1298,52.5367],[-3.128,52.5361],[-3.1258,52.537],[-3.1215,52.5374],[-3.1188,52.5385],[-3.1171,52.5384],[-3.1164,52.5392],[-3.1139,52.5406],[-3.1126,52.5407],[-3.1115,52.5413],[-3.1132,52.5439],[-3.1155,52.5485],[-3.1168,52.5503],[-3.1172,52.5515],[-3.12,52.5551],[-3.1219,52.558],[-3.1262,52.5638],[-3.1274,52.566],[-3.1286,52.5671],[-3.1307,52.5676],[-3.1324,52.5689],[-3.1341,52.5714],[-3.1354,52.5725],[-3.1377,52.5738],[-3.1381,52.5763],[-3.1378,52.5776],[-3.1381,52.5789],[-3.1384,52.5827],[-3.1365,52.5827],[-3.135,52.5837],[-3.1363,52.5842],[-3.1375,52.584],[-3.1395,52.5852],[-3.1384,52.5859],[-3.136,52.5861],[-3.1344,52.5849],[-3.1334,52.5854],[-3.1331,52.5855],[-3.1304,52.5858],[-3.128,52.5865],[-3.1266,52.5862],[-3.124,52.5876],[-3.1232,52.5871],[-3.1219,52.5876],[-3.1218,52.5875],[-3.1219,52.5874],[-3.1192,52.5858],[-3.1177,52.5858],[-3.1143,52.5887],[-3.1137,52.5906],[-3.1123,52.5907],[-3.1098,52.5902],[-3.1055,52.5949],[-3.1021,52.5949],[-3.1007,52.5971],[-3.0983,52.5979],[-3.098,52.5984],[-3.0955,52.5985],[-3.0937,52.5982],[-3.0931,52.5986],[-3.0893,52.5996],[-3.0897,52.6016],[-3.0893,52.6033],[-3.0912,52.6056],[-3.0916,52.6071],[-3.0936,52.6093],[-3.0929,52.6099],[-3.0881,52.6121],[-3.0881,52.6128],[-3.0852,52.6145],[-3.0826,52.6156],[-3.0821,52.6162],[-3.0831,52.6169],[-3.0833,52.6185],[-3.0827,52.6192],[-3.0809,52.6224],[-3.08,52.6231],[-3.0736,52.6256],[-3.0724,52.6262],[-3.0749,52.627],[-3.0723,52.6287],[-3.0699,52.6291],[-3.0678,52.6305],[-3.0646,52.63],[-3.0617,52.6302],[-3.0598,52.6307],[-3.0632,52.6338],[-3.0656,52.6352],[-3.0682,52.6361],[-3.0696,52.6375],[-3.0723,52.6373],[-3.0747,52.6389],[-3.076,52.6393],[-3.079,52.6397],[-3.0813,52.6394],[-3.0821,52.6403],[-3.0818,52.6412],[-3.0761,52.6436],[-3.0734,52.6441],[-3.0692,52.6459],[-3.0676,52.6455],[-3.0662,52.6456],[-3.0626,52.6454],[-3.0605,52.6458],[-3.0599,52.6467],[-3.0582,52.6474],[-3.0551,52.6472],[-3.0519,52.6475],[-3.0513,52.6493],[-3.0522,52.6507],[-3.0521,52.6515],[-3.0506,52.6528],[-3.0507,52.6536],[-3.0494,52.6545],[-3.0471,52.6545],[-3.0449,52.6559],[-3.0454,52.6567],[-3.0477,52.6571],[-3.0486,52.6575],[-3.0488,52.6598],[-3.0489,52.6599],[-3.0494,52.6612],[-3.0487,52.663],[-3.0466,52.6644],[-3.0462,52.6651],[-3.0448,52.6655],[-3.043,52.6676],[-3.0427,52.6705],[-3.0431,52.6721],[-3.0405,52.6742],[-3.0386,52.6753],[-3.0402,52.6757],[-3.0433,52.6757],[-3.0457,52.6754],[-3.0447,52.677],[-3.0426,52.6794],[-3.0426,52.6812],[-3.0421,52.6815],[-3.043,52.6828],[-3.0434,52.6845],[-3.0427,52.6857],[-3.0427,52.6868],[-3.0435,52.6879],[-3.0457,52.6891],[-3.0466,52.6901],[-3.0471,52.6913],[-3.045,52.6919],[-3.0408,52.6927],[-3.0389,52.6924],[-3.0379,52.6929],[-3.036,52.6925],[-3.0342,52.6934],[-3.0335,52.6942],[-3.033,52.696],[-3.0321,52.6966],[-3.0321,52.6999],[-3.0307,52.7006],[-3.0302,52.702],[-3.0291,52.7028],[-3.0272,52.7029],[-3.0256,52.7037],[-3.0254,52.7051],[-3.0228,52.7065],[-3.0229,52.7082],[-3.0218,52.7097],[-3.022,52.7109],[-3.0242,52.7129],[-3.0254,52.7147],[-3.0253,52.7166],[-3.0237,52.7185],[-3.0239,52.7193],[-3.0222,52.7199],[-3.0203,52.7215],[-3.0215,52.7242],[-3.0204,52.7251],[-3.0189,52.7244],[-3.0181,52.7222],[-3.0182,52.7213],[-3.0141,52.721],[-3.0116,52.7206],[-3.0084,52.7221],[-3.0056,52.7206],[-3.0031,52.7209],[-3.0006,52.7203],[-2.9976,52.7208],[-2.9969,52.7218],[-2.993,52.722],[-2.9908,52.7225],[-2.9874,52.7223],[-2.9849,52.7228],[-2.9826,52.7251],[-2.981,52.726],[-2.9773,52.7264],[-2.9772,52.7255],[-2.9758,52.7234],[-2.9755,52.7217],[-2.9771,52.7204],[-2.9772,52.7174],[-2.9778,52.7156],[-2.9724,52.7147],[-2.9656,52.7144],[-2.9629,52.7155],[-2.9616,52.7157],[-2.9611,52.7164],[-2.9614,52.7187],[-2.9623,52.72],[-2.9611,52.7212],[-2.9617,52.7234],[-2.9618,52.7257],[-2.9667,52.7256],[-2.9667,52.727],[-2.9655,52.7283],[-2.9666,52.7291],[-2.9661,52.7306],[-2.9654,52.7309],[-2.9653,52.7323],[-2.9691,52.732],[-2.9694,52.7332],[-2.9711,52.7355],[-2.972,52.7351],[-2.9737,52.7357],[-2.976,52.7347],[-2.9794,52.7338],[-2.9834,52.7334],[-2.9871,52.7334],[-2.9913,52.7338],[-2.9936,52.7353],[-2.9966,52.7361],[-2.9973,52.738],[-2.9967,52.739],[-2.995,52.739],[-2.9938,52.7384],[-2.9926,52.7385],[-2.9924,52.7395],[-2.9932,52.7402],[-2.9928,52.741],[-2.9906,52.7422],[-2.9907,52.7428],[-2.9923,52.7439],[-2.9945,52.7444],[-2.997,52.7439],[-2.9998,52.7447],[-3.0026,52.7464],[-3.0047,52.7467],[-3.0056,52.7477],[-3.0083,52.7478],[-3.0081,52.7489],[-3.0098,52.7503],[-3.0138,52.7496],[-3.0145,52.7485],[-3.016,52.7481],[-3.0176,52.7502],[-3.0185,52.7509],[-3.0216,52.7518],[-3.0218,52.7525],[-3.0197,52.7531],[-3.0165,52.7533],[-3.0149,52.7528],[-3.0144,52.7536],[-3.0145,52.7538],[-3.0132,52.7558],[-3.013,52.7567],[-3.0108,52.7585],[-3.0112,52.7596],[-3.0107,52.7619],[-3.0123,52.7629],[-3.0131,52.7644],[-3.0165,52.7662],[-3.0169,52.7674],[-3.0178,52.7678],[-3.0195,52.7664],[-3.0215,52.7656],[-3.022,52.7644],[-3.0236,52.7641],[-3.0264,52.7653],[-3.0257,52.7664],[-3.027,52.767],[-3.0288,52.7658],[-3.0306,52.7662],[-3.0334,52.7656],[-3.0337,52.7641],[-3.0356,52.7641],[-3.0369,52.7653],[-3.0355,52.766],[-3.0327,52.7668],[-3.0334,52.7675],[-3.0354,52.7677],[-3.0374,52.7691],[-3.0383,52.7701],[-3.0396,52.7702],[-3.0403,52.7691],[-3.0434,52.7695],[-3.0453,52.7688],[-3.046,52.7672],[-3.0476,52.7673],[-3.0488,52.7688],[-3.0499,52.7695],[-3.0512,52.7687],[-3.0526,52.7687],[-3.0531,52.7693],[-3.0527,52.7704],[-3.0496,52.7716],[-3.0477,52.772],[-3.0478,52.7726],[-3.0501,52.7723],[-3.0539,52.7735],[-3.0575,52.7737],[-3.059,52.7721],[-3.0592,52.7711],[-3.0613,52.7707],[-3.0611,52.7697],[-3.0618,52.7691],[-3.0634,52.7691],[-3.0641,52.7698],[-3.0629,52.7708],[-3.0649,52.7716],[-3.0668,52.7738],[-3.0696,52.7742],[-3.0705,52.7733],[-3.0708,52.771],[-3.0727,52.7696],[-3.075,52.7698],[-3.0795,52.7715],[-3.</t>
  </si>
  <si>
    <t>{"type":"MultiPolygon","coordinates":[[[[-4.2062,50.5191],[-4.2069,50.5184],[-4.2076,50.5169],[-4.209,50.5161],[-4.2099,50.5146],[-4.2095,50.5135],[-4.2086,50.5131],[-4.2022,50.5134],[-4.2019,50.5128],[-4.2027,50.5089],[-4.2028,50.5075],[-4.2035,50.5052],[-4.2029,50.503],[-4.2018,50.5026],[-4.1998,50.5024],[-4.1941,50.5026],[-4.1932,50.5031],[-4.1919,50.5057],[-4.1905,50.5071],[-4.1876,50.508],[-4.1852,50.5081],[-4.1839,50.5075],[-4.1832,50.5063],[-4.1808,50.5035],[-4.1805,50.5026],[-4.1814,50.5008],[-4.1822,50.5003],[-4.185,50.5],[-4.1894,50.4987],[-4.1932,50.4992],[-4.1945,50.4989],[-4.1955,50.498],[-4.1941,50.4957],[-4.1948,50.494],[-4.1958,50.4935],[-4.1997,50.4926],[-4.2012,50.4925],[-4.204,50.493],[-4.207,50.4959],[-4.2107,50.4972],[-4.2149,50.4978],[-4.218,50.4985],[-4.2204,50.4986],[-4.2213,50.498],[-4.2217,50.4967],[-4.2208,50.4937],[-4.2221,50.4919],[-4.2245,50.4898],[-4.223,50.4866],[-4.2217,50.4852],[-4.2193,50.4844],[-4.2185,50.4828],[-4.2186,50.4807],[-4.2186,50.4766],[-4.2195,50.4752],[-4.2235,50.4738],[-4.2267,50.4723],[-4.2289,50.4717],[-4.235,50.4689],[-4.2376,50.4672],[-4.2395,50.4649],[-4.24,50.4626],[-4.2394,50.4601],[-4.2375,50.4575],[-4.2348,50.4559],[-4.2337,50.4561],[-4.2307,50.4551],[-4.2286,50.4553],[-4.224,50.4587],[-4.2244,50.4611],[-4.2225,50.463],[-4.2206,50.4639],[-4.2182,50.4644],[-4.2169,50.4639],[-4.2151,50.4611],[-4.2129,50.4589],[-4.2116,50.4562],[-4.2113,50.4528],[-4.2104,50.4499],[-4.2093,50.4488],[-4.2097,50.4475],[-4.2094,50.4455],[-4.2068,50.4437],[-4.2043,50.4431],[-4.203,50.4423],[-4.2059,50.4414],[-4.2057,50.4405],[-4.2035,50.4396],[-4.202,50.4385],[-4.2006,50.4381],[-4.1994,50.4364],[-4.1993,50.4357],[-4.2014,50.4345],[-4.202,50.4334],[-4.2031,50.4325],[-4.2026,50.4314],[-4.2037,50.4308],[-4.2037,50.43],[-4.2052,50.4296],[-4.2081,50.4295],[-4.2142,50.4297],[-4.218,50.428],[-4.2198,50.4261],[-4.2224,50.4263],[-4.2233,50.4273],[-4.2254,50.4283],[-4.2259,50.4296],[-4.225,50.4303],[-4.2258,50.4309],[-4.225,50.4332],[-4.2258,50.434],[-4.2262,50.4355],[-4.2275,50.4362],[-4.2297,50.4362],[-4.2325,50.437],[-4.2329,50.4386],[-4.2352,50.4387],[-4.2334,50.4374],[-4.2342,50.4367],[-4.2306,50.4353],[-4.228,50.435],[-4.2267,50.4313],[-4.227,50.43],[-4.2282,50.4297],[-4.2281,50.4283],[-4.2275,50.4278],[-4.2244,50.427],[-4.2244,50.4259],[-4.2263,50.4253],[-4.2245,50.4243],[-4.2226,50.4242],[-4.2212,50.4252],[-4.2188,50.4251],[-4.2179,50.4259],[-4.2144,50.4268],[-4.2116,50.4263],[-4.21,50.4257],[-4.21,50.425],[-4.2112,50.424],[-4.2112,50.4231],[-4.2105,50.4222],[-4.2114,50.4215],[-4.2108,50.4205],[-4.2107,50.4188],[-4.2116,50.4177],[-4.2116,50.415],[-4.2124,50.414],[-4.2105,50.4135],[-4.2092,50.412],[-4.2071,50.4109],[-4.2067,50.4088],[-4.2055,50.4078],[-4.2078,50.4058],[-4.2098,50.405],[-4.2124,50.405],[-4.2119,50.4043],[-4.2101,50.4039],[-4.21,50.4029],[-4.2108,50.4012],[-4.2128,50.399],[-4.2156,50.3987],[-4.2179,50.3975],[-4.221,50.3976],[-4.224,50.3965],[-4.2254,50.3963],[-4.2258,50.3953],[-4.2251,50.3948],[-4.2268,50.3934],[-4.2298,50.3937],[-4.2302,50.3943],[-4.2295,50.3953],[-4.2304,50.396],[-4.2301,50.397],[-4.2323,50.3972],[-4.2335,50.4001],[-4.2346,50.398],[-4.2324,50.3964],[-4.2331,50.3954],[-4.232,50.3944],[-4.2341,50.3935],[-4.238,50.3932],[-4.242,50.3916],[-4.2423,50.3909],[-4.2417,50.3896],[-4.2437,50.3892],[-4.2457,50.39],[-4.2478,50.3912],[-4.2493,50.3917],[-4.2479,50.393],[-4.2486,50.3937],[-4.25,50.3931],[-4.2514,50.3932],[-4.2516,50.3916],[-4.2505,50.3917],[-4.2494,50.3908],[-4.248,50.3904],[-4.2528,50.3891],[-4.2528,50.3884],[-4.2494,50.3892],[-4.2478,50.388],[-4.2459,50.3876],[-4.2452,50.387],[-4.2484,50.385],[-4.2502,50.3846],[-4.2527,50.3845],[-4.254,50.3834],[-4.2557,50.3836],[-4.2578,50.385],[-4.262,50.3863],[-4.2637,50.3864],[-4.2663,50.3872],[-4.2695,50.3867],[-4.2715,50.3868],[-4.2714,50.3856],[-4.2704,50.3848],[-4.2706,50.3834],[-4.2703,50.3803],[-4.2715,50.3789],[-4.2717,50.3777],[-4.2735,50.3767],[-4.2749,50.3771],[-4.2762,50.377],[-4.277,50.3781],[-4.28,50.3801],[-4.2825,50.3815],[-4.2837,50.3832],[-4.2836,50.3836],[-4.2885,50.3872],[-4.2885,50.3881],[-4.2899,50.3894],[-4.2903,50.3905],[-4.2899,50.3924],[-4.2872,50.3941],[-4.2829,50.396],[-4.2817,50.3978],[-4.2808,50.3984],[-4.2807,50.3994],[-4.2799,50.4008],[-4.2804,50.4039],[-4.2799,50.405],[-4.2777,50.4075],[-4.2783,50.4111],[-4.279,50.4093],[-4.2786,50.4081],[-4.2792,50.4067],[-4.2813,50.4049],[-4.2815,50.4033],[-4.2808,50.4014],[-4.2817,50.3993],[-4.2849,50.3965],[-4.2887,50.3948],[-4.2901,50.3948],[-4.2916,50.3941],[-4.292,50.3915],[-4.2934,50.3891],[-4.2949,50.3896],[-4.2994,50.3907],[-4.3004,50.3911],[-4.3016,50.3926],[-4.3015,50.3942],[-4.2998,50.3957],[-4.2992,50.3969],[-4.2997,50.3984],[-4.3011,50.3997],[-4.3026,50.4],[-4.3055,50.4015],[-4.3047,50.4026],[-4.3029,50.4037],[-4.3053,50.4036],[-4.3064,50.4026],[-4.3069,50.4012],[-4.3064,50.3989],[-4.3021,50.3976],[-4.3014,50.3962],[-4.3028,50.3945],[-4.3035,50.3921],[-4.3023,50.3904],[-4.3032,50.3882],[-4.3048,50.3882],[-4.3067,50.3902],[-4.3075,50.3901],[-4.306,50.3885],[-4.3037,50.3876],[-4.3021,50.3878],[-4.3008,50.3886],[-4.2956,50.3873],[-4.2964,50.3863],[-4.2964,50.3842],[-4.2976,50.3833],[-4.2993,50.3837],[-4.3013,50.3831],[-4.303,50.3813],[-4.3049,50.381],[-4.3052,50.3786],[-4.3042,50.3784],[-4.3044,50.3804],[-4.304,50.3809],[-4.302,50.3815],[-4.3016,50.3824],[-4.2993,50.3835],[-4.2973,50.383],[-4.2958,50.3841],[-4.2957,50.3862],[-4.2948,50.3868],[-4.2939,50.3854],[-4.2915,50.3843],[-4.287,50.3829],[-4.2846,50.3809],[-4.2841,50.3799],[-4.2823,50.3788],[-4.2797,50.3777],[-4.2792,50.3763],[-4.2772,50.3745],[-4.2755,50.3739],[-4.2725,50.3743],[-4.2707,50.3752],[-4.2688,50.3754],[-4.268,50.3749],[-4.2687,50.3734],[-4.2721,50.3732],[-4.2741,50.3723],[-4.2754,50.3726],[-4.2791,50.3719],[-4.279,50.3713],[-4.2735,50.3718],[-4.2713,50.3728],[-4.2698,50.3722],[-4.2683,50.3726],[-4.2654,50.3711],[-4.2665,50.3732],[-4.267,50.3736],[-4.2662,50.3747],[-4.2628,50.3762],[-4.2597,50.3767],[-4.2573,50.3764],[-4.2535,50.3762],[-4.2511,50.3757],[-4.2502,50.3746],[-4.2489,50.3749],[-4.2495,50.3765],[-4.248,50.3774],[-4.245,50.3772],[-4.2438,50.3787],[-4.2424,50.3794],[-4.2396,50.3802],[-4.2375,50.382],[-4.2375,50.3831],[-4.2338,50.3842],[-4.235,50.3847],[-4.2354,50.3874],[-4.2328,50.3887],[-4.2314,50.3902],[-4.2302,50.3903],[-4.2284,50.3895],[-4.2262,50.3893],[-4.2233,50.3903],[-4.2216,50.3914],[-4.22,50.3911],[-4.2187,50.392],[-4.2159,50.3923],[-4.2145,50.3922],[-4.2133,50.3927],[-4.2102,50.3923],[-4.2059,50.389],[-4.204,50.3888],[-4.2019,50.3881],[-4.2023,50.3871],[-4.2043,50.3869],[-4.2058,50.3873],[-4.208,50.3873],[-4.2095,50.3859],[-4.2053,50.3851],[-4.2037,50.3839],[-4.1993,50.3834],[-4.1978,50.3821],[-4.1989,50.3812],[-4.2026,50.3807],[-4.2025,50.3791],[-4.2019,50.3788],[-4.1974,50.3785],[-4.1977,50.3775],[-4.1938,50.3758],[-4.1929,50.3746],[-4.1947,50.3737],[-4.1941,50.3731],[-4.1947,50.3719],[-4.1981,50.371],[-4.1995,50.3702],[-4.2021,50.3704],[-4.2051,50.3717],[-4.2067,50.372],[-4.2086,50.3715],[-4.2069,50.3704],[-4.2079,50.3699],[-4.2127,50.3696],[-4.2172,50.3682],[-4.2195,50.3669],[-4.2197,50.3681],[-4.2204,50.3689],[-4.2219,50.3691],[-4.2229,50.3679],[-4.2273,50.3663],[-4.2288,50.3663],[-4.2292,50.3658],[-4.2308,50.3656],[-4.2324,50.366],[-4.2344,50.3654],[-4.2366,50.3656],[-4.236,50.3646],[-4.237,50.3637],[-4.2318,50.3639],[-4.2293,50.3633],[-4.2247,50.3631],[-4.222,50.3634],[-4.2174,50.3622],[-4.2191,50.3606],[-4.2216,50.36],[-4.2203,50.3593],[-4.2179,50.3597],[-4.2157,50.359],[-4.2105,50.3593],[-4.2084,50.3596],[-4.2076,50.3605],[-4.2082,50.3615],[-4.2067,50.3616],[-4.2028,50.3608],[-4.2018,50.36],[-4.1986,50.3599],[-4.1966,50.3593],[-4.1965,50.3582],[-4.1973,50.3572],[-4.1972,50.3554],[-4.1962,50.3541],[-4.1991,50.3525],[-4.2011,50.3527],[-4.2026,50.3515],[-4.2032,50.3505],[-4.2032,50.3493],[-4.2039,50.3488],[-4.2055,50.3489],[-4.2062,50.3504],[-4.2081,50.3511],[-4.2101,50.3504],[-4.2097,50.3494],[-4.2067,50.3484],[-4.2083,50.3474],[-4.2062,50.3472],[-4.2059,50.3479],[-4.2042,50.347],[-4.2008,50.3484],[-4.2003,50.3488],[-4.1981,50.3493],[-4.1968,50.3499],[-4.1952,50.3499],[-4.1924,50.3506],[-4.191,50.3516],[-4.1928,50.3521],[-4.1936,50.3535],[-4.1896,50.3553],[-4.1869,50.3555],[-4.1864,50.3567],[-4.1845,50.3567],[-4.1828,50.3573],[-4.1805,50.3603],[-4.1772,50.3607],[-4.1769,50.3611],[-4.1746,50.3605],[-4.1739,50.3592],[-4.172,50.359],[-4.1714,50.3582],[-4.173,50.3558],[-4.171,50.354],[-4.1695,50.3536],[-4.1679,50.3521],[-4.1667,50.3516],[-4.1673,50.3501],[-4.1664,50.3488],[-4.1666,50.3466],[-4.1673,50.3456],[-4.1687,50.3447],[-4.1723,50.3432],[-4.1771,50.3431],[-4.1799,50.3421],[-4.1807,50.3414],[-4.186,50.3413],[-4.1877,50.3409],[-4.1909,50.3396],[-4.1925,50.3382],[-4.1958,50.3366],[-4.1986,50.3347],[-4.2004,50.3339],[-4.2012,50.3329],[-4.2005,50.332],[-4.2013,50.3308],[-4.2008,50.3295],[-4.1997,50.3292],[-4.1992,50.3284],[-4.1931,50.3255],[-4.1908,50.3246],[-4.1888,50.3224],[-4.1896,50.3211],[-4.1885,50.3194],[-4.1892,50.3182],[-4.1903,50.3177],[-4.1957,50.3184],[-4.1967,50.318],[-4.2002,50.3181],[-4.2024,50.3184],[-4.2058,50.3182],[-4.2073,50.3186],[-4.2106,50.3183],[-4.2152,50.3165],[-4.2169,50.3153],[-4.2192,50.3146],[-4.2213,50.3146],[-4.2209,50.3123],[-4.2221,50.3115],[-4.2238,50.3114],[-4.2257,50.3127],[-4.2266,50.3141],[-4.2237,50.3152],[-4.2234,50.3171],[-4.2264,50.3181],[-4.2271,50.319],[-4.2263,50.3199],[-4.2217,50.3219],[-4.22,50.3223],[-4.2203,50.323],[-4.2195,50.3237],[-4.2203,50.3259],[-4.2222,50.3282],[-4.2243,50.3298],[-4.2257,50.3304],[-4.2259,50.3312],[-4.229,50.3334],[-4.233,50.3354],[-4.2336,50.3361],[-4.2363,50.3376],[-4.2381,50.3383],[-4.2416,50.3401],[-4.2448,50.3421],[-4.2481,50.3429],[-4.2486,50.3436],[-4.2502,50.3443],[-4.2527,50.3447],[-4.2531,50.3456],[-4.2546,50.3458],[-4.2562,50.3469],[-4.2574,50.3469],[-4.2597,50.3474],[-4.2608,50.3484],[-4.2628,50.3485],[-4.2642,50.3498],[-4.2666,50.3501],[-4.2671,50.3508],[-4.2684,50.3512],[-4.2703,50.3525],[-4.2768,50.3549],[-4.2777,50.3553],[-4.2827,50.3569],[-4.2866,50.3572],[-4.2887,50.3578],[-4.2901,50.3578],[-4.2918,50.3588],[-4.2958,50.3589],[-4.2973,50.3596],[-4.2993,50.3599],[-4.3003,50.3595],[-4.3013,50.3602],[-4.3039,50.3607],[-4.3058,50.3604],[-4.3081,50.3614],[-4.3144,50.361],[-4.3162,50.362],[-4.3172,50.362],[-4.3201,50.3611],[-4.3208,50.3616],[-4.3262,50.362],[-4.3298,50.3618],[-4.3318,50.3623],[-4.3369,50.3597],[-4.3382,50.3595],[-4.3444,50.3608],[-4.3554,50.3618],[-4.3579,50.3614],[-4.3585,50.361],[-4.362,50.3601],[-4.3649,50.3601],[-4.3678,50.3603],[-4.3723,50.361],[-4.3744,50.3615],[-4.3801,50.3625],[-4.388,50.3647],[-4.3898,50.3639],[-4.3929,50.3632],[-4.3983,50.3636],[-4.3998,50.3634],[-4.4047,50.3637],[-4.4077,50.3641],[-4.4101,50.3641],[-4.4135,50.3634],[-4.4148,50.3628],[-4.4164,50.3628],[-4.4181,50.3621],[-4.4222,50.3618],[-4.4272,50.3618],[-4.4301,50.3615],[-4.4322,50.3609],[-4.4345,50.3607],[-4.4366,50.361],[-4.4377,50.3598],[-4.4394,50.3595],[-4.4411,50.3588],[-4.4416,50.3582],[-4.4434,50.3574],[-4.4464,50.3549],[-4.4483,50.3542],[-4.4492,50.3532],[-4.4518,50.3527],[-4.4525,50.3516],[-4.4546,50.3528],[-4.4554,50.3557],[-4.4556,50.3578],[-4.457,50.3604],[-4.4566,50.3621],[-4.4574,50.3644],[-4.4574,50.3665],[-4.46,50.3706],[-4.4602,50.3718],[-4.4612,50.3732],[-4.4644,50.3745],[-4.4657,50.3759],[-4.4665,50.3751],[-4.465,50.3739],[-4.4623,50.3728],[-4.4617,50.372],[-4.4611,50.3701],[-4.4601,50.368],[-4.4606,50.3674],[-4.4591,50.3663],[-4.4593,50.3653],[-4.4586,50.3639],[-4.4583,50.3623],[-4.4592,50.3613],[-4.4595,50.3593],[-4.462,50.3587],[-4.4642,50.359],[-4.4671,50.3608],[-4.4678,50.3629],[-4.4694,50.3636],[-4.4729,50.3633],[-4.4774,50.3632],[-4.4776,50.3625],[-4.4733,50.3624],[-4.4694,50.3627],[-4.4685,50.36],[-4.4662,50.359],[-4.465,50.3581],[-4.4637,50.3578],[-4.4616,50.3582],[-4.4583,50.3577],[-4.4566,50.3578],[-4.4566,50.3562],[-4.4559,50.3531],[-4.4538,50.3512],[-4.4515,50.3505],[-4.4506,50.3495],[-4.4512,50.347],[-4.4525,50.3449],[-4.457,50.3441],[-4.4584,50.3434],[-4.4586,50.3424],[-4.4601,50.3414],[-4.4629,50.3416],[-4.4694,50.3399],[-4.4731,50.3385],[-4.4733,50.3375],[-4.472,50.3362],[-4.4715,50.3346],[-4.4731,50.3331],[-4.4778,50.3334],[-4.4784,50.3338],[-4.4834,50.3343],[-4.4855,50.3357],[-4.4883,50.3353],[-4.4916,50.3354],[-4.4925,50.3367],[-4.4943,50.3372],[-4.4965,50.3368],[-4.497,50.3373],[-4.4989,50.3361],[-4.4997,50.334],[-4.4992,50.3334],[-4.4996,50.3323],[-4.502,50.3307],[-4.5102,50.3305],[-4.5124,50.3299],[-4.5139,50.3308],[-4.5167,50.3294],[-4.5199,50.328],[-4.5223,50.3278],[-4.5234,50.3273],[-4.5256,50.3277],[-4.5261,50.3269],[-4.5273,50.3268],[-4.5279,50.326],[-4.5318,50.3249],[-4.5348,50.3247],[-4.5364,50.3242],[-4.5385,50.324],[-4.54,50.3245],[-4.543,50.3241],[-4.5441,50.3249],[-4.5468,50.3248],[-4.5473,50.3241],[-4.5489,50.3243],[-4.5514,50.3243],[-4.5522,50.3249],[-4.5516,50.3257],[-4.5551,50.3255],[-4.5558,50.326],[-4.5582,50.3266],[-4.559,50.3278],[-4.5608,50.3274],[-4.5619,50.3281],[-4.5636,50.3279],[-4.5671,50.3285],[-4.5728,50.3301],[-4.5752,50.331],[-4.5759,50.3319],[-4.5773,50.3314],[-4.578,50.3324],[-4.5794,50.3324],[-4.5825,50.331],[-4.5831,50.3321],[-4.5873,50.3321],[-4.5888,50.3306],[-4.5905,50.3305],[-4.591,50.3294],[-4.5924,50.3283],[-4.597,50.3265],[-4.5974,50.3242],[-4.5993,50.324],[-4.6018,50.3243],[-4.6024,50.3259],[-4.6012,50.327],[-4.6033,50.3279],[-4.6035,50.3287],[-4.6108,50.3283],[-4.6126,50.3278],[-4.6139,50.3268],[-4.6141,50.3259],[-4.6152,50.325],[-4.6182,50.3239],[-4.62,50.324],[-4.624,50.3246],[-4.6243,50.3241],[-4.6284,50.3243],[-4.6289,50.3248],[-4.6307,50.3243],[-4.633,50.3244],[-4.6339,50.3251],[-4.6363,50.325],[-4.6359,50.3258],[-4.6386,50.3262],[-4.6397,50.3283],[-4.6382,50.3298],[-4.6359,50.3291],[-4.6333,50.3298],[-4.632,50.3305],[-4.6304,50.3324],[-4.6251,50.3332],[-4.6239,50.3332],[-4.6225,50.3343],[-4.6212,50.3344],[-4.6179,50.3341],[-4.6157,50.3349],[-4.6155,50.3356],[-4.6132,50.3365],[-4.6133,50.3375],[-4.6161,50.3362],[-4.6171,50.3354],[-4.6224,50.3358],[-4.624,50.3354],[-4.6251,50.3347],[-4.6268,50.3344],[-4.6296,50.3346],[-4.6299,50.337],[-4.6296,50.3382],[-4.6302,50.3398],[-4.6311,50.3404],[-4.6314,50.3414],[-4.6288,50.3435],[-4.6291,50.3453],[-4.6274,50.3479],[-4.6308,50.3466],[-4.6323,50.3469],[-4.6353,50.3469],[-4.6358,50.3475],[-4.6347,50.349],[-4.6345,50.3501],[-4.6359,50.3538],[-4.6365,50.356],[-4.6357,50.3584],[-4.634,50.3584],[-4.6301,50.3575],[-4.6276,50.3572],[-4.6245,50.3578],[-4.6225,50.3589],[-4.6177,50.3583],[-4.6205,50.3595],[-4.6225,50.3599],[-4.6239,50.3597],[-4.6276,50.3583],[-4.6296,50.3585],[-4.6336,50.3595],[-4.6354,50.3598],[-4.636,50.3605],[-4.6359,50.3614],[-4.6339,50.3636],[-4.6335,50.3655],[-4.6337,50.3673],[-4.6354,50.3703],[-4.6346,50.3725],[-4.6336,50.3744],[-4.6341,50.3758],[-4.6335,50.3768],[-4.6341,50.3786],[-4.6332,50.3797],[-4.6314,50.3806],[-4.6296,50.3807],[-4.627,50.3804],[-4.6253,50.3811],[-4.6224,50.3818],[-4.6186,50.3831],[-4.6185,50.384],[-4.6235,50.3825],[-4.6249,50.3816],[-4.6279,50.3809],[-4.6304,50.3812],[-4.6334,50.3807],[-4.6352,50.3793],[-4.6363,50.3763],[-4.6361,50.374],[-4.6377,50.373],[-4.6402,50.3746],[-4.6427,50.3771],[-4.6448,50.3783],[-4.6465,50.3799],[-4.6478,50.3806],[-4.6523,50.382],[-4.6533,50.383],[-4.6558,50.3848],[-4.6575,50.3864],[-4.6608,50.3888],[-4.6622,50.3925],[-4.6633,50.3917],[-4.6622,50.389],[-4.6605,50.3866],[-4.6575,50.3843],[-4.6569,50.3833],[-4.6563,50.3808],[-4.6538,50.3787],[-4.65,50.3774],[-4.6511,50.3755],[-4.649,50.3763],[-4.6479,50.3764],[-4.6452,50.3739],[-4.6432,50.3728],[-4.6396,50.3714],[-4.6387,50.3697],[-4.639,50.3668],[-4.6403,50.3652],[-4.6408,50.3629],[-4.6396,50.3621],[-4.6387,50.3603],[-4.6393,50.3574],[-4.6393,50.3551],[-4.6406,50.3541],[-4.6387,50.3537],[-4.6371,50.3513],[-4.6379,50.3477],[-4.6372,50.3464],[-4.6353,50.3456],[-4.6331,50.3454],[-4.6312,50.3447],[-4.633,50.342],[-4.6334,50.3402],[-4.6319,50.3388],[-4.6342,50.3349],[-4.6372,50.3337],[-4.6385,50.3326],[-4.6411,50.3318],[-4.6426,50.3301],[-4.645,50.3291],[-4.6436,50.3283],[-4.6465,50.327],[-4.6488,50.3273],[-4.6495,50.3269],[-4.6516,50.3269],[-4.6524,50.3265],[-4.6525,50.3245],[-4.6539,50.3236],[-4.6565,50.323],[-4.6591,50.3232],[-4.6618,50.3222],[-4.6643,50.3219],[-4.665,50.3235],[-4.6679,50.3228],[-4.6675,50.3222],[-4.6694,50.32],[-4.6691,50.3187],[-4.669,50.3163],[-4.671,50.3153],[-4.6713,50.3142],[-4.6731,50.314],[-4.6748,50.3146],[-4.6757,50.3167],[-4.6766,50.3179],[-4.678,50.3184],[-4.681,50.3184],[-4.6818,50.3198],[-4.6827,50.3197],[-4.6846,50.3201],[-4.6842,50.3209],[-4.6822,50.3223],[-4.6818,50.3236],[-4.6819,50.3251],[-4.6828,50.3258],[-4.6817,50.3276],[-4.6823,50.3281],[-4.6821,50.3303],[-4.6827,50.3306],[-4.6821,50.3327],[-4.6826,50.334],[-4.6822,50.3343],[-4.6826,50.336],[-4.6814,50.3373],[-4.6819,50.3383],[-4.6851,50.3394],[-4.6857,50.3407],[-4.6881,50.3414],[-4.6895,50.3422],[-4.6889,50.3437],[-4.6902,50.3447],[-4.6897,50.3458],[-4.6903,50.3465],[-4.6933,50.3474],[-4.6957,50.3478],[-4.6993,50.3477],[-4.7023,50.347],[-4.702,50.3461],[-4.7002,50.3446],[-4.701,50.3438],[-4.7042,50.3446],[-4.7046,50.3427],[-4.7043,50.3422],[-4.7061,50.3405],[-4.7086,50.3405],[-4.7112,50.3395],[-4.7174,50.3383],[-4.7185,50.3384],[-4.7331,50.3363],[-4.7356,50.3357],[-4.7372,50.335],[-4.7379,50.3355],[-4.7394,50.3353],[-4.7417,50.3346],[-4.7433,50.3337],[-4.7434,50.333],[-4.7448,50.3322],[-4.7467,50.3317],[-4.7491,50.3322],[-4.7504,50.3315],[-4.7524,50.3322],[-4.7533,50.332],[-4.7568,50.3307],[-4.7569,50.3291],[-4.7592,50.3288],[-4.7608,50.3281],[-4.7629,50.3267],[-4.7632,50.3261],[-4.762,50.3244],[-4.7648,50.3243],[-4.766,50.3234],[-4.7668,50.3221],[-4.7669,50.3209],[-4.7664,50.3191],[-4.7658,50.3181],[-4.7654,50.3163],[-4.7637,50.3157],[-4.7645,50.3151],[-4.7651,50.313],[-4.7632,50.3117],[-4.7635,50.3104],[-4.7609,50.3082],[-4.758,50.3073],[-4.7554,50.3073],[-4.754,50.3047],[-4.7551,50.3037],[-4.7555,50.3016],[-4.755,50.301],[-4.7525,50.2992],[-4.7526,50.2985],[-4.7541,50.2982],[-4.7554,50.2988],[-4.7564,50.3003],[-4.7581,50.2997],[-4.759,50.2985],[-4.7618,50.2995],[-4.7626,50.3007],[-4.7656,50.2998],[-4.7659,50.2992],[-4.7675,50.2987],[-4.7667,50.2977],[-4.7671,50.2972],[-4.7705,50.2962],[-4.7711,50.2955],[-4.7726,50.2953],[-4.7736,50.2944],[-4.7734,50.2927],[-4.7772,50.2911],[-4.7807,50.29],[-4.7808,50.289],[-4.7822,50.2879],[-4.7843,50.2849],[-4.7831,50.2832],[-4.7823,50.2828],[-4.7832,50.2817],[-4.7811,50.281],[-4.7792,50.2799],[-4.7788,50.279],[-4.7805,50.2775],[-4.7839,50.2752],[-4.7845,50.2734],[-4.7836,50.271],[-4.7846,50.2703],[-4.7864,50.2702],[-4.7866,50.269],[-4.7844,50.2685],[-4.7833,50.2686],[-4.782,50.2669],[-4.783,50.266],[-4.7844,50.2654],[-4.7841,50.2637],[-4.7834,50.2631],[-4.7859,50.2622],[-4.7848,50.2614],[-4.7829,50.2616],[-4.7821,50.2608],[-4.7787,50.2592],[-4.7751,50.2585],[-4.7739,50.2579],[-4.7721,50.2582],[-4.7706,50.258],[-4.7704,50.2562],[-4.7706,50.255],[-4.7689,50.2548],[-4.7681,50.2539],[-4.7692,50.2532],[-4.7703,50.2519],[-4.7714,50.2518],[-4.772,50.251],[-4.774,50.2506],[-4.7749,50.251],[-4.7774,50.2506],[-4.7842,50.2466],[-4.7856,50.2454],[-4.7851,50.2443],[-4.7863,50.243],[-4.7881,50.2421],[-4.7878,50.2407],[-4.7849,50.2398],[-4.7844,50.2387],[-4.7829,50.2379],[-4.7811,50.2379],[-4.7833,50.2363],[-4.7834,50.2352],[-4.7871,50.235],[-4.7904,50.234],[-4.792,50.2337],[-4.7942,50.2329],[-4.7964,50.2317],[-4.7982,50.2302],[-4.7982,50.2289],[-4.7991,50.2272],[-4.7988,50.2261],[-4.7976,50.2241],[-4.7977,50.2228],[-4.797,50.2219],[-4.7978,50.2201],[-4.7985,50.2195],[-4.8,50.2194],[-4.8018,50.2188],[-4.8036,50.2188],[-4.8047,50.2194],[-4.8055,50.2209],[-4.8075,50.221],[-4.8085,50.2231],[-4.8105,50.2231],[-4.8104,50.2246],[-4.8126,50.2251],[-4.8122,50.2258],[-4.8124,50.228],[-4.8131,50.2298],[-4.8155,50.2306],[-4.8183,50.2308],[-4.8193,50.2317],[-4.8209,50.2316],[-4.8235,50.2309],[-4.8258,50.231],[-4.8279,50.2304],[-4.8308,50.2306],[-4.8313,50.2329],[-4.8334,50.2333],[-4.8341,50.2329],[-4.836,50.2328],[-4.8376,50.2321],[-4.8389,50.2324],[-4.8401,50.2338],[-4.8394,50.2351],[-4.8417,50.2369],[-4.8445,50.2367],[-4.8447,50.2349],[-4.8466,50.2352],[-4.8503,50.2352],[-4.8515,50.2347],[-4.8529,50.2353],[-4.8549,50.2353],[-4.8568,50.2346],[-4.8579,50.2351],[-4.8607,50.2351],[-4.8624,50.236],[-4.8645,50.235],[-4.8658,50.2349],[-4.8653,50.234],[-4.8686,50.233],[-4.8707,50.2317],[-4.8714,50.232],[-4.874,50.2304],[-4.874,50.229],[-4.8757,50.2271],[-4.8762,50.2247],[-4.8772,50.2247],[-4.8795,50.224],[-4.8797,50.2233],[-4.883,50.2241],[-4.8843,50.2229],[-4.8845,50.2217],[-4.886,50.2209],[-4.889,50.2183],[-4.8907,50.2182],[-4.8927,50.2172],[-4.8935,50.216],[-4.8935,50.2147],[-4.8945,50.2145],[-4.8954,50.2133],[-4.8967,50.2132],[-4.8998,50.2143],[-4.9031,50.2119],[-4.9039,50.2102],[-4.9047,50.2093],[-4.9024,50.2082],[-4.9032,50.2065],[-4.9047,50.2051],[-4.9059,50.2052],[-4.9081,50.2062],[-4.9107,50.2053],[-4.9098,50.2026],[-4.9109,50.2003],[-4.9121,50.1996],[-4.913,50.1998],[-4.9143,50.1985],[-4.9162,50.1972],[-4.9208,50.1957],[-4.922,50.1959],[-4.9224,50.1969],[-4.922,50.1977],[-4.9222,50.199],[-4.9231,50.1999],[-4.9236,50.2023],[-4.9255,50.2021],[-4.9257,50.2029],[-4.9275,50.2036],[-4.9283,50.2045],[-4.9316,50.2056],[-4.9321,50.2065],[-4.934,50.2072],[-4.9376,50.2071],[-4.9486,50.2057],[-4.9514,50.2044],[-4.9532,50.204],[-4.9575,50.2022],[-4.9586,50.2009],[-4.9599,50.2002],[-4.961,50.1988],[-4.9627,50.1977],[-4.9623,50.1961],[-4.9636,50.1959],[-4.9651,50.1949],[-4.9653,50.1941],[-4.9676,50.1931],[-4.9689,50.1916],[-4.9684,50.1912],[-4.9687,50.1892],[-4.9677,50.1873],[-4.9679,50.1857],[-4.9721,50.1864],[-4.9736,50.1857],[-4.9736,50.1845],[-4.9747,50.1822],[-4.9746,50.1798],[-4.9735,50.1791],[-4.9715,50.179],[-4.971,50.1781],[-4.9731,50.1754],[-4.9731,50.1743],[-4.9739,50.173],[-4.9742,50.1698],[-4.9736,50.1689],[-4.9737,50.1675],[-4.9725,50.1647],[-4.9733,50.1636],[-4.9749,50.1636],[-4.9777,50.1612],[-4.9778,50.1606],[-4.9797,50.1603],[-4.9814,50.1597],[-4.9835,50.1582],[-4.9846,50.156],[-4.9837,50.1551],[-4.984,50.1536],[-4.9827,50.1534],[-4.9819,50.1518],[-4.983,50.1513],[-4.9837,50.1502],[-4.9851,50.1505],[-4.9867,50.1498],[-4.9877,50.1504],[-4.9903,50.1499],[-4.9911,50.1502],[-4.9932,50.1497],[-4.9959,50.1486],[-4.9971,50.1477],[-4.9976,50.1466],[-5.0008,50.1442],[-5.0039,50.1429],[-5.0047,50.1431],[-5.0057,50.1413],[-5.0078,50.1399],[-5.0096,50.1392],[-5.0108,50.1396],[-5.0125,50.1413],[-5.0149,50.1405],[-5.0162,50.1413],[-5.0152,50.1427],[-5.0143,50.1446],[-5.0161,50.146],[-5.0164,50.1476],[-5.018,50.1486],[-5.0174,50.1495],[-5.0154,50.1503],[-5.013,50.1516],[-5.0107,50.1538],[-5.0094,50.1541],[-5.0079,50.1529],[-5.009,50.1517],[-5.007,50.1507],[-5.0055,50.1512],[-5.0046,50.1504],[-5.004,50.1533],[-5.0028,50.1539],[-5.0004,50.1559],[-5.0002,50.1568],[-4.9994,50.1573],[-5,50.1596],[-4.9986,50.1618],[-4.9948,50.1612],[-4.9933,50.1608],[-4.9906,50.1614],[-4.9893,50.1611],[-4.9884,50.1617],[-4.991,50.1622],[-4.9927,50.1616],[-4.9936,50.1617],[-4.9971,50.1639],[-4.9936,50.1674],[-4.9946,50.168],[-4.9965,50.1667],[-5.0015,50.1676],[-5.0019,50.1693],[-5.0012,50.1698],[-4.9995,50.1694],[-4.9975,50.1696],[-4.9956,50.171],[-4.996,50.172],[-4.9946,50.1724],[-4.9933,50.174],[-4.9936,50.1754],[-4.9907,50.1769],[-4.9911,50.1777],[-4.9939,50.1768],[-4.9962,50.1753],[-4.9966,50.1767],[-4.9953,50.1782],[-4.995,50.1793],[-4.9962,50.1809],[-4.9954,50.182],[-4.9958,50.1828],[-4.9969,50.1836],[-4.9991,50.1843],[-4.9993,50.1835],[-4.9976,50.1831],[-4.9968,50.1824],[-4.9973,50.1805],[-4.9969,50.1791],[-4.9986,50.1759],[-4.9978,50.1742],[-4.9966,50.1736],[-4.999,50.1712],[-4.9998,50.1709],[-5.0024,50.1711],[-5.0038,50.1708],[-5.0042,50.1701],[-5.0044,50.1679],[-5.0036,50.1675],[-5.0017,50.1657],[-5.0006,50.1653],[-5.0026,50.1643],[-5.0027,50.1634],[-5.0043,50.1623],[-5.0056,50.1619],[-5.006,50.161],[-5.0048,50.16],[-5.004,50.1585],[-5.0049,50.1569],[-5.0061,50.1564],[-5.0082,50.1569],[-5.0102,50.1584],[-5.0119,50.159],[-5.0136,50.1591],[-5.0151,50.158],[-5.0174,50.1572],[-5.0194,50.1574],[-5.0209,50.1566],[-5.0221,50.1555],[-5.0238,50.1548],[-5.0259,50.1561],[-5.0283,50.159],[-5.0274,50.1615],[-5.0254,50.1629],[-5.0242,50.1642],[-5.0237,50.1666],[-5.023,50.1676],[-5.0231,50.1684],[-5.0214,50.1713],[-5.023,50.1727],[-5.0231,50.1737],[-5.0221,50.1753],[-5.0207,50.1758],[-5.0197,50.1774],[-5.0199,50.1807],[-5.0205,50.1813],[-5.0167,50.1833],[-5.0154,50.1823],[-5.0142,50.1823],[-5.0152,50.1844],[-5.0139,50.1878],[-5.0152,50.1896],[-5.0157,50.1871],[-5.0172,50.1844],[-5.0216,50.1837],[-5.0241,50.182],[-5.0257,50.1822],[-5.0278,50.1864],[-5.0281,50.1906],[-5.0286,50.1921],[-5.0294,50.1931],[-5.0295,50.1946],[-5.0301,50.1969],[-5.0315,50.2003],[-5.0349,50.2034],[-5.034,50.2049],[-5.0328,50.2054],[-5.0301,50.2053],[-5.0295,50.2061],[-5.027,50.2073],[-5.0255,50.2084],[-5.0244,50.2099],[-5.0244,50.2112],[-5.0231,50.2115],[-5.0246,50.2125],[-5.0251,50.2144],[-5.0246,50.2164],[-5.0254,50.2174],[-5.0246,50.2189],[-5.0244,50.2207],[-5.0228,50.2227],[-5.0212,50.2222],[-5.0176,50.2223],[-5.0155,50.2232],[-5.0135,50.2248],[-5.0092,50.2271],[-5.0085,50.2269],[-5.0072,50.2251],[-5.006,50.2241],[-5.0064,50.2225],[-5.0044,50.2234],[-4.999,50.2234],[-4.9971,50.2237],[-4.9942,50.2247],[-4.9916,50.222],[-4.9912,50.2228],[-4.9928,50.2246],[-4.9897,50.2252],[-4.9885,50.2252],[-4.986,50.226],[-4.9846,50.2258],[-4.9821,50.2267],[-4.9809,50.2263],[-4.9801,50.2243],[-4.9807,50.2226],[-4.9795,50.2228],[-4.9783,50.2239],[-4.979,50.2243],[-4.9788,50.2257],[-4.9789,50.2272],[-4.9764,50.2275],[-4.9754,50.2269],[-4.9731,50.2269],[-4.971,50.2267],[-4.9708,50.2282],[-4.9722,50.2296],[-4.9753,50.2292],[-4.9773,50.2295],[-4.9793,50.2292],[-4.9817,50.2295],[-4.9832,50.232],[-4.9826,50.2323],[-4.9788,50.2327],[-4.9772,50.2324],[-4.9761,50.2315],[-4.9723,50.2309],[-4.9709,50.2309],[-4.9695,50.232],[-4.9661,50.2324],[-4.967,50.2334],[-4.9671,50.2346],[-4.9641,50.2381],[-4.966,50.2376],[-4.9658,50.2391],[-4.9681,50.239],[-4.9687,50.2381],[-4.9712,50.2361],[-4.9722,50.2358],[-4.9746,50.236],[-4.9763,50.2365],[-4.977,50.2356],[-4.9751,50.2353],[-4.9749,50.2344],[-4.9763,50.234],[-4.9789,50.2342],[-4.9821,50.2336],[-4.9841,50.2329],[-4.9856,50.2317],[-4.9849,50.2286],[-4.9889,50.2277],[-4.9918,50.2264],[-4.9934,50.2261],[-4.9956,50.2265],[-4.9989,50.2257],[-5.0012,50.2249],[-5.004,50.2259],[-5.0058,50.2281],[-5.009,50.2288],[-5.0111,50.2288],[-5.014,50.2274],[-5.0148,50.2287],[-5.0137,50.2297],[-5.015,50.2301],[-5.0159,50.2316],[-5.0164,50.2338],[-5.0156,50.2361],[-5.0146,50.2369],[-5.0126,50.2394],[-5.0121,50.2408],[-5.0132,50.2426],[-5.0172,50.2446],[-5.0197,50.2446],[-5.0218,50.245],[-5.0206,50.2462],[-5.0189,50.2469],[-5.0166,50.2474],[-5.0129,50.2488],[-5.0106,50.2495],[-5.0091,50.2508],[-5.0086,50.2517],[-5.009,50.2538],[-5.0102,50.2542],[-5.0107,50.2552],[-5.0101,50.2576],[-5.0084,50.2595],[-5.0084,50.2604],[-5.0067,50.2628],[-5.0058,50.2648],[-5.0058,50.2664],[-5.0046,50.2667],[-5.0026,50.2681],[-5.0018,50.2695],[-5.0024,50.2709],[-5.001,50.2737],[-5.0022,50.2739],[-5.0034,50.273],[-5.0043,50.2706],[-5.0035,50.2702],[-5.0043,50.269],[-5.0072,50.2675],[-5.008,50.2659],[-5.0094,50.2649],[-5.0102,50.2634],[-5.0104,50.262],[-5.0119,50.2606],[-5.0135,50.258],[-5.0135,50.2572],[-5.0151,50.2556],[-5.0138,50.2552],[-5.0119,50.2528],[-5.0114,50.2515],[-5.0135,50.2505],[-5.0156,50.2503],[-5.0171,50.2495],[-5.0229,50.2467],[-5.0243,50.2448],[-5.0267,50.2432],[-5.029,50.2436],[-5.0296,50.2447],[-5.0317,50.2464],[-5.0335,50.2492],[-5.0346,50.2497],[-5.0384,50.25],[-5.0407,50.2523],[-5.0412,50.2531],[-5.0401,50.2546],[-5.0432,50.2564],[-5.0447,50.2577],[-5.0461,50.2603],[-5.047,50.2595],[-5.0465,50.2579],[-5.0452,50.2563],[-5.0441,50.2544],[-5.0425,50.2526],[-5.0414,50.2523],[-5.0392,50.2492],[-5.0401,50.2481],[-5.0434,50.2479],[-5.0457,50.2489],[-5.0475,50.249],[-5.049,50.2483],[-5.051,50.2483],[-5.0515,50.2475],[-5.0473,50.2477],[-5.0441,50.247],[-5.0426,50.2469],[-5.0401,50.2458],[-5.0378,50.2462],[-5.0357,50.2462],[-5.0355,50.2437],[-5.0319,50.2427],[-5.0301,50.2419],[-5.0304,50.2404],[-5.0318,50.2398],[-5.0315,50.2384],[-5.0307,50.2382],[-5.029,50.2393],[-5.0274,50.2411],[-5.0233,50.2428],[-5.0222,50.2431],[-5.0167,50.2416],[-5.016,50.2401],[-5.0178,50.2387],[-5.02,50.2365],[-5.0218,50.2331],[-5.0207,50.2326],[-5.0186,50.2301],[-5.0187,50.2292],[-5.018,50.2273],[-5.0178,50.2259],[-5.0194,50.2255],[-5.0206,50.2256],[-5.0226,50.225],[-5.0256,50.2248],[-5.0277,50.2236],[-5.0309,50.2255],[-5.0336,50.2262],[-5.0342,50.2277],[-5.0362,50.2278],[-5.0377,50.2285],[-5.0389,50.2295],[-5.0408,50.2292],[-5.0437,50.2276],[-5.0406,50.2279],[-5.0399,50.2284],[-5.0365,50.2271],[-5.0338,50.2247],[-5.032,50.2248],[-5.0309,50.2236],[-5.0404,50.2213],[-5.0369,50.2206],[-5.0334,50.2221],[-5.0305,50.2224],[-5.0283,50.2213],[-5.0278,50.2204],[-5.0277,50.2185],[-5.0285,50.2143],[-5.0283,50.2128],[-5.0274,50.2114],[-5.0284,50.21],[-5.0296,50.209],[-5.0311,50.209],[-5.0326,50.2099],[-5.0324,50.2118],[-5.0331,50.2124],[-5.0363,50.2127],[-5.0381,50.212],[-5.0365,50.2115],[-5.0359,50.2102],[-5.0365,50.2089],[-5.0384,50.2069],[-5.0383,50.2064],[-5.0405,50.2047],[-5.0432,50.2044],[-5.0451,50.2059],[-5.046,50.2072],[-5.0479,50.2078],[-5.0477,50.2063],[-5.0455,50.2051],[-5.0441,50.2031],[-5.0482,50.2029],[-5.0499,50.2025],[-5.0509,50.2015],[-5.0533,50.1998],[-5.0537,50.1987],[-5.0552,50.1974],[-5.0558,50.1953],[-5.0588,50.1933],[-5.0599,50.194],[-5.0579,50.1969],[-5.0578,50.1983],[-5.0586,50.1994],[-5.0612,50.2005],[-5.0633,50.2022],[-5.0646,50.2024],[-5.0651,50.2036],[-5.0648,50.2059],[-5.0653,50.2077],[-5.0662,50.2081],[-5.0676,50.2076],[-5.0681,50.2067],[-5.0701,50.2057],[-5.0715,50.2068],[-5.0748,50.2084],[-5.076,50.2081],[-5.0785,50.2081],[-5.081,50.2084],[-5.082,50.2095],[-5.0829,50.2098],[-5.085,50.2096],[-5.0853,50.2086],[-5.0883,50.2092],[-5.0947,50.2095],[-5.0964,50.2101],[-5.0961,50.2088],[-5.0927,50.2079],[-5.095,50.2071],[-5.0922,50.2065],[-5.0896,50.2071],[-5.0876,50.2071],[-5.0842,50.2064],[-5.0836,50.2057],[-5.0812,50.2064],[-5.0792,50.2064],[-5.0763,50.2056],[-5.0754,50.2047],[-5.0756,50.2026],[-5.0739,50.2016],[-5.0736,50.1998],[-5.0723,50.1997],[-5.0705,50.1989],[-5.0696,50.1989],[-5.068,50.1981],[-5.0654,50.1962],[-5.0643,50.1965],[-5.0642,50.195],[-5.0633,50.1944],[-5.0633,50.1935],[-5.061,50.1916],[-5.0582,50.1905],[-5.0566,50.1903],[-5.056,50.1888],[-5.0549,50.1878],[-5.0545,50.1859],[-5.0548,50.1847],[-5.0541,50.1813],[-5.0553,50.1797],[-5.058,50.1789],[-5.0608,50.1785],[-5.0656,50.1796],[-5.069,50.1821],[-5.0716,50.1825],[-5.075,50.1837],[-5.0752,50.1825],[-5.072,50.181],[-5.0715,50.1803],[-5.069,50.179],[-5.0649,50.1783],[-5.0632,50.1783],[-5.0617,50.1777],[-5.0578,50.1775],[-5.0577,50.1779],[-5.0551,50.1779],[-5.053,50.1771],[-5.051,50.1774],[-5.0481,50.1764],[-5.0456,50.1758],[-5.0448,50.1751],[-5.0446,50.1739],[-5.0457,50.1723],[-5.0455,50.1708],[-5.0458,50.1696],[-5.0468,50.1683],[-5.0489,50.1664],[-5.0529,50.1632],[-5.0535,50.1624],[-5.0563,50.1613],[-5.0584,50.1622],[-5.0601,50.1625],[-5.0636,50.1621],[-5.0647,50.1623],[-5.0677,50.1618],[-5.0691,50.1619],[-5.0708,50.1647],[-5.0746,50.1656],[-5.0753,50.1673],[-5.0765,50.1675],[-5.0786,50.1668],[-5.0799,50.1672],[-5.0799,50.168],[-5.0828,50.1671],[-5.0843,50.1669],[-5.087,50.1682],[-5.0905,50.1693],[-5.0917,50.1689],[-5.0934,50.1676],[-5.0945,50.1676],[-5.0969,50.1685],[-5.0992,50.1697],[-5.0997,50.1689],[-5.0972,50.1675],[-5.0971,50.1669],[-5.0911,50.1661],[-5.0895,50.1653],[-5.0875,50.1647],[-5.086,50.1632],[-5.0851,50.1628],[-5.0831,50.1632],[-5.0819,50.1648],[-5.0801,50.1645],[-5.0771,50.1633],[-5.0767,50.1627],[-5.0738,50.1611],[-5.074,50.1604],[-5.0733,50.1587],[-5.0705,50.1569],[-5.0703,50.1563],[-5.0679,50.1554],[-5.0676,50.1544],[-5.0652,50.1524],[-5.0638,50.1525],[-5.0623,50.1516],[-5.0601,50.1519],[-5.0586,50.1516],[-5.0599,50.1535],[-5.0565,50.1538],[-5.0567,50.1567],[-5.0544,50.1568],[-5.055,50.1557],[-5.056,50.1554],[-5.0559,50.1537],[-5.0529,50.1537],[-5.0522,50.1533],[-5.0502,50.1534],[-5.0498,50.1529],[-5.0474,50.152],[-5.0473,50.1503],[-5.0449,50.1497],[-5.0436,50.1466],[-5.0436,50.1457],[-5.0417,50.1441],[-5.0437,50.1435],[-5.0445,50.1443],[-5.046,50.1446],[-5.0476,50.1445],[-5.0499,50.1459],[-5.0506,50.1472],[-5.0516,50.148],[-5.0531,50.1485],[-5.057,50.1479],[-5.0613,50.1462],[-5.0636,50.1455],[-5.0666,50.145],[-5.0682,50.1443],[-5.0693,50.1428],[-5.0714,50.1415],[-5.0746,50.1406],[-5.0764,50.1405],[-5.077,50.1378],[-5.0749,50.1355],[-5.0737,50.1355],[-5.0729,50.1343],[-5.0765,50.1332],[-5.0793,50.1329],[-5.0817,50.131],[-5.0815,50.1301],[-5.082,50.129],[-5.0837,50.1287],[-5.0854,50.1279],[-5.0881,50.1271],[-5.0936,50.126],[-5.0932,50.1248],[-5.0897,50.1243],[-5.0904,50.1224],[-5.0893,50.1215],[-5.0888,50.1204],[-5.0913,50.119],[-5.0899,50.1173],[-5.0909,50.1171],[-5.0914,50.1161],[-5.0912,50.1144],[-5.0892,50.1138],[-5.0888,50.1128],[-5</t>
  </si>
  <si>
    <t>{"type":"Polygon","coordinates":[[[-1.7886,51.667],[-1.7896,51.6663],[-1.7913,51.6643],[-1.7916,51.6633],[-1.7941,51.6633],[-1.7962,51.6625],[-1.7991,51.6625],[-1.7985,51.6614],[-1.7973,51.6609],[-1.7951,51.6571],[-1.7962,51.6565],[-1.7962,51.6553],[-1.7948,51.6515],[-1.7949,51.6507],[-1.7934,51.6488],[-1.7936,51.6479],[-1.7927,51.6458],[-1.7905,51.6414],[-1.789,51.6367],[-1.79,51.6348],[-1.7886,51.6327],[-1.796,51.6329],[-1.8064,51.6327],[-1.808,51.63],[-1.8143,51.6245],[-1.8202,51.6277],[-1.8213,51.627],[-1.8272,51.6253],[-1.8279,51.6253],[-1.8297,51.6239],[-1.8306,51.6237],[-1.8305,51.6226],[-1.8323,51.6209],[-1.8352,51.6198],[-1.8355,51.6184],[-1.8376,51.6168],[-1.8397,51.6163],[-1.8397,51.6144],[-1.841,51.6141],[-1.8412,51.6133],[-1.8423,51.6126],[-1.8423,51.6117],[-1.841,51.6098],[-1.8414,51.6069],[-1.8422,51.6052],[-1.8417,51.6034],[-1.8403,51.6023],[-1.8409,51.6014],[-1.8387,51.5994],[-1.8362,51.5986],[-1.8343,51.5986],[-1.8341,51.5977],[-1.8322,51.5973],[-1.8319,51.5966],[-1.8325,51.5956],[-1.8319,51.5951],[-1.8328,51.5943],[-1.833,51.5931],[-1.8324,51.5923],[-1.8331,51.5912],[-1.834,51.5914],[-1.8351,51.5903],[-1.837,51.5897],[-1.8377,51.5879],[-1.8369,51.5864],[-1.8356,51.5855],[-1.8324,51.5852],[-1.8265,51.5838],[-1.8236,51.5845],[-1.8226,51.5839],[-1.8248,51.5816],[-1.8263,51.5794],[-1.8308,51.5817],[-1.8328,51.5808],[-1.8385,51.58],[-1.8376,51.5788],[-1.8399,51.5782],[-1.8409,51.5788],[-1.8432,51.5787],[-1.843,51.577],[-1.8442,51.5755],[-1.8448,51.5734],[-1.8441,51.5724],[-1.8444,51.5702],[-1.8479,51.5692],[-1.8501,51.5681],[-1.8499,51.5674],[-1.847,51.5662],[-1.8465,51.5648],[-1.8455,51.5643],[-1.8457,51.5629],[-1.8452,51.5617],[-1.848,51.5621],[-1.8518,51.5623],[-1.8538,51.563],[-1.8548,51.5627],[-1.8576,51.5633],[-1.8601,51.5652],[-1.861,51.5645],[-1.8606,51.5636],[-1.8614,51.5622],[-1.8625,51.5595],[-1.8606,51.5591],[-1.8572,51.5573],[-1.8533,51.5556],[-1.8493,51.5533],[-1.8509,51.5521],[-1.8538,51.5505],[-1.8516,51.549],[-1.8505,51.5468],[-1.8538,51.5463],[-1.8521,51.5455],[-1.8475,51.544],[-1.8444,51.5434],[-1.844,51.5418],[-1.8446,51.5408],[-1.8437,51.5379],[-1.8412,51.5325],[-1.8409,51.5315],[-1.8382,51.5317],[-1.8373,51.5298],[-1.84,51.5294],[-1.8386,51.5259],[-1.8369,51.524],[-1.8364,51.5214],[-1.8354,51.5194],[-1.8331,51.5187],[-1.8311,51.5169],[-1.8301,51.5154],[-1.8299,51.5134],[-1.8308,51.5111],[-1.8347,51.5115],[-1.8355,51.511],[-1.837,51.5109],[-1.8376,51.5131],[-1.8372,51.5141],[-1.8378,51.5157],[-1.8403,51.5184],[-1.8426,51.5198],[-1.8421,51.5204],[-1.8438,51.5217],[-1.8412,51.5244],[-1.8427,51.5258],[-1.8468,51.5244],[-1.8456,51.5219],[-1.8429,51.5182],[-1.8443,51.5173],[-1.8426,51.5169],[-1.8415,51.5157],[-1.8447,51.515],[-1.8441,51.5137],[-1.8441,51.5124],[-1.8413,51.5108],[-1.8413,51.5095],[-1.8403,51.5079],[-1.8392,51.505],[-1.8398,51.5048],[-1.8382,51.5024],[-1.8376,51.5008],[-1.8344,51.5011],[-1.834,51.5018],[-1.8319,51.5012],[-1.8284,51.5051],[-1.8246,51.5037],[-1.823,51.5048],[-1.8145,51.5066],[-1.8135,51.507],[-1.8129,51.5053],[-1.8136,51.5013],[-1.8114,51.4995],[-1.8131,51.4965],[-1.8095,51.494],[-1.8069,51.4914],[-1.8038,51.4894],[-1.8026,51.4878],[-1.7978,51.4844],[-1.7953,51.4859],[-1.7932,51.4862],[-1.7885,51.4851],[-1.7842,51.4853],[-1.7797,51.4843],[-1.7744,51.4825],[-1.7742,51.4833],[-1.7747,51.4845],[-1.768,51.4859],[-1.7662,51.4861],[-1.7614,51.4859],[-1.7582,51.4862],[-1.7508,51.4856],[-1.7463,51.4856],[-1.7436,51.4867],[-1.7401,51.4868],[-1.7366,51.4873],[-1.7344,51.4878],[-1.7311,51.4882],[-1.7264,51.4885],[-1.72,51.4883],[-1.7157,51.4884],[-1.7191,51.5007],[-1.7118,51.5012],[-1.7051,51.502],[-1.7006,51.5027],[-1.6967,51.5036],[-1.6962,51.5032],[-1.6923,51.5035],[-1.6886,51.5035],[-1.6855,51.5038],[-1.6778,51.504],[-1.6751,51.5045],[-1.6725,51.5046],[-1.6678,51.5053],[-1.6655,51.5058],[-1.6627,51.5068],[-1.659,51.5073],[-1.6568,51.5078],[-1.651,51.5081],[-1.6499,51.5083],[-1.6421,51.5109],[-1.6386,51.513],[-1.6372,51.5136],[-1.6343,51.5129],[-1.6327,51.515],[-1.6336,51.5155],[-1.6317,51.5164],[-1.6285,51.5174],[-1.6243,51.5151],[-1.6236,51.5142],[-1.6195,51.5152],[-1.62,51.5167],[-1.6167,51.5172],[-1.6144,51.5174],[-1.6109,51.5169],[-1.6069,51.5171],[-1.6028,51.5183],[-1.5981,51.5187],[-1.5941,51.5198],[-1.5923,51.5214],[-1.59,51.5217],[-1.5894,51.5242],[-1.5879,51.5249],[-1.5847,51.5249],[-1.5854,51.5237],[-1.5864,51.5189],[-1.5873,51.5156],[-1.588,51.5142],[-1.5879,51.5129],[-1.5873,51.5111],[-1.587,51.5071],[-1.5858,51.5021],[-1.5825,51.5008],[-1.5821,51.4995],[-1.5834,51.4975],[-1.5823,51.4957],[-1.5834,51.4958],[-1.5816,51.4933],[-1.5784,51.4904],[-1.5736,51.4872],[-1.5705,51.4863],[-1.5681,51.4817],[-1.5677,51.48],[-1.5669,51.4785],[-1.5669,51.477],[-1.5656,51.4767],[-1.5627,51.4768],[-1.5612,51.4758],[-1.5612,51.4745],[-1.5607,51.4722],[-1.5595,51.4697],[-1.5574,51.468],[-1.5516,51.4659],[-1.5504,51.4645],[-1.5496,51.4622],[-1.5484,51.4607],[-1.5458,51.459],[-1.5417,51.4576],[-1.5388,51.4574],[-1.5346,51.4561],[-1.5318,51.456],[-1.5292,51.4555],[-1.5291,51.4544],[-1.5249,51.4503],[-1.524,51.4475],[-1.5245,51.4429],[-1.5242,51.4407],[-1.5264,51.4376],[-1.5285,51.4352],[-1.5321,51.4296],[-1.5292,51.4285],[-1.528,51.4277],[-1.527,51.4259],[-1.5253,51.425],[-1.5266,51.4239],[-1.5317,51.4251],[-1.5329,51.4256],[-1.5368,51.4258],[-1.5387,51.4261],[-1.5419,51.4255],[-1.5435,51.4248],[-1.5444,51.4235],[-1.546,51.4228],[-1.5499,51.4223],[-1.5531,51.4213],[-1.5537,51.4224],[-1.557,51.4215],[-1.5585,51.4217],[-1.5582,51.4205],[-1.5609,51.4205],[-1.5634,51.421],[-1.5651,51.422],[-1.5665,51.4214],[-1.568,51.42],[-1.5712,51.4165],[-1.5709,51.4153],[-1.5696,51.4147],[-1.5668,51.4143],[-1.5654,51.4133],[-1.5635,51.4132],[-1.5625,51.4113],[-1.5623,51.4082],[-1.5601,51.4081],[-1.5578,51.4091],[-1.5552,51.4096],[-1.5543,51.4103],[-1.553,51.41],[-1.5536,51.4081],[-1.5543,51.4076],[-1.5537,51.4067],[-1.5542,51.4035],[-1.5536,51.4015],[-1.5539,51.4008],[-1.5562,51.3981],[-1.5563,51.3966],[-1.5555,51.3955],[-1.5533,51.3947],[-1.549,51.3947],[-1.5488,51.393],[-1.5471,51.3933],[-1.5474,51.3916],[-1.5465,51.3905],[-1.5448,51.3902],[-1.5426,51.3905],[-1.5423,51.3896],[-1.5377,51.3883],[-1.5387,51.3871],[-1.5383,51.3855],[-1.536,51.3845],[-1.5345,51.3842],[-1.5334,51.3834],[-1.5288,51.3813],[-1.5269,51.38],[-1.5283,51.3792],[-1.5254,51.3781],[-1.5207,51.3793],[-1.517,51.3788],[-1.5146,51.3769],[-1.5138,51.3752],[-1.5134,51.372],[-1.51,51.3719],[-1.5099,51.3713],[-1.5048,51.3699],[-1.5023,51.3689],[-1.4994,51.369],[-1.4955,51.3697],[-1.4952,51.3677],[-1.4984,51.3646],[-1.4993,51.3634],[-1.4994,51.3615],[-1.5,51.3606],[-1.4997,51.3585],[-1.5007,51.3564],[-1.5001,51.3556],[-1.4974,51.3546],[-1.4954,51.3529],[-1.4942,51.3524],[-1.4914,51.3521],[-1.4899,51.3507],[-1.4868,51.3494],[-1.4857,51.3477],[-1.4866,51.3453],[-1.4876,51.3446],[-1.491,51.3411],[-1.492,51.3394],[-1.4962,51.3345],[-1.4974,51.3334],[-1.4978,51.3306],[-1.4983,51.3294],[-1.4998,51.3303],[-1.5019,51.331],[-1.5045,51.3323],[-1.5063,51.3328],[-1.509,51.3342],[-1.5112,51.3349],[-1.5126,51.3361],[-1.5147,51.3375],[-1.516,51.3392],[-1.5213,51.3384],[-1.5227,51.3386],[-1.5269,51.3383],[-1.5275,51.3385],[-1.5284,51.335],[-1.5282,51.3334],[-1.5275,51.3327],[-1.5272,51.3314],[-1.5289,51.3302],[-1.5312,51.3291],[-1.5322,51.327],[-1.5321,51.3239],[-1.5325,51.3206],[-1.5336,51.3162],[-1.5315,51.3157],[-1.5285,51.3138],[-1.527,51.3112],[-1.5272,51.3086],[-1.5268,51.3079],[-1.5252,51.3071],[-1.5265,51.3048],[-1.5263,51.3038],[-1.527,51.3027],[-1.5274,51.3009],[-1.528,51.2998],[-1.5258,51.2992],[-1.5265,51.2977],[-1.5253,51.2971],[-1.5227,51.2971],[-1.5213,51.2976],[-1.5198,51.2969],[-1.5195,51.2959],[-1.5211,51.2947],[-1.5228,51.2941],[-1.5242,51.2932],[-1.5236,51.2922],[-1.5226,51.2893],[-1.5228,51.2871],[-1.5289,51.2865],[-1.5311,51.2865],[-1.5345,51.2871],[-1.5392,51.2834],[-1.5426,51.2813],[-1.5428,51.2802],[-1.5368,51.2782],[-1.536,51.2775],[-1.5369,51.2768],[-1.5375,51.2738],[-1.5371,51.2716],[-1.5373,51.2703],[-1.5389,51.2677],[-1.5395,51.2644],[-1.5405,51.2608],[-1.5375,51.2609],[-1.5365,51.2618],[-1.5344,51.2618],[-1.5306,51.2626],[-1.5298,51.2604],[-1.5312,51.2578],[-1.5312,51.2554],[-1.533,51.2534],[-1.536,51.2485],[-1.5398,51.2473],[-1.5431,51.2454],[-1.5444,51.2451],[-1.5459,51.2452],[-1.5489,51.248],[-1.5502,51.2486],[-1.5526,51.249],[-1.5567,51.2492],[-1.5643,51.2524],[-1.5666,51.2529],[-1.5724,51.2549],[-1.574,51.2546],[-1.5776,51.2556],[-1.5822,51.2547],[-1.5842,51.2547],[-1.5851,51.2541],[-1.5878,51.2532],[-1.5923,51.253],[-1.596,51.2534],[-1.6002,51.2535],[-1.6007,51.2507],[-1.6041,51.252],[-1.6065,51.2519],[-1.6074,51.2496],[-1.6109,51.2461],[-1.611,51.2442],[-1.6104,51.243],[-1.6136,51.2414],[-1.6155,51.2415],[-1.6165,51.242],[-1.6193,51.2412],[-1.6203,51.2392],[-1.6212,51.2384],[-1.6218,51.2353],[-1.6233,51.2334],[-1.625,51.2323],[-1.6259,51.2313],[-1.627,51.2284],[-1.6283,51.2264],[-1.6311,51.2238],[-1.6314,51.2216],[-1.6329,51.2194],[-1.6336,51.2175],[-1.6375,51.2176],[-1.6406,51.2182],[-1.6434,51.2189],[-1.6533,51.2205],[-1.6569,51.2195],[-1.6601,51.2189],[-1.6599,51.2184],[-1.6667,51.217],[-1.6668,51.2174],[-1.6731,51.2171],[-1.673,51.216],[-1.6813,51.2151],[-1.6845,51.2152],[-1.6888,51.215],[-1.6898,51.2148],[-1.6906,51.212],[-1.6912,51.2073],[-1.6939,51.2045],[-1.6941,51.2039],[-1.6913,51.2023],[-1.6857,51.1993],[-1.6827,51.197],[-1.6769,51.1934],[-1.6732,51.1916],[-1.6705,51.1906],[-1.6688,51.1908],[-1.6695,51.1843],[-1.6702,51.1839],[-1.6694,51.1817],[-1.6724,51.1785],[-1.6715,51.1781],[-1.6704,51.1768],[-1.6683,51.1731],[-1.6671,51.1702],[-1.6626,51.1652],[-1.6597,51.1618],[-1.6566,51.1587],[-1.6561,51.158],[-1.6541,51.1564],[-1.654,51.1559],[-1.6546,51.152],[-1.6598,51.1421],[-1.659,51.1415],[-1.6583,51.1396],[-1.6589,51.1369],[-1.6596,51.1355],[-1.6615,51.1336],[-1.6631,51.1295],[-1.663,51.1272],[-1.6563,51.1272],[-1.6523,51.1267],[-1.6493,51.1265],[-1.6406,51.1254],[-1.6376,51.1236],[-1.6328,51.1209],[-1.6272,51.1183],[-1.6263,51.1173],[-1.6289,51.114],[-1.6308,51.1128],[-1.6305,51.1122],[-1.6307,51.1106],[-1.6284,51.1077],[-1.6285,51.1062],[-1.6268,51.104],[-1.6274,51.1022],[-1.6293,51.1006],[-1.631,51.0996],[-1.6335,51.0968],[-1.634,51.0964],[-1.6363,51.0928],[-1.6373,51.0922],[-1.6356,51.0888],[-1.6358,51.0886],[-1.6336,51.0847],[-1.6307,51.0819],[-1.6291,51.0813],[-1.6281,51.0794],[-1.6277,51.078],[-1.6292,51.0756],[-1.629,51.0742],[-1.6281,51.0723],[-1.6278,51.0687],[-1.6301,51.0654],[-1.6301,51.0642],[-1.6307,51.0614],[-1.6328,51.0492],[-1.6325,51.0475],[-1.6336,51.0466],[-1.634,51.0447],[-1.634,51.0421],[-1.6347,51.0416],[-1.6348,51.0402],[-1.6321,51.036],[-1.6324,51.0328],[-1.6289,51.0325],[-1.6225,51.0331],[-1.6195,51.0331],[-1.6194,51.0318],[-1.6148,51.03],[-1.6135,51.0284],[-1.6093,51.0265],[-1.6077,51.0262],[-1.6028,51.0255],[-1.6,51.0239],[-1.6005,51.0223],[-1.603,51.0208],[-1.6057,51.02],[-1.6054,51.0173],[-1.6049,51.016],[-1.6029,51.014],[-1.6017,51.0137],[-1.5995,51.0125],[-1.5975,51.0105],[-1.5976,51.008],[-1.5998,51.0073],[-1.605,51.007],[-1.6086,51.0083],[-1.6103,51.0082],[-1.6105,51.0069],[-1.6098,51.006],[-1.6076,51.0041],[-1.6057,51.003],[-1.6054,51.0023],[-1.6068,51.0016],[-1.6107,51.0017],[-1.612,51.0021],[-1.6144,51.0034],[-1.6166,51.0042],[-1.6202,51.0034],[-1.6245,51.0011],[-1.6263,51.001],[-1.6272,51],[-1.6289,50.9989],[-1.6284,50.9977],[-1.6263,50.9947],[-1.6257,50.9943],[-1.625,50.9905],[-1.6204,50.9886],[-1.6197,50.988],[-1.6189,50.9864],[-1.6195,50.9846],[-1.6202,50.9843],[-1.6197,50.9831],[-1.6171,50.9817],[-1.6158,50.9805],[-1.6146,50.9803],[-1.6144,50.9795],[-1.611,50.98],[-1.607,50.9799],[-1.6045,50.9793],[-1.6029,50.9785],[-1.6051,50.9768],[-1.605,50.9754],[-1.6082,50.9733],[-1.6087,50.9723],[-1.61,50.9722],[-1.6121,50.9713],[-1.6134,50.9681],[-1.6147,50.9661],[-1.6161,50.9651],[-1.6168,50.9625],[-1.6195,50.9588],[-1.6215,50.9569],[-1.6234,50.9546],[-1.6285,50.9571],[-1.6348,50.9592],[-1.6402,50.9556],[-1.6407,50.9551],[-1.6411,50.9532],[-1.6428,50.9516],[-1.6471,50.9492],[-1.6497,50.9485],[-1.6519,50.9472],[-1.6557,50.9463],[-1.6617,50.9453],[-1.6673,50.947],[-1.6692,50.9472],[-1.6763,50.9494],[-1.6857,50.9529],[-1.6894,50.9547],[-1.6964,50.9596],[-1.701,50.9627],[-1.7045,50.9663],[-1.7098,50.9713],[-1.7142,50.9731],[-1.717,50.9745],[-1.7187,50.9757],[-1.7196,50.9768],[-1.724,50.977],[-1.7261,50.9773],[-1.7307,50.9773],[-1.734,50.9764],[-1.7398,50.9766],[-1.743,50.9771],[-1.7439,50.9778],[-1.749,50.978],[-1.7544,50.9779],[-1.7543,50.9805],[-1.7622,50.9822],[-1.7656,50.9829],[-1.7699,50.9835],[-1.7758,50.9848],[-1.7756,50.9852],[-1.783,50.9867],[-1.788,50.9882],[-1.7905,50.9899],[-1.796,50.9902],[-1.8003,50.9914],[-1.8063,50.9917],[-1.8076,50.9921],[-1.8086,50.9911],[-1.8119,50.9888],[-1.8154,50.9859],[-1.82,50.9904],[-1.8216,50.993],[-1.8274,50.9972],[-1.832,51.0042],[-1.8358,51.0094],[-1.8421,51.0085],[-1.8528,51.005],[-1.8537,51.0045],[-1.8559,51.0016],[-1.8621,50.9966],[-1.8668,50.9908],[-1.8693,50.9889],[-1.8718,50.9864],[-1.874,50.9844],[-1.8742,50.9877],[-1.8746,50.9882],[-1.8751,50.9921],[-1.8747,50.9944],[-1.8746,51.0011],[-1.8747,51.0025],[-1.8744,51.0054],[-1.8754,51.0047],[-1.8792,51.004],[-1.8833,51.0022],[-1.8853,51.0003],[-1.8867,50.9995],[-1.8888,51],[-1.8916,50.9995],[-1.8924,50.9996],[-1.8973,50.9989],[-1.898,50.9986],[-1.9028,50.9993],[-1.9126,50.9993],[-1.9187,50.9977],[-1.9216,50.9973],[-1.9238,50.9973],[-1.9279,50.9977],[-1.9301,50.9963],[-1.9349,50.993],[-1.9366,50.9915],[-1.9446,50.9861],[-1.9499,50.9823],[-1.9539,50.9881],[-1.9568,50.9898],[-1.9586,50.9906],[-1.9633,50.992],[-1.9654,50.992],[-1.9681,50.9906],[-1.972,50.9895],[-1.9732,50.9874],[-1.9753,50.9869],[-1.9775,50.9857],[-1.9794,50.9856],[-1.9807,50.9849],[-1.9835,50.9844],[-1.9852,50.9848],[-1.9859,50.9833],[-1.9869,50.9824],[-1.9898,50.9816],[-1.9892,50.979],[-1.9903,50.9785],[-1.9911,50.9772],[-1.993,50.9761],[-1.9962,50.9754],[-1.9987,50.9753],[-2.0004,50.9748],[-2.0026,50.9749],[-2.0044,50.9745],[-2.0072,50.9755],[-2.0101,50.9752],[-2.0123,50.9742],[-2.014,50.9739],[-2.0148,50.9732],[-2.0173,50.9722],[-2.0202,50.9722],[-2.0218,50.9726],[-2.0258,50.9721],[-2.0277,50.9713],[-2.029,50.9712],[-2.0329,50.9719],[-2.0345,50.9724],[-2.0364,50.9722],[-2.0384,50.9713],[-2.0399,50.9696],[-2.0406,50.9685],[-2.0456,50.9672],[-2.0489,50.9667],[-2.0513,50.9662],[-2.0532,50.9663],[-2.0545,50.9658],[-2.0567,50.9643],[-2.0583,50.9636],[-2.0594,50.9628],[-2.0584,50.9612],[-2.0593,50.9598],[-2.0609,50.9597],[-2.0625,50.9592],[-2.0642,50.9573],[-2.0643,50.9557],[-2.0649,50.954],[-2.067,50.952],[-2.0683,50.9512],[-2.08,50.9514],[-2.0833,50.9513],[-2.0853,50.9493],[-2.0886,50.9502],[-2.0929,50.9491],[-2.0942,50.9491],[-2.1002,50.9453],[-2.1018,50.945],[-2.1029,50.9456],[-2.1027,50.9466],[-2.104,50.949],[-2.1057,50.9501],[-2.107,50.9519],[-2.1112,50.956],[-2.1156,50.9575],[-2.1172,50.9586],[-2.1195,50.9597],[-2.1207,50.9615],[-2.1215,50.964],[-2.1209,50.9657],[-2.1207,50.9694],[-2.1232,50.9695],[-2.1229,50.9726],[-2.1225,50.9738],[-2.1211,50.9756],[-2.1198,50.9782],[-2.122,50.9782],[-2.1223,50.9786],[-2.1254,50.9786],[-2.1297,50.9793],[-2.1317,50.9798],[-2.1384,50.9823],[-2.1436,50.985],[-2.1471,50.9859],[-2.149,50.9867],[-2.1525,50.9892],[-2.1563,50.991],[-2.1601,50.993],[-2.1618,50.9935],[-2.1615,50.9941],[-2.1636,50.9944],[-2.1636,50.9962],[-2.1644,50.9961],[-2.1671,50.9981],[-2.1693,51.0007],[-2.1726,51.0011],[-2.1731,51.0023],[-2.1744,51.0035],[-2.1762,51.0056],[-2.1764,51.0067],[-2.1781,51.0083],[-2.1763,51.0115],[-2.1764,51.0128],[-2.1788,51.0141],[-2.1801,51.0143],[-2.1852,51.0158],[-2.1838,51.0175],[-2.1871,51.0184],[-2.1886,51.0185],[-2.1888,51.0212],[-2.1887,51.0248],[-2.19,51.0264],[-2.1903,51.0284],[-2.1893,51.0296],[-2.1892,51.0305],[-2.1906,51.0321],[-2.192,51.0363],[-2.1951,51.0396],[-2.1963,51.0401],[-2.1981,51.0417],[-2.2015,51.0428],[-2.2053,51.0428],[-2.2072,51.0458],[-2.2082,51.0464],[-2.2101,51.0469],[-2.2111,51.0477],[-2.2124,51.0501],[-2.2151,51.0517],[-2.217,51.0535],[-2.218,51.0552],[-2.2233,51.0566],[-2.2262,51.0578],[-2.2279,51.0604],[-2.2289,51.0608],[-2.2362,51.066],[-2.2368,51.0667],[-2.2388,51.0679],[-2.2397,51.0695],[-2.2423,51.0712],[-2.2447,51.0723],[-2.2475,51.0722],[-2.2506,51.071],[-2.2521,51.0709],[-2.2625,51.0694],[-2.2656,51.0692],[-2.2676,51.0688],[-2.2691,51.0689],[-2.2831,51.0752],[-2.2913,51.0771],[-2.2933,51.0769],[-2.2987,51.0784],[-2.3027,51.0792],[-2.3067,51.0795],[-2.3094,51.0791],[-2.3109,51.0803],[-2.3133,51.0799],[-2.3173,51.0799],[-2.3208,51.081],[-2.3243,51.0802],[-2.3259,51.0797],[-2.3271,51.0798],[-2.3277,51.0828],[-2.329,51.0842],[-2.3295,51.0852],[-2.332,51.0856],[-2.3355,51.0866],[-2.3374,51.0868],[-2.339,51.0865],[-2.3404,51.0869],[-2.3414,51.0878],[-2.3454,51.0883],[-2.3471,51.0882],[-2.3518,51.0931],[-2.3535,51.0946],[-2.3542,51.0962],[-2.3553,51.097],[-2.3612,51.0999],[-2.3625,51.1015],[-2.363,51.1039],[-2.3635,51.1043],[-2.3622,51.1054],[-2.3622,51.1069],[-2.3608,51.1088],[-2.3627,51.1126],[-2.3634,51.1133],[-2.3629,51.1158],[-2.3656,51.115],[-2.3649,51.1178],[-2.3644,51.1191],[-2.3611,51.1202],[-2.3577,51.1208],[-2.3558,51.1207],[-2.3528,51.1227],[-2.3508,51.1232],[-2.349,51.1231],[-2.3465,51.1237],[-2.3445,51.1247],[-2.3438,51.1256],[-2.3432,51.1273],[-2.344,51.1287],[-2.3463,51.1305],[-2.3459,51.1334],[-2.3428,51.1346],[-2.3414,51.1353],[-2.3327,51.1377],[-2.3309,51.1409],[-2.3316,51.1435],[-2.3323,51.145],[-2.3289,51.1485],[-2.3238,51.1528],[-2.3216,51.155],[-2.3195,51.1583],[-2.317,51.1594],[-2.3163,51.1606],[-2.3153,51.1609],[-2.3122,51.1638],[-2.3112,51.1672],[-2.3092,51.1692],[-2.3057,51.1707],[-2.3044,51.1724],[-2.3007,51.1745],[-2.2986,51.1752],[-2.2973,51.1783],[-2.2978,51.18],[-2.2944,51.1825],[-2.2915,51.1859],[-2.291,51.1882],[-2.2881,51.1883],[-2.2881,51.1895],[-2.2891,51.1912],[-2.2884,51.1922],[-2.2848,51.1931],[-2.285,51.1945],[-2.2841,51.1956],[-2.2845,51.1974],[-2.2819,51.1975],[-2.2809,51.1979],[-2.2796,51.2021],[-2.2785,51.202],[-2.2777,51.2039],[-2.2765,51.2056],[-2.2729,51.2085],[-2.2734,51.2092],[-2.2721,51.2095],[-2.2713,51.211],[-2.2694,51.2127],[-2.2682,51.2146],[-2.2666,51.2157],[-2.2668,51.2167],[-2.2694,51.2177],[-2.2698,51.219],[-2.269,51.2204],[-2.2676,51.2211],[-2.2681,51.2223],[-2.268,51.224],[-2.267,51.2263],[-2.2653,51.2286],[-2.2642,51.2305],[-2.2635,51.2323],[-2.2627,51.2335],[-2.2638,51.2344],[-2.262,51.236],[-2.2609,51.239],[-2.2579,51.2417],[-2.255,51.2433],[-2.2524,51.2464],[-2.253,51.2472],[-2.2482,51.251],[-2.2453,51.2539],[-2.2478,51.2565],[-2.2482,51.2583],[-2.2496,51.259],[-2.2479,51.2615],[-2.2444,51.2632],[-2.2451,51.2642],[-2.2447,51.2675],[-2.2451,51.2721],[-2.2474,51.2757],[-2.2473,51.2778],[-2.2484,51.2804],[-2.2499,51.2816],[-2.2506,51.2828],[-2.2508,51.2841],[-2.2535,51.2898],[-2.2556,51.2894],[-2.2574,51.2917],[-2.261,51.2907],[-2.2626,51.2917],[-2.2653,51.2929],[-2.263,51.2952],[-2.2648,51.2961],[-2.2671,51.296],[-2.2683,51.2951],[-2.2699,51.2946],[-2.273,51.2949],[-2.2758,51.2935],[-2.28,51.2922],[-2.2795,51.2955],[-2.2802,51.2972],[-2.2815,51.2987],[-2.2799,51.2993],[-2.2799,51.3002],[-2.2788,51.301],[-2.2785,51.3022],[-2.2768,51.304],[-2.2785,51.3049],[-2.2784,51.3055],[-2.2811,51.3066],[-2.2814,51.3073],[-2.2835,51.3077],[-2.2851,51.3094],[-2.2841,51.3104],[-2.2817,51.3109],[-2.2799,51.3104],[-2.2772,51.3104],[-2.2758,51.3124],[-2.2738,51.3128],[-2.272,51.3142],[-2.2724,51.3158],[-2.2731,51.3169],[-2.2744,51.3176],[-2.2751,51.319],[-2.2727,51.3188],[-2.2752,51.3221],[-2.2731,51.3229],[-2.2753,51.325],[-2.2774,51.3255],[-2.2778,51.3245],[-2.2795,51.3247],[-2.2813,51.324],[-2.2823,51.3253],[-2.2852,51.3245],[-2.2891,51.3253],[-2.2886,51.3268],[-2.2873,51.3285],[-2.2884,51.3298],[-2.2906,51.3306],[-2.2949,51.331],[-2.3002,51.3323],[-2.3011,51.3335],[-2.2996,51.3361],[-2.2961,51.3372],[-2.2949,51.3368],[-2.2943,51.3376],[-2.2969,51.3387],[-2.2951,51.3399],[-2.296,51.3424],[-2.2979,51.3432],[-2.299,51.3423],[-2.2999,51.3427],[-2.3021,51.3417],[-2.3032,51.3409],[-2.3059,51.3416],[-2.3085,51.3398],[-2.3106,51.3404],[-2.3115,51.3412],[-2.3139,51.3423],[-2.318,51.3447],[-2.3194,51.3461],[-2.3214,51.3472],[-2.3243,51.3478],[-2.3287,51.3475],[-2.3327,51.3463],[-2.3386,51.3462],[-2.3407,51.3446],[-2.3436,51.345],[-2.3443,51.3456],[-2.3429,51.3472],[-2.3423,51.3484],[-2.3406,51.3486],[-2.3373,51.3515],[-2.3347,51.3519],[-2.3319,51.352],[-2.3283,51.3542],[-2.3255,51.3543],[-2.3236,51.3557],[-2.323,51.3567],[-2.3217,51.3571],[-2.3187,51.3565],[-2.313,51.3574],[-2.3115,51.3571],[-2.3102,51.3575],[-2.3109,51.3606],[-2.3095,51.3633],[-2.3075,51.365],[-2.304,51.3633],[-2.3006,51.3622],[-2.2998,51.3621],[-2.297,51.3637],[-2.2947,51.3661],[-2.2938,51.3676],[-2.2921,51.3696],[-2.2909,51.3722],[-2.2903,51.3726],[-2.2908,51.3755],[-2.2917,51.377],[-2.2915,51.378],[-2.2925,51.3785],[-2.293,51.38],[-2.2947,51.3824],[-2.2975,51.3849],[-2.2963,51.3874],[-2.2959,51.3914],[-2.2968,51.3948],[-2.2942,51.3956],[-2.2915,51.3955],[-2.2902,51.396],[-2.2875,51.396],[-2.2843,51.3969],[-2.2845,51.3979],[-2.2865,51.4005],[-2.2877,51.4031],[-2.289,51.4039],[-2.2909,51.4057],[-2.2888,51.4066],[-2.2881,51.4075],[-2.2861,51.4076],[-2.2841,51.4093],[-2.2821,51.4102],[-2.2829,51.4124],[-2.2808,51.4129],[-2.2785,51.4159],[-2.2805,51.4178],[-2.2807,51.4189],[-2.2827,51.4217],[-2.2846,51.423],[-2.2865,51.4234],[-2.2873,51.4241],[-2.2894,51.425],[-2.293,51.4261],[-2.2954,51.4263],[-2.2946,51.4288],[-2.2938,51.4316],[-2.2898,51.4434],[-2.2887,51.4479],[-2.288,51.4546],[-2.2867,51.4563],[-2.2892,51.4577],[-2.293,51.4577],[-2.2957,51.4586],[-2.2946,51.4641],[-2.2946,51.4668],[-2.2928,51.4675],[-2.2934,51.4684],[-2.2931,51.4698],[-2.2916,51.473],[-2.2912,51.4756],[-2.2902,51.4772],[-2.2889,51.4782],[-2.2896,51.4788],[-2.2906,51.4854],[-2.2918,51.4873],[-2.2937,51.4869],[-2.295,51.4877],[-2.2974,51.4878],[-2.3009,51.4871],[-2.3018,51.4864],[-2.3042,51.4858],[-2.3044,51.4864],[-2.3082,51.4875],[-2.3097,51.4881],[-2.3112,51.4876],[-2.3132,51.4894],[-2.3136,51.4905],[-2.3172,51.4926],[-2.3192,51.4946],[-2.3243,51.4975],[-2.3221,51.4981],[-2.3155,51.5013],[-2.3119,51.5029],[-2.3086,51.5035],[-2.306,51.5038],[-2.3039,51.5045],[-2.2993,51.5055],[-2.2963,51.5068],[-2.2971,51.5081],[-2.2963,51.5088],[-2.2964,51.5097],[-2.2918,51.5111],[-2.2869,51.5129],[-2.2813,51.5156],[-2.2751,51.5175],[-2.2704,51.5184],[-2.2675,51.5186],[-2.2637,51.5186],[-2.2636,51.5192],[-2.2558,51.5221],[-2.2557,51.5231],[-2.2548,51.524],[-2.2549,51.5257],[-2.2524,51.5269],[-2.2521,51.5281],[-2.2535,51.5287],[-2.2577,51.5284],[-2.2603,51.531],[-2.2605,51.5321],[-2.2603,51.534],[-2.2619,51.5345],[-2.2634,51.5344],[-2.2641,51.5354],[-2.2659,51.5356],[-2.2665,51.5363],[-2.2648,51.5376],[-2.2622,51.5417],[-2.2616,51.5436],[-2.2617,51.5447],[-2.2635,51.5452],[-2.2645,51.5458],[-2.2684,51.5497],[-2.2668,51.5514],[-2.2676,51.5522],[-2.267,51.5533],[-2.2681,51.5547],[-2.2684,51.556],[-2.2677,51.5582],[-2.2681,51.5588],[-2.2673,51.5619],[-2.2674,51.5629],[-2.2661,51.5643],[-2.2665,51.5647],[-2.2641,51.568],[-2.2604,51.57],[-2.2634,51.5713],[-2.2664,51.5717],[-2.2688,51.5724],[-2.274,51.5724],[-2.274,51.5741],[-2.2726,51.5776],[-2.2711,51.5789],[-2.2705,51.5805],[-2.2675,51.5827],[-2.2643,51.583],[-2.2568,51.5828],[-2.2513,51.5833],[-2.2506,51.582],[-2.2478,51.5819],[-2.2451,51.5814],[-2.2447,51.5836],[-2.2432,51.5872],[-2.2411,51.5897],[-2.2419,51.5921],[-2.2354,51.594],[-2.2299,51.5952],[-2.2261,51.5952],[-2.2221,51.5964],[-2.2192,51.5985],[-2.2175,51.5994],[-2.2142,51.6005],[-2.2126,51.6013],[-2.2108,51.603],[-2.2074,51.6034],[-2.206,51.6013],[-2.206,51.5982],[-2.2066,51.5959],[-2.2017,51.5962],[-2.1988,51.5961],[-2.1943,51.5955],[-2.1924,51.5958],[-2.192,51.5942],[-2.19,51.5925],[-2.1833,51.5949],[-2.184,51.5958],[-2.1811,51.5965],[-2.1828,51.5991],[-2.1827,51.5993],[-2.1795,51.6],[-2.1774,51.5973],[-2.1747,51.5962],[-2.1711,51.5958],[-2.1679,51.595],[-2.1677,51.5946],[-2.1613,51.5935],[-2.1581,51.5935],[-2.1566,51.592],[-2.1544,51.5915],[-2.1525,51.5903],[-2.149,51.5938],[-2.141,51.6014],[-2.1345,51.6079],[-2.129,51.6128],[-2.1217,51.6196],[-2.1207,51.6205],[-2.1179,51.6223],[-2.1136,51.6264],[-2.1006,51.6371],[-2.0959,51.6409],[-2.095,51.6418],[-2.0872,51.6481],[-2.0736,51.6594],[-2.0672,51.6646],[-2.0589,51.671],[-2.0572,51.6724],[-2.0545,51.6712],[-2.0534,51.6697],[-2.0471,51.6669],[-2.0462,51.6655],[-2.0441,51.6642],[-2.0409,51.6619],[-2.0359,51.6594],[-2.0337,51.6585],[-2.0316,51.6582],[-2.028,51.6568],[-2.0276,51.6563],[-2.0251,51.6551],[-2.0244,51.6543],[-2.0214,51.6549],[-2.02,51.6525],[-2.015,51.6503],[-2.0129,51.6506],[-2.0106,51.6489],[-2.0064,51.6493],[-2.0032,51.649],[-2.0019,51.6491],[-1.9975,51.6512],[-1.995,51.6512],[-1.9938,51.6498],[-1.9922,51.6498],[-1.9912,51.6489],[-1.9911,51.6474],[-1.9875,51.6464],[-1.986,51.6448],[-1.9849,51.6432],[-1.9831,51.6435],[-1.9813,51.643],[-1.9793,51.6429],[-1.9764,51.6432],[-1.9773,51.6383],[-1.9757,51.6382],[-1.9744,51.6389],[-1.9718,51.6392],[-1.9709,51.6397],[-1.9686,51.6399],[-1.9647,51.6388],[-1.9608,51.639],[-1.9586,51.6386],[-1.9563,51.6377],[-1.9554,51.638],[-1.9508,51.6371],[-1.9562,51.6473],[-1.9612,51.6569],[-1.9624,51.6567],[-1.9631,51.6587],[-1.9579,51.6597],[-1.9586,51.6611],[-1.9546,51.6625],[-1.9548,51.6653],[-1.9524,51.6655],[-1.9518,51.6672],[-1.9495,51.6674],[-1.9475,51.669],[-1.9453,51.6698],[-1.9425,51.67],[-1.9391,51.6692],[-1.9381,51.6673],[-1.9291,51.6618],[-1.9256,51.6611],[-1.9266,51.6602],[-1.9217,51.6586],[-1.9209,51.6572],[-1.9168,51.6562],[-1.9141,51.6556],[-1.9089,51.6552],[-1.9088,51.6564],[-1.9056,51.6555],[-1.9039,51.656],[-1.9001,51.6545],[-1.8958,51.6531],[-1.8951,51.6524],[-1.8923,51.6512],[-1.8884,51.6489],[-1.8862,51.6493],[-1.8828,51.6507],[-1.8804,51.6523],[-1.8779,51.6519],[-1.8763,51.6531],[-1.8809,51.6556],[-1.8867,51.6594],[-1.8867,51.66],[-1.8886,51.662],[-1.8885,51.6658],[-1.8918,51.6669],[-1.8919,51.6684],[-1.8947,51.6705],[-1.8968,51.6728],[-1.8968,51.6741],[-1.8985,51.6768],[-1.8997,51.6777],[-1.8998,51.6784],[-1.899,51.6797],[-1.8951,51.677],[-1.8933,51.6769],[-1.8891,51.6783],[-1.8863,51.6796],[-1.8828,51.6809],[-1.8787,51.6819],[-1.8739,51.6826],[-1.8731,51.6798],[-1.8725,51.6788],[-1.8706,51.6771],[-1.8687,51.6758],[-1.8688,51.6751],[-1.8664,51.6744],[-1.8653,51.6731],[-1.8649,51.6706],[-1.8629,51.67],[-1.8602,51.6685],[-1.8607,51.6667],[-1.8607,51.6652],[-1.8595,51.6639],[-1.8574,51.6622],[-1.855,51.6622],[-1.8531,51.6606],[-1.8531,51.6599],[-1.8511,51.6578],[-1.8505,51.6563],[-1.8465,51.6565],[-1.8402,51.6562],[-1.8373,51.6571],[-1.8345,51.6575],[-1.8257,51.6606],[-1.8246,51.6608],[-1.8195,51.6628],[-1.8159,51.663],[-1.8152,51.6635],[-1.8166,51.6649],[-1.8168,51.668],[-1.8179,51.6692],[-1.8184,51.6712],[-1.8199,51.671],[-1.8213,51.6728],[-1.8231,51.6732],[-1.8229,51.6746],[-1.8214,51.676],[-1.8217,51.6769],[-1.8196,51.6784],[-1.8159,51.68],[-1.8161,51.6806],[-1.814,51.6842],[-1.8125,51.6864],[-1.8137,51.6879],[-1.8148,51.6883],[-1.8161,51.6897],[-1.8172,51.6916],[-1.8187,51.693],[-1.8194,51.6945],[-1.8194,51.696],[-1.8187,51.6967],[-1.8193,51.6981],[-1.8193,51.6996],[-1.8185,51.7023],[-1.8134,51.7031],[-1.812,51.7031],[-1.812,51.702],[-1.8075,51.6992],[-1.8112,51.6975],[-1.8101,51.6961],[-1.8067,51.6928],[-1.8062,51.6905],[-1.8037,51.6882],[-1.8025,51.6854],[-1.8012,51.6855],[-1.7994,51.6808],[-1.7966,51.6771],[-1.7945,51.6768],[-1.7947,51.6752],[-1.7954,51.6728],[-1.7921,51.6704],[-1.7907,51.6686],[-1.7886,51.667]]]}</t>
  </si>
  <si>
    <t>{"type":"Polygon","coordinates":[[[-0.2498,52.1844],[-0.2542,52.1858],[-0.2568,52.1859],[-0.2626,52.1867],[-0.2663,52.1869],[-0.2675,52.1873],[-0.2722,52.1875],[-0.2758,52.1886],[-0.2818,52.1893],[-0.2863,52.1907],[-0.2891,52.1909],[-0.2917,52.1863],[-0.2939,52.183],[-0.2979,52.1811],[-0.3014,52.1785],[-0.302,52.1776],[-0.3025,52.1749],[-0.3032,52.1737],[-0.3028,52.1717],[-0.3039,52.1689],[-0.3035,52.1681],[-0.3048,52.1664],[-0.3062,52.1663],[-0.3064,52.1654],[-0.3081,52.1657],[-0.3084,52.1665],[-0.3108,52.1671],[-0.3138,52.1672],[-0.3154,52.1677],[-0.3175,52.1678],[-0.321,52.1688],[-0.3219,52.1684],[-0.3215,52.1673],[-0.3244,52.1666],[-0.3264,52.1668],[-0.3274,52.166],[-0.3301,52.1653],[-0.3313,52.1636],[-0.3323,52.1613],[-0.3341,52.159],[-0.3338,52.1576],[-0.3351,52.1561],[-0.3434,52.1508],[-0.345,52.1489],[-0.3455,52.1476],[-0.3479,52.1455],[-0.3495,52.1453],[-0.3517,52.1455],[-0.355,52.1455],[-0.3564,52.1459],[-0.3582,52.1459],[-0.3611,52.1442],[-0.361,52.1433],[-0.3621,52.1429],[-0.3562,52.1358],[-0.3555,52.1345],[-0.3532,52.1322],[-0.3498,52.1279],[-0.3488,52.1255],[-0.3472,52.1236],[-0.3462,52.1202],[-0.3446,52.1181],[-0.3455,52.1155],[-0.3465,52.1141],[-0.3483,52.1124],[-0.3518,52.1104],[-0.3518,52.1082],[-0.353,52.1064],[-0.356,52.1077],[-0.3587,52.1041],[-0.3596,52.1033],[-0.3624,52.102],[-0.364,52.1009],[-0.3678,52.0993],[-0.3655,52.0976],[-0.3693,52.0954],[-0.3714,52.0946],[-0.3746,52.0972],[-0.3811,52.0936],[-0.3814,52.0931],[-0.3781,52.0898],[-0.3769,52.0877],[-0.3782,52.0871],[-0.3823,52.0842],[-0.3839,52.0858],[-0.3851,52.0838],[-0.3892,52.0809],[-0.3883,52.0797],[-0.3875,52.0796],[-0.3853,52.0773],[-0.3849,52.0756],[-0.3882,52.0747],[-0.39,52.0746],[-0.3934,52.0733],[-0.3947,52.0725],[-0.3954,52.071],[-0.3969,52.071],[-0.3983,52.0704],[-0.4031,52.0692],[-0.4054,52.0688],[-0.4097,52.0689],[-0.4165,52.0687],[-0.4184,52.0684],[-0.4208,52.0675],[-0.4223,52.0674],[-0.4291,52.0678],[-0.4341,52.0669],[-0.4353,52.0662],[-0.4379,52.0654],[-0.4396,52.064],[-0.4407,52.0635],[-0.4435,52.0649],[-0.4498,52.0684],[-0.4532,52.0706],[-0.4578,52.0728],[-0.4587,52.0744],[-0.4589,52.0767],[-0.4593,52.0777],[-0.4625,52.0793],[-0.4641,52.0796],[-0.4662,52.0823],[-0.4687,52.0849],[-0.4709,52.0876],[-0.4715,52.088],[-0.4754,52.0867],[-0.4763,52.087],[-0.4784,52.0857],[-0.4804,52.0852],[-0.4824,52.0842],[-0.4831,52.0845],[-0.4854,52.0832],[-0.4861,52.0839],[-0.4916,52.0802],[-0.4927,52.0792],[-0.4968,52.0773],[-0.4996,52.0756],[-0.5001,52.0747],[-0.5019,52.0731],[-0.5024,52.0722],[-0.5045,52.0707],[-0.5048,52.0701],[-0.5018,52.0686],[-0.4996,52.0677],[-0.5007,52.0658],[-0.5024,52.0637],[-0.504,52.0625],[-0.5046,52.0596],[-0.5051,52.059],[-0.5045,52.0568],[-0.5067,52.0565],[-0.5085,52.0545],[-0.5108,52.0554],[-0.5103,52.0587],[-0.5115,52.0595],[-0.5141,52.059],[-0.5157,52.0592],[-0.5179,52.0603],[-0.517,52.0638],[-0.5176,52.0648],[-0.519,52.0657],[-0.5176,52.0676],[-0.5188,52.0686],[-0.5221,52.0693],[-0.5242,52.071],[-0.5309,52.0759],[-0.5319,52.0759],[-0.5356,52.078],[-0.5401,52.0811],[-0.5415,52.0818],[-0.5458,52.0816],[-0.5501,52.0807],[-0.5557,52.0853],[-0.5579,52.0876],[-0.5587,52.0897],[-0.5622,52.0925],[-0.5679,52.0947],[-0.5707,52.0949],[-0.5728,52.0934],[-0.5756,52.0944],[-0.5772,52.0941],[-0.5793,52.0945],[-0.5808,52.0959],[-0.5821,52.0984],[-0.5839,52.0973],[-0.5861,52.0967],[-0.5891,52.0976],[-0.5884,52.0984],[-0.588,52.1005],[-0.5866,52.1014],[-0.5842,52.1039],[-0.5833,52.1045],[-0.5868,52.107],[-0.5905,52.1088],[-0.5918,52.1107],[-0.5932,52.1124],[-0.5958,52.1136],[-0.5978,52.1156],[-0.598,52.1165],[-0.5972,52.1174],[-0.597,52.1194],[-0.5975,52.1211],[-0.599,52.1237],[-0.599,52.1258],[-0.6015,52.1279],[-0.6021,52.1289],[-0.6044,52.1307],[-0.6067,52.1334],[-0.6075,52.134],[-0.6101,52.1337],[-0.6147,52.1338],[-0.6177,52.133],[-0.6195,52.1331],[-0.6229,52.1343],[-0.6272,52.1353],[-0.629,52.137],[-0.6303,52.1374],[-0.6346,52.138],[-0.6355,52.1392],[-0.6354,52.1408],[-0.6344,52.1424],[-0.6364,52.1438],[-0.6379,52.1464],[-0.636,52.1474],[-0.6392,52.1509],[-0.6408,52.1524],[-0.6408,52.1529],[-0.6371,52.153],[-0.6333,52.1538],[-0.6309,52.1547],[-0.63,52.1572],[-0.6296,52.1595],[-0.6302,52.1619],[-0.6313,52.164],[-0.6336,52.1661],[-0.6345,52.1666],[-0.6349,52.168],[-0.6333,52.1701],[-0.6307,52.172],[-0.6283,52.1725],[-0.6277,52.1747],[-0.6277,52.1762],[-0.6293,52.1789],[-0.6275,52.1815],[-0.6324,52.1821],[-0.6395,52.1834],[-0.6398,52.1845],[-0.6392,52.1867],[-0.6407,52.1871],[-0.6424,52.1884],[-0.6438,52.189],[-0.6471,52.1893],[-0.6491,52.1898],[-0.6556,52.1896],[-0.6575,52.1898],[-0.6597,52.1912],[-0.6642,52.1925],[-0.6658,52.1926],[-0.668,52.1941],[-0.6682,52.195],[-0.6687,52.1977],[-0.668,52.1988],[-0.6619,52.2076],[-0.6592,52.2095],[-0.657,52.2118],[-0.6536,52.2152],[-0.6524,52.2172],[-0.6489,52.2207],[-0.6444,52.2229],[-0.64,52.2256],[-0.6373,52.2273],[-0.6397,52.2289],[-0.6422,52.2328],[-0.6434,52.2352],[-0.6432,52.2387],[-0.6454,52.2421],[-0.647,52.2473],[-0.6486,52.2509],[-0.6491,52.2528],[-0.6497,52.2539],[-0.6499,52.2564],[-0.6518,52.2622],[-0.6519,52.2634],[-0.6528,52.2666],[-0.6537,52.2683],[-0.6511,52.269],[-0.6474,52.271],[-0.6441,52.2715],[-0.6408,52.2723],[-0.6372,52.2723],[-0.6349,52.2717],[-0.6314,52.27],[-0.6269,52.2734],[-0.627,52.2749],[-0.6258,52.2753],[-0.6201,52.2769],[-0.6111,52.2785],[-0.6106,52.2795],[-0.6076,52.2788],[-0.6034,52.2788],[-0.6015,52.2784],[-0.5955,52.2758],[-0.5923,52.2748],[-0.5899,52.2743],[-0.5864,52.2728],[-0.5881,52.2708],[-0.586,52.2689],[-0.5809,52.2652],[-0.5794,52.2664],[-0.5739,52.2609],[-0.5719,52.2585],[-0.5698,52.2567],[-0.5677,52.2552],[-0.5657,52.2535],[-0.5623,52.2547],[-0.5571,52.2568],[-0.5548,52.2582],[-0.5523,52.2569],[-0.55,52.2565],[-0.5462,52.2567],[-0.5445,52.2561],[-0.5427,52.256],[-0.5413,52.2563],[-0.5399,52.2573],[-0.5387,52.2601],[-0.5376,52.2619],[-0.5378,52.2628],[-0.5393,52.2661],[-0.5364,52.2682],[-0.5312,52.2704],[-0.5325,52.2725],[-0.5329,52.2744],[-0.5342,52.2776],[-0.5345,52.2797],[-0.534,52.281],[-0.5343,52.2816],[-0.5382,52.2848],[-0.5385,52.2856],[-0.5412,52.2879],[-0.5421,52.2891],[-0.542,52.2899],[-0.5406,52.2915],[-0.5283,52.3026],[-0.5169,52.3129],[-0.5141,52.3147],[-0.5198,52.3166],[-0.5198,52.3177],[-0.5169,52.3176],[-0.5067,52.3199],[-0.4872,52.3211],[-0.4827,52.3209],[-0.4806,52.3203],[-0.4782,52.3193],[-0.4763,52.318],[-0.4744,52.3196],[-0.4659,52.3229],[-0.4654,52.3229],[-0.4618,52.3222],[-0.4577,52.3201],[-0.4514,52.3173],[-0.4472,52.3157],[-0.4431,52.314],[-0.4421,52.3142],[-0.4414,52.3152],[-0.4394,52.3153],[-0.4375,52.3146],[-0.4361,52.3145],[-0.4354,52.3122],[-0.4335,52.3119],[-0.4331,52.3082],[-0.4341,52.3057],[-0.4342,52.3034],[-0.4339,52.3023],[-0.4358,52.2988],[-0.4358,52.2966],[-0.4334,52.2966],[-0.4323,52.296],[-0.4321,52.2946],[-0.4313,52.2944],[-0.4322,52.293],[-0.4307,52.2918],[-0.4283,52.2913],[-0.4269,52.2902],[-0.4249,52.2893],[-0.4231,52.2895],[-0.4222,52.2887],[-0.423,52.2877],[-0.4218,52.2849],[-0.4191,52.2847],[-0.419,52.2842],[-0.4161,52.2843],[-0.4149,52.2848],[-0.4138,52.2845],[-0.4115,52.2848],[-0.4102,52.2845],[-0.4092,52.2863],[-0.4084,52.2871],[-0.4069,52.2875],[-0.404,52.2857],[-0.402,52.2832],[-0.4028,52.2821],[-0.4009,52.2796],[-0.3999,52.279],[-0.3985,52.2789],[-0.3976,52.2801],[-0.396,52.2811],[-0.3926,52.2824],[-0.391,52.2821],[-0.3867,52.2819],[-0.3847,52.2813],[-0.3806,52.2827],[-0.3762,52.2812],[-0.3751,52.28],[-0.3755,52.2779],[-0.3744,52.2774],[-0.3748,52.2763],[-0.3727,52.2756],[-0.3721,52.2741],[-0.374,52.273],[-0.3754,52.274],[-0.377,52.274],[-0.3784,52.273],[-0.3811,52.273],[-0.3815,52.2712],[-0.3824,52.2711],[-0.3821,52.2698],[-0.3818,52.2658],[-0.3785,52.2653],[-0.3785,52.2621],[-0.3782,52.2587],[-0.3783,52.2523],[-0.3775,52.25],[-0.3773,52.2482],[-0.3762,52.2449],[-0.3753,52.2429],[-0.3747,52.2391],[-0.3752,52.2386],[-0.3738,52.237],[-0.3734,52.234],[-0.3718,52.2338],[-0.3684,52.2346],[-0.3645,52.2344],[-0.3628,52.2341],[-0.3591,52.2347],[-0.3557,52.2343],[-0.3536,52.2332],[-0.3524,52.2317],[-0.3511,52.2311],[-0.3475,52.2311],[-0.3465,52.2307],[-0.3411,52.2306],[-0.3404,52.2309],[-0.3419,52.2327],[-0.343,52.2335],[-0.3441,52.2353],[-0.3432,52.2359],[-0.3431,52.2374],[-0.344,52.2385],[-0.3435,52.2399],[-0.3435,52.2419],[-0.3409,52.2422],[-0.338,52.2422],[-0.3353,52.2429],[-0.3335,52.2429],[-0.3293,52.2425],[-0.3268,52.243],[-0.3249,52.2429],[-0.3231,52.2431],[-0.32,52.2427],[-0.3162,52.2417],[-0.315,52.2409],[-0.3137,52.239],[-0.3111,52.2398],[-0.3077,52.2399],[-0.3021,52.2405],[-0.2985,52.241],[-0.2958,52.2405],[-0.2937,52.2405],[-0.2912,52.2391],[-0.288,52.2383],[-0.2856,52.2373],[-0.2861,52.2355],[-0.2879,52.2336],[-0.2903,52.2317],[-0.2938,52.2284],[-0.2961,52.2249],[-0.2992,52.221],[-0.3,52.218],[-0.2994,52.216],[-0.2975,52.213],[-0.2963,52.2105],[-0.2956,52.2104],[-0.2944,52.2083],[-0.2926,52.2075],[-0.2908,52.2077],[-0.2883,52.2074],[-0.2842,52.2079],[-0.2773,52.2086],[-0.2754,52.2086],[-0.2662,52.2096],[-0.2619,52.2099],[-0.2641,52.2064],[-0.2649,52.2057],[-0.2605,52.2054],[-0.2612,52.2041],[-0.2606,52.2036],[-0.2565,52.2028],[-0.2557,52.2014],[-0.2548,52.2014],[-0.2544,52.1993],[-0.2516,52.1955],[-0.2493,52.1945],[-0.2478,52.1928],[-0.2462,52.1918],[-0.2446,52.1915],[-0.2421,52.1904],[-0.2407,52.1902],[-0.2423,52.1871],[-0.2431,52.1845],[-0.2441,52.1829],[-0.2473,52.1832],[-0.2471,52.1837],[-0.2498,52.1844]]]}</t>
  </si>
  <si>
    <t>{"type":"Polygon","coordinates":[[[-0.2498,52.1844],[-0.2503,52.1836],[-0.2543,52.1802],[-0.2577,52.1781],[-0.2573,52.1777],[-0.2607,52.1764],[-0.258,52.1747],[-0.2549,52.1734],[-0.2536,52.1725],[-0.2513,52.1725],[-0.2435,52.1709],[-0.2393,52.17],[-0.2335,52.1677],[-0.2304,52.1668],[-0.2261,52.1649],[-0.2241,52.1631],[-0.2236,52.1622],[-0.2212,52.161],[-0.2198,52.1615],[-0.2166,52.1587],[-0.2188,52.1576],[-0.2215,52.1542],[-0.2228,52.1529],[-0.2248,52.1497],[-0.2266,52.1484],[-0.2307,52.1464],[-0.2348,52.1447],[-0.2322,52.1448],[-0.2229,52.1442],[-0.2192,52.1439],[-0.2172,52.1441],[-0.2138,52.1434],[-0.2093,52.1438],[-0.2078,52.1445],[-0.2062,52.1444],[-0.2038,52.1435],[-0.198,52.1419],[-0.1956,52.1419],[-0.191,52.1415],[-0.186,52.1404],[-0.1808,52.1397],[-0.1787,52.1399],[-0.176,52.1398],[-0.1745,52.1403],[-0.1716,52.1395],[-0.1692,52.1402],[-0.1661,52.1399],[-0.1638,52.1401],[-0.164,52.1424],[-0.1627,52.143],[-0.1601,52.143],[-0.1597,52.1441],[-0.1564,52.144],[-0.1544,52.1444],[-0.1527,52.1431],[-0.1505,52.1436],[-0.1514,52.1419],[-0.1501,52.1392],[-0.1445,52.1382],[-0.1441,52.1332],[-0.1442,52.1298],[-0.145,52.1245],[-0.1449,52.1231],[-0.1456,52.1179],[-0.144,52.1177],[-0.1458,52.1156],[-0.1479,52.1142],[-0.1458,52.1117],[-0.147,52.1111],[-0.1455,52.1098],[-0.1471,52.109],[-0.1459,52.1079],[-0.1477,52.1071],[-0.1463,52.106],[-0.1479,52.1038],[-0.147,52.103],[-0.1485,52.1015],[-0.1472,52.1004],[-0.1485,52.0997],[-0.1475,52.0988],[-0.1504,52.097],[-0.1485,52.0954],[-0.1489,52.0927],[-0.1498,52.092],[-0.1491,52.0911],[-0.1496,52.0898],[-0.1505,52.0888],[-0.1541,52.0861],[-0.1544,52.0849],[-0.1557,52.0837],[-0.1573,52.0805],[-0.1601,52.0799],[-0.1629,52.0782],[-0.1642,52.0769],[-0.1644,52.0752],[-0.1666,52.0702],[-0.168,52.0689],[-0.1692,52.0667],[-0.172,52.0626],[-0.1726,52.0602],[-0.1752,52.0608],[-0.1806,52.0613],[-0.195,52.0624],[-0.1957,52.061],[-0.1978,52.0595],[-0.1971,52.059],[-0.1992,52.0572],[-0.2013,52.0544],[-0.2029,52.0528],[-0.2056,52.0506],[-0.2069,52.0492],[-0.209,52.0473],[-0.2112,52.0445],[-0.2119,52.0429],[-0.217,52.039],[-0.2181,52.0376],[-0.2195,52.0367],[-0.2171,52.033],[-0.2152,52.0304],[-0.2128,52.0266],[-0.2077,52.0205],[-0.2071,52.0194],[-0.2059,52.0158],[-0.2013,52.0098],[-0.2039,52.0087],[-0.2135,52.0084],[-0.214,52.0086],[-0.2171,52.006],[-0.2183,52.0063],[-0.2194,52.0054],[-0.2204,52.0057],[-0.2218,52.0047],[-0.2232,52.0051],[-0.2248,52.0039],[-0.2277,52.003],[-0.2297,52.0026],[-0.2319,52.0007],[-0.2369,51.9979],[-0.2385,51.9981],[-0.2376,51.999],[-0.2441,51.999],[-0.2455,51.99],[-0.2462,51.9879],[-0.248,51.9851],[-0.2575,51.9854],[-0.2583,51.9831],[-0.2593,51.9832],[-0.2603,51.9797],[-0.2624,51.9796],[-0.2674,51.9803],[-0.2707,51.9796],[-0.2717,51.9815],[-0.2739,51.9812],[-0.2732,51.9823],[-0.2749,51.9831],[-0.2747,51.9842],[-0.2737,51.9856],[-0.2738,51.9868],[-0.2724,51.9882],[-0.2746,51.9891],[-0.2745,51.9897],[-0.2758,51.9908],[-0.2756,51.9915],[-0.2765,51.993],[-0.2789,51.9946],[-0.2825,51.996],[-0.2833,51.9966],[-0.2828,51.9977],[-0.2836,51.9999],[-0.282,52.001],[-0.2824,52.0016],[-0.284,52.0018],[-0.2876,52.0015],[-0.2901,52.0008],[-0.2915,52.0009],[-0.2944,52.002],[-0.2965,52.0021],[-0.3001,52.0008],[-0.2973,51.9979],[-0.2954,51.9954],[-0.3009,51.9921],[-0.3037,51.991],[-0.3061,51.9897],[-0.3085,51.9869],[-0.3089,51.9856],[-0.3104,51.9826],[-0.3121,51.982],[-0.3149,51.9819],[-0.3182,51.9826],[-0.3215,51.9825],[-0.3276,51.9835],[-0.3318,51.984],[-0.3357,51.9836],[-0.3402,51.9825],[-0.3443,51.983],[-0.3467,51.9835],[-0.3524,51.9834],[-0.353,51.9839],[-0.3561,51.9852],[-0.359,51.9855],[-0.3618,51.9853],[-0.3653,51.9841],[-0.3672,51.9838],[-0.3673,51.9822],[-0.368,51.9803],[-0.367,51.979],[-0.3659,51.9787],[-0.3658,51.9776],[-0.3634,51.9761],[-0.3638,51.9752],[-0.3621,51.9745],[-0.3582,51.9738],[-0.3555,51.9742],[-0.3521,51.9738],[-0.3508,51.9729],[-0.3493,51.9712],[-0.3491,51.97],[-0.3507,51.9675],[-0.3516,51.9665],[-0.3508,51.9654],[-0.3512,51.9646],[-0.3492,51.9637],[-0.3512,51.9621],[-0.3509,51.9601],[-0.3503,51.9576],[-0.3539,51.9572],[-0.3583,51.9552],[-0.3606,51.9539],[-0.363,51.953],[-0.3662,51.9506],[-0.3694,51.9496],[-0.3723,51.9481],[-0.3753,51.949],[-0.3801,51.9502],[-0.3825,51.9509],[-0.3831,51.9532],[-0.3818,51.9553],[-0.3799,51.9569],[-0.3794,51.9583],[-0.3797,51.9603],[-0.3794,51.9607],[-0.3795,51.9634],[-0.3804,51.9654],[-0.3793,51.9673],[-0.3787,51.9703],[-0.3782,51.9716],[-0.3789,51.9735],[-0.3789,51.9761],[-0.3796,51.9766],[-0.3797,51.978],[-0.3807,51.9794],[-0.3847,51.9783],[-0.3863,51.9795],[-0.39,51.9779],[-0.3913,51.977],[-0.3912,51.9755],[-0.3918,51.9734],[-0.3934,51.9716],[-0.3931,51.9704],[-0.3948,51.9674],[-0.399,51.9674],[-0.3995,51.9665],[-0.3989,51.9649],[-0.4002,51.9649],[-0.4013,51.9606],[-0.4022,51.9605],[-0.4022,51.958],[-0.4017,51.9564],[-0.4037,51.9561],[-0.404,51.9553],[-0.4031,51.9548],[-0.4034,51.9536],[-0.4029,51.9509],[-0.4035,51.9505],[-0.4021,51.9489],[-0.404,51.9479],[-0.4058,51.9436],[-0.4063,51.9413],[-0.4055,51.9384],[-0.4035,51.936],[-0.4038,51.9359],[-0.4025,51.9334],[-0.4056,51.9324],[-0.4026,51.9302],[-0.3979,51.9288],[-0.3936,51.9272],[-0.3897,51.9261],[-0.3886,51.9251],[-0.3888,51.9241],[-0.3875,51.9211],[-0.3844,51.9196],[-0.3836,51.9183],[-0.3855,51.9164],[-0.3856,51.9157],[-0.3872,51.9159],[-0.393,51.9144],[-0.3938,51.9155],[-0.4012,51.913],[-0.4025,51.9097],[-0.4067,51.9106],[-0.4148,51.9115],[-0.4184,51.9128],[-0.4194,51.9129],[-0.421,51.9154],[-0.4214,51.9181],[-0.4225,51.9202],[-0.4222,51.9237],[-0.4217,51.9257],[-0.4269,51.9268],[-0.4314,51.9269],[-0.4355,51.9276],[-0.4378,51.9277],[-0.4388,51.9269],[-0.4385,51.926],[-0.4414,51.9262],[-0.4465,51.9256],[-0.4506,51.9247],[-0.4565,51.9246],[-0.4587,51.9239],[-0.4625,51.9236],[-0.4659,51.9241],[-0.4698,51.9242],[-0.4727,51.9241],[-0.4758,51.9237],[-0.4821,51.9224],[-0.4857,51.9227],[-0.4866,51.9221],[-0.4785,51.9173],[-0.4816,51.9128],[-0.4823,51.9078],[-0.4908,51.9052],[-0.4915,51.9063],[-0.4941,51.9061],[-0.4978,51.9039],[-0.5049,51.9011],[-0.5056,51.9004],[-0.4849,51.8913],[-0.484,51.8883],[-0.4798,51.8885],[-0.4748,51.8883],[-0.4668,51.8883],[-0.4552,51.8822],[-0.4531,51.8807],[-0.4506,51.8793],[-0.4448,51.8749],[-0.4425,51.8729],[-0.4393,51.8698],[-0.436,51.8662],[-0.4352,51.8651],[-0.4327,51.8624],[-0.4277,51.8585],[-0.4257,51.8571],[-0.4234,51.8548],[-0.4217,51.8545],[-0.416,51.8593],[-0.4144,51.859],[-0.4151,51.861],[-0.4162,51.862],[-0.4126,51.8629],[-0.4108,51.8618],[-0.4091,51.8615],[-0.4062,51.8636],[-0.4016,51.8683],[-0.3974,51.8698],[-0.3959,51.8706],[-0.3932,51.8697],[-0.3912,51.8702],[-0.3885,51.8719],[-0.387,51.8712],[-0.3841,51.8706],[-0.3787,51.8702],[-0.3775,51.8708],[-0.376,51.8699],[-0.3754,51.8704],[-0.3741,51.8694],[-0.3698,51.8681],[-0.3658,51.8708],[-0.3683,51.8731],[-0.3629,51.874],[-0.3577,51.8732],[-0.3549,51.874],[-0.3539,51.8705],[-0.3552,51.8675],[-0.3538,51.8643],[-0.3503,51.8608],[-0.3504,51.8596],[-0.3496,51.8572],[-0.3471,51.8555],[-0.3442,51.8542],[-0.3422,51.853],[-0.341,51.8506],[-0.3395,51.8496],[-0.3415,51.8483],[-0.3423,51.8474],[-0.3421,51.8466],[-0.3445,51.8453],[-0.3577,51.84],[-0.3587,51.8412],[-0.3606,51.8418],[-0.3633,51.8421],[-0.3641,51.8412],[-0.365,51.8379],[-0.3675,51.8352],[-0.3686,51.8329],[-0.3688,51.8311],[-0.3707,51.8306],[-0.3733,51.8293],[-0.3759,51.8296],[-0.3809,51.8311],[-0.3885,51.8338],[-0.3921,51.8353],[-0.398,51.8372],[-0.4031,51.8399],[-0.406,51.8411],[-0.4084,51.8424],[-0.4108,51.8444],[-0.412,51.8462],[-0.414,51.8465],[-0.4173,51.848],[-0.4194,51.8487],[-0.4211,51.8501],[-0.4217,51.8495],[-0.4235,51.8497],[-0.4249,51.8494],[-0.4249,51.8467],[-0.4262,51.8469],[-0.4298,51.8481],[-0.4317,51.8489],[-0.4327,51.8481],[-0.439,51.8518],[-0.4475,51.8476],[-0.4521,51.8511],[-0.4541,51.853],[-0.4579,51.8506],[-0.4612,51.8526],[-0.4641,51.8501],[-0.4659,51.8508],[-0.4684,51.8532],[-0.4697,51.8559],[-0.4748,51.8539],[-0.4783,51.8531],[-0.4775,51.8509],[-0.476,51.8492],[-0.4712,51.8455],[-0.4738,51.8446],[-0.4793,51.8422],[-0.4841,51.8425],[-0.491,51.8428],[-0.4921,51.8383],[-0.4919,51.8353],[-0.4934,51.8354],[-0.4951,51.8361],[-0.4969,51.8373],[-0.5018,51.8368],[-0.5042,51.833],[-0.5054,51.8317],[-0.5059,51.8277],[-0.5061,51.8272],[-0.5083,51.8264],[-0.5112,51.8259],[-0.5098,51.8251],[-0.5088,51.824],[-0.5029,51.8223],[-0.5016,51.8215],[-0.5025,51.8206],[-0.5009,51.8194],[-0.5043,51.8177],[-0.5038,51.8164],[-0.5023,51.8155],[-0.5075,51.8133],[-0.5107,51.8111],[-0.5176,51.8084],[-0.5198,51.8051],[-0.5208,51.8058],[-0.5221,51.8055],[-0.5241,51.8058],[-0.5295,51.8083],[-0.5305,51.8094],[-0.5322,51.8087],[-0.5335,51.8101],[-0.537,51.8141],[-0.5432,51.8155],[-0.5437,51.817],[-0.5417,51.8184],[-0.5449,51.8206],[-0.547,51.8229],[-0.5485,51.8241],[-0.5504,51.8252],[-0.5537,51.8267],[-0.5501,51.8281],[-0.549,51.828],[-0.5462,51.8258],[-0.5435,51.8247],[-0.5421,51.8257],[-0.5414,51.827],[-0.5394,51.8286],[-0.5377,51.8314],[-0.5399,51.832],[-0.5423,51.8332],[-0.5453,51.835],[-0.5469,51.8352],[-0.5483,51.8359],[-0.5509,51.8394],[-0.5533,51.8417],[-0.556,51.8433],[-0.5563,51.8447],[-0.5573,51.8451],[-0.5608,51.8453],[-0.5623,51.8459],[-0.5641,51.8471],[-0.5656,51.8486],[-0.5668,51.8508],[-0.5641,51.851],[-0.5642,51.8516],[-0.5671,51.851],[-0.5686,51.8513],[-0.5696,51.8522],[-0.5708,51.8546],[-0.5715,51.855],[-0.5692,51.8578],[-0.5705,51.8591],[-0.5726,51.86],[-0.5737,51.8611],[-0.5739,51.8625],[-0.5763,51.8647],[-0.5773,51.866],[-0.5798,51.8664],[-0.5825,51.8678],[-0.5832,51.8687],[-0.5836,51.8703],[-0.5869,51.8705],[-0.591,51.8714],[-0.609,51.8756],[-0.6126,51.8775],[-0.6196,51.8852],[-0.6201,51.8855],[-0.6271,51.8827],[-0.6291,51.8825],[-0.6374,51.8826],[-0.6379,51.883],[-0.6433,51.8843],[-0.6482,51.8861],[-0.651,51.8865],[-0.6515,51.887],[-0.6549,51.8879],[-0.6557,51.8889],[-0.6584,51.8903],[-0.6595,51.8905],[-0.6603,51.8922],[-0.659,51.8931],[-0.6595,51.8942],[-0.6625,51.8958],[-0.6629,51.8955],[-0.6664,51.8966],[-0.6673,51.8966],[-0.6707,51.8992],[-0.6723,51.9002],[-0.6737,51.9015],[-0.6784,51.9015],[-0.6827,51.9003],[-0.6924,51.9001],[-0.6945,51.9007],[-0.6956,51.9015],[-0.6963,51.9041],[-0.6979,51.9056],[-0.7022,51.9091],[-0.6985,51.9131],[-0.6966,51.9162],[-0.6945,51.9184],[-0.6918,51.9219],[-0.6903,51.9254],[-0.6915,51.927],[-0.6897,51.9283],[-0.6874,51.9312],[-0.683,51.9358],[-0.6817,51.9351],[-0.6803,51.9355],[-0.6805,51.9367],[-0.6816,51.9376],[-0.6811,51.9387],[-0.683,51.9418],[-0.6823,51.9428],[-0.6787,51.9444],[-0.6749,51.9451],[-0.6739,51.944],[-0.6739,51.9432],[-0.6705,51.9436],[-0.6706,51.9447],[-0.6721,51.9452],[-0.6727,51.946],[-0.6708,51.9472],[-0.6698,51.9488],[-0.6714,51.9499],[-0.6715,51.9508],[-0.6732,51.9523],[-0.6725,51.9528],[-0.6728,51.9539],[-0.6723,51.9556],[-0.6717,51.9562],[-0.6676,51.9545],[-0.6654,51.955],[-0.6655,51.9557],[-0.6641,51.9566],[-0.6621,51.9556],[-0.6603,51.9578],[-0.6593,51.9599],[-0.6553,51.9606],[-0.6555,51.9611],[-0.6537,51.9639],[-0.6535,51.967],[-0.653,51.9677],[-0.6513,51.9683],[-0.653,51.9692],[-0.6523,51.9703],[-0.6502,51.9711],[-0.647,51.9717],[-0.6457,51.9722],[-0.6481,51.9744],[-0.6491,51.9762],[-0.6513,51.9776],[-0.6538,51.98],[-0.655,51.9807],[-0.6562,51.982],[-0.6558,51.9837],[-0.6563,51.9844],[-0.6551,51.9852],[-0.656,51.9867],[-0.6555,51.9882],[-0.6577,51.9897],[-0.6606,51.9908],[-0.6593,51.993],[-0.6601,51.9947],[-0.6603,51.9967],[-0.6617,51.9997],[-0.6594,52],[-0.6588,52.0017],[-0.6566,52.004],[-0.6563,52.0054],[-0.6542,52.0071],[-0.6494,52.0103],[-0.6453,52.0103],[-0.6435,52.0108],[-0.6449,52.0135],[-0.6484,52.0152],[-0.6491,52.0148],[-0.651,52.0185],[-0.6476,52.019],[-0.6459,52.0217],[-0.6447,52.022],[-0.6404,52.0236],[-0.6415,52.0248],[-0.6409,52.0253],[-0.643,52.0259],[-0.6432,52.0268],[-0.6426,52.0281],[-0.6439,52.0283],[-0.6423,52.0303],[-0.6448,52.0312],[-0.6434,52.0325],[-0.6433,52.0347],[-0.6439,52.0355],[-0.6431,52.0372],[-0.6453,52.038],[-0.6641,52.0467],[-0.669,52.0487],[-0.6678,52.0502],[-0.666,52.0514],[-0.6642,52.052],[-0.6622,52.0543],[-0.6613,52.0539],[-0.6591,52.057],[-0.6581,52.0568],[-0.6569,52.058],[-0.6543,52.0596],[-0.6534,52.0617],[-0.651,52.0641],[-0.6483,52.0658],[-0.6437,52.0667],[-0.6416,52.0677],[-0.6409,52.069],[-0.6386,52.0717],[-0.6386,52.0731],[-0.6373,52.075],[-0.6375,52.0756],[-0.6355,52.0781],[-0.6324,52.0797],[-0.6314,52.081],[-0.6282,52.0821],[-0.6273,52.0833],[-0.6258,52.0844],[-0.6234,52.0837],[-0.6212,52.0843],[-0.6185,52.0857],[-0.6165,52.0882],[-0.6136,52.0896],[-0.6113,52.0901],[-0.6103,52.0908],[-0.6084,52.0911],[-0.6058,52.0921],[-0.6073,52.0945],[-0.6044,52.0961],[-0.604,52.0991],[-0.6026,52.1001],[-0.6009,52.1006],[-0.5982,52.101],[-0.5968,52.1017],[-0.6019,52.105],[-0.6006,52.106],[-0.5986,52.1069],[-0.5972,52.1086],[-0.5933,52.1105],[-0.5918,52.1107],[-0.5905,52.1088],[-0.5868,52.107],[-0.5833,52.1045],[-0.5842,52.1039],[-0.5866,52.1014],[-0.588,52.1005],[-0.5884,52.0984],[-0.5891,52.0976],[-0.5861,52.0967],[-0.5839,52.0973],[-0.5821,52.0984],[-0.5808,52.0959],[-0.5793,52.0945],[-0.5772,52.0941],[-0.5756,52.0944],[-0.5728,52.0934],[-0.5707,52.0949],[-0.5679,52.0947],[-0.5622,52.0925],[-0.5587,52.0897],[-0.5579,52.0876],[-0.5557,52.0853],[-0.5501,52.0807],[-0.5458,52.0816],[-0.5415,52.0818],[-0.5401,52.0811],[-0.5356,52.078],[-0.5319,52.0759],[-0.5309,52.0759],[-0.5242,52.071],[-0.5221,52.0693],[-0.5188,52.0686],[-0.5176,52.0676],[-0.519,52.0657],[-0.5176,52.0648],[-0.517,52.0638],[-0.5179,52.0603],[-0.5157,52.0592],[-0.5141,52.059],[-0.5115,52.0595],[-0.5103,52.0587],[-0.5108,52.0554],[-0.5085,52.0545],[-0.5067,52.0565],[-0.5045,52.0568],[-0.5051,52.059],[-0.5046,52.0596],[-0.504,52.0625],[-0.5024,52.0637],[-0.5007,52.0658],[-0.4996,52.0677],[-0.5018,52.0686],[-0.5048,52.0701],[-0.5045,52.0707],[-0.5024,52.0722],[-0.5019,52.0731],[-0.5001,52.0747],[-0.4996,52.0756],[-0.4968,52.0773],[-0.4927,52.0792],[-0.4916,52.0802],[-0.4861,52.0839],[-0.4854,52.0832],[-0.4831,52.0845],[-0.4824,52.0842],[-0.4804,52.0852],[-0.4784,52.0857],[-0.4763,52.087],[-0.4754,52.0867],[-0.4715,52.088],[-0.4709,52.0876],[-0.4687,52.0849],[-0.4662,52.0823],[-0.4641,52.0796],[-0.4625,52.0793],[-0.4593,52.0777],[-0.4589,52.0767],[-0.4587,52.0744],[-0.4578,52.0728],[-0.4532,52.0706],[-0.4498,52.0684],[-0.4435,52.0649],[-0.4407,52.0635],[-0.4396,52.064],[-0.4379,52.0654],[-0.4353,52.0662],[-0.4341,52.0669],[-0.4291,52.0678],[-0.4223,52.0674],[-0.4208,52.0675],[-0.4184,52.0684],[-0.4165,52.0687],[-0.4097,52.0689],[-0.4054,52.0688],[-0.4031,52.0692],[-0.3983,52.0704],[-0.3969,52.071],[-0.3954,52.071],[-0.3947,52.0725],[-0.3934,52.0733],[-0.39,52.0746],[-0.3882,52.0747],[-0.3849,52.0756],[-0.3853,52.0773],[-0.3875,52.0796],[-0.3883,52.0797],[-0.3892,52.0809],[-0.3851,52.0838],[-0.3839,52.0858],[-0.3823,52.0842],[-0.3782,52.0871],[-0.3769,52.0877],[-0.3781,52.0898],[-0.3814,52.0931],[-0.3811,52.0936],[-0.3746,52.0972],[-0.3714,52.0946],[-0.3693,52.0954],[-0.3655,52.0976],[-0.3678,52.0993],[-0.364,52.1009],[-0.3624,52.102],[-0.3596,52.1033],[-0.3587,52.1041],[-0.356,52.1077],[-0.353,52.1064],[-0.3518,52.1082],[-0.3518,52.1104],[-0.3483,52.1124],[-0.3465,52.1141],[-0.3455,52.1155],[-0.3446,52.1181],[-0.3462,52.1202],[-0.3472,52.1236],[-0.3488,52.1255],[-0.3498,52.1279],[-0.3532,52.1322],[-0.3555,52.1345],[-0.3562,52.1358],[-0.3621,52.1429],[-0.361,52.1433],[-0.3611,52.1442],[-0.3582,52.1459],[-0.3564,52.1459],[-0.355,52.1455],[-0.3517,52.1455],[-0.3495,52.1453],[-0.3479,52.1455],[-0.3455,52.1476],[-0.345,52.1489],[-0.3434,52.1508],[-0.3351,52.1561],[-0.3338,52.1576],[-0.3341,52.159],[-0.3323,52.1613],[-0.3313,52.1636],[-0.3301,52.1653],[-0.3274,52.166],[-0.3264,52.1668],[-0.3244,52.1666],[-0.3215,52.1673],[-0.3219,52.1684],[-0.321,52.1688],[-0.3175,52.1678],[-0.3154,52.1677],[-0.3138,52.1672],[-0.3108,52.1671],[-0.3084,52.1665],[-0.3081,52.1657],[-0.3064,52.1654],[-0.3062,52.1663],[-0.3048,52.1664],[-0.3035,52.1681],[-0.3039,52.1689],[-0.3028,52.1717],[-0.3032,52.1737],[-0.3025,52.1749],[-0.302,52.1776],[-0.3014,52.1785],[-0.2979,52.1811],[-0.2939,52.183],[-0.2917,52.1863],[-0.2891,52.1909],[-0.2863,52.1907],[-0.2818,52.1893],[-0.2758,52.1886],[-0.2722,52.1875],[-0.2675,52.1873],[-0.2663,52.1869],[-0.2626,52.1867],[-0.2568,52.1859],[-0.2542,52.1858],[-0.2498,52.1844]]]}</t>
  </si>
  <si>
    <t>{"type":"MultiPolygon","coordinates":[[[[-1.4618,55.0743],[-1.4641,55.0746],[-1.4666,55.0744],[-1.4674,55.0749],[-1.471,55.0744],[-1.4737,55.0727],[-1.4744,55.0712],[-1.4775,55.0703],[-1.48,55.0671],[-1.4823,55.067],[-1.4836,55.0662],[-1.4861,55.0661],[-1.4882,55.0656],[-1.4905,55.0659],[-1.4916,55.0653],[-1.4907,55.0634],[-1.4872,55.0551],[-1.4878,55.0536],[-1.4903,55.0544],[-1.4927,55.0543],[-1.493,55.0538],[-1.4962,55.0521],[-1.499,55.0511],[-1.5042,55.0496],[-1.5068,55.0485],[-1.5088,55.0481],[-1.5103,55.055],[-1.5152,55.055],[-1.5151,55.0541],[-1.5197,55.0547],[-1.5263,55.0545],[-1.5265,55.054],[-1.5292,55.0539],[-1.5323,55.0541],[-1.5367,55.0588],[-1.5399,55.0616],[-1.5406,55.0613],[-1.5411,55.0597],[-1.5429,55.0584],[-1.5443,55.0581],[-1.5488,55.0563],[-1.5537,55.0551],[-1.5562,55.0542],[-1.5631,55.0547],[-1.566,55.0546],[-1.5686,55.0548],[-1.5721,55.0558],[-1.5743,55.0555],[-1.5768,55.0567],[-1.5772,55.0593],[-1.5785,55.0631],[-1.5814,55.063],[-1.5843,55.0624],[-1.5885,55.0634],[-1.5898,55.064],[-1.5933,55.0643],[-1.5957,55.0636],[-1.6014,55.0651],[-1.6037,55.0648],[-1.6056,55.0651],[-1.6076,55.0644],[-1.612,55.0643],[-1.6151,55.0647],[-1.6194,55.0661],[-1.6226,55.0664],[-1.631,55.0651],[-1.6329,55.0659],[-1.6339,55.0651],[-1.6379,55.0648],[-1.6387,55.0671],[-1.6397,55.0692],[-1.6418,55.0707],[-1.6456,55.0768],[-1.6477,55.0794],[-1.651,55.0791],[-1.6534,55.0792],[-1.6589,55.0788],[-1.6618,55.0784],[-1.6797,55.075],[-1.6858,55.0735],[-1.6911,55.0728],[-1.6906,55.0704],[-1.6913,55.0697],[-1.6967,55.0705],[-1.6968,55.0708],[-1.701,55.0712],[-1.7011,55.0709],[-1.7046,55.0709],[-1.7047,55.0691],[-1.7041,55.0658],[-1.7137,55.0655],[-1.7105,55.0527],[-1.6979,55.0524],[-1.6967,55.0512],[-1.6954,55.0506],[-1.6946,55.0495],[-1.695,55.0487],[-1.694,55.0467],[-1.6944,55.0455],[-1.6944,55.044],[-1.6949,55.0429],[-1.7002,55.0436],[-1.7008,55.0429],[-1.7037,55.0423],[-1.7073,55.0421],[-1.7086,55.0413],[-1.7116,55.0412],[-1.7111,55.0395],[-1.7169,55.0386],[-1.7162,55.0376],[-1.7144,55.034],[-1.7216,55.0341],[-1.7215,55.0336],[-1.7254,55.0331],[-1.7269,55.0331],[-1.7293,55.0321],[-1.7319,55.0317],[-1.7323,55.03],[-1.7341,55.0296],[-1.7393,55.0296],[-1.7385,55.0274],[-1.7401,55.0255],[-1.74,55.0246],[-1.7427,55.0241],[-1.7502,55.024],[-1.7506,55.0218],[-1.7505,55.0188],[-1.751,55.0156],[-1.7563,55.0159],[-1.7569,55.0104],[-1.7568,55.0066],[-1.7565,55.0033],[-1.7576,55.003],[-1.7627,55.0032],[-1.7738,55.0041],[-1.7742,55.0027],[-1.7737,54.9966],[-1.7751,54.9946],[-1.7751,54.9926],[-1.7757,54.9896],[-1.7743,54.9884],[-1.7726,54.9876],[-1.7722,54.986],[-1.7714,54.9852],[-1.7698,54.9814],[-1.7741,54.9818],[-1.7777,54.9828],[-1.7815,54.9842],[-1.7834,54.9846],[-1.785,54.9845],[-1.7913,54.9838],[-1.7931,54.9832],[-1.7976,54.9807],[-1.801,54.9791],[-1.8026,54.9789],[-1.8049,54.978],[-1.8128,54.9763],[-1.8131,54.9747],[-1.8125,54.9743],[-1.813,54.973],[-1.8124,54.971],[-1.8146,54.9693],[-1.816,54.9687],[-1.8151,54.9679],[-1.8155,54.9673],[-1.8178,54.9672],[-1.8188,54.9663],[-1.8203,54.9664],[-1.822,54.9657],[-1.8225,54.9638],[-1.824,54.9625],[-1.8242,54.9616],[-1.8228,54.9604],[-1.8241,54.9593],[-1.8226,54.9567],[-1.8229,54.9558],[-1.8285,54.9554],[-1.8313,54.9547],[-1.8334,54.9528],[-1.8337,54.9512],[-1.8321,54.9496],[-1.8323,54.9491],[-1.8297,54.9466],[-1.8311,54.9443],[-1.8277,54.9421],[-1.8252,54.9409],[-1.8246,54.9391],[-1.8258,54.9376],[-1.8271,54.9369],[-1.8272,54.9359],[-1.8265,54.9341],[-1.8256,54.9337],[-1.8273,54.9311],[-1.8269,54.9302],[-1.8333,54.9305],[-1.8412,54.9296],[-1.8416,54.928],[-1.8441,54.927],[-1.8458,54.9238],[-1.8485,54.9209],[-1.8507,54.9198],[-1.8521,54.9185],[-1.8526,54.9172],[-1.8507,54.9158],[-1.8504,54.9152],[-1.8483,54.9144],[-1.8468,54.9145],[-1.8447,54.9141],[-1.8424,54.9133],[-1.8397,54.9131],[-1.8364,54.9121],[-1.8343,54.912],[-1.8311,54.9106],[-1.8287,54.9105],[-1.8237,54.908],[-1.821,54.9057],[-1.8228,54.9055],[-1.8249,54.9058],[-1.828,54.9053],[-1.8305,54.9016],[-1.8333,54.9001],[-1.8349,54.8989],[-1.8391,54.8973],[-1.842,54.8973],[-1.8452,54.897],[-1.8459,54.8961],[-1.8446,54.8936],[-1.8447,54.8923],[-1.8456,54.891],[-1.8471,54.89],[-1.8486,54.8898],[-1.8512,54.8903],[-1.854,54.8913],[-1.8551,54.8903],[-1.8548,54.8887],[-1.8513,54.8863],[-1.8509,54.8847],[-1.8523,54.8842],[-1.8523,54.8831],[-1.8533,54.8802],[-1.8579,54.8793],[-1.86,54.878],[-1.8603,54.8761],[-1.86,54.8722],[-1.8607,54.8704],[-1.8598,54.8692],[-1.86,54.8683],[-1.8616,54.8661],[-1.8649,54.8644],[-1.8667,54.8639],[-1.8697,54.8616],[-1.8697,54.8603],[-1.8705,54.8595],[-1.8685,54.8575],[-1.8675,54.857],[-1.8666,54.8555],[-1.867,54.8542],[-1.8695,54.8528],[-1.8694,54.8519],[-1.8704,54.8507],[-1.877,54.8481],[-1.878,54.8471],[-1.8815,54.8466],[-1.8818,54.8468],[-1.8849,54.8456],[-1.8869,54.8439],[-1.8891,54.844],[-1.8936,54.8436],[-1.8952,54.8446],[-1.895,54.8455],[-1.8964,54.8459],[-1.8984,54.8451],[-1.8983,54.8438],[-1.8993,54.843],[-1.9029,54.8422],[-1.9043,54.8422],[-1.9061,54.8413],[-1.9074,54.8402],[-1.9089,54.8395],[-1.9121,54.8398],[-1.9141,54.8395],[-1.9148,54.838],[-1.911,54.8371],[-1.9116,54.8361],[-1.9137,54.8357],[-1.913,54.8349],[-1.9134,54.8341],[-1.9153,54.834],[-1.9177,54.8349],[-1.9169,54.8367],[-1.9197,54.8374],[-1.9202,54.8385],[-1.9183,54.8394],[-1.918,54.8406],[-1.919,54.841],[-1.9242,54.8402],[-1.9271,54.8412],[-1.927,54.8419],[-1.9251,54.8423],[-1.921,54.8424],[-1.9206,54.8438],[-1.9218,54.8459],[-1.9213,54.8485],[-1.9228,54.8497],[-1.9262,54.8488],[-1.929,54.8503],[-1.9318,54.8509],[-1.9307,54.8518],[-1.9313,54.8535],[-1.9324,54.854],[-1.9344,54.8541],[-1.933,54.8527],[-1.9337,54.8524],[-1.9377,54.8518],[-1.9393,54.8518],[-1.9404,54.8529],[-1.9442,54.8523],[-1.9473,54.8535],[-1.9487,54.853],[-1.9499,54.8532],[-1.9543,54.8553],[-1.9594,54.8562],[-1.9623,54.8575],[-1.9642,54.8594],[-1.9656,54.8593],[-1.9692,54.8597],[-1.9708,54.8606],[-1.9744,54.8616],[-1.9745,54.8622],[-1.9718,54.8623],[-1.9707,54.8635],[-1.974,54.8655],[-1.9778,54.8667],[-1.9808,54.8684],[-1.9825,54.8686],[-1.9853,54.8682],[-1.9868,54.8683],[-1.9882,54.8694],[-1.9917,54.8702],[-1.9954,54.87],[-2,54.8693],[-2.0025,54.8682],[-2.0047,54.8681],[-2.006,54.8685],[-2.0081,54.8679],[-2.0089,54.8672],[-2.0117,54.8667],[-2.0124,54.8656],[-2.0121,54.8645],[-2.0142,54.8639],[-2.0145,54.8634],[-2.0166,54.8626],[-2.019,54.8624],[-2.022,54.8598],[-2.023,54.8586],[-2.0251,54.859],[-2.0266,54.8586],[-2.0276,54.8564],[-2.0303,54.8548],[-2.033,54.8542],[-2.0362,54.8527],[-2.036,54.8512],[-2.038,54.8499],[-2.04,54.8482],[-2.0431,54.8482],[-2.0457,54.8478],[-2.0483,54.8478],[-2.0496,54.8475],[-2.0533,54.8474],[-2.0572,54.8461],[-2.0593,54.8458],[-2.0612,54.8447],[-2.0644,54.8443],[-2.0652,54.8439],[-2.0667,54.8448],[-2.0679,54.8448],[-2.0685,54.8434],[-2.0698,54.8431],[-2.074,54.8408],[-2.0764,54.8403],[-2.0787,54.8392],[-2.0811,54.8394],[-2.0821,54.8384],[-2.0832,54.8381],[-2.0863,54.8381],[-2.0885,54.8371],[-2.0903,54.8377],[-2.0922,54.8375],[-2.0933,54.837],[-2.0977,54.8368],[-2.0984,54.8373],[-2.1004,54.8372],[-2.1016,54.8378],[-2.1032,54.8401],[-2.105,54.84],[-2.1083,54.8406],[-2.1114,54.8401],[-2.1139,54.8403],[-2.1163,54.8412],[-2.1181,54.8409],[-2.1195,54.8413],[-2.1205,54.8408],[-2.1249,54.8417],[-2.1283,54.8418],[-2.1291,54.8425],[-2.131,54.8427],[-2.1337,54.8421],[-2.1348,54.8428],[-2.1382,54.8424],[-2.1398,54.8419],[-2.1391,54.8384],[-2.1397,54.8359],[-2.1397,54.8345],[-2.1415,54.8332],[-2.1418,54.8319],[-2.1431,54.8307],[-2.1435,54.8296],[-2.1431,54.827],[-2.1513,54.8228],[-2.1572,54.8205],[-2.1609,54.8185],[-2.1645,54.8156],[-2.1663,54.8139],[-2.1688,54.8065],[-2.1695,54.8036],[-2.1717,54.804],[-2.1738,54.806],[-2.1786,54.8069],[-2.1823,54.8072],[-2.1868,54.8062],[-2.1939,54.8064],[-2.1986,54.8067],[-2.1993,54.8057],[-2.1986,54.8045],[-2.1998,54.8023],[-2.2017,54.7997],[-2.2041,54.7974],[-2.207,54.7938],[-2.2094,54.7922],[-2.2113,54.7893],[-2.2133,54.7873],[-2.2145,54.7867],[-2.215,54.7838],[-2.2189,54.7824],[-2.2195,54.783],[-2.2228,54.7831],[-2.2267,54.7829],[-2.2341,54.7842],[-2.2355,54.7868],[-2.2487,54.788],[-2.2513,54.7898],[-2.2563,54.7912],[-2.2606,54.7915],[-2.2602,54.7926],[-2.2632,54.7925],[-2.2669,54.7947],[-2.2685,54.7945],[-2.2713,54.7955],[-2.2745,54.7961],[-2.2771,54.7962],[-2.2807,54.798],[-2.2827,54.7982],[-2.286,54.7969],[-2.2861,54.7962],[-2.2901,54.7959],[-2.293,54.7932],[-2.2955,54.7936],[-2.2988,54.793],[-2.3005,54.7933],[-2.3024,54.7924],[-2.3052,54.7922],[-2.3059,54.7918],[-2.3079,54.7921],[-2.3088,54.7909],[-2.3121,54.791],[-2.3149,54.7926],[-2.3182,54.7931],[-2.3206,54.7938],[-2.3233,54.795],[-2.3234,54.7967],[-2.3248,54.7993],[-2.3265,54.8013],[-2.3273,54.8029],[-2.3276,54.8045],[-2.3291,54.8051],[-2.3316,54.8046],[-2.334,54.8049],[-2.3365,54.8064],[-2.339,54.8069],[-2.3418,54.8069],[-2.3434,54.8062],[-2.3457,54.8063],[-2.3484,54.8071],[-2.3486,54.8083],[-2.3526,54.8107],[-2.3558,54.8139],[-2.3599,54.8167],[-2.3626,54.818],[-2.3665,54.8194],[-2.3698,54.821],[-2.3691,54.8218],[-2.3703,54.8225],[-2.3702,54.8233],[-2.3713,54.8251],[-2.374,54.826],[-2.3727,54.8274],[-2.3797,54.8295],[-2.3823,54.8306],[-2.3867,54.8316],[-2.3894,54.8319],[-2.3918,54.8334],[-2.3927,54.8345],[-2.3983,54.8442],[-2.4016,54.8515],[-2.4114,54.8564],[-2.4147,54.8507],[-2.417,54.8492],[-2.4187,54.8464],[-2.4202,54.8454],[-2.4205,54.8446],[-2.4231,54.8426],[-2.4284,54.8411],[-2.43,54.8402],[-2.4336,54.8396],[-2.4382,54.8379],[-2.4383,54.8372],[-2.4419,54.8356],[-2.4429,54.8358],[-2.4447,54.8351],[-2.447,54.8351],[-2.4489,54.8343],[-2.4505,54.8327],[-2.4522,54.832],[-2.4539,54.8321],[-2.4555,54.8314],[-2.4567,54.8318],[-2.458,54.8332],[-2.4606,54.8342],[-2.4615,54.8327],[-2.463,54.832],[-2.4631,54.8305],[-2.4648,54.8299],[-2.4667,54.8278],[-2.4686,54.8262],[-2.4732,54.8238],[-2.4744,54.8223],[-2.4758,54.8219],[-2.4764,54.8208],[-2.478,54.8203],[-2.4789,54.8192],[-2.4815,54.8179],[-2.4819,54.8169],[-2.4861,54.8151],[-2.4879,54.8148],[-2.4911,54.8128],[-2.4921,54.8124],[-2.4957,54.8102],[-2.4968,54.81],[-2.5003,54.8102],[-2.5022,54.8106],[-2.5033,54.8102],[-2.5103,54.8091],[-2.5109,54.8087],[-2.5151,54.8086],[-2.518,54.8079],[-2.5211,54.8074],[-2.5233,54.8061],[-2.529,54.8061],[-2.5307,54.806],[-2.5348,54.8071],[-2.5433,54.8121],[-2.5583,54.8167],[-2.5678,54.8236],[-2.5726,54.8314],[-2.5779,54.8364],[-2.5814,54.8434],[-2.5827,54.8459],[-2.5818,54.8479],[-2.5733,54.8535],[-2.5758,54.8567],[-2.5774,54.8596],[-2.5812,54.8642],[-2.5836,54.8656],[-2.5886,54.8695],[-2.5902,54.8726],[-2.5903,54.8738],[-2.5932,54.8753],[-2.599,54.8799],[-2.6053,54.8839],[-2.6045,54.8854],[-2.6016,54.8859],[-2.5998,54.8866],[-2.5972,54.887],[-2.5961,54.8876],[-2.5944,54.8877],[-2.5925,54.889],[-2.5914,54.8889],[-2.588,54.8912],[-2.5851,54.8922],[-2.582,54.8941],[-2.5797,54.8949],[-2.5764,54.8967],[-2.5748,54.8984],[-2.5749,54.8997],[-2.5676,54.909],[-2.5675,54.91],[-2.5666,54.9137],[-2.5662,54.9192],[-2.5598,54.9201],[-2.5572,54.9215],[-2.5586,54.9222],[-2.559,54.9231],[-2.5602,54.9239],[-2.5594,54.9244],[-2.557,54.9246],[-2.5535,54.9246],[-2.5516,54.9256],[-2.5476,54.9262],[-2.5462,54.9271],[-2.5453,54.9294],[-2.5468,54.9307],[-2.5486,54.9298],[-2.5517,54.9299],[-2.5512,54.9308],[-2.5515,54.9318],[-2.5543,54.9335],[-2.5569,54.934],[-2.5602,54.9341],[-2.5634,54.9374],[-2.5649,54.9403],[-2.5676,54.9408],[-2.5713,54.9484],[-2.5684,54.9583],[-2.5714,54.96],[-2.5784,54.9608],[-2.5864,54.963],[-2.5888,54.9629],[-2.5956,54.9635],[-2.5969,54.9647],[-2.5988,54.9653],[-2.5982,54.9665],[-2.5989,54.9678],[-2.6014,54.9713],[-2.6003,54.9737],[-2.5962,54.9738],[-2.5941,54.9736],[-2.5916,54.9741],[-2.5902,54.9765],[-2.5907,54.9771],[-2.5891,54.9788],[-2.5886,54.9801],[-2.586,54.9824],[-2.5812,54.9822],[-2.576,54.9848],[-2.5746,54.9859],[-2.5728,54.9889],[-2.5734,54.9905],[-2.5744,54.9917],[-2.5732,54.9924],[-2.5719,54.9957],[-2.5708,54.9965],[-2.5704,54.9989],[-2.5686,55.0001],[-2.569,55.0013],[-2.5678,55.0023],[-2.568,55.0032],[-2.5702,55.0039],[-2.5729,55.0033],[-2.5741,55.0036],[-2.5735,55.0048],[-2.5709,55.0058],[-2.5708,55.0071],[-2.5731,55.0063],[-2.5737,55.0069],[-2.5719,55.0084],[-2.5738,55.0095],[-2.5748,55.0112],[-2.5718,55.0143],[-2.5729,55.0163],[-2.5713,55.0171],[-2.5682,55.0172],[-2.5681,55.0184],[-2.5657,55.0199],[-2.562,55.0203],[-2.5586,55.0209],[-2.5578,55.0197],[-2.5559,55.0198],[-2.5546,55.0209],[-2.5518,55.0213],[-2.5504,55.0222],[-2.5467,55.0236],[-2.5459,55.0243],[-2.5461,55.0258],[-2.5448,55.0267],[-2.5417,55.0271],[-2.5406,55.0275],[-2.54,55.0287],[-2.5389,55.0289],[-2.5346,55.0282],[-2.5332,55.0287],[-2.5325,55.0303],[-2.5311,55.0301],[-2.5289,55.0289],[-2.5274,55.0292],[-2.5272,55.0308],[-2.5277,55.0322],[-2.5245,55.0329],[-2.5214,55.0325],[-2.5191,55.0328],[-2.5176,55.0334],[-2.5157,55.0336],[-2.5159,55.0346],[-2.5129,55.0338],[-2.5108,55.0349],[-2.511,55.036],[-2.5091,55.0363],[-2.5091,55.0346],[-2.5047,55.0332],[-2.5038,55.0343],[-2.5054,55.0347],[-2.5063,55.0357],[-2.5059,55.0366],[-2.5046,55.037],[-2.5022,55.0371],[-2.4967,55.0369],[-2.4934,55.0372],[-2.4894,55.0384],[-2.487,55.0388],[-2.483,55.04],[-2.4825,55.0408],[-2.4826,55.0433],[-2.4845,55.0449],[-2.488,55.0461],[-2.4873,55.0471],[-2.4876,55.0479],[-2.4905,55.0493],[-2.4941,55.0506],[-2.4943,55.051],[-2.4924,55.0526],[-2.4908,55.0534],[-2.492,55.055],[-2.4941,55.0532],[-2.4955,55.0537],[-2.4952,55.0546],[-2.4978,55.0566],[-2.4997,55.0561],[-2.502,55.0578],[-2.5019,55.0598],[-2.5027,55.0606],[-2.5009,55.0611],[-2.4999,55.062],[-2.5011,55.0625],[-2.5037,55.0621],[-2.5032,55.0632],[-2.5006,55.0643],[-2.4982,55.0646],[-2.4976,55.0657],[-2.494,55.0659],[-2.493,55.0667],[-2.4923,55.0683],[-2.4935,55.0697],[-2.4934,55.071],[-2.4944,55.0719],[-2.4962,55.0722],[-2.4996,55.0737],[-2.5012,55.0752],[-2.4995,55.0768],[-2.4973,55.0773],[-2.4964,55.0788],[-2.4962,55.0805],[-2.4946,55.0819],[-2.4911,55.0823],[-2.4904,55.0809],[-2.4889,55.0808],[-2.4863,55.0812],[-2.4863,55.083],[-2.4897,55.0843],[-2.4907,55.0859],[-2.4917,55.0863],[-2.4939,55.0862],[-2.4981,55.0872],[-2.4993,55.0881],[-2.5007,55.0902],[-2.5026,55.0908],[-2.5045,55.0906],[-2.506,55.0894],[-2.5073,55.0891],[-2.5092,55.0897],[-2.5112,55.0889],[-2.5132,55.0892],[-2.5165,55.0891],[-2.5169,55.0888],[-2.5168,55.0859],[-2.5179,55.085],[-2.5215,55.0851],[-2.5251,55.0855],[-2.5258,55.0842],[-2.5273,55.0851],[-2.5303,55.0852],[-2.5315,55.0842],[-2.5323,55.0828],[-2.5371,55.083],[-2.5394,55.0842],[-2.5405,55.0843],[-2.5442,55.0834],[-2.5456,55.0838],[-2.5469,55.0829],[-2.5489,55.0826],[-2.5504,55.0817],[-2.5508,55.0809],[-2.5524,55.0812],[-2.554,55.0827],[-2.5554,55.0827],[-2.5576,55.0821],[-2.559,55.0839],[-2.5621,55.0835],[-2.5628,55.0845],[-2.5589,55.0874],[-2.5583,55.0888],[-2.5596,55.0892],[-2.5612,55.0903],[-2.5643,55.0919],[-2.5661,55.0917],[-2.567,55.0923],[-2.5667,55.0936],[-2.5689,55.0944],[-2.5684,55.0963],[-2.5697,55.097],[-2.5722,55.0976],[-2.5772,55.0958],[-2.5807,55.0967],[-2.5828,55.098],[-2.5827,55.1006],[-2.5833,55.1015],[-2.5855,55.1031],[-2.5869,55.1029],[-2.5891,55.1039],[-2.5904,55.1037],[-2.5921,55.1042],[-2.5923,55.106],[-2.5928,55.1069],[-2.5943,55.1075],[-2.5941,55.1091],[-2.5933,55.11],[-2.5942,55.1107],[-2.5935,55.1129],[-2.5941,55.1137],[-2.5997,55.1158],[-2.6004,55.117],[-2.6004,55.1189],[-2.601,55.1197],[-2.6016,55.122],[-2.6009,55.1238],[-2.5989,55.1246],[-2.6027,55.1247],[-2.6061,55.1261],[-2.6102,55.1264],[-2.6108,55.1267],[-2.6156,55.1275],[-2.6213,55.1292],[-2.6243,55.129],[-2.6257,55.1275],[-2.6326,55.1278],[-2.6357,55.1296],[-2.6368,55.1296],[-2.6454,55.1311],[-2.6471,55.1311],[-2.6486,55.1324],[-2.6557,55.1358],[-2.6569,55.1361],[-2.6598,55.1421],[-2.6593,55.143],[-2.66,55.1445],[-2.6625,55.147],[-2.6664,55.1475],[-2.6686,55.1473],[-2.6713,55.1505],[-2.6725,55.1509],[-2.6735,55.1521],[-2.6739,55.1539],[-2.675,55.1555],[-2.6773,55.1555],[-2.6778,55.1566],[-2.676,55.158],[-2.6765,55.1591],[-2.6781,55.1605],[-2.683,55.1661],[-2.6828,55.1676],[-2.6799,55.1689],[-2.6795,55.1696],[-2.6774,55.1712],[-2.6776,55.1718],[-2.6764,55.173],[-2.6743,55.1737],[-2.6745,55.1759],[-2.6771,55.1775],[-2.6898,55.189],[-2.6873,55.1897],[-2.6861,55.1908],[-2.6856,55.1926],[-2.6848,55.193],[-2.6862,55.1939],[-2.6854,55.1952],[-2.682,55.1971],[-2.6812,55.1986],[-2.6828,55.1999],[-2.6833,55.2019],[-2.6707,55.2169],[-2.6688,55.2197],[-2.6668,55.2216],[-2.66,55.2199],[-2.648,55.2199],[-2.643,55.2211],[-2.6421,55.2209],[-2.6404,55.2216],[-2.639,55.2227],[-2.6314,55.2237],[-2.6347,55.2255],[-2.6348,55.2271],[-2.6358,55.2298],[-2.6349,55.2305],[-2.6333,55.2343],[-2.6336,55.2354],[-2.6322,55.2366],[-2.6315,55.2386],[-2.6329,55.2399],[-2.6314,55.24],[-2.6313,55.242],[-2.6299,55.245],[-2.6261,55.2457],[-2.6241,55.2464],[-2.6224,55.2461],[-2.6204,55.2472],[-2.6178,55.2472],[-2.6146,55.2457],[-2.6114,55.2471],[-2.612,55.2477],[-2.6155,55.2483],[-2.6176,55.2483],[-2.6209,55.2491],[-2.6241,55.2495],[-2.6291,55.2511],[-2.6324,55.2534],[-2.6381,55.2559],[-2.6404,55.2565],[-2.6443,55.2582],[-2.6468,55.2598],[-2.641,55.261],[-2.6358,55.2611],[-2.6329,55.2615],[-2.6303,55.2616],[-2.6267,55.2622],[-2.6268,55.2633],[-2.6263,55.2645],[-2.6282,55.2679],[-2.6236,55.2695],[-2.6231,55.27],[-2.6233,55.272],[-2.6222,55.273],[-2.6201,55.2739],[-2.6184,55.275],[-2.6171,55.277],[-2.6137,55.2783],[-2.6132,55.2794],[-2.6111,55.2809],[-2.6094,55.2831],[-2.6052,55.2854],[-2.6025,55.2856],[-2.5985,55.2871],[-2.5942,55.2898],[-2.5893,55.2918],[-2.5796,55.2941],[-2.5773,55.295],[-2.5756,55.2962],[-2.5734,55.2969],[-2.5737,55.3008],[-2.5707,55.3014],[-2.5663,55.3033],[-2.5652,55.3059],[-2.5629,55.3078],[-2.56,55.3088],[-2.5599,55.3095],[-2.5571,55.3116],[-2.5573,55.3133],[-2.5588,55.3146],[-2.5594,55.3172],[-2.5587,55.3179],[-2.5569,55.3173],[-2.5504,55.3158],[-2.5487,55.3172],[-2.5443,55.3183],[-2.5431,55.3196],[-2.5365,55.321],[-2.5308,55.3227],[-2.5251,55.3218],[-2.5219,55.3225],[-2.52,55.3232],[-2.5177,55.3247],[-2.5163,55.3268],[-2.5137,55.3296],[-2.5099,55.3313],[-2.5084,55.3323],[-2.5069,55.334],[-2.5044,55.3353],[-2.5019,55.3374],[-2.5022,55.3402],[-2.4988,55.3421],[-2.4979,55.344],[-2.4962,55.3465],[-2.4921,55.3493],[-2.4908,55.3505],[-2.4885,55.3518],[-2.4811,55.3537],[-2.4752,55.3548],[-2.4734,55.3547],[-2.4713,55.3538],[-2.4675,55.3528],[-2.4634,55.3536],[-2.4612,55.3532],[-2.457,55.3546],[-2.456,55.3553],[-2.4514,55.3566],[-2.4448,55.3591],[-2.4403,55.3591],[-2.4391,55.3594],[-2.4369,55.3583],[-2.4292,55.3564],[-2.4264,55.3581],[-2.4243,55.3586],[-2.4216,55.3587],[-2.4199,55.359],[-2.415,55.3589],[-2.4124,55.3578],[-2.4113,55.3581],[-2.408,55.3572],[-2.4022,55.3544],[-2.4008,55.3535],[-2.3995,55.3505],[-2.4002,55.3488],[-2.3992,55.3482],[-2.393,55.3474],[-2.391,55.3478],[-2.3842,55.3484],[-2.3814,55.3491],[-2.3789,55.3492],[-2.379,55.3505],[-2.3783,55.3508],[-2.375,55.3538],[-2.3728,55.3551],[-2.3707,55.3554],[-2.3683,55.3566],[-2.3654,55.3576],[-2.3642,55.3588],[-2.3615,55.3591],[-2.3584,55.36],[-2.3549,55.3625],[-2.3508,55.3633],[-2.3471,55.3646],[-2.345,55.3646],[-2.3411,55.3655],[-2.3385,55.3678],[-2.339,55.3688],[-2.341,55.3695],[-2.3437,55.371],[-2.3441,55.3717],[-2.3462,55.3731],[-2.3372,55.3767],[-2.3361,55.3781],[-2.3323,55.38],[-2.3306,55.3805],[-2.3305,55.3812],[-2.3346,55.383],[-2.3349,55.3856],[-2.3358,55.386],[-2.3358,55.3873],[-2.335,55.3888],[-2.335,55.3904],[-2.3355,55.3926],[-2.3388,55.3948],[-2.3401,55.3952],[-2.3434,55.3974],[-2.3449,55.3993],[-2.343,55.4004],[-2.3419,55.4004],[-2.3403,55.4012],[-2.3377,55.4012],[-2.3364,55.4019],[-2.334,55.4021],[-2.3334,55.4026],[-2.333,55.4043],[-2.3356,55.4082],[-2.3338,55.4088],[-2.3324,55.4099],[-2.3307,55.4097],[-2.3287,55.4083],[-2.3273,55.408],[-2.3238,55.4076],[-2.322,55.4077],[-2.3207,55.4082],[-2.3197,55.4076],[-2.3164,55.4074],[-2.3132,55.4068],[-2.3125,55.4099],[-2.3102,55.4102],[-2.3067,55.4112],[-2.3042,55.4127],[-2.3018,55.4137],[-2.2963,55.4147],[-2.2955,55.4154],[-2.2951,55.4169],[-2.2938,55.4185],[-2.2945,55.4205],[-2.2842,55.4228],[-2.282,55.4247],[-2.2801,55.4258],[-2.278,55.4264],[-2.2739,55.426],[-2.2717,55.4288],[-2.2706,55.4296],[-2.2683,55.43],[-2.2645,55.4288],[-2.2622,55.4286],[-2.2615,55.4299],[-2.2606,55.4329],[-2.2586,55.4322],[-2.2562,55.4322],[-2.2538,55.4319],[-2.2429,55.4322],[-2.2366,55.431],[-2.2338,55.4292],[-2.2313,55.4284],[-2.2299,55.4306],[-2.2282,55.4303],[-2.2233,55.4313],[-2.2231,55.4322],[-2.2211,55.4331],[-2.2056,55.4375],[-2.2033,55.439],[-2.2019,55.4406],[-2.1988,55.4419],[-2.1947,55.4447],[-2.1933,55.4472],[-2.1935,55.4498],[-2.192,55.4528],[-2.19,55.4543],[-2.1884,55.4564],[-2.1896,55.4604],[-2.1896,55.4612],[-2.1844,55.4641],[-2.1787,55.4653],[-2.1704,55.4669],[-2.1665,55.4675],[-2.1655,55.4684],[-2.1685,55.4691],[-2.1737,55.4723],[-2.1778,55.4726],[-2.1817,55.4731],[-2.1868,55.4736],[-2.1907,55.4741],[-2.196,55.4753],[-2.201,55.475],[-2.2018,55.4758],[-2.2034,55.4786],[-2.2051,55.4799],[-2.2063,55.4814],[-2.2062,55.4826],[-2.204,55.4855],[-2.2022,55.4882],[-2.2026,55.4895],[-2.2053,55.4915],[-2.207,55.4941],[-2.2088,55.4947],[-2.2088,55.4957],[-2.2119,55.4994],[-2.2146,55.501],[-2.2169,55.5028],[-2.219,55.5053],[-2.2202,55.5062],[-2.2265,55.5071],[-2.228,55.508],[-2.229,55.5098],[-2.2282,55.5128],[-2.2268,55.5177],[-2.2266,55.5195],[-2.2252,55.5212],[-2.2243,55.5228],[-2.2253,55.5243],[-2.2276,55.5284],[-2.2332,55.5296],[-2.2336,55.5324],[-2.2334,55.5331],[-2.2338,55.5408],[-2.233,55.5416],[-2.2332,55.5431],[-2.2322,55.5448],[-2.2341,55.5466],[-2.2352,55.5483],[-2.2408,55.5527],[-2.2402,55.5555],[-2.244,55.5568],[-2.2478,55.5567],[-2.2512,55.5599],[-2.2533,55.5615],[-2.2575,55.5626],[-2.2599,55.5637],[-2.2595,55.5648],[-2.2611,55.5658],[-2.2637,55.5665],[-2.269,55.5697],[-2.27,55.5701],[-2.273,55.5724],[-2.2756,55.5752],[-2.2801,55.5773],[-2.2855,55.5778],[-2.2885,55.5801],[-2.2895,55.5811],[-2.2922,55.5854],[-2.2923,55.586],[-2.2911,55.5877],[-2.2904,55.5896],[-2.2882,55.5913],[-2.2878,55.5929],[-2.2886,55.5949],[-2.2859,55.5965],[-2.2881,55.5981],[-2.2889,55.5984],[-2.2879,55.6012],[-2.2903,55.6027],[-2.2892,55.6038],[-2.2923,55.6046],[-2.2939,55.6046],[-2.2955,55.6082],[-2.2951,55.6086],[-2.3059,55.6121],[-2.3073,55.6111],[-2.3161,55.6205],[-2.3089,55.6225],[-2.309,55.6244],[-2.3086,55.6289],[-2.3108,55.6289],[-2.315,55.6279],[-2.3174,55.6282],[-2.3198,55.6277],[-2.3218,55.6261],[-2.3243,55.6262],[-2.3278,55.6273],[-2.3298,55.6291],[-2.3322,55.6298],[-2.3346,55.6312],[-2.3359,55.6327],[-2.3351,55.6332],[-2.335,55.6345],[-2.3331,55.6346],[-2.3316,55.6351],[-2.3273,55.6362],[-2.3261,55.6372],[-2.3256,55.6383],[-2.326,55.6399],[-2.3256,55.6421],[-2.3247,55.6432],[-2.3226,55.6436],[-2.3194,55.6431],[-2.317,55.6431],[-2.3148,55.6436],[-2.3131,55.6448],[-2.3097,55.6463],[-2.3076,55.6468],[-2.3027,55.6473],[-2.2998,55.6472],[-2.2973,55.6468],[-2.2929,55.6453],[-2.2892,55.6434],[-2.283,55.6429],[-2.2769,55.6427],[-2.2731,55.6427],[-2.2694,55.6431],[-2.2636,55.6441],[-2.2598,55.6446],[-2.2566,55.6446],[-2.255,55.6444],[-2.2514,55.6432],[-2.2523,55.6426],[-2.2498,55.6416],[-2.2486,55.64],[-2.2457,55.6395],[-2.2424,55.6401],[-2.2372,55.6403],[-2.2348,55.6408],[-2.2336,55.6416],[-2.2316,55.6438],[-2.2323,55.6454],[-2.2354,55.6464],[-2.2402,55.647],[-2.2425,55.6477],[-2.2473,55.6502],[-2.2484,55.6513],[-2.2482,55.6524],[-2.245,55.6531],[-2.2414,55.6546],[-2.2396,55.6551],[-2.237,55.6563],[-2.2337,55.6584],[-2.2321,55.661],[-2.2309,55.662],[-2.2269,55.6631],[-2.2209,55.6635],[-2.2184,55.6643],[-2.2177,55.665],[-2.217,55.6669],[-2.2182,55.6701],[-2.2196,55.6722],[-2.2197,55.6737],[-2.2187,55.6759],[-2.2116,55.6796],[-2.2089,55.6806],[-2.2081,55.6837],[-2.2073,55.6848],[-2.2053,55.6864],[-2.2031,55.687],[-2.1989,55.6877],[-2.1975,55.6887],[-2.1953,55.6909],[-2.1926,55.6951],[-2.1912,55.6963],[-2.1898,55.696],[-2.1881,55.6968],[-2.1867,55.6986],[-2.1861,55.7001],[-2.184,55.7016],[-2.1806,55.7033],[-2.1774,55.7036],[-2.1706,55.7049],[-2.1672,55.706],[-2.1666,55.7071],[-2.1677,55.7084],[-2.1712,55.71],[-2.1725,55.7108],[-2.1742,55.7126],[-2.1769,55.7161],[-2.1772,55.7181],[-2.1744,55.7203],[-2.1695,55.7221],[-2.1669,55.7226],[-2.1616,55.7229],[-2.1587,55.7228],[-2.1566,55.7223],[-2.1542,55.7222],[-2.1517,55.7225],[-2.1501,55.7235],[-2.1478,55.7267],[-2.1482,55.73],[-2.1498,55.733],[-2.1499,55.7345],[-2.1494,55.7358],[-2.1472,55.7377],[-2.1456,55.7387],[-2.1418,55.7399],[-2.1387,55.7405],[-2.1365,55.7404],[-2.1318,55.7393],[-2.1311,55.7388],[-2.127,55.7374],[-2.1253,55.7371],[-2.1217,55.7373],[-2.1195,55.7376],[-2.1173,55.7384],[-2.1167,55.7393],[-2.1167,55.7407],[-2.118,55.7428],[-2.1177,55.7443],[-2.1168,55.7459],[-2.1149,55.7476],[-2.1137,55.7482],[-2.1106,55.7475],[-2.1077,55.7473],[-2.1063,55.7477],[-2.1055,55.7493],[-2.1051,55.7511],[-2.106,55.7523],[-2.1072,55.7551],[-2.1085,55.7567],[-2.1087,55.7581],[-2.1063,55.76],[-2.1012,55.7616],[-2.0979,55.7621],[-2.0937,55.7622],[-2.0904,55.762],[-2.0865,55.7616],[-2.0792,55.7604],[-2.0753,55.7599],[-2.0656,55.7593],[-2.0611,55.7585],[-2.0552,55.7572],[-2.0531,55.7575],[-2.0478,55.7577],[-2.0436,55.7584],[-2.0388,55.7598],[-2.0372,55.7608],[-2.034,55.7644],[-2.0336,55.7664],[-2.0316,55.7698],[-2.0296,55.7707],[-2.0248,55.7714],[-2.0264,55.7702],[-2.0294,55.7688],[-2.0284,55.7682],[-2.0269,55.7686],[-2.0243,55.7698],[-2.0178,55.7715],[-2.015,55.7717],[-2.0124,55.7707],[-2.0107,55.769],[-2.0105,55.7675],[-2.0078,55.7662],[-2.0095,55.7656],[-2.0088,55.7646],[-2.0078,55.7644],[-2.0043,55.7621],[-2.0017,55.761],[-2.0008,55.7613],[-1.9974,55.7607],[-1.994,55.7617],[-1.9924,55.7612],[-1.9896,55.7567],[-1.9852,55.7525],[-1.9832,55.7509],[-1.9804,55.7498],[-1.9792,55.7483],[-1.9759,55.7461],[-1.9734,55.7449],[-1.972,55.742],[-1.9704,55.741],[-1.9661,55.7398],[-1.9632,55.7382],[-1.9621,55.7365],[-1.9621,55.7356],[-1.9607,55.7332],[-1.9567,55.7315],[-1.9549,55.7301],[-1.9517,55.7289],[-1.949,55.7272],[-1.9465,55.7265],[-1.9466,55.7257],[-1.9442,55.7242],[-1.9442,55.7237],[-1.942,55.7222],[-1.9378,55.7198],[-1.9277,55.7152],[-1.9216,55.713],[-1.9193,55.712],[-1.9196,55.7113],[-1.9187,55.7104],[-1.9187,55.7091],[-1.9173,55.7081],[-1.9139,55.7069],[-1.912,55.705],[-1.9066,55.7041],[-1.9033,55.7032],[-1.901,55.7014],[-1.8997,55.701],[-1.8975,55.6992],[-1.8902,55.6969],[-1.8841,55.6944],[-1.883,55.693],[-1.8827,55.6911],[-1.882,55.6889],[-1.8802,55.6855],[-1.8814,55.6847],[-1.8771,55.6841],[-1.8732,55.6828],[-1.8726,55.6814],[-1.8729,55.68],[-1.8746,55.678],[-1.8725,55.6774],[-1.8729,55.6764],[-1.8741,55.6756],[-1.8725,55.6742],[-1.8716,55.6726],[-1.8689,55.671],[-1.8679,55.6688],[-1.8681,55.6679],[-1.8658,55.6656],[-1.8637,55.6643],[-1.8607,55.6613],[-1.8603,55.6594],[-1.8584,55.6579],[-1.8572,55.656],[-1.8545,55.6545],[-1.8513,55.6534],[-1.8492,55.6534],[-1.8472,55.6523],[-1.8453,55.6508],[-1.8435,55.648],[-1.8411,55.6457],[-1.8431,55.6442],[-1.8405,55.6425],[-1.8389,55.6423],[-1.8364,55.6416],[-1.8332,55.6398],[-1.832,55.6387],[-1.8293,55.6382],[-1.8278,55.6382],[-1.8241,55.6376],[-1.8188,55.6363],[-1.816,55.6344],[-1.8132,55.6337],[-1.8078,55.6342],[-1.805,55.6347],[-1.8015,55.6365],[-1.8001,55.6377],[-1.797,55.6417],[-1.7919,55.6458],[-1.7895,55.6468],[-1.7872,55.6448],[-1.7842,55.6442],[-1.7821,55.6416],[-1.7797,55.6406],[-1.7782,55.6395],[-1.7781,55.6381],[-1.7754,55.6366],[-1.7744,55.6355],[-1.7722,55.6341],[-1.7695,55.632],[-1.766,55.6279],[-1.7648,55.6259],[-1.7653,55.6228],[-1.766,55.6215],[-1.7707,55.6186],[-1.7725,55.6172],[-1.7757,55.6166],[-1.7773,55.617],[-1.7815,55.6167],[-1.7853,55.6169],[-1.7853,55.6164],[-1.7828,55.6154],[-1.7789,55.6149],[-1.7772,55.6124],[-1.7751,55.6121],[-1.7755,55.6112],[-1.7723,55.6089],[-1.7709,55.6069],[-1.7699,55.6063],[-1.7691,55.605],[-1.7708,55.6035],[-1.7686,55.6031],[-1.7683,55.604],[-1.7641,55.6045],[-1.7585,55.6086],[-1.7591,55.6103],[-1.7583,55.6114],[-1.7555,55.6126],[-1.7517,55.6135],[-1.749,55.6139],[-1.7496,55.6149],[-1.7482,55.6155],[-1.745,55.6165],[-1.7434,55.618],[-1.7415,55.6184],[-1.7391,55.6183],[-1.7365,55.6175],[-1.7344,55.6173],[-1.7337,55.6167],[-1.7297,55.6172],[-1.7268,55.6172],[-1.7254,55.6166],[-1.7237,55.6168],[-1.7226,55.6156],[-1.7199,55.6141],[-1.7194,55.6134],[-1.7164,55.6123],[-1.7031,55.6095],[-1.6945,55.6071],[-1.6923,55.6063],[-1.691,55.6053],[-1.6892,55.6027],[-1.6878,55.6014],[-1.6854,55.6008],[-1.6829,55.5992],[-1.6798,55.5981],[-1.677,55.5952],[-1.6741,55.5942],[-1.6722,55.5925],[-1.6679,55.5892],[-1.6667,55.5876],[-1.6642,55.5859],[-1.6627,55.5857],[-1.6588,55.5846],[-1.6547,55.5832],[-1.653,55.5831],[-1.6506,55.5819],[-1.6489,55.5822],[-1.6459,55.5816],[-1.6452,55.5804],[-1.6439,55.5794],[-1.6396,55.5784],[-1.64,55.577],[-1.6413,55.5762],[-1.6433,55.5764],[-1.6445,55.5759],[-1.6458,55.5742],[-1.6454,55.5739],[-1.645,55.5715],[-1.6421,55.5686],[-1.6404,55.5663],[-1.638,55.5651],[-1.6355,55.5631],[-1.6341,55.5606],[-1.6328,55.5594],[-1.6302,55.5577],[-1.6276,55.5578],[-1.6265,55.5576],[-1.6282,55.5564],[-1.6284,55.555],[-1.6275,55.5539],[-1.6234,55.5522],[-1.6226,55.5515],[-1.6253,55.5502],[-1.6258,55.551],[-1.6286,55.5515],[-1.6309,55.551],[-1.6327,55.5501],[-1.634,55.5486],[-1.6352,55.5463],[-1.6365,55.5415],[-1.6373,55.541],[-1.6361,55.5384],[-1.6346,55.5365],[-1.6342,55.5352],[-1.6331,55.5339],[-1.6303,55.5311],[-1.6258,55.5275],[-1.6245,55.5268],[-1.6187,55.5261],[-1.6201,55.5248],[-1.6201,55.5238],[-1.6185,55.5223],[-1.6172,55.5219],[-1.6126,55.5218],[-1.6109,55.5215],[-1.6108,55.5202],[-1.6135,55.5183],[-1.6155,55.5171],[-1.6187,55.5145],[-1.6181,55.5131],[-1.6166,55.5117],[-1.6141,55.5101],[-1.6136,55.5094],[-1.6139,55.5075],[-1.6151,55.5063],[-1.6166,55.504],[-1.6166,55.5021],[-1.6159,55.5002],[-1.6143,55.4982],[-1.6111,55.4957],[-1.6081,55.4946],[-1.6065,55.4943],[-1.6019,55.4944],[-1.5995,55.4931],[-1.5987,55.4923],[-1.5951,55.4912],[-1.592,55.4912],[-1.5923,55.4899],[-1.5916,55.4856],[-1.5934,55.485],[-1.5939,55.4838],[-1.5937,55.4825],[-1.5922,55.4801],[-1.5921,55.4774],[-1.5925,55.4764],[-1.5923,55.4745],[-1.5929,55.4726],[-1.5917,55.4726],[-1.5912,55.4714],[-1.592,55.4701],[-1.5905,55.4677],[-1.5901,55.465],[-1.5893,55.4643],[-1.5886,55.462],[-1.5891,55.4614],[-1.5909,55.4614],[-1.5913,55.4603],[-1.5931,55.4581],[-1.5927,55.4564],[-1.592,55.4558],[-1.5922,55.4544],[-1.5901,55.4537],[-1.5884,55.4527],[-1.5882,55.4516],[-1.5864,55.4494],[-1.5875,55.448],[-1.5864,55.4476],[-1.5895,55.4445],[-1.5903,55.4425],[-1.5918,55.4423],[-1.5933,55.4401],[-1.5911,55.4388],[-1.5911,55.4374],[-1.5882,55.4362],[-1.5873,55.4343],[-1.5843,55.4333],[-1.5822,55.4332],[-1.5808,55.4326],[-1.5785,55.4323],[-1.5763,55.4325],[-1.5754,55.4308],[-1.5777,55.4286],[-1.5777,55.4279],[-1.5803,55.4244],[-1.5799,55.423],[-1.5802,55.4206],[-1.5818,55.4181],[-1.5817,55.4157],[-1.5804,55.4138],[-1.5787,55.4097],[-1.5803,55.4068],[-1.5834,55.4059],[-1.5851,55.4064],[-1.5882,55.4057],[-1.5926,55.4028],[-1.5936,55.4016],[-1.5942,55.3996],[-1.594,55.3985],[-1.5972,55.3943],[-1.6012,55.3924],[-1.6033,55.391],[-1.6052,55.3894],[-1.6066,55.3877],[-1.6096,55.3857],[-1.6125,55.3852],[-1.6146,55.3858],[-1.6147,55.3868],[-1.6171,55.3883],[-1.6187,55.3876],[-1.6192,55.3885],[-1.6174,55.3891],[-1.6168,55.3911],[-1.6172,55.3919],[-1.6189,55.392],[-1.6187,55.3901],[-1.6194,55.3896],[-1.6209,55.3905],[-1.6234,55.3896],[-1.6223,55.3876],[-1.6205,55.3865],[-1.6193,55.3845],[-1.618,55.3845],[-1.6198,55.386],[-1.619,55.3863],[-1.616,55.3843],[-1.6176,55.3834],[-1.6165,55.3818],[-1.6146,55.3799],[-1.613,55.3804],[-1.6145,55.3823],[-1.6138,55.3844],[-1.6116,55.3846],[-1.6093,55.3844],[-1.608,55.3831],[-1.6076,55.379],[-1.6059,55.3731],[-1.6036,55.3669],[-1.6025,55.365],[-1.6004,55.3633],[-1.6017,55.3628],[-1.6015,55.3617],[-1.5969,55.3549],[-1.5934,55.3506],[-1.5907,55.3478],[-1.5882,55.3448],[-1.5852,55.3422],[-1.5832,55.3408],[-1.5812,55.339],[-1.5814,55.3378],[-1.5868,55.3406],[-1.5886,55.3413],[-1.591,55.3412],[-1.5949,55.3435],[-1.5957,55.3464],[-1.5965,55.3464],[-1.596,55.344],[-1.5952,55.3428],[-1.5941,55.3424],[-1.5917,55.3405],[-1.5935,55.3402],[-1.5994,55.3424],[-1.6009,55.3428],[-1.6033,55.3439],[-1.6052,55.3441],[-1.6082,55.3447],[-1.6074,55.3481],[-1.608,55.3491],[-1.6095,55.3498],[-1.6126,55.3498],[-1.614,55.3493],[-1.6147,55.3485],[-1.6134,55.3457],[-1.613,55.3457],[-1.6138,55.3488],[-1.613,55.3494],[-1.6104,55.3495],[-1.6085,55.3485],[-1.608,55.3476],[-1.6094,55.3451],[-1.6092,55.3445],[-1.605,55.3431],[-1.5993,55.3417],[-1.5962,55.3403],[-1.5929,55.3385],[-1.5869,55.337],[-1.5868,55.3361],[-1.5832,55.3355],[-1.5817,55.3365],[-1.5797,55.3362],[-1.5762,55.3369],[-1.5737,55.3363],[-1.5722,55.3371],[-1.5708,55.337],[-1.5701,55.3353],[-1.5677,55.3344],[-1.5665,55.3331],[-1.5637,55.3324],[-1.5616,55.3295],[-1.5591,55.3279],[-1.5541,55.3255],[-1.5512,55.3236],[-1.5494,55.3217],[-1.5496,55.3198],[-1.5505,55.3176],[-1.5507,55.3157],[-1.5496,55.3118],[-1.5504,55.3109],[-1.5555,55.309],[-1.5578,55.3073],[-1.5588,55.3061],[-1.5612,55.3014],[-1.5629,55.2996],[-1.566,55.2968],[-1.5688,55.2935],[-1.5699,55.2918],[-1.5707,55.2898],[</t>
  </si>
  <si>
    <t>{"type":"Polygon","coordinates":[[[-2.3791,53.6309],[-2.3794,53.6287],[-2.3791,53.6272],[-2.3812,53.6273],[-2.3835,53.6255],[-2.3812,53.6244],[-2.378,53.6233],[-2.3768,53.6221],[-2.3776,53.6205],[-2.376,53.6182],[-2.3763,53.6175],[-2.3742,53.6162],[-2.3694,53.6152],[-2.3686,53.6155],[-2.363,53.6103],[-2.3645,53.609],[-2.3636,53.6078],[-2.3637,53.6061],[-2.3651,53.6043],[-2.3647,53.6034],[-2.3663,53.6019],[-2.367,53.5999],[-2.3695,53.5974],[-2.3685,53.5964],[-2.3687,53.5956],[-2.3729,53.594],[-2.3769,53.5933],[-2.3761,53.5912],[-2.3749,53.5908],[-2.3751,53.5896],[-2.3765,53.5888],[-2.3766,53.5878],[-2.3753,53.5859],[-2.3754,53.5841],[-2.3766,53.5821],[-2.3752,53.5805],[-2.3745,53.5802],[-2.3748,53.578],[-2.3735,53.5765],[-2.3727,53.5727],[-2.3739,53.5721],[-2.3735,53.5704],[-2.371,53.5707],[-2.3691,53.5703],[-2.3679,53.5692],[-2.3664,53.5685],[-2.361,53.5683],[-2.3573,53.5632],[-2.3562,53.5614],[-2.3562,53.5595],[-2.3573,53.5578],[-2.3559,53.5567],[-2.3567,53.5561],[-2.3571,53.5544],[-2.3583,53.5532],[-2.3597,53.5528],[-2.361,53.5534],[-2.3615,53.5555],[-2.3629,53.556],[-2.3667,53.5533],[-2.3686,53.5534],[-2.3718,53.5543],[-2.3736,53.5539],[-2.3672,53.5517],[-2.3623,53.5513],[-2.3624,53.5504],[-2.3559,53.5493],[-2.3513,53.5478],[-2.3475,53.5473],[-2.3439,53.5453],[-2.3415,53.5459],[-2.3417,53.5424],[-2.34,53.5396],[-2.3373,53.5375],[-2.3376,53.5369],[-2.337,53.5357],[-2.3382,53.5336],[-2.343,53.5368],[-2.3459,53.5374],[-2.3479,53.5374],[-2.3488,53.5367],[-2.3486,53.5356],[-2.3514,53.5357],[-2.3527,53.5337],[-2.3539,53.5339],[-2.3547,53.5327],[-2.3528,53.5323],[-2.3535,53.5302],[-2.3508,53.5296],[-2.3517,53.529],[-2.3544,53.5262],[-2.3681,53.5292],[-2.3686,53.5282],[-2.3705,53.5288],[-2.3826,53.5309],[-2.3854,53.5315],[-2.3887,53.5327],[-2.3914,53.5345],[-2.3935,53.5364],[-2.3967,53.5378],[-2.3998,53.5385],[-2.4101,53.5383],[-2.4142,53.5391],[-2.4199,53.5407],[-2.4231,53.541],[-2.4298,53.5413],[-2.4348,53.5418],[-2.4371,53.5422],[-2.4381,53.54],[-2.4396,53.5395],[-2.441,53.5384],[-2.442,53.5361],[-2.4413,53.5351],[-2.442,53.5336],[-2.4427,53.5333],[-2.4439,53.5317],[-2.4458,53.5302],[-2.4478,53.5294],[-2.448,53.5282],[-2.4511,53.5286],[-2.456,53.5294],[-2.4615,53.5307],[-2.4661,53.5307],[-2.4686,53.5318],[-2.4699,53.5321],[-2.4724,53.5317],[-2.474,53.5324],[-2.4784,53.5335],[-2.4823,53.5334],[-2.4897,53.5346],[-2.4902,53.5356],[-2.4965,53.5367],[-2.499,53.538],[-2.5015,53.5378],[-2.5034,53.5385],[-2.5069,53.5388],[-2.5076,53.537],[-2.5091,53.5357],[-2.5093,53.5346],[-2.5102,53.5341],[-2.513,53.5363],[-2.5157,53.5356],[-2.516,53.5322],[-2.5154,53.5303],[-2.5159,53.5291],[-2.5207,53.5273],[-2.5226,53.5272],[-2.5242,53.5264],[-2.5253,53.5264],[-2.5277,53.5256],[-2.5278,53.5242],[-2.5289,53.5231],[-2.5338,53.5231],[-2.5338,53.524],[-2.5349,53.5254],[-2.5362,53.5264],[-2.5362,53.5275],[-2.5385,53.5282],[-2.5398,53.5289],[-2.5408,53.5302],[-2.5425,53.5306],[-2.5438,53.5325],[-2.5464,53.5338],[-2.5512,53.5352],[-2.5521,53.5361],[-2.5533,53.5361],[-2.5544,53.5369],[-2.5568,53.538],[-2.5603,53.538],[-2.5619,53.5392],[-2.5617,53.5403],[-2.5604,53.5417],[-2.5592,53.5424],[-2.5595,53.5431],[-2.5581,53.5446],[-2.559,53.5459],[-2.5631,53.5474],[-2.5666,53.5474],[-2.5687,53.5486],[-2.5683,53.5498],[-2.567,53.5508],[-2.564,53.5512],[-2.5627,53.5518],[-2.5627,53.5528],[-2.5612,53.5532],[-2.5611,53.5548],[-2.5599,53.5555],[-2.5626,53.5581],[-2.5632,53.5602],[-2.5596,53.5612],[-2.5632,53.5632],[-2.5666,53.5644],[-2.5685,53.5647],[-2.5677,53.5655],[-2.5672,53.5676],[-2.5656,53.5687],[-2.5657,53.5699],[-2.5684,53.572],[-2.5704,53.5727],[-2.573,53.574],[-2.5753,53.5768],[-2.5784,53.5774],[-2.5789,53.5778],[-2.5777,53.5794],[-2.578,53.5813],[-2.5822,53.5829],[-2.5831,53.5838],[-2.5851,53.5851],[-2.5893,53.5865],[-2.5954,53.588],[-2.5964,53.5888],[-2.6017,53.5888],[-2.6032,53.5882],[-2.6062,53.5883],[-2.6085,53.5893],[-2.6124,53.5905],[-2.6134,53.5904],[-2.6181,53.5911],[-2.6197,53.591],[-2.621,53.5903],[-2.6255,53.5894],[-2.627,53.5895],[-2.6286,53.5905],[-2.6279,53.5919],[-2.6259,53.5937],[-2.624,53.5939],[-2.6229,53.5936],[-2.6219,53.5943],[-2.6198,53.5943],[-2.6188,53.5954],[-2.6174,53.5958],[-2.6179,53.597],[-2.6163,53.598],[-2.6153,53.6001],[-2.6155,53.6023],[-2.6136,53.6036],[-2.6122,53.6039],[-2.6113,53.605],[-2.6081,53.6065],[-2.6049,53.607],[-2.6026,53.6087],[-2.6007,53.6084],[-2.5976,53.609],[-2.5959,53.6108],[-2.5935,53.61],[-2.5918,53.6098],[-2.5915,53.609],[-2.5899,53.6087],[-2.5881,53.6077],[-2.5863,53.6057],[-2.5847,53.6055],[-2.5829,53.6046],[-2.5834,53.604],[-2.5812,53.6024],[-2.5801,53.6012],[-2.5809,53.6001],[-2.5801,53.5994],[-2.5783,53.5987],[-2.5782,53.5981],[-2.5752,53.5959],[-2.5754,53.5952],[-2.5739,53.5947],[-2.5693,53.5956],[-2.5626,53.5982],[-2.5596,53.5989],[-2.559,53.6003],[-2.5581,53.6005],[-2.5573,53.6018],[-2.5573,53.603],[-2.5557,53.6044],[-2.5525,53.6051],[-2.5522,53.6073],[-2.5481,53.6084],[-2.5472,53.6092],[-2.5461,53.6089],[-2.543,53.6099],[-2.539,53.6108],[-2.5375,53.6118],[-2.5372,53.6127],[-2.5336,53.615],[-2.532,53.6152],[-2.5297,53.6164],[-2.5294,53.617],[-2.5265,53.618],[-2.522,53.6204],[-2.5173,53.6235],[-2.5113,53.627],[-2.5079,53.6254],[-2.497,53.6227],[-2.4853,53.6192],[-2.4792,53.617],[-2.473,53.6166],[-2.4704,53.6199],[-2.4671,53.621],[-2.4666,53.6215],[-2.4643,53.6221],[-2.4634,53.622],[-2.4597,53.62],[-2.4575,53.621],[-2.4538,53.622],[-2.4531,53.6229],[-2.4554,53.6241],[-2.4562,53.6239],[-2.4583,53.6246],[-2.4568,53.6257],[-2.4564,53.6267],[-2.4549,53.6269],[-2.4535,53.6279],[-2.4507,53.6277],[-2.4493,53.6311],[-2.4484,53.6318],[-2.4497,53.6331],[-2.4493,53.6354],[-2.448,53.6367],[-2.4492,53.6378],[-2.4489,53.639],[-2.4503,53.6414],[-2.4486,53.642],[-2.4472,53.6414],[-2.443,53.6424],[-2.4423,53.6438],[-2.4387,53.646],[-2.4369,53.6449],[-2.4327,53.6414],[-2.4306,53.6384],[-2.4261,53.635],[-2.4259,53.6282],[-2.4264,53.6265],[-2.4217,53.6238],[-2.4199,53.6236],[-2.4162,53.6237],[-2.4138,53.6247],[-2.4086,53.6254],[-2.4045,53.6251],[-2.4037,53.6244],[-2.4012,53.6246],[-2.4001,53.6277],[-2.4008,53.629],[-2.3987,53.6317],[-2.3975,53.6322],[-2.386,53.633],[-2.3852,53.632],[-2.3834,53.6312],[-2.3791,53.6309]]]}</t>
  </si>
  <si>
    <t>{"type":"Polygon","coordinates":[[[-2.2718,53.6145],[-2.2695,53.6125],[-2.2688,53.6112],[-2.2666,53.6091],[-2.2644,53.6076],[-2.2618,53.6066],[-2.2592,53.606],[-2.2557,53.6061],[-2.253,53.6069],[-2.251,53.6072],[-2.2505,53.6049],[-2.2482,53.6021],[-2.2455,53.6015],[-2.2449,53.6008],[-2.2456,53.5991],[-2.2473,53.5994],[-2.2499,53.5992],[-2.2557,53.597],[-2.2583,53.595],[-2.2584,53.5937],[-2.2591,53.5922],[-2.2625,53.5925],[-2.265,53.5923],[-2.2659,53.5914],[-2.2689,53.5919],[-2.2701,53.5919],[-2.2694,53.5903],[-2.2705,53.5892],[-2.272,53.5902],[-2.2755,53.5915],[-2.2768,53.5914],[-2.2784,53.5897],[-2.2787,53.5883],[-2.278,53.5861],[-2.2788,53.5855],[-2.2801,53.5858],[-2.282,53.587],[-2.2826,53.5864],[-2.2824,53.5839],[-2.2805,53.5821],[-2.2791,53.5821],[-2.2776,53.5809],[-2.2777,53.5802],[-2.2736,53.5793],[-2.2691,53.5803],[-2.2682,53.5812],[-2.268,53.5837],[-2.2676,53.5844],[-2.2651,53.5857],[-2.2625,53.5848],[-2.2611,53.5847],[-2.2592,53.5853],[-2.2562,53.5836],[-2.2546,53.5824],[-2.2545,53.5808],[-2.2507,53.5784],[-2.2503,53.5766],[-2.2467,53.5737],[-2.2433,53.5717],[-2.244,53.5701],[-2.2451,53.5702],[-2.2455,53.5686],[-2.2433,53.5678],[-2.2459,53.5655],[-2.2466,53.564],[-2.2481,53.5633],[-2.2465,53.5616],[-2.2442,53.562],[-2.2426,53.5615],[-2.2391,53.5609],[-2.2366,53.5592],[-2.2417,53.5571],[-2.2377,53.5538],[-2.2363,53.5511],[-2.2356,53.5474],[-2.2342,53.5433],[-2.2344,53.5417],[-2.2363,53.5407],[-2.2372,53.5388],[-2.2385,53.5388],[-2.2389,53.5397],[-2.2454,53.5431],[-2.248,53.5441],[-2.2517,53.5446],[-2.2534,53.5439],[-2.2582,53.5433],[-2.2598,53.5426],[-2.2675,53.538],[-2.2686,53.5368],[-2.2683,53.535],[-2.2673,53.5336],[-2.2672,53.5325],[-2.2661,53.5311],[-2.2659,53.5273],[-2.2641,53.5247],[-2.2625,53.525],[-2.2568,53.5272],[-2.2466,53.5292],[-2.2488,53.5248],[-2.251,53.5256],[-2.2515,53.524],[-2.2535,53.5242],[-2.2529,53.5225],[-2.2544,53.5217],[-2.2542,53.5207],[-2.2565,53.5202],[-2.257,53.5179],[-2.2576,53.5181],[-2.2614,53.5182],[-2.2683,53.5176],[-2.2716,53.5175],[-2.2745,53.5164],[-2.2805,53.5158],[-2.2825,53.5152],[-2.2851,53.5136],[-2.2895,53.5127],[-2.2908,53.512],[-2.2914,53.5136],[-2.2927,53.5146],[-2.2946,53.5155],[-2.2975,53.5156],[-2.3014,53.5167],[-2.3026,53.5176],[-2.3021,53.5204],[-2.3031,53.5222],[-2.3052,53.5237],[-2.3093,53.5262],[-2.3104,53.5271],[-2.3117,53.5275],[-2.3161,53.5274],[-2.3195,53.527],[-2.3231,53.527],[-2.3248,53.5273],[-2.3277,53.5293],[-2.3313,53.5302],[-2.3356,53.5316],[-2.3382,53.5336],[-2.337,53.5357],[-2.3376,53.5369],[-2.3373,53.5375],[-2.34,53.5396],[-2.3417,53.5424],[-2.3415,53.5459],[-2.3439,53.5453],[-2.3475,53.5473],[-2.3513,53.5478],[-2.3559,53.5493],[-2.3624,53.5504],[-2.3623,53.5513],[-2.3672,53.5517],[-2.3736,53.5539],[-2.3718,53.5543],[-2.3686,53.5534],[-2.3667,53.5533],[-2.3629,53.556],[-2.3615,53.5555],[-2.361,53.5534],[-2.3597,53.5528],[-2.3583,53.5532],[-2.3571,53.5544],[-2.3567,53.5561],[-2.3559,53.5567],[-2.3573,53.5578],[-2.3562,53.5595],[-2.3562,53.5614],[-2.3573,53.5632],[-2.361,53.5683],[-2.3664,53.5685],[-2.3679,53.5692],[-2.3691,53.5703],[-2.371,53.5707],[-2.3735,53.5704],[-2.3739,53.5721],[-2.3727,53.5727],[-2.3735,53.5765],[-2.3748,53.578],[-2.3745,53.5802],[-2.3752,53.5805],[-2.3766,53.5821],[-2.3754,53.5841],[-2.3753,53.5859],[-2.3766,53.5878],[-2.3765,53.5888],[-2.3751,53.5896],[-2.3749,53.5908],[-2.3761,53.5912],[-2.3769,53.5933],[-2.3729,53.594],[-2.3687,53.5956],[-2.3685,53.5964],[-2.3695,53.5974],[-2.367,53.5999],[-2.3663,53.6019],[-2.3647,53.6034],[-2.3651,53.6043],[-2.3637,53.6061],[-2.3636,53.6078],[-2.3645,53.609],[-2.363,53.6103],[-2.3686,53.6155],[-2.3694,53.6152],[-2.3742,53.6162],[-2.3763,53.6175],[-2.376,53.6182],[-2.3776,53.6205],[-2.3768,53.6221],[-2.378,53.6233],[-2.3812,53.6244],[-2.3835,53.6255],[-2.3812,53.6273],[-2.3791,53.6272],[-2.3794,53.6287],[-2.3791,53.6309],[-2.3766,53.6311],[-2.3763,53.6318],[-2.3709,53.632],[-2.3698,53.6326],[-2.3702,53.6332],[-2.3686,53.6351],[-2.3685,53.638],[-2.37,53.638],[-2.3725,53.642],[-2.3707,53.6446],[-2.3692,53.6451],[-2.3671,53.645],[-2.3667,53.6468],[-2.3671,53.6477],[-2.3663,53.6501],[-2.3655,53.652],[-2.363,53.6549],[-2.3626,53.656],[-2.3636,53.6574],[-2.3683,53.6625],[-2.3701,53.665],[-2.3712,53.6671],[-2.3612,53.665],[-2.3556,53.6645],[-2.3554,53.6594],[-2.3533,53.6585],[-2.3484,53.6578],[-2.3334,53.6552],[-2.3265,53.6556],[-2.3255,53.6554],[-2.3204,53.656],[-2.3186,53.6552],[-2.3157,53.6554],[-2.3141,53.6568],[-2.3134,53.6581],[-2.3115,53.6599],[-2.3076,53.661],[-2.306,53.663],[-2.3001,53.667],[-2.2988,53.6665],[-2.2956,53.6642],[-2.2956,53.6617],[-2.2939,53.6582],[-2.2943,53.6572],[-2.2939,53.6561],[-2.2955,53.6556],[-2.2956,53.6531],[-2.2972,53.6526],[-2.2976,53.6517],[-2.2973,53.6502],[-2.2976,53.6484],[-2.2963,53.6446],[-2.2957,53.6415],[-2.2953,53.6404],[-2.2923,53.638],[-2.2913,53.6363],[-2.2897,53.635],[-2.2888,53.6336],[-2.2889,53.6328],[-2.287,53.6319],[-2.2858,53.6306],[-2.2848,53.6285],[-2.2835,53.627],[-2.2845,53.6254],[-2.283,53.6234],[-2.2824,53.6217],[-2.2828,53.6202],[-2.2807,53.6209],[-2.2783,53.6203],[-2.2777,53.6187],[-2.2758,53.6188],[-2.2726,53.6185],[-2.2718,53.6145]]]}</t>
  </si>
  <si>
    <t>{"type":"Polygon","coordinates":[[[-2.2372,53.5388],[-2.2341,53.5392],[-2.2334,53.5402],[-2.231,53.5403],[-2.2287,53.5408],[-2.2278,53.5416],[-2.2208,53.5427],[-2.2187,53.5439],[-2.2178,53.5434],[-2.2177,53.5424],[-2.2163,53.5422],[-2.2131,53.5421],[-2.2109,53.5408],[-2.2085,53.5384],[-2.2075,53.5385],[-2.2057,53.5369],[-2.2069,53.5358],[-2.2069,53.5343],[-2.2058,53.5331],[-2.2009,53.5318],[-2.197,53.5318],[-2.1938,53.5316],[-2.1885,53.53],[-2.186,53.529],[-2.1844,53.529],[-2.1774,53.5278],[-2.1721,53.5271],[-2.1721,53.5278],[-2.1702,53.5277],[-2.1705,53.5239],[-2.169,53.5234],[-2.1648,53.5201],[-2.1592,53.5221],[-2.1563,53.5188],[-2.1548,53.518],[-2.1553,53.5169],[-2.1582,53.5154],[-2.1595,53.5144],[-2.1605,53.513],[-2.162,53.5128],[-2.1643,53.5135],[-2.1672,53.5134],[-2.1687,53.5135],[-2.1717,53.5129],[-2.1732,53.5121],[-2.1743,53.509],[-2.1767,53.507],[-2.1783,53.5068],[-2.1787,53.5058],[-2.1779,53.5054],[-2.1769,53.504],[-2.1755,53.5026],[-2.1726,53.5024],[-2.1685,53.501],[-2.1674,53.4999],[-2.1658,53.4989],[-2.1637,53.4994],[-2.1621,53.4982],[-2.1618,53.4973],[-2.1634,53.4968],[-2.1632,53.4961],[-2.164,53.4949],[-2.1639,53.4929],[-2.163,53.4928],[-2.164,53.4914],[-2.166,53.4916],[-2.1666,53.4906],[-2.1662,53.4889],[-2.169,53.4885],[-2.1689,53.4872],[-2.1697,53.4868],[-2.1685,53.4829],[-2.1674,53.4808],[-2.1677,53.4801],[-2.166,53.4795],[-2.1658,53.4777],[-2.165,53.4769],[-2.1621,53.4762],[-2.1616,53.4748],[-2.1586,53.4753],[-2.1559,53.4753],[-2.1549,53.4744],[-2.1529,53.4735],[-2.1504,53.4728],[-2.1501,53.471],[-2.1478,53.469],[-2.1468,53.4677],[-2.1479,53.4666],[-2.1479,53.4658],[-2.1491,53.4651],[-2.1501,53.4637],[-2.1528,53.4632],[-2.1502,53.4608],[-2.1508,53.4602],[-2.1492,53.4594],[-2.1503,53.4579],[-2.1521,53.4577],[-2.1534,53.457],[-2.1585,53.4549],[-2.1604,53.4543],[-2.1599,53.4533],[-2.1617,53.4531],[-2.1613,53.4518],[-2.166,53.4538],[-2.1674,53.4494],[-2.1706,53.4487],[-2.1729,53.448],[-2.172,53.4472],[-2.1734,53.4454],[-2.174,53.4438],[-2.1741,53.4406],[-2.1747,53.4379],[-2.1753,53.4343],[-2.1765,53.4331],[-2.1817,53.4351],[-2.1839,53.4352],[-2.1856,53.4361],[-2.1882,53.4364],[-2.1871,53.4352],[-2.1883,53.4349],[-2.1913,53.4352],[-2.1931,53.4292],[-2.1932,53.4277],[-2.1969,53.4281],[-2.1995,53.4267],[-2.201,53.4243],[-2.2024,53.4233],[-2.2068,53.4209],[-2.2076,53.4201],[-2.2061,53.4196],[-2.2072,53.4188],[-2.2084,53.4191],[-2.2097,53.4179],[-2.2134,53.4189],[-2.2146,53.4134],[-2.2155,53.4109],[-2.2147,53.4094],[-2.2126,53.407],[-2.2157,53.406],[-2.2195,53.4051],[-2.2193,53.4039],[-2.2204,53.4023],[-2.2227,53.4012],[-2.2249,53.4014],[-2.2277,53.4008],[-2.2372,53.401],[-2.2387,53.4007],[-2.2406,53.3998],[-2.2425,53.3995],[-2.2431,53.3975],[-2.2468,53.396],[-2.2444,53.3941],[-2.2459,53.3937],[-2.246,53.3914],[-2.2445,53.3913],[-2.2439,53.3904],[-2.2457,53.3899],[-2.2462,53.3878],[-2.2426,53.3877],[-2.2426,53.3859],[-2.243,53.3849],[-2.2431,53.383],[-2.2409,53.3806],[-2.2412,53.3793],[-2.2421,53.3782],[-2.2415,53.3749],[-2.2403,53.374],[-2.2387,53.3715],[-2.2387,53.3707],[-2.2369,53.3702],[-2.2378,53.3675],[-2.2408,53.3596],[-2.2441,53.3598],[-2.2442,53.361],[-2.2467,53.3611],[-2.2496,53.3606],[-2.2541,53.3608],[-2.2564,53.3607],[-2.2589,53.3595],[-2.2585,53.3573],[-2.2609,53.3562],[-2.2646,53.3539],[-2.2642,53.353],[-2.2662,53.3518],[-2.2671,53.3506],[-2.2718,53.3507],[-2.2729,53.3505],[-2.2784,53.3486],[-2.2803,53.346],[-2.2846,53.3465],[-2.2867,53.3455],[-2.2859,53.345],[-2.2869,53.3437],[-2.2899,53.3423],[-2.2915,53.343],[-2.2959,53.343],[-2.2967,53.342],[-2.2979,53.3418],[-2.3013,53.3401],[-2.3028,53.341],[-2.299,53.3428],[-2.2975,53.3438],[-2.2965,53.3449],[-2.2965,53.3458],[-2.2982,53.3466],[-2.2969,53.3484],[-2.2986,53.3497],[-2.3033,53.3506],[-2.3045,53.3522],[-2.3056,53.3531],[-2.3079,53.3535],[-2.3089,53.3542],[-2.312,53.3547],[-2.3126,53.3559],[-2.3141,53.3566],[-2.314,53.3574],[-2.306,53.3584],[-2.3001,53.36],[-2.297,53.362],[-2.2956,53.3646],[-2.294,53.368],[-2.2906,53.3727],[-2.2857,53.3762],[-2.2886,53.3769],[-2.2906,53.3785],[-2.2927,53.3808],[-2.2942,53.3817],[-2.2965,53.3822],[-2.3002,53.3848],[-2.2991,53.3861],[-2.2997,53.3877],[-2.3002,53.3912],[-2.2998,53.3918],[-2.3017,53.3937],[-2.3027,53.3942],[-2.3046,53.3962],[-2.305,53.3971],[-2.3073,53.3974],[-2.3098,53.4003],[-2.3199,53.4116],[-2.3167,53.4111],[-2.3127,53.4098],[-2.3046,53.41],[-2.3037,53.4096],[-2.3016,53.4098],[-2.2979,53.4084],[-2.2974,53.4108],[-2.2965,53.4119],[-2.2939,53.4136],[-2.2904,53.4144],[-2.2889,53.4154],[-2.2873,53.4149],[-2.2839,53.4162],[-2.2815,53.4153],[-2.2779,53.4155],[-2.2784,53.4176],[-2.2781,53.4184],[-2.2754,53.4194],[-2.2736,53.4225],[-2.2752,53.4232],[-2.2806,53.4239],[-2.2842,53.4254],[-2.2853,53.4272],[-2.2861,53.4295],[-2.2886,53.4318],[-2.2933,53.4327],[-2.2956,53.4324],[-2.2996,53.4333],[-2.3,53.4336],[-2.3002,53.4362],[-2.2997,53.4373],[-2.2954,53.4358],[-2.2943,53.436],[-2.2954,53.4388],[-2.2915,53.4392],[-2.2899,53.4414],[-2.2916,53.4432],[-2.2933,53.4436],[-2.2918,53.4454],[-2.2896,53.4451],[-2.2863,53.4491],[-2.2831,53.449],[-2.2798,53.4492],[-2.2796,53.4501],[-2.2772,53.4505],[-2.2715,53.4507],[-2.2583,53.4588],[-2.2556,53.4596],[-2.2537,53.4599],[-2.253,53.4613],[-2.2533,53.4622],[-2.2543,53.4625],[-2.2559,53.4622],[-2.2579,53.4624],[-2.2584,53.4637],[-2.2597,53.4653],[-2.2627,53.4674],[-2.2641,53.4676],[-2.2646,53.4688],[-2.2657,53.4697],[-2.2682,53.4697],[-2.2667,53.4708],[-2.2653,53.4727],[-2.2641,53.4736],[-2.263,53.4764],[-2.2595,53.4782],[-2.2564,53.4803],[-2.2533,53.4817],[-2.2489,53.4832],[-2.246,53.4849],[-2.2451,53.4861],[-2.2454,53.4868],[-2.2488,53.4883],[-2.2491,53.4892],[-2.2504,53.49],[-2.2507,53.4919],[-2.2516,53.493],[-2.2535,53.4935],[-2.2525,53.495],[-2.2549,53.4973],[-2.254,53.4976],[-2.2554,53.4991],[-2.2543,53.4996],[-2.2546,53.5008],[-2.254,53.5011],[-2.2515,53.5039],[-2.2493,53.5033],[-2.2471,53.5024],[-2.2466,53.5037],[-2.2454,53.505],[-2.2458,53.5065],[-2.2489,53.5071],[-2.2485,53.5077],[-2.2503,53.508],[-2.2493,53.509],[-2.2481,53.5094],[-2.2467,53.5113],[-2.2452,53.5121],[-2.2469,53.5143],[-2.2503,53.5163],[-2.2542,53.5174],[-2.257,53.5179],[-2.2565,53.5202],[-2.2542,53.5207],[-2.2544,53.5217],[-2.2529,53.5225],[-2.2535,53.5242],[-2.2515,53.524],[-2.251,53.5256],[-2.2488,53.5248],[-2.2466,53.5292],[-2.2568,53.5272],[-2.2625,53.525],[-2.2641,53.5247],[-2.2659,53.5273],[-2.2661,53.5311],[-2.2672,53.5325],[-2.2673,53.5336],[-2.2683,53.535],[-2.2686,53.5368],[-2.2675,53.538],[-2.2598,53.5426],[-2.2582,53.5433],[-2.2534,53.5439],[-2.2517,53.5446],[-2.248,53.5441],[-2.2454,53.5431],[-2.2389,53.5397],[-2.2385,53.5388],[-2.2372,53.5388]]]}</t>
  </si>
  <si>
    <t>{"type":"MultiPolygon","coordinates":[[[[-2.5952,53.3224],[-2.5952,53.3201],[-2.5967,53.3194],[-2.5993,53.3187],[-2.6024,53.3185],[-2.6036,53.318],[-2.6047,53.3155],[-2.6078,53.3139],[-2.6093,53.315],[-2.6101,53.3164],[-2.6099,53.3178],[-2.6135,53.3189],[-2.6167,53.3206],[-2.6199,53.3203],[-2.621,53.3191],[-2.6179,53.3182],[-2.6175,53.3176],[-2.6198,53.3169],[-2.6178,53.3161],[-2.6227,53.312],[-2.6247,53.3118],[-2.6241,53.3094],[-2.6283,53.3084],[-2.6295,53.3078],[-2.6339,53.3076],[-2.6357,53.3079],[-2.6384,53.3095],[-2.6417,53.3095],[-2.6451,53.3101],[-2.6444,53.3086],[-2.6424,53.306],[-2.6428,53.3058],[-2.6459,53.3073],[-2.6488,53.3082],[-2.6653,53.3114],[-2.6729,53.3129],[-2.6782,53.3141],[-2.6852,53.3154],[-2.6872,53.314],[-2.6876,53.3134],[-2.697,53.308],[-2.6986,53.3069],[-2.7008,53.3058],[-2.7061,53.3088],[-2.7082,53.3097],[-2.7157,53.3119],[-2.7235,53.3131],[-2.7241,53.3124],[-2.7277,53.3124],[-2.73,53.3121],[-2.7322,53.3112],[-2.733,53.3104],[-2.7343,53.3072],[-2.7357,53.3067],[-2.7393,53.3069],[-2.7407,53.3081],[-2.7435,53.3097],[-2.745,53.3109],[-2.7474,53.3124],[-2.7509,53.3142],[-2.7524,53.3147],[-2.7524,53.3155],[-2.7541,53.3175],[-2.7575,53.3199],[-2.7599,53.3223],[-2.762,53.3247],[-2.7632,53.3271],[-2.7634,53.3295],[-2.7626,53.332],[-2.7593,53.336],[-2.76,53.3365],[-2.7582,53.3392],[-2.7559,53.342],[-2.7538,53.3434],[-2.7421,53.3455],[-2.7403,53.3452],[-2.7318,53.3447],[-2.7311,53.345],[-2.7225,53.3445],[-2.7187,53.3449],[-2.7163,53.3462],[-2.714,53.3479],[-2.7131,53.348],[-2.7084,53.3501],[-2.7057,53.3525],[-2.7024,53.3546],[-2.7014,53.3557],[-2.6996,53.3566],[-2.6979,53.3568],[-2.693,53.3567],[-2.6852,53.3559],[-2.6813,53.3548],[-2.678,53.3545],[-2.6752,53.3544],[-2.6746,53.3536],[-2.6457,53.3609],[-2.6422,53.3617],[-2.6306,53.364],[-2.6277,53.3599],[-2.6269,53.3586],[-2.6276,53.3549],[-2.629,53.3543],[-2.6295,53.3527],[-2.6286,53.3525],[-2.631,53.3483],[-2.6315,53.346],[-2.6284,53.3456],[-2.6277,53.3466],[-2.6242,53.3461],[-2.6227,53.3474],[-2.6192,53.3469],[-2.616,53.3467],[-2.6144,53.3473],[-2.6115,53.3464],[-2.6096,53.3463],[-2.6072,53.3444],[-2.6066,53.3429],[-2.607,53.3423],[-2.6112,53.3412],[-2.6122,53.3397],[-2.6135,53.3384],[-2.6151,53.336],[-2.6157,53.3347],[-2.6198,53.3319],[-2.6175,53.3296],[-2.6149,53.3288],[-2.6125,53.3295],[-2.6104,53.3304],[-2.6076,53.3272],[-2.6047,53.3266],[-2.6026,53.3251],[-2.6006,53.3246],[-2.5986,53.325],[-2.5963,53.3245],[-2.596,53.323],[-2.5952,53.3224]]],[[[-2.6906,53.3854],[-2.6938,53.3844],[-2.6957,53.3834],[-2.6966,53.3826],[-2.6975,53.3811],[-2.6977,53.3793],[-2.6972,53.3685],[-2.6937,53.3649],[-2.6934,53.3642],[-2.6934,53.3618],[-2.6959,53.3621],[-2.6998,53.3622],[-2.7045,53.3613],[-2.7089,53.3596],[-2.7136,53.3571],[-2.7177,53.3556],[-2.7195,53.3552],[-2.7222,53.3557],[-2.7256,53.3552],[-2.7284,53.3544],[-2.729,53.3531],[-2.7317,53.3521],[-2.7313,53.3494],[-2.7324,53.3483],[-2.7359,53.3477],[-2.7416,53.3497],[-2.7475,53.3506],[-2.7504,53.3505],[-2.7571,53.3496],[-2.7591,53.3496],[-2.7624,53.3488],[-2.7666,53.3471],[-2.769,53.3455],[-2.7705,53.344],[-2.7727,53.3406],[-2.7753,53.3382],[-2.7776,53.335],[-2.7784,53.3324],[-2.7775,53.33],[-2.7787,53.3278],[-2.7808,53.3265],[-2.783,53.3248],[-2.7852,53.3236],[-2.789,53.3224],[-2.7946,53.3222],[-2.795,53.3228],[-2.7975,53.3244],[-2.8036,53.3275],[-2.8058,53.328],[-2.8098,53.3297],[-2.8191,53.333],[-2.8215,53.3333],[-2.8244,53.3329],[-2.8267,53.3316],[-2.8315,53.3351],[-2.8325,53.3373],[-2.8311,53.3378],[-2.8272,53.3379],[-2.8235,53.3374],[-2.8232,53.3389],[-2.8223,53.3407],[-2.8202,53.3404],[-2.8198,53.3412],[-2.818,53.343],[-2.8199,53.3437],[-2.8191,53.345],[-2.8187,53.3465],[-2.8188,53.348],[-2.8166,53.3492],[-2.8164,53.3501],[-2.8115,53.3532],[-2.8091,53.3551],[-2.8039,53.3557],[-2.8002,53.3559],[-2.7972,53.3559],[-2.7873,53.3563],[-2.7863,53.3584],[-2.7848,53.3607],[-2.7846,53.3619],[-2.7809,53.3662],[-2.7819,53.3675],[-2.7802,53.3699],[-2.7823,53.3704],[-2.7808,53.3722],[-2.7797,53.3756],[-2.7771,53.3797],[-2.7767,53.381],[-2.7756,53.3807],[-2.7731,53.3811],[-2.7723,53.3828],[-2.7694,53.3839],[-2.7676,53.3838],[-2.7645,53.3827],[-2.7606,53.3823],[-2.7589,53.3811],[-2.7577,53.3807],[-2.7578,53.3829],[-2.76,53.3844],[-2.7558,53.3854],[-2.7524,53.386],[-2.7516,53.3869],[-2.7492,53.3883],[-2.7483,53.3884],[-2.7475,53.3906],[-2.7471,53.3924],[-2.7501,53.3924],[-2.7506,53.3938],[-2.7472,53.3944],[-2.7441,53.3948],[-2.7434,53.3953],[-2.7452,53.397],[-2.7463,53.3995],[-2.7453,53.401],[-2.7452,53.4021],[-2.7439,53.4025],[-2.7406,53.4014],[-2.7366,53.4009],[-2.7289,53.3997],[-2.7248,53.3997],[-2.721,53.4],[-2.7181,53.3997],[-2.7166,53.3989],[-2.7161,53.3969],[-2.7151,53.3945],[-2.7128,53.3906],[-2.7102,53.3899],[-2.7103,53.3893],[-2.7051,53.3879],[-2.705,53.3867],[-2.7015,53.3869],[-2.6951,53.3861],[-2.6906,53.3854]]]]}</t>
  </si>
  <si>
    <t>{"type":"Polygon","coordinates":[[[-2.0095,53.6168],[-2.0083,53.6145],[-2.0077,53.6144],[-2.0066,53.6122],[-1.9996,53.6079],[-1.9959,53.6051],[-1.9948,53.6034],[-1.9907,53.5995],[-1.9836,53.5914],[-1.9827,53.5902],[-1.9782,53.5868],[-1.9712,53.5841],[-1.9694,53.5822],[-1.9676,53.581],[-1.9669,53.58],[-1.9566,53.5776],[-1.9537,53.576],[-1.9537,53.5757],[-1.9511,53.5738],[-1.9503,53.5741],[-1.9481,53.5728],[-1.9464,53.5715],[-1.9446,53.5687],[-1.9427,53.5616],[-1.9287,53.5556],[-1.9253,53.5529],[-1.9245,53.5525],[-1.9216,53.553],[-1.9194,53.5509],[-1.9153,53.5515],[-1.9129,53.5516],[-1.9116,53.5462],[-1.9096,53.5384],[-1.9119,53.538],[-1.9144,53.5365],[-1.9158,53.5329],[-1.9174,53.5322],[-1.9224,53.5308],[-1.9228,53.5286],[-1.9226,53.5263],[-1.9236,53.5228],[-1.9268,53.5209],[-1.9224,53.5181],[-1.9219,53.5172],[-1.9168,53.5145],[-1.9175,53.5131],[-1.9192,53.5121],[-1.922,53.5099],[-1.9245,53.5095],[-1.9256,53.5089],[-1.9284,53.5082],[-1.9355,53.5058],[-1.9382,53.5064],[-1.9427,53.5065],[-1.9463,53.5047],[-1.9473,53.5045],[-1.9506,53.5042],[-1.9558,53.5045],[-1.9576,53.5054],[-1.9595,53.5059],[-1.9613,53.5073],[-1.9634,53.5098],[-1.9667,53.5104],[-1.9683,53.511],[-1.9731,53.5124],[-1.9748,53.5133],[-1.9778,53.5144],[-1.9812,53.5151],[-1.9846,53.5162],[-1.987,53.5167],[-1.9883,53.518],[-1.9921,53.5201],[-1.9969,53.522],[-2.003,53.5202],[-2.0091,53.5191],[-2.0118,53.5197],[-2.0168,53.5212],[-2.0188,53.5214],[-2.0175,53.5237],[-2.0181,53.5248],[-2.0203,53.526],[-2.0232,53.5284],[-2.0247,53.5285],[-2.026,53.5292],[-2.0325,53.5302],[-2.0345,53.5294],[-2.035,53.5303],[-2.037,53.5302],[-2.0396,53.5292],[-2.0399,53.53],[-2.0445,53.5299],[-2.0511,53.5304],[-2.0549,53.5314],[-2.0572,53.5304],[-2.0563,53.5293],[-2.0533,53.5268],[-2.0533,53.5254],[-2.0545,53.5238],[-2.0542,53.5223],[-2.0562,53.5222],[-2.0584,53.5229],[-2.0619,53.5223],[-2.0623,53.5217],[-2.0642,53.5212],[-2.0647,53.5228],[-2.0686,53.5221],[-2.0711,53.5213],[-2.075,53.5212],[-2.0752,53.5206],[-2.0776,53.5202],[-2.0784,53.5206],[-2.0933,53.5206],[-2.093,53.5193],[-2.0934,53.5181],[-2.0954,53.5176],[-2.0949,53.5169],[-2.0955,53.5156],[-2.0989,53.5141],[-2.0997,53.5132],[-2.0995,53.5122],[-2.1006,53.5113],[-2.1024,53.511],[-2.1033,53.5097],[-2.107,53.5088],[-2.1107,53.5083],[-2.1131,53.5076],[-2.115,53.5066],[-2.1176,53.5059],[-2.1197,53.5057],[-2.1204,53.5016],[-2.1213,53.5008],[-2.1233,53.5007],[-2.1244,53.4996],[-2.1268,53.4986],[-2.1308,53.4985],[-2.1316,53.4981],[-2.1352,53.4953],[-2.1361,53.4919],[-2.1409,53.4911],[-2.1454,53.492],[-2.147,53.4938],[-2.1483,53.4929],[-2.1545,53.4929],[-2.1566,53.4942],[-2.1593,53.4932],[-2.162,53.4933],[-2.163,53.4928],[-2.1639,53.4929],[-2.164,53.4949],[-2.1632,53.4961],[-2.1634,53.4968],[-2.1618,53.4973],[-2.1621,53.4982],[-2.1637,53.4994],[-2.1658,53.4989],[-2.1674,53.4999],[-2.1685,53.501],[-2.1726,53.5024],[-2.1755,53.5026],[-2.1769,53.504],[-2.1779,53.5054],[-2.1787,53.5058],[-2.1783,53.5068],[-2.1767,53.507],[-2.1743,53.509],[-2.1732,53.5121],[-2.1717,53.5129],[-2.1687,53.5135],[-2.1672,53.5134],[-2.1643,53.5135],[-2.162,53.5128],[-2.1605,53.513],[-2.1595,53.5144],[-2.1582,53.5154],[-2.1553,53.5169],[-2.1548,53.518],[-2.1563,53.5188],[-2.1592,53.5221],[-2.1648,53.5201],[-2.169,53.5234],[-2.1705,53.5239],[-2.1702,53.5277],[-2.1721,53.5278],[-2.1721,53.5271],[-2.1774,53.5278],[-2.1844,53.529],[-2.186,53.529],[-2.179,53.5356],[-2.178,53.5373],[-2.1755,53.5384],[-2.175,53.5398],[-2.1732,53.5415],[-2.1694,53.5461],[-2.1696,53.5464],[-2.1699,53.5514],[-2.1718,53.5513],[-2.1722,53.5519],[-2.1722,53.5544],[-2.1719,53.5558],[-2.172,53.5582],[-2.1687,53.5588],[-2.1682,53.5602],[-2.166,53.5612],[-2.1642,53.5629],[-2.1632,53.5634],[-2.1595,53.5645],[-2.1581,53.5643],[-2.1572,53.5648],[-2.153,53.5661],[-2.1509,53.5671],[-2.1519,53.5742],[-2.1526,53.5747],[-2.1521,53.5762],[-2.1524,53.579],[-2.1566,53.5823],[-2.1468,53.5837],[-2.1363,53.5832],[-2.132,53.5844],[-2.1258,53.5865],[-2.124,53.5891],[-2.1232,53.5898],[-2.1189,53.5923],[-2.1178,53.5927],[-2.1127,53.5928],[-2.1118,53.5971],[-2.1121,53.5986],[-2.1106,53.5997],[-2.1086,53.599],[-2.1073,53.5994],[-2.1056,53.5976],[-2.1014,53.5974],[-2.0999,53.5977],[-2.0977,53.5961],[-2.0925,53.5966],[-2.0907,53.5974],[-2.0882,53.5967],[-2.0872,53.5957],[-2.0855,53.5954],[-2.0839,53.5944],[-2.0815,53.5952],[-2.0699,53.595],[-2.0677,53.5935],[-2.0673,53.5924],[-2.0599,53.5925],[-2.0551,53.5946],[-2.056,53.5971],[-2.055,53.5979],[-2.0532,53.5986],[-2.0485,53.5998],[-2.0442,53.6003],[-2.0423,53.6004],[-2.0387,53.6017],[-2.0355,53.6034],[-2.0313,53.6102],[-2.0328,53.6119],[-2.0328,53.6145],[-2.0322,53.6159],[-2.0303,53.6174],[-2.03,53.6205],[-2.0287,53.6226],[-2.0268,53.6242],[-2.0262,53.6224],[-2.0264,53.6208],[-2.0248,53.6178],[-2.023,53.6158],[-2.0187,53.616],[-2.0155,53.6153],[-2.0144,53.6154],[-2.0095,53.6168]]]}</t>
  </si>
  <si>
    <t>{"type":"Polygon","coordinates":[[[-2.0268,53.6242],[-2.0287,53.6226],[-2.03,53.6205],[-2.0303,53.6174],[-2.0322,53.6159],[-2.0328,53.6145],[-2.0328,53.6119],[-2.0313,53.6102],[-2.0355,53.6034],[-2.0387,53.6017],[-2.0423,53.6004],[-2.0442,53.6003],[-2.0485,53.5998],[-2.0532,53.5986],[-2.055,53.5979],[-2.056,53.5971],[-2.0551,53.5946],[-2.0599,53.5925],[-2.0673,53.5924],[-2.0677,53.5935],[-2.0699,53.595],[-2.0815,53.5952],[-2.0839,53.5944],[-2.0855,53.5954],[-2.0872,53.5957],[-2.0882,53.5967],[-2.0907,53.5974],[-2.0925,53.5966],[-2.0977,53.5961],[-2.0999,53.5977],[-2.1014,53.5974],[-2.1056,53.5976],[-2.1073,53.5994],[-2.1086,53.599],[-2.1106,53.5997],[-2.1121,53.5986],[-2.1118,53.5971],[-2.1127,53.5928],[-2.1178,53.5927],[-2.1189,53.5923],[-2.1232,53.5898],[-2.124,53.5891],[-2.1258,53.5865],[-2.132,53.5844],[-2.1363,53.5832],[-2.1468,53.5837],[-2.1566,53.5823],[-2.1524,53.579],[-2.1521,53.5762],[-2.1526,53.5747],[-2.1519,53.5742],[-2.1509,53.5671],[-2.153,53.5661],[-2.1572,53.5648],[-2.1581,53.5643],[-2.1595,53.5645],[-2.1632,53.5634],[-2.1642,53.5629],[-2.166,53.5612],[-2.1682,53.5602],[-2.1687,53.5588],[-2.172,53.5582],[-2.1719,53.5558],[-2.1722,53.5544],[-2.1722,53.5519],[-2.1718,53.5513],[-2.1699,53.5514],[-2.1696,53.5464],[-2.1694,53.5461],[-2.1732,53.5415],[-2.175,53.5398],[-2.1755,53.5384],[-2.178,53.5373],[-2.179,53.5356],[-2.186,53.529],[-2.1885,53.53],[-2.1938,53.5316],[-2.197,53.5318],[-2.2009,53.5318],[-2.2058,53.5331],[-2.2069,53.5343],[-2.2069,53.5358],[-2.2057,53.5369],[-2.2075,53.5385],[-2.2085,53.5384],[-2.2109,53.5408],[-2.2131,53.5421],[-2.2163,53.5422],[-2.2177,53.5424],[-2.2178,53.5434],[-2.2187,53.5439],[-2.2208,53.5427],[-2.2278,53.5416],[-2.2287,53.5408],[-2.231,53.5403],[-2.2334,53.5402],[-2.2341,53.5392],[-2.2372,53.5388],[-2.2363,53.5407],[-2.2344,53.5417],[-2.2342,53.5433],[-2.2356,53.5474],[-2.2363,53.5511],[-2.2377,53.5538],[-2.2417,53.5571],[-2.2366,53.5592],[-2.2391,53.5609],[-2.2426,53.5615],[-2.2442,53.562],[-2.2465,53.5616],[-2.2481,53.5633],[-2.2466,53.564],[-2.2459,53.5655],[-2.2433,53.5678],[-2.2455,53.5686],[-2.2451,53.5702],[-2.244,53.5701],[-2.2433,53.5717],[-2.2467,53.5737],[-2.2503,53.5766],[-2.2507,53.5784],[-2.2545,53.5808],[-2.2546,53.5824],[-2.2562,53.5836],[-2.2592,53.5853],[-2.2611,53.5847],[-2.2625,53.5848],[-2.2651,53.5857],[-2.2676,53.5844],[-2.268,53.5837],[-2.2682,53.5812],[-2.2691,53.5803],[-2.2736,53.5793],[-2.2777,53.5802],[-2.2776,53.5809],[-2.2791,53.5821],[-2.2805,53.5821],[-2.2824,53.5839],[-2.2826,53.5864],[-2.282,53.587],[-2.2801,53.5858],[-2.2788,53.5855],[-2.278,53.5861],[-2.2787,53.5883],[-2.2784,53.5897],[-2.2768,53.5914],[-2.2755,53.5915],[-2.272,53.5902],[-2.2705,53.5892],[-2.2694,53.5903],[-2.2701,53.5919],[-2.2689,53.5919],[-2.2659,53.5914],[-2.265,53.5923],[-2.2625,53.5925],[-2.2591,53.5922],[-2.2584,53.5937],[-2.2583,53.595],[-2.2557,53.597],[-2.2499,53.5992],[-2.2473,53.5994],[-2.2456,53.5991],[-2.2449,53.6008],[-2.2455,53.6015],[-2.2482,53.6021],[-2.2505,53.6049],[-2.251,53.6072],[-2.253,53.6069],[-2.2557,53.6061],[-2.2592,53.606],[-2.2618,53.6066],[-2.2644,53.6076],[-2.2666,53.6091],[-2.2688,53.6112],[-2.2695,53.6125],[-2.2718,53.6145],[-2.2694,53.616],[-2.2678,53.616],[-2.2668,53.6155],[-2.2665,53.6145],[-2.2606,53.6162],[-2.2579,53.6164],[-2.2591,53.6183],[-2.2593,53.6192],[-2.2568,53.6204],[-2.26,53.6207],[-2.2596,53.6217],[-2.2602,53.6223],[-2.2605,53.6243],[-2.263,53.625],[-2.2625,53.6262],[-2.2632,53.6288],[-2.2638,53.6298],[-2.2644,53.6339],[-2.2654,53.6394],[-2.2677,53.641],[-2.2672,53.6427],[-2.2694,53.6439],[-2.2691,53.6454],[-2.2699,53.646],[-2.2692,53.6469],[-2.2664,53.649],[-2.2656,53.6506],[-2.2629,53.6517],[-2.2614,53.6541],[-2.2602,53.6548],[-2.2573,53.6553],[-2.2535,53.6565],[-2.2527,53.6575],[-2.2487,53.6601],[-2.2464,53.6622],[-2.2459,53.6635],[-2.2366,53.667],[-2.2331,53.6688],[-2.2262,53.6706],[-2.2248,53.6699],[-2.2216,53.669],[-2.2177,53.669],[-2.2156,53.6667],[-2.2146,53.665],[-2.2119,53.6633],[-2.2113,53.6633],[-2.2089,53.6616],[-2.2072,53.6607],[-2.2079,53.6595],[-2.2068,53.6569],[-2.2045,53.6562],[-2.2052,53.6543],[-2.1977,53.6521],[-2.197,53.651],[-2.1914,53.6493],[-2.1903,53.6492],[-2.1896,53.648],[-2.1824,53.6482],[-2.1811,53.6458],[-2.1835,53.6452],[-2.1827,53.6443],[-2.1827,53.643],[-2.1805,53.6405],[-2.1819,53.6403],[-2.1841,53.6392],[-2.1854,53.6382],[-2.1614,53.6414],[-2.161,53.6428],[-2.1606,53.6483],[-2.1637,53.652],[-2.1642,53.6534],[-2.1639,53.6547],[-2.1599,53.6593],[-2.155,53.6642],[-2.1535,53.6687],[-2.1486,53.6745],[-2.148,53.6783],[-2.1481,53.682],[-2.1463,53.6822],[-2.1448,53.6796],[-2.1427,53.678],[-2.1411,53.679],[-2.1404,53.6816],[-2.1397,53.6828],[-2.1381,53.6838],[-2.137,53.684],[-2.1341,53.6857],[-2.1329,53.6844],[-2.1302,53.6833],[-2.1277,53.6815],[-2.1269,53.6797],[-2.1269,53.6775],[-2.1263,53.6757],[-2.1254,53.6748],[-2.1181,53.6712],[-2.1136,53.6711],[-2.1074,53.6718],[-2.097,53.6726],[-2.0963,53.6717],[-2.0935,53.6703],[-2.0922,53.6702],[-2.0903,53.671],[-2.0876,53.6707],[-2.0861,53.6712],[-2.0844,53.6729],[-2.0838,53.6761],[-2.0841,53.6776],[-2.0825,53.6782],[-2.0799,53.6783],[-2.0794,53.6779],[-2.0766,53.6773],[-2.0733,53.6775],[-2.0715,53.6787],[-2.0655,53.6811],[-2.0651,53.6815],[-2.0618,53.6828],[-2.0562,53.6831],[-2.0555,53.6826],[-2.0512,53.6837],[-2.0489,53.6802],[-2.0513,53.6793],[-2.0531,53.6782],[-2.0544,53.6769],[-2.0549,53.6755],[-2.0546,53.6738],[-2.0537,53.6714],[-2.0522,53.6694],[-2.0502,53.669],[-2.0475,53.667],[-2.0448,53.6655],[-2.0389,53.6632],[-2.0371,53.6623],[-2.0356,53.6589],[-2.0357,53.6576],[-2.0366,53.6553],[-2.0405,53.6509],[-2.0397,53.649],[-2.0406,53.6477],[-2.0416,53.6454],[-2.0416,53.6425],[-2.0411,53.6408],[-2.0365,53.638],[-2.033,53.6371],[-2.03,53.6362],[-2.029,53.6342],[-2.0297,53.6308],[-2.031,53.629],[-2.0296,53.6272],[-2.0268,53.6242]]]}</t>
  </si>
  <si>
    <t>{"type":"Polygon","coordinates":[[[-2.3382,53.5336],[-2.3356,53.5316],[-2.3313,53.5302],[-2.3277,53.5293],[-2.3248,53.5273],[-2.3231,53.527],[-2.3195,53.527],[-2.3161,53.5274],[-2.3117,53.5275],[-2.3104,53.5271],[-2.3093,53.5262],[-2.3052,53.5237],[-2.3031,53.5222],[-2.3021,53.5204],[-2.3026,53.5176],[-2.3014,53.5167],[-2.2975,53.5156],[-2.2946,53.5155],[-2.2927,53.5146],[-2.2914,53.5136],[-2.2908,53.512],[-2.2895,53.5127],[-2.2851,53.5136],[-2.2825,53.5152],[-2.2805,53.5158],[-2.2745,53.5164],[-2.2716,53.5175],[-2.2683,53.5176],[-2.2614,53.5182],[-2.2576,53.5181],[-2.257,53.5179],[-2.2542,53.5174],[-2.2503,53.5163],[-2.2469,53.5143],[-2.2452,53.5121],[-2.2467,53.5113],[-2.2481,53.5094],[-2.2493,53.509],[-2.2503,53.508],[-2.2485,53.5077],[-2.2489,53.5071],[-2.2458,53.5065],[-2.2454,53.505],[-2.2466,53.5037],[-2.2471,53.5024],[-2.2493,53.5033],[-2.2515,53.5039],[-2.254,53.5011],[-2.2546,53.5008],[-2.2543,53.4996],[-2.2554,53.4991],[-2.254,53.4976],[-2.2549,53.4973],[-2.2525,53.495],[-2.2535,53.4935],[-2.2516,53.493],[-2.2507,53.4919],[-2.2504,53.49],[-2.2491,53.4892],[-2.2488,53.4883],[-2.2454,53.4868],[-2.2451,53.4861],[-2.246,53.4849],[-2.2489,53.4832],[-2.2533,53.4817],[-2.2564,53.4803],[-2.2595,53.4782],[-2.263,53.4764],[-2.2641,53.4736],[-2.2653,53.4727],[-2.2697,53.4712],[-2.2726,53.4697],[-2.2782,53.4658],[-2.28,53.465],[-2.2825,53.4649],[-2.2838,53.4653],[-2.2939,53.469],[-2.3004,53.4714],[-2.3081,53.4747],[-2.3095,53.4755],[-2.3163,53.4787],[-2.3192,53.4796],[-2.324,53.4803],[-2.3273,53.4803],[-2.3297,53.4799],[-2.3432,53.4767],[-2.354,53.4743],[-2.3623,53.4716],[-2.3771,53.4665],[-2.3792,53.4655],[-2.3862,53.4634],[-2.3898,53.4619],[-2.3956,53.4588],[-2.3978,53.4575],[-2.401,53.4551],[-2.4055,53.4511],[-2.4072,53.4492],[-2.4097,53.4454],[-2.41,53.4438],[-2.4108,53.4421],[-2.4129,53.4394],[-2.4135,53.4375],[-2.4165,53.4326],[-2.418,53.4307],[-2.4212,53.4281],[-2.4235,53.4267],[-2.4268,53.4251],[-2.4459,53.4174],[-2.4494,53.4159],[-2.4493,53.4167],[-2.4508,53.4175],[-2.4512,53.4188],[-2.4491,53.4206],[-2.449,53.4229],[-2.4506,53.4245],[-2.4514,53.4266],[-2.4542,53.4284],[-2.4551,53.43],[-2.458,53.432],[-2.46,53.434],[-2.4617,53.4364],[-2.4638,53.4371],[-2.4672,53.4372],[-2.4708,53.4389],[-2.4741,53.4394],[-2.4782,53.4434],[-2.4783,53.4443],[-2.476,53.4474],[-2.4761,53.4483],[-2.4788,53.45],[-2.4832,53.454],[-2.4863,53.4553],[-2.4868,53.458],[-2.4878,53.4589],[-2.4895,53.4595],[-2.4897,53.4603],[-2.488,53.4608],[-2.4869,53.4604],[-2.4832,53.4608],[-2.4809,53.4619],[-2.4789,53.4618],[-2.4765,53.4624],[-2.4651,53.4622],[-2.4651,53.4624],[-2.4345,53.465],[-2.4385,53.4819],[-2.438,53.4833],[-2.437,53.4842],[-2.4356,53.4872],[-2.436,53.4899],[-2.4365,53.4908],[-2.4383,53.4918],[-2.4385,53.4924],[-2.4362,53.4937],[-2.435,53.4951],[-2.4336,53.4971],[-2.4316,53.498],[-2.4331,53.4996],[-2.433,53.5011],[-2.4302,53.5018],[-2.4304,53.5048],[-2.4263,53.5058],[-2.4205,53.5068],[-2.4223,53.5075],[-2.4214,53.5083],[-2.4223,53.5091],[-2.4187,53.5103],[-2.4195,53.5121],[-2.4153,53.512],[-2.4158,53.5135],[-2.4145,53.5149],[-2.4164,53.5162],[-2.4183,53.5181],[-2.4215,53.5199],[-2.4246,53.5206],[-2.4272,53.5215],[-2.4305,53.522],[-2.4432,53.5242],[-2.4459,53.5246],[-2.4508,53.5255],[-2.4542,53.526],[-2.4511,53.5286],[-2.448,53.5282],[-2.4478,53.5294],[-2.4458,53.5302],[-2.4439,53.5317],[-2.4427,53.5333],[-2.442,53.5336],[-2.4413,53.5351],[-2.442,53.5361],[-2.441,53.5384],[-2.4396,53.5395],[-2.4381,53.54],[-2.4371,53.5422],[-2.4348,53.5418],[-2.4298,53.5413],[-2.4231,53.541],[-2.4199,53.5407],[-2.4142,53.5391],[-2.4101,53.5383],[-2.3998,53.5385],[-2.3967,53.5378],[-2.3935,53.5364],[-2.3914,53.5345],[-2.3887,53.5327],[-2.3854,53.5315],[-2.3826,53.5309],[-2.3705,53.5288],[-2.3686,53.5282],[-2.3681,53.5292],[-2.3544,53.5262],[-2.3517,53.529],[-2.3508,53.5296],[-2.3535,53.5302],[-2.3528,53.5323],[-2.3547,53.5327],[-2.3539,53.5339],[-2.3527,53.5337],[-2.3514,53.5357],[-2.3486,53.5356],[-2.3488,53.5367],[-2.3479,53.5374],[-2.3459,53.5374],[-2.343,53.5368],[-2.3382,53.5336]]]}</t>
  </si>
  <si>
    <t>{"type":"Polygon","coordinates":[[[-2.0263,53.4298],[-2.0241,53.4278],[-2.0224,53.4276],[-2.0205,53.4267],[-2.0197,53.4251],[-2.0213,53.4226],[-2.021,53.4212],[-2.0234,53.4217],[-2.0237,53.4205],[-2.0189,53.4196],[-2.0167,53.4193],[-2.017,53.4181],[-2.0148,53.4178],[-2.0152,53.4166],[-2.0137,53.4159],[-2.0107,53.4167],[-2.0098,53.4166],[-2.0051,53.415],[-2.0003,53.4153],[-1.9923,53.4152],[-1.994,53.4132],[-1.9933,53.4119],[-1.994,53.4092],[-1.9952,53.4077],[-1.9963,53.4044],[-1.9969,53.4042],[-2,53.3996],[-2.0018,53.3965],[-2.0045,53.3937],[-2.0052,53.3924],[-2.0046,53.3863],[-2.0131,53.3841],[-2.0151,53.3806],[-2.017,53.3815],[-2.0197,53.3806],[-2.0186,53.3802],[-2.0171,53.3778],[-2.0209,53.3776],[-2.0206,53.3761],[-2.0219,53.3761],[-2.0215,53.375],[-2.0262,53.3736],[-2.028,53.3739],[-2.0304,53.3751],[-2.0326,53.3755],[-2.0336,53.375],[-2.0308,53.3729],[-2.0286,53.3707],[-2.0311,53.3702],[-2.031,53.3715],[-2.0326,53.3719],[-2.0361,53.3721],[-2.0384,53.3719],[-2.0389,53.373],[-2.0409,53.3737],[-2.0415,53.3723],[-2.0431,53.3716],[-2.044,53.3706],[-2.0467,53.3694],[-2.0486,53.3694],[-2.0503,53.369],[-2.052,53.3674],[-2.0539,53.3673],[-2.0553,53.3669],[-2.0563,53.3643],[-2.0569,53.3639],[-2.0563,53.3624],[-2.0575,53.362],[-2.0592,53.3602],[-2.0596,53.359],[-2.0613,53.3584],[-2.0635,53.3588],[-2.0649,53.3577],[-2.0681,53.3574],[-2.0689,53.358],[-2.071,53.3576],[-2.0767,53.358],[-2.078,53.3585],[-2.0801,53.3586],[-2.0816,53.3592],[-2.0838,53.3595],[-2.0839,53.3601],[-2.0854,53.3607],[-2.0877,53.3623],[-2.0907,53.364],[-2.0926,53.3644],[-2.0937,53.3655],[-2.0953,53.3661],[-2.0989,53.3663],[-2.1007,53.3659],[-2.1039,53.3661],[-2.1059,53.3651],[-2.1098,53.3646],[-2.1156,53.3648],[-2.1207,53.3639],[-2.122,53.3631],[-2.1226,53.3622],[-2.1245,53.3623],[-2.1282,53.3646],[-2.1292,53.3649],[-2.1334,53.365],[-2.136,53.3664],[-2.1377,53.3666],[-2.1395,53.3646],[-2.1393,53.3636],[-2.1398,53.3608],[-2.1397,53.3591],[-2.1391,53.3576],[-2.1382,53.3569],[-2.1403,53.355],[-2.1429,53.354],[-2.1478,53.3502],[-2.1493,53.3498],[-2.1512,53.3481],[-2.1477,53.3448],[-2.1461,53.3438],[-2.1441,53.3429],[-2.1463,53.3409],[-2.1468,53.3401],[-2.1483,53.3394],[-2.1507,53.3369],[-2.1513,53.3348],[-2.1514,53.3326],[-2.1519,53.3299],[-2.1525,53.3285],[-2.154,53.3278],[-2.1559,53.328],[-2.1584,53.3289],[-2.1597,53.3281],[-2.1624,53.3279],[-2.167,53.3295],[-2.1703,53.3313],[-2.1739,53.3314],[-2.1744,53.3311],[-2.1779,53.3311],[-2.1793,53.3306],[-2.1823,53.3318],[-2.1831,53.3325],[-2.185,53.3327],[-2.1877,53.3341],[-2.1891,53.3356],[-2.1904,53.3375],[-2.193,53.3383],[-2.1935,53.3389],[-2.1922,53.3414],[-2.1903,53.3422],[-2.1877,53.3423],[-2.1828,53.3431],[-2.181,53.344],[-2.1848,53.347],[-2.188,53.3487],[-2.1854,53.3526],[-2.1877,53.3526],[-2.1905,53.3531],[-2.1926,53.354],[-2.2019,53.3554],[-2.2019,53.3548],[-2.2085,53.355],[-2.2074,53.3568],[-2.2107,53.3573],[-2.2145,53.3567],[-2.2148,53.358],[-2.2161,53.3589],[-2.2196,53.3585],[-2.2203,53.3594],[-2.2222,53.3598],[-2.225,53.3595],[-2.2302,53.3592],[-2.2328,53.3587],[-2.2328,53.3603],[-2.2376,53.3592],[-2.2408,53.3596],[-2.2378,53.3675],[-2.2369,53.3702],[-2.2387,53.3707],[-2.2387,53.3715],[-2.2403,53.374],[-2.2415,53.3749],[-2.2421,53.3782],[-2.2412,53.3793],[-2.2409,53.3806],[-2.2431,53.383],[-2.243,53.3849],[-2.2426,53.3859],[-2.2426,53.3877],[-2.2462,53.3878],[-2.2457,53.3899],[-2.2439,53.3904],[-2.2445,53.3913],[-2.246,53.3914],[-2.2459,53.3937],[-2.2444,53.3941],[-2.2468,53.396],[-2.2431,53.3975],[-2.2425,53.3995],[-2.2406,53.3998],[-2.2387,53.4007],[-2.2372,53.401],[-2.2277,53.4008],[-2.2249,53.4014],[-2.2227,53.4012],[-2.2204,53.4023],[-2.2193,53.4039],[-2.2195,53.4051],[-2.2157,53.406],[-2.2126,53.407],[-2.2147,53.4094],[-2.2155,53.4109],[-2.2146,53.4134],[-2.2134,53.4189],[-2.2097,53.4179],[-2.2084,53.4191],[-2.2072,53.4188],[-2.2061,53.4196],[-2.2076,53.4201],[-2.2068,53.4209],[-2.2024,53.4233],[-2.201,53.4243],[-2.1995,53.4267],[-2.1969,53.4281],[-2.1932,53.4277],[-2.1931,53.4292],[-2.1913,53.4352],[-2.1883,53.4349],[-2.1871,53.4352],[-2.1882,53.4364],[-2.1856,53.4361],[-2.1839,53.4352],[-2.1817,53.4351],[-2.1765,53.4331],[-2.1753,53.4343],[-2.1747,53.4379],[-2.1741,53.4406],[-2.174,53.4438],[-2.1734,53.4454],[-2.172,53.4472],[-2.1729,53.448],[-2.1706,53.4487],[-2.1674,53.4494],[-2.166,53.4538],[-2.1613,53.4518],[-2.1617,53.4531],[-2.1599,53.4533],[-2.1604,53.4543],[-2.1585,53.4549],[-2.1558,53.4525],[-2.1542,53.4508],[-2.1524,53.4503],[-2.1497,53.4488],[-2.1484,53.4474],[-2.1488,53.4466],[-2.147,53.4455],[-2.146,53.4455],[-2.1435,53.4449],[-2.1446,53.4436],[-2.1427,53.4422],[-2.1414,53.4392],[-2.1379,53.4377],[-2.1357,53.4393],[-2.1353,53.4376],[-2.131,53.4393],[-2.1295,53.4395],[-2.123,53.4377],[-2.1224,53.4384],[-2.1239,53.4398],[-2.123,53.4411],[-2.1194,53.4388],[-2.1207,53.437],[-2.1202,53.4364],[-2.1169,53.4374],[-2.1152,53.4384],[-2.1156,53.4394],[-2.1172,53.4393],[-2.1171,53.4402],[-2.1155,53.4405],[-2.1112,53.4375],[-2.111,53.4366],[-2.1085,53.4348],[-2.1074,53.4337],[-2.1024,53.4326],[-2.1007,53.4335],[-2.0977,53.4334],[-2.0967,53.4337],[-2.0981,53.4361],[-2.0978,53.4369],[-2.0966,53.437],[-2.0943,53.4365],[-2.0928,53.4375],[-2.0917,53.4376],[-2.0886,53.4371],[-2.0872,53.4362],[-2.0864,53.4347],[-2.0843,53.4341],[-2.0863,53.4328],[-2.0853,53.4323],[-2.0854,53.4301],[-2.0859,53.4294],[-2.0846,53.4279],[-2.0831,53.4268],[-2.0798,53.4262],[-2.0776,53.4262],[-2.0763,53.427],[-2.0747,53.426],[-2.0712,53.4278],[-2.0673,53.4287],[-2.0652,53.4301],[-2.0621,53.429],[-2.0617,53.4299],[-2.0599,53.43],[-2.0584,53.431],[-2.0558,53.4318],[-2.0508,53.4308],[-2.0492,53.43],[-2.0475,53.43],[-2.0435,53.429],[-2.0396,53.4279],[-2.0383,53.4271],[-2.0351,53.4276],[-2.0345,53.4286],[-2.03,53.4286],[-2.0279,53.4295],[-2.0263,53.4298]]]}</t>
  </si>
  <si>
    <t>{"type":"Polygon","coordinates":[[[-1.9634,53.5098],[-1.9674,53.5066],[-1.9705,53.5051],[-1.9716,53.5043],[-1.9727,53.5026],[-1.972,53.5002],[-1.9725,53.499],[-1.9715,53.4976],[-1.9708,53.4952],[-1.9712,53.4936],[-1.974,53.4894],[-1.9743,53.4884],[-1.9754,53.4871],[-1.9768,53.4863],[-1.9787,53.486],[-1.9815,53.4852],[-1.9832,53.4843],[-1.9857,53.4817],[-1.9874,53.4816],[-1.9891,53.4768],[-1.9893,53.4751],[-1.9874,53.4728],[-1.9885,53.471],[-1.9867,53.4675],[-1.9842,53.4668],[-1.984,53.4661],[-1.9814,53.4644],[-1.9806,53.463],[-1.983,53.4621],[-1.9882,53.4606],[-1.9875,53.4592],[-1.9877,53.4569],[-1.9858,53.456],[-1.9866,53.4544],[-1.9897,53.4539],[-1.9926,53.4526],[-1.9951,53.4504],[-1.9946,53.4475],[-1.9948,53.4468],[-1.9968,53.4457],[-1.9994,53.4458],[-2.0015,53.4445],[-2.0025,53.4441],[-2.0038,53.4429],[-2.0063,53.4425],[-2.0083,53.4412],[-2.0065,53.4405],[-2.0047,53.438],[-2.0054,53.4372],[-2.004,53.4362],[-2.0058,53.4357],[-2.0075,53.4357],[-2.01,53.4372],[-2.0124,53.4399],[-2.0149,53.4394],[-2.0166,53.4381],[-2.0179,53.4384],[-2.0193,53.436],[-2.0226,53.4341],[-2.0227,53.4332],[-2.0267,53.4327],[-2.0273,53.4319],[-2.0263,53.4298],[-2.0279,53.4295],[-2.03,53.4286],[-2.0345,53.4286],[-2.0351,53.4276],[-2.0383,53.4271],[-2.0396,53.4279],[-2.0435,53.429],[-2.0475,53.43],[-2.0492,53.43],[-2.0508,53.4308],[-2.0558,53.4318],[-2.0584,53.431],[-2.0599,53.43],[-2.0617,53.4299],[-2.0621,53.429],[-2.0652,53.4301],[-2.0673,53.4287],[-2.0712,53.4278],[-2.0747,53.426],[-2.0763,53.427],[-2.0776,53.4262],[-2.0798,53.4262],[-2.0831,53.4268],[-2.0846,53.4279],[-2.0859,53.4294],[-2.0854,53.4301],[-2.0853,53.4323],[-2.0863,53.4328],[-2.0843,53.4341],[-2.0864,53.4347],[-2.0872,53.4362],[-2.0886,53.4371],[-2.0917,53.4376],[-2.0928,53.4375],[-2.0943,53.4365],[-2.0966,53.437],[-2.0978,53.4369],[-2.0981,53.4361],[-2.0967,53.4337],[-2.0977,53.4334],[-2.1007,53.4335],[-2.1024,53.4326],[-2.1074,53.4337],[-2.1085,53.4348],[-2.111,53.4366],[-2.1112,53.4375],[-2.1155,53.4405],[-2.1171,53.4402],[-2.1172,53.4393],[-2.1156,53.4394],[-2.1152,53.4384],[-2.1169,53.4374],[-2.1202,53.4364],[-2.1207,53.437],[-2.1194,53.4388],[-2.123,53.4411],[-2.1239,53.4398],[-2.1224,53.4384],[-2.123,53.4377],[-2.1295,53.4395],[-2.131,53.4393],[-2.1353,53.4376],[-2.1357,53.4393],[-2.1379,53.4377],[-2.1414,53.4392],[-2.1427,53.4422],[-2.1446,53.4436],[-2.1435,53.4449],[-2.146,53.4455],[-2.147,53.4455],[-2.1488,53.4466],[-2.1484,53.4474],[-2.1497,53.4488],[-2.1524,53.4503],[-2.1542,53.4508],[-2.1558,53.4525],[-2.1585,53.4549],[-2.1534,53.457],[-2.1521,53.4577],[-2.1503,53.4579],[-2.1492,53.4594],[-2.1508,53.4602],[-2.1502,53.4608],[-2.1528,53.4632],[-2.1501,53.4637],[-2.1491,53.4651],[-2.1479,53.4658],[-2.1479,53.4666],[-2.1468,53.4677],[-2.1478,53.469],[-2.1501,53.471],[-2.1504,53.4728],[-2.1529,53.4735],[-2.1549,53.4744],[-2.1559,53.4753],[-2.1586,53.4753],[-2.1616,53.4748],[-2.1621,53.4762],[-2.165,53.4769],[-2.1658,53.4777],[-2.166,53.4795],[-2.1677,53.4801],[-2.1674,53.4808],[-2.1685,53.4829],[-2.1697,53.4868],[-2.1689,53.4872],[-2.169,53.4885],[-2.1662,53.4889],[-2.1666,53.4906],[-2.166,53.4916],[-2.164,53.4914],[-2.163,53.4928],[-2.162,53.4933],[-2.1593,53.4932],[-2.1566,53.4942],[-2.1545,53.4929],[-2.1483,53.4929],[-2.147,53.4938],[-2.1454,53.492],[-2.1409,53.4911],[-2.1361,53.4919],[-2.1352,53.4953],[-2.1316,53.4981],[-2.1308,53.4985],[-2.1268,53.4986],[-2.1244,53.4996],[-2.1233,53.5007],[-2.1213,53.5008],[-2.1204,53.5016],[-2.1197,53.5057],[-2.1176,53.5059],[-2.115,53.5066],[-2.1131,53.5076],[-2.1107,53.5083],[-2.107,53.5088],[-2.1033,53.5097],[-2.1024,53.511],[-2.1006,53.5113],[-2.0995,53.5122],[-2.0997,53.5132],[-2.0989,53.5141],[-2.0955,53.5156],[-2.0949,53.5169],[-2.0954,53.5176],[-2.0934,53.5181],[-2.093,53.5193],[-2.0933,53.5206],[-2.0784,53.5206],[-2.0776,53.5202],[-2.0752,53.5206],[-2.075,53.5212],[-2.0711,53.5213],[-2.0686,53.5221],[-2.0647,53.5228],[-2.0642,53.5212],[-2.0623,53.5217],[-2.0619,53.5223],[-2.0584,53.5229],[-2.0562,53.5222],[-2.0542,53.5223],[-2.0545,53.5238],[-2.0533,53.5254],[-2.0533,53.5268],[-2.0563,53.5293],[-2.0572,53.5304],[-2.0549,53.5314],[-2.0511,53.5304],[-2.0445,53.5299],[-2.0399,53.53],[-2.0396,53.5292],[-2.037,53.5302],[-2.035,53.5303],[-2.0345,53.5294],[-2.0325,53.5302],[-2.026,53.5292],[-2.0247,53.5285],[-2.0232,53.5284],[-2.0203,53.526],[-2.0181,53.5248],[-2.0175,53.5237],[-2.0188,53.5214],[-2.0168,53.5212],[-2.0118,53.5197],[-2.0091,53.5191],[-2.003,53.5202],[-1.9969,53.522],[-1.9921,53.5201],[-1.9883,53.518],[-1.987,53.5167],[-1.9846,53.5162],[-1.9812,53.5151],[-1.9778,53.5144],[-1.9748,53.5133],[-1.9731,53.5124],[-1.9683,53.511],[-1.9667,53.5104],[-1.9634,53.5098]]]}</t>
  </si>
  <si>
    <t>{"type":"Polygon","coordinates":[[[-2.2653,53.4727],[-2.2667,53.4708],[-2.2682,53.4697],[-2.2657,53.4697],[-2.2646,53.4688],[-2.2641,53.4676],[-2.2627,53.4674],[-2.2597,53.4653],[-2.2584,53.4637],[-2.2579,53.4624],[-2.2559,53.4622],[-2.2543,53.4625],[-2.2533,53.4622],[-2.253,53.4613],[-2.2537,53.4599],[-2.2556,53.4596],[-2.2583,53.4588],[-2.2715,53.4507],[-2.2772,53.4505],[-2.2796,53.4501],[-2.2798,53.4492],[-2.2831,53.449],[-2.2863,53.4491],[-2.2896,53.4451],[-2.2918,53.4454],[-2.2933,53.4436],[-2.2916,53.4432],[-2.2899,53.4414],[-2.2915,53.4392],[-2.2954,53.4388],[-2.2943,53.436],[-2.2954,53.4358],[-2.2997,53.4373],[-2.3002,53.4362],[-2.3,53.4336],[-2.2996,53.4333],[-2.2956,53.4324],[-2.2933,53.4327],[-2.2886,53.4318],[-2.2861,53.4295],[-2.2853,53.4272],[-2.2842,53.4254],[-2.2806,53.4239],[-2.2752,53.4232],[-2.2736,53.4225],[-2.2754,53.4194],[-2.2781,53.4184],[-2.2784,53.4176],[-2.2779,53.4155],[-2.2815,53.4153],[-2.2839,53.4162],[-2.2873,53.4149],[-2.2889,53.4154],[-2.2904,53.4144],[-2.2939,53.4136],[-2.2965,53.4119],[-2.2974,53.4108],[-2.2979,53.4084],[-2.3016,53.4098],[-2.3037,53.4096],[-2.3046,53.41],[-2.3127,53.4098],[-2.3167,53.4111],[-2.3199,53.4116],[-2.3098,53.4003],[-2.3073,53.3974],[-2.305,53.3971],[-2.3046,53.3962],[-2.3027,53.3942],[-2.3017,53.3937],[-2.2998,53.3918],[-2.3002,53.3912],[-2.2997,53.3877],[-2.2991,53.3861],[-2.3002,53.3848],[-2.2965,53.3822],[-2.2942,53.3817],[-2.2927,53.3808],[-2.2906,53.3785],[-2.2886,53.3769],[-2.2857,53.3762],[-2.2906,53.3727],[-2.294,53.368],[-2.2956,53.3646],[-2.297,53.362],[-2.3001,53.36],[-2.306,53.3584],[-2.314,53.3574],[-2.3143,53.3587],[-2.3152,53.359],[-2.318,53.3591],[-2.32,53.3586],[-2.3212,53.3594],[-2.3224,53.3595],[-2.3238,53.3586],[-2.3244,53.3614],[-2.3265,53.3614],[-2.3281,53.3605],[-2.3307,53.3616],[-2.3308,53.3622],[-2.3295,53.3632],[-2.3299,53.3639],[-2.3315,53.3638],[-2.3332,53.3656],[-2.3351,53.3659],[-2.3374,53.3668],[-2.339,53.3664],[-2.3397,53.3673],[-2.341,53.3675],[-2.3437,53.3665],[-2.3478,53.3678],[-2.348,53.3663],[-2.349,53.3659],[-2.351,53.3665],[-2.3521,53.3681],[-2.3531,53.368],[-2.3569,53.3685],[-2.357,53.3669],[-2.3599,53.3669],[-2.3607,53.3663],[-2.3595,53.3642],[-2.3621,53.3641],[-2.363,53.3645],[-2.364,53.3634],[-2.365,53.3631],[-2.3669,53.3644],[-2.3687,53.3644],[-2.3695,53.3637],[-2.371,53.3648],[-2.3734,53.3656],[-2.3753,53.3653],[-2.3781,53.3661],[-2.3782,53.3668],[-2.3802,53.3683],[-2.3809,53.3699],[-2.3821,53.3702],[-2.3838,53.3701],[-2.3865,53.3703],[-2.3872,53.3711],[-2.3901,53.3707],[-2.3907,53.3719],[-2.393,53.3725],[-2.3962,53.3745],[-2.4004,53.3751],[-2.401,53.3757],[-2.3995,53.3766],[-2.4005,53.3776],[-2.4035,53.3784],[-2.4071,53.3798],[-2.4085,53.3821],[-2.4084,53.3828],[-2.4109,53.3839],[-2.4122,53.3839],[-2.4147,53.3845],[-2.4171,53.3847],[-2.4182,53.3859],[-2.4206,53.3867],[-2.4224,53.3863],[-2.4233,53.3872],[-2.4248,53.3867],[-2.4266,53.3874],[-2.4275,53.3888],[-2.4321,53.3877],[-2.4334,53.3884],[-2.4339,53.3894],[-2.4367,53.3892],[-2.4388,53.3901],[-2.4385,53.3915],[-2.4417,53.391],[-2.4428,53.392],[-2.4455,53.3922],[-2.4454,53.3929],[-2.4481,53.3946],[-2.4507,53.3949],[-2.4548,53.3939],[-2.4568,53.3942],[-2.4592,53.3938],[-2.4608,53.3939],[-2.4626,53.3947],[-2.4641,53.3942],[-2.4654,53.3947],[-2.4679,53.3932],[-2.4701,53.3924],[-2.4728,53.3928],[-2.4735,53.3936],[-2.4757,53.3942],[-2.4785,53.3962],[-2.4757,53.3967],[-2.4704,53.3982],[-2.4681,53.3994],[-2.4656,53.401],[-2.4625,53.4034],[-2.4609,53.4052],[-2.4563,53.4108],[-2.4542,53.4128],[-2.4507,53.4153],[-2.4494,53.4159],[-2.4459,53.4174],[-2.4268,53.4251],[-2.4235,53.4267],[-2.4212,53.4281],[-2.418,53.4307],[-2.4165,53.4326],[-2.4135,53.4375],[-2.4129,53.4394],[-2.4108,53.4421],[-2.41,53.4438],[-2.4097,53.4454],[-2.4072,53.4492],[-2.4055,53.4511],[-2.401,53.4551],[-2.3978,53.4575],[-2.3956,53.4588],[-2.3898,53.4619],[-2.3862,53.4634],[-2.3792,53.4655],[-2.3771,53.4665],[-2.3623,53.4716],[-2.354,53.4743],[-2.3432,53.4767],[-2.3297,53.4799],[-2.3273,53.4803],[-2.324,53.4803],[-2.3192,53.4796],[-2.3163,53.4787],[-2.3095,53.4755],[-2.3081,53.4747],[-2.3004,53.4714],[-2.2939,53.469],[-2.2838,53.4653],[-2.2825,53.4649],[-2.28,53.465],[-2.2782,53.4658],[-2.2726,53.4697],[-2.2697,53.4712],[-2.2653,53.4727]]]}</t>
  </si>
  <si>
    <t>{"type":"Polygon","coordinates":[[[-2.6259,53.5937],[-2.6279,53.5919],[-2.6286,53.5905],[-2.627,53.5895],[-2.6255,53.5894],[-2.621,53.5903],[-2.6197,53.591],[-2.6181,53.5911],[-2.6134,53.5904],[-2.6124,53.5905],[-2.6085,53.5893],[-2.6062,53.5883],[-2.6032,53.5882],[-2.6017,53.5888],[-2.5964,53.5888],[-2.5954,53.588],[-2.5893,53.5865],[-2.5851,53.5851],[-2.5831,53.5838],[-2.5822,53.5829],[-2.578,53.5813],[-2.5777,53.5794],[-2.5789,53.5778],[-2.5784,53.5774],[-2.5753,53.5768],[-2.573,53.574],[-2.5704,53.5727],[-2.5684,53.572],[-2.5657,53.5699],[-2.5656,53.5687],[-2.5672,53.5676],[-2.5677,53.5655],[-2.5685,53.5647],[-2.5666,53.5644],[-2.5632,53.5632],[-2.5596,53.5612],[-2.5632,53.5602],[-2.5626,53.5581],[-2.5599,53.5555],[-2.5611,53.5548],[-2.5612,53.5532],[-2.5627,53.5528],[-2.5627,53.5518],[-2.564,53.5512],[-2.567,53.5508],[-2.5683,53.5498],[-2.5687,53.5486],[-2.5666,53.5474],[-2.5631,53.5474],[-2.559,53.5459],[-2.5581,53.5446],[-2.5595,53.5431],[-2.5592,53.5424],[-2.5604,53.5417],[-2.5617,53.5403],[-2.5619,53.5392],[-2.5603,53.538],[-2.5568,53.538],[-2.5544,53.5369],[-2.5533,53.5361],[-2.5521,53.5361],[-2.5512,53.5352],[-2.5464,53.5338],[-2.5438,53.5325],[-2.5425,53.5306],[-2.5408,53.5302],[-2.5398,53.5289],[-2.5385,53.5282],[-2.5362,53.5275],[-2.5362,53.5264],[-2.5349,53.5254],[-2.5338,53.524],[-2.5338,53.5231],[-2.5289,53.5231],[-2.5278,53.5242],[-2.5277,53.5256],[-2.5253,53.5264],[-2.5242,53.5264],[-2.5226,53.5272],[-2.5207,53.5273],[-2.5159,53.5291],[-2.5154,53.5303],[-2.516,53.5322],[-2.5157,53.5356],[-2.513,53.5363],[-2.5102,53.5341],[-2.5093,53.5346],[-2.5091,53.5357],[-2.5076,53.537],[-2.5069,53.5388],[-2.5034,53.5385],[-2.5015,53.5378],[-2.499,53.538],[-2.4965,53.5367],[-2.4902,53.5356],[-2.4897,53.5346],[-2.4823,53.5334],[-2.4784,53.5335],[-2.474,53.5324],[-2.4724,53.5317],[-2.4699,53.5321],[-2.4686,53.5318],[-2.4661,53.5307],[-2.4615,53.5307],[-2.456,53.5294],[-2.4511,53.5286],[-2.4542,53.526],[-2.4508,53.5255],[-2.4459,53.5246],[-2.4432,53.5242],[-2.4305,53.522],[-2.4272,53.5215],[-2.4246,53.5206],[-2.4215,53.5199],[-2.4183,53.5181],[-2.4164,53.5162],[-2.4145,53.5149],[-2.4158,53.5135],[-2.4153,53.512],[-2.4195,53.5121],[-2.4187,53.5103],[-2.4223,53.5091],[-2.4214,53.5083],[-2.4223,53.5075],[-2.4205,53.5068],[-2.4263,53.5058],[-2.4304,53.5048],[-2.4302,53.5018],[-2.433,53.5011],[-2.4331,53.4996],[-2.4316,53.498],[-2.4336,53.4971],[-2.435,53.4951],[-2.4362,53.4937],[-2.4385,53.4924],[-2.4383,53.4918],[-2.4365,53.4908],[-2.436,53.4899],[-2.4356,53.4872],[-2.437,53.4842],[-2.438,53.4833],[-2.4385,53.4819],[-2.4345,53.465],[-2.4651,53.4624],[-2.4651,53.4622],[-2.4765,53.4624],[-2.4789,53.4618],[-2.4809,53.4619],[-2.4832,53.4608],[-2.4869,53.4604],[-2.488,53.4608],[-2.4897,53.4603],[-2.4898,53.4619],[-2.4923,53.4651],[-2.4912,53.4673],[-2.4911,53.4689],[-2.4917,53.4701],[-2.4913,53.4722],[-2.4906,53.4729],[-2.4892,53.4759],[-2.4914,53.4784],[-2.4934,53.4797],[-2.4963,53.4809],[-2.5008,53.4801],[-2.5392,53.4708],[-2.5504,53.4681],[-2.5526,53.4678],[-2.5491,53.4615],[-2.5704,53.4585],[-2.5705,53.4568],[-2.5735,53.4517],[-2.5746,53.448],[-2.5767,53.446],[-2.5789,53.4475],[-2.5822,53.4481],[-2.5837,53.4494],[-2.5839,53.4517],[-2.5847,53.4522],[-2.5831,53.4533],[-2.5867,53.4552],[-2.5884,53.4555],[-2.5887,53.4561],[-2.5921,53.4557],[-2.5938,53.4558],[-2.5961,53.4564],[-2.5983,53.4577],[-2.5994,53.4591],[-2.5993,53.4611],[-2.6039,53.4609],[-2.6068,53.4615],[-2.6085,53.4612],[-2.6105,53.4616],[-2.613,53.4617],[-2.6137,53.4626],[-2.6155,53.4637],[-2.6152,53.465],[-2.6168,53.4663],[-2.6159,53.4676],[-2.6151,53.4678],[-2.6145,53.4703],[-2.6122,53.4702],[-2.6107,53.4705],[-2.609,53.4703],[-2.6079,53.4708],[-2.6119,53.475],[-2.6122,53.4773],[-2.6121,53.4811],[-2.6139,53.4812],[-2.6159,53.4817],[-2.6188,53.4818],[-2.6238,53.4813],[-2.6296,53.4811],[-2.6321,53.4808],[-2.6331,53.481],[-2.6374,53.4804],[-2.6445,53.4802],[-2.648,53.4822],[-2.6515,53.485],[-2.6529,53.4854],[-2.6541,53.4864],[-2.6558,53.4899],[-2.6567,53.4925],[-2.6603,53.4923],[-2.6631,53.4929],[-2.6614,53.4937],[-2.6638,53.4946],[-2.6649,53.4959],[-2.6648,53.4966],[-2.6666,53.4998],[-2.6685,53.5002],[-2.6716,53.4991],[-2.6741,53.4992],[-2.6778,53.4988],[-2.6826,53.5003],[-2.6833,53.5009],[-2.6857,53.5008],[-2.6881,53.5014],[-2.6902,53.5013],[-2.693,53.5022],[-2.6968,53.5018],[-2.6989,53.502],[-2.6997,53.5039],[-2.7007,53.5046],[-2.7031,53.504],[-2.7038,53.5051],[-2.7055,53.5048],[-2.7071,53.5067],[-2.7083,53.5116],[-2.7086,53.5136],[-2.71,53.5146],[-2.7134,53.5131],[-2.7148,53.512],[-2.7158,53.5106],[-2.7177,53.511],[-2.7192,53.5118],[-2.7234,53.5105],[-2.7235,53.5117],[-2.7248,53.5127],[-2.7268,53.5148],[-2.7274,53.5171],[-2.7305,53.5206],[-2.7288,53.5221],[-2.7266,53.5236],[-2.7249,53.5244],[-2.7209,53.525],[-2.7199,53.5256],[-2.7178,53.5275],[-2.7181,53.5287],[-2.7172,53.5296],[-2.7173,53.5307],[-2.7167,53.5322],[-2.717,53.5329],[-2.7163,53.5339],[-2.7164,53.5379],[-2.7146,53.5381],[-2.7186,53.5434],[-2.7153,53.5466],[-2.7132,53.5479],[-2.7128,53.5488],[-2.7111,53.5494],[-2.7102,53.5507],[-2.7103,53.553],[-2.7077,53.5547],[-2.7071,53.5572],[-2.7062,53.5577],[-2.7047,53.5597],[-2.7053,53.5608],[-2.7043,53.5628],[-2.7052,53.5635],[-2.7081,53.5642],[-2.7104,53.5642],[-2.7115,53.565],[-2.7113,53.5663],[-2.7126,53.5675],[-2.7124,53.5683],[-2.7142,53.5687],[-2.7157,53.5702],[-2.7175,53.5729],[-2.7159,53.5753],[-2.7177,53.576],[-2.7178,53.5769],[-2.7148,53.5783],[-2.7149,53.5806],[-2.7142,53.5818],[-2.7116,53.5828],[-2.7103,53.5847],[-2.7075,53.5867],[-2.7059,53.5867],[-2.7027,53.5873],[-2.7028,53.5898],[-2.7001,53.5912],[-2.6982,53.5913],[-2.6968,53.5903],[-2.6935,53.5893],[-2.6937,53.5918],[-2.6921,53.598],[-2.6899,53.6038],[-2.6881,53.6042],[-2.6866,53.6032],[-2.6836,53.6039],[-2.6815,53.6039],[-2.6789,53.6047],[-2.6754,53.6051],[-2.673,53.6048],[-2.6705,53.6051],[-2.668,53.6043],[-2.6666,53.6034],[-2.6611,53.6032],[-2.6593,53.6036],[-2.6589,53.6042],[-2.6548,53.6046],[-2.6526,53.6059],[-2.6501,53.6061],[-2.6477,53.6067],[-2.6469,53.6072],[-2.6414,53.6073],[-2.6366,53.6077],[-2.6346,53.6083],[-2.6321,53.6072],[-2.6323,53.6064],[-2.6314,53.6053],[-2.6322,53.6035],[-2.6314,53.6013],[-2.6314,53.5999],[-2.6298,53.5991],[-2.628,53.5971],[-2.6282,53.5953],[-2.6263,53.5943],[-2.6259,53.5937]]]}</t>
  </si>
  <si>
    <t>{"type":"Polygon","coordinates":[[[-2.825,53.4852],[-2.8229,53.4827],[-2.8191,53.4794],[-2.8168,53.4778],[-2.8175,53.4755],[-2.8187,53.4701],[-2.8187,53.4669],[-2.8155,53.467],[-2.8045,53.4672],[-2.8063,53.4632],[-2.807,53.4558],[-2.8051,53.4555],[-2.8052,53.4533],[-2.8042,53.4515],[-2.8,53.4489],[-2.7971,53.4455],[-2.7952,53.4437],[-2.7952,53.443],[-2.7968,53.4406],[-2.799,53.4413],[-2.804,53.4414],[-2.8052,53.4407],[-2.8049,53.4387],[-2.8031,53.4376],[-2.8005,53.4372],[-2.7989,53.436],[-2.7968,53.436],[-2.7977,53.4337],[-2.794,53.4339],[-2.7933,53.431],[-2.7879,53.4303],[-2.7859,53.4293],[-2.7836,53.4286],[-2.7817,53.4285],[-2.7794,53.4276],[-2.7787,53.4277],[-2.7762,53.4267],[-2.7774,53.4245],[-2.7802,53.4206],[-2.7814,53.4204],[-2.7825,53.4193],[-2.7818,53.4184],[-2.7782,53.4163],[-2.7788,53.4157],[-2.7857,53.415],[-2.7856,53.4113],[-2.7841,53.4072],[-2.7868,53.4019],[-2.7868,53.4012],[-2.7804,53.4008],[-2.7723,53.4001],[-2.7684,53.4],[-2.76,53.4004],[-2.7549,53.401],[-2.7468,53.4023],[-2.7452,53.4021],[-2.7453,53.401],[-2.7463,53.3995],[-2.7452,53.397],[-2.7434,53.3953],[-2.7441,53.3948],[-2.7472,53.3944],[-2.7506,53.3938],[-2.7501,53.3924],[-2.7471,53.3924],[-2.7475,53.3906],[-2.7483,53.3884],[-2.7492,53.3883],[-2.7516,53.3869],[-2.7524,53.386],[-2.7558,53.3854],[-2.76,53.3844],[-2.7578,53.3829],[-2.7577,53.3807],[-2.7589,53.3811],[-2.7606,53.3823],[-2.7645,53.3827],[-2.7676,53.3838],[-2.7694,53.3839],[-2.7723,53.3828],[-2.7731,53.3811],[-2.7756,53.3807],[-2.7767,53.381],[-2.7771,53.3797],[-2.7797,53.3756],[-2.7808,53.3722],[-2.7823,53.3704],[-2.7802,53.3699],[-2.7819,53.3675],[-2.7809,53.3662],[-2.7846,53.3619],[-2.7848,53.3607],[-2.7863,53.3584],[-2.7873,53.3563],[-2.7972,53.3559],[-2.8002,53.3559],[-2.8039,53.3557],[-2.8091,53.3551],[-2.8115,53.3532],[-2.8164,53.3501],[-2.8166,53.3492],[-2.8188,53.348],[-2.8225,53.3478],[-2.8232,53.348],[-2.8265,53.3473],[-2.8316,53.3467],[-2.8348,53.3467],[-2.8404,53.3473],[-2.847,53.3546],[-2.8496,53.3583],[-2.852,53.3611],[-2.8535,53.3637],[-2.8536,53.3662],[-2.852,53.3694],[-2.8524,53.3722],[-2.854,53.377],[-2.8562,53.3787],[-2.854,53.3796],[-2.8518,53.3809],[-2.8479,53.3811],[-2.8466,53.3819],[-2.8444,53.382],[-2.8417,53.3816],[-2.8368,53.3814],[-2.8342,53.3812],[-2.8326,53.3816],[-2.8309,53.381],[-2.8293,53.381],[-2.8279,53.3803],[-2.8255,53.3806],[-2.8233,53.3801],[-2.822,53.3807],[-2.8227,53.3821],[-2.824,53.3829],[-2.8267,53.3852],[-2.8289,53.386],[-2.8294,53.3867],[-2.8315,53.3876],[-2.8336,53.3889],[-2.8327,53.3902],[-2.832,53.392],[-2.8325,53.3938],[-2.834,53.3966],[-2.8354,53.3969],[-2.8368,53.3985],[-2.8375,53.3999],[-2.84,53.3992],[-2.845,53.398],[-2.848,53.3969],[-2.8497,53.3973],[-2.8554,53.3951],[-2.8562,53.3949],[-2.8592,53.3961],[-2.867,53.3987],[-2.8705,53.3993],[-2.8719,53.4004],[-2.8727,53.4017],[-2.8754,53.401],[-2.881,53.4069],[-2.8817,53.4082],[-2.8905,53.4069],[-2.8924,53.4118],[-2.8911,53.4123],[-2.8882,53.4145],[-2.8841,53.4169],[-2.8813,53.4161],[-2.8724,53.4127],[-2.871,53.4125],[-2.8687,53.4156],[-2.8659,53.4183],[-2.8665,53.4193],[-2.8677,53.4197],[-2.8689,53.4232],[-2.8682,53.4239],[-2.8699,53.4248],[-2.8696,53.426],[-2.8662,53.428],[-2.8675,53.4287],[-2.8694,53.4327],[-2.8688,53.4329],[-2.8727,53.4352],[-2.8734,53.4365],[-2.8708,53.438],[-2.8701,53.4413],[-2.8707,53.4424],[-2.8701,53.4436],[-2.8682,53.4447],[-2.8684,53.4464],[-2.8676,53.4485],[-2.8684,53.4499],[-2.8696,53.4505],[-2.8703,53.4515],[-2.8721,53.4532],[-2.8742,53.454],[-2.8751,53.4547],[-2.8784,53.4559],[-2.8878,53.4605],[-2.8897,53.4612],[-2.8915,53.4631],[-2.893,53.4634],[-2.8953,53.4659],[-2.8952,53.4672],[-2.9003,53.4691],[-2.9024,53.4697],[-2.9059,53.4702],[-2.904,53.4673],[-2.9048,53.4653],[-2.9061,53.465],[-2.9121,53.4652],[-2.9144,53.465],[-2.9152,53.4666],[-2.9158,53.4688],[-2.9187,53.4683],[-2.9193,53.4698],[-2.9211,53.4726],[-2.92,53.4732],[-2.9226,53.475],[-2.9212,53.4755],[-2.919,53.4769],[-2.9191,53.4778],[-2.9172,53.4791],[-2.9172,53.4801],[-2.9196,53.4821],[-2.9149,53.4824],[-2.9128,53.4832],[-2.91,53.4875],[-2.9088,53.4889],[-2.9067,53.4904],[-2.9054,53.4919],[-2.9039,53.4917],[-2.8996,53.4917],[-2.8994,53.4936],[-2.8968,53.4954],[-2.8964,53.4967],[-2.8978,53.4981],[-2.8988,53.4998],[-2.8977,53.5014],[-2.8938,53.5029],[-2.8924,53.5032],[-2.8899,53.5028],[-2.888,53.5038],[-2.8862,53.5037],[-2.8842,53.5031],[-2.8815,53.5027],[-2.8786,53.5017],[-2.8733,53.5],[-2.8724,53.497],[-2.8707,53.4946],[-2.869,53.4936],[-2.8652,53.4921],[-2.8626,53.4916],[-2.8615,53.4911],[-2.8592,53.4921],[-2.8498,53.4931],[-2.8483,53.4921],[-2.844,53.4903],[-2.8444,53.489],[-2.8434,53.4882],[-2.8444,53.4841],[-2.8256,53.4828],[-2.825,53.4852]]]}</t>
  </si>
  <si>
    <t>{"type":"Polygon","coordinates":[[[-2.8188,53.348],[-2.8187,53.3465],[-2.8191,53.345],[-2.8199,53.3437],[-2.818,53.343],[-2.8198,53.3412],[-2.8202,53.3404],[-2.8223,53.3407],[-2.8232,53.3389],[-2.8235,53.3374],[-2.8272,53.3379],[-2.8311,53.3378],[-2.8325,53.3373],[-2.8315,53.3351],[-2.8267,53.3316],[-2.8285,53.3311],[-2.8331,53.3285],[-2.8364,53.327],[-2.8398,53.3268],[-2.855,53.3275],[-2.8649,53.3301],[-2.8725,53.3326],[-2.8736,53.3328],[-2.8782,53.3342],[-2.8832,53.3363],[-2.8894,53.3391],[-2.8934,53.3406],[-2.9005,53.3436],[-2.9049,53.3457],[-2.9099,53.3493],[-2.9144,53.3521],[-2.916,53.3538],[-2.9189,53.3549],[-2.9225,53.3573],[-2.9237,53.3573],[-2.9265,53.3588],[-2.9333,53.3619],[-2.9394,53.3644],[-2.9459,53.3673],[-2.9638,53.3735],[-2.9676,53.3756],[-2.9693,53.3758],[-2.9726,53.3776],[-2.9736,53.3787],[-2.9747,53.3788],[-2.9796,53.3818],[-2.9833,53.385],[-2.9834,53.386],[-2.985,53.3865],[-2.9875,53.3893],[-2.9881,53.3911],[-2.9889,53.3917],[-2.9951,53.401],[-2.9957,53.4022],[-3.0025,53.4115],[-3.0045,53.417],[-3.0054,53.4208],[-3.0049,53.4212],[-3.0057,53.4223],[-3.0072,53.4335],[-3.0088,53.4384],[-3.0082,53.4383],[-3,53.44],[-3.0002,53.4404],[-2.994,53.4415],[-2.9927,53.4403],[-2.9905,53.4406],[-2.9798,53.4425],[-2.9791,53.4433],[-2.9776,53.4428],[-2.9749,53.4433],[-2.9763,53.4453],[-2.975,53.4465],[-2.9749,53.4474],[-2.9734,53.4473],[-2.9737,53.4497],[-2.973,53.4499],[-2.9716,53.4522],[-2.9716,53.4562],[-2.9734,53.4601],[-2.9738,53.4627],[-2.9696,53.4657],[-2.9699,53.4659],[-2.9673,53.4677],[-2.9634,53.468],[-2.9619,53.4683],[-2.9593,53.4676],[-2.9581,53.4687],[-2.9565,53.4724],[-2.9534,53.4727],[-2.9479,53.473],[-2.9461,53.4729],[-2.9398,53.4733],[-2.9398,53.4736],[-2.9334,53.4738],[-2.9334,53.4731],[-2.9283,53.4737],[-2.9276,53.4733],[-2.9226,53.475],[-2.92,53.4732],[-2.9211,53.4726],[-2.9193,53.4698],[-2.9187,53.4683],[-2.9158,53.4688],[-2.9152,53.4666],[-2.9144,53.465],[-2.9121,53.4652],[-2.9061,53.465],[-2.9048,53.4653],[-2.904,53.4673],[-2.9059,53.4702],[-2.9024,53.4697],[-2.9003,53.4691],[-2.8952,53.4672],[-2.8953,53.4659],[-2.893,53.4634],[-2.8915,53.4631],[-2.8897,53.4612],[-2.8878,53.4605],[-2.8784,53.4559],[-2.8751,53.4547],[-2.8742,53.454],[-2.8721,53.4532],[-2.8703,53.4515],[-2.8696,53.4505],[-2.8684,53.4499],[-2.8676,53.4485],[-2.8684,53.4464],[-2.8682,53.4447],[-2.8701,53.4436],[-2.8707,53.4424],[-2.8701,53.4413],[-2.8708,53.438],[-2.8734,53.4365],[-2.8727,53.4352],[-2.8688,53.4329],[-2.8694,53.4327],[-2.8675,53.4287],[-2.8662,53.428],[-2.8696,53.426],[-2.8699,53.4248],[-2.8682,53.4239],[-2.8689,53.4232],[-2.8677,53.4197],[-2.8665,53.4193],[-2.8659,53.4183],[-2.8687,53.4156],[-2.871,53.4125],[-2.8724,53.4127],[-2.8813,53.4161],[-2.8841,53.4169],[-2.8882,53.4145],[-2.8911,53.4123],[-2.8924,53.4118],[-2.8905,53.4069],[-2.8817,53.4082],[-2.881,53.4069],[-2.8754,53.401],[-2.8727,53.4017],[-2.8719,53.4004],[-2.8705,53.3993],[-2.867,53.3987],[-2.8592,53.3961],[-2.8562,53.3949],[-2.8554,53.3951],[-2.8497,53.3973],[-2.848,53.3969],[-2.845,53.398],[-2.84,53.3992],[-2.8375,53.3999],[-2.8368,53.3985],[-2.8354,53.3969],[-2.834,53.3966],[-2.8325,53.3938],[-2.832,53.392],[-2.8327,53.3902],[-2.8336,53.3889],[-2.8315,53.3876],[-2.8294,53.3867],[-2.8289,53.386],[-2.8267,53.3852],[-2.824,53.3829],[-2.8227,53.3821],[-2.822,53.3807],[-2.8233,53.3801],[-2.8255,53.3806],[-2.8279,53.3803],[-2.8293,53.381],[-2.8309,53.381],[-2.8326,53.3816],[-2.8342,53.3812],[-2.8368,53.3814],[-2.8417,53.3816],[-2.8444,53.382],[-2.8466,53.3819],[-2.8479,53.3811],[-2.8518,53.3809],[-2.854,53.3796],[-2.8562,53.3787],[-2.854,53.377],[-2.8524,53.3722],[-2.852,53.3694],[-2.8536,53.3662],[-2.8535,53.3637],[-2.852,53.3611],[-2.8496,53.3583],[-2.847,53.3546],[-2.8404,53.3473],[-2.8348,53.3467],[-2.8316,53.3467],[-2.8265,53.3473],[-2.8232,53.348],[-2.8225,53.3478],[-2.8188,53.348]]]}</t>
  </si>
  <si>
    <t>{"type":"Polygon","coordinates":[[[-2.7305,53.5206],[-2.7274,53.5171],[-2.7268,53.5148],[-2.7248,53.5127],[-2.7235,53.5117],[-2.7234,53.5105],[-2.7192,53.5118],[-2.7177,53.511],[-2.7158,53.5106],[-2.7148,53.512],[-2.7134,53.5131],[-2.71,53.5146],[-2.7086,53.5136],[-2.7083,53.5116],[-2.7071,53.5067],[-2.7055,53.5048],[-2.7038,53.5051],[-2.7031,53.504],[-2.7007,53.5046],[-2.6997,53.5039],[-2.6989,53.502],[-2.6968,53.5018],[-2.693,53.5022],[-2.6902,53.5013],[-2.6881,53.5014],[-2.6857,53.5008],[-2.6833,53.5009],[-2.6826,53.5003],[-2.6778,53.4988],[-2.6741,53.4992],[-2.6716,53.4991],[-2.6685,53.5002],[-2.6666,53.4998],[-2.6648,53.4966],[-2.6649,53.4959],[-2.6638,53.4946],[-2.6614,53.4937],[-2.6631,53.4929],[-2.6603,53.4923],[-2.6567,53.4925],[-2.6558,53.4899],[-2.6541,53.4864],[-2.6529,53.4854],[-2.6515,53.485],[-2.648,53.4822],[-2.6445,53.4802],[-2.6374,53.4804],[-2.6331,53.481],[-2.6321,53.4808],[-2.6296,53.4811],[-2.6238,53.4813],[-2.6188,53.4818],[-2.6159,53.4817],[-2.6139,53.4812],[-2.6121,53.4811],[-2.6122,53.4773],[-2.6119,53.475],[-2.6079,53.4708],[-2.609,53.4703],[-2.6107,53.4705],[-2.6122,53.4702],[-2.6145,53.4703],[-2.6151,53.4678],[-2.6159,53.4676],[-2.6168,53.4663],[-2.6152,53.465],[-2.6155,53.4637],[-2.6137,53.4626],[-2.613,53.4617],[-2.6105,53.4616],[-2.6085,53.4612],[-2.6068,53.4615],[-2.6039,53.4609],[-2.5993,53.4611],[-2.5994,53.4591],[-2.5983,53.4577],[-2.5961,53.4564],[-2.5938,53.4558],[-2.5921,53.4557],[-2.5887,53.4561],[-2.5884,53.4555],[-2.5867,53.4552],[-2.5831,53.4533],[-2.5847,53.4522],[-2.5839,53.4517],[-2.5837,53.4494],[-2.5822,53.4481],[-2.5789,53.4475],[-2.5767,53.446],[-2.5784,53.4448],[-2.5797,53.4432],[-2.5823,53.4411],[-2.5851,53.4401],[-2.5874,53.4419],[-2.5904,53.4454],[-2.5936,53.4478],[-2.5968,53.4492],[-2.5959,53.4453],[-2.5959,53.4431],[-2.5971,53.4425],[-2.5989,53.4434],[-2.6008,53.4435],[-2.6024,53.4424],[-2.6043,53.4424],[-2.6063,53.4428],[-2.611,53.4424],[-2.6127,53.4415],[-2.6161,53.4407],[-2.618,53.4387],[-2.6211,53.4378],[-2.6223,53.4368],[-2.6249,53.4367],[-2.626,53.4362],[-2.6275,53.4344],[-2.6296,53.4349],[-2.6322,53.4381],[-2.6314,53.4395],[-2.6315,53.4407],[-2.6324,53.4416],[-2.6352,53.4426],[-2.6391,53.4444],[-2.6427,53.4439],[-2.6458,53.4443],[-2.6461,53.4453],[-2.648,53.4466],[-2.6495,53.4464],[-2.6511,53.4477],[-2.6528,53.4482],[-2.6547,53.4481],[-2.6577,53.4474],[-2.6588,53.4477],[-2.6599,53.449],[-2.6639,53.4495],[-2.6653,53.4492],[-2.6688,53.45],[-2.6707,53.4499],[-2.6725,53.4509],[-2.6737,53.4528],[-2.6768,53.4528],[-2.6775,53.4526],[-2.6785,53.4504],[-2.6777,53.4497],[-2.6774,53.448],[-2.6782,53.4463],[-2.6787,53.4443],[-2.6803,53.4447],[-2.6813,53.4426],[-2.6798,53.4422],[-2.6822,53.4392],[-2.6789,53.4397],[-2.6788,53.4391],[-2.6763,53.4396],[-2.6703,53.4413],[-2.6683,53.4406],[-2.6688,53.4395],[-2.6718,53.4379],[-2.6716,53.436],[-2.6742,53.4353],[-2.676,53.4354],[-2.6753,53.4329],[-2.6727,53.432],[-2.6708,53.4322],[-2.6664,53.4318],[-2.6648,53.4313],[-2.6635,53.4288],[-2.6657,53.4278],[-2.6666,53.4263],[-2.6701,53.4242],[-2.6723,53.422],[-2.6716,53.4187],[-2.6671,53.4186],[-2.6669,53.4162],[-2.6719,53.4153],[-2.6721,53.4122],[-2.673,53.4101],[-2.6729,53.4079],[-2.6724,53.4077],[-2.6714,53.4002],[-2.6735,53.3993],[-2.6738,53.3984],[-2.6748,53.398],[-2.6766,53.3935],[-2.6762,53.3924],[-2.6763,53.3876],[-2.6906,53.3854],[-2.6951,53.3861],[-2.7015,53.3869],[-2.705,53.3867],[-2.7051,53.3879],[-2.7103,53.3893],[-2.7102,53.3899],[-2.7128,53.3906],[-2.7151,53.3945],[-2.7161,53.3969],[-2.7166,53.3989],[-2.7181,53.3997],[-2.721,53.4],[-2.7248,53.3997],[-2.7289,53.3997],[-2.7366,53.4009],[-2.7406,53.4014],[-2.7439,53.4025],[-2.7452,53.4021],[-2.7468,53.4023],[-2.7549,53.401],[-2.76,53.4004],[-2.7684,53.4],[-2.7723,53.4001],[-2.7804,53.4008],[-2.7868,53.4012],[-2.7868,53.4019],[-2.7841,53.4072],[-2.7856,53.4113],[-2.7857,53.415],[-2.7788,53.4157],[-2.7782,53.4163],[-2.7818,53.4184],[-2.7825,53.4193],[-2.7814,53.4204],[-2.7802,53.4206],[-2.7774,53.4245],[-2.7762,53.4267],[-2.7787,53.4277],[-2.7794,53.4276],[-2.7817,53.4285],[-2.7836,53.4286],[-2.7859,53.4293],[-2.7879,53.4303],[-2.7933,53.431],[-2.794,53.4339],[-2.7977,53.4337],[-2.7968,53.436],[-2.7989,53.436],[-2.8005,53.4372],[-2.8031,53.4376],[-2.8049,53.4387],[-2.8052,53.4407],[-2.804,53.4414],[-2.799,53.4413],[-2.7968,53.4406],[-2.7952,53.443],[-2.7952,53.4437],[-2.7971,53.4455],[-2.8,53.4489],[-2.8042,53.4515],[-2.8052,53.4533],[-2.8051,53.4555],[-2.807,53.4558],[-2.8063,53.4632],[-2.8045,53.4672],[-2.8155,53.467],[-2.8187,53.4669],[-2.8187,53.4701],[-2.8175,53.4755],[-2.8168,53.4778],[-2.8191,53.4794],[-2.8229,53.4827],[-2.825,53.4852],[-2.824,53.4896],[-2.8221,53.4926],[-2.8204,53.4944],[-2.8199,53.4965],[-2.8205,53.499],[-2.8226,53.5051],[-2.8215,53.5051],[-2.8166,53.5123],[-2.8158,53.5128],[-2.8115,53.5136],[-2.8107,53.5142],[-2.8105,53.5162],[-2.8087,53.5173],[-2.8057,53.5185],[-2.8007,53.5193],[-2.7984,53.5199],[-2.7946,53.5213],[-2.7936,53.5221],[-2.7916,53.5254],[-2.7891,53.5267],[-2.7847,53.5297],[-2.7825,53.5314],[-2.7797,53.5286],[-2.7752,53.5244],[-2.7741,53.5231],[-2.7725,53.52],[-2.7712,53.5187],[-2.7699,53.5159],[-2.77,53.5141],[-2.7689,53.5136],[-2.7598,53.5125],[-2.7591,53.5138],[-2.7555,53.5149],[-2.7541,53.5156],[-2.752,53.5161],[-2.7483,53.5161],[-2.7472,53.5166],[-2.7426,53.5178],[-2.741,53.5184],[-2.7355,53.5197],[-2.7317,53.5197],[-2.7305,53.5206]]]}</t>
  </si>
  <si>
    <t>{"type":"Polygon","coordinates":[[[-2.4897,53.4603],[-2.4895,53.4595],[-2.4878,53.4589],[-2.4868,53.458],[-2.4863,53.4553],[-2.4832,53.454],[-2.4788,53.45],[-2.4761,53.4483],[-2.476,53.4474],[-2.4783,53.4443],[-2.4782,53.4434],[-2.4741,53.4394],[-2.4708,53.4389],[-2.4672,53.4372],[-2.4638,53.4371],[-2.4617,53.4364],[-2.46,53.434],[-2.458,53.432],[-2.4551,53.43],[-2.4542,53.4284],[-2.4514,53.4266],[-2.4506,53.4245],[-2.449,53.4229],[-2.4491,53.4206],[-2.4512,53.4188],[-2.4508,53.4175],[-2.4493,53.4167],[-2.4494,53.4159],[-2.4507,53.4153],[-2.4542,53.4128],[-2.4563,53.4108],[-2.4609,53.4052],[-2.4625,53.4034],[-2.4656,53.401],[-2.4681,53.3994],[-2.4704,53.3982],[-2.4757,53.3967],[-2.4785,53.3962],[-2.4757,53.3942],[-2.4735,53.3936],[-2.4728,53.3928],[-2.4701,53.3924],[-2.4679,53.3932],[-2.4654,53.3947],[-2.4641,53.3942],[-2.4626,53.3947],[-2.4608,53.3939],[-2.4592,53.3938],[-2.4568,53.3942],[-2.4548,53.3939],[-2.4507,53.3949],[-2.4481,53.3946],[-2.4454,53.3929],[-2.4455,53.3922],[-2.4428,53.392],[-2.4417,53.391],[-2.4385,53.3915],[-2.4388,53.3901],[-2.4367,53.3892],[-2.4339,53.3894],[-2.4334,53.3884],[-2.4321,53.3877],[-2.4275,53.3888],[-2.4266,53.3874],[-2.4254,53.3868],[-2.4268,53.3847],[-2.4264,53.3822],[-2.4255,53.3797],[-2.4277,53.3772],[-2.4287,53.3764],[-2.4275,53.3759],[-2.4313,53.3734],[-2.4328,53.374],[-2.4346,53.3721],[-2.4362,53.3718],[-2.4364,53.3703],[-2.4397,53.3705],[-2.4399,53.3666],[-2.4467,53.3658],[-2.4505,53.3666],[-2.4511,53.3671],[-2.4559,53.3679],[-2.4588,53.3683],[-2.461,53.3642],[-2.4629,53.3645],[-2.4649,53.3636],[-2.4689,53.3641],[-2.4718,53.3646],[-2.4728,53.3653],[-2.475,53.366],[-2.4772,53.3661],[-2.4791,53.3671],[-2.482,53.3676],[-2.4828,53.3675],[-2.486,53.3676],[-2.489,53.367],[-2.4903,53.3653],[-2.4921,53.3648],[-2.493,53.3626],[-2.4951,53.3619],[-2.4962,53.3619],[-2.4974,53.3604],[-2.4978,53.3594],[-2.4997,53.3591],[-2.5027,53.3575],[-2.5022,53.357],[-2.5031,53.3561],[-2.5069,53.3553],[-2.5077,53.3543],[-2.5096,53.3537],[-2.5108,53.353],[-2.5134,53.3523],[-2.5155,53.3496],[-2.5167,53.3489],[-2.519,53.3481],[-2.5211,53.3479],[-2.5184,53.3424],[-2.5288,53.3392],[-2.5348,53.337],[-2.5382,53.3359],[-2.5396,53.3363],[-2.5414,53.3333],[-2.5431,53.3323],[-2.5445,53.3308],[-2.5452,53.3305],[-2.5483,53.331],[-2.5515,53.3324],[-2.5527,53.3313],[-2.5539,53.3287],[-2.5575,53.3262],[-2.5587,53.3256],[-2.5604,53.3238],[-2.5631,53.3231],[-2.5665,53.3242],[-2.5678,53.3254],[-2.5689,53.3252],[-2.5727,53.3256],[-2.5737,53.3255],[-2.5784,53.326],[-2.5787,53.3276],[-2.5802,53.3286],[-2.5816,53.3283],[-2.5858,53.3292],[-2.5884,53.3273],[-2.5885,53.3259],[-2.5901,53.3259],[-2.5924,53.3249],[-2.5928,53.3224],[-2.5952,53.3224],[-2.596,53.323],[-2.5963,53.3245],[-2.5986,53.325],[-2.6006,53.3246],[-2.6026,53.3251],[-2.6047,53.3266],[-2.6076,53.3272],[-2.6104,53.3304],[-2.6125,53.3295],[-2.6149,53.3288],[-2.6175,53.3296],[-2.6198,53.3319],[-2.6157,53.3347],[-2.6151,53.336],[-2.6135,53.3384],[-2.6122,53.3397],[-2.6112,53.3412],[-2.607,53.3423],[-2.6066,53.3429],[-2.6072,53.3444],[-2.6096,53.3463],[-2.6115,53.3464],[-2.6144,53.3473],[-2.616,53.3467],[-2.6192,53.3469],[-2.6227,53.3474],[-2.6242,53.3461],[-2.6277,53.3466],[-2.6284,53.3456],[-2.6315,53.346],[-2.631,53.3483],[-2.6286,53.3525],[-2.6295,53.3527],[-2.629,53.3543],[-2.6276,53.3549],[-2.6269,53.3586],[-2.6277,53.3599],[-2.6306,53.364],[-2.6422,53.3617],[-2.6457,53.3609],[-2.6746,53.3536],[-2.6752,53.3544],[-2.671,53.3553],[-2.6677,53.3567],[-2.6662,53.3578],[-2.6651,53.3608],[-2.6653,53.363],[-2.6651,53.3644],[-2.664,53.3672],[-2.662,53.3697],[-2.659,53.3731],[-2.6568,53.3741],[-2.6543,53.3744],[-2.6518,53.3739],[-2.6477,53.3723],[-2.6453,53.3722],[-2.6423,53.3725],[-2.6407,53.3735],[-2.6396,53.3746],[-2.6388,53.3772],[-2.6367,53.3773],[-2.6328,53.3761],[-2.6245,53.3744],[-2.6231,53.3744],[-2.6216,53.3749],[-2.619,53.3766],[-2.6149,53.3805],[-2.6104,53.3857],[-2.6082,53.3867],[-2.6066,53.3863],[-2.6069,53.3849],[-2.6084,53.3837],[-2.6093,53.3824],[-2.6095,53.3811],[-2.6081,53.3769],[-2.6071,53.3753],[-2.6058,53.3744],[-2.6025,53.3735],[-2.6006,53.3736],[-2.5978,53.3751],[-2.5926,53.3833],[-2.5932,53.3832],[-2.5982,53.3755],[-2.5994,53.3746],[-2.6016,53.3741],[-2.6049,53.3747],[-2.6067,53.3758],[-2.6073,53.377],[-2.6086,53.3812],[-2.6084,53.3824],[-2.6057,53.3853],[-2.6063,53.3868],[-2.6078,53.3871],[-2.6098,53.3868],[-2.6118,53.3855],[-2.6161,53.3812],[-2.6178,53.3799],[-2.6208,53.377],[-2.623,53.3754],[-2.6256,53.3754],[-2.6316,53.3769],[-2.6339,53.3777],[-2.6374,53.3786],[-2.6399,53.3782],[-2.6422,53.377],[-2.6448,53.3743],[-2.6464,53.3739],[-2.6524,53.3756],[-2.6543,53.3758],[-2.6565,53.3754],[-2.6602,53.3738],[-2.6641,53.3707],[-2.665,53.3691],[-2.6666,53.3674],[-2.667,53.3665],[-2.6703,53.3623],[-2.6712,53.3597],[-2.6724,53.358],[-2.6746,53.3567],[-2.6781,53.3568],[-2.6814,53.3577],[-2.6902,53.361],[-2.6934,53.3618],[-2.6934,53.3642],[-2.6937,53.3649],[-2.6972,53.3685],[-2.6977,53.3793],[-2.6975,53.3811],[-2.6966,53.3826],[-2.6957,53.3834],[-2.6938,53.3844],[-2.6906,53.3854],[-2.6763,53.3876],[-2.6762,53.3924],[-2.6766,53.3935],[-2.6748,53.398],[-2.6738,53.3984],[-2.6735,53.3993],[-2.6714,53.4002],[-2.6724,53.4077],[-2.6729,53.4079],[-2.673,53.4101],[-2.6721,53.4122],[-2.6719,53.4153],[-2.6669,53.4162],[-2.6671,53.4186],[-2.6716,53.4187],[-2.6723,53.422],[-2.6701,53.4242],[-2.6666,53.4263],[-2.6657,53.4278],[-2.6635,53.4288],[-2.6648,53.4313],[-2.6664,53.4318],[-2.6708,53.4322],[-2.6727,53.432],[-2.6753,53.4329],[-2.676,53.4354],[-2.6742,53.4353],[-2.6716,53.436],[-2.6718,53.4379],[-2.6688,53.4395],[-2.6683,53.4406],[-2.6703,53.4413],[-2.6763,53.4396],[-2.6788,53.4391],[-2.6789,53.4397],[-2.6822,53.4392],[-2.6798,53.4422],[-2.6813,53.4426],[-2.6803,53.4447],[-2.6787,53.4443],[-2.6782,53.4463],[-2.6774,53.448],[-2.6777,53.4497],[-2.6785,53.4504],[-2.6775,53.4526],[-2.6768,53.4528],[-2.6737,53.4528],[-2.6725,53.4509],[-2.6707,53.4499],[-2.6688,53.45],[-2.6653,53.4492],[-2.6639,53.4495],[-2.6599,53.449],[-2.6588,53.4477],[-2.6577,53.4474],[-2.6547,53.4481],[-2.6528,53.4482],[-2.6511,53.4477],[-2.6495,53.4464],[-2.648,53.4466],[-2.6461,53.4453],[-2.6458,53.4443],[-2.6427,53.4439],[-2.6391,53.4444],[-2.6352,53.4426],[-2.6324,53.4416],[-2.6315,53.4407],[-2.6314,53.4395],[-2.6322,53.4381],[-2.6296,53.4349],[-2.6275,53.4344],[-2.626,53.4362],[-2.6249,53.4367],[-2.6223,53.4368],[-2.6211,53.4378],[-2.618,53.4387],[-2.6161,53.4407],[-2.6127,53.4415],[-2.611,53.4424],[-2.6063,53.4428],[-2.6043,53.4424],[-2.6024,53.4424],[-2.6008,53.4435],[-2.5989,53.4434],[-2.5971,53.4425],[-2.5959,53.4431],[-2.5959,53.4453],[-2.5968,53.4492],[-2.5936,53.4478],[-2.5904,53.4454],[-2.5874,53.4419],[-2.5851,53.4401],[-2.5823,53.4411],[-2.5797,53.4432],[-2.5784,53.4448],[-2.5767,53.446],[-2.5746,53.448],[-2.5735,53.4517],[-2.5705,53.4568],[-2.5704,53.4585],[-2.5491,53.4615],[-2.5526,53.4678],[-2.5504,53.4681],[-2.5392,53.4708],[-2.5008,53.4801],[-2.4963,53.4809],[-2.4934,53.4797],[-2.4914,53.4784],[-2.4892,53.4759],[-2.4906,53.4729],[-2.4913,53.4722],[-2.4917,53.4701],[-2.4911,53.4689],[-2.4912,53.4673],[-2.4923,53.4651],[-2.4898,53.4619],[-2.4897,53.4603]]]}</t>
  </si>
  <si>
    <t>{"type":"MultiPolygon","coordinates":[[[[-2.9448,53.6788],[-2.9437,53.6763],[-2.944,53.6727],[-2.9462,53.6691],[-2.9474,53.6673],[-2.945,53.6661],[-2.942,53.6631],[-2.9401,53.6586],[-2.9414,53.6579],[-2.9424,53.6563],[-2.9451,53.6549],[-2.9485,53.6536],[-2.9506,53.6517],[-2.9568,53.6446],[-2.9588,53.6425],[-2.9579,53.6408],[-2.9598,53.6391],[-2.9623,53.6373],[-2.9665,53.6318],[-2.9802,53.6232],[-2.9818,53.6222],[-2.9912,53.6266],[-2.9929,53.6273],[-2.9937,53.6283],[-2.9979,53.6267],[-3.0007,53.625],[-3.0004,53.6242],[-3.0017,53.6235],[-3.0018,53.6225],[-3.0054,53.6204],[-3.0069,53.6173],[-3.0089,53.6159],[-3.0114,53.6148],[-3.0119,53.6129],[-3.0141,53.6113],[-3.0196,53.6092],[-3.0206,53.6071],[-3.0218,53.6062],[-3.0247,53.6052],[-3.0258,53.604],[-3.0282,53.603],[-3.0301,53.6007],[-3.0302,53.5994],[-3.0322,53.5985],[-3.0323,53.5969],[-3.031,53.5963],[-3.0314,53.5933],[-3.032,53.5929],[-3.0327,53.5908],[-3.0325,53.589],[-3.0337,53.5881],[-3.036,53.5872],[-3.0354,53.5868],[-3.033,53.5866],[-3.0333,53.5851],[-3.0207,53.5837],[-3.021,53.5791],[-3.0216,53.574],[-3.0229,53.5736],[-3.0226,53.5696],[-3.0273,53.5691],[-3.0317,53.5691],[-3.0338,53.5684],[-3.0403,53.5653],[-3.041,53.5642],[-3.041,53.5625],[-3.0404,53.561],[-3.0394,53.5595],[-3.0393,53.5588],[-3.0402,53.5563],[-3.0387,53.5531],[-3.0388,53.5519],[-3.0406,53.5488],[-3.0463,53.5431],[-3.0441,53.542],[-3.0446,53.5409],[-3.0436,53.5403],[-3.0422,53.5413],[-3.0406,53.5417],[-3.0395,53.5412],[-3.0387,53.5395],[-3.0385,53.5383],[-3.0352,53.539],[-3.0345,53.5381],[-3.0319,53.5372],[-3.0312,53.5381],[-3.0292,53.539],[-3.0282,53.539],[-3.027,53.538],[-3.0256,53.539],[-3.0238,53.5379],[-3.0221,53.5375],[-3.0196,53.5365],[-3.0186,53.5355],[-3.0168,53.5358],[-3.0158,53.535],[-3.014,53.5345],[-3.0137,53.5323],[-3.0128,53.5319],[-3.0112,53.5324],[-3.0092,53.5317],[-3.0093,53.5306],[-3.0083,53.5295],[-3.0054,53.5291],[-3.0045,53.5292],[-3.001,53.5281],[-3.0008,53.5273],[-2.9993,53.5264],[-2.9968,53.526],[-2.9964,53.5253],[-2.9949,53.5248],[-2.9945,53.5239],[-2.9931,53.524],[-2.9901,53.5225],[-2.9896,53.5216],[-2.9882,53.5214],[-2.985,53.5215],[-2.9834,53.5207],[-2.9827,53.5197],[-2.9806,53.5188],[-2.977,53.5163],[-2.9758,53.5153],[-2.9737,53.5155],[-2.9717,53.5161],[-2.9681,53.5179],[-2.9641,53.5186],[-2.9642,53.5196],[-2.963,53.5237],[-2.9632,53.5248],[-2.9651,53.5264],[-2.9667,53.5273],[-2.9706,53.5343],[-2.9728,53.5361],[-2.9728,53.5371],[-2.9737,53.538],[-2.9744,53.5396],[-2.976,53.5403],[-2.9783,53.5427],[-2.9785,53.544],[-2.9776,53.5459],[-2.9752,53.5472],[-2.9725,53.5479],[-2.9708,53.5477],[-2.9703,53.5471],[-2.9674,53.5476],[-2.9652,53.5477],[-2.963,53.5464],[-2.9597,53.5456],[-2.955,53.5461],[-2.9536,53.5453],[-2.9509,53.5443],[-2.9481,53.5444],[-2.9452,53.5425],[-2.9449,53.5413],[-2.942,53.541],[-2.9408,53.5395],[-2.9382,53.5385],[-2.9361,53.5384],[-2.9363,53.537],[-2.9353,53.5365],[-2.9336,53.5344],[-2.9338,53.5334],[-2.9313,53.5314],[-2.9281,53.5305],[-2.9263,53.5295],[-2.9258,53.5273],[-2.925,53.5263],[-2.923,53.5252],[-2.9218,53.5255],[-2.9191,53.5244],[-2.9152,53.5235],[-2.9122,53.5234],[-2.9117,53.5229],[-2.9078,53.5224],[-2.906,53.5217],[-2.9018,53.5216],[-2.8998,53.5221],[-2.896,53.5218],[-2.8951,53.5213],[-2.8924,53.522],[-2.8891,53.5222],[-2.8863,53.5211],[-2.8839,53.5206],[-2.8817,53.5205],[-2.8812,53.52],[-2.8841,53.5195],[-2.8855,53.5182],[-2.8877,53.5145],[-2.8924,53.5111],[-2.8898,53.5073],[-2.8889,53.5052],[-2.888,53.5038],[-2.8899,53.5028],[-2.8924,53.5032],[-2.8938,53.5029],[-2.8977,53.5014],[-2.8988,53.4998],[-2.8978,53.4981],[-2.8964,53.4967],[-2.8968,53.4954],[-2.8994,53.4936],[-2.8996,53.4917],[-2.9039,53.4917],[-2.9054,53.4919],[-2.9067,53.4904],[-2.9088,53.4889],[-2.91,53.4875],[-2.9128,53.4832],[-2.9149,53.4824],[-2.9196,53.4821],[-2.9172,53.4801],[-2.9172,53.4791],[-2.9191,53.4778],[-2.919,53.4769],[-2.9212,53.4755],[-2.9226,53.475],[-2.9276,53.4733],[-2.9283,53.4737],[-2.9334,53.4731],[-2.9334,53.4738],[-2.9398,53.4736],[-2.9398,53.4733],[-2.9461,53.4729],[-2.9479,53.473],[-2.9534,53.4727],[-2.9565,53.4724],[-2.9581,53.4687],[-2.9593,53.4676],[-2.9619,53.4683],[-2.9634,53.468],[-2.9673,53.4677],[-2.9699,53.4659],[-2.9696,53.4657],[-2.9738,53.4627],[-2.9734,53.4601],[-2.9716,53.4562],[-2.9716,53.4522],[-2.973,53.4499],[-2.9737,53.4497],[-2.9734,53.4473],[-2.9749,53.4474],[-2.975,53.4465],[-2.9763,53.4453],[-2.9749,53.4433],[-2.9776,53.4428],[-2.9791,53.4433],[-2.9798,53.4425],[-2.9905,53.4406],[-2.9927,53.4403],[-2.994,53.4415],[-3.0002,53.4404],[-3,53.44],[-3.0082,53.4383],[-3.0088,53.4384],[-3.0096,53.4392],[-3.01,53.4407],[-3.0109,53.4418],[-3.0169,53.4491],[-3.0179,53.4494],[-3.0189,53.4514],[-3.0213,53.4543],[-3.024,53.4565],[-3.0262,53.4559],[-3.0281,53.455],[-3.0343,53.4598],[-3.041,53.465],[-3.041,53.4664],[-3.0382,53.4677],[-3.0376,53.4683],[-3.0395,53.4729],[-3.0404,53.4744],[-3.0442,53.4784],[-3.0457,53.4803],[-3.0487,53.4826],[-3.0489,53.4834],[-3.0527,53.4879],[-3.054,53.4891],[-3.0577,53.4938],[-3.0596,53.4972],[-3.061,53.4989],[-3.0616,53.501],[-3.0618,53.5038],[-3.0634,53.5063],[-3.0628,53.5081],[-3.0634,53.511],[-3.0644,53.5129],[-3.0643,53.5137],[-3.0655,53.5156],[-3.0638,53.5173],[-3.0636,53.5184],[-3.0638,53.5199],[-3.0659,53.5226],[-3.0647,53.524],[-3.0672,53.5235],[-3.069,53.522],[-3.0706,53.5215],[-3.0723,53.5217],[-3.0734,53.5225],[-3.076,53.5233],[-3.0771,53.5241],[-3.0776,53.5251],[-3.0789,53.5256],[-3.0808,53.528],[-3.0819,53.5301],[-3.0843,53.533],[-3.0856,53.5338],[-3.0885,53.5351],[-3.0948,53.5372],[-3.1001,53.5398],[-3.1021,53.5416],[-3.1029,53.5427],[-3.1048,53.5473],[-3.1055,53.5515],[-3.1051,53.555],[-3.1045,53.5588],[-3.1025,53.5654],[-3.1005,53.5694],[-3.0974,53.5745],[-3.0955,53.5766],[-3.0933,53.5797],[-3.0906,53.5828],[-3.0884,53.5844],[-3.0857,53.5879],[-3.0819,53.5914],[-3.0802,53.5935],[-3.0724,53.6001],[-3.0676,53.6049],[-3.0659,53.606],[-3.0635,53.6089],[-3.0616,53.6106],[-3.0602,53.613],[-3.0496,53.6254],[-3.049,53.6269],[-3.0491,53.6283],[-3.0447,53.6323],[-3.0443,53.6341],[-3.043,53.6359],[-3.0405,53.6374],[-3.0384,53.6394],[-3.0375,53.6412],[-3.0356,53.6426],[-3.035,53.6434],[-3.0323,53.6462],[-3.0313,53.6475],[-3.0295,53.6478],[-3.0271,53.6487],[-3.0246,53.6504],[-3.0223,53.6513],[-3.0208,53.6528],[-3.0198,53.6529],[-3.0178,53.6542],[-3.0156,53.6573],[-3.0137,53.6591],[-3.0106,53.6603],[-3.0081,53.6629],[-3.0056,53.6647],[-3.0043,53.6677],[-3.0043,53.6683],[-3.0032,53.6699],[-3.0033,53.6717],[-3.0039,53.6719],[-3.0067,53.6712],[-3.0087,53.6693],[-3.0102,53.6671],[-3.011,53.667],[-3.0132,53.669],[-3.0147,53.6711],[-3.0156,53.6729],[-3.0158,53.6757],[-3.0152,53.6775],[-3.0141,53.6791],[-3.0134,53.6794],[-3.0107,53.6787],[-3.0087,53.679],[-3.0074,53.6787],[-3.0055,53.6775],[-3.004,53.677],[-3.0009,53.6772],[-2.9989,53.6788],[-2.9975,53.6796],[-2.9957,53.6799],[-2.9917,53.6815],[-2.9898,53.6826],[-2.9864,53.6853],[-2.9856,53.6864],[-2.988,53.6861],[-2.9885,53.6874],[-2.9872,53.6893],[-2.9847,53.6897],[-2.9823,53.6891],[-2.9819,53.6896],[-2.9795,53.69],[-2.9776,53.6937],[-2.9772,53.6964],[-2.9754,53.6971],[-2.9701,53.6982],[-2.9674,53.6984],[-2.9651,53.6981],[-2.9645,53.6974],[-2.965,53.6956],[-2.9649,53.6941],[-2.9656,53.693],[-2.9631,53.6929],[-2.9596,53.6916],[-2.9588,53.6907],[-2.9573,53.6902],[-2.9564,53.6904],[-2.955,53.6917],[-2.9541,53.6918],[-2.9521,53.6907],[-2.9512,53.6885],[-2.9512,53.6866],[-2.9523,53.6859],[-2.9537,53.6842],[-2.9541,53.6821],[-2.952,53.6803],[-2.9471,53.6787],[-2.9448,53.6788]]],[[[-2.9552,53.6965],[-2.9505,53.6917],[-2.9529,53.6916],[-2.954,53.6924],[-2.9559,53.692],[-2.9572,53.6911],[-2.9586,53.6921],[-2.9618,53.6935],[-2.9626,53.6942],[-2.9621,53.6959],[-2.9597,53.6957],[-2.9582,53.696],[-2.9577,53.6969],[-2.9552,53.6965]]],[[[-2.9503,53.6915],[-2.9468,53.688],[-2.9489,53.6871],[-2.9525,53.6826],[-2.9521,53.6815],[-2.9501,53.6803],[-2.9478,53.6792],[-2.9444,53.679],[-2.9478,53.6791],[-2.9519,53.6805],[-2.9537,53.682],[-2.9535,53.684],[-2.9522,53.6856],[-2.951,53.6864],[-2.9508,53.6885],[-2.9513,53.6906],[-2.9503,53.6915]]]]}</t>
  </si>
  <si>
    <t>{"type":"MultiPolygon","coordinates":[[[[-2.9286,53.3082],[-2.9316,53.3061],[-2.9331,53.3071],[-2.9396,53.3104],[-2.9474,53.3049],[-2.9494,53.3032],[-2.9512,53.3038],[-2.9547,53.3042],[-2.9584,53.3041],[-2.9603,53.3033],[-2.9615,53.3038],[-2.9661,53.3028],[-2.9691,53.3018],[-2.9716,53.3021],[-2.9746,53.3033],[-2.9795,53.3043],[-2.9797,53.3045],[-2.9831,53.305],[-2.99,53.3066],[-2.9927,53.3071],[-2.9953,53.3056],[-2.997,53.3051],[-3.0022,53.3025],[-3.0054,53.3014],[-3.0112,53.3001],[-3.0128,53.299],[-3.0165,53.2995],[-3.0186,53.3],[-3.0213,53.299],[-3.022,53.2984],[-3.024,53.2994],[-3.0261,53.2977],[-3.0305,53.2992],[-3.0314,53.2985],[-3.0358,53.3005],[-3.0367,53.3011],[-3.0367,53.3027],[-3.0385,53.3051],[-3.0392,53.3054],[-3.0417,53.3052],[-3.0416,53.3061],[-3.0432,53.3069],[-3.046,53.3075],[-3.0482,53.3096],[-3.0484,53.3109],[-3.0512,53.3107],[-3.0597,53.309],[-3.0643,53.3122],[-3.0683,53.3142],[-3.0742,53.3164],[-3.0764,53.3144],[-3.0781,53.3151],[-3.0806,53.313],[-3.081,53.3119],[-3.0821,53.3112],[-3.0888,53.3083],[-3.0891,53.3083],[-3.0955,53.3049],[-3.098,53.3067],[-3.1006,53.3082],[-3.1025,53.3097],[-3.1062,53.3136],[-3.1151,53.3208],[-3.1164,53.3216],[-3.1235,53.325],[-3.1315,53.3302],[-3.133,53.3307],[-3.1368,53.3329],[-3.142,53.337],[-3.1432,53.3378],[-3.1481,53.3418],[-3.1544,53.3453],[-3.1561,53.346],[-3.1577,53.3461],[-3.1627,53.3485],[-3.1685,53.3534],[-3.1696,53.3539],[-3.1734,53.3576],[-3.1762,53.3599],[-3.1815,53.3639],[-3.1856,53.3643],[-3.1864,53.3646],[-3.1889,53.3671],[-3.1931,53.3703],[-3.1943,53.3725],[-3.1958,53.373],[-3.1985,53.3757],[-3.1991,53.3806],[-3.1997,53.3833],[-3.1993,53.3849],[-3.2,53.3872],[-3.1972,53.3873],[-3.1933,53.3891],[-3.1879,53.3922],[-3.1829,53.3957],[-3.1793,53.398],[-3.1787,53.3991],[-3.1758,53.4001],[-3.1686,53.4029],[-3.167,53.4034],[-3.1549,53.4074],[-3.1528,53.4077],[-3.143,53.411],[-3.1417,53.4117],[-3.1368,53.4127],[-3.1298,53.4139],[-3.1236,53.4151],[-3.1189,53.4164],[-3.1093,53.4195],[-3.106,53.4206],[-3.1042,53.4204],[-3.1002,53.4217],[-3.0964,53.4232],[-3.0966,53.4234],[-3.0882,53.4278],[-3.0854,53.429],[-3.0756,53.4331],[-3.0754,53.4342],[-3.0703,53.4361],[-3.0638,53.4383],[-3.0583,53.4398],[-3.0553,53.4403],[-3.0413,53.4419],[-3.0397,53.4417],[-3.0389,53.4406],[-3.0364,53.4394],[-3.0347,53.4368],[-3.0324,53.4304],[-3.0302,53.4275],[-3.0297,53.4258],[-3.0267,53.4216],[-3.0253,53.4199],[-3.024,53.4191],[-3.0236,53.4177],[-3.0174,53.4123],[-3.0161,53.41],[-3.0161,53.4091],[-3.0145,53.4059],[-3.015,53.4053],[-3.0151,53.4038],[-3.0138,53.4034],[-3.0112,53.3987],[-3.0089,53.3956],[-3.0081,53.3939],[-3.0088,53.3938],[-3.0081,53.3913],[-3.0079,53.3887],[-3.0083,53.3884],[-3.0063,53.3849],[-3.0071,53.3846],[-3.0059,53.3827],[-3.0067,53.3825],[-3.005,53.3793],[-3.0034,53.3775],[-3.0015,53.3779],[-2.9993,53.3756],[-3.0013,53.3748],[-3.0017,53.3742],[-2.9999,53.3724],[-2.9966,53.3696],[-2.9954,53.368],[-2.9947,53.3678],[-2.9918,53.3649],[-2.9884,53.3622],[-2.9865,53.3614],[-2.9838,53.3622],[-2.9788,53.3579],[-2.9769,53.3565],[-2.9732,53.353],[-2.9678,53.3473],[-2.969,53.3466],[-2.9662,53.3446],[-2.9655,53.3435],[-2.964,53.3425],[-2.9611,53.3381],[-2.9581,53.3325],[-2.9582,53.332],[-2.9555,53.3292],[-2.9529,53.3268],[-2.9515,53.3249],[-2.9498,53.3235],[-2.9467,53.3225],[-2.9448,53.3209],[-2.9422,53.3182],[-2.9395,53.3157],[-2.9334,53.311],[-2.9311,53.3095],[-2.9286,53.3082]]],[[[-3.0959,53.3047],[-3.109,53.2972],[-3.1094,53.297],[-3.1107,53.2963],[-3.1117,53.2976],[-3.1112,53.2998],[-3.113,53.3017],[-3.1153,53.3022],[-3.1164,53.3032],[-3.1139,53.3043],[-3.1158,53.3048],[-3.1155,53.3067],[-3.1176,53.3085],[-3.1199,53.3097],[-3.1183,53.3103],[-3.1201,53.3117],[-3.1197,53.3123],[-3.1213,53.3129],[-3.1191,53.3148],[-3.1208,53.3175],[-3.1232,53.3194],[-3.1234,53.3205],[-3.1229,53.3221],[-3.122,53.3226],[-3.1172,53.321],[-3.1148,53.3196],[-3.1139,53.3186],[-3.1115,53.3171],[-3.1104,53.316],[-3.1078,53.3143],[-3.1051,53.3117],[-3.1031,53.3091],[-3.0975,53.3058],[-3.0959,53.3047]]],[[[-3.2263,53.3823],[-3.2239,53.3803],[-3.225,53.38],[-3.2267,53.3809],[-3.2287,53.3829],[-3.2277,53.3839],[-3.2263,53.3823]]],[[[-3.2051,53.3719],[-3.2039,53.3706],[-3.2048,53.3704],[-3.2072,53.3717],[-3.2051,53.3719]]]]}</t>
  </si>
  <si>
    <t>{"type":"Polygon","coordinates":[[[-1.3487,53.5833],[-1.3477,53.5832],[-1.3472,53.5823],[-1.3476,53.5799],[-1.3464,53.5794],[-1.3448,53.5778],[-1.3457,53.5769],[-1.3449,53.5765],[-1.344,53.575],[-1.3427,53.5739],[-1.3421,53.5727],[-1.3388,53.5695],[-1.3373,53.5675],[-1.335,53.5653],[-1.3325,53.5636],[-1.3306,53.5615],[-1.3289,53.5608],[-1.3267,53.5587],[-1.3268,53.5582],[-1.3225,53.5574],[-1.3207,53.5582],[-1.3172,53.5576],[-1.3151,53.5562],[-1.3119,53.5557],[-1.3105,53.5557],[-1.304,53.5548],[-1.3013,53.553],[-1.2975,53.5514],[-1.2965,53.55],[-1.2936,53.547],[-1.2906,53.5452],[-1.2886,53.5438],[-1.2879,53.541],[-1.2894,53.5407],[-1.288,53.5386],[-1.287,53.5377],[-1.2908,53.5368],[-1.2938,53.5358],[-1.2931,53.5353],[-1.2898,53.5341],[-1.2878,53.5321],[-1.2868,53.5328],[-1.2853,53.5328],[-1.2845,53.5323],[-1.2849,53.5314],[-1.284,53.5306],[-1.2823,53.5306],[-1.2813,53.5315],[-1.2799,53.5309],[-1.276,53.5304],[-1.2757,53.5298],[-1.2763,53.5281],[-1.2814,53.5289],[-1.2833,53.5272],[-1.2854,53.5278],[-1.2862,53.5267],[-1.2832,53.525],[-1.2765,53.5206],[-1.279,53.5188],[-1.281,53.5166],[-1.2829,53.5164],[-1.2832,53.5157],[-1.2863,53.5146],[-1.2886,53.5158],[-1.2935,53.5152],[-1.2948,53.5153],[-1.2966,53.515],[-1.2994,53.5152],[-1.3037,53.5138],[-1.3074,53.5138],[-1.3099,53.5128],[-1.3115,53.5131],[-1.3124,53.5138],[-1.3147,53.5129],[-1.3185,53.5131],[-1.3205,53.514],[-1.3222,53.5132],[-1.3245,53.5131],[-1.3258,53.5124],[-1.3283,53.5134],[-1.3297,53.5145],[-1.3308,53.5147],[-1.3342,53.5144],[-1.3395,53.5148],[-1.3414,53.5148],[-1.3449,53.514],[-1.3503,53.514],[-1.3603,53.513],[-1.3689,53.5153],[-1.3693,53.5144],[-1.3706,53.5147],[-1.3778,53.5143],[-1.379,53.5145],[-1.3808,53.5139],[-1.3896,53.5094],[-1.3956,53.5065],[-1.3967,53.5052],[-1.4056,53.5048],[-1.4055,53.5044],[-1.4086,53.5033],[-1.4122,53.4992],[-1.4097,53.4985],[-1.4117,53.4962],[-1.4145,53.4951],[-1.416,53.4948],[-1.4169,53.4936],[-1.4152,53.4925],[-1.4171,53.4922],[-1.4197,53.4909],[-1.4199,53.4898],[-1.4221,53.4898],[-1.4228,53.4903],[-1.4255,53.4887],[-1.4261,53.4874],[-1.428,53.4858],[-1.4334,53.4881],[-1.4354,53.4884],[-1.4407,53.491],[-1.442,53.4906],[-1.4444,53.488],[-1.4496,53.4861],[-1.4522,53.4849],[-1.4508,53.4822],[-1.4504,53.4778],[-1.451,53.4767],[-1.4525,53.4758],[-1.4568,53.4735],[-1.4552,53.4717],[-1.4565,53.4719],[-1.4603,53.4758],[-1.4618,53.4764],[-1.4632,53.4777],[-1.4653,53.4783],[-1.4673,53.4782],[-1.4759,53.4794],[-1.4777,53.4799],[-1.4798,53.4809],[-1.4841,53.4844],[-1.4877,53.4861],[-1.49,53.4865],[-1.4928,53.4866],[-1.4947,53.4863],[-1.4953,53.4852],[-1.4947,53.4827],[-1.4947,53.4812],[-1.4952,53.4804],[-1.4999,53.476],[-1.5036,53.4731],[-1.5064,53.4702],[-1.5077,53.4682],[-1.5077,53.4669],[-1.5118,53.4657],[-1.5148,53.4636],[-1.5149,53.4618],[-1.5163,53.4606],[-1.515,53.4596],[-1.5174,53.4583],[-1.5182,53.4572],[-1.5149,53.4538],[-1.5132,53.4514],[-1.5169,53.4501],[-1.5183,53.4493],[-1.5207,53.4458],[-1.521,53.4442],[-1.5232,53.4431],[-1.5246,53.4405],[-1.5255,53.4402],[-1.5265,53.439],[-1.5277,53.4385],[-1.5313,53.4386],[-1.533,53.4383],[-1.5353,53.4401],[-1.5374,53.4409],[-1.5388,53.4408],[-1.5452,53.4416],[-1.5464,53.4427],[-1.5483,53.4449],[-1.551,53.446],[-1.5504,53.4476],[-1.5477,53.4495],[-1.5475,53.4501],[-1.5487,53.4511],[-1.5526,53.4529],[-1.5514,53.4554],[-1.5421,53.456],[-1.5403,53.4561],[-1.5405,53.457],[-1.5395,53.4577],[-1.5403,53.461],[-1.539,53.4617],[-1.5395,53.4626],[-1.5413,53.4638],[-1.5423,53.465],[-1.544,53.4676],[-1.5444,53.4687],[-1.5454,53.4698],[-1.5481,53.4714],[-1.5445,53.4722],[-1.5442,53.4727],[-1.5466,53.4746],[-1.5483,53.4764],[-1.5497,53.4785],[-1.5574,53.4802],[-1.5577,53.4822],[-1.5596,53.4837],[-1.5641,53.4849],[-1.5651,53.4849],[-1.5658,53.486],[-1.5693,53.4864],[-1.5764,53.4862],[-1.5802,53.4869],[-1.5825,53.4876],[-1.5874,53.4883],[-1.5895,53.4896],[-1.5927,53.4905],[-1.5951,53.4906],[-1.5971,53.4911],[-1.6011,53.4916],[-1.6024,53.4916],[-1.6066,53.4929],[-1.6091,53.4919],[-1.611,53.493],[-1.6123,53.4933],[-1.6145,53.4931],[-1.6147,53.4909],[-1.6164,53.4909],[-1.6211,53.4918],[-1.6259,53.4922],[-1.6339,53.4924],[-1.639,53.4933],[-1.6408,53.494],[-1.6483,53.4949],[-1.6539,53.4964],[-1.6581,53.4981],[-1.6602,53.4987],[-1.6643,53.4995],[-1.6676,53.5004],[-1.6701,53.5007],[-1.6804,53.5005],[-1.6811,53.4999],[-1.6832,53.4993],[-1.6845,53.4995],[-1.6874,53.499],[-1.6892,53.4997],[-1.6922,53.4998],[-1.6971,53.5017],[-1.6985,53.5025],[-1.7005,53.503],[-1.703,53.5029],[-1.7033,53.5018],[-1.7053,53.5011],[-1.7073,53.5013],[-1.711,53.5012],[-1.7121,53.4997],[-1.7123,53.4987],[-1.7141,53.4978],[-1.7137,53.4967],[-1.7157,53.4955],[-1.716,53.4942],[-1.7173,53.4939],[-1.7195,53.4929],[-1.7209,53.4926],[-1.7228,53.4915],[-1.7304,53.4913],[-1.7317,53.491],[-1.7343,53.4874],[-1.7354,53.4866],[-1.7361,53.4838],[-1.7377,53.4815],[-1.7365,53.4806],[-1.7363,53.4794],[-1.7377,53.4776],[-1.7398,53.4772],[-1.7413,53.4781],[-1.7425,53.4791],[-1.7466,53.479],[-1.749,53.4798],[-1.7511,53.4799],[-1.7539,53.4806],[-1.7572,53.481],[-1.7603,53.4807],[-1.764,53.4814],[-1.7663,53.4811],[-1.7711,53.4824],[-1.7733,53.4824],[-1.7801,53.4843],[-1.7846,53.4848],[-1.7863,53.4846],[-1.7883,53.4839],[-1.7908,53.4823],[-1.7924,53.4819],[-1.7959,53.4816],[-1.8015,53.481],[-1.8018,53.4842],[-1.8016,53.4869],[-1.8004,53.4877],[-1.8001,53.4897],[-1.8003,53.4916],[-1.7997,53.4935],[-1.798,53.4934],[-1.7958,53.4943],[-1.7952,53.4957],[-1.795,53.4977],[-1.7959,53.4995],[-1.7957,53.501],[-1.796,53.5026],[-1.7971,53.5037],[-1.799,53.5045],[-1.8019,53.505],[-1.8041,53.5051],[-1.8078,53.5061],[-1.8104,53.5063],[-1.8053,53.5089],[-1.8008,53.5114],[-1.8073,53.5121],[-1.8107,53.5119],[-1.8134,53.5121],[-1.8195,53.5134],[-1.8208,53.5185],[-1.8226,53.52],[-1.8222,53.5211],[-1.8089,53.533],[-1.8043,53.537],[-1.8041,53.5365],[-1.7998,53.5345],[-1.7974,53.5339],[-1.794,53.5344],[-1.7917,53.5354],[-1.7886,53.5355],[-1.7853,53.5348],[-1.7775,53.5355],[-1.7758,53.5353],[-1.7727,53.534],[-1.7714,53.5339],[-1.7655,53.5356],[-1.7558,53.5367],[-1.7425,53.541],[-1.7416,53.5411],[-1.7401,53.5421],[-1.7331,53.5451],[-1.7301,53.5468],[-1.7272,53.5503],[-1.7244,53.5522],[-1.7264,53.5545],[-1.7253,53.5554],[-1.7232,53.5599],[-1.704,53.5602],[-1.699,53.5538],[-1.6899,53.5539],[-1.6772,53.5539],[-1.675,53.5541],[-1.6705,53.5541],[-1.6695,53.5532],[-1.6683,53.5535],[-1.6625,53.5536],[-1.6616,53.5547],[-1.6618,53.5558],[-1.6639,53.5575],[-1.6609,53.5596],[-1.658,53.5597],[-1.6557,53.5606],[-1.6519,53.5607],[-1.651,53.5616],[-1.6497,53.5615],[-1.6482,53.5622],[-1.6413,53.5624],[-1.6384,53.5623],[-1.6333,53.5632],[-1.627,53.5636],[-1.6237,53.5632],[-1.6228,53.5629],[-1.6181,53.5632],[-1.6156,53.563],[-1.6164,53.5645],[-1.6142,53.5652],[-1.6121,53.5677],[-1.6122,53.5688],[-1.6108,53.57],[-1.6098,53.5719],[-1.6071,53.5716],[-1.6064,53.5728],[-1.602,53.5747],[-1.5984,53.5766],[-1.6002,53.5775],[-1.5997,53.579],[-1.598,53.5797],[-1.5993,53.5808],[-1.6007,53.5811],[-1.6023,53.583],[-1.6026,53.5849],[-1.6004,53.5862],[-1.6017,53.5877],[-1.598,53.5894],[-1.5977,53.5902],[-1.5949,53.5909],[-1.5907,53.5925],[-1.5895,53.5939],[-1.588,53.5935],[-1.5865,53.5968],[-1.5861,53.599],[-1.5865,53.5999],[-1.5852,53.6005],[-1.5856,53.602],[-1.5869,53.6038],[-1.5881,53.6038],[-1.5911,53.6068],[-1.5899,53.6071],[-1.5881,53.6065],[-1.5865,53.6072],[-1.5853,53.6063],[-1.5835,53.6056],[-1.5804,53.6061],[-1.5772,53.6075],[-1.5731,53.6082],[-1.5721,53.6086],[-1.5681,53.6074],[-1.5662,53.6066],[-1.5626,53.6077],[-1.5604,53.6075],[-1.5587,53.6069],[-1.5571,53.6052],[-1.5546,53.605],[-1.5507,53.6043],[-1.5475,53.6023],[-1.5447,53.5995],[-1.5399,53.5976],[-1.5379,53.5952],[-1.5349,53.594],[-1.5315,53.5933],[-1.5298,53.5941],[-1.5284,53.597],[-1.5243,53.5977],[-1.5187,53.5997],[-1.5177,53.5986],[-1.5129,53.597],[-1.5122,53.5969],[-1.508,53.5983],[-1.5072,53.5977],[-1.5015,53.5999],[-1.4966,53.5974],[-1.4964,53.5991],[-1.4951,53.6032],[-1.4916,53.6028],[-1.4929,53.5989],[-1.4919,53.5968],[-1.4895,53.5962],[-1.4851,53.597],[-1.4843,53.5949],[-1.4831,53.595],[-1.4813,53.5963],[-1.4793,53.5969],[-1.4786,53.5983],[-1.4749,53.6001],[-1.474,53.6014],[-1.473,53.6008],[-1.464,53.6044],[-1.461,53.6057],[-1.455,53.6079],[-1.4514,53.61],[-1.448,53.6117],[-1.4468,53.6126],[-1.4446,53.6105],[-1.4425,53.6098],[-1.4392,53.607],[-1.4366,53.6065],[-1.4355,53.6081],[-1.4343,53.6081],[-1.4329,53.6089],[-1.4292,53.6066],[-1.4294,53.6054],[-1.4288,53.605],[-1.425,53.6045],[-1.4233,53.6035],[-1.4212,53.6032],[-1.4153,53.6033],[-1.4128,53.6013],[-1.4072,53.6014],[-1.4057,53.6006],[-1.4017,53.6002],[-1.4004,53.5987],[-1.3961,53.5998],[-1.3928,53.6014],[-1.3872,53.6028],[-1.3839,53.6039],[-1.3816,53.6054],[-1.379,53.6066],[-1.3769,53.6064],[-1.3743,53.6054],[-1.373,53.6053],[-1.3691,53.604],[-1.3684,53.6035],[-1.366,53.6028],[-1.3638,53.6018],[-1.3607,53.5992],[-1.3601,53.5982],[-1.3599,53.5968],[-1.3561,53.5953],[-1.3547,53.5917],[-1.3564,53.589],[-1.3546,53.5862],[-1.3539,53.5834],[-1.3514,53.5811],[-1.3487,53.5833]]]}</t>
  </si>
  <si>
    <t>{"type":"Polygon","coordinates":[[[-0.99,53.659],[-0.9838,53.6589],[-0.9573,53.6585],[-0.9506,53.6588],[-0.9476,53.6586],[-0.9468,53.6591],[-0.9445,53.6587],[-0.9379,53.657],[-0.9271,53.654],[-0.9233,53.6528],[-0.8976,53.6462],[-0.8949,53.6454],[-0.8724,53.6396],[-0.8653,53.6377],[-0.8742,53.6262],[-0.8764,53.6232],[-0.8814,53.6168],[-0.8829,53.615],[-0.887,53.6097],[-0.8867,53.6093],[-0.8869,53.601],[-0.8874,53.6004],[-0.8911,53.5943],[-0.8979,53.5833],[-0.8962,53.5829],[-0.8966,53.5815],[-0.9011,53.5687],[-0.891,53.5665],[-0.8918,53.5654],[-0.8944,53.5655],[-0.9002,53.5558],[-0.9005,53.5496],[-0.9013,53.5479],[-0.8998,53.5445],[-0.8955,53.542],[-0.8926,53.5381],[-0.8923,53.5374],[-0.8973,53.5329],[-0.9004,53.5326],[-0.9082,53.5336],[-0.9253,53.5326],[-0.9343,53.53],[-0.9437,53.5306],[-0.9465,53.5273],[-0.9461,53.5272],[-0.9485,53.5204],[-0.948,53.5192],[-0.95,53.5136],[-0.9321,53.5107],[-0.9358,53.5028],[-0.9356,53.5025],[-0.9441,53.4938],[-0.9454,53.4926],[-0.9533,53.4844],[-0.9752,53.4759],[-0.9769,53.4752],[-0.9816,53.4747],[-0.9841,53.4731],[-0.986,53.4717],[-0.9833,53.468],[-0.9855,53.4613],[-0.9936,53.4529],[-0.9914,53.4517],[-0.9944,53.4488],[-0.995,53.4468],[-0.9973,53.4442],[-0.9971,53.4425],[-0.998,53.4393],[-0.9976,53.4386],[-0.9959,53.4378],[-0.9957,53.4369],[-1.0001,53.4351],[-1.0028,53.4348],[-1.0059,53.4337],[-1.0088,53.4338],[-1.0097,53.4329],[-1.0119,53.4329],[-1.0128,53.4322],[-1.0125,53.4307],[-1.0143,53.4272],[-1.0143,53.4263],[-1.0175,53.4267],[-1.0224,53.4263],[-1.0232,53.4245],[-1.0271,53.425],[-1.0278,53.4254],[-1.0305,53.4252],[-1.0288,53.4293],[-1.0307,53.4299],[-1.0309,53.431],[-1.0365,53.4305],[-1.0412,53.4295],[-1.0446,53.4281],[-1.0529,53.4259],[-1.0557,53.4253],[-1.0572,53.4254],[-1.0679,53.4277],[-1.0733,53.428],[-1.0747,53.4273],[-1.0804,53.4268],[-1.0802,53.4255],[-1.079,53.4235],[-1.0791,53.4228],[-1.0812,53.4226],[-1.0833,53.423],[-1.0849,53.4248],[-1.087,53.4255],[-1.0929,53.4215],[-1.0987,53.4188],[-1.1054,53.4091],[-1.1081,53.4059],[-1.1116,53.406],[-1.116,53.4073],[-1.1161,53.4102],[-1.1182,53.4109],[-1.1189,53.4102],[-1.1222,53.4103],[-1.1238,53.4099],[-1.1305,53.4092],[-1.1334,53.4087],[-1.1338,53.4099],[-1.1366,53.411],[-1.1443,53.4122],[-1.1459,53.4123],[-1.1454,53.4136],[-1.1449,53.416],[-1.1439,53.4177],[-1.1407,53.4204],[-1.1394,53.4211],[-1.1357,53.4241],[-1.1368,53.4251],[-1.1409,53.4253],[-1.1436,53.4259],[-1.1462,53.4261],[-1.1491,53.4258],[-1.1525,53.425],[-1.157,53.4246],[-1.1582,53.4242],[-1.1605,53.4244],[-1.161,53.4255],[-1.1629,53.4279],[-1.1649,53.4299],[-1.1667,53.4311],[-1.1685,53.434],[-1.17,53.4352],[-1.1738,53.4353],[-1.1779,53.4349],[-1.1822,53.4339],[-1.1858,53.4338],[-1.1858,53.4352],[-1.193,53.4356],[-1.1929,53.4363],[-1.1951,53.4371],[-1.1965,53.4351],[-1.1956,53.4329],[-1.1973,53.4315],[-1.1997,53.4318],[-1.2046,53.4317],[-1.2077,53.4318],[-1.2098,53.4323],[-1.2115,53.4332],[-1.2145,53.4342],[-1.216,53.435],[-1.2203,53.4346],[-1.2233,53.4336],[-1.2251,53.4337],[-1.2284,53.4334],[-1.2328,53.4335],[-1.2381,53.4327],[-1.2402,53.4345],[-1.2392,53.4364],[-1.2387,53.4387],[-1.2375,53.4411],[-1.2508,53.4408],[-1.2537,53.443],[-1.2534,53.4441],[-1.2538,53.4453],[-1.2531,53.446],[-1.2518,53.4487],[-1.2554,53.4508],[-1.2567,53.4522],[-1.258,53.4547],[-1.2581,53.4558],[-1.2569,53.4561],[-1.2524,53.4544],[-1.2531,53.4558],[-1.2564,53.4572],[-1.2571,53.459],[-1.2585,53.4598],[-1.2588,53.4625],[-1.2593,53.4641],[-1.2591,53.4652],[-1.2576,53.467],[-1.2575,53.4687],[-1.2546,53.4722],[-1.2516,53.4743],[-1.2503,53.4757],[-1.2499,53.4768],[-1.254,53.4808],[-1.2568,53.481],[-1.2577,53.4817],[-1.2617,53.4834],[-1.2634,53.4836],[-1.27,53.4858],[-1.2723,53.4847],[-1.2739,53.4827],[-1.2753,53.4828],[-1.2763,53.4819],[-1.2775,53.4816],[-1.2802,53.4802],[-1.2793,53.4795],[-1.2809,53.4784],[-1.2821,53.4789],[-1.2815,53.4796],[-1.295,53.4766],[-1.2968,53.4754],[-1.2982,53.4754],[-1.2988,53.4762],[-1.297,53.477],[-1.2966,53.4782],[-1.2969,53.4794],[-1.2961,53.4803],[-1.2964,53.4809],[-1.2984,53.4816],[-1.2986,53.483],[-1.3008,53.4825],[-1.3012,53.4836],[-1.2998,53.4845],[-1.2943,53.4853],[-1.2928,53.4864],[-1.2939,53.4876],[-1.2922,53.4889],[-1.2927,53.4896],[-1.2914,53.4905],[-1.2892,53.4904],[-1.2891,53.491],[-1.2915,53.4917],[-1.2949,53.4919],[-1.2993,53.4931],[-1.3094,53.4976],[-1.3114,53.4993],[-1.3132,53.502],[-1.3132,53.5036],[-1.3125,53.5068],[-1.311,53.5118],[-1.3126,53.5132],[-1.3124,53.5138],[-1.3115,53.5131],[-1.3099,53.5128],[-1.3074,53.5138],[-1.3037,53.5138],[-1.2994,53.5152],[-1.2966,53.515],[-1.2948,53.5153],[-1.2935,53.5152],[-1.2886,53.5158],[-1.2863,53.5146],[-1.2832,53.5157],[-1.2829,53.5164],[-1.281,53.5166],[-1.279,53.5188],[-1.2765,53.5206],[-1.2832,53.525],[-1.2862,53.5267],[-1.2854,53.5278],[-1.2833,53.5272],[-1.2814,53.5289],[-1.2763,53.5281],[-1.2757,53.5298],[-1.276,53.5304],[-1.2799,53.5309],[-1.2813,53.5315],[-1.2823,53.5306],[-1.284,53.5306],[-1.2849,53.5314],[-1.2845,53.5323],[-1.2853,53.5328],[-1.2868,53.5328],[-1.2878,53.5321],[-1.2898,53.5341],[-1.2931,53.5353],[-1.2938,53.5358],[-1.2908,53.5368],[-1.287,53.5377],[-1.288,53.5386],[-1.2894,53.5407],[-1.2879,53.541],[-1.2886,53.5438],[-1.2906,53.5452],[-1.2936,53.547],[-1.2965,53.55],[-1.2975,53.5514],[-1.3013,53.553],[-1.304,53.5548],[-1.3105,53.5557],[-1.3119,53.5557],[-1.3151,53.5562],[-1.3172,53.5576],[-1.3207,53.5582],[-1.3225,53.5574],[-1.3268,53.5582],[-1.3267,53.5587],[-1.3289,53.5608],[-1.3306,53.5615],[-1.3325,53.5636],[-1.335,53.5653],[-1.3373,53.5675],[-1.3388,53.5695],[-1.3421,53.5727],[-1.3427,53.5739],[-1.344,53.575],[-1.3449,53.5765],[-1.3457,53.5769],[-1.3448,53.5778],[-1.3464,53.5794],[-1.3476,53.5799],[-1.3472,53.5823],[-1.3477,53.5832],[-1.3487,53.5833],[-1.3479,53.584],[-1.3464,53.584],[-1.3413,53.5824],[-1.3403,53.5818],[-1.3387,53.5817],[-1.3363,53.5809],[-1.3339,53.5796],[-1.3283,53.5791],[-1.3245,53.5797],[-1.3215,53.5794],[-1.3187,53.5775],[-1.315,53.5768],[-1.3118,53.5767],[-1.31,53.5758],[-1.3078,53.5753],[-1.3005,53.5772],[-1.2968,53.578],[-1.2946,53.5793],[-1.291,53.5798],[-1.2882,53.5807],[-1.2863,53.5821],[-1.2843,53.5828],[-1.2823,53.583],[-1.2797,53.5847],[-1.2792,53.5855],[-1.2778,53.5861],[-1.2794,53.5876],[-1.2767,53.59],[-1.2744,53.5899],[-1.2739,53.5894],[-1.2719,53.5902],[-1.2694,53.5901],[-1.2684,53.5895],[-1.264,53.5913],[-1.2608,53.5915],[-1.2579,53.5921],[-1.2567,53.593],[-1.2581,53.5948],[-1.2529,53.5971],[-1.2548,53.5969],[-1.2578,53.5983],[-1.2576,53.5998],[-1.254,53.6006],[-1.2503,53.6011],[-1.2506,53.5998],[-1.2475,53.6007],[-1.249,53.6019],[-1.2507,53.604],[-1.2522,53.6071],[-1.2487,53.6077],[-1.2449,53.6081],[-1.2472,53.6131],[-1.2482,53.6163],[-1.2456,53.617],[-1.2386,53.6171],[-1.2328,53.6167],[-1.2283,53.6173],[-1.2289,53.6186],[-1.2312,53.6188],[-1.2328,53.6211],[-1.2276,53.6222],[-1.2267,53.6219],[-1.2214,53.6235],[-1.2188,53.6235],[-1.2175,53.6242],[-1.2176,53.6272],[-1.2174,53.6291],[-1.2184,53.6315],[-1.2185,53.6332],[-1.2196,53.6345],[-1.2194,53.6367],[-1.2186,53.6366],[-1.2177,53.6402],[-1.2163,53.64],[-1.2156,53.642],[-1.2109,53.6409],[-1.2098,53.6431],[-1.2065,53.6427],[-1.2015,53.6413],[-1.1978,53.6399],[-1.1974,53.639],[-1.1962,53.639],[-1.1945,53.6381],[-1.1937,53.6364],[-1.1917,53.636],[-1.1886,53.636],[-1.1803,53.6378],[-1.1744,53.6382],[-1.1724,53.6394],[-1.1709,53.6393],[-1.1679,53.6408],[-1.1657,53.6408],[-1.1642,53.6416],[-1.1609,53.642],[-1.1591,53.6433],[-1.1555,53.6432],[-1.152,53.6426],[-1.15,53.6391],[-1.1456,53.6385],[-1.1448,53.6372],[-1.1428,53.6361],[-1.14,53.6355],[-1.1389,53.6334],[-1.1359,53.6328],[-1.1346,53.6328],[-1.1334,53.6335],[-1.1315,53.6336],[-1.1299,53.6341],[-1.1289,53.6349],[-1.1275,53.6371],[-1.1271,53.6385],[-1.128,53.6398],[-1.1291,53.6424],[-1.1277,53.6436],[-1.1252,53.6439],[-1.1241,53.6446],[-1.1231,53.646],[-1.1213,53.6468],[-1.1185,53.6466],[-1.1165,53.6458],[-1.1141,53.6468],[-1.1016,53.6486],[-1.0951,53.65],[-1.0903,53.6499],[-1.0873,53.6512],[-1.0855,53.6516],[-1.0826,53.6515],[-1.0717,53.649],[-1.0702,53.6488],[-1.0659,53.6489],[-1.0551,53.651],[-1.0519,53.6523],[-1.0505,53.6549],[-1.0487,53.656],[-1.0467,53.6566],[-1.0445,53.6567],[-1.041,53.6559],[-1.039,53.6549],[-1.0372,53.6545],[-1.0338,53.6551],[-1.0296,53.6549],[-1.0234,53.657],[-1.019,53.658],[-1.01,53.6588],[-0.9997,53.6586],[-0.9971,53.6591],[-0.991,53.6612],[-0.9906,53.6599],[-0.9909,53.6579],[-0.9922,53.6566],[-0.9925,53.6553],[-0.9922,53.6542],[-0.9906,53.653],[-0.9914,53.6508],[-0.991,53.6498],[-0.9891,53.6474],[-0.9895,53.6462],[-0.989,53.6446],[-0.987,53.6412],[-0.9847,53.6381],[-0.9844,53.6368],[-0.9845,53.6333],[-0.9838,53.6318],[-0.9837,53.6297],[-0.9825,53.6278],[-0.9828,53.6257],[-0.9819,53.6234],[-0.9832,53.6208],[-0.9868,53.617],[-0.9881,53.6161],[-0.9916,53.614],[-0.9956,53.6121],[-1,53.6112],[-1.0179,53.607],[-1.0211,53.6056],[-1.0281,53.6045],[-1.0303,53.6037],[-1.0325,53.602],[-1.0355,53.6016],[-1.0401,53.6021],[-1.0509,53.6018],[-1.0534,53.6013],[-1.062,53.5973],[-1.0645,53.5963],[-1.0711,53.5947],[-1.0728,53.5948],[-1.0751,53.5958],[-1.0778,53.5958],[-1.0855,53.5951],[-1.087,53.5948],[-1.091,53.5922],[-1.0914,53.5916],[-1.0908,53.5903],[-1.0883,53.5882],[-1.086,53.5867],[-1.0855,53.5854],[-1.0834,53.584],[-1.0828,53.5818],[-1.0813,53.5719],[-1.081,53.5723],[-1.0827,53.5835],[-1.0848,53.5849],[-1.0858,53.5869],[-1.0904,53.5902],[-1.0909,53.5921],[-1.0873,53.5944],[-1.0864,53.5947],[-1.0777,53.5955],[-1.0749,53.5954],[-1.0728,53.5944],[-1.0715,53.5943],[-1.064,53.5962],[-1.0615,53.5972],[-1.0538,53.6007],[-1.0509,53.6015],[-1.0406,53.6018],[-1.0343,53.6013],[-1.0329,53.6016],[-1.0296,53.6037],[-1.026,53.6044],[-1.0208,53.6053],[-1.018,53.6067],[-0.9958,53.6118],[-0.9909,53.614],[-0.988,53.6157],[-0.9859,53.6174],[-0.9839,53.6195],[-0.9821,53.6219],[-0.9814,53.6239],[-0.9823,53.6256],[-0.982,53.6275],[-0.983,53.6293],[-0.9833,53.6323],[-0.9839,53.6334],[-0.9838,53.6364],[-0.9844,53.6385],[-0.9864,53.641],[-0.9888,53.6455],[-0.9886,53.6471],[-0.9889,53.6483],[-0.9904,53.6497],[-0.9908,53.6509],[-0.9899,53.6528],[-0.9917,53.6546],[-0.9916,53.6564],[-0.9906,53.6574],[-0.99,53.659]]]}</t>
  </si>
  <si>
    <t>{"type":"Polygon","coordinates":[[[-1.3124,53.5138],[-1.3126,53.5132],[-1.311,53.5118],[-1.3125,53.5068],[-1.3132,53.5036],[-1.3132,53.502],[-1.3114,53.4993],[-1.3094,53.4976],[-1.2993,53.4931],[-1.2949,53.4919],[-1.2915,53.4917],[-1.2891,53.491],[-1.2892,53.4904],[-1.2914,53.4905],[-1.2927,53.4896],[-1.2922,53.4889],[-1.2939,53.4876],[-1.2928,53.4864],[-1.2943,53.4853],[-1.2998,53.4845],[-1.3012,53.4836],[-1.3008,53.4825],[-1.2986,53.483],[-1.2984,53.4816],[-1.2964,53.4809],[-1.2961,53.4803],[-1.2969,53.4794],[-1.2966,53.4782],[-1.297,53.477],[-1.2988,53.4762],[-1.2982,53.4754],[-1.2968,53.4754],[-1.295,53.4766],[-1.2815,53.4796],[-1.2821,53.4789],[-1.2809,53.4784],[-1.2793,53.4795],[-1.2802,53.4802],[-1.2775,53.4816],[-1.2763,53.4819],[-1.2753,53.4828],[-1.2739,53.4827],[-1.2723,53.4847],[-1.27,53.4858],[-1.2634,53.4836],[-1.2617,53.4834],[-1.2577,53.4817],[-1.2568,53.481],[-1.254,53.4808],[-1.2499,53.4768],[-1.2503,53.4757],[-1.2516,53.4743],[-1.2546,53.4722],[-1.2575,53.4687],[-1.2576,53.467],[-1.2591,53.4652],[-1.2593,53.4641],[-1.2588,53.4625],[-1.2585,53.4598],[-1.2571,53.459],[-1.2564,53.4572],[-1.2531,53.4558],[-1.2524,53.4544],[-1.2569,53.4561],[-1.2581,53.4558],[-1.258,53.4547],[-1.2567,53.4522],[-1.2554,53.4508],[-1.2518,53.4487],[-1.2531,53.446],[-1.2538,53.4453],[-1.2534,53.4441],[-1.2537,53.443],[-1.2508,53.4408],[-1.2375,53.4411],[-1.2387,53.4387],[-1.2392,53.4364],[-1.2402,53.4345],[-1.2381,53.4327],[-1.2328,53.4335],[-1.2284,53.4334],[-1.2251,53.4337],[-1.2233,53.4336],[-1.2203,53.4346],[-1.216,53.435],[-1.2145,53.4342],[-1.2115,53.4332],[-1.2098,53.4323],[-1.2077,53.4318],[-1.2046,53.4317],[-1.1997,53.4318],[-1.1973,53.4315],[-1.1956,53.4329],[-1.1965,53.4351],[-1.1951,53.4371],[-1.1929,53.4363],[-1.193,53.4356],[-1.1858,53.4352],[-1.1858,53.4338],[-1.1822,53.4339],[-1.1779,53.4349],[-1.1738,53.4353],[-1.17,53.4352],[-1.1685,53.434],[-1.1667,53.4311],[-1.1649,53.4299],[-1.1629,53.4279],[-1.161,53.4255],[-1.1605,53.4244],[-1.1582,53.4242],[-1.157,53.4246],[-1.1525,53.425],[-1.1491,53.4258],[-1.1462,53.4261],[-1.1436,53.4259],[-1.1409,53.4253],[-1.1368,53.4251],[-1.1357,53.4241],[-1.1394,53.4211],[-1.1407,53.4204],[-1.1439,53.4177],[-1.1449,53.416],[-1.1454,53.4136],[-1.1459,53.4123],[-1.1443,53.4122],[-1.1366,53.411],[-1.1338,53.4099],[-1.1334,53.4087],[-1.1305,53.4092],[-1.1238,53.4099],[-1.1222,53.4103],[-1.1189,53.4102],[-1.1182,53.4109],[-1.1161,53.4102],[-1.116,53.4073],[-1.1156,53.4063],[-1.1152,53.4023],[-1.1152,53.4006],[-1.1159,53.3981],[-1.1156,53.3972],[-1.1195,53.398],[-1.1228,53.3983],[-1.1292,53.3936],[-1.1315,53.3939],[-1.1344,53.3904],[-1.1347,53.3898],[-1.1313,53.3895],[-1.1309,53.3882],[-1.1312,53.3865],[-1.1309,53.3855],[-1.1324,53.384],[-1.133,53.3816],[-1.1321,53.3803],[-1.1305,53.3789],[-1.131,53.378],[-1.13,53.3775],[-1.1305,53.3756],[-1.132,53.3749],[-1.1337,53.3748],[-1.1341,53.3732],[-1.1363,53.3726],[-1.1407,53.372],[-1.1405,53.3712],[-1.1416,53.3707],[-1.1428,53.3712],[-1.1449,53.3712],[-1.146,53.369],[-1.1442,53.3683],[-1.1442,53.3674],[-1.1464,53.3657],[-1.1462,53.3641],[-1.1452,53.3634],[-1.1406,53.364],[-1.1401,53.3626],[-1.139,53.3614],[-1.1392,53.3598],[-1.1385,53.3559],[-1.145,53.3553],[-1.1453,53.3548],[-1.1491,53.3543],[-1.1517,53.3545],[-1.1561,53.3561],[-1.1619,53.3579],[-1.1626,53.3567],[-1.1616,53.3557],[-1.1623,53.3535],[-1.1624,53.3516],[-1.1599,53.35],[-1.1601,53.3489],[-1.1583,53.3479],[-1.1569,53.345],[-1.154,53.3446],[-1.1482,53.3452],[-1.1447,53.3457],[-1.1418,53.3467],[-1.1403,53.3465],[-1.1394,53.3447],[-1.1387,53.3414],[-1.1409,53.3409],[-1.1453,53.3408],[-1.1486,53.3385],[-1.1561,53.3352],[-1.16,53.3331],[-1.1609,53.3311],[-1.1639,53.3293],[-1.1659,53.3291],[-1.1689,53.3282],[-1.1698,53.3274],[-1.1721,53.3269],[-1.1751,53.3257],[-1.1753,53.3245],[-1.1726,53.3228],[-1.1747,53.3226],[-1.1745,53.3214],[-1.1777,53.3213],[-1.1808,53.321],[-1.1864,53.3196],[-1.1903,53.3199],[-1.1901,53.3195],[-1.1923,53.3189],[-1.1928,53.3176],[-1.1941,53.3159],[-1.1946,53.3148],[-1.1973,53.3146],[-1.1997,53.3114],[-1.203,53.3072],[-1.2021,53.306],[-1.2032,53.3042],[-1.2057,53.3043],[-1.2081,53.3049],[-1.2111,53.3054],[-1.214,53.3052],[-1.2187,53.304],[-1.2199,53.3041],[-1.2218,53.3052],[-1.23,53.3085],[-1.2323,53.3083],[-1.2374,53.3059],[-1.2387,53.3044],[-1.2404,53.3035],[-1.2422,53.3021],[-1.2433,53.3016],[-1.2449,53.3017],[-1.2462,53.3024],[-1.2479,53.3027],[-1.2511,53.3019],[-1.2543,53.3017],[-1.255,53.3024],[-1.2582,53.3034],[-1.2613,53.3039],[-1.2641,53.3054],[-1.2676,53.3057],[-1.2694,53.3077],[-1.2699,53.309],[-1.2715,53.3093],[-1.274,53.3105],[-1.2761,53.3093],[-1.2773,53.3091],[-1.282,53.3094],[-1.2853,53.3116],[-1.2871,53.312],[-1.2937,53.314],[-1.2947,53.3153],[-1.2957,53.3204],[-1.2951,53.3218],[-1.2939,53.3228],[-1.2911,53.3229],[-1.29,53.3232],[-1.2886,53.3262],[-1.2951,53.3301],[-1.297,53.3306],[-1.2976,53.3315],[-1.2994,53.3323],[-1.303,53.3327],[-1.306,53.3337],[-1.3085,53.3338],[-1.3123,53.3341],[-1.3113,53.3309],[-1.3105,53.3293],[-1.3129,53.3293],[-1.3137,53.3273],[-1.3179,53.3261],[-1.3217,53.3255],[-1.3223,53.3275],[-1.3248,53.3271],[-1.3247,53.3288],[-1.3248,53.3335],[-1.3255,53.3357],[-1.3254,53.337],[-1.326,53.3413],[-1.3286,53.3489],[-1.3304,53.3488],[-1.3313,53.3495],[-1.3306,53.3509],[-1.3321,53.3524],[-1.3352,53.3519],[-1.3377,53.3535],[-1.338,53.3544],[-1.3402,53.3578],[-1.3403,53.3585],[-1.3439,53.3607],[-1.3452,53.3612],[-1.3463,53.3624],[-1.3498,53.3647],[-1.352,53.3665],[-1.3535,53.3663],[-1.3611,53.3666],[-1.3637,53.3701],[-1.3661,53.3723],[-1.373,53.3768],[-1.374,53.3776],[-1.3769,53.3791],[-1.3802,53.3812],[-1.3845,53.3826],[-1.3865,53.383],[-1.3914,53.3833],[-1.3899,53.3861],[-1.3871,53.3881],[-1.3818,53.3902],[-1.3789,53.3919],[-1.3764,53.3926],[-1.3758,53.3937],[-1.3765,53.3949],[-1.3792,53.3968],[-1.377,53.3983],[-1.3774,53.3992],[-1.3817,53.4011],[-1.383,53.4034],[-1.3818,53.4039],[-1.3821,53.4051],[-1.3829,53.4055],[-1.3857,53.4089],[-1.3869,53.4108],[-1.3903,53.4126],[-1.3917,53.4153],[-1.3892,53.4178],[-1.3894,53.4186],[-1.3927,53.4184],[-1.3935,53.42],[-1.3872,53.4205],[-1.3844,53.4205],[-1.3823,53.421],[-1.3823,53.4215],[-1.3797,53.4224],[-1.3801,53.4236],[-1.3824,53.4254],[-1.3867,53.4252],[-1.3919,53.4244],[-1.3962,53.4238],[-1.3973,53.4248],[-1.4028,53.4232],[-1.4056,53.422],[-1.4085,53.4203],[-1.4097,53.4215],[-1.4101,53.4227],[-1.4114,53.4233],[-1.4123,53.4246],[-1.4158,53.4272],[-1.4182,53.43],[-1.4234,53.4326],[-1.4268,53.4347],[-1.4324,53.4375],[-1.4363,53.4403],[-1.4415,53.4454],[-1.4431,53.4475],[-1.4442,53.4508],[-1.4443,53.4545],[-1.4437,53.4556],[-1.4447,53.4567],[-1.4454,53.4584],[-1.4473,53.4615],[-1.4494,53.4638],[-1.4514,53.4669],[-1.4523,53.4676],[-1.4552,53.4717],[-1.4568,53.4735],[-1.4525,53.4758],[-1.451,53.4767],[-1.4504,53.4778],[-1.4508,53.4822],[-1.4522,53.4849],[-1.4496,53.4861],[-1.4444,53.488],[-1.442,53.4906],[-1.4407,53.491],[-1.4354,53.4884],[-1.4334,53.4881],[-1.428,53.4858],[-1.4261,53.4874],[-1.4255,53.4887],[-1.4228,53.4903],[-1.4221,53.4898],[-1.4199,53.4898],[-1.4197,53.4909],[-1.4171,53.4922],[-1.4152,53.4925],[-1.4169,53.4936],[-1.416,53.4948],[-1.4145,53.4951],[-1.4117,53.4962],[-1.4097,53.4985],[-1.4122,53.4992],[-1.4086,53.5033],[-1.4055,53.5044],[-1.4056,53.5048],[-1.3967,53.5052],[-1.3956,53.5065],[-1.3896,53.5094],[-1.3808,53.5139],[-1.379,53.5145],[-1.3778,53.5143],[-1.3706,53.5147],[-1.3693,53.5144],[-1.3689,53.5153],[-1.3603,53.513],[-1.3503,53.514],[-1.3449,53.514],[-1.3414,53.5148],[-1.3395,53.5148],[-1.3342,53.5144],[-1.3308,53.5147],[-1.3297,53.5145],[-1.3283,53.5134],[-1.3258,53.5124],[-1.3245,53.5131],[-1.3222,53.5132],[-1.3205,53.514],[-1.3185,53.5131],[-1.3147,53.5129],[-1.3124,53.5138]]]}</t>
  </si>
  <si>
    <t>{"type":"Polygon","coordinates":[[[-1.4552,53.4717],[-1.4523,53.4676],[-1.4514,53.4669],[-1.4494,53.4638],[-1.4473,53.4615],[-1.4454,53.4584],[-1.4447,53.4567],[-1.4437,53.4556],[-1.4443,53.4545],[-1.4442,53.4508],[-1.4431,53.4475],[-1.4415,53.4454],[-1.4363,53.4403],[-1.4324,53.4375],[-1.4268,53.4347],[-1.4234,53.4326],[-1.4182,53.43],[-1.4158,53.4272],[-1.4123,53.4246],[-1.4114,53.4233],[-1.4101,53.4227],[-1.4097,53.4215],[-1.4085,53.4203],[-1.4056,53.422],[-1.4028,53.4232],[-1.3973,53.4248],[-1.3962,53.4238],[-1.3919,53.4244],[-1.3867,53.4252],[-1.3824,53.4254],[-1.3801,53.4236],[-1.3797,53.4224],[-1.3823,53.4215],[-1.3823,53.421],[-1.3844,53.4205],[-1.3872,53.4205],[-1.3935,53.42],[-1.3927,53.4184],[-1.3894,53.4186],[-1.3892,53.4178],[-1.3917,53.4153],[-1.3903,53.4126],[-1.3869,53.4108],[-1.3857,53.4089],[-1.3829,53.4055],[-1.3821,53.4051],[-1.3818,53.4039],[-1.383,53.4034],[-1.3817,53.4011],[-1.3774,53.3992],[-1.377,53.3983],[-1.3792,53.3968],[-1.3765,53.3949],[-1.3758,53.3937],[-1.3764,53.3926],[-1.3789,53.3919],[-1.3818,53.3902],[-1.3871,53.3881],[-1.3899,53.3861],[-1.3914,53.3833],[-1.3865,53.383],[-1.3845,53.3826],[-1.3802,53.3812],[-1.3769,53.3791],[-1.374,53.3776],[-1.373,53.3768],[-1.3661,53.3723],[-1.3637,53.3701],[-1.3611,53.3666],[-1.3535,53.3663],[-1.352,53.3665],[-1.3498,53.3647],[-1.3463,53.3624],[-1.3452,53.3612],[-1.3439,53.3607],[-1.3403,53.3585],[-1.3402,53.3578],[-1.338,53.3544],[-1.3377,53.3535],[-1.3352,53.3519],[-1.3321,53.3524],[-1.3306,53.3509],[-1.3313,53.3495],[-1.3304,53.3488],[-1.3286,53.3489],[-1.326,53.3413],[-1.3254,53.337],[-1.3255,53.3357],[-1.3248,53.3335],[-1.3247,53.3288],[-1.3285,53.3288],[-1.3288,53.3277],[-1.3282,53.3268],[-1.3294,53.3255],[-1.3315,53.3243],[-1.3327,53.3228],[-1.3326,53.3218],[-1.3338,53.3215],[-1.3345,53.3203],[-1.3366,53.3179],[-1.3365,53.3166],[-1.3376,53.3159],[-1.3403,53.3155],[-1.3416,53.3161],[-1.3409,53.317],[-1.3431,53.3179],[-1.3473,53.3185],[-1.3472,53.3188],[-1.3531,53.3191],[-1.3615,53.3183],[-1.3629,53.3177],[-1.3619,53.3158],[-1.3626,53.315],[-1.3642,53.3152],[-1.3655,53.3159],[-1.3716,53.3161],[-1.3743,53.3172],[-1.377,53.3174],[-1.3806,53.317],[-1.3838,53.3178],[-1.3868,53.3176],[-1.3871,53.318],[-1.3902,53.3188],[-1.3902,53.3196],[-1.392,53.3226],[-1.3918,53.3238],[-1.3905,53.3257],[-1.3912,53.3283],[-1.3903,53.331],[-1.3907,53.3316],[-1.3887,53.3332],[-1.3879,53.3345],[-1.3866,53.3349],[-1.3891,53.3363],[-1.3907,53.336],[-1.395,53.337],[-1.3983,53.3375],[-1.4,53.3381],[-1.4064,53.3394],[-1.4076,53.3401],[-1.4068,53.3408],[-1.4087,53.3419],[-1.411,53.342],[-1.413,53.3396],[-1.4126,53.3388],[-1.4139,53.3379],[-1.4157,53.3373],[-1.4209,53.3345],[-1.424,53.3359],[-1.4258,53.3362],[-1.4278,53.3361],[-1.4332,53.3375],[-1.4367,53.3374],[-1.4413,53.3364],[-1.442,53.3375],[-1.443,53.3372],[-1.4498,53.3321],[-1.4513,53.3313],[-1.4536,53.3307],[-1.4557,53.3306],[-1.4599,53.3307],[-1.4566,53.3294],[-1.4583,53.3287],[-1.4599,53.3297],[-1.4617,53.3284],[-1.4602,53.3272],[-1.458,53.3264],[-1.4566,53.3263],[-1.4564,53.3251],[-1.4543,53.3243],[-1.4558,53.3235],[-1.4552,53.3219],[-1.4573,53.3218],[-1.4573,53.3207],[-1.4597,53.3197],[-1.4617,53.3202],[-1.4658,53.3187],[-1.4686,53.317],[-1.4712,53.3176],[-1.4738,53.3185],[-1.4769,53.3193],[-1.4796,53.3193],[-1.4805,53.3187],[-1.4819,53.3188],[-1.4923,53.3174],[-1.4931,53.3167],[-1.5007,53.3159],[-1.5021,53.3176],[-1.5037,53.3172],[-1.5108,53.316],[-1.5159,53.3134],[-1.5161,53.3126],[-1.5173,53.3122],[-1.5215,53.3128],[-1.5216,53.3117],[-1.5242,53.3124],[-1.5258,53.3121],[-1.5262,53.3104],[-1.5284,53.3104],[-1.5295,53.3109],[-1.531,53.3106],[-1.5319,53.3098],[-1.5318,53.309],[-1.5333,53.308],[-1.5331,53.3062],[-1.5346,53.3055],[-1.5375,53.3048],[-1.5398,53.3045],[-1.5422,53.3051],[-1.5474,53.3068],[-1.5491,53.307],[-1.5504,53.3062],[-1.5535,53.3059],[-1.5548,53.3061],[-1.5569,53.3054],[-1.5617,53.3064],[-1.5597,53.3082],[-1.5595,53.3092],[-1.5572,53.3111],[-1.5558,53.3115],[-1.5585,53.3137],[-1.5602,53.3137],[-1.5609,53.3155],[-1.5617,53.316],[-1.5643,53.3136],[-1.5661,53.3136],[-1.5675,53.3147],[-1.5705,53.3143],[-1.5727,53.3136],[-1.5732,53.3128],[-1.5805,53.3117],[-1.5811,53.314],[-1.583,53.3157],[-1.5795,53.3169],[-1.5849,53.3216],[-1.5873,53.321],[-1.5869,53.3198],[-1.5904,53.3183],[-1.5988,53.3116],[-1.5992,53.3146],[-1.6007,53.3157],[-1.6006,53.317],[-1.6015,53.3182],[-1.6037,53.319],[-1.606,53.3207],[-1.6092,53.3226],[-1.6194,53.3182],[-1.6255,53.3164],[-1.6277,53.3162],[-1.6318,53.3198],[-1.6327,53.3208],[-1.6268,53.3254],[-1.6279,53.3258],[-1.6273,53.3285],[-1.6264,53.3292],[-1.6236,53.3304],[-1.6235,53.331],[-1.6219,53.3322],[-1.6221,53.3337],[-1.6195,53.3354],[-1.6174,53.3361],[-1.6146,53.3386],[-1.6121,53.3416],[-1.612,53.3433],[-1.6086,53.3433],[-1.6076,53.3427],[-1.6042,53.3424],[-1.6003,53.3428],[-1.5913,53.3451],[-1.5916,53.3462],[-1.6169,53.351],[-1.6253,53.352],[-1.6278,53.3533],[-1.6306,53.3561],[-1.6458,53.3605],[-1.6529,53.3627],[-1.6553,53.3633],[-1.6604,53.3651],[-1.6635,53.3666],[-1.6642,53.3671],[-1.6628,53.3731],[-1.6633,53.3742],[-1.6584,53.3796],[-1.656,53.3817],[-1.6535,53.3848],[-1.6538,53.3878],[-1.6537,53.3908],[-1.6539,53.3921],[-1.655,53.3931],[-1.659,53.3935],[-1.6651,53.3935],[-1.6681,53.3931],[-1.673,53.3969],[-1.6776,53.3996],[-1.6818,53.4018],[-1.6945,53.4011],[-1.7006,53.4033],[-1.705,53.405],[-1.704,53.4058],[-1.7041,53.4083],[-1.703,53.4108],[-1.7038,53.4129],[-1.7032,53.4137],[-1.7039,53.4149],[-1.7085,53.4173],[-1.7109,53.4175],[-1.714,53.4191],[-1.7183,53.4194],[-1.7233,53.4189],[-1.7252,53.4176],[-1.7298,53.4159],[-1.7312,53.4164],[-1.7329,53.4176],[-1.7351,53.4197],[-1.7389,53.4206],[-1.7399,53.4211],[-1.7418,53.4228],[-1.7441,53.4242],[-1.745,53.4253],[-1.7468,53.4263],[-1.7462,53.4278],[-1.7447,53.4287],[-1.744,53.4302],[-1.7449,53.4324],[-1.7486,53.4356],[-1.7497,53.4391],[-1.7493,53.4399],[-1.7471,53.441],[-1.7466,53.442],[-1.7455,53.4426],[-1.7437,53.4449],[-1.7439,53.4464],[-1.7447,53.4473],[-1.7443,53.4484],[-1.7459,53.4501],[-1.7466,53.4513],[-1.7462,53.4521],[-1.7469,53.4531],[-1.7471,53.4546],[-1.7467,53.4553],[-1.7482,53.4573],[-1.747,53.4581],[-1.747,53.4592],[-1.7462,53.46],[-1.7463,53.4609],[-1.7453,53.4619],[-1.7468,53.4634],[-1.7484,53.4642],[-1.7514,53.4648],[-1.7535,53.4649],[-1.7543,53.4642],[-1.7591,53.4636],[-1.7621,53.4636],[-1.7665,53.4642],[-1.7682,53.4647],[-1.77,53.4657],[-1.7705,53.4669],[-1.7727,53.467],[-1.7759,53.4681],[-1.7768,53.4694],[-1.778,53.4704],[-1.778,53.4725],[-1.7791,53.4742],[-1.7806,53.4749],[-1.7862,53.4757],[-1.7866,53.4753],[-1.7905,53.4757],[-1.7943,53.4772],[-1.7948,53.478],[-1.7968,53.4789],[-1.7983,53.4787],[-1.8015,53.481],[-1.7959,53.4816],[-1.7924,53.4819],[-1.7908,53.4823],[-1.7883,53.4839],[-1.7863,53.4846],[-1.7846,53.4848],[-1.7801,53.4843],[-1.7733,53.4824],[-1.7711,53.4824],[-1.7663,53.4811],[-1.764,53.4814],[-1.7603,53.4807],[-1.7572,53.481],[-1.7539,53.4806],[-1.7511,53.4799],[-1.749,53.4798],[-1.7466,53.479],[-1.7425,53.4791],[-1.7413,53.4781],[-1.7398,53.4772],[-1.7377,53.4776],[-1.7363,53.4794],[-1.7365,53.4806],[-1.7377,53.4815],[-1.7361,53.4838],[-1.7354,53.4866],[-1.7343,53.4874],[-1.7317,53.491],[-1.7304,53.4913],[-1.7228,53.4915],[-1.7209,53.4926],[-1.7195,53.4929],[-1.7173,53.4939],[-1.716,53.4942],[-1.7157,53.4955],[-1.7137,53.4967],[-1.7141,53.4978],[-1.7123,53.4987],[-1.7121,53.4997],[-1.711,53.5012],[-1.7073,53.5013],[-1.7053,53.5011],[-1.7033,53.5018],[-1.703,53.5029],[-1.7005,53.503],[-1.6985,53.5025],[-1.6971,53.5017],[-1.6922,53.4998],[-1.6892,53.4997],[-1.6874,53.499],[-1.6845,53.4995],[-1.6832,53.4993],[-1.6811,53.4999],[-1.6804,53.5005],[-1.6701,53.5007],[-1.6676,53.5004],[-1.6643,53.4995],[-1.6602,53.4987],[-1.6581,53.4981],[-1.6539,53.4964],[-1.6483,53.4949],[-1.6408,53.494],[-1.639,53.4933],[-1.6339,53.4924],[-1.6259,53.4922],[-1.6211,53.4918],[-1.6164,53.4909],[-1.6147,53.4909],[-1.6145,53.4931],[-1.6123,53.4933],[-1.611,53.493],[-1.6091,53.4919],[-1.6066,53.4929],[-1.6024,53.4916],[-1.6011,53.4916],[-1.5971,53.4911],[-1.5951,53.4906],[-1.5927,53.4905],[-1.5895,53.4896],[-1.5874,53.4883],[-1.5825,53.4876],[-1.5802,53.4869],[-1.5764,53.4862],[-1.5693,53.4864],[-1.5658,53.486],[-1.5651,53.4849],[-1.5641,53.4849],[-1.5596,53.4837],[-1.5577,53.4822],[-1.5574,53.4802],[-1.5497,53.4785],[-1.5483,53.4764],[-1.5466,53.4746],[-1.5442,53.4727],[-1.5445,53.4722],[-1.5481,53.4714],[-1.5454,53.4698],[-1.5444,53.4687],[-1.544,53.4676],[-1.5423,53.465],[-1.5413,53.4638],[-1.5395,53.4626],[-1.539,53.4617],[-1.5403,53.461],[-1.5395,53.4577],[-1.5405,53.457],[-1.5403,53.4561],[-1.5421,53.456],[-1.5514,53.4554],[-1.5526,53.4529],[-1.5487,53.4511],[-1.5475,53.4501],[-1.5477,53.4495],[-1.5504,53.4476],[-1.551,53.446],[-1.5483,53.4449],[-1.5464,53.4427],[-1.5452,53.4416],[-1.5388,53.4408],[-1.5374,53.4409],[-1.5353,53.4401],[-1.533,53.4383],[-1.5313,53.4386],[-1.5277,53.4385],[-1.5265,53.439],[-1.5255,53.4402],[-1.5246,53.4405],[-1.5232,53.4431],[-1.521,53.4442],[-1.5207,53.4458],[-1.5183,53.4493],[-1.5169,53.4501],[-1.5132,53.4514],[-1.5149,53.4538],[-1.5182,53.4572],[-1.5174,53.4583],[-1.515,53.4596],[-1.5163,53.4606],[-1.5149,53.4618],[-1.5148,53.4636],[-1.5118,53.4657],[-1.5077,53.4669],[-1.5077,53.4682],[-1.5064,53.4702],[-1.5036,53.4731],[-1.4999,53.476],[-1.4952,53.4804],[-1.4947,53.4812],[-1.4947,53.4827],[-1.4953,53.4852],[-1.4947,53.4863],[-1.4928,53.4866],[-1.49,53.4865],[-1.4877,53.4861],[-1.4841,53.4844],[-1.4798,53.4809],[-1.4777,53.4799],[-1.4759,53.4794],[-1.4673,53.4782],[-1.4653,53.4783],[-1.4632,53.4777],[-1.4618,53.4764],[-1.4603,53.4758],[-1.4565,53.4719],[-1.4552,53.4717]]]}</t>
  </si>
  <si>
    <t>{"type":"Polygon","coordinates":[[[-1.6379,55.0648],[-1.6396,55.0641],[-1.6395,55.0632],[-1.6378,55.0626],[-1.637,55.0618],[-1.6357,55.0585],[-1.6348,55.0552],[-1.6342,55.0541],[-1.6332,55.0507],[-1.6322,55.0482],[-1.6342,55.048],[-1.6349,55.0474],[-1.6385,55.0457],[-1.6397,55.0444],[-1.6385,55.0415],[-1.6262,55.0414],[-1.6261,55.0402],[-1.6238,55.0399],[-1.6224,55.0402],[-1.6224,55.0389],[-1.6194,55.0405],[-1.6166,55.0413],[-1.6103,55.0405],[-1.6021,55.0397],[-1.5956,55.0395],[-1.5926,55.0389],[-1.5921,55.0347],[-1.5907,55.0309],[-1.5891,55.0283],[-1.5873,55.026],[-1.5878,55.0254],[-1.5925,55.0244],[-1.5941,55.0238],[-1.5956,55.0217],[-1.599,55.0176],[-1.601,55.0124],[-1.6009,55.0108],[-1.6003,55.0098],[-1.5914,55.0088],[-1.588,55.0086],[-1.5839,55.0089],[-1.5792,55.0098],[-1.5771,55.0053],[-1.5744,55.0057],[-1.5747,55.0066],[-1.5724,55.0067],[-1.572,55.0039],[-1.5659,55.0051],[-1.5638,55.0059],[-1.5616,55.0062],[-1.5585,55.0055],[-1.5589,55],[-1.5603,54.9963],[-1.563,54.9923],[-1.5612,54.9914],[-1.5582,54.9929],[-1.5563,54.9934],[-1.5555,54.9924],[-1.5523,54.9897],[-1.5502,54.9905],[-1.5493,54.9905],[-1.5479,54.9926],[-1.547,54.9921],[-1.5458,54.989],[-1.5404,54.9899],[-1.5385,54.9871],[-1.5389,54.9854],[-1.5398,54.9845],[-1.54,54.9833],[-1.5378,54.9832],[-1.5337,54.9857],[-1.5308,54.984],[-1.5326,54.9823],[-1.5348,54.9786],[-1.5358,54.9731],[-1.5361,54.9699],[-1.5367,54.9661],[-1.5375,54.9645],[-1.54,54.9633],[-1.5435,54.9621],[-1.5457,54.962],[-1.5494,54.9606],[-1.5519,54.96],[-1.5542,54.96],[-1.5553,54.9604],[-1.5608,54.9631],[-1.5664,54.9649],[-1.5716,54.9655],[-1.5764,54.9651],[-1.5785,54.9654],[-1.5806,54.9661],[-1.5826,54.9671],[-1.585,54.969],[-1.588,54.9708],[-1.5944,54.9712],[-1.5989,54.9705],[-1.6053,54.9687],[-1.6079,54.9681],[-1.6153,54.965],[-1.6207,54.9623],[-1.6239,54.9611],[-1.6259,54.9605],[-1.6291,54.9602],[-1.6369,54.9602],[-1.6423,54.9607],[-1.6464,54.9613],[-1.6576,54.9638],[-1.6643,54.9646],[-1.666,54.9646],[-1.6754,54.9654],[-1.6798,54.9655],[-1.6826,54.9657],[-1.6879,54.967],[-1.6913,54.9681],[-1.6936,54.9697],[-1.702,54.9725],[-1.7038,54.9713],[-1.705,54.9711],[-1.7076,54.9699],[-1.7097,54.9681],[-1.7119,54.9675],[-1.7163,54.9677],[-1.7206,54.9683],[-1.7248,54.9699],[-1.7258,54.9711],[-1.7249,54.9736],[-1.7262,54.9754],[-1.7273,54.9758],[-1.7364,54.9787],[-1.7452,54.9817],[-1.7486,54.9826],[-1.752,54.983],[-1.7552,54.9829],[-1.7628,54.9814],[-1.7648,54.9812],[-1.7698,54.9814],[-1.7714,54.9852],[-1.7722,54.986],[-1.7726,54.9876],[-1.7743,54.9884],[-1.7757,54.9896],[-1.7751,54.9926],[-1.7751,54.9946],[-1.7737,54.9966],[-1.7742,55.0027],[-1.7738,55.0041],[-1.7627,55.0032],[-1.7576,55.003],[-1.7565,55.0033],[-1.7568,55.0066],[-1.7569,55.0104],[-1.7563,55.0159],[-1.751,55.0156],[-1.7505,55.0188],[-1.7506,55.0218],[-1.7502,55.024],[-1.7427,55.0241],[-1.74,55.0246],[-1.7401,55.0255],[-1.7385,55.0274],[-1.7393,55.0296],[-1.7341,55.0296],[-1.7323,55.03],[-1.7319,55.0317],[-1.7293,55.0321],[-1.7269,55.0331],[-1.7254,55.0331],[-1.7215,55.0336],[-1.7216,55.0341],[-1.7144,55.034],[-1.7162,55.0376],[-1.7169,55.0386],[-1.7111,55.0395],[-1.7116,55.0412],[-1.7086,55.0413],[-1.7073,55.0421],[-1.7037,55.0423],[-1.7008,55.0429],[-1.7002,55.0436],[-1.6949,55.0429],[-1.6944,55.044],[-1.6944,55.0455],[-1.694,55.0467],[-1.695,55.0487],[-1.6946,55.0495],[-1.6954,55.0506],[-1.6967,55.0512],[-1.6979,55.0524],[-1.7105,55.0527],[-1.7137,55.0655],[-1.7041,55.0658],[-1.7047,55.0691],[-1.7046,55.0709],[-1.7011,55.0709],[-1.701,55.0712],[-1.6968,55.0708],[-1.6967,55.0705],[-1.6913,55.0697],[-1.6906,55.0704],[-1.6911,55.0728],[-1.6858,55.0735],[-1.6797,55.075],[-1.6618,55.0784],[-1.6589,55.0788],[-1.6534,55.0792],[-1.651,55.0791],[-1.6477,55.0794],[-1.6456,55.0768],[-1.6418,55.0707],[-1.6397,55.0692],[-1.6387,55.0671],[-1.6379,55.0648]]]}</t>
  </si>
  <si>
    <t>{"type":"Polygon","coordinates":[[[-1.4618,55.0743],[-1.4587,55.0734],[-1.4589,55.0725],[-1.4578,55.0712],[-1.4557,55.0701],[-1.4536,55.0699],[-1.4515,55.0701],[-1.4521,55.0687],[-1.4524,55.0665],[-1.4542,55.0658],[-1.455,55.064],[-1.4549,55.0622],[-1.4536,55.0604],[-1.4518,55.0555],[-1.4484,55.0507],[-1.4461,55.0485],[-1.4417,55.045],[-1.4395,55.0442],[-1.4371,55.0427],[-1.4341,55.0418],[-1.4314,55.0404],[-1.4324,55.0388],[-1.4318,55.0384],[-1.4293,55.0382],[-1.4292,55.0373],[-1.4309,55.037],[-1.4324,55.0343],[-1.4313,55.0333],[-1.4288,55.0331],[-1.4297,55.0318],[-1.4298,55.0303],[-1.4293,55.0294],[-1.4263,55.0255],[-1.4239,55.0236],[-1.4225,55.0228],[-1.4199,55.023],[-1.4201,55.0202],[-1.4207,55.0196],[-1.4189,55.0185],[-1.4173,55.0189],[-1.4155,55.0183],[-1.4158,55.0167],[-1.4174,55.0166],[-1.4167,55.0144],[-1.4222,55.0138],[-1.4258,55.014],[-1.4302,55.0131],[-1.4321,55.0106],[-1.432,55.0099],[-1.4336,55.0089],[-1.4364,55.0085],[-1.4426,55.0063],[-1.4451,55.0028],[-1.4463,54.998],[-1.4484,54.9968],[-1.4495,54.9965],[-1.4526,54.9964],[-1.455,54.9968],[-1.4551,54.9949],[-1.4496,54.9939],[-1.4489,54.9954],[-1.4474,54.9959],[-1.4487,54.9931],[-1.4511,54.9911],[-1.456,54.9887],[-1.4586,54.9889],[-1.4598,54.9886],[-1.4646,54.9889],[-1.4718,54.9892],[-1.4706,54.99],[-1.4714,54.9906],[-1.4746,54.9901],[-1.4733,54.989],[-1.476,54.9888],[-1.4839,54.9881],[-1.4927,54.9885],[-1.5019,54.9886],[-1.5093,54.9882],[-1.5132,54.9881],[-1.5195,54.9877],[-1.5233,54.987],[-1.529,54.9849],[-1.5308,54.984],[-1.5337,54.9857],[-1.5378,54.9832],[-1.54,54.9833],[-1.5398,54.9845],[-1.5389,54.9854],[-1.5385,54.9871],[-1.5404,54.9899],[-1.5458,54.989],[-1.547,54.9921],[-1.5479,54.9926],[-1.5493,54.9905],[-1.5502,54.9905],[-1.5523,54.9897],[-1.5555,54.9924],[-1.5563,54.9934],[-1.5582,54.9929],[-1.5612,54.9914],[-1.563,54.9923],[-1.5603,54.9963],[-1.5589,55],[-1.5585,55.0055],[-1.5616,55.0062],[-1.5638,55.0059],[-1.5659,55.0051],[-1.572,55.0039],[-1.5724,55.0067],[-1.5747,55.0066],[-1.5744,55.0057],[-1.5771,55.0053],[-1.5792,55.0098],[-1.5839,55.0089],[-1.588,55.0086],[-1.5914,55.0088],[-1.6003,55.0098],[-1.6009,55.0108],[-1.601,55.0124],[-1.599,55.0176],[-1.5956,55.0217],[-1.5941,55.0238],[-1.5925,55.0244],[-1.5878,55.0254],[-1.5873,55.026],[-1.5891,55.0283],[-1.5907,55.0309],[-1.5921,55.0347],[-1.5926,55.0389],[-1.5956,55.0395],[-1.6021,55.0397],[-1.6103,55.0405],[-1.6166,55.0413],[-1.6194,55.0405],[-1.6224,55.0389],[-1.6224,55.0402],[-1.6238,55.0399],[-1.6261,55.0402],[-1.6262,55.0414],[-1.6385,55.0415],[-1.6397,55.0444],[-1.6385,55.0457],[-1.6349,55.0474],[-1.6342,55.048],[-1.6322,55.0482],[-1.6332,55.0507],[-1.6342,55.0541],[-1.6348,55.0552],[-1.6357,55.0585],[-1.637,55.0618],[-1.6378,55.0626],[-1.6395,55.0632],[-1.6396,55.0641],[-1.6379,55.0648],[-1.6339,55.0651],[-1.6329,55.0659],[-1.631,55.0651],[-1.6226,55.0664],[-1.6194,55.0661],[-1.6151,55.0647],[-1.612,55.0643],[-1.6076,55.0644],[-1.6056,55.0651],[-1.6037,55.0648],[-1.6014,55.0651],[-1.5957,55.0636],[-1.5933,55.0643],[-1.5898,55.064],[-1.5885,55.0634],[-1.5843,55.0624],[-1.5814,55.063],[-1.5785,55.0631],[-1.5772,55.0593],[-1.5768,55.0567],[-1.5743,55.0555],[-1.5721,55.0558],[-1.5686,55.0548],[-1.566,55.0546],[-1.5631,55.0547],[-1.5562,55.0542],[-1.5537,55.0551],[-1.5488,55.0563],[-1.5443,55.0581],[-1.5429,55.0584],[-1.5411,55.0597],[-1.5406,55.0613],[-1.5399,55.0616],[-1.5367,55.0588],[-1.5323,55.0541],[-1.5292,55.0539],[-1.5265,55.054],[-1.5263,55.0545],[-1.5197,55.0547],[-1.5151,55.0541],[-1.5152,55.055],[-1.5103,55.055],[-1.5088,55.0481],[-1.5068,55.0485],[-1.5042,55.0496],[-1.499,55.0511],[-1.4962,55.0521],[-1.493,55.0538],[-1.4927,55.0543],[-1.4903,55.0544],[-1.4878,55.0536],[-1.4872,55.0551],[-1.4907,55.0634],[-1.4916,55.0653],[-1.4905,55.0659],[-1.4882,55.0656],[-1.4861,55.0661],[-1.4836,55.0662],[-1.4823,55.067],[-1.48,55.0671],[-1.4775,55.0703],[-1.4744,55.0712],[-1.4737,55.0727],[-1.471,55.0744],[-1.4674,55.0749],[-1.4666,55.0744],[-1.4641,55.0746],[-1.4618,55.0743]]]}</t>
  </si>
  <si>
    <t>{"type":"Polygon","coordinates":[[[-1.364,54.9441],[-1.3657,54.9442],[-1.3661,54.9429],[-1.3743,54.9435],[-1.3757,54.9369],[-1.3772,54.9373],[-1.3788,54.9369],[-1.3811,54.9382],[-1.3837,54.9387],[-1.3883,54.938],[-1.3905,54.9384],[-1.392,54.9395],[-1.3971,54.9397],[-1.4041,54.9383],[-1.4068,54.937],[-1.4101,54.9365],[-1.4154,54.9347],[-1.4172,54.9337],[-1.419,54.9318],[-1.4194,54.9299],[-1.426,54.9305],[-1.4264,54.9312],[-1.4318,54.9298],[-1.4328,54.9328],[-1.4386,54.9328],[-1.4416,54.9329],[-1.4425,54.9336],[-1.4479,54.9335],[-1.4491,54.9341],[-1.4547,54.9335],[-1.4573,54.9327],[-1.4609,54.932],[-1.4606,54.9302],[-1.4655,54.9302],[-1.472,54.9298],[-1.4811,54.9298],[-1.4828,54.9284],[-1.4852,54.9285],[-1.4856,54.9291],[-1.4883,54.9305],[-1.4924,54.9301],[-1.4963,54.9311],[-1.5002,54.9305],[-1.5053,54.9309],[-1.5073,54.9304],[-1.51,54.9305],[-1.5112,54.9317],[-1.5104,54.9321],[-1.5124,54.9368],[-1.5163,54.9454],[-1.5179,54.9467],[-1.5186,54.9518],[-1.5171,54.9542],[-1.5152,54.9561],[-1.5153,54.9573],[-1.5162,54.9581],[-1.519,54.9593],[-1.5196,54.9575],[-1.5224,54.9574],[-1.5263,54.9581],[-1.5278,54.9571],[-1.5307,54.958],[-1.5292,54.9633],[-1.531,54.9643],[-1.5342,54.9651],[-1.5336,54.9663],[-1.5326,54.97],[-1.5326,54.9735],[-1.5322,54.976],[-1.5316,54.9783],[-1.5299,54.9806],[-1.5284,54.982],[-1.5268,54.9826],[-1.5254,54.9838],[-1.5229,54.9847],[-1.5181,54.9856],[-1.5152,54.9859],[-1.511,54.9859],[-1.4995,54.9862],[-1.4923,54.986],[-1.4893,54.9859],[-1.4876,54.986],[-1.485,54.9858],[-1.4798,54.9857],[-1.4764,54.9864],[-1.4745,54.9865],[-1.4719,54.9861],[-1.4675,54.9845],[-1.4641,54.984],[-1.4623,54.9841],[-1.4616,54.9846],[-1.4515,54.9864],[-1.4497,54.9845],[-1.448,54.9867],[-1.4494,54.9872],[-1.4441,54.9929],[-1.4412,54.9956],[-1.4404,54.9971],[-1.4398,54.9998],[-1.4404,55.0021],[-1.44,55.0033],[-1.4387,55.0046],[-1.4368,55.0053],[-1.4292,55.0072],[-1.4275,55.0067],[-1.4261,55.0077],[-1.4252,55.0078],[-1.4247,55.0062],[-1.4234,55.0052],[-1.4203,55.0037],[-1.4186,55.0032],[-1.4141,55.0052],[-1.4145,55.0042],[-1.4124,55.0006],[-1.4106,54.9985],[-1.4074,54.9957],[-1.4046,54.9939],[-1.4029,54.9932],[-1.4018,54.9934],[-1.4006,54.9921],[-1.3996,54.9917],[-1.3969,54.9916],[-1.3951,54.991],[-1.3936,54.9892],[-1.3938,54.9886],[-1.3921,54.9881],[-1.3888,54.9889],[-1.3878,54.9879],[-1.3857,54.9874],[-1.3849,54.9861],[-1.3814,54.9858],[-1.3805,54.9845],[-1.3805,54.9836],[-1.3817,54.9829],[-1.382,54.9818],[-1.3801,54.9796],[-1.3785,54.9787],[-1.3776,54.9776],[-1.3723,54.9747],[-1.3686,54.9739],[-1.3673,54.9729],[-1.3653,54.9731],[-1.3638,54.9718],[-1.3621,54.9718],[-1.361,54.9709],[-1.3615,54.9698],[-1.3598,54.9687],[-1.3604,54.9682],[-1.3594,54.9673],[-1.3577,54.9667],[-1.358,54.9659],[-1.3568,54.9654],[-1.3558,54.9626],[-1.355,54.9614],[-1.3556,54.9609],[-1.3551,54.9588],[-1.3532,54.9576],[-1.3555,54.9557],[-1.3554,54.9545],[-1.3569,54.9535],[-1.3561,54.9505],[-1.358,54.9482],[-1.3599,54.9477],[-1.3607,54.9464],[-1.3634,54.9448],[-1.364,54.9441]]]}</t>
  </si>
  <si>
    <t>{"type":"MultiPolygon","coordinates":[[[[-1.3474,54.8606],[-1.3494,54.8601],[-1.3523,54.8606],[-1.3541,54.8602],[-1.3548,54.8595],[-1.3569,54.8586],[-1.3595,54.8582],[-1.3602,54.8578],[-1.3624,54.8582],[-1.3645,54.8581],[-1.3687,54.8577],[-1.3694,54.8573],[-1.3738,54.854],[-1.3767,54.8514],[-1.3784,54.8501],[-1.3813,54.8473],[-1.3839,54.8481],[-1.3871,54.8466],[-1.3901,54.8462],[-1.3926,54.8457],[-1.3934,54.8462],[-1.3966,54.8459],[-1.3973,54.8464],[-1.4002,54.8466],[-1.405,54.8455],[-1.4066,54.8457],[-1.4092,54.8452],[-1.4126,54.8451],[-1.4136,54.8449],[-1.4119,54.843],[-1.412,54.8419],[-1.4175,54.841],[-1.4201,54.8395],[-1.4215,54.8395],[-1.4214,54.8359],[-1.4207,54.8337],[-1.4165,54.8306],[-1.416,54.8294],[-1.4165,54.8286],[-1.4155,54.8274],[-1.4157,54.8263],[-1.4142,54.8259],[-1.4131,54.8245],[-1.4132,54.8221],[-1.4144,54.8212],[-1.4142,54.8198],[-1.4157,54.8185],[-1.4178,54.8182],[-1.4192,54.8142],[-1.4217,54.8133],[-1.4215,54.8121],[-1.4239,54.8055],[-1.4227,54.8041],[-1.4225,54.8032],[-1.4243,54.8031],[-1.4262,54.8021],[-1.4293,54.801],[-1.4302,54.8015],[-1.4322,54.8011],[-1.4373,54.8006],[-1.4405,54.7996],[-1.4413,54.8005],[-1.4402,54.8015],[-1.4425,54.8019],[-1.444,54.8025],[-1.448,54.8011],[-1.4517,54.8003],[-1.4546,54.8],[-1.455,54.8005],[-1.458,54.8014],[-1.4602,54.8017],[-1.468,54.8003],[-1.4723,54.7999],[-1.4779,54.8001],[-1.48,54.7998],[-1.4818,54.7991],[-1.4846,54.7997],[-1.4907,54.7993],[-1.4935,54.8],[-1.4943,54.8012],[-1.4911,54.8043],[-1.4847,54.8086],[-1.4818,54.8096],[-1.4843,54.8105],[-1.4854,54.8117],[-1.4943,54.816],[-1.4923,54.8178],[-1.4924,54.8186],[-1.4903,54.8202],[-1.4937,54.8235],[-1.4975,54.8226],[-1.4981,54.8236],[-1.5023,54.8291],[-1.5043,54.8312],[-1.5032,54.8335],[-1.5029,54.8355],[-1.5062,54.8462],[-1.507,54.847],[-1.5078,54.8514],[-1.5101,54.859],[-1.5103,54.8631],[-1.5094,54.8666],[-1.5084,54.8686],[-1.5067,54.8711],[-1.5116,54.8739],[-1.5145,54.875],[-1.5167,54.875],[-1.5171,54.8757],[-1.5192,54.8759],[-1.5182,54.8781],[-1.5157,54.8795],[-1.5127,54.8807],[-1.5103,54.8811],[-1.5072,54.8804],[-1.5063,54.8806],[-1.5042,54.8824],[-1.5011,54.8865],[-1.5002,54.8871],[-1.4982,54.8874],[-1.4961,54.8883],[-1.4937,54.8907],[-1.4905,54.8915],[-1.4873,54.8922],[-1.485,54.8931],[-1.4801,54.8958],[-1.4777,54.8978],[-1.4747,54.901],[-1.474,54.9021],[-1.4723,54.9033],[-1.4692,54.9035],[-1.4667,54.903],[-1.4645,54.9005],[-1.4637,54.8985],[-1.462,54.8981],[-1.4599,54.8987],[-1.4585,54.9004],[-1.4586,54.903],[-1.4566,54.9048],[-1.4541,54.9061],[-1.4516,54.908],[-1.4493,54.9091],[-1.4458,54.9103],[-1.4393,54.9117],[-1.4388,54.9111],[-1.4352,54.9118],[-1.4317,54.9141],[-1.428,54.915],[-1.4242,54.9155],[-1.4239,54.9161],[-1.4215,54.9165],[-1.4167,54.9163],[-1.4144,54.9157],[-1.411,54.9136],[-1.4075,54.9129],[-1.4056,54.9133],[-1.4036,54.9134],[-1.4013,54.914],[-1.3998,54.9154],[-1.3983,54.9164],[-1.3953,54.9166],[-1.3937,54.9159],[-1.3936,54.9135],[-1.392,54.9115],[-1.3902,54.911],[-1.3873,54.9097],[-1.3854,54.9095],[-1.3805,54.9095],[-1.3766,54.9101],[-1.3728,54.9095],[-1.3708,54.9101],[-1.3666,54.9135],[-1.3643,54.9131],[-1.3637,54.9136],[-1.3645,54.9159],[-1.3633,54.9157],[-1.3615,54.917],[-1.3596,54.9141],[-1.3584,54.9135],[-1.3586,54.9128],[-1.3571,54.9111],[-1.3545,54.9095],[-1.3535,54.9078],[-1.3549,54.9074],[-1.3557,54.9061],[-1.3545,54.904],[-1.3574,54.9025],[-1.3577,54.9018],[-1.3604,54.9005],[-1.3608,54.8984],[-1.3616,54.8983],[-1.3603,54.8943],[-1.3606,54.8924],[-1.3591,54.8877],[-1.3565,54.883],[-1.354,54.88],[-1.3553,54.8791],[-1.3556,54.878],[-1.3556,54.8758],[-1.3546,54.8734],[-1.3523,54.8706],[-1.3517,54.8695],[-1.3491,54.8663],[-1.3475,54.8648],[-1.3473,54.864],[-1.3483,54.8624],[-1.3474,54.8606]]],[[[-1.364,54.9441],[-1.3646,54.9421],[-1.3664,54.9398],[-1.3676,54.9368],[-1.3679,54.9344],[-1.367,54.9324],[-1.3654,54.9311],[-1.3654,54.9297],[-1.3671,54.9285],[-1.3661,54.9261],[-1.3633,54.9229],[-1.3634,54.9198],[-1.3629,54.9188],[-1.3659,54.9181],[-1.3665,54.9195],[-1.3675,54.9198],[-1.3685,54.9185],[-1.3672,54.9182],[-1.369,54.9168],[-1.3694,54.9157],[-1.3692,54.9139],[-1.371,54.9126],[-1.3709,54.9118],[-1.3733,54.9108],[-1.3772,54.9112],[-1.3821,54.9104],[-1.3851,54.9102],[-1.3875,54.9106],[-1.3901,54.9118],[-1.3916,54.9129],[-1.3916,54.9153],[-1.392,54.9163],[-1.3933,54.9173],[-1.3962,54.9178],[-1.3995,54.9171],[-1.4019,54.9151],[-1.4034,54.9144],[-1.4098,54.9144],[-1.4108,54.915],[-1.4135,54.9174],[-1.415,54.9171],[-1.4181,54.9178],[-1.4218,54.9179],[-1.4243,54.9177],[-1.4314,54.916],[-1.4329,54.9156],[-1.4367,54.9135],[-1.4403,54.913],[-1.4428,54.9123],[-1.4489,54.9104],[-1.4511,54.9094],[-1.4532,54.9079],[-1.4551,54.9062],[-1.4584,54.9046],[-1.4596,54.9035],[-1.4594,54.9007],[-1.4606,54.899],[-1.4623,54.8986],[-1.4634,54.8995],[-1.4639,54.9013],[-1.4667,54.9037],[-1.4701,54.904],[-1.4735,54.9036],[-1.4749,54.9027],[-1.4775,54.8992],[-1.4812,54.8959],[-1.4853,54.8935],[-1.4864,54.893],[-1.4935,54.8912],[-1.4942,54.8909],[-1.4965,54.8887],[-1.4978,54.888],[-1.5007,54.8874],[-1.5018,54.8866],[-1.5042,54.8833],[-1.5062,54.8813],[-1.5079,54.881],[-1.5103,54.8815],[-1.513,54.8812],[-1.5147,54.8805],[-1.5186,54.8783],[-1.5199,54.876],[-1.5232,54.8763],[-1.5256,54.8776],[-1.5274,54.877],[-1.5308,54.8779],[-1.5328,54.8778],[-1.5334,54.8764],[-1.5361,54.8747],[-1.5375,54.8744],[-1.5389,54.8754],[-1.5416,54.8735],[-1.5476,54.8748],[-1.5519,54.8756],[-1.5532,54.876],[-1.5618,54.8757],[-1.5624,54.8778],[-1.5602,54.8802],[-1.5594,54.882],[-1.5585,54.8844],[-1.5561,54.8848],[-1.5586,54.8861],[-1.5585,54.8882],[-1.5572,54.8882],[-1.5571,54.891],[-1.5583,54.8911],[-1.5586,54.893],[-1.5585,54.8988],[-1.5582,54.9027],[-1.5598,54.9029],[-1.5608,54.904],[-1.5627,54.905],[-1.5601,54.9063],[-1.5584,54.9066],[-1.5571,54.9079],[-1.5571,54.9092],[-1.5594,54.9128],[-1.56,54.9146],[-1.5631,54.9171],[-1.5654,54.9199],[-1.5671,54.9232],[-1.5689,54.9246],[-1.5627,54.9274],[-1.5565,54.9299],[-1.5533,54.9277],[-1.5522,54.9285],[-1.5471,54.9306],[-1.5438,54.9313],[-1.5357,54.9321],[-1.5325,54.9315],[-1.5307,54.9326],[-1.5291,54.933],[-1.5247,54.9331],[-1.5198,54.9314],[-1.517,54.9308],[-1.5145,54.9317],[-1.5121,54.9321],[-1.5112,54.9317],[-1.51,54.9305],[-1.5073,54.9304],[-1.5053,54.9309],[-1.5002,54.9305],[-1.4963,54.9311],[-1.4924,54.9301],[-1.4883,54.9305],[-1.4856,54.9291],[-1.4852,54.9285],[-1.4828,54.9284],[-1.4811,54.9298],[-1.472,54.9298],[-1.4655,54.9302],[-1.4606,54.9302],[-1.4609,54.932],[-1.4573,54.9327],[-1.4547,54.9335],[-1.4491,54.9341],[-1.4479,54.9335],[-1.4425,54.9336],[-1.4416,54.9329],[-1.4386,54.9328],[-1.4328,54.9328],[-1.4318,54.9298],[-1.4264,54.9312],[-1.426,54.9305],[-1.4194,54.9299],[-1.419,54.9318],[-1.4172,54.9337],[-1.4154,54.9347],[-1.4101,54.9365],[-1.4068,54.937],[-1.4041,54.9383],[-1.3971,54.9397],[-1.392,54.9395],[-1.3905,54.9384],[-1.3883,54.938],[-1.3837,54.9387],[-1.3811,54.9382],[-1.3788,54.9369],[-1.3772,54.9373],[-1.3757,54.9369],[-1.3743,54.9435],[-1.3661,54.9429],[-1.3657,54.9442],[-1.364,54.9441]]]]}</t>
  </si>
  <si>
    <t>{"type":"Polygon","coordinates":[[[-2.3712,53.6671],[-2.3701,53.665],[-2.3683,53.6625],[-2.3636,53.6574],[-2.3626,53.656],[-2.363,53.6549],[-2.3655,53.652],[-2.3663,53.6501],[-2.3671,53.6477],[-2.3667,53.6468],[-2.3671,53.645],[-2.3692,53.6451],[-2.3707,53.6446],[-2.3725,53.642],[-2.37,53.638],[-2.3685,53.638],[-2.3686,53.6351],[-2.3702,53.6332],[-2.3698,53.6326],[-2.3709,53.632],[-2.3763,53.6318],[-2.3766,53.6311],[-2.3791,53.6309],[-2.3834,53.6312],[-2.3852,53.632],[-2.386,53.633],[-2.3975,53.6322],[-2.3987,53.6317],[-2.4008,53.629],[-2.4001,53.6277],[-2.4012,53.6246],[-2.4037,53.6244],[-2.4045,53.6251],[-2.4086,53.6254],[-2.4138,53.6247],[-2.4162,53.6237],[-2.4199,53.6236],[-2.4217,53.6238],[-2.4264,53.6265],[-2.4259,53.6282],[-2.4261,53.635],[-2.4306,53.6384],[-2.4327,53.6414],[-2.4369,53.6449],[-2.4387,53.646],[-2.4423,53.6438],[-2.443,53.6424],[-2.4472,53.6414],[-2.4486,53.642],[-2.4503,53.6414],[-2.4489,53.639],[-2.4492,53.6378],[-2.448,53.6367],[-2.4493,53.6354],[-2.4497,53.6331],[-2.4484,53.6318],[-2.4493,53.6311],[-2.4507,53.6277],[-2.4535,53.6279],[-2.4549,53.6269],[-2.4564,53.6267],[-2.4568,53.6257],[-2.4583,53.6246],[-2.4562,53.6239],[-2.4554,53.6241],[-2.4531,53.6229],[-2.4538,53.622],[-2.4575,53.621],[-2.4597,53.62],[-2.4634,53.622],[-2.4643,53.6221],[-2.4666,53.6215],[-2.4671,53.621],[-2.4704,53.6199],[-2.473,53.6166],[-2.4792,53.617],[-2.4853,53.6192],[-2.497,53.6227],[-2.5079,53.6254],[-2.5113,53.627],[-2.5148,53.6292],[-2.5183,53.6303],[-2.5201,53.6305],[-2.5203,53.6317],[-2.5226,53.6363],[-2.5238,53.6391],[-2.5245,53.6416],[-2.5242,53.6424],[-2.5222,53.6441],[-2.5215,53.6454],[-2.5223,53.6482],[-2.5232,53.6503],[-2.5251,53.6525],[-2.5253,53.6537],[-2.5266,53.6551],[-2.5287,53.6565],[-2.5285,53.658],[-2.529,53.6605],[-2.5323,53.6649],[-2.53,53.6664],[-2.5286,53.668],[-2.5283,53.6694],[-2.5265,53.6712],[-2.5262,53.6736],[-2.5251,53.675],[-2.5205,53.6753],[-2.5192,53.6763],[-2.5183,53.6776],[-2.5178,53.6814],[-2.5185,53.6822],[-2.5174,53.6848],[-2.5179,53.6867],[-2.517,53.6875],[-2.5166,53.689],[-2.5153,53.69],[-2.516,53.6907],[-2.5157,53.6924],[-2.5176,53.6936],[-2.5185,53.6935],[-2.5201,53.6944],[-2.5212,53.6945],[-2.5234,53.6955],[-2.5253,53.6949],[-2.5277,53.6953],[-2.5291,53.696],[-2.5319,53.6964],[-2.5327,53.6973],[-2.5353,53.6983],[-2.5364,53.6993],[-2.5375,53.7011],[-2.5399,53.7023],[-2.5428,53.7066],[-2.5416,53.7079],[-2.5431,53.7101],[-2.5413,53.7111],[-2.5402,53.7128],[-2.5391,53.7131],[-2.5399,53.7167],[-2.5399,53.7181],[-2.5414,53.7187],[-2.5408,53.7197],[-2.5438,53.7213],[-2.5463,53.7212],[-2.5473,53.722],[-2.5462,53.7249],[-2.5484,53.7259],[-2.5507,53.7265],[-2.5541,53.7254],[-2.5552,53.7253],[-2.5569,53.7274],[-2.5559,53.729],[-2.5565,53.7308],[-2.5565,53.7323],[-2.5571,53.7327],[-2.5572,53.7346],[-2.5594,53.7351],[-2.5604,53.7368],[-2.5637,53.7394],[-2.5629,53.7417],[-2.5646,53.7424],[-2.5646,53.7437],[-2.5622,53.7444],[-2.5617,53.7452],[-2.5625,53.746],[-2.562,53.7468],[-2.5592,53.7475],[-2.5583,53.749],[-2.556,53.7491],[-2.5555,53.7497],[-2.554,53.7497],[-2.5527,53.7512],[-2.5528,53.7521],[-2.552,53.753],[-2.5521,53.755],[-2.5511,53.7566],[-2.5499,53.7571],[-2.5492,53.7581],[-2.5455,53.7594],[-2.5439,53.7592],[-2.5399,53.7599],[-2.5365,53.7595],[-2.5345,53.7588],[-2.5323,53.7591],[-2.5298,53.7599],[-2.5288,53.7595],[-2.5257,53.7597],[-2.5198,53.7623],[-2.5187,53.7639],[-2.5163,53.7644],[-2.5155,53.7656],[-2.514,53.7665],[-2.5113,53.7667],[-2.5097,53.7691],[-2.5077,53.7696],[-2.5047,53.7697],[-2.502,53.7689],[-2.4993,53.7686],[-2.4975,53.769],[-2.4949,53.7701],[-2.4908,53.7712],[-2.4867,53.7728],[-2.484,53.7731],[-2.4808,53.774],[-2.4801,53.7759],[-2.4789,53.7777],[-2.478,53.7799],[-2.477,53.7805],[-2.4737,53.7799],[-2.4727,53.7801],[-2.4706,53.7815],[-2.4691,53.7818],[-2.467,53.7815],[-2.4638,53.7795],[-2.4624,53.7784],[-2.4605,53.7779],[-2.4554,53.774],[-2.4535,53.773],[-2.4531,53.7716],[-2.4536,53.771],[-2.4523,53.7696],[-2.4508,53.7687],[-2.4479,53.7675],[-2.4463,53.7666],[-2.4478,53.7661],[-2.4493,53.764],[-2.4511,53.7628],[-2.4521,53.7613],[-2.452,53.7595],[-2.4511,53.7573],[-2.4518,53.7564],[-2.4509,53.756],[-2.4482,53.756],[-2.4462,53.7551],[-2.4446,53.7536],[-2.445,53.7533],[-2.4426,53.7522],[-2.4407,53.7504],[-2.4394,53.7478],[-2.4409,53.7467],[-2.442,53.7452],[-2.4415,53.7446],[-2.4413,53.7422],[-2.4408,53.7402],[-2.4401,53.7394],[-2.4398,53.737],[-2.4398,53.7334],[-2.4336,53.7276],[-2.4329,53.723],[-2.4323,53.7202],[-2.4336,53.7193],[-2.4293,53.717],[-2.4268,53.7152],[-2.4246,53.7141],[-2.4207,53.7126],[-2.4185,53.7114],[-2.42,53.7089],[-2.4192,53.7081],[-2.4151,53.7055],[-2.4131,53.7047],[-2.4114,53.7049],[-2.4095,53.704],[-2.4086,53.7031],[-2.4055,53.699],[-2.403,53.6969],[-2.4031,53.6964],[-2.4013,53.695],[-2.4003,53.6926],[-2.3975,53.6912],[-2.3915,53.6886],[-2.3848,53.6882],[-2.3832,53.6886],[-2.3809,53.6886],[-2.3744,53.6872],[-2.3749,53.6857],[-2.3757,53.6813],[-2.376,53.677],[-2.3759,53.6754],[-2.3741,53.6714],[-2.3712,53.6671]]]}</t>
  </si>
  <si>
    <t>{"type":"Polygon","coordinates":[[[-1.7881,52.5878],[-1.7885,52.5853],[-1.7868,52.583],[-1.7848,52.5817],[-1.7814,52.5803],[-1.7806,52.5791],[-1.7795,52.5787],[-1.7788,52.5758],[-1.7767,52.5746],[-1.772,52.5747],[-1.7698,52.575],[-1.7681,52.5743],[-1.7682,52.573],[-1.7671,52.5712],[-1.7655,52.5709],[-1.7636,52.571],[-1.764,52.5698],[-1.7651,52.5691],[-1.7678,52.5681],[-1.7703,52.5679],[-1.7718,52.5671],[-1.7739,52.5656],[-1.7742,52.5646],[-1.7698,52.5634],[-1.7669,52.5616],[-1.7669,52.5598],[-1.7677,52.5588],[-1.7663,52.5579],[-1.7653,52.5567],[-1.7637,52.5566],[-1.7606,52.5557],[-1.7578,52.5556],[-1.7564,52.5559],[-1.7558,52.5548],[-1.7546,52.5493],[-1.7542,52.5488],[-1.7534,52.5451],[-1.752,52.5438],[-1.747,52.5419],[-1.749,52.5412],[-1.7486,52.5399],[-1.7488,52.5386],[-1.7484,52.5365],[-1.7509,52.5363],[-1.7504,52.534],[-1.7491,52.5314],[-1.7471,52.5313],[-1.7435,52.5327],[-1.7424,52.5313],[-1.7394,52.5319],[-1.7387,52.5291],[-1.7369,52.5291],[-1.7316,52.5277],[-1.7308,52.5259],[-1.7291,52.5246],[-1.7304,52.5232],[-1.7321,52.523],[-1.7338,52.5235],[-1.7352,52.5233],[-1.7367,52.5224],[-1.7419,52.5206],[-1.7438,52.5206],[-1.7459,52.52],[-1.7489,52.5208],[-1.7509,52.5206],[-1.7538,52.5212],[-1.7543,52.5185],[-1.757,52.5183],[-1.757,52.5177],[-1.7551,52.516],[-1.7541,52.5158],[-1.7533,52.5141],[-1.7535,52.513],[-1.7555,52.5135],[-1.7591,52.5141],[-1.7621,52.5144],[-1.7661,52.5144],[-1.7702,52.514],[-1.7732,52.5133],[-1.7805,52.511],[-1.7846,52.5099],[-1.7878,52.5094],[-1.7917,52.5092],[-1.7942,52.5087],[-1.7943,52.5066],[-1.7984,52.5058],[-1.7991,52.5053],[-1.7991,52.5034],[-1.7978,52.5027],[-1.7951,52.5026],[-1.7915,52.503],[-1.7838,52.5017],[-1.7822,52.5012],[-1.7791,52.5012],[-1.7725,52.5016],[-1.7703,52.5013],[-1.764,52.5007],[-1.7642,52.4999],[-1.7625,52.4997],[-1.7615,52.5001],[-1.7587,52.5001],[-1.7558,52.4995],[-1.7564,52.4989],[-1.757,52.4967],[-1.7601,52.4945],[-1.7608,52.4936],[-1.761,52.4916],[-1.7616,52.4904],[-1.7624,52.4901],[-1.7621,52.488],[-1.7637,52.4872],[-1.7631,52.4866],[-1.7609,52.4864],[-1.7615,52.4852],[-1.7604,52.484],[-1.7591,52.4818],[-1.7591,52.4795],[-1.7586,52.4766],[-1.7592,52.4754],[-1.7587,52.4746],[-1.7558,52.4718],[-1.7567,52.4715],[-1.7595,52.4686],[-1.7587,52.4672],[-1.7617,52.4672],[-1.7638,52.4661],[-1.7634,52.4638],[-1.755,52.4563],[-1.7596,52.4519],[-1.7609,52.451],[-1.7628,52.4512],[-1.769,52.4511],[-1.7725,52.4507],[-1.776,52.4508],[-1.778,52.4502],[-1.7815,52.4507],[-1.7885,52.4529],[-1.7894,52.4528],[-1.7923,52.4536],[-1.7953,52.4552],[-1.7979,52.457],[-1.8003,52.4583],[-1.8018,52.4573],[-1.8049,52.4544],[-1.8051,52.4533],[-1.8062,52.4513],[-1.8067,52.4497],[-1.8084,52.4463],[-1.8096,52.4448],[-1.8123,52.443],[-1.8116,52.4423],[-1.812,52.4404],[-1.8138,52.4381],[-1.8161,52.4378],[-1.8167,52.4358],[-1.8171,52.4326],[-1.8187,52.4312],[-1.8204,52.4305],[-1.8255,52.4292],[-1.827,52.4278],[-1.8279,52.4257],[-1.8313,52.4221],[-1.8337,52.4181],[-1.8373,52.4158],[-1.8391,52.4143],[-1.8424,52.4126],[-1.8436,52.4105],[-1.8445,52.4102],[-1.8487,52.41],[-1.8492,52.4108],[-1.8514,52.4101],[-1.8543,52.4085],[-1.8578,52.4084],[-1.8607,52.4088],[-1.8634,52.4096],[-1.8648,52.411],[-1.866,52.4112],[-1.8663,52.4098],[-1.8671,52.4088],[-1.8691,52.4075],[-1.8688,52.4047],[-1.8723,52.4047],[-1.8723,52.4022],[-1.8779,52.4024],[-1.8786,52.3998],[-1.8827,52.3998],[-1.8862,52.4043],[-1.8875,52.4046],[-1.8922,52.4044],[-1.8952,52.4035],[-1.8966,52.4033],[-1.9007,52.4038],[-1.9027,52.4033],[-1.9049,52.4032],[-1.9062,52.4039],[-1.9094,52.4044],[-1.9108,52.4067],[-1.9137,52.4074],[-1.9147,52.4067],[-1.9153,52.4031],[-1.9165,52.4015],[-1.9183,52.4001],[-1.9186,52.3982],[-1.9224,52.3968],[-1.9231,52.3962],[-1.9244,52.3967],[-1.9279,52.3934],[-1.9281,52.3929],[-1.9321,52.3905],[-1.9329,52.3903],[-1.9346,52.3879],[-1.9364,52.3879],[-1.9397,52.3896],[-1.945,52.3906],[-1.9487,52.3917],[-1.9526,52.3933],[-1.9536,52.3934],[-1.9566,52.3901],[-1.9589,52.3882],[-1.9649,52.3922],[-1.9654,52.3919],[-1.9664,52.3895],[-1.9695,52.3893],[-1.9706,52.3896],[-1.9716,52.3892],[-1.9725,52.3881],[-1.9756,52.3871],[-1.9789,52.3879],[-1.9836,52.3873],[-1.986,52.3857],[-1.9882,52.3845],[-1.9881,52.3836],[-1.9889,52.3827],[-1.9901,52.3822],[-1.9927,52.382],[-1.9945,52.3812],[-1.9973,52.3811],[-2.0001,52.3816],[-2.0022,52.3842],[-2.005,52.3841],[-2.0061,52.3857],[-2.0085,52.3869],[-2.0114,52.3862],[-2.0131,52.3892],[-2.0134,52.3921],[-2.0141,52.3941],[-2.0152,52.3946],[-2.0169,52.3942],[-2.0181,52.3949],[-2.0193,52.3963],[-2.0206,52.3993],[-2.0222,52.4003],[-2.0253,52.4006],[-2.0276,52.4004],[-2.0315,52.4011],[-2.0334,52.4025],[-2.0333,52.4031],[-2.0299,52.4055],[-2.0279,52.4065],[-2.0273,52.4076],[-2.0242,52.4064],[-2.022,52.4068],[-2.0199,52.4067],[-2.0176,52.4056],[-2.0151,52.4061],[-2.0143,52.4069],[-2.0125,52.4075],[-2.0128,52.4095],[-2.0109,52.4095],[-2.0092,52.4104],[-2.0081,52.4086],[-2.0066,52.4091],[-2.0046,52.4092],[-2.0042,52.411],[-1.9978,52.4097],[-1.9958,52.4123],[-1.9933,52.4136],[-1.9911,52.4135],[-1.9889,52.4141],[-1.9875,52.4157],[-1.986,52.4167],[-1.9882,52.417],[-1.9887,52.4164],[-1.991,52.4154],[-1.9971,52.4174],[-1.997,52.4179],[-1.9995,52.4191],[-2.0004,52.4202],[-2.002,52.421],[-2.0014,52.4219],[-2.0017,52.423],[-2.0043,52.4264],[-2.0047,52.4284],[-2.0073,52.4281],[-2.0097,52.4265],[-2.0118,52.4276],[-2.0138,52.4295],[-2.0155,52.4286],[-2.0153,52.4322],[-2.017,52.4327],[-2.0172,52.4381],[-2.017,52.4407],[-2.0174,52.4432],[-2.0164,52.4469],[-2.0153,52.4476],[-2.0132,52.4483],[-2.0135,52.4496],[-2.0123,52.4516],[-2.0116,52.4544],[-2.0118,52.4572],[-2.0132,52.4607],[-2.0132,52.4622],[-2.0079,52.4619],[-2.0044,52.4626],[-2.0033,52.4631],[-2.0014,52.4634],[-1.9977,52.4631],[-1.9934,52.4642],[-1.9871,52.4655],[-1.9848,52.4657],[-1.9794,52.4667],[-1.9772,52.4674],[-1.9725,52.47],[-1.9694,52.4719],[-1.9657,52.4733],[-1.9671,52.4742],[-1.9654,52.4753],[-1.969,52.4768],[-1.9687,52.4778],[-1.9668,52.4791],[-1.9657,52.4806],[-1.964,52.482],[-1.9618,52.4827],[-1.9585,52.4828],[-1.9561,52.4823],[-1.9525,52.4833],[-1.9508,52.4832],[-1.9495,52.4852],[-1.9507,52.4855],[-1.9497,52.4871],[-1.9484,52.487],[-1.9471,52.4875],[-1.946,52.4902],[-1.9439,52.4899],[-1.9429,52.4916],[-1.9457,52.4932],[-1.944,52.4945],[-1.9443,52.4957],[-1.9414,52.4975],[-1.9381,52.4984],[-1.9457,52.5],[-1.9525,52.5017],[-1.9555,52.5016],[-1.9555,52.5026],[-1.9577,52.5034],[-1.963,52.5049],[-1.9612,52.5066],[-1.9622,52.5083],[-1.962,52.5099],[-1.9604,52.5103],[-1.9623,52.5126],[-1.9626,52.5136],[-1.9623,52.5156],[-1.9602,52.5171],[-1.9587,52.5185],[-1.958,52.5202],[-1.9595,52.5223],[-1.9596,52.5236],[-1.9603,52.5252],[-1.962,52.5278],[-1.9608,52.5297],[-1.9602,52.5313],[-1.9581,52.5314],[-1.9574,52.5297],[-1.9538,52.5299],[-1.9512,52.5298],[-1.9498,52.5305],[-1.9474,52.5335],[-1.9458,52.5339],[-1.9428,52.5338],[-1.9398,52.5332],[-1.9373,52.532],[-1.9336,52.5327],[-1.9321,52.5326],[-1.9294,52.5313],[-1.9303,52.5331],[-1.9298,52.5404],[-1.9294,52.5425],[-1.9299,52.5436],[-1.933,52.5455],[-1.9317,52.5459],[-1.9296,52.5458],[-1.9268,52.5461],[-1.9219,52.546],[-1.9198,52.5463],[-1.9182,52.5473],[-1.9163,52.5489],[-1.9143,52.5501],[-1.9124,52.5516],[-1.9082,52.5532],[-1.9056,52.5538],[-1.9013,52.5544],[-1.8994,52.5553],[-1.8981,52.5566],[-1.8964,52.5591],[-1.8913,52.5626],[-1.889,52.5636],[-1.882,52.5678],[-1.8785,52.5696],[-1.8768,52.5775],[-1.8759,52.5803],[-1.8726,52.5849],[-1.871,52.5867],[-1.8645,52.5906],[-1.8624,52.5925],[-1.854,52.6019],[-1.8492,52.6044],[-1.8457,52.6049],[-1.8416,52.606],[-1.8375,52.6072],[-1.8276,52.6086],[-1.8184,52.606],[-1.8118,52.6044],[-1.8039,52.6013],[-1.8022,52.6012],[-1.7981,52.5995],[-1.7965,52.5991],[-1.7957,52.5976],[-1.7943,52.5961],[-1.7953,52.5951],[-1.7928,52.5938],[-1.7897,52.5915],[-1.789,52.5895],[-1.7881,52.5878]]]}</t>
  </si>
  <si>
    <t>{"type":"Polygon","coordinates":[[[-1.6011,52.3893],[-1.6032,52.3903],[-1.6018,52.3915],[-1.601,52.3929],[-1.6,52.3929],[-1.6008,52.395],[-1.6043,52.4],[-1.6042,52.4033],[-1.6012,52.4037],[-1.6013,52.4046],[-1.6037,52.4045],[-1.6056,52.4056],[-1.6059,52.4073],[-1.6034,52.4077],[-1.6039,52.4097],[-1.6046,52.4159],[-1.6022,52.4158],[-1.6047,52.4187],[-1.6108,52.4222],[-1.6109,52.4228],[-1.6094,52.4241],[-1.6065,52.4254],[-1.6073,52.4258],[-1.6096,52.426],[-1.6133,52.4272],[-1.6145,52.428],[-1.6114,52.4321],[-1.6079,52.4311],[-1.6066,52.431],[-1.6062,52.4329],[-1.6098,52.4336],[-1.6097,52.4349],[-1.609,52.4354],[-1.6096,52.4365],[-1.6095,52.4381],[-1.6059,52.4399],[-1.6001,52.4397],[-1.5977,52.4388],[-1.5964,52.4386],[-1.5953,52.4398],[-1.5935,52.4443],[-1.5929,52.4449],[-1.5937,52.4484],[-1.5954,52.4502],[-1.5959,52.4514],[-1.5937,52.4518],[-1.5948,52.453],[-1.5935,52.4535],[-1.5955,52.4559],[-1.5958,52.4576],[-1.5965,52.4584],[-1.5949,52.4607],[-1.5931,52.4616],[-1.59,52.4611],[-1.5899,52.4619],[-1.5864,52.4604],[-1.5817,52.4589],[-1.5787,52.4581],[-1.5775,52.4584],[-1.5739,52.4579],[-1.5703,52.4569],[-1.5684,52.4561],[-1.563,52.456],[-1.561,52.4553],[-1.5585,52.4566],[-1.5539,52.4567],[-1.5514,52.457],[-1.5492,52.459],[-1.5479,52.4594],[-1.5453,52.4614],[-1.54,52.4647],[-1.5384,52.4637],[-1.5367,52.462],[-1.535,52.4595],[-1.5286,52.4567],[-1.5259,52.4563],[-1.5216,52.4563],[-1.5176,52.4568],[-1.5191,52.4551],[-1.5197,52.4533],[-1.5102,52.4513],[-1.505,52.4501],[-1.5026,52.4508],[-1.4988,52.451],[-1.4959,52.4522],[-1.4917,52.455],[-1.4913,52.4565],[-1.4928,52.4584],[-1.4897,52.458],[-1.4892,52.4584],[-1.4868,52.4582],[-1.4869,52.4576],[-1.4847,52.4572],[-1.4832,52.4581],[-1.4792,52.4571],[-1.4733,52.4564],[-1.472,52.4565],[-1.4696,52.4575],[-1.4663,52.4585],[-1.4639,52.4583],[-1.462,52.4578],[-1.4613,52.4558],[-1.4598,52.4556],[-1.4588,52.4547],[-1.4604,52.4536],[-1.4539,52.4504],[-1.4461,52.4475],[-1.4455,52.4483],[-1.4437,52.4474],[-1.445,52.4464],[-1.4452,52.4456],[-1.4467,52.4426],[-1.441,52.4406],[-1.4401,52.4397],[-1.4379,52.439],[-1.4319,52.4375],[-1.4299,52.4368],[-1.428,52.4354],[-1.425,52.4347],[-1.4242,52.4341],[-1.424,52.4327],[-1.4243,52.431],[-1.4276,52.4242],[-1.4318,52.4166],[-1.4347,52.4127],[-1.4376,52.4107],[-1.438,52.4097],[-1.4371,52.4077],[-1.4334,52.4036],[-1.4319,52.4016],[-1.4309,52.3999],[-1.4309,52.3981],[-1.4322,52.3963],[-1.4327,52.395],[-1.4358,52.3922],[-1.4413,52.3887],[-1.4469,52.3853],[-1.4509,52.3837],[-1.4562,52.3825],[-1.4595,52.3814],[-1.4631,52.3797],[-1.4615,52.3774],[-1.463,52.3763],[-1.4604,52.3748],[-1.4639,52.3737],[-1.4663,52.3745],[-1.4647,52.3755],[-1.4664,52.3771],[-1.4707,52.3765],[-1.4765,52.3746],[-1.4804,52.3743],[-1.4823,52.3771],[-1.4866,52.3768],[-1.5045,52.3778],[-1.5067,52.3769],[-1.5085,52.3754],[-1.5091,52.3735],[-1.5118,52.3709],[-1.5134,52.3698],[-1.5147,52.37],[-1.5176,52.3716],[-1.5185,52.3735],[-1.52,52.3731],[-1.5211,52.3745],[-1.5198,52.3755],[-1.5228,52.3775],[-1.5247,52.3794],[-1.5299,52.3778],[-1.5327,52.3762],[-1.5355,52.3776],[-1.5399,52.3738],[-1.5457,52.3693],[-1.5419,52.3666],[-1.5468,52.3653],[-1.5494,52.3663],[-1.5524,52.3639],[-1.5545,52.3649],[-1.5575,52.3657],[-1.5559,52.3677],[-1.5583,52.3686],[-1.5572,52.3697],[-1.5556,52.372],[-1.5568,52.3724],[-1.5549,52.3737],[-1.555,52.3744],[-1.5593,52.3756],[-1.5624,52.3767],[-1.5638,52.3805],[-1.5656,52.3832],[-1.5678,52.3848],[-1.5701,52.3843],[-1.5688,52.3837],[-1.5696,52.3829],[-1.5714,52.3833],[-1.573,52.3825],[-1.5767,52.3828],[-1.5758,52.3846],[-1.5801,52.3849],[-1.5848,52.3857],[-1.5884,52.3862],[-1.594,52.3879],[-1.5947,52.3874],[-1.6011,52.3893]]]}</t>
  </si>
  <si>
    <t>{"type":"Polygon","coordinates":[[[-2.0739,52.5499],[-2.0728,52.5444],[-2.073,52.5418],[-2.0726,52.5405],[-2.0736,52.5388],[-2.0747,52.539],[-2.0752,52.5377],[-2.0741,52.5375],[-2.0759,52.5341],[-2.078,52.535],[-2.0793,52.5347],[-2.0786,52.5333],[-2.0775,52.5323],[-2.0792,52.529],[-2.0798,52.5266],[-2.0796,52.5241],[-2.0756,52.524],[-2.072,52.5222],[-2.0696,52.5205],[-2.0671,52.5183],[-2.0655,52.5163],[-2.0645,52.5146],[-2.0632,52.5137],[-2.0609,52.5128],[-2.0573,52.5123],[-2.0579,52.5109],[-2.06,52.5094],[-2.0614,52.5096],[-2.0624,52.5077],[-2.0614,52.5071],[-2.0615,52.5059],[-2.0609,52.5045],[-2.0611,52.5024],[-2.063,52.5021],[-2.0635,52.5009],[-2.0631,52.5001],[-2.0659,52.4981],[-2.0677,52.4982],[-2.0671,52.4971],[-2.0688,52.4963],[-2.0685,52.4953],[-2.0698,52.4944],[-2.0703,52.4918],[-2.0696,52.4908],[-2.0669,52.4897],[-2.0663,52.4889],[-2.0643,52.4872],[-2.067,52.4854],[-2.0681,52.4862],[-2.0691,52.4844],[-2.068,52.4843],[-2.069,52.4827],[-2.0711,52.4813],[-2.0715,52.4801],[-2.0728,52.479],[-2.0733,52.4774],[-2.0761,52.4772],[-2.0782,52.4779],[-2.0797,52.4765],[-2.082,52.4759],[-2.0865,52.4741],[-2.0892,52.4746],[-2.0913,52.4744],[-2.0923,52.4738],[-2.0943,52.4736],[-2.0955,52.472],[-2.0952,52.471],[-2.0965,52.4704],[-2.097,52.4695],[-2.0967,52.4684],[-2.0939,52.4683],[-2.0909,52.4678],[-2.0892,52.4679],[-2.0868,52.4671],[-2.0846,52.4658],[-2.0834,52.4658],[-2.0818,52.4637],[-2.0794,52.463],[-2.0778,52.4641],[-2.0752,52.4639],[-2.0743,52.4634],[-2.074,52.4614],[-2.0719,52.4607],[-2.0697,52.4611],[-2.0645,52.4615],[-2.0633,52.4622],[-2.0619,52.4624],[-2.059,52.462],[-2.057,52.4629],[-2.0551,52.4633],[-2.0529,52.4644],[-2.0511,52.4638],[-2.0494,52.4666],[-2.0475,52.4675],[-2.0473,52.4698],[-2.0451,52.4705],[-2.0424,52.4725],[-2.041,52.4732],[-2.0377,52.4737],[-2.0346,52.4748],[-2.0313,52.4769],[-2.03,52.4768],[-2.0235,52.4796],[-2.0222,52.4798],[-2.0213,52.4777],[-2.02,52.4759],[-2.016,52.4723],[-2.0144,52.4702],[-2.013,52.4647],[-2.0129,52.4625],[-2.0132,52.4622],[-2.0132,52.4607],[-2.0118,52.4572],[-2.0116,52.4544],[-2.0123,52.4516],[-2.0135,52.4496],[-2.0132,52.4483],[-2.0153,52.4476],[-2.0164,52.4469],[-2.0174,52.4432],[-2.017,52.4407],[-2.0172,52.4381],[-2.017,52.4327],[-2.02,52.4334],[-2.0244,52.4348],[-2.0247,52.4338],[-2.0237,52.4333],[-2.024,52.4323],[-2.026,52.4321],[-2.0262,52.4302],[-2.0278,52.4292],[-2.0289,52.4291],[-2.0299,52.4272],[-2.0372,52.4277],[-2.0378,52.4283],[-2.0378,52.4301],[-2.037,52.4305],[-2.0377,52.4329],[-2.0384,52.4338],[-2.0398,52.4377],[-2.0386,52.439],[-2.0371,52.4398],[-2.0379,52.4415],[-2.0446,52.4407],[-2.0447,52.4401],[-2.0464,52.4399],[-2.0471,52.4404],[-2.0492,52.4397],[-2.0515,52.4408],[-2.0536,52.4406],[-2.0556,52.4413],[-2.0585,52.4408],[-2.0596,52.4395],[-2.0592,52.4389],[-2.0599,52.4366],[-2.0587,52.435],[-2.0586,52.4336],[-2.0592,52.4323],[-2.0589,52.4308],[-2.0595,52.4288],[-2.061,52.4276],[-2.0625,52.4274],[-2.0658,52.4281],[-2.0666,52.4298],[-2.0638,52.4307],[-2.0624,52.4324],[-2.0676,52.4325],[-2.068,52.4339],[-2.0733,52.4338],[-2.075,52.434],[-2.0779,52.4339],[-2.0784,52.433],[-2.0799,52.4323],[-2.0821,52.4317],[-2.0848,52.4322],[-2.0861,52.4329],[-2.0866,52.4343],[-2.0876,52.4358],[-2.0872,52.4367],[-2.0889,52.4403],[-2.0904,52.441],[-2.0907,52.4428],[-2.0924,52.4431],[-2.0943,52.444],[-2.0949,52.445],[-2.0987,52.4451],[-2.1001,52.4449],[-2.102,52.444],[-2.1053,52.4442],[-2.1072,52.4421],[-2.1086,52.4414],[-2.1117,52.4375],[-2.113,52.4373],[-2.1146,52.4356],[-2.1173,52.4343],[-2.1197,52.4347],[-2.1227,52.4335],[-2.1243,52.4333],[-2.1297,52.4322],[-2.129,52.4309],[-2.1293,52.4299],[-2.1305,52.4296],[-2.1323,52.4299],[-2.1331,52.4276],[-2.1354,52.4281],[-2.136,52.4263],[-2.1381,52.426],[-2.1405,52.4262],[-2.1439,52.426],[-2.1463,52.4263],[-2.1518,52.4275],[-2.1649,52.4302],[-2.1718,52.4416],[-2.1738,52.4475],[-2.1754,52.453],[-2.1763,52.4542],[-2.1764,52.456],[-2.1751,52.4583],[-2.1739,52.4614],[-2.1743,52.4638],[-2.1716,52.4659],[-2.1695,52.4691],[-2.1676,52.471],[-2.1691,52.4724],[-2.1719,52.4726],[-2.1738,52.4742],[-2.178,52.4795],[-2.1786,52.4822],[-2.1776,52.4851],[-2.1795,52.4888],[-2.1823,52.4931],[-2.1843,52.4929],[-2.1852,52.4948],[-2.1884,52.4944],[-2.1882,52.4952],[-2.1846,52.5],[-2.188,52.5018],[-2.1919,52.5034],[-2.1894,52.5047],[-2.1866,52.5048],[-2.1877,52.5061],[-2.188,52.5083],[-2.1857,52.5085],[-2.1827,52.5096],[-2.1802,52.5104],[-2.1782,52.5116],[-2.1748,52.5122],[-2.1728,52.5128],[-2.1703,52.5133],[-2.1673,52.5134],[-2.1646,52.5146],[-2.1634,52.5147],[-2.1621,52.5141],[-2.1554,52.5152],[-2.1527,52.515],[-2.1506,52.5141],[-2.1489,52.5146],[-2.1442,52.5171],[-2.1453,52.5177],[-2.1445,52.5195],[-2.1446,52.5214],[-2.146,52.5226],[-2.1461,52.5233],[-2.1481,52.5237],[-2.1499,52.5248],[-2.1516,52.5252],[-2.152,52.5262],[-2.1485,52.5274],[-2.146,52.5286],[-2.146,52.5294],[-2.1392,52.5327],[-2.1374,52.5333],[-2.1368,52.5349],[-2.1363,52.5375],[-2.1369,52.538],[-2.1362,52.5402],[-2.1355,52.5434],[-2.1368,52.5434],[-2.137,52.545],[-2.1361,52.5455],[-2.1371,52.547],[-2.1392,52.548],[-2.1354,52.5514],[-2.1346,52.5516],[-2.1335,52.5541],[-2.1321,52.5542],[-2.1284,52.5538],[-2.1281,52.5558],[-2.1272,52.5561],[-2.1275,52.5582],[-2.1216,52.5569],[-2.1172,52.5521],[-2.1147,52.5487],[-2.1155,52.5485],[-2.1145,52.5473],[-2.1122,52.5479],[-2.1115,52.5471],[-2.1115,52.546],[-2.1096,52.5465],[-2.1083,52.5439],[-2.1062,52.5454],[-2.1047,52.5459],[-2.1016,52.5461],[-2.0973,52.546],[-2.0962,52.5465],[-2.0942,52.5481],[-2.0937,52.5474],[-2.0901,52.5488],[-2.0898,52.5501],[-2.0864,52.5514],[-2.0847,52.5529],[-2.0827,52.5524],[-2.0816,52.5528],[-2.0814,52.5552],[-2.0809,52.5564],[-2.0794,52.557],[-2.0782,52.5568],[-2.0752,52.5528],[-2.0739,52.5499]]]}</t>
  </si>
  <si>
    <t>{"type":"Polygon","coordinates":[[[-1.9182,52.5473],[-1.9198,52.5463],[-1.9219,52.546],[-1.9268,52.5461],[-1.9296,52.5458],[-1.9317,52.5459],[-1.933,52.5455],[-1.9299,52.5436],[-1.9294,52.5425],[-1.9298,52.5404],[-1.9303,52.5331],[-1.9294,52.5313],[-1.9321,52.5326],[-1.9336,52.5327],[-1.9373,52.532],[-1.9398,52.5332],[-1.9428,52.5338],[-1.9458,52.5339],[-1.9474,52.5335],[-1.9498,52.5305],[-1.9512,52.5298],[-1.9538,52.5299],[-1.9574,52.5297],[-1.9581,52.5314],[-1.9602,52.5313],[-1.9608,52.5297],[-1.962,52.5278],[-1.9603,52.5252],[-1.9596,52.5236],[-1.9595,52.5223],[-1.958,52.5202],[-1.9587,52.5185],[-1.9602,52.5171],[-1.9623,52.5156],[-1.9626,52.5136],[-1.9623,52.5126],[-1.9604,52.5103],[-1.962,52.5099],[-1.9622,52.5083],[-1.9612,52.5066],[-1.963,52.5049],[-1.9577,52.5034],[-1.9555,52.5026],[-1.9555,52.5016],[-1.9525,52.5017],[-1.9457,52.5],[-1.9381,52.4984],[-1.9414,52.4975],[-1.9443,52.4957],[-1.944,52.4945],[-1.9457,52.4932],[-1.9429,52.4916],[-1.9439,52.4899],[-1.946,52.4902],[-1.9471,52.4875],[-1.9484,52.487],[-1.9497,52.4871],[-1.9507,52.4855],[-1.9495,52.4852],[-1.9508,52.4832],[-1.9525,52.4833],[-1.9561,52.4823],[-1.9585,52.4828],[-1.9618,52.4827],[-1.964,52.482],[-1.9657,52.4806],[-1.9668,52.4791],[-1.9687,52.4778],[-1.969,52.4768],[-1.9654,52.4753],[-1.9671,52.4742],[-1.9657,52.4733],[-1.9694,52.4719],[-1.9725,52.47],[-1.9772,52.4674],[-1.9794,52.4667],[-1.9848,52.4657],[-1.9871,52.4655],[-1.9934,52.4642],[-1.9977,52.4631],[-2.0014,52.4634],[-2.0033,52.4631],[-2.0044,52.4626],[-2.0079,52.4619],[-2.0132,52.4622],[-2.0129,52.4625],[-2.013,52.4647],[-2.0144,52.4702],[-2.016,52.4723],[-2.02,52.4759],[-2.0213,52.4777],[-2.0222,52.4798],[-2.0235,52.4796],[-2.03,52.4768],[-2.0313,52.4769],[-2.0346,52.4748],[-2.0377,52.4737],[-2.041,52.4732],[-2.0424,52.4725],[-2.0451,52.4705],[-2.0473,52.4698],[-2.0475,52.4675],[-2.0494,52.4666],[-2.0511,52.4638],[-2.0529,52.4644],[-2.0551,52.4633],[-2.057,52.4629],[-2.059,52.462],[-2.0619,52.4624],[-2.0633,52.4622],[-2.0645,52.4615],[-2.0697,52.4611],[-2.0719,52.4607],[-2.074,52.4614],[-2.0743,52.4634],[-2.0752,52.4639],[-2.0778,52.4641],[-2.0794,52.463],[-2.0818,52.4637],[-2.0834,52.4658],[-2.0846,52.4658],[-2.0868,52.4671],[-2.0892,52.4679],[-2.0909,52.4678],[-2.0939,52.4683],[-2.0967,52.4684],[-2.097,52.4695],[-2.0965,52.4704],[-2.0952,52.471],[-2.0955,52.472],[-2.0943,52.4736],[-2.0923,52.4738],[-2.0913,52.4744],[-2.0892,52.4746],[-2.0865,52.4741],[-2.082,52.4759],[-2.0797,52.4765],[-2.0782,52.4779],[-2.0761,52.4772],[-2.0733,52.4774],[-2.0728,52.479],[-2.0715,52.4801],[-2.0711,52.4813],[-2.069,52.4827],[-2.068,52.4843],[-2.0691,52.4844],[-2.0681,52.4862],[-2.067,52.4854],[-2.0643,52.4872],[-2.0663,52.4889],[-2.0669,52.4897],[-2.0696,52.4908],[-2.0703,52.4918],[-2.0698,52.4944],[-2.0685,52.4953],[-2.0688,52.4963],[-2.0671,52.4971],[-2.0677,52.4982],[-2.0659,52.4981],[-2.0631,52.5001],[-2.0635,52.5009],[-2.063,52.5021],[-2.0611,52.5024],[-2.0609,52.5045],[-2.0615,52.5059],[-2.0614,52.5071],[-2.0624,52.5077],[-2.0614,52.5096],[-2.06,52.5094],[-2.0579,52.5109],[-2.0573,52.5123],[-2.0609,52.5128],[-2.0632,52.5137],[-2.0645,52.5146],[-2.0655,52.5163],[-2.0671,52.5183],[-2.0696,52.5205],[-2.072,52.5222],[-2.0756,52.524],[-2.0796,52.5241],[-2.0798,52.5266],[-2.0792,52.529],[-2.0775,52.5323],[-2.0786,52.5333],[-2.0793,52.5347],[-2.078,52.535],[-2.0759,52.5341],[-2.0741,52.5375],[-2.0752,52.5377],[-2.0747,52.539],[-2.0736,52.5388],[-2.0726,52.5405],[-2.073,52.5418],[-2.0728,52.5444],[-2.0739,52.5499],[-2.0725,52.5502],[-2.0704,52.5502],[-2.069,52.5474],[-2.0669,52.5482],[-2.0634,52.5489],[-2.0615,52.5469],[-2.0546,52.5491],[-2.0508,52.5505],[-2.051,52.5527],[-2.0484,52.5517],[-2.0473,52.5522],[-2.0415,52.554],[-2.0399,52.5548],[-2.0375,52.5578],[-2.0354,52.5583],[-2.0314,52.5603],[-2.0254,52.5623],[-2.0271,52.5646],[-2.0249,52.5655],[-2.0168,52.5691],[-2.0162,52.5684],[-2.0125,52.5684],[-2.011,52.569],[-2.0087,52.568],[-2.0045,52.5664],[-2.0018,52.5657],[-1.9944,52.5639],[-1.993,52.5641],[-1.9895,52.5631],[-1.9876,52.5623],[-1.9861,52.5612],[-1.9837,52.5603],[-1.9804,52.5585],[-1.9792,52.5587],[-1.9755,52.5555],[-1.9744,52.5578],[-1.9745,52.559],[-1.9718,52.5593],[-1.9671,52.5595],[-1.9668,52.5623],[-1.9641,52.5632],[-1.9599,52.5617],[-1.9551,52.5618],[-1.9541,52.5622],[-1.9526,52.5615],[-1.9523,52.5606],[-1.9528,52.5571],[-1.9502,52.5568],[-1.9478,52.5575],[-1.9442,52.5599],[-1.9429,52.5599],[-1.9423,52.5607],[-1.9403,52.5606],[-1.938,52.5599],[-1.9364,52.5604],[-1.9339,52.56],[-1.9325,52.5593],[-1.9347,52.5574],[-1.9326,52.5561],[-1.9331,52.5538],[-1.9317,52.5538],[-1.9284,52.5533],[-1.9256,52.5523],[-1.9231,52.5511],[-1.9182,52.5473]]]}</t>
  </si>
  <si>
    <t>{"type":"Polygon","coordinates":[[[-1.5955,52.4559],[-1.5935,52.4535],[-1.5948,52.453],[-1.5937,52.4518],[-1.5959,52.4514],[-1.5954,52.4502],[-1.5937,52.4484],[-1.5929,52.4449],[-1.5935,52.4443],[-1.5953,52.4398],[-1.5964,52.4386],[-1.5977,52.4388],[-1.6001,52.4397],[-1.6059,52.4399],[-1.6095,52.4381],[-1.6096,52.4365],[-1.609,52.4354],[-1.6097,52.4349],[-1.6098,52.4336],[-1.6062,52.4329],[-1.6066,52.431],[-1.6079,52.4311],[-1.6114,52.4321],[-1.6145,52.428],[-1.6133,52.4272],[-1.6096,52.426],[-1.6073,52.4258],[-1.6065,52.4254],[-1.6094,52.4241],[-1.6109,52.4228],[-1.6108,52.4222],[-1.6047,52.4187],[-1.6022,52.4158],[-1.6046,52.4159],[-1.6039,52.4097],[-1.6034,52.4077],[-1.6059,52.4073],[-1.6056,52.4056],[-1.6037,52.4045],[-1.6013,52.4046],[-1.6012,52.4037],[-1.6042,52.4033],[-1.6043,52.4],[-1.6008,52.395],[-1.6,52.3929],[-1.601,52.3929],[-1.6018,52.3915],[-1.6032,52.3903],[-1.6011,52.3893],[-1.6033,52.3882],[-1.602,52.3874],[-1.6042,52.3856],[-1.6055,52.3849],[-1.6052,52.3839],[-1.6075,52.3846],[-1.6088,52.383],[-1.6103,52.3825],[-1.6069,52.381],[-1.6076,52.3791],[-1.6079,52.3765],[-1.6117,52.3747],[-1.6164,52.3746],[-1.6182,52.3762],[-1.6181,52.3738],[-1.6171,52.3726],[-1.62,52.3707],[-1.6224,52.3718],[-1.6237,52.3718],[-1.6248,52.3702],[-1.6266,52.3692],[-1.6256,52.3688],[-1.621,52.3679],[-1.6225,52.3661],[-1.6239,52.3658],[-1.6265,52.3666],[-1.6298,52.3651],[-1.6316,52.3657],[-1.6335,52.3642],[-1.6363,52.3652],[-1.6375,52.3643],[-1.6418,52.3625],[-1.6449,52.3618],[-1.645,52.361],[-1.6478,52.3581],[-1.6484,52.3567],[-1.6513,52.3564],[-1.6526,52.3594],[-1.6537,52.3604],[-1.6609,52.3657],[-1.6641,52.364],[-1.6668,52.3649],[-1.6681,52.3645],[-1.67,52.3649],[-1.6725,52.3631],[-1.6755,52.3638],[-1.6779,52.3641],[-1.6791,52.3637],[-1.6822,52.3635],[-1.6847,52.363],[-1.6837,52.3604],[-1.6862,52.3581],[-1.6861,52.3573],[-1.6849,52.356],[-1.6876,52.3544],[-1.6915,52.353],[-1.6926,52.3515],[-1.6943,52.3514],[-1.6962,52.3544],[-1.6981,52.3557],[-1.7,52.3547],[-1.7041,52.3542],[-1.7075,52.3552],[-1.7103,52.355],[-1.7126,52.3562],[-1.7128,52.3568],[-1.7151,52.3579],[-1.7167,52.358],[-1.7183,52.3587],[-1.7188,52.3573],[-1.7202,52.3573],[-1.7208,52.3589],[-1.7202,52.363],[-1.718,52.366],[-1.7178,52.3683],[-1.7186,52.37],[-1.7203,52.3726],[-1.7233,52.3708],[-1.7252,52.3705],[-1.7278,52.3698],[-1.7296,52.37],[-1.7312,52.3707],[-1.7339,52.3708],[-1.7352,52.37],[-1.7366,52.3681],[-1.7383,52.365],[-1.7379,52.3628],[-1.7392,52.3613],[-1.7405,52.3605],[-1.7411,52.3595],[-1.7413,52.3573],[-1.7423,52.3569],[-1.7437,52.3554],[-1.7459,52.355],[-1.7488,52.3548],[-1.7511,52.3551],[-1.7529,52.3558],[-1.7591,52.3581],[-1.76,52.3593],[-1.7596,52.3625],[-1.7619,52.3639],[-1.7631,52.3643],[-1.7671,52.3647],[-1.7701,52.3641],[-1.7701,52.3646],[-1.7724,52.3655],[-1.7757,52.3659],[-1.7792,52.3645],[-1.7802,52.3638],[-1.7792,52.3601],[-1.7782,52.3578],[-1.7782,52.3566],[-1.7766,52.3551],[-1.7735,52.3566],[-1.7732,52.3555],[-1.7748,52.3545],[-1.7719,52.3513],[-1.7749,52.3504],[-1.7762,52.3496],[-1.7758,52.3479],[-1.7794,52.3479],[-1.7795,52.3483],[-1.7845,52.3501],[-1.7838,52.3509],[-1.7852,52.3534],[-1.788,52.3552],[-1.7915,52.3567],[-1.7978,52.3584],[-1.7997,52.3587],[-1.8037,52.3627],[-1.805,52.363],[-1.8062,52.3642],[-1.807,52.3659],[-1.8079,52.3666],[-1.8128,52.3666],[-1.8132,52.3658],[-1.8182,52.3663],[-1.8226,52.366],[-1.8243,52.3656],[-1.8245,52.3664],[-1.8269,52.3661],[-1.8296,52.3673],[-1.8303,52.366],[-1.8331,52.3661],[-1.835,52.3674],[-1.8364,52.3668],[-1.8381,52.3666],[-1.8416,52.3652],[-1.8444,52.3654],[-1.8464,52.3661],[-1.8497,52.3667],[-1.8632,52.3666],[-1.8634,52.367],[-1.8673,52.3679],[-1.8693,52.3681],[-1.872,52.3676],[-1.8701,52.3693],[-1.867,52.3725],[-1.8666,52.3732],[-1.8652,52.3738],[-1.865,52.3745],[-1.8635,52.376],[-1.8631,52.3773],[-1.862,52.3783],[-1.8613,52.3801],[-1.8618,52.3811],[-1.861,52.3832],[-1.8613,52.3838],[-1.8573,52.3867],[-1.8582,52.3873],[-1.8501,52.3932],[-1.8481,52.395],[-1.8467,52.3969],[-1.8455,52.4004],[-1.8507,52.4018],[-1.8517,52.4005],[-1.8531,52.4014],[-1.8572,52.4028],[-1.8618,52.4036],[-1.8648,52.4048],[-1.8687,52.4042],[-1.8688,52.4047],[-1.8691,52.4075],[-1.8671,52.4088],[-1.8663,52.4098],[-1.866,52.4112],[-1.8648,52.411],[-1.8634,52.4096],[-1.8607,52.4088],[-1.8578,52.4084],[-1.8543,52.4085],[-1.8514,52.4101],[-1.8492,52.4108],[-1.8487,52.41],[-1.8445,52.4102],[-1.8436,52.4105],[-1.8424,52.4126],[-1.8391,52.4143],[-1.8373,52.4158],[-1.8337,52.4181],[-1.8313,52.4221],[-1.8279,52.4257],[-1.827,52.4278],[-1.8255,52.4292],[-1.8204,52.4305],[-1.8187,52.4312],[-1.8171,52.4326],[-1.8167,52.4358],[-1.8161,52.4378],[-1.8138,52.4381],[-1.812,52.4404],[-1.8116,52.4423],[-1.8123,52.443],[-1.8096,52.4448],[-1.8084,52.4463],[-1.8067,52.4497],[-1.8062,52.4513],[-1.8051,52.4533],[-1.8049,52.4544],[-1.8018,52.4573],[-1.8003,52.4583],[-1.7979,52.457],[-1.7953,52.4552],[-1.7923,52.4536],[-1.7894,52.4528],[-1.7885,52.4529],[-1.7815,52.4507],[-1.778,52.4502],[-1.776,52.4508],[-1.7725,52.4507],[-1.769,52.4511],[-1.7628,52.4512],[-1.7609,52.451],[-1.7596,52.4519],[-1.755,52.4563],[-1.7634,52.4638],[-1.7638,52.4661],[-1.7617,52.4672],[-1.7587,52.4672],[-1.7595,52.4686],[-1.7567,52.4715],[-1.7558,52.4718],[-1.7587,52.4746],[-1.7592,52.4754],[-1.7586,52.4766],[-1.7591,52.4795],[-1.7591,52.4818],[-1.7604,52.484],[-1.7615,52.4852],[-1.7609,52.4864],[-1.7631,52.4866],[-1.7637,52.4872],[-1.7621,52.488],[-1.7624,52.4901],[-1.7616,52.4904],[-1.761,52.4916],[-1.7608,52.4936],[-1.7601,52.4945],[-1.757,52.4967],[-1.7564,52.4989],[-1.7558,52.4995],[-1.7587,52.5001],[-1.7615,52.5001],[-1.7625,52.4997],[-1.7642,52.4999],[-1.764,52.5007],[-1.7703,52.5013],[-1.7725,52.5016],[-1.7791,52.5012],[-1.7822,52.5012],[-1.7838,52.5017],[-1.7915,52.503],[-1.7951,52.5026],[-1.7978,52.5027],[-1.7991,52.5034],[-1.7991,52.5053],[-1.7984,52.5058],[-1.7943,52.5066],[-1.7942,52.5087],[-1.7917,52.5092],[-1.7878,52.5094],[-1.7846,52.5099],[-1.7805,52.511],[-1.7732,52.5133],[-1.7702,52.514],[-1.7661,52.5144],[-1.7621,52.5144],[-1.7591,52.5141],[-1.7555,52.5135],[-1.7535,52.513],[-1.7503,52.5118],[-1.7464,52.5097],[-1.7437,52.5076],[-1.7355,52.4952],[-1.7331,52.4919],[-1.73,52.4888],[-1.7226,52.4827],[-1.7185,52.4802],[-1.7148,52.4786],[-1.7153,52.4784],[-1.7128,52.4766],[-1.7107,52.4738],[-1.7108,52.4718],[-1.7098,52.4666],[-1.7086,52.4659],[-1.7085,52.4644],[-1.7045,52.4609],[-1.7014,52.4593],[-1.7002,52.4585],[-1.6986,52.456],[-1.6953,52.4529],[-1.6912,52.4499],[-1.6902,52.4488],[-1.688,52.4474],[-1.6855,52.4452],[-1.6844,52.4415],[-1.6833,52.4403],[-1.6803,52.4391],[-1.6781,52.4386],[-1.6766,52.4377],[-1.6772,52.4363],[-1.6707,52.4368],[-1.6666,52.4355],[-1.6646,52.44],[-1.6649,52.4427],[-1.6623,52.4443],[-1.66,52.4428],[-1.6562,52.441],[-1.6528,52.4407],[-1.6507,52.4413],[-1.6453,52.4421],[-1.6433,52.443],[-1.6414,52.4433],[-1.6385,52.4452],[-1.6374,52.4476],[-1.635,52.4487],[-1.6346,52.4499],[-1.6336,52.4509],[-1.6335,52.4517],[-1.6324,52.4525],[-1.6297,52.4538],[-1.6291,52.4546],[-1.6269,52.4562],[-1.6247,52.457],[-1.6259,52.4592],[-1.6258,52.4605],[-1.6267,52.4613],[-1.6269,52.4623],[-1.6245,52.4635],[-1.6217,52.4634],[-1.6183,52.4641],[-1.6162,52.4634],[-1.6142,52.463],[-1.6126,52.4616],[-1.6107,52.4586],[-1.6084,52.4582],[-1.606,52.4582],[-1.6038,52.4567],[-1.6027,52.4566],[-1.6012,52.4558],[-1.6003,52.4549],[-1.5986,52.4543],[-1.5979,52.455],[-1.5955,52.4559]]]}</t>
  </si>
  <si>
    <t>{"type":"Polygon","coordinates":[[[-1.8726,52.5849],[-1.8759,52.5803],[-1.8768,52.5775],[-1.8785,52.5696],[-1.882,52.5678],[-1.889,52.5636],[-1.8913,52.5626],[-1.8964,52.5591],[-1.8981,52.5566],[-1.8994,52.5553],[-1.9013,52.5544],[-1.9056,52.5538],[-1.9082,52.5532],[-1.9124,52.5516],[-1.9143,52.5501],[-1.9163,52.5489],[-1.9182,52.5473],[-1.9231,52.5511],[-1.9256,52.5523],[-1.9284,52.5533],[-1.9317,52.5538],[-1.9331,52.5538],[-1.9326,52.5561],[-1.9347,52.5574],[-1.9325,52.5593],[-1.9339,52.56],[-1.9364,52.5604],[-1.938,52.5599],[-1.9403,52.5606],[-1.9423,52.5607],[-1.9429,52.5599],[-1.9442,52.5599],[-1.9478,52.5575],[-1.9502,52.5568],[-1.9528,52.5571],[-1.9523,52.5606],[-1.9526,52.5615],[-1.9541,52.5622],[-1.9551,52.5618],[-1.9599,52.5617],[-1.9641,52.5632],[-1.9668,52.5623],[-1.9671,52.5595],[-1.9718,52.5593],[-1.9745,52.559],[-1.9744,52.5578],[-1.9755,52.5555],[-1.9792,52.5587],[-1.9804,52.5585],[-1.9837,52.5603],[-1.9861,52.5612],[-1.9876,52.5623],[-1.9895,52.5631],[-1.993,52.5641],[-1.9944,52.5639],[-2.0018,52.5657],[-2.0045,52.5664],[-2.0087,52.568],[-2.011,52.569],[-2.0125,52.5684],[-2.0162,52.5684],[-2.0168,52.5691],[-2.0249,52.5655],[-2.0271,52.5646],[-2.0254,52.5623],[-2.0314,52.5603],[-2.0354,52.5583],[-2.0375,52.5578],[-2.0399,52.5548],[-2.0415,52.554],[-2.0473,52.5522],[-2.0484,52.5517],[-2.051,52.5527],[-2.0522,52.5534],[-2.062,52.5582],[-2.0602,52.5587],[-2.0585,52.56],[-2.0566,52.56],[-2.0554,52.561],[-2.0566,52.562],[-2.058,52.5642],[-2.0568,52.5651],[-2.0536,52.5661],[-2.0531,52.5687],[-2.0513,52.571],[-2.05,52.5721],[-2.0511,52.5725],[-2.0554,52.573],[-2.0571,52.5737],[-2.0582,52.5747],[-2.0552,52.5766],[-2.0568,52.5774],[-2.0631,52.58],[-2.0668,52.5821],[-2.0682,52.5821],[-2.0687,52.5834],[-2.0744,52.585],[-2.0778,52.586],[-2.0754,52.5872],[-2.0742,52.5885],[-2.0732,52.591],[-2.0733,52.5917],[-2.0719,52.592],[-2.0709,52.593],[-2.0709,52.5943],[-2.0686,52.5931],[-2.0661,52.5944],[-2.0657,52.5968],[-2.0663,52.5978],[-2.062,52.5976],[-2.0611,52.598],[-2.057,52.5983],[-2.0556,52.5996],[-2.0541,52.6017],[-2.0531,52.6041],[-2.0512,52.6063],[-2.051,52.6091],[-2.0499,52.6121],[-2.048,52.616],[-2.0528,52.6173],[-2.0507,52.6205],[-2.0488,52.6204],[-2.0474,52.6214],[-2.0301,52.6169],[-2.0321,52.6187],[-2.0324,52.6198],[-2.0355,52.6218],[-2.0305,52.624],[-2.0309,52.6246],[-2.0296,52.6254],[-2.027,52.6254],[-2.0254,52.625],[-2.0238,52.6254],[-2.0202,52.6281],[-2.0189,52.6286],[-2.0159,52.6305],[-2.0144,52.6332],[-2.0125,52.6335],[-2.01,52.6346],[-2.0094,52.6342],[-2.0069,52.6351],[-2.0049,52.6367],[-2.0039,52.6371],[-2.001,52.6374],[-1.9957,52.6383],[-1.9935,52.6382],[-1.9909,52.6367],[-1.9888,52.639],[-1.9866,52.6404],[-1.9848,52.6396],[-1.9828,52.6413],[-1.9812,52.6398],[-1.9786,52.64],[-1.9762,52.6397],[-1.9751,52.6413],[-1.9731,52.6406],[-1.971,52.6415],[-1.9674,52.6416],[-1.9674,52.641],[-1.9646,52.6408],[-1.963,52.6438],[-1.961,52.6428],[-1.96,52.6454],[-1.96,52.6492],[-1.9608,52.6493],[-1.9606,52.6537],[-1.9555,52.6536],[-1.9551,52.6544],[-1.9558,52.6562],[-1.9581,52.6598],[-1.96,52.662],[-1.9537,52.6627],[-1.9522,52.6612],[-1.9502,52.6596],[-1.9495,52.6599],[-1.9457,52.6571],[-1.9454,52.6563],[-1.9404,52.6563],[-1.9405,52.6569],[-1.9386,52.6573],[-1.937,52.6591],[-1.9355,52.6597],[-1.9339,52.6615],[-1.9301,52.6592],[-1.9286,52.6586],[-1.9255,52.6559],[-1.9237,52.6555],[-1.919,52.657],[-1.9134,52.6581],[-1.9128,52.658],[-1.9109,52.6565],[-1.9087,52.654],[-1.9166,52.6522],[-1.9159,52.6515],[-1.918,52.6499],[-1.9153,52.6479],[-1.9124,52.6465],[-1.9097,52.6443],[-1.9084,52.6444],[-1.9051,52.6432],[-1.9065,52.6421],[-1.9059,52.6417],[-1.9099,52.6388],[-1.9132,52.637],[-1.9141,52.6362],[-1.916,52.6353],[-1.9139,52.6338],[-1.9098,52.6316],[-1.9086,52.6304],[-1.9047,52.6278],[-1.8975,52.6247],[-1.8928,52.6216],[-1.888,52.6169],[-1.8857,52.6149],[-1.8853,52.6133],[-1.885,52.6105],[-1.8864,52.6087],[-1.8871,52.6066],[-1.8888,52.6048],[-1.8893,52.6036],[-1.8918,52.6009],[-1.8923,52.5991],[-1.8906,52.598],[-1.8886,52.5972],[-1.8866,52.5961],[-1.8839,52.594],[-1.88,52.5894],[-1.8782,52.5877],[-1.8755,52.5858],[-1.8726,52.5849]]]}</t>
  </si>
  <si>
    <t>{"type":"Polygon","coordinates":[[[-2.0507,52.6205],[-2.0528,52.6173],[-2.048,52.616],[-2.0499,52.6121],[-2.051,52.6091],[-2.0512,52.6063],[-2.0531,52.6041],[-2.0541,52.6017],[-2.0556,52.5996],[-2.057,52.5983],[-2.0611,52.598],[-2.062,52.5976],[-2.0663,52.5978],[-2.0657,52.5968],[-2.0661,52.5944],[-2.0686,52.5931],[-2.0709,52.5943],[-2.0709,52.593],[-2.0719,52.592],[-2.0733,52.5917],[-2.0732,52.591],[-2.0742,52.5885],[-2.0754,52.5872],[-2.0778,52.586],[-2.0744,52.585],[-2.0687,52.5834],[-2.0682,52.5821],[-2.0668,52.5821],[-2.0631,52.58],[-2.0568,52.5774],[-2.0552,52.5766],[-2.0582,52.5747],[-2.0571,52.5737],[-2.0554,52.573],[-2.0511,52.5725],[-2.05,52.5721],[-2.0513,52.571],[-2.0531,52.5687],[-2.0536,52.5661],[-2.0568,52.5651],[-2.058,52.5642],[-2.0566,52.562],[-2.0554,52.561],[-2.0566,52.56],[-2.0585,52.56],[-2.0602,52.5587],[-2.062,52.5582],[-2.0522,52.5534],[-2.051,52.5527],[-2.0508,52.5505],[-2.0546,52.5491],[-2.0615,52.5469],[-2.0634,52.5489],[-2.0669,52.5482],[-2.069,52.5474],[-2.0704,52.5502],[-2.0725,52.5502],[-2.0739,52.5499],[-2.0752,52.5528],[-2.0782,52.5568],[-2.0794,52.557],[-2.0809,52.5564],[-2.0814,52.5552],[-2.0816,52.5528],[-2.0827,52.5524],[-2.0847,52.5529],[-2.0864,52.5514],[-2.0898,52.5501],[-2.0901,52.5488],[-2.0937,52.5474],[-2.0942,52.5481],[-2.0962,52.5465],[-2.0973,52.546],[-2.1016,52.5461],[-2.1047,52.5459],[-2.1062,52.5454],[-2.1083,52.5439],[-2.1096,52.5465],[-2.1115,52.546],[-2.1115,52.5471],[-2.1122,52.5479],[-2.1145,52.5473],[-2.1155,52.5485],[-2.1147,52.5487],[-2.1172,52.5521],[-2.1216,52.5569],[-2.1275,52.5582],[-2.1272,52.5561],[-2.1281,52.5558],[-2.1284,52.5538],[-2.1321,52.5542],[-2.1335,52.5541],[-2.1347,52.5544],[-2.1371,52.5566],[-2.1392,52.5581],[-2.141,52.5585],[-2.1422,52.5578],[-2.1437,52.5558],[-2.1453,52.5547],[-2.1468,52.5557],[-2.1479,52.5549],[-2.1504,52.5546],[-2.1533,52.5548],[-2.1541,52.5539],[-2.1568,52.5537],[-2.1577,52.5549],[-2.1596,52.5552],[-2.1636,52.5554],[-2.1656,52.5557],[-2.165,52.5539],[-2.1663,52.5537],[-2.1691,52.5542],[-2.1701,52.556],[-2.1731,52.5546],[-2.1755,52.5544],[-2.1765,52.5571],[-2.1759,52.5598],[-2.1748,52.5601],[-2.1749,52.5622],[-2.1755,52.5645],[-2.177,52.5645],[-2.1796,52.564],[-2.1809,52.5664],[-2.177,52.5669],[-2.1792,52.5711],[-2.1786,52.5711],[-2.1803,52.5745],[-2.1826,52.5741],[-2.1835,52.5769],[-2.1883,52.5742],[-2.1894,52.5773],[-2.1944,52.5779],[-2.1967,52.578],[-2.1981,52.579],[-2.2019,52.5789],[-2.2033,52.5812],[-2.2022,52.5816],[-2.204,52.5838],[-2.1998,52.5835],[-2.2013,52.5852],[-2.2067,52.5852],[-2.2069,52.5866],[-2.2042,52.5866],[-2.2022,52.5871],[-2.2006,52.5886],[-2.1978,52.5881],[-2.1951,52.5886],[-2.1893,52.5886],[-2.1886,52.5904],[-2.1883,52.5941],[-2.1889,52.5966],[-2.1909,52.6022],[-2.1919,52.6033],[-2.193,52.6036],[-2.1946,52.6053],[-2.1964,52.605],[-2.1968,52.606],[-2.1952,52.6071],[-2.1921,52.6069],[-2.192,52.608],[-2.1885,52.6081],[-2.1885,52.6089],[-2.1872,52.609],[-2.1866,52.6065],[-2.1841,52.6066],[-2.1839,52.6061],[-2.1803,52.6049],[-2.1777,52.6073],[-2.1738,52.6092],[-2.1728,52.6101],[-2.171,52.6106],[-2.1707,52.6091],[-2.1692,52.6093],[-2.1696,52.6104],[-2.1676,52.6114],[-2.171,52.6143],[-2.1693,52.6151],[-2.1659,52.6159],[-2.1649,52.6166],[-2.1695,52.6182],[-2.1684,52.619],[-2.1685,52.6198],[-2.1675,52.6204],[-2.1646,52.6191],[-2.1617,52.6191],[-2.1628,52.6212],[-2.1605,52.6217],[-2.1579,52.6231],[-2.1554,52.624],[-2.1516,52.6246],[-2.1524,52.6272],[-2.153,52.6277],[-2.153,52.6297],[-2.1475,52.6298],[-2.1403,52.6299],[-2.1372,52.6296],[-2.1349,52.6329],[-2.1334,52.6337],[-2.1315,52.6354],[-2.1316,52.6376],[-2.1299,52.6377],[-2.1252,52.6373],[-2.1138,52.6379],[-2.1116,52.6351],[-2.1103,52.6354],[-2.1094,52.6345],[-2.1066,52.6345],[-2.1053,52.6353],[-2.1012,52.635],[-2.1009,52.6335],[-2.0986,52.6321],[-2.0989,52.6284],[-2.0981,52.6275],[-2.0985,52.6269],[-2.0972,52.6251],[-2.0972,52.6234],[-2.0962,52.6227],[-2.0956,52.6215],[-2.0934,52.6199],[-2.0884,52.6198],[-2.0876,52.6187],[-2.0849,52.6139],[-2.0831,52.6125],[-2.0818,52.6127],[-2.081,52.6119],[-2.0782,52.612],[-2.0728,52.6127],[-2.0695,52.6126],[-2.0673,52.6121],[-2.0675,52.6145],[-2.0687,52.618],[-2.0645,52.6194],[-2.064,52.6207],[-2.0593,52.6217],[-2.0556,52.622],[-2.0521,52.6222],[-2.0506,52.6212],[-2.0507,52.6205]]]}</t>
  </si>
  <si>
    <t>{"type":"Polygon","coordinates":[[[-1.7272,53.9102],[-1.7272,53.909],[-1.7289,53.9083],[-1.7296,53.9063],[-1.7306,53.9044],[-1.7312,53.9026],[-1.7309,53.902],[-1.7316,53.9004],[-1.7323,53.9],[-1.7321,53.8985],[-1.731,53.897],[-1.7319,53.8964],[-1.7302,53.895],[-1.7283,53.8942],[-1.727,53.8944],[-1.7249,53.8938],[-1.7219,53.8939],[-1.718,53.8928],[-1.7171,53.8922],[-1.7172,53.8911],[-1.7202,53.8912],[-1.7224,53.8909],[-1.725,53.8895],[-1.7272,53.8877],[-1.7254,53.8857],[-1.7292,53.8857],[-1.7311,53.8863],[-1.7345,53.887],[-1.7384,53.8865],[-1.7421,53.8854],[-1.7425,53.8849],[-1.7492,53.8857],[-1.7499,53.8852],[-1.7547,53.885],[-1.7564,53.8847],[-1.758,53.8851],[-1.7634,53.8888],[-1.7673,53.8902],[-1.7695,53.8903],[-1.7715,53.8899],[-1.7735,53.889],[-1.7795,53.8912],[-1.7767,53.8938],[-1.7875,53.8969],[-1.795,53.8946],[-1.8004,53.886],[-1.7984,53.8847],[-1.7948,53.8805],[-1.7908,53.8803],[-1.7845,53.8805],[-1.7808,53.8788],[-1.7791,53.8783],[-1.7794,53.8766],[-1.7787,53.8756],[-1.7795,53.8743],[-1.7789,53.874],[-1.7783,53.8718],[-1.7758,53.8705],[-1.7738,53.8703],[-1.7719,53.8693],[-1.7722,53.8688],[-1.7694,53.8679],[-1.7675,53.8668],[-1.7643,53.867],[-1.7639,53.8664],[-1.761,53.8648],[-1.7609,53.8637],[-1.7597,53.8637],[-1.758,53.8666],[-1.754,53.866],[-1.7536,53.8675],[-1.7506,53.8668],[-1.7486,53.8666],[-1.7444,53.8656],[-1.7464,53.8641],[-1.7464,53.8634],[-1.7433,53.8633],[-1.7385,53.8644],[-1.7382,53.8636],[-1.735,53.864],[-1.7313,53.8648],[-1.7286,53.865],[-1.7283,53.8658],[-1.7259,53.8657],[-1.7247,53.8651],[-1.7205,53.8647],[-1.7188,53.8641],[-1.7164,53.8653],[-1.7153,53.8662],[-1.7128,53.8652],[-1.7112,53.8638],[-1.7084,53.8643],[-1.7082,53.8626],[-1.7068,53.8619],[-1.7066,53.8611],[-1.7051,53.8603],[-1.7021,53.8605],[-1.7021,53.8578],[-1.6999,53.8578],[-1.6997,53.8572],[-1.6963,53.8576],[-1.6951,53.8575],[-1.6951,53.8555],[-1.694,53.8538],[-1.693,53.8529],[-1.6939,53.8517],[-1.6942,53.8503],[-1.6952,53.8495],[-1.6965,53.8473],[-1.699,53.8464],[-1.7012,53.8452],[-1.7024,53.8433],[-1.7037,53.8422],[-1.7033,53.8398],[-1.705,53.8371],[-1.7031,53.8363],[-1.7047,53.8345],[-1.7037,53.8325],[-1.7049,53.8318],[-1.705,53.8308],[-1.7067,53.8286],[-1.7056,53.8278],[-1.7063,53.8257],[-1.705,53.8232],[-1.7058,53.8217],[-1.707,53.8175],[-1.708,53.8157],[-1.7081,53.8144],[-1.7069,53.8125],[-1.7083,53.81],[-1.7076,53.8096],[-1.7065,53.8074],[-1.706,53.8055],[-1.7066,53.8041],[-1.7018,53.8026],[-1.7036,53.8016],[-1.7085,53.7943],[-1.7111,53.7916],[-1.7087,53.7906],[-1.7077,53.7897],[-1.7072,53.788],[-1.7079,53.7867],[-1.712,53.7832],[-1.7102,53.783],[-1.7052,53.7832],[-1.7007,53.7837],[-1.6971,53.7842],[-1.6935,53.7843],[-1.6906,53.7852],[-1.6874,53.7858],[-1.6859,53.7852],[-1.6828,53.7864],[-1.682,53.7861],[-1.6817,53.7849],[-1.6785,53.7826],[-1.6758,53.7803],[-1.669,53.7796],[-1.6678,53.7792],[-1.6652,53.78],[-1.6594,53.7796],[-1.6576,53.78],[-1.6555,53.7797],[-1.6521,53.7797],[-1.6503,53.78],[-1.6479,53.7796],[-1.6441,53.7796],[-1.6427,53.7802],[-1.6404,53.7798],[-1.6407,53.7779],[-1.6404,53.7762],[-1.6412,53.7743],[-1.6407,53.7738],[-1.6431,53.7723],[-1.6457,53.7717],[-1.6476,53.7701],[-1.6495,53.7691],[-1.6493,53.7686],[-1.6514,53.7676],[-1.6518,53.7669],[-1.6545,53.7665],[-1.6561,53.7671],[-1.6604,53.7672],[-1.6632,53.7666],[-1.6637,53.7652],[-1.6654,53.7639],[-1.67,53.7621],[-1.6732,53.762],[-1.6757,53.7605],[-1.6774,53.7601],[-1.6777,53.7595],[-1.6816,53.7565],[-1.6866,53.7581],[-1.687,53.7577],[-1.6905,53.7585],[-1.69,53.7599],[-1.6938,53.7607],[-1.6959,53.762],[-1.6978,53.7624],[-1.7015,53.7641],[-1.7029,53.7641],[-1.7049,53.7648],[-1.7072,53.7637],[-1.7091,53.7625],[-1.7109,53.7628],[-1.7144,53.7624],[-1.7137,53.7617],[-1.7184,53.7603],[-1.7196,53.7595],[-1.7216,53.7591],[-1.7243,53.7572],[-1.7265,53.755],[-1.7275,53.7528],[-1.7284,53.7518],[-1.7304,53.7513],[-1.7312,53.7499],[-1.7339,53.7482],[-1.7338,53.7469],[-1.7382,53.7473],[-1.7408,53.7479],[-1.7419,53.7473],[-1.7433,53.7474],[-1.7473,53.7467],[-1.7459,53.7437],[-1.7475,53.7427],[-1.7458,53.7423],[-1.7468,53.7396],[-1.7471,53.7379],[-1.7465,53.7365],[-1.7461,53.7344],[-1.7499,53.7342],[-1.7527,53.7346],[-1.7609,53.7346],[-1.7629,53.7313],[-1.7638,53.7302],[-1.7658,53.7291],[-1.7668,53.7281],[-1.7679,53.7279],[-1.7701,53.7262],[-1.7704,53.7258],[-1.7737,53.7246],[-1.7747,53.7267],[-1.7763,53.7283],[-1.7794,53.73],[-1.779,53.7332],[-1.779,53.7362],[-1.7799,53.7378],[-1.7831,53.7394],[-1.7852,53.7399],[-1.7855,53.742],[-1.7889,53.7425],[-1.789,53.7432],[-1.7946,53.7459],[-1.7959,53.7471],[-1.7958,53.7479],[-1.7935,53.749],[-1.7939,53.752],[-1.7948,53.7533],[-1.7984,53.7546],[-1.8011,53.7549],[-1.8011,53.7556],[-1.8025,53.7567],[-1.8017,53.7578],[-1.8021,53.7594],[-1.8051,53.761],[-1.8082,53.7636],[-1.8106,53.7644],[-1.8155,53.7638],[-1.8187,53.7642],[-1.8217,53.7641],[-1.8259,53.763],[-1.8276,53.7634],[-1.8306,53.762],[-1.8346,53.7592],[-1.8369,53.7597],[-1.8382,53.758],[-1.8391,53.7575],[-1.8402,53.7556],[-1.8444,53.7549],[-1.8464,53.7532],[-1.8484,53.7535],[-1.8509,53.7534],[-1.8534,53.7521],[-1.8542,53.751],[-1.8528,53.7496],[-1.8553,53.7485],[-1.8562,53.7499],[-1.8554,53.7507],[-1.8595,53.7522],[-1.8623,53.7524],[-1.8629,53.7517],[-1.8649,53.7513],[-1.8651,53.7527],[-1.8663,53.7524],[-1.8683,53.7533],[-1.8697,53.7552],[-1.8719,53.7548],[-1.8724,53.7557],[-1.871,53.7567],[-1.8695,53.7584],[-1.8694,53.7594],[-1.8703,53.7613],[-1.8718,53.7624],[-1.8719,53.7645],[-1.8725,53.7655],[-1.8722,53.7663],[-1.8725,53.7687],[-1.8719,53.7701],[-1.8728,53.771],[-1.8727,53.7725],[-1.8719,53.7753],[-1.8734,53.7787],[-1.8784,53.7788],[-1.8807,53.7799],[-1.8857,53.7799],[-1.8875,53.7796],[-1.889,53.7809],[-1.8964,53.7809],[-1.9146,53.7816],[-1.927,53.7875],[-1.9308,53.7875],[-1.9471,53.7868],[-1.9507,53.786],[-1.9597,53.7843],[-1.9619,53.7846],[-1.9773,53.786],[-1.9808,53.7863],[-1.9868,53.7961],[-1.9959,53.7996],[-2.0097,53.8071],[-2.0115,53.8071],[-2.0183,53.8077],[-2.0271,53.809],[-2.0307,53.809],[-2.0319,53.8097],[-2.0358,53.8127],[-2.0363,53.8142],[-2.0382,53.8151],[-2.0441,53.8173],[-2.0503,53.8199],[-2.0612,53.8256],[-2.051,53.8285],[-2.0469,53.8295],[-2.0466,53.8318],[-2.0451,53.8389],[-2.0459,53.8499],[-2.0461,53.8501],[-2.0451,53.8512],[-2.0366,53.8562],[-2.0317,53.8586],[-2.0298,53.8608],[-2.0276,53.864],[-2.0217,53.8715],[-2.0135,53.8697],[-2.013,53.8705],[-1.9995,53.8721],[-1.9955,53.8687],[-1.9877,53.8677],[-1.9824,53.8688],[-1.9804,53.8711],[-1.9787,53.8738],[-1.977,53.8756],[-1.9761,53.8789],[-1.9781,53.8842],[-1.9772,53.8877],[-1.9786,53.8908],[-1.9813,53.8942],[-1.9808,53.8951],[-1.9811,53.897],[-1.9797,53.8973],[-1.9789,53.8981],[-1.9791,53.9012],[-1.9772,53.9009],[-1.9749,53.9012],[-1.9728,53.9022],[-1.9684,53.9038],[-1.9652,53.9034],[-1.9621,53.9035],[-1.9563,53.9033],[-1.9526,53.9035],[-1.9534,53.9065],[-1.9532,53.9077],[-1.9535,53.909],[-1.9532,53.9117],[-1.9568,53.9137],[-1.9575,53.9136],[-1.9596,53.9155],[-1.9617,53.9183],[-1.9628,53.9186],[-1.9739,53.924],[-1.9769,53.9264],[-1.9719,53.93],[-1.9702,53.9291],[-1.9704,53.9284],[-1.9672,53.9275],[-1.9659,53.9279],[-1.9659,53.9304],[-1.968,53.9318],[-1.9631,53.9334],[-1.966,53.9373],[-1.9678,53.9404],[-1.97,53.9419],[-1.9705,53.9433],[-1.9686,53.9439],[-1.9621,53.9434],[-1.9624,53.9452],[-1.9631,53.9458],[-1.9639,53.948],[-1.965,53.9482],[-1.9662,53.9515],[-1.9582,53.9539],[-1.9494,53.953],[-1.9507,53.9567],[-1.944,53.9562],[-1.9416,53.9525],[-1.9397,53.9522],[-1.9342,53.9519],[-1.9309,53.9503],[-1.928,53.9504],[-1.924,53.9541],[-1.9228,53.9556],[-1.9201,53.9556],[-1.9191,53.9549],[-1.9177,53.9554],[-1.9132,53.956],[-1.9127,53.9566],[-1.911,53.9572],[-1.9084,53.9576],[-1.9061,53.9584],[-1.9035,53.9581],[-1.9036,53.9572],[-1.8996,53.9559],[-1.8988,53.9554],[-1.8957,53.9551],[-1.8931,53.9554],[-1.8908,53.957],[-1.8897,53.9593],[-1.8874,53.9601],[-1.8864,53.9609],[-1.8855,53.963],[-1.8836,53.9632],[-1.8795,53.9628],[-1.8787,53.9624],[-1.8781,53.9599],[-1.8783,53.9586],[-1.8797,53.9569],[-1.8799,53.9559],[-1.8789,53.9543],[-1.8775,53.953],[-1.8763,53.9513],[-1.8763,53.9489],[-1.8753,53.9466],[-1.8741,53.9451],[-1.872,53.9439],[-1.867,53.9427],[-1.8652,53.9421],[-1.8643,53.9413],[-1.8625,53.9408],[-1.8617,53.9391],[-1.8625,53.9374],[-1.863,53.9344],[-1.8608,53.9329],[-1.8585,53.9323],[-1.8564,53.9323],[-1.8528,53.931],[-1.8507,53.9312],[-1.8465,53.9327],[-1.8433,53.9329],[-1.8405,53.9317],[-1.8392,53.9314],[-1.8362,53.9314],[-1.8363,53.932],[-1.8397,53.9331],[-1.8423,53.9342],[-1.8487,53.936],[-1.8477,53.9385],[-1.8477,53.9408],[-1.845,53.9399],[-1.8417,53.9394],[-1.8384,53.9397],[-1.8356,53.9395],[-1.8301,53.9404],[-1.8302,53.938],[-1.8258,53.9383],[-1.8241,53.939],[-1.8233,53.9383],[-1.819,53.9381],[-1.8171,53.9386],[-1.8151,53.9383],[-1.8118,53.9387],[-1.8062,53.9387],[-1.8051,53.939],[-1.8039,53.9382],[-1.8029,53.9359],[-1.799,53.9367],[-1.7978,53.9366],[-1.7972,53.9356],[-1.7974,53.9342],[-1.7963,53.9335],[-1.7964,53.9309],[-1.7975,53.9295],[-1.7933,53.9292],[-1.7851,53.9297],[-1.7821,53.9292],[-1.781,53.9278],[-1.7798,53.9253],[-1.7779,53.9235],[-1.7766,53.9218],[-1.7752,53.9213],[-1.7729,53.9209],[-1.7695,53.9213],[-1.7687,53.922],[-1.7678,53.924],[-1.7649,53.9247],[-1.7621,53.9239],[-1.7608,53.9231],[-1.7572,53.9214],[-1.7545,53.9211],[-1.7497,53.9226],[-1.7461,53.9231],[-1.745,53.9224],[-1.7459,53.9212],[-1.746,53.9187],[-1.7429,53.9152],[-1.7415,53.9141],[-1.7384,53.9128],[-1.7347,53.9121],[-1.729,53.9103],[-1.7272,53.9102]]]}</t>
  </si>
  <si>
    <t>{"type":"Polygon","coordinates":[[[-1.7701,53.7262],[-1.7652,53.7262],[-1.7592,53.7253],[-1.7572,53.7261],[-1.7536,53.7258],[-1.754,53.7231],[-1.7554,53.7231],[-1.7554,53.7207],[-1.751,53.7197],[-1.7481,53.7195],[-1.7477,53.7189],[-1.745,53.7182],[-1.7446,53.7159],[-1.744,53.7156],[-1.7412,53.7169],[-1.7368,53.7141],[-1.7359,53.7132],[-1.7378,53.713],[-1.7388,53.7121],[-1.736,53.7103],[-1.7359,53.709],[-1.7368,53.7081],[-1.7388,53.7053],[-1.7388,53.7023],[-1.737,53.7023],[-1.7395,53.6994],[-1.7386,53.6984],[-1.7373,53.6982],[-1.7332,53.6948],[-1.7355,53.6897],[-1.7317,53.6859],[-1.7322,53.6846],[-1.7272,53.6828],[-1.7304,53.6816],[-1.7319,53.6804],[-1.7354,53.682],[-1.7362,53.6828],[-1.7365,53.6846],[-1.7388,53.6854],[-1.7408,53.6875],[-1.7408,53.6898],[-1.7421,53.6917],[-1.7439,53.6923],[-1.7458,53.6941],[-1.7477,53.6945],[-1.7506,53.6933],[-1.7527,53.6929],[-1.7598,53.6927],[-1.7597,53.6919],[-1.7608,53.6914],[-1.7607,53.6904],[-1.7634,53.689],[-1.7676,53.6884],[-1.7697,53.6877],[-1.7746,53.6856],[-1.7783,53.6846],[-1.78,53.6836],[-1.7871,53.6825],[-1.7893,53.6828],[-1.7981,53.6808],[-1.8011,53.6805],[-1.8031,53.6801],[-1.8043,53.6794],[-1.8099,53.6783],[-1.8141,53.6767],[-1.817,53.6748],[-1.8189,53.6728],[-1.8207,53.672],[-1.8244,53.6709],[-1.8257,53.6702],[-1.8281,53.6699],[-1.83,53.6702],[-1.8326,53.67],[-1.8355,53.669],[-1.8387,53.671],[-1.8429,53.672],[-1.8465,53.6724],[-1.8496,53.6725],[-1.8535,53.6719],[-1.8524,53.6713],[-1.8504,53.6692],[-1.8494,53.6692],[-1.8483,53.6682],[-1.8436,53.6661],[-1.8478,53.6645],[-1.8497,53.6659],[-1.8511,53.6657],[-1.8529,53.6648],[-1.8522,53.6642],[-1.8552,53.6633],[-1.8604,53.6627],[-1.8622,53.6621],[-1.8634,53.6611],[-1.8648,53.661],[-1.867,53.6595],[-1.868,53.6602],[-1.869,53.6592],[-1.8733,53.6579],[-1.8782,53.6555],[-1.8823,53.6538],[-1.8885,53.6508],[-1.8905,53.6494],[-1.8927,53.6485],[-1.8922,53.6479],[-1.8943,53.6466],[-1.8946,53.6454],[-1.8983,53.6446],[-1.9033,53.6451],[-1.9052,53.6449],[-1.9067,53.6454],[-1.9098,53.6456],[-1.9266,53.6476],[-1.9282,53.6482],[-1.9315,53.6485],[-1.9342,53.6483],[-1.936,53.6452],[-1.94,53.6416],[-1.942,53.6404],[-1.9469,53.6377],[-1.9526,53.6357],[-1.9574,53.6341],[-1.9632,53.6327],[-1.9641,53.6321],[-1.9661,53.6294],[-1.9727,53.6258],[-1.9775,53.624],[-1.9795,53.623],[-1.982,53.6235],[-1.9886,53.624],[-1.9937,53.6239],[-2.0045,53.6224],[-2.0041,53.6208],[-2.0041,53.6195],[-2.0095,53.6168],[-2.0144,53.6154],[-2.0155,53.6153],[-2.0187,53.616],[-2.023,53.6158],[-2.0248,53.6178],[-2.0264,53.6208],[-2.0262,53.6224],[-2.0268,53.6242],[-2.0296,53.6272],[-2.031,53.629],[-2.0297,53.6308],[-2.029,53.6342],[-2.03,53.6362],[-2.033,53.6371],[-2.0365,53.638],[-2.0411,53.6408],[-2.0416,53.6425],[-2.0416,53.6454],[-2.0406,53.6477],[-2.0397,53.649],[-2.0405,53.6509],[-2.0366,53.6553],[-2.0357,53.6576],[-2.0356,53.6589],[-2.0371,53.6623],[-2.0389,53.6632],[-2.0448,53.6655],[-2.0475,53.667],[-2.0502,53.669],[-2.0522,53.6694],[-2.0537,53.6714],[-2.0546,53.6738],[-2.0549,53.6755],[-2.0544,53.6769],[-2.0531,53.6782],[-2.0513,53.6793],[-2.0489,53.6802],[-2.0512,53.6837],[-2.0555,53.6826],[-2.0562,53.6831],[-2.0618,53.6828],[-2.0651,53.6815],[-2.0655,53.6811],[-2.0715,53.6787],[-2.0733,53.6775],[-2.0766,53.6773],[-2.0794,53.6779],[-2.0799,53.6783],[-2.0825,53.6782],[-2.0841,53.6776],[-2.0838,53.6761],[-2.0844,53.6729],[-2.0861,53.6712],[-2.0876,53.6707],[-2.0903,53.671],[-2.0922,53.6702],[-2.0935,53.6703],[-2.0963,53.6717],[-2.097,53.6726],[-2.1074,53.6718],[-2.1136,53.6711],[-2.1181,53.6712],[-2.1254,53.6748],[-2.1263,53.6757],[-2.1269,53.6775],[-2.1269,53.6797],[-2.1277,53.6815],[-2.1302,53.6833],[-2.1329,53.6844],[-2.1341,53.6857],[-2.137,53.684],[-2.1381,53.6838],[-2.1397,53.6828],[-2.1404,53.6816],[-2.1411,53.679],[-2.1427,53.678],[-2.1448,53.6796],[-2.1463,53.6822],[-2.1475,53.684],[-2.1482,53.6859],[-2.1474,53.6886],[-2.1452,53.6918],[-2.1453,53.6924],[-2.1491,53.6941],[-2.1524,53.6952],[-2.157,53.6964],[-2.1611,53.6976],[-2.1626,53.6992],[-2.162,53.7044],[-2.1625,53.7072],[-2.1641,53.7092],[-2.1658,53.7102],[-2.1668,53.7135],[-2.1693,53.7157],[-2.172,53.7172],[-2.1711,53.7182],[-2.1713,53.7188],[-2.1697,53.7194],[-2.1716,53.7216],[-2.1733,53.723],[-2.1714,53.7252],[-2.1703,53.7255],[-2.1667,53.7278],[-2.1661,53.7291],[-2.165,53.7298],[-2.1639,53.7312],[-2.1625,53.7316],[-2.1585,53.7331],[-2.1562,53.7336],[-2.1569,53.7349],[-2.1557,53.7354],[-2.1531,53.7344],[-2.1522,53.7353],[-2.1485,53.7342],[-2.1475,53.7355],[-2.1453,53.7361],[-2.1452,53.7369],[-2.1438,53.7373],[-2.1443,53.7384],[-2.1426,53.7396],[-2.1409,53.742],[-2.1411,53.7432],[-2.1419,53.7439],[-2.1416,53.7458],[-2.1389,53.7474],[-2.1345,53.7489],[-2.1313,53.7514],[-2.1295,53.7546],[-2.1316,53.7581],[-2.1311,53.7604],[-2.1301,53.7631],[-2.1308,53.7644],[-2.1308,53.7659],[-2.1301,53.7683],[-2.1305,53.7724],[-2.1313,53.7744],[-2.1335,53.7756],[-2.135,53.7768],[-2.1364,53.7801],[-2.1355,53.7812],[-2.1322,53.7834],[-2.1305,53.7851],[-2.1273,53.7861],[-2.1249,53.7879],[-2.1257,53.7896],[-2.1291,53.7908],[-2.1297,53.7916],[-2.129,53.7937],[-2.1279,53.7946],[-2.1278,53.7983],[-2.1284,53.799],[-2.1263,53.7995],[-2.1123,53.8057],[-2.1028,53.8093],[-2.0964,53.8125],[-2.0924,53.814],[-2.0849,53.8185],[-2.0744,53.8215],[-2.0655,53.8245],[-2.0612,53.8256],[-2.0503,53.8199],[-2.0441,53.8173],[-2.0382,53.8151],[-2.0363,53.8142],[-2.0358,53.8127],[-2.0319,53.8097],[-2.0307,53.809],[-2.0271,53.809],[-2.0183,53.8077],[-2.0115,53.8071],[-2.0097,53.8071],[-1.9959,53.7996],[-1.9868,53.7961],[-1.9808,53.7863],[-1.9773,53.786],[-1.9619,53.7846],[-1.9597,53.7843],[-1.9507,53.786],[-1.9471,53.7868],[-1.9308,53.7875],[-1.927,53.7875],[-1.9146,53.7816],[-1.8964,53.7809],[-1.889,53.7809],[-1.8875,53.7796],[-1.8857,53.7799],[-1.8807,53.7799],[-1.8784,53.7788],[-1.8734,53.7787],[-1.8719,53.7753],[-1.8727,53.7725],[-1.8728,53.771],[-1.8719,53.7701],[-1.8725,53.7687],[-1.8722,53.7663],[-1.8725,53.7655],[-1.8719,53.7645],[-1.8718,53.7624],[-1.8703,53.7613],[-1.8694,53.7594],[-1.8695,53.7584],[-1.871,53.7567],[-1.8724,53.7557],[-1.8719,53.7548],[-1.8697,53.7552],[-1.8683,53.7533],[-1.8663,53.7524],[-1.8651,53.7527],[-1.8649,53.7513],[-1.8629,53.7517],[-1.8623,53.7524],[-1.8595,53.7522],[-1.8554,53.7507],[-1.8562,53.7499],[-1.8553,53.7485],[-1.8528,53.7496],[-1.8542,53.751],[-1.8534,53.7521],[-1.8509,53.7534],[-1.8484,53.7535],[-1.8464,53.7532],[-1.8444,53.7549],[-1.8402,53.7556],[-1.8391,53.7575],[-1.8382,53.758],[-1.8369,53.7597],[-1.8346,53.7592],[-1.8306,53.762],[-1.8276,53.7634],[-1.8259,53.763],[-1.8217,53.7641],[-1.8187,53.7642],[-1.8155,53.7638],[-1.8106,53.7644],[-1.8082,53.7636],[-1.8051,53.761],[-1.8021,53.7594],[-1.8017,53.7578],[-1.8025,53.7567],[-1.8011,53.7556],[-1.8011,53.7549],[-1.7984,53.7546],[-1.7948,53.7533],[-1.7939,53.752],[-1.7935,53.749],[-1.7958,53.7479],[-1.7959,53.7471],[-1.7946,53.7459],[-1.789,53.7432],[-1.7889,53.7425],[-1.7855,53.742],[-1.7852,53.7399],[-1.7831,53.7394],[-1.7799,53.7378],[-1.779,53.7362],[-1.779,53.7332],[-1.7794,53.73],[-1.7763,53.7283],[-1.7747,53.7267],[-1.7737,53.7246],[-1.7704,53.7258],[-1.7701,53.7262]]]}</t>
  </si>
  <si>
    <t>{"type":"Polygon","coordinates":[[[-1.6816,53.7565],[-1.6767,53.754],[-1.6757,53.7526],[-1.6692,53.7498],[-1.6664,53.7484],[-1.664,53.7476],[-1.6608,53.7468],[-1.6584,53.7466],[-1.6584,53.7454],[-1.6478,53.7467],[-1.6418,53.7477],[-1.6379,53.7477],[-1.6391,53.7469],[-1.6384,53.746],[-1.6388,53.7451],[-1.6376,53.7438],[-1.6359,53.7425],[-1.6369,53.7407],[-1.6363,53.7394],[-1.6361,53.7375],[-1.6348,53.7365],[-1.6337,53.7339],[-1.6321,53.7321],[-1.6318,53.731],[-1.6322,53.7294],[-1.6305,53.7269],[-1.6267,53.7247],[-1.6247,53.722],[-1.6249,53.7214],[-1.6229,53.7211],[-1.6232,53.7185],[-1.6214,53.7186],[-1.6195,53.7193],[-1.6182,53.7189],[-1.6167,53.7195],[-1.6138,53.7199],[-1.611,53.7209],[-1.6083,53.7211],[-1.6055,53.7212],[-1.6018,53.7199],[-1.5997,53.7197],[-1.5922,53.7185],[-1.5898,53.7179],[-1.5875,53.7165],[-1.5852,53.7166],[-1.5836,53.7161],[-1.5833,53.7148],[-1.5799,53.7125],[-1.5785,53.7108],[-1.5787,53.7099],[-1.5751,53.7086],[-1.5739,53.7086],[-1.5716,53.7074],[-1.5711,53.7064],[-1.5752,53.705],[-1.5844,53.703],[-1.5865,53.703],[-1.5904,53.7021],[-1.591,53.7015],[-1.595,53.7],[-1.5959,53.7006],[-1.5984,53.6997],[-1.5993,53.6983],[-1.6025,53.6955],[-1.6023,53.6944],[-1.6025,53.6922],[-1.5969,53.6916],[-1.5954,53.6913],[-1.5923,53.6915],[-1.5919,53.6893],[-1.5931,53.6889],[-1.5942,53.6878],[-1.5975,53.6854],[-1.5988,53.6837],[-1.6022,53.684],[-1.6035,53.6824],[-1.6047,53.6796],[-1.6093,53.6786],[-1.6108,53.6779],[-1.6138,53.6778],[-1.6152,53.6776],[-1.6147,53.6746],[-1.6135,53.6734],[-1.6103,53.6725],[-1.608,53.6723],[-1.6085,53.6709],[-1.6067,53.6691],[-1.6037,53.6693],[-1.6026,53.6691],[-1.5991,53.6674],[-1.5951,53.6647],[-1.5912,53.6629],[-1.5903,53.661],[-1.5918,53.6608],[-1.5933,53.6592],[-1.5951,53.6598],[-1.5985,53.6584],[-1.6031,53.658],[-1.607,53.6569],[-1.6102,53.6569],[-1.6108,53.6563],[-1.6167,53.6557],[-1.6178,53.6554],[-1.6213,53.6553],[-1.6216,53.6546],[-1.6247,53.654],[-1.6234,53.6514],[-1.6225,53.651],[-1.6218,53.6495],[-1.6204,53.6473],[-1.6192,53.6464],[-1.6208,53.6436],[-1.6227,53.6422],[-1.6234,53.6393],[-1.6232,53.6381],[-1.6221,53.6374],[-1.6194,53.6391],[-1.6172,53.6377],[-1.6159,53.6348],[-1.6136,53.6337],[-1.6121,53.6327],[-1.6156,53.6318],[-1.6157,53.6302],[-1.6103,53.628],[-1.612,53.6267],[-1.6146,53.6259],[-1.6137,53.6246],[-1.612,53.624],[-1.6117,53.6234],[-1.61,53.6229],[-1.6082,53.6215],[-1.6075,53.6196],[-1.6061,53.6195],[-1.6031,53.6179],[-1.6004,53.6181],[-1.5983,53.6171],[-1.5957,53.6168],[-1.5944,53.6154],[-1.5919,53.6147],[-1.589,53.6118],[-1.5867,53.6103],[-1.5869,53.609],[-1.5861,53.6081],[-1.5865,53.6072],[-1.5881,53.6065],[-1.5899,53.6071],[-1.5911,53.6068],[-1.5881,53.6038],[-1.5869,53.6038],[-1.5856,53.602],[-1.5852,53.6005],[-1.5865,53.5999],[-1.5861,53.599],[-1.5865,53.5968],[-1.588,53.5935],[-1.5895,53.5939],[-1.5907,53.5925],[-1.5949,53.5909],[-1.5977,53.5902],[-1.598,53.5894],[-1.6017,53.5877],[-1.6004,53.5862],[-1.6026,53.5849],[-1.6023,53.583],[-1.6007,53.5811],[-1.5993,53.5808],[-1.598,53.5797],[-1.5997,53.579],[-1.6002,53.5775],[-1.5984,53.5766],[-1.602,53.5747],[-1.6064,53.5728],[-1.6071,53.5716],[-1.6098,53.5719],[-1.6108,53.57],[-1.6122,53.5688],[-1.6121,53.5677],[-1.6142,53.5652],[-1.6164,53.5645],[-1.6156,53.563],[-1.6181,53.5632],[-1.6228,53.5629],[-1.6237,53.5632],[-1.627,53.5636],[-1.6333,53.5632],[-1.6384,53.5623],[-1.6413,53.5624],[-1.6482,53.5622],[-1.6497,53.5615],[-1.651,53.5616],[-1.6519,53.5607],[-1.6557,53.5606],[-1.658,53.5597],[-1.6609,53.5596],[-1.6639,53.5575],[-1.6618,53.5558],[-1.6616,53.5547],[-1.6625,53.5536],[-1.6683,53.5535],[-1.6695,53.5532],[-1.6705,53.5541],[-1.675,53.5541],[-1.6772,53.5539],[-1.6899,53.5539],[-1.699,53.5538],[-1.704,53.5602],[-1.7232,53.5599],[-1.7253,53.5554],[-1.7264,53.5545],[-1.7244,53.5522],[-1.7272,53.5503],[-1.7301,53.5468],[-1.7331,53.5451],[-1.7401,53.5421],[-1.7416,53.5411],[-1.7425,53.541],[-1.7558,53.5367],[-1.7655,53.5356],[-1.7714,53.5339],[-1.7727,53.534],[-1.7758,53.5353],[-1.7775,53.5355],[-1.7853,53.5348],[-1.7886,53.5355],[-1.7917,53.5354],[-1.794,53.5344],[-1.7974,53.5339],[-1.7998,53.5345],[-1.8041,53.5365],[-1.8043,53.537],[-1.8089,53.533],[-1.8222,53.5211],[-1.8227,53.5219],[-1.8272,53.5235],[-1.8289,53.5232],[-1.8338,53.521],[-1.836,53.5204],[-1.8395,53.5198],[-1.8413,53.5197],[-1.8433,53.5208],[-1.8443,53.5218],[-1.844,53.5226],[-1.8457,53.5247],[-1.847,53.5254],[-1.8506,53.5262],[-1.8561,53.5295],[-1.8589,53.5329],[-1.8602,53.534],[-1.8634,53.5349],[-1.8706,53.5392],[-1.8735,53.5404],[-1.8759,53.5404],[-1.8829,53.5391],[-1.887,53.5359],[-1.8941,53.5336],[-1.8984,53.5378],[-1.9008,53.5385],[-1.9043,53.5385],[-1.9089,53.5387],[-1.9096,53.5384],[-1.9116,53.5462],[-1.9129,53.5516],[-1.9153,53.5515],[-1.9194,53.5509],[-1.9216,53.553],[-1.9245,53.5525],[-1.9253,53.5529],[-1.9287,53.5556],[-1.9427,53.5616],[-1.9446,53.5687],[-1.9464,53.5715],[-1.9481,53.5728],[-1.9503,53.5741],[-1.9511,53.5738],[-1.9537,53.5757],[-1.9537,53.576],[-1.9566,53.5776],[-1.9669,53.58],[-1.9676,53.581],[-1.9694,53.5822],[-1.9712,53.5841],[-1.9782,53.5868],[-1.9827,53.5902],[-1.9836,53.5914],[-1.9907,53.5995],[-1.9948,53.6034],[-1.9959,53.6051],[-1.9996,53.6079],[-2.0066,53.6122],[-2.0077,53.6144],[-2.0083,53.6145],[-2.0095,53.6168],[-2.0041,53.6195],[-2.0041,53.6208],[-2.0045,53.6224],[-1.9937,53.6239],[-1.9886,53.624],[-1.982,53.6235],[-1.9795,53.623],[-1.9775,53.624],[-1.9727,53.6258],[-1.9661,53.6294],[-1.9641,53.6321],[-1.9632,53.6327],[-1.9574,53.6341],[-1.9526,53.6357],[-1.9469,53.6377],[-1.942,53.6404],[-1.94,53.6416],[-1.936,53.6452],[-1.9342,53.6483],[-1.9315,53.6485],[-1.9282,53.6482],[-1.9266,53.6476],[-1.9098,53.6456],[-1.9067,53.6454],[-1.9052,53.6449],[-1.9033,53.6451],[-1.8983,53.6446],[-1.8946,53.6454],[-1.8943,53.6466],[-1.8922,53.6479],[-1.8927,53.6485],[-1.8905,53.6494],[-1.8885,53.6508],[-1.8823,53.6538],[-1.8782,53.6555],[-1.8733,53.6579],[-1.869,53.6592],[-1.868,53.6602],[-1.867,53.6595],[-1.8648,53.661],[-1.8634,53.6611],[-1.8622,53.6621],[-1.8604,53.6627],[-1.8552,53.6633],[-1.8522,53.6642],[-1.8529,53.6648],[-1.8511,53.6657],[-1.8497,53.6659],[-1.8478,53.6645],[-1.8436,53.6661],[-1.8483,53.6682],[-1.8494,53.6692],[-1.8504,53.6692],[-1.8524,53.6713],[-1.8535,53.6719],[-1.8496,53.6725],[-1.8465,53.6724],[-1.8429,53.672],[-1.8387,53.671],[-1.8355,53.669],[-1.8326,53.67],[-1.83,53.6702],[-1.8281,53.6699],[-1.8257,53.6702],[-1.8244,53.6709],[-1.8207,53.672],[-1.8189,53.6728],[-1.817,53.6748],[-1.8141,53.6767],[-1.8099,53.6783],[-1.8043,53.6794],[-1.8031,53.6801],[-1.8011,53.6805],[-1.7981,53.6808],[-1.7893,53.6828],[-1.7871,53.6825],[-1.78,53.6836],[-1.7783,53.6846],[-1.7746,53.6856],[-1.7697,53.6877],[-1.7676,53.6884],[-1.7634,53.689],[-1.7607,53.6904],[-1.7608,53.6914],[-1.7597,53.6919],[-1.7598,53.6927],[-1.7527,53.6929],[-1.7506,53.6933],[-1.7477,53.6945],[-1.7458,53.6941],[-1.7439,53.6923],[-1.7421,53.6917],[-1.7408,53.6898],[-1.7408,53.6875],[-1.7388,53.6854],[-1.7365,53.6846],[-1.7362,53.6828],[-1.7354,53.682],[-1.7319,53.6804],[-1.7304,53.6816],[-1.7272,53.6828],[-1.7322,53.6846],[-1.7317,53.6859],[-1.7355,53.6897],[-1.7332,53.6948],[-1.7373,53.6982],[-1.7386,53.6984],[-1.7395,53.6994],[-1.737,53.7023],[-1.7388,53.7023],[-1.7388,53.7053],[-1.7368,53.7081],[-1.7359,53.709],[-1.736,53.7103],[-1.7388,53.7121],[-1.7378,53.713],[-1.7359,53.7132],[-1.7368,53.7141],[-1.7412,53.7169],[-1.744,53.7156],[-1.7446,53.7159],[-1.745,53.7182],[-1.7477,53.7189],[-1.7481,53.7195],[-1.751,53.7197],[-1.7554,53.7207],[-1.7554,53.7231],[-1.754,53.7231],[-1.7536,53.7258],[-1.7572,53.7261],[-1.7592,53.7253],[-1.7652,53.7262],[-1.7701,53.7262],[-1.7679,53.7279],[-1.7668,53.7281],[-1.7658,53.7291],[-1.7638,53.7302],[-1.7629,53.7313],[-1.7609,53.7346],[-1.7527,53.7346],[-1.7499,53.7342],[-1.7461,53.7344],[-1.7465,53.7365],[-1.7471,53.7379],[-1.7468,53.7396],[-1.7458,53.7423],[-1.7475,53.7427],[-1.7459,53.7437],[-1.7473,53.7467],[-1.7433,53.7474],[-1.7419,53.7473],[-1.7408,53.7479],[-1.7382,53.7473],[-1.7338,53.7469],[-1.7339,53.7482],[-1.7312,53.7499],[-1.7304,53.7513],[-1.7284,53.7518],[-1.7275,53.7528],[-1.7265,53.755],[-1.7243,53.7572],[-1.7216,53.7591],[-1.7196,53.7595],[-1.7184,53.7603],[-1.7137,53.7617],[-1.7144,53.7624],[-1.7109,53.7628],[-1.7091,53.7625],[-1.7072,53.7637],[-1.7049,53.7648],[-1.7029,53.7641],[-1.7015,53.7641],[-1.6978,53.7624],[-1.6959,53.762],[-1.6938,53.7607],[-1.69,53.7599],[-1.6905,53.7585],[-1.687,53.7577],[-1.6866,53.7581],[-1.6816,53.7565]]]}</t>
  </si>
  <si>
    <t>{"type":"Polygon","coordinates":[[[-3.0569,53.7766],[-3.0574,53.7765],[-3.0583,53.7794],[-3.0589,53.7858],[-3.0587,53.7898],[-3.0589,53.791],[-3.0579,53.7947],[-3.0569,53.7955],[-3.0573,53.7964],[-3.0573,53.7985],[-3.0566,53.7995],[-3.0565,53.8017],[-3.0569,53.8027],[-3.0562,53.8037],[-3.0563,53.8073],[-3.0559,53.8078],[-3.0565,53.8136],[-3.0565,53.8153],[-3.0569,53.8213],[-3.0561,53.8221],[-3.0563,53.8243],[-3.0565,53.8321],[-3.0559,53.8342],[-3.0558,53.8376],[-3.0567,53.8382],[-3.0558,53.8393],[-3.0557,53.8418],[-3.0552,53.8433],[-3.0546,53.8484],[-3.0543,53.8499],[-3.0515,53.8569],[-3.0497,53.8634],[-3.0488,53.8675],[-3.0482,53.8723],[-3.048,53.8757],[-3.0314,53.8747],[-3.0271,53.8702],[-3.0269,53.8692],[-3.0198,53.8686],[-3.0214,53.8655],[-3.0228,53.8643],[-3.0226,53.8617],[-3.0217,53.8604],[-3.0201,53.8593],[-3.0195,53.8582],[-3.0152,53.8519],[-3.0146,53.8507],[-3.0152,53.8491],[-3.018,53.8483],[-3.0174,53.8476],[-3.0185,53.8471],[-3.0178,53.8452],[-3.0153,53.8428],[-3.0205,53.8407],[-3.02,53.839],[-3.0194,53.8389],[-3.0191,53.8371],[-3.0165,53.8375],[-3.0174,53.8393],[-3.0173,53.8404],[-3.0156,53.8407],[-3.0133,53.839],[-3.0126,53.8378],[-3.0103,53.8365],[-3.0097,53.835],[-3.0075,53.8338],[-3.0072,53.8329],[-3.0088,53.8304],[-3.0108,53.8305],[-3.0133,53.829],[-3.012,53.8277],[-3.01,53.8264],[-3.0117,53.8256],[-3.0095,53.8247],[-3.0061,53.8244],[-3.0028,53.8232],[-3.0022,53.8219],[-3,53.82],[-2.9985,53.8204],[-2.9982,53.819],[-2.9966,53.819],[-2.995,53.8185],[-2.9933,53.8159],[-2.9948,53.815],[-2.9935,53.8127],[-2.994,53.8122],[-2.9923,53.8082],[-2.992,53.8081],[-2.9867,53.8022],[-2.9895,53.8004],[-2.9869,53.7986],[-2.9848,53.7951],[-2.9834,53.7938],[-2.9906,53.7937],[-2.9959,53.7942],[-2.9993,53.7943],[-2.9995,53.7935],[-3.0022,53.7927],[-3.0013,53.7921],[-3.0031,53.7911],[-3.004,53.7911],[-3.004,53.7878],[-3.0061,53.788],[-2.9964,53.7748],[-2.9965,53.7745],[-3.0096,53.7744],[-3.0153,53.7745],[-3.0158,53.7751],[-3.0288,53.7731],[-3.0328,53.7808],[-3.0569,53.7766]]]}</t>
  </si>
  <si>
    <t>{"type":"Polygon","coordinates":[[[-1.302,53.7417],[-1.303,53.7415],[-1.3074,53.7393],[-1.3091,53.7392],[-1.3117,53.741],[-1.3134,53.741],[-1.3159,53.7397],[-1.32,53.7359],[-1.3231,53.7348],[-1.3247,53.7351],[-1.3277,53.7365],[-1.3296,53.7365],[-1.3323,53.7357],[-1.3336,53.7357],[-1.3376,53.7364],[-1.3394,53.7365],[-1.3426,53.7356],[-1.3569,53.7314],[-1.3604,53.732],[-1.3631,53.7314],[-1.3662,53.7301],[-1.3692,53.7294],[-1.3739,53.7298],[-1.377,53.7291],[-1.3798,53.7274],[-1.3817,53.7266],[-1.3886,53.7252],[-1.3945,53.7238],[-1.3964,53.7223],[-1.3967,53.7211],[-1.3976,53.7199],[-1.3997,53.7193],[-1.4015,53.7197],[-1.4072,53.7218],[-1.4097,53.7223],[-1.412,53.7231],[-1.4141,53.7229],[-1.4158,53.7223],[-1.4197,53.7221],[-1.4218,53.7234],[-1.4235,53.7234],[-1.4252,53.7229],[-1.4283,53.7213],[-1.4291,53.7216],[-1.4329,53.7247],[-1.4345,53.7256],[-1.4391,53.7273],[-1.4431,53.7282],[-1.4546,53.7281],[-1.4572,53.7274],[-1.4594,53.7279],[-1.4638,53.728],[-1.4665,53.7278],[-1.4774,53.7279],[-1.4821,53.7277],[-1.4883,53.7277],[-1.4893,53.7231],[-1.4914,53.7222],[-1.4957,53.7223],[-1.4988,53.7234],[-1.5015,53.7237],[-1.5044,53.725],[-1.5019,53.7258],[-1.5036,53.7269],[-1.506,53.727],[-1.5056,53.7291],[-1.509,53.7296],[-1.5112,53.7294],[-1.5132,53.7275],[-1.5175,53.7246],[-1.5262,53.7199],[-1.5327,53.7162],[-1.534,53.7149],[-1.5356,53.7147],[-1.5427,53.7123],[-1.5466,53.7104],[-1.5486,53.7089],[-1.5524,53.7052],[-1.554,53.7024],[-1.555,53.7032],[-1.557,53.7013],[-1.5575,53.7003],[-1.5594,53.6991],[-1.5632,53.7016],[-1.564,53.7017],[-1.566,53.7037],[-1.5678,53.7048],[-1.5711,53.7064],[-1.5716,53.7074],[-1.5739,53.7086],[-1.5751,53.7086],[-1.5787,53.7099],[-1.5785,53.7108],[-1.5799,53.7125],[-1.5833,53.7148],[-1.5836,53.7161],[-1.5852,53.7166],[-1.5875,53.7165],[-1.5898,53.7179],[-1.5922,53.7185],[-1.5997,53.7197],[-1.6018,53.7199],[-1.6055,53.7212],[-1.6083,53.7211],[-1.611,53.7209],[-1.6138,53.7199],[-1.6167,53.7195],[-1.6182,53.7189],[-1.6195,53.7193],[-1.6214,53.7186],[-1.6232,53.7185],[-1.6229,53.7211],[-1.6249,53.7214],[-1.6247,53.722],[-1.6267,53.7247],[-1.6305,53.7269],[-1.6322,53.7294],[-1.6318,53.731],[-1.6321,53.7321],[-1.6337,53.7339],[-1.6348,53.7365],[-1.6361,53.7375],[-1.6363,53.7394],[-1.6369,53.7407],[-1.6359,53.7425],[-1.6376,53.7438],[-1.6388,53.7451],[-1.6384,53.746],[-1.6391,53.7469],[-1.6379,53.7477],[-1.6418,53.7477],[-1.6478,53.7467],[-1.6584,53.7454],[-1.6584,53.7466],[-1.6608,53.7468],[-1.664,53.7476],[-1.6664,53.7484],[-1.6692,53.7498],[-1.6757,53.7526],[-1.6767,53.754],[-1.6816,53.7565],[-1.6777,53.7595],[-1.6774,53.7601],[-1.6757,53.7605],[-1.6732,53.762],[-1.67,53.7621],[-1.6654,53.7639],[-1.6637,53.7652],[-1.6632,53.7666],[-1.6604,53.7672],[-1.6561,53.7671],[-1.6545,53.7665],[-1.6518,53.7669],[-1.6514,53.7676],[-1.6493,53.7686],[-1.6495,53.7691],[-1.6476,53.7701],[-1.6457,53.7717],[-1.6431,53.7723],[-1.6407,53.7738],[-1.6412,53.7743],[-1.6404,53.7762],[-1.6407,53.7779],[-1.6404,53.7798],[-1.6427,53.7802],[-1.6441,53.7796],[-1.6479,53.7796],[-1.6503,53.78],[-1.6521,53.7797],[-1.6555,53.7797],[-1.6576,53.78],[-1.6594,53.7796],[-1.6652,53.78],[-1.6678,53.7792],[-1.669,53.7796],[-1.6758,53.7803],[-1.6785,53.7826],[-1.6817,53.7849],[-1.682,53.7861],[-1.6828,53.7864],[-1.6859,53.7852],[-1.6874,53.7858],[-1.6906,53.7852],[-1.6935,53.7843],[-1.6971,53.7842],[-1.7007,53.7837],[-1.7052,53.7832],[-1.7102,53.783],[-1.712,53.7832],[-1.7079,53.7867],[-1.7072,53.788],[-1.7077,53.7897],[-1.7087,53.7906],[-1.7111,53.7916],[-1.7085,53.7943],[-1.7036,53.8016],[-1.7018,53.8026],[-1.7066,53.8041],[-1.706,53.8055],[-1.7065,53.8074],[-1.7076,53.8096],[-1.7083,53.81],[-1.7069,53.8125],[-1.7081,53.8144],[-1.708,53.8157],[-1.707,53.8175],[-1.7058,53.8217],[-1.705,53.8232],[-1.7063,53.8257],[-1.7056,53.8278],[-1.7067,53.8286],[-1.705,53.8308],[-1.7049,53.8318],[-1.7037,53.8325],[-1.7047,53.8345],[-1.7031,53.8363],[-1.705,53.8371],[-1.7033,53.8398],[-1.7037,53.8422],[-1.7024,53.8433],[-1.7012,53.8452],[-1.699,53.8464],[-1.6965,53.8473],[-1.6952,53.8495],[-1.6942,53.8503],[-1.6939,53.8517],[-1.693,53.8529],[-1.694,53.8538],[-1.6951,53.8555],[-1.6951,53.8575],[-1.6963,53.8576],[-1.6997,53.8572],[-1.6999,53.8578],[-1.7021,53.8578],[-1.7021,53.8605],[-1.7051,53.8603],[-1.7066,53.8611],[-1.7068,53.8619],[-1.7082,53.8626],[-1.7084,53.8643],[-1.7112,53.8638],[-1.7128,53.8652],[-1.7153,53.8662],[-1.7164,53.8653],[-1.7188,53.8641],[-1.7205,53.8647],[-1.7247,53.8651],[-1.7259,53.8657],[-1.7283,53.8658],[-1.7286,53.865],[-1.7313,53.8648],[-1.735,53.864],[-1.7382,53.8636],[-1.7385,53.8644],[-1.7433,53.8633],[-1.7464,53.8634],[-1.7464,53.8641],[-1.7444,53.8656],[-1.7486,53.8666],[-1.7506,53.8668],[-1.7536,53.8675],[-1.754,53.866],[-1.758,53.8666],[-1.7597,53.8637],[-1.7609,53.8637],[-1.761,53.8648],[-1.7639,53.8664],[-1.7643,53.867],[-1.7675,53.8668],[-1.7694,53.8679],[-1.7722,53.8688],[-1.7719,53.8693],[-1.7738,53.8703],[-1.7758,53.8705],[-1.7783,53.8718],[-1.7789,53.874],[-1.7795,53.8743],[-1.7787,53.8756],[-1.7794,53.8766],[-1.7791,53.8783],[-1.7808,53.8788],[-1.7845,53.8805],[-1.7908,53.8803],[-1.7948,53.8805],[-1.7984,53.8847],[-1.8004,53.886],[-1.795,53.8946],[-1.7875,53.8969],[-1.7767,53.8938],[-1.7795,53.8912],[-1.7735,53.889],[-1.7715,53.8899],[-1.7695,53.8903],[-1.7673,53.8902],[-1.7634,53.8888],[-1.758,53.8851],[-1.7564,53.8847],[-1.7547,53.885],[-1.7499,53.8852],[-1.7492,53.8857],[-1.7425,53.8849],[-1.7421,53.8854],[-1.7384,53.8865],[-1.7345,53.887],[-1.7311,53.8863],[-1.7292,53.8857],[-1.7254,53.8857],[-1.7272,53.8877],[-1.725,53.8895],[-1.7224,53.8909],[-1.7202,53.8912],[-1.7172,53.8911],[-1.7171,53.8922],[-1.718,53.8928],[-1.7219,53.8939],[-1.7249,53.8938],[-1.727,53.8944],[-1.7283,53.8942],[-1.7302,53.895],[-1.7319,53.8964],[-1.731,53.897],[-1.7321,53.8985],[-1.7323,53.9],[-1.7316,53.9004],[-1.7309,53.902],[-1.7312,53.9026],[-1.7306,53.9044],[-1.7296,53.9063],[-1.7289,53.9083],[-1.7272,53.909],[-1.7272,53.9102],[-1.7254,53.9107],[-1.7242,53.9115],[-1.7217,53.9117],[-1.721,53.9104],[-1.719,53.9091],[-1.7187,53.9105],[-1.7176,53.9118],[-1.7174,53.9137],[-1.7161,53.9171],[-1.7164,53.9176],[-1.7131,53.9179],[-1.7125,53.9175],[-1.7093,53.9179],[-1.708,53.917],[-1.7061,53.9171],[-1.7067,53.9187],[-1.7048,53.9182],[-1.7039,53.9186],[-1.7022,53.9184],[-1.7008,53.9174],[-1.6986,53.9168],[-1.6951,53.9173],[-1.6903,53.9174],[-1.6902,53.9167],[-1.687,53.9164],[-1.6876,53.9144],[-1.6892,53.9126],[-1.6882,53.9117],[-1.6846,53.912],[-1.6846,53.9106],[-1.68,53.9103],[-1.6695,53.9115],[-1.6668,53.9128],[-1.665,53.9131],[-1.6625,53.9131],[-1.6562,53.9127],[-1.6532,53.9117],[-1.6523,53.911],[-1.6539,53.9094],[-1.6543,53.9078],[-1.6535,53.9067],[-1.652,53.9057],[-1.6486,53.9059],[-1.6459,53.9071],[-1.6428,53.9074],[-1.6411,53.9071],[-1.6379,53.9055],[-1.6314,53.9052],[-1.6288,53.9053],[-1.6261,53.9049],[-1.624,53.9039],[-1.6223,53.9034],[-1.6193,53.9037],[-1.612,53.9062],[-1.6086,53.9084],[-1.6072,53.909],[-1.603,53.9096],[-1.6,53.9098],[-1.5989,53.9089],[-1.601,53.9082],[-1.6017,53.9065],[-1.6011,53.9053],[-1.5984,53.9035],[-1.5945,53.9027],[-1.5929,53.902],[-1.5898,53.9014],[-1.5871,53.9012],[-1.5858,53.9014],[-1.5852,53.903],[-1.5862,53.9044],[-1.5858,53.9064],[-1.5848,53.9084],[-1.5836,53.9093],[-1.5785,53.9099],[-1.5731,53.9102],[-1.5689,53.9109],[-1.5677,53.9108],[-1.5662,53.91],[-1.564,53.9054],[-1.5631,53.904],[-1.5619,53.9038],[-1.5598,53.9048],[-1.557,53.9049],[-1.5556,53.9046],[-1.5526,53.903],[-1.5513,53.903],[-1.5501,53.9043],[-1.5505,53.9068],[-1.5491,53.9088],[-1.5494,53.9107],[-1.5479,53.9109],[-1.5451,53.9101],[-1.5414,53.91],[-1.5372,53.9103],[-1.5351,53.9099],[-1.533,53.909],[-1.5295,53.9086],[-1.5276,53.909],[-1.5265,53.9098],[-1.5214,53.9113],[-1.5179,53.9117],[-1.5146,53.9117],[-1.5099,53.9114],[-1.5058,53.9124],[-1.5044,53.9135],[-1.4999,53.9152],[-1.4947,53.9153],[-1.4919,53.9144],[-1.4892,53.9119],[-1.486,53.9109],[-1.4816,53.9107],[-1.4794,53.9109],[-1.4754,53.9116],[-1.4735,53.9112],[-1.471,53.9113],[-1.4689,53.9111],[-1.4666,53.9104],[-1.465,53.909],[-1.4654,53.9073],[-1.465,53.9067],[-1.4626,53.906],[-1.4606,53.9068],[-1.4549,53.9074],[-1.4522,53.9071],[-1.4499,53.9075],[-1.4477,53.9088],[-1.4457,53.9096],[-1.4429,53.9129],[-1.4412,53.9137],[-1.4383,53.914],[-1.4364,53.9133],[-1.4344,53.9102],[-1.433,53.9108],[-1.4318,53.912],[-1.4314,53.9133],[-1.4301,53.9138],[-1.4313,53.9161],[-1.4321,53.9208],[-1.4315,53.9233],[-1.4331,53.9249],[-1.4335,53.9263],[-1.4326,53.9272],[-1.4298,53.9289],[-1.4281,53.9294],[-1.4188,53.9281],[-1.4136,53.9283],[-1.4097,53.9279],[-1.4067,53.9278],[-1.4085,53.9294],[-1.4101,53.9301],[-1.4107,53.931],[-1.4095,53.9335],[-1.4077,53.9362],[-1.4048,53.9362],[-1.4029,53.9365],[-1.4004,53.9377],[-1.4004,53.9401],[-1.3999,53.9414],[-1.3972,53.9425],[-1.3967,53.9419],[-1.3919,53.9425],[-1.3901,53.943],[-1.3865,53.9432],[-1.385,53.9421],[-1.3817,53.9405],[-1.375,53.941],[-1.3718,53.9428],[-1.3702,53.943],[-1.3681,53.9423],[-1.3645,53.9416],[-1.3619,53.9415],[-1.3586,53.9417],[-1.3549,53.9436],[-1.3524,53.9442],[-1.3482,53.9449],[-1.3434,53.9449],[-1.3404,53.9459],[-1.3398,53.9455],[-1.3416,53.9439],[-1.3429,53.9433],[-1.344,53.9398],[-1.3415,53.9406],[-1.3392,53.9407],[-1.3376,53.9402],[-1.3358,53.939],[-1.3343,53.9396],[-1.3325,53.9397],[-1.3314,53.9386],[-1.3292,53.938],[-1.3256,53.9379],[-1.323,53.9366],[-1.321,53.9369],[-1.3203,53.9361],[-1.3164,53.9355],[-1.3148,53.935],[-1.3123,53.9352],[-1.3101,53.9349],[-1.3069,53.934],[-1.3084,53.9287],[-1.309,53.9241],[-1.3066,53.9243],[-1.3053,53.9271],[-1.3022,53.9274],[-1.3004,53.9294],[-1.2968,53.9286],[-1.2946,53.9274],[-1.2943,53.9266],[-1.2971,53.9264],[-1.3023,53.9255],[-1.3042,53.9249],[-1.3074,53.9211],[-1.3053,53.9211],[-1.302,53.9221],[-1.3013,53.921],[-1.3003,53.9206],[-1.2984,53.922],[-1.2972,53.9217],[-1.2996,53.9198],[-1.3001,53.9191],[-1.3001,53.9171],[-1.3012,53.9145],[-1.302,53.9097],[-1.3007,53.9086],[-1.3006,53.9075],[-1.3027,53.9074],[-1.3058,53.9065],[-1.3108,53.9059],[-1.3139,53.905],[-1.3137,53.9047],[-1.3195,53.9039],[-1.3218,53.9029],[-1.3219,53.9008],[-1.3223,53.9004],[-1.3181,53.8975],[-1.3177,53.8959],[-1.3178,53.8941],[-1.317,53.8922],[-1.3179,53.8918],[-1.3175,53.8901],[-1.3179,53.8887],[-1.3198,53.8886],[-1.3202,53.8875],[-1.32,53.8853],[-1.3208,53.8838],[-1.3202,53.8833],[-1.3167,53.8822],[-1.3159,53.8814],[-1.3158,53.8795],[-1.3184,53.8775],[-1.3148,53.8687],[-1.3118,53.8669],[-1.3126,53.8653],[-1.3154,53.8633],[-1.3172,53.8627],[-1.3204,53.862],[-1.3233,53.8617],[-1.3293,53.8616],[-1.3315,53.8615],[-1.342,53.8589],[-1.347,53.8582],[-1.3506,53.8575],[-1.353,53.8567],[-1.3494,53.855],[-1.347,53.8542],[-1.3456,53.8531],[-1.3429,53.8516],[-1.3384,53.8517],[-1.3394,53.8507],[-1.3422,53.8457],[-1.3421,53.8452],[-1.3382,53.8442],[-1.3363,53.8431],[-1.3321,53.8409],[-1.3282,53.8413],[-1.3266,53.8404],[-1.3257,53.8385],[-1.326,53.8359],[-1.3258,53.835],[-1.3285,53.835],[-1.3297,53.8358],[-1.3318,53.8348],[-1.3344,53.8344],[-1.3335,53.8331],[-1.331,53.8319],[-1.3291,53.8306],[-1.327,53.8294],[-1.3223,53.8274],[-1.3182,53.8249],[-1.314,53.8231],[-1.3098,53.8229],[-1.3096,53.822],[-1.3105,53.8202],[-1.3073,53.8177],[-1.3036,53.8165],[-1.3051,53.815],[-1.3073,53.8145],[-1.3076,53.8136],[-1.3094,53.8137],[-1.3124,53.8144],[-1.3136,53.8096],[-1.3149,53.8095],[-1.3146,53.8078],[-1.3139,53.8068],[-1.3142,53.8048],[-1.3136,53.8024],[-1.3136,53.8009],[-1.3123,53.7978],[-1.3117,53.7954],[-1.312,53.7921],[-1.3128,53.7896],[-1.3116,53.7884],[-1.3134,53.7865],[-1.3139,53.7845],[-1.3138,53.7815],[-1.3116,53.7797],[-1.3126,53.7793],[-1.3097,53.7777],[-1.3035,53.7749],[-1.3068,53.773],[-1.3024,53.7727],[-1.2981,53.7728],[-1.2956,53.7713],[-1.2917,53.7667],[-1.2913,53.7654],[-1.2904,53.7643],[-1.2908,53.7623],[-1.292,53.7614],[-1.2927,53.7601],[-1.2967,53.759],[-1.2947,53.7563],[-1.2952,53.7554],[-1.2975,53.7558],[-1.2983,53.7556],[-1.302,53.7557],[-1.3044,53.7552],[-1.3077,53.7551],[-1.3085,53.7565],[-1.3122,53.7559],[-1.3126,53.7541],[-1.3121,53.7531],[-1.3129,53.7511],[-1.3128,53.7495],[-1.3133,53.7488],[-1.314,53.7463],[-1.3154,53.7437],[-1.3116,53.7445],[-1.31,53.7445],[-1.3072,53.7427],[-1.3038,53.7419],[-1.302,53.7417]]]}</t>
  </si>
  <si>
    <t>{"type":"Polygon","coordinates":[[[-1.2328,53.6211],[-1.2312,53.6188],[-1.2289,53.6186],[-1.2283,53.6173],[-1.2328,53.6167],[-1.2386,53.6171],[-1.2456,53.617],[-1.2482,53.6163],[-1.2472,53.6131],[-1.2449,53.6081],[-1.2487,53.6077],[-1.2522,53.6071],[-1.2507,53.604],[-1.249,53.6019],[-1.2475,53.6007],[-1.2506,53.5998],[-1.2503,53.6011],[-1.254,53.6006],[-1.2576,53.5998],[-1.2578,53.5983],[-1.2548,53.5969],[-1.2529,53.5971],[-1.2581,53.5948],[-1.2567,53.593],[-1.2579,53.5921],[-1.2608,53.5915],[-1.264,53.5913],[-1.2684,53.5895],[-1.2694,53.5901],[-1.2719,53.5902],[-1.2739,53.5894],[-1.2744,53.5899],[-1.2767,53.59],[-1.2794,53.5876],[-1.2778,53.5861],[-1.2792,53.5855],[-1.2797,53.5847],[-1.2823,53.583],[-1.2843,53.5828],[-1.2863,53.5821],[-1.2882,53.5807],[-1.291,53.5798],[-1.2946,53.5793],[-1.2968,53.578],[-1.3005,53.5772],[-1.3078,53.5753],[-1.31,53.5758],[-1.3118,53.5767],[-1.315,53.5768],[-1.3187,53.5775],[-1.3215,53.5794],[-1.3245,53.5797],[-1.3283,53.5791],[-1.3339,53.5796],[-1.3363,53.5809],[-1.3387,53.5817],[-1.3403,53.5818],[-1.3413,53.5824],[-1.3464,53.584],[-1.3479,53.584],[-1.3487,53.5833],[-1.3514,53.5811],[-1.3539,53.5834],[-1.3546,53.5862],[-1.3564,53.589],[-1.3547,53.5917],[-1.3561,53.5953],[-1.3599,53.5968],[-1.3601,53.5982],[-1.3607,53.5992],[-1.3638,53.6018],[-1.366,53.6028],[-1.3684,53.6035],[-1.3691,53.604],[-1.373,53.6053],[-1.3743,53.6054],[-1.3769,53.6064],[-1.379,53.6066],[-1.3816,53.6054],[-1.3839,53.6039],[-1.3872,53.6028],[-1.3928,53.6014],[-1.3961,53.5998],[-1.4004,53.5987],[-1.4017,53.6002],[-1.4057,53.6006],[-1.4072,53.6014],[-1.4128,53.6013],[-1.4153,53.6033],[-1.4212,53.6032],[-1.4233,53.6035],[-1.425,53.6045],[-1.4288,53.605],[-1.4294,53.6054],[-1.4292,53.6066],[-1.4329,53.6089],[-1.4343,53.6081],[-1.4355,53.6081],[-1.4366,53.6065],[-1.4392,53.607],[-1.4425,53.6098],[-1.4446,53.6105],[-1.4468,53.6126],[-1.448,53.6117],[-1.4514,53.61],[-1.455,53.6079],[-1.461,53.6057],[-1.464,53.6044],[-1.473,53.6008],[-1.474,53.6014],[-1.4749,53.6001],[-1.4786,53.5983],[-1.4793,53.5969],[-1.4813,53.5963],[-1.4831,53.595],[-1.4843,53.5949],[-1.4851,53.597],[-1.4895,53.5962],[-1.4919,53.5968],[-1.4929,53.5989],[-1.4916,53.6028],[-1.4951,53.6032],[-1.4964,53.5991],[-1.4966,53.5974],[-1.5015,53.5999],[-1.5072,53.5977],[-1.508,53.5983],[-1.5122,53.5969],[-1.5129,53.597],[-1.5177,53.5986],[-1.5187,53.5997],[-1.5243,53.5977],[-1.5284,53.597],[-1.5298,53.5941],[-1.5315,53.5933],[-1.5349,53.594],[-1.5379,53.5952],[-1.5399,53.5976],[-1.5447,53.5995],[-1.5475,53.6023],[-1.5507,53.6043],[-1.5546,53.605],[-1.5571,53.6052],[-1.5587,53.6069],[-1.5604,53.6075],[-1.5626,53.6077],[-1.5662,53.6066],[-1.5681,53.6074],[-1.5721,53.6086],[-1.5731,53.6082],[-1.5772,53.6075],[-1.5804,53.6061],[-1.5835,53.6056],[-1.5853,53.6063],[-1.5865,53.6072],[-1.5861,53.6081],[-1.5869,53.609],[-1.5867,53.6103],[-1.589,53.6118],[-1.5919,53.6147],[-1.5944,53.6154],[-1.5957,53.6168],[-1.5983,53.6171],[-1.6004,53.6181],[-1.6031,53.6179],[-1.6061,53.6195],[-1.6075,53.6196],[-1.6082,53.6215],[-1.61,53.6229],[-1.6117,53.6234],[-1.612,53.624],[-1.6137,53.6246],[-1.6146,53.6259],[-1.612,53.6267],[-1.6103,53.628],[-1.6157,53.6302],[-1.6156,53.6318],[-1.6121,53.6327],[-1.6136,53.6337],[-1.6159,53.6348],[-1.6172,53.6377],[-1.6194,53.6391],[-1.6221,53.6374],[-1.6232,53.6381],[-1.6234,53.6393],[-1.6227,53.6422],[-1.6208,53.6436],[-1.6192,53.6464],[-1.6204,53.6473],[-1.6218,53.6495],[-1.6225,53.651],[-1.6234,53.6514],[-1.6247,53.654],[-1.6216,53.6546],[-1.6213,53.6553],[-1.6178,53.6554],[-1.6167,53.6557],[-1.6108,53.6563],[-1.6102,53.6569],[-1.607,53.6569],[-1.6031,53.658],[-1.5985,53.6584],[-1.5951,53.6598],[-1.5933,53.6592],[-1.5918,53.6608],[-1.5903,53.661],[-1.5912,53.6629],[-1.5951,53.6647],[-1.5991,53.6674],[-1.6026,53.6691],[-1.6037,53.6693],[-1.6067,53.6691],[-1.6085,53.6709],[-1.608,53.6723],[-1.6103,53.6725],[-1.6135,53.6734],[-1.6147,53.6746],[-1.6152,53.6776],[-1.6138,53.6778],[-1.6108,53.6779],[-1.6093,53.6786],[-1.6047,53.6796],[-1.6035,53.6824],[-1.6022,53.684],[-1.5988,53.6837],[-1.5975,53.6854],[-1.5942,53.6878],[-1.5931,53.6889],[-1.5919,53.6893],[-1.5923,53.6915],[-1.5954,53.6913],[-1.5969,53.6916],[-1.6025,53.6922],[-1.6023,53.6944],[-1.6025,53.6955],[-1.5993,53.6983],[-1.5984,53.6997],[-1.5959,53.7006],[-1.595,53.7],[-1.591,53.7015],[-1.5904,53.7021],[-1.5865,53.703],[-1.5844,53.703],[-1.5752,53.705],[-1.5711,53.7064],[-1.5678,53.7048],[-1.566,53.7037],[-1.564,53.7017],[-1.5632,53.7016],[-1.5594,53.6991],[-1.5575,53.7003],[-1.557,53.7013],[-1.555,53.7032],[-1.554,53.7024],[-1.5524,53.7052],[-1.5486,53.7089],[-1.5466,53.7104],[-1.5427,53.7123],[-1.5356,53.7147],[-1.534,53.7149],[-1.5327,53.7162],[-1.5262,53.7199],[-1.5175,53.7246],[-1.5132,53.7275],[-1.5112,53.7294],[-1.509,53.7296],[-1.5056,53.7291],[-1.506,53.727],[-1.5036,53.7269],[-1.5019,53.7258],[-1.5044,53.725],[-1.5015,53.7237],[-1.4988,53.7234],[-1.4957,53.7223],[-1.4914,53.7222],[-1.4893,53.7231],[-1.4883,53.7277],[-1.4821,53.7277],[-1.4774,53.7279],[-1.4665,53.7278],[-1.4638,53.728],[-1.4594,53.7279],[-1.4572,53.7274],[-1.4546,53.7281],[-1.4431,53.7282],[-1.4391,53.7273],[-1.4345,53.7256],[-1.4329,53.7247],[-1.4291,53.7216],[-1.4283,53.7213],[-1.4252,53.7229],[-1.4235,53.7234],[-1.4218,53.7234],[-1.4197,53.7221],[-1.4158,53.7223],[-1.4141,53.7229],[-1.412,53.7231],[-1.4097,53.7223],[-1.4072,53.7218],[-1.4015,53.7197],[-1.3997,53.7193],[-1.3976,53.7199],[-1.3967,53.7211],[-1.3964,53.7223],[-1.3945,53.7238],[-1.3886,53.7252],[-1.3817,53.7266],[-1.3798,53.7274],[-1.377,53.7291],[-1.3739,53.7298],[-1.3692,53.7294],[-1.3662,53.7301],[-1.3631,53.7314],[-1.3604,53.732],[-1.3569,53.7314],[-1.3426,53.7356],[-1.3394,53.7365],[-1.3376,53.7364],[-1.3336,53.7357],[-1.3323,53.7357],[-1.3296,53.7365],[-1.3277,53.7365],[-1.3247,53.7351],[-1.3231,53.7348],[-1.32,53.7359],[-1.3159,53.7397],[-1.3134,53.741],[-1.3117,53.741],[-1.3091,53.7392],[-1.3074,53.7393],[-1.303,53.7415],[-1.302,53.7417],[-1.2997,53.7416],[-1.2963,53.7395],[-1.2937,53.7393],[-1.2919,53.7387],[-1.2892,53.7366],[-1.287,53.7356],[-1.2851,53.7332],[-1.2839,53.7321],[-1.2802,53.7296],[-1.2791,53.7285],[-1.2777,53.7265],[-1.2767,53.726],[-1.2728,53.7256],[-1.2711,53.7238],[-1.2706,53.7201],[-1.2695,53.7179],[-1.2694,53.7155],[-1.2682,53.7148],[-1.2636,53.714],[-1.2577,53.7118],[-1.2565,53.7117],[-1.2542,53.7127],[-1.2512,53.7126],[-1.248,53.7117],[-1.2428,53.7123],[-1.2394,53.7123],[-1.238,53.7125],[-1.2301,53.7148],[-1.2288,53.7146],[-1.2275,53.7125],[-1.2282,53.711],[-1.2269,53.7099],[-1.2251,53.71],[-1.2239,53.7108],[-1.2246,53.7123],[-1.2218,53.7128],[-1.2195,53.7143],[-1.2171,53.7112],[-1.2179,53.7095],[-1.2188,53.7093],[-1.2184,53.7071],[-1.2156,53.7069],[-1.2151,53.7055],[-1.204,53.7021],[-1.2014,53.7018],[-1.1988,53.7007],[-1.1997,53.6987],[-1.199,53.6967],[-1.199,53.6949],[-1.2098,53.6945],[-1.2215,53.6937],[-1.2249,53.6933],[-1.2348,53.6928],[-1.2402,53.6924],[-1.2444,53.6924],[-1.244,53.6911],[-1.2425,53.6818],[-1.2425,53.6801],[-1.2433,53.6774],[-1.244,53.6732],[-1.2464,53.6729],[-1.2497,53.6706],[-1.2502,53.6694],[-1.2518,53.668],[-1.2523,53.6666],[-1.2517,53.6635],[-1.2525,53.6624],[-1.2521,53.6615],[-1.25,53.659],[-1.248,53.6562],[-1.247,53.6556],[-1.2483,53.654],[-1.2512,53.6516],[-1.2488,53.6496],[-1.2497,53.649],[-1.2518,53.6484],[-1.2543,53.6485],[-1.2552,53.6489],[-1.2555,53.6458],[-1.2547,53.6428],[-1.2537,53.6412],[-1.2525,53.6401],[-1.2483,53.6372],[-1.2435,53.6343],[-1.2418,53.6326],[-1.2385,53.6274],[-1.2364,53.625],[-1.2345,53.6231],[-1.2328,53.6211]]]}</t>
  </si>
  <si>
    <t>{"type":"Polygon","coordinates":[[[-1.5342,54.9651],[-1.531,54.9643],[-1.5292,54.9633],[-1.5307,54.958],[-1.5278,54.9571],[-1.5263,54.9581],[-1.5224,54.9574],[-1.5196,54.9575],[-1.519,54.9593],[-1.5162,54.9581],[-1.5153,54.9573],[-1.5152,54.9561],[-1.5171,54.9542],[-1.5186,54.9518],[-1.5179,54.9467],[-1.5163,54.9454],[-1.5124,54.9368],[-1.5104,54.9321],[-1.5112,54.9317],[-1.5121,54.9321],[-1.5145,54.9317],[-1.517,54.9308],[-1.5198,54.9314],[-1.5247,54.9331],[-1.5291,54.933],[-1.5307,54.9326],[-1.5325,54.9315],[-1.5357,54.9321],[-1.5438,54.9313],[-1.5471,54.9306],[-1.5522,54.9285],[-1.5533,54.9277],[-1.5565,54.9299],[-1.5627,54.9274],[-1.5689,54.9246],[-1.5671,54.9232],[-1.5654,54.9199],[-1.5631,54.9171],[-1.56,54.9146],[-1.5594,54.9128],[-1.5571,54.9092],[-1.5571,54.9079],[-1.5584,54.9066],[-1.5601,54.9063],[-1.5627,54.905],[-1.5608,54.904],[-1.5598,54.9029],[-1.5582,54.9027],[-1.5585,54.8988],[-1.5586,54.893],[-1.5583,54.8911],[-1.5571,54.891],[-1.5572,54.8882],[-1.5585,54.8882],[-1.5586,54.8861],[-1.5561,54.8848],[-1.5585,54.8844],[-1.5594,54.882],[-1.562,54.8808],[-1.5666,54.8807],[-1.5681,54.8805],[-1.571,54.8795],[-1.5759,54.8789],[-1.5759,54.8783],[-1.5799,54.8778],[-1.582,54.8861],[-1.5843,54.8932],[-1.5865,54.8942],[-1.5882,54.8944],[-1.5885,54.8955],[-1.5897,54.8962],[-1.5909,54.8987],[-1.5923,54.9002],[-1.5936,54.9009],[-1.5942,54.902],[-1.5979,54.9015],[-1.6008,54.8998],[-1.6002,54.8991],[-1.602,54.8984],[-1.6074,54.8983],[-1.6069,54.8973],[-1.6105,54.8952],[-1.6119,54.8953],[-1.6148,54.8924],[-1.6165,54.8911],[-1.6183,54.8901],[-1.619,54.8886],[-1.6188,54.887],[-1.621,54.8873],[-1.6222,54.8867],[-1.6233,54.8872],[-1.6255,54.887],[-1.6276,54.8863],[-1.6284,54.8851],[-1.6311,54.8848],[-1.6313,54.884],[-1.6352,54.8823],[-1.6368,54.8809],[-1.6392,54.8807],[-1.64,54.8798],[-1.6435,54.8788],[-1.6453,54.8788],[-1.6492,54.8795],[-1.651,54.8797],[-1.6507,54.8807],[-1.6466,54.8812],[-1.6467,54.8825],[-1.6478,54.8842],[-1.648,54.8855],[-1.6466,54.8856],[-1.6469,54.888],[-1.6473,54.8886],[-1.6485,54.8917],[-1.65,54.8936],[-1.6534,54.893],[-1.6558,54.8921],[-1.6563,54.8909],[-1.6574,54.8906],[-1.6601,54.8909],[-1.6592,54.8928],[-1.6597,54.8936],[-1.6614,54.8943],[-1.663,54.8959],[-1.6654,54.8952],[-1.6681,54.8954],[-1.6714,54.8966],[-1.6727,54.897],[-1.6757,54.8982],[-1.6766,54.8991],[-1.6781,54.8998],[-1.678,54.9018],[-1.6765,54.9033],[-1.6763,54.9053],[-1.6755,54.9066],[-1.6748,54.9096],[-1.6758,54.9095],[-1.6819,54.9078],[-1.6835,54.9085],[-1.6876,54.9079],[-1.6895,54.9065],[-1.6891,54.9058],[-1.6908,54.9046],[-1.6909,54.9033],[-1.6917,54.9026],[-1.6935,54.9033],[-1.694,54.9041],[-1.6957,54.9048],[-1.6976,54.9062],[-1.6967,54.9065],[-1.6985,54.9082],[-1.6986,54.909],[-1.7086,54.9092],[-1.7133,54.9088],[-1.7164,54.9077],[-1.717,54.9084],[-1.7192,54.908],[-1.7212,54.9082],[-1.7232,54.9101],[-1.725,54.9089],[-1.7259,54.9097],[-1.7275,54.9103],[-1.728,54.9115],[-1.7276,54.9124],[-1.7287,54.9141],[-1.7301,54.9151],[-1.7311,54.9165],[-1.7323,54.9166],[-1.7341,54.9181],[-1.7376,54.9187],[-1.7391,54.9171],[-1.74,54.9168],[-1.7418,54.9173],[-1.7436,54.9172],[-1.7462,54.9165],[-1.7483,54.9177],[-1.75,54.9176],[-1.7514,54.917],[-1.7552,54.9129],[-1.7571,54.9116],[-1.76,54.9106],[-1.7602,54.9092],[-1.7621,54.9083],[-1.7656,54.9086],[-1.7663,54.9095],[-1.7679,54.9094],[-1.768,54.907],[-1.7696,54.9068],[-1.7727,54.9078],[-1.7762,54.9099],[-1.7812,54.9115],[-1.7824,54.9112],[-1.7825,54.91],[-1.7857,54.9091],[-1.7911,54.9087],[-1.7918,54.9074],[-1.7939,54.9053],[-1.7942,54.9038],[-1.7962,54.9037],[-1.7987,54.9055],[-1.8005,54.9061],[-1.8026,54.9046],[-1.8038,54.9044],[-1.8057,54.9052],[-1.807,54.9071],[-1.8089,54.907],[-1.8148,54.9053],[-1.8171,54.9054],[-1.8191,54.9059],[-1.821,54.9057],[-1.8237,54.908],[-1.8287,54.9105],[-1.8311,54.9106],[-1.8343,54.912],[-1.8364,54.9121],[-1.8397,54.9131],[-1.8424,54.9133],[-1.8447,54.9141],[-1.8468,54.9145],[-1.8483,54.9144],[-1.8504,54.9152],[-1.8507,54.9158],[-1.8526,54.9172],[-1.8521,54.9185],[-1.8507,54.9198],[-1.8485,54.9209],[-1.8458,54.9238],[-1.8441,54.927],[-1.8416,54.928],[-1.8412,54.9296],[-1.8333,54.9305],[-1.8269,54.9302],[-1.8273,54.9311],[-1.8256,54.9337],[-1.8265,54.9341],[-1.8272,54.9359],[-1.8271,54.9369],[-1.8258,54.9376],[-1.8246,54.9391],[-1.8252,54.9409],[-1.8277,54.9421],[-1.8311,54.9443],[-1.8297,54.9466],[-1.8323,54.9491],[-1.8321,54.9496],[-1.8337,54.9512],[-1.8334,54.9528],[-1.8313,54.9547],[-1.8285,54.9554],[-1.8229,54.9558],[-1.8226,54.9567],[-1.8241,54.9593],[-1.8228,54.9604],[-1.8242,54.9616],[-1.824,54.9625],[-1.8225,54.9638],[-1.822,54.9657],[-1.8203,54.9664],[-1.8188,54.9663],[-1.8178,54.9672],[-1.8155,54.9673],[-1.8151,54.9679],[-1.816,54.9687],[-1.8146,54.9693],[-1.8124,54.971],[-1.813,54.973],[-1.8125,54.9743],[-1.8131,54.9747],[-1.8128,54.9763],[-1.8049,54.978],[-1.8026,54.9789],[-1.801,54.9791],[-1.7976,54.9807],[-1.7931,54.9832],[-1.7913,54.9838],[-1.785,54.9845],[-1.7848,54.9838],[-1.7817,54.9831],[-1.7766,54.9813],[-1.7734,54.9806],[-1.7652,54.9801],[-1.7613,54.9806],[-1.7561,54.9817],[-1.7517,54.9819],[-1.7488,54.9816],[-1.7442,54.9803],[-1.7352,54.9772],[-1.7285,54.975],[-1.7273,54.9736],[-1.728,54.9715],[-1.7274,54.9703],[-1.7247,54.9685],[-1.722,54.9676],[-1.7189,54.9668],[-1.7136,54.9665],[-1.7103,54.9661],[-1.7077,54.967],[-1.7066,54.969],[-1.7056,54.9697],[-1.703,54.9703],[-1.6988,54.9699],[-1.6963,54.969],[-1.6901,54.9662],[-1.6815,54.9638],[-1.6791,54.9633],[-1.6772,54.9639],[-1.6739,54.9639],[-1.6614,54.9622],[-1.6573,54.9615],[-1.6543,54.9603],[-1.649,54.9589],[-1.6484,54.9594],[-1.6427,54.9585],[-1.6417,54.958],[-1.6374,54.9578],[-1.6357,54.9571],[-1.6321,54.9569],[-1.63,54.9577],[-1.6271,54.9584],[-1.6198,54.9605],[-1.6149,54.9624],[-1.6132,54.9637],[-1.61,54.9656],[-1.6069,54.967],[-1.6031,54.9684],[-1.5988,54.9693],[-1.5957,54.9698],[-1.5923,54.9699],[-1.5886,54.9694],[-1.5865,54.9684],[-1.5827,54.9654],[-1.5804,54.9642],[-1.5772,54.9634],[-1.5747,54.9638],[-1.5699,54.9641],[-1.5682,54.9639],[-1.5642,54.9628],[-1.5616,54.9617],[-1.5582,54.9594],[-1.556,54.9585],[-1.5524,54.958],[-1.548,54.9599],[-1.5447,54.9604],[-1.5384,54.9606],[-1.5359,54.9617],[-1.5347,54.963],[-1.5339,54.9646],[-1.5342,54.9651]]]}</t>
  </si>
  <si>
    <t>{"type":"Polygon","coordinates":[[[-0.1044,51.5648],[-0.1007,51.5671],[-0.0961,51.5707],[-0.0978,51.5736],[-0.0947,51.5736],[-0.0931,51.574],[-0.0903,51.5743],[-0.0874,51.5744],[-0.0857,51.575],[-0.0809,51.5756],[-0.0762,51.5749],[-0.0758,51.5755],[-0.0719,51.5756],[-0.0667,51.5764],[-0.0668,51.5766],[-0.0612,51.5778],[-0.06,51.5754],[-0.0589,51.5738],[-0.0584,51.5725],[-0.0559,51.5706],[-0.0542,51.5701],[-0.0534,51.5687],[-0.0507,51.5675],[-0.0475,51.5652],[-0.0466,51.564],[-0.0472,51.5626],[-0.0451,51.5618],[-0.0424,51.5614],[-0.0401,51.5618],[-0.039,51.5612],[-0.0368,51.5615],[-0.0329,51.5606],[-0.0307,51.5613],[-0.0292,51.5613],[-0.0259,51.5599],[-0.0245,51.5589],[-0.024,51.5574],[-0.023,51.5573],[-0.0185,51.5552],[-0.0175,51.5534],[-0.0172,51.5516],[-0.019,51.5516],[-0.0189,51.5503],[-0.0175,51.5475],[-0.0166,51.5434],[-0.0204,51.5436],[-0.0253,51.5432],[-0.029,51.5423],[-0.0295,51.543],[-0.031,51.5435],[-0.0329,51.5446],[-0.0378,51.5418],[-0.0374,51.5413],[-0.0414,51.5375],[-0.0449,51.5358],[-0.0469,51.5355],[-0.0484,51.5357],[-0.0496,51.5363],[-0.0514,51.5364],[-0.0524,51.5359],[-0.0528,51.5349],[-0.0552,51.5351],[-0.0581,51.5342],[-0.0607,51.5344],[-0.0617,51.5353],[-0.0629,51.535],[-0.0622,51.5332],[-0.0654,51.5329],[-0.0663,51.5312],[-0.0723,51.5308],[-0.0746,51.5298],[-0.0757,51.5284],[-0.0773,51.5273],[-0.0766,51.5264],[-0.0764,51.5243],[-0.0757,51.5236],[-0.0762,51.5222],[-0.0782,51.5219],[-0.0794,51.5188],[-0.078,51.5185],[-0.0769,51.5167],[-0.074,51.5145],[-0.0733,51.5129],[-0.0728,51.5104],[-0.0756,51.5097],[-0.0763,51.5105],[-0.0782,51.5099],[-0.0794,51.5078],[-0.0813,51.5083],[-0.0837,51.5084],[-0.087,51.5089],[-0.0901,51.509],[-0.0968,51.5104],[-0.0997,51.5108],[-0.111,51.5108],[-0.1116,51.5108],[-0.1115,51.5116],[-0.1124,51.5128],[-0.1111,51.5138],[-0.1116,51.5153],[-0.1137,51.518],[-0.1116,51.5182],[-0.1078,51.5178],[-0.1053,51.5185],[-0.1004,51.5201],[-0.0977,51.5207],[-0.0974,51.5219],[-0.098,51.5229],[-0.0951,51.5231],[-0.0943,51.5215],[-0.0897,51.5207],[-0.09,51.52],[-0.0862,51.5188],[-0.0852,51.5203],[-0.0845,51.5221],[-0.0842,51.5239],[-0.0854,51.5245],[-0.0848,51.5254],[-0.085,51.5262],[-0.0868,51.5258],[-0.0878,51.5261],[-0.0887,51.5274],[-0.0954,51.5292],[-0.0953,51.5305],[-0.097,51.533],[-0.0925,51.5347],[-0.0865,51.5376],[-0.0837,51.5451],[-0.0838,51.5466],[-0.0768,51.5461],[-0.0764,51.5473],[-0.0771,51.5487],[-0.0787,51.5509],[-0.0803,51.5519],[-0.0855,51.5522],[-0.0877,51.5529],[-0.0886,51.5539],[-0.0904,51.5542],[-0.0904,51.5579],[-0.0917,51.5602],[-0.0936,51.5605],[-0.096,51.5612],[-0.0986,51.5608],[-0.1044,51.5648]]]}</t>
  </si>
  <si>
    <t>{"type":"MultiPolygon","coordinates":[[[[0.1587,51.5122],[0.1583,51.512],[0.1525,51.5126],[0.1459,51.5143],[0.1455,51.5152],[0.1436,51.5151],[0.1402,51.5168],[0.1391,51.5176],[0.136,51.5185],[0.1333,51.519],[0.131,51.519],[0.1271,51.5194],[0.1224,51.519],[0.119,51.5181],[0.118,51.5175],[0.1135,51.5155],[0.109,51.5142],[0.1067,51.5139],[0.1045,51.5141],[0.0993,51.5148],[0.0956,51.517],[0.0953,51.5189],[0.0954,51.5206],[0.0928,51.5226],[0.0932,51.5246],[0.0921,51.5266],[0.0905,51.5261],[0.0888,51.5269],[0.0856,51.5261],[0.0831,51.5272],[0.0806,51.5279],[0.0781,51.5297],[0.0763,51.5299],[0.0755,51.532],[0.0739,51.5333],[0.0744,51.5338],[0.0726,51.5354],[0.0705,51.5388],[0.0695,51.5395],[0.0699,51.5409],[0.069,51.542],[0.0697,51.5441],[0.0718,51.5436],[0.0755,51.544],[0.0775,51.5446],[0.0782,51.5443],[0.0814,51.5451],[0.0817,51.5456],[0.0863,51.5475],[0.0905,51.548],[0.0922,51.5486],[0.0935,51.5458],[0.0975,51.5473],[0.0997,51.5484],[0.1042,51.5498],[0.1053,51.5503],[0.1084,51.5527],[0.1111,51.5525],[0.1147,51.5553],[0.1127,51.5565],[0.1133,51.5573],[0.1172,51.5569],[0.1189,51.5573],[0.1205,51.5585],[0.1175,51.5592],[0.1198,51.5625],[0.119,51.5631],[0.1247,51.5642],[0.1275,51.566],[0.1293,51.5665],[0.1297,51.5688],[0.1304,51.57],[0.1299,51.5715],[0.1316,51.5718],[0.1308,51.5734],[0.1294,51.574],[0.1292,51.5763],[0.1316,51.5771],[0.1308,51.5794],[0.1335,51.58],[0.1325,51.5813],[0.1278,51.5816],[0.1281,51.5829],[0.1264,51.5867],[0.131,51.5875],[0.1296,51.5901],[0.1376,51.5939],[0.1466,51.5994],[0.1482,51.599],[0.1477,51.5968],[0.1498,51.5971],[0.1511,51.5954],[0.1506,51.5913],[0.1512,51.5891],[0.1509,51.5838],[0.1484,51.5808],[0.1474,51.5808],[0.147,51.5757],[0.1482,51.5752],[0.148,51.5733],[0.149,51.5732],[0.1493,51.5703],[0.1498,51.5697],[0.1466,51.5694],[0.1474,51.5686],[0.1524,51.5675],[0.1556,51.5653],[0.1598,51.5631],[0.1607,51.5621],[0.1619,51.5616],[0.1663,51.5633],[0.1683,51.5635],[0.1712,51.5646],[0.1734,51.5651],[0.176,51.5647],[0.1781,51.5649],[0.1835,51.5646],[0.184,51.5639],[0.1826,51.5613],[0.1845,51.5602],[0.1848,51.5589],[0.1844,51.5576],[0.185,51.5568],[0.1868,51.5558],[0.1878,51.5542],[0.1902,51.5527],[0.1896,51.5515],[0.1875,51.5502],[0.1863,51.5479],[0.1817,51.5452],[0.1801,51.5438],[0.1792,51.5403],[0.1781,51.5396],[0.1765,51.5392],[0.1739,51.5376],[0.1726,51.5359],[0.1719,51.5343],[0.1708,51.5326],[0.1655,51.5285],[0.1645,51.5271],[0.1641,51.5257],[0.1629,51.5239],[0.1622,51.5213],[0.1597,51.5159],[0.1589,51.5138],[0.1587,51.5122]]],[[[0.0755,51.5298],[0.0755,51.5299],[0.0732,51.5294],[0.0717,51.533],[0.0689,51.5372],[0.0668,51.5399],[0.067,51.5422],[0.0683,51.5444],[0.0694,51.5441],[0.0686,51.5421],[0.0694,51.5403],[0.0693,51.5387],[0.0703,51.5386],[0.0721,51.5354],[0.0729,51.5345],[0.0729,51.5335],[0.0743,51.5324],[0.0754,51.5312],[0.0755,51.5298]]]]}</t>
  </si>
  <si>
    <t>{"type":"Polygon","coordinates":[[[-0.1821,51.6686],[-0.1859,51.6628],[-0.165,51.6582],[-0.1628,51.658],[-0.1605,51.6568],[-0.1548,51.6555],[-0.1537,51.6545],[-0.1535,51.6527],[-0.1526,51.6515],[-0.1523,51.6498],[-0.151,51.6501],[-0.1499,51.6488],[-0.1523,51.648],[-0.1511,51.6472],[-0.1522,51.6458],[-0.1513,51.6453],[-0.1492,51.6453],[-0.1485,51.643],[-0.1479,51.6421],[-0.1451,51.6426],[-0.1439,51.641],[-0.1408,51.638],[-0.1383,51.6365],[-0.1347,51.6348],[-0.1339,51.6337],[-0.1314,51.6326],[-0.1291,51.6323],[-0.1311,51.6297],[-0.1313,51.6285],[-0.1335,51.6263],[-0.1342,51.624],[-0.1355,51.6217],[-0.1385,51.6195],[-0.1418,51.6168],[-0.1421,51.6162],[-0.1445,51.6155],[-0.1414,51.6123],[-0.1388,51.6102],[-0.1435,51.6088],[-0.1429,51.6059],[-0.1422,51.6049],[-0.1422,51.6032],[-0.1442,51.6011],[-0.1445,51.6001],[-0.1474,51.5989],[-0.1514,51.5974],[-0.153,51.5992],[-0.1535,51.601],[-0.1533,51.6027],[-0.1546,51.6041],[-0.1561,51.6051],[-0.1568,51.6049],[-0.1617,51.5977],[-0.161,51.5948],[-0.1603,51.5938],[-0.1595,51.5916],[-0.1602,51.5897],[-0.1601,51.5881],[-0.1586,51.588],[-0.1587,51.5866],[-0.158,51.5857],[-0.1596,51.5845],[-0.1612,51.5854],[-0.1627,51.5845],[-0.1646,51.5839],[-0.1657,51.5832],[-0.1672,51.5813],[-0.1668,51.5787],[-0.1681,51.5769],[-0.1693,51.5774],[-0.1698,51.5764],[-0.1695,51.574],[-0.1712,51.5736],[-0.1713,51.5724],[-0.1731,51.5715],[-0.1744,51.5693],[-0.177,51.5702],[-0.1802,51.5697],[-0.1835,51.568],[-0.1842,51.5674],[-0.1861,51.5669],[-0.1872,51.5662],[-0.1898,51.5651],[-0.1907,51.5619],[-0.1953,51.5605],[-0.1966,51.5607],[-0.1967,51.5592],[-0.1985,51.5588],[-0.1997,51.5568],[-0.1994,51.5562],[-0.2058,51.5553],[-0.206,51.5564],[-0.2088,51.5557],[-0.21,51.5568],[-0.2135,51.5552],[-0.2187,51.5594],[-0.222,51.5629],[-0.2267,51.5668],[-0.2286,51.5678],[-0.2334,51.572],[-0.2346,51.5718],[-0.2354,51.5726],[-0.2389,51.5723],[-0.2424,51.5725],[-0.2445,51.5723],[-0.2467,51.5715],[-0.2462,51.5696],[-0.2473,51.5685],[-0.2498,51.5692],[-0.2525,51.5715],[-0.2531,51.5725],[-0.2514,51.5732],[-0.2526,51.5749],[-0.2546,51.5797],[-0.254,51.5819],[-0.2514,51.5836],[-0.2485,51.5843],[-0.2485,51.5846],[-0.2525,51.5885],[-0.2577,51.5923],[-0.2598,51.5942],[-0.2657,51.599],[-0.2672,51.6004],[-0.2738,51.6057],[-0.276,51.608],[-0.2771,51.6087],[-0.2822,51.6134],[-0.2853,51.6154],[-0.2939,51.6228],[-0.3012,51.6293],[-0.304,51.6315],[-0.3055,51.6334],[-0.3056,51.6344],[-0.3045,51.6363],[-0.3024,51.6364],[-0.2994,51.6357],[-0.2962,51.6354],[-0.2944,51.6356],[-0.2919,51.6365],[-0.2899,51.6367],[-0.2884,51.6365],[-0.2855,51.6369],[-0.2839,51.6378],[-0.2814,51.6383],[-0.2786,51.6383],[-0.2765,51.6389],[-0.274,51.6387],[-0.2742,51.6393],[-0.2729,51.6421],[-0.2701,51.6421],[-0.2683,51.6424],[-0.2684,51.6438],[-0.2668,51.6441],[-0.2641,51.6438],[-0.2633,51.6448],[-0.2616,51.644],[-0.2607,51.6427],[-0.2574,51.6418],[-0.2562,51.6435],[-0.2545,51.6437],[-0.2523,51.6466],[-0.2511,51.6494],[-0.2499,51.6546],[-0.2514,51.6552],[-0.2497,51.6562],[-0.2479,51.6552],[-0.2444,51.6565],[-0.2414,51.6572],[-0.241,51.6568],[-0.238,51.6578],[-0.2383,51.6582],[-0.2362,51.6589],[-0.2347,51.659],[-0.2343,51.6582],[-0.2299,51.6597],[-0.2285,51.66],[-0.228,51.6585],[-0.2261,51.6576],[-0.2198,51.6607],[-0.2189,51.6601],[-0.2172,51.6606],[-0.2134,51.6624],[-0.2122,51.6614],[-0.2079,51.6629],[-0.2112,51.667],[-0.2099,51.6676],[-0.208,51.6666],[-0.2057,51.6686],[-0.2023,51.6678],[-0.2026,51.6693],[-0.2034,51.6701],[-0.1999,51.6702],[-0.199,51.6682],[-0.1949,51.6683],[-0.1967,51.6655],[-0.1926,51.6647],[-0.191,51.664],[-0.1878,51.6679],[-0.1858,51.6685],[-0.1821,51.6686]]]}</t>
  </si>
  <si>
    <t>{"type":"Polygon","coordinates":[[[0.2031,51.458],[0.2025,51.4562],[0.2038,51.456],[0.2033,51.4543],[0.2014,51.4539],[0.2002,51.4526],[0.1979,51.4518],[0.195,51.4519],[0.193,51.4517],[0.1917,51.4507],[0.191,51.4488],[0.1888,51.4491],[0.1874,51.4483],[0.1874,51.4469],[0.1843,51.4447],[0.1811,51.4442],[0.1809,51.4435],[0.1787,51.4435],[0.176,51.442],[0.174,51.4429],[0.1728,51.443],[0.1711,51.4416],[0.1691,51.4387],[0.1687,51.4375],[0.1667,51.4351],[0.1668,51.4319],[0.1662,51.4303],[0.1646,51.4291],[0.1635,51.4289],[0.1591,51.4302],[0.1558,51.4309],[0.1553,51.4291],[0.1537,51.4275],[0.1533,51.4256],[0.1535,51.4236],[0.1528,51.4217],[0.1511,51.4204],[0.1523,51.42],[0.1546,51.4185],[0.1541,51.4178],[0.151,51.4176],[0.1511,51.4149],[0.1491,51.4124],[0.1497,51.4117],[0.1537,51.4113],[0.1529,51.4087],[0.1516,51.4087],[0.1493,51.4091],[0.1489,51.4085],[0.1452,51.4096],[0.1389,51.4117],[0.1341,51.4139],[0.1298,51.4148],[0.1275,51.415],[0.1254,51.4148],[0.1218,51.4138],[0.1189,51.4133],[0.115,51.4131],[0.1125,51.4132],[0.1083,51.4139],[0.1032,51.4157],[0.1023,51.4164],[0.0984,51.4183],[0.0933,51.4212],[0.0901,51.4233],[0.0873,51.4256],[0.0837,51.4295],[0.0829,51.4301],[0.0804,51.4308],[0.0753,51.432],[0.0765,51.4349],[0.075,51.4359],[0.0765,51.4369],[0.0778,51.4364],[0.0809,51.4404],[0.0818,51.44],[0.0844,51.442],[0.0847,51.4426],[0.0874,51.4432],[0.0863,51.4453],[0.0873,51.4457],[0.088,51.4468],[0.0878,51.4487],[0.0868,51.4505],[0.0862,51.4547],[0.0857,51.4566],[0.0814,51.4578],[0.0786,51.4593],[0.0829,51.4598],[0.0822,51.4612],[0.0826,51.4639],[0.0822,51.4646],[0.0822,51.4664],[0.0832,51.4665],[0.0848,51.4687],[0.087,51.47],[0.089,51.4704],[0.0915,51.4722],[0.0942,51.4732],[0.0965,51.4732],[0.0982,51.4755],[0.1002,51.4752],[0.102,51.4745],[0.1034,51.4746],[0.1049,51.4755],[0.1062,51.475],[0.1082,51.4761],[0.109,51.4753],[0.112,51.4731],[0.114,51.4752],[0.115,51.4758],[0.1185,51.4789],[0.1207,51.4785],[0.1242,51.4768],[0.1221,51.4827],[0.1221,51.4856],[0.1215,51.4873],[0.1212,51.4913],[0.1208,51.5061],[0.1205,51.511],[0.1202,51.5114],[0.125,51.513],[0.1286,51.5133],[0.1323,51.5123],[0.1375,51.5102],[0.1447,51.5075],[0.1496,51.5059],[0.1499,51.5064],[0.153,51.5064],[0.1539,51.506],[0.1606,51.5054],[0.1644,51.5045],[0.1667,51.5033],[0.1711,51.4986],[0.172,51.4969],[0.1721,51.4922],[0.1726,51.4888],[0.1735,51.4873],[0.1745,51.4869],[0.176,51.4852],[0.1783,51.4833],[0.1813,51.4819],[0.1848,51.4808],[0.1908,51.4797],[0.1926,51.4798],[0.1937,51.4793],[0.1986,51.4797],[0.2031,51.4807],[0.2063,51.4807],[0.2066,51.4814],[0.2094,51.4818],[0.2117,51.4827],[0.2176,51.4805],[0.2159,51.4794],[0.2162,51.4775],[0.2157,51.4769],[0.2125,51.4762],[0.2113,51.4753],[0.2113,51.4732],[0.2081,51.4708],[0.2093,51.4696],[0.2106,51.4689],[0.211,51.4679],[0.21,51.4658],[0.2103,51.4632],[0.21,51.4623],[0.2074,51.4615],[0.2046,51.4601],[0.2028,51.4584],[0.2031,51.458]]]}</t>
  </si>
  <si>
    <t>{"type":"Polygon","coordinates":[[[-0.2135,51.5552],[-0.2119,51.5537],[-0.2073,51.5503],[-0.2012,51.5446],[-0.1969,51.5409],[-0.1915,51.5363],[-0.193,51.534],[-0.1924,51.5333],[-0.1929,51.5321],[-0.1966,51.5277],[-0.1978,51.5279],[-0.198,51.5301],[-0.1989,51.5309],[-0.203,51.5329],[-0.2076,51.5328],[-0.2117,51.5318],[-0.2152,51.5314],[-0.2151,51.5304],[-0.2159,51.5297],[-0.216,51.5279],[-0.2183,51.5287],[-0.2215,51.5293],[-0.2238,51.53],[-0.2277,51.5299],[-0.2285,51.5304],[-0.2314,51.5311],[-0.2344,51.5326],[-0.2374,51.532],[-0.2436,51.5318],[-0.2463,51.5328],[-0.2477,51.5336],[-0.2508,51.5342],[-0.256,51.534],[-0.2565,51.5349],[-0.2578,51.5353],[-0.2604,51.5345],[-0.2666,51.5305],[-0.2688,51.53],[-0.2706,51.53],[-0.2772,51.5292],[-0.2806,51.5285],[-0.2858,51.5292],[-0.2894,51.5317],[-0.284,51.5335],[-0.2835,51.5328],[-0.2815,51.5332],[-0.281,51.5326],[-0.2789,51.5333],[-0.2781,51.5349],[-0.2825,51.5387],[-0.2851,51.5374],[-0.2887,51.5361],[-0.2935,51.5349],[-0.2969,51.5351],[-0.2996,51.5333],[-0.3027,51.532],[-0.3075,51.5331],[-0.3064,51.5338],[-0.3059,51.5367],[-0.306,51.5394],[-0.3047,51.5399],[-0.3063,51.5411],[-0.3086,51.5432],[-0.308,51.5444],[-0.3089,51.5452],[-0.3077,51.5459],[-0.3098,51.547],[-0.3112,51.5474],[-0.3126,51.5492],[-0.3177,51.5515],[-0.3261,51.5547],[-0.328,51.5553],[-0.3356,51.5566],[-0.3349,51.5578],[-0.3319,51.5608],[-0.3314,51.5615],[-0.3295,51.5624],[-0.3282,51.5625],[-0.3287,51.5659],[-0.3297,51.5671],[-0.3262,51.5679],[-0.3222,51.5697],[-0.3247,51.5732],[-0.3254,51.5759],[-0.3267,51.5788],[-0.3234,51.5794],[-0.3188,51.5811],[-0.3143,51.5837],[-0.3106,51.5852],[-0.3068,51.5865],[-0.3031,51.5873],[-0.3005,51.5872],[-0.2983,51.5868],[-0.2943,51.5866],[-0.2825,51.585],[-0.2834,51.5889],[-0.284,51.5902],[-0.2857,51.5918],[-0.2891,51.5929],[-0.2904,51.5936],[-0.2877,51.5943],[-0.2856,51.5952],[-0.2833,51.5957],[-0.2765,51.5965],[-0.277,51.5969],[-0.2731,51.5983],[-0.2714,51.5983],[-0.2672,51.6004],[-0.2657,51.599],[-0.2598,51.5942],[-0.2577,51.5923],[-0.2525,51.5885],[-0.2485,51.5846],[-0.2485,51.5843],[-0.2514,51.5836],[-0.254,51.5819],[-0.2546,51.5797],[-0.2526,51.5749],[-0.2514,51.5732],[-0.2531,51.5725],[-0.2525,51.5715],[-0.2498,51.5692],[-0.2473,51.5685],[-0.2462,51.5696],[-0.2467,51.5715],[-0.2445,51.5723],[-0.2424,51.5725],[-0.2389,51.5723],[-0.2354,51.5726],[-0.2346,51.5718],[-0.2334,51.572],[-0.2286,51.5678],[-0.2267,51.5668],[-0.222,51.5629],[-0.2187,51.5594],[-0.2135,51.5552]]]}</t>
  </si>
  <si>
    <t>{"type":"Polygon","coordinates":[[[0.0753,51.432],[0.0804,51.4308],[0.0829,51.4301],[0.0837,51.4295],[0.0873,51.4256],[0.0901,51.4233],[0.0933,51.4212],[0.0984,51.4183],[0.1023,51.4164],[0.1032,51.4157],[0.1083,51.4139],[0.1125,51.4132],[0.115,51.4131],[0.1189,51.4133],[0.1218,51.4138],[0.1254,51.4148],[0.1275,51.415],[0.1298,51.4148],[0.1341,51.4139],[0.1389,51.4117],[0.1452,51.4096],[0.1489,51.4085],[0.1509,51.4067],[0.1527,51.4061],[0.1543,51.4049],[0.1565,51.4024],[0.1578,51.3992],[0.1577,51.3981],[0.159,51.3958],[0.1599,51.3946],[0.1624,51.3925],[0.1582,51.3922],[0.1477,51.3928],[0.1475,51.3922],[0.1498,51.3909],[0.1486,51.3887],[0.1489,51.3876],[0.1502,51.3864],[0.1498,51.3837],[0.1504,51.3834],[0.1503,51.3811],[0.1496,51.3801],[0.1511,51.3799],[0.1509,51.3791],[0.1532,51.378],[0.1525,51.3763],[0.1496,51.3736],[0.1512,51.3722],[0.1501,51.3702],[0.152,51.3697],[0.1516,51.3683],[0.1494,51.3692],[0.1486,51.3679],[0.1472,51.367],[0.1483,51.3664],[0.145,51.3629],[0.1445,51.3608],[0.1453,51.3601],[0.1448,51.3584],[0.1459,51.3582],[0.1451,51.3558],[0.144,51.3549],[0.1436,51.353],[0.1428,51.3525],[0.1426,51.3507],[0.141,51.3501],[0.1413,51.3495],[0.1395,51.3485],[0.1382,51.3467],[0.1363,51.3456],[0.1369,51.3442],[0.1345,51.3449],[0.1318,51.3455],[0.1304,51.3454],[0.1251,51.3459],[0.1213,51.3444],[0.1186,51.3442],[0.1172,51.3432],[0.1167,51.3413],[0.1173,51.3398],[0.1184,51.34],[0.119,51.3387],[0.1183,51.3384],[0.12,51.3347],[0.1216,51.3338],[0.1202,51.3321],[0.1181,51.3308],[0.1173,51.3295],[0.1157,51.3295],[0.1142,51.3274],[0.1101,51.328],[0.1097,51.3267],[0.1072,51.3275],[0.1047,51.3273],[0.1032,51.326],[0.1008,51.3256],[0.1001,51.3241],[0.0962,51.3213],[0.0927,51.3198],[0.0878,51.3183],[0.0868,51.3172],[0.085,51.316],[0.0855,51.3147],[0.0849,51.3122],[0.0836,51.3107],[0.0846,51.3083],[0.0841,51.3081],[0.0848,51.306],[0.0828,51.3056],[0.0851,51.3029],[0.086,51.3016],[0.0862,51.3004],[0.0895,51.2977],[0.0912,51.2968],[0.0892,51.2961],[0.0871,51.2945],[0.0857,51.2931],[0.0833,51.2923],[0.0804,51.2917],[0.0786,51.2918],[0.0727,51.2915],[0.0643,51.2899],[0.0624,51.2899],[0.0585,51.2894],[0.056,51.2924],[0.0544,51.2921],[0.0504,51.294],[0.0482,51.2937],[0.0457,51.294],[0.0447,51.2931],[0.0424,51.2927],[0.0433,51.2966],[0.0443,51.2986],[0.0431,51.2991],[0.0428,51.301],[0.0411,51.3027],[0.0388,51.3039],[0.0365,51.3057],[0.0329,51.3075],[0.0303,51.3056],[0.0281,51.3048],[0.0248,51.3022],[0.0236,51.2997],[0.0208,51.2966],[0.0209,51.2957],[0.0191,51.2917],[0.015,51.2918],[0.0145,51.2926],[0.0134,51.2963],[0.0111,51.302],[0.0111,51.303],[0.0103,51.3056],[0.0096,51.3066],[0.0085,51.3101],[0.0103,51.3161],[0.0066,51.3156],[0.0054,51.3187],[0.0049,51.3219],[0.0037,51.3245],[0.0032,51.327],[0.0023,51.3291],[0.0033,51.3322],[0.0008,51.3336],[-0.0004,51.3378],[-0.0015,51.3405],[-0.0019,51.3421],[-0.004,51.3483],[-0.0046,51.3496],[-0.0053,51.3527],[-0.0085,51.3556],[-0.0119,51.3573],[-0.0131,51.3572],[-0.0157,51.3589],[-0.0182,51.3614],[-0.0189,51.3628],[-0.0208,51.3643],[-0.0223,51.3659],[-0.0236,51.3653],[-0.0245,51.3664],[-0.0231,51.367],[-0.0236,51.3691],[-0.0236,51.3722],[-0.0262,51.3765],[-0.0261,51.3772],[-0.0268,51.3794],[-0.028,51.3794],[-0.0284,51.378],[-0.0305,51.3772],[-0.0357,51.3769],[-0.037,51.377],[-0.0369,51.379],[-0.0377,51.3816],[-0.0379,51.3832],[-0.0365,51.3885],[-0.0428,51.3895],[-0.0468,51.3918],[-0.0478,51.393],[-0.0517,51.3936],[-0.0534,51.3952],[-0.051,51.3971],[-0.0521,51.3983],[-0.0507,51.3996],[-0.053,51.4015],[-0.0569,51.4005],[-0.0594,51.3993],[-0.0602,51.3995],[-0.0622,51.4015],[-0.0638,51.4016],[-0.0669,51.4028],[-0.0689,51.4042],[-0.0702,51.4063],[-0.0723,51.4079],[-0.0734,51.4096],[-0.0735,51.4111],[-0.0728,51.4127],[-0.0737,51.4129],[-0.0764,51.4144],[-0.0805,51.4156],[-0.0811,51.4172],[-0.0785,51.4198],[-0.0783,51.4206],[-0.0749,51.4258],[-0.0739,51.4262],[-0.0707,51.4262],[-0.0689,51.4256],[-0.068,51.4258],[-0.0661,51.4251],[-0.0635,51.4253],[-0.0581,51.4233],[-0.0552,51.4229],[-0.0548,51.4237],[-0.0518,51.4236],[-0.0518,51.4225],[-0.0486,51.4228],[-0.0437,51.4229],[-0.0403,51.4243],[-0.0385,51.424],[-0.0375,51.425],[-0.0349,51.425],[-0.0318,51.4247],[-0.032,51.4255],[-0.0301,51.4256],[-0.026,51.4236],[-0.0244,51.4232],[-0.0209,51.4209],[-0.0208,51.4199],[-0.0214,51.4184],[-0.0226,51.4175],[-0.0222,51.4167],[-0.0207,51.416],[-0.0178,51.4157],[-0.018,51.4151],[-0.0142,51.4151],[-0.0143,51.4137],[-0.0105,51.4136],[-0.0085,51.4143],[-0.005,51.4146],[-0.0033,51.4151],[-0.0034,51.4157],[-0.0008,51.4159],[-0.0001,51.4176],[0.0017,51.4186],[0.0035,51.4174],[0.0057,51.4185],[0.0052,51.4193],[0.0063,51.421],[0.0073,51.4214],[0.0081,51.423],[0.01,51.4225],[0.0118,51.4241],[0.0144,51.4252],[0.0141,51.4262],[0.016,51.4262],[0.0188,51.4271],[0.0211,51.4268],[0.0254,51.429],[0.0272,51.4281],[0.0303,51.4259],[0.0338,51.4241],[0.0362,51.4224],[0.0387,51.4246],[0.0383,51.429],[0.0375,51.4314],[0.0377,51.4333],[0.0337,51.4317],[0.0302,51.4331],[0.029,51.4344],[0.0287,51.4364],[0.0272,51.4366],[0.0257,51.436],[0.0249,51.4372],[0.0248,51.4382],[0.0288,51.4388],[0.0286,51.4405],[0.0294,51.4417],[0.0303,51.4443],[0.0332,51.4437],[0.0355,51.4424],[0.0398,51.441],[0.0422,51.4395],[0.0433,51.4377],[0.0478,51.4338],[0.051,51.4315],[0.0539,51.4284],[0.0564,51.4262],[0.0586,51.4246],[0.0609,51.4251],[0.0617,51.4237],[0.0629,51.4241],[0.0647,51.4256],[0.0664,51.4263],[0.0716,51.4294],[0.0735,51.4313],[0.0753,51.432]]]}</t>
  </si>
  <si>
    <t>{"type":"Polygon","coordinates":[[[-0.1424,51.5691],[-0.1419,51.5683],[-0.1411,51.5654],[-0.1407,51.5646],[-0.1406,51.5623],[-0.1411,51.5607],[-0.1385,51.557],[-0.1373,51.5555],[-0.1355,51.5547],[-0.1344,51.5536],[-0.1309,51.5514],[-0.1303,51.5499],[-0.1273,51.5477],[-0.1269,51.547],[-0.1257,51.5421],[-0.1249,51.5406],[-0.1227,51.5379],[-0.1224,51.5369],[-0.1224,51.534],[-0.1226,51.5307],[-0.1199,51.5309],[-0.1161,51.5299],[-0.1153,51.5276],[-0.1129,51.5264],[-0.1143,51.5255],[-0.1135,51.5244],[-0.1119,51.5236],[-0.109,51.523],[-0.1083,51.5221],[-0.107,51.5222],[-0.106,51.5207],[-0.1053,51.5185],[-0.1078,51.5178],[-0.1116,51.5182],[-0.1137,51.518],[-0.1116,51.5153],[-0.1139,51.5148],[-0.1147,51.516],[-0.1186,51.515],[-0.1195,51.5145],[-0.1229,51.5151],[-0.1245,51.5142],[-0.1276,51.5127],[-0.1294,51.5135],[-0.1308,51.5171],[-0.1326,51.5172],[-0.1343,51.518],[-0.1353,51.5189],[-0.137,51.5189],[-0.1429,51.5239],[-0.1452,51.524],[-0.1458,51.5253],[-0.1472,51.525],[-0.1527,51.5375],[-0.1542,51.5374],[-0.1594,51.5364],[-0.1605,51.5373],[-0.165,51.5358],[-0.168,51.5379],[-0.1695,51.5386],[-0.1709,51.5378],[-0.172,51.5384],[-0.1735,51.5376],[-0.1742,51.5383],[-0.1739,51.5395],[-0.1783,51.5398],[-0.1804,51.5395],[-0.1846,51.538],[-0.1878,51.535],[-0.1888,51.5345],[-0.1915,51.5363],[-0.1969,51.5409],[-0.2012,51.5446],[-0.2073,51.5503],[-0.2119,51.5537],[-0.2135,51.5552],[-0.21,51.5568],[-0.2088,51.5557],[-0.206,51.5564],[-0.2058,51.5553],[-0.1994,51.5562],[-0.1997,51.5568],[-0.1985,51.5588],[-0.1967,51.5592],[-0.1966,51.5607],[-0.1953,51.5605],[-0.1907,51.5619],[-0.1898,51.5651],[-0.1872,51.5662],[-0.1861,51.5669],[-0.1842,51.5674],[-0.1835,51.568],[-0.1802,51.5697],[-0.177,51.5702],[-0.1744,51.5693],[-0.1731,51.5715],[-0.1713,51.5724],[-0.1699,51.5728],[-0.1669,51.573],[-0.1646,51.5725],[-0.1606,51.5728],[-0.1589,51.5722],[-0.1504,51.5716],[-0.1481,51.5708],[-0.1446,51.5701],[-0.1424,51.5691]]]}</t>
  </si>
  <si>
    <t>{"type":"MultiPolygon","coordinates":[[[[-4.2469,55.6791],[-4.2466,55.6742],[-4.2306,55.6607],[-4.2224,55.6539],[-4.217,55.6472],[-4.2154,55.6437],[-4.2168,55.644],[-4.2216,55.6369],[-4.2216,55.6351],[-4.2162,55.6315],[-4.213,55.6302],[-4.2113,55.6297],[-4.2092,55.6297],[-4.2063,55.6283],[-4.203,55.6276],[-4.2019,55.6269],[-4.2012,55.6239],[-4.2015,55.6226],[-4.2034,55.6209],[-4.2037,55.6199],[-4.203,55.6192],[-4.203,55.6171],[-4.2053,55.6149],[-4.1942,55.612],[-4.194,55.6123],[-4.1886,55.6103],[-4.1871,55.609],[-4.1847,55.6082],[-4.1818,55.6053],[-4.178,55.6047],[-4.1754,55.605],[-4.1755,55.6035],[-4.1775,55.6029],[-4.1784,55.6031],[-4.1809,55.6027],[-4.182,55.6032],[-4.1841,55.6029],[-4.1872,55.603],[-4.1897,55.6017],[-4.192,55.6016],[-4.1946,55.6007],[-4.1964,55.5986],[-4.1959,55.5976],[-4.1972,55.5975],[-4.1993,55.5955],[-4.1983,55.5947],[-4.199,55.5941],[-4.2016,55.5935],[-4.2011,55.5929],[-4.2027,55.5916],[-4.2028,55.5896],[-4.2039,55.5881],[-4.2034,55.5875],[-4.2049,55.5859],[-4.2027,55.5853],[-4.2035,55.5843],[-4.2034,55.5833],[-4.2044,55.5826],[-4.2058,55.5825],[-4.2076,55.5813],[-4.209,55.5812],[-4.2091,55.5803],[-4.2114,55.5789],[-4.2108,55.578],[-4.2117,55.577],[-4.2145,55.5758],[-4.2171,55.5754],[-4.2179,55.5748],[-4.2205,55.5743],[-4.224,55.5726],[-4.2255,55.5715],[-4.2264,55.5699],[-4.2272,55.5696],[-4.2279,55.5682],[-4.2302,55.5668],[-4.2336,55.5652],[-4.2366,55.5641],[-4.2387,55.5638],[-4.2427,55.5621],[-4.2405,55.5613],[-4.2363,55.5617],[-4.2338,55.5605],[-4.231,55.5608],[-4.2286,55.5603],[-4.2276,55.559],[-4.2283,55.5522],[-4.2277,55.5521],[-4.2247,55.5505],[-4.2234,55.5503],[-4.2206,55.5506],[-4.2187,55.5522],[-4.2158,55.5529],[-4.2126,55.5527],[-4.21,55.5533],[-4.2053,55.555],[-4.2011,55.5564],[-4.1969,55.5591],[-4.1948,55.56],[-4.1936,55.5611],[-4.1857,55.5632],[-4.1841,55.5649],[-4.1806,55.5661],[-4.1795,55.5655],[-4.1764,55.5656],[-4.1734,55.5646],[-4.1727,55.5657],[-4.1677,55.5654],[-4.167,55.5665],[-4.1586,55.5677],[-4.1547,55.5691],[-4.1538,55.5703],[-4.1509,55.5722],[-4.1477,55.5727],[-4.1459,55.57],[-4.1434,55.5697],[-4.1375,55.5675],[-4.1302,55.5662],[-4.1263,55.5657],[-4.1197,55.5666],[-4.118,55.5661],[-4.1151,55.5663],[-4.11,55.5661],[-4.1072,55.5667],[-4.1011,55.5691],[-4.0928,55.5701],[-4.0918,55.5686],[-4.0898,55.569],[-4.0863,55.5692],[-4.0822,55.5682],[-4.075,55.5713],[-4.0732,55.5716],[-4.0694,55.5737],[-4.0654,55.5757],[-4.0647,55.5767],[-4.0661,55.5781],[-4.0662,55.5798],[-4.0627,55.5803],[-4.0622,55.5814],[-4.0592,55.5825],[-4.0561,55.5833],[-4.0488,55.5846],[-4.046,55.5866],[-4.043,55.5882],[-4.0406,55.589],[-4.039,55.5913],[-4.0375,55.5897],[-4.0341,55.5883],[-4.0337,55.5841],[-4.0273,55.5823],[-4.0234,55.5815],[-4.02,55.5793],[-4.0151,55.5771],[-4.012,55.5761],[-4.0083,55.5754],[-4.0078,55.5744],[-4.0084,55.5715],[-4.0097,55.5699],[-4.0075,55.5683],[-4.0065,55.5683],[-4.0027,55.5666],[-3.997,55.5635],[-3.995,55.5642],[-3.9937,55.564],[-3.9915,55.5644],[-3.9913,55.5636],[-3.9894,55.5629],[-3.988,55.5632],[-3.986,55.5627],[-3.9836,55.5627],[-3.9806,55.5638],[-3.9764,55.5647],[-3.9755,55.5617],[-3.9738,55.5602],[-3.9742,55.5598],[-3.9728,55.5578],[-3.9721,55.5564],[-3.969,55.5567],[-3.9658,55.5567],[-3.9636,55.5571],[-3.9597,55.5569],[-3.9587,55.5571],[-3.9571,55.5558],[-3.9586,55.5522],[-3.9587,55.5504],[-3.9583,55.5494],[-3.9603,55.5465],[-3.9607,55.5447],[-3.9595,55.5429],[-3.9583,55.5432],[-3.9582,55.5418],[-3.9587,55.5408],[-3.9605,55.5399],[-3.9622,55.538],[-3.9654,55.535],[-3.9727,55.5343],[-3.9743,55.5304],[-3.9767,55.5307],[-3.9786,55.5295],[-3.9877,55.5264],[-3.9892,55.5246],[-3.9894,55.5227],[-3.9881,55.5217],[-3.9882,55.5198],[-3.9903,55.5196],[-3.9922,55.517],[-3.9942,55.5151],[-3.9941,55.5137],[-3.9966,55.5121],[-3.9989,55.511],[-3.9995,55.5099],[-4.0015,55.5092],[-4.0044,55.5079],[-4.0064,55.5075],[-4.0075,55.5055],[-4.0124,55.505],[-4.0133,55.5032],[-4.0152,55.5018],[-4.0156,55.501],[-4.0183,55.4997],[-4.0195,55.4986],[-4.0195,55.4964],[-4.019,55.4953],[-4.0208,55.4951],[-4.0237,55.4943],[-4.0257,55.4925],[-4.0245,55.4914],[-4.0214,55.4897],[-4.02,55.4885],[-4.0173,55.4877],[-4.0159,55.487],[-4.014,55.4846],[-4.0116,55.4829],[-4.0125,55.4804],[-4.0139,55.478],[-4.0141,55.4754],[-4.0168,55.4747],[-4.0168,55.473],[-4.0153,55.472],[-4.0143,55.4725],[-4.0118,55.4724],[-4.008,55.4714],[-4.0031,55.4674],[-4.0014,55.4669],[-4.0021,55.4652],[-4.0004,55.4637],[-3.9984,55.4635],[-3.9958,55.4647],[-3.9931,55.4645],[-3.9914,55.4648],[-3.9862,55.4641],[-3.9866,55.4618],[-3.9871,55.461],[-3.9919,55.4606],[-3.9926,55.4595],[-3.9957,55.4562],[-3.9974,55.4561],[-3.9978,55.4552],[-4.0016,55.4554],[-4.0052,55.4547],[-4.0108,55.4511],[-4.0118,55.4493],[-4.013,55.4482],[-4.016,55.4478],[-4.0167,55.4466],[-4.0087,55.4448],[-4.0068,55.4433],[-4.005,55.443],[-4.0041,55.4406],[-4.0025,55.439],[-4.0021,55.4376],[-4.0027,55.4365],[-4.0078,55.4356],[-4.0124,55.4334],[-4.019,55.4306],[-4.0262,55.4281],[-4.027,55.4276],[-4.0313,55.4262],[-4.0325,55.4243],[-4.0355,55.4235],[-4.0429,55.4222],[-4.0461,55.4221],[-4.0512,55.4236],[-4.0543,55.4211],[-4.0593,55.4195],[-4.0632,55.4178],[-4.0654,55.4179],[-4.0684,55.4157],[-4.0705,55.415],[-4.0781,55.4135],[-4.0824,55.4129],[-4.0863,55.4115],[-4.0909,55.4121],[-4.0918,55.4099],[-4.094,55.4042],[-4.0958,55.4006],[-4.0966,55.3985],[-4.0991,55.3955],[-4.0981,55.3954],[-4.0979,55.3935],[-4.0982,55.3922],[-4.0977,55.3905],[-4.0987,55.3891],[-4.0971,55.3867],[-4.0972,55.3855],[-4.1014,55.3819],[-4.1043,55.3743],[-4.1064,55.3711],[-4.1075,55.369],[-4.1026,55.3658],[-4.1029,55.3642],[-4.101,55.3615],[-4.0997,55.3605],[-4.0994,55.3582],[-4.0969,55.3569],[-4.0929,55.3537],[-4.0913,55.3534],[-4.0857,55.3513],[-4.0897,55.3494],[-4.0904,55.348],[-4.0931,55.3463],[-4.0943,55.346],[-4.0953,55.3449],[-4.0974,55.3442],[-4.0997,55.3424],[-4.0995,55.3421],[-4.1015,55.3404],[-4.1021,55.3381],[-4.1031,55.3369],[-4.1054,55.3356],[-4.105,55.3349],[-4.1065,55.3345],[-4.1071,55.3335],[-4.1071,55.3317],[-4.1082,55.3303],[-4.1111,55.329],[-4.1119,55.3275],[-4.1164,55.3252],[-4.1174,55.3237],[-4.1186,55.3229],[-4.1195,55.3215],[-4.1202,55.3194],[-4.1206,55.3171],[-4.1213,55.315],[-4.1225,55.3137],[-4.1161,55.3074],[-4.1146,55.3072],[-4.1125,55.3054],[-4.1136,55.3023],[-4.1164,55.2996],[-4.1241,55.2963],[-4.1306,55.296],[-4.1339,55.2928],[-4.1387,55.2853],[-4.1393,55.2846],[-4.1423,55.2836],[-4.1456,55.2838],[-4.15,55.2853],[-4.1562,55.2886],[-4.1598,55.2901],[-4.163,55.2912],[-4.1659,55.2917],[-4.1696,55.2934],[-4.1736,55.2957],[-4.1759,55.2986],[-4.1765,55.3006],[-4.1782,55.3028],[-4.1798,55.3029],[-4.1814,55.3045],[-4.1846,55.3064],[-4.1841,55.3071],[-4.1858,55.3074],[-4.1863,55.3082],[-4.1895,55.3095],[-4.1899,55.3109],[-4.193,55.3121],[-4.1945,55.3131],[-4.1941,55.314],[-4.1948,55.3149],[-4.1964,55.3152],[-4.1967,55.3159],[-4.1992,55.3157],[-4.2019,55.3176],[-4.2031,55.3176],[-4.2052,55.3183],[-4.209,55.3183],[-4.2113,55.3172],[-4.2139,55.3165],[-4.216,55.3164],[-4.2176,55.3179],[-4.2192,55.3176],[-4.2204,55.3184],[-4.2215,55.3177],[-4.2231,55.3176],[-4.224,55.3183],[-4.2268,55.3181],[-4.228,55.3194],[-4.228,55.3203],[-4.2291,55.3219],[-4.2315,55.3221],[-4.2328,55.3228],[-4.2376,55.321],[-4.2399,55.3212],[-4.2402,55.3192],[-4.2424,55.3179],[-4.2435,55.3153],[-4.2446,55.3142],[-4.2457,55.314],[-4.2461,55.3114],[-4.2478,55.3093],[-4.2487,55.3086],[-4.2482,55.3076],[-4.2496,55.3063],[-4.2517,55.3065],[-4.2528,55.3062],[-4.2572,55.3062],[-4.2581,55.3079],[-4.2614,55.3089],[-4.2646,55.309],[-4.2663,55.3094],[-4.2699,55.3111],[-4.2721,55.31],[-4.2756,55.3099],[-4.2778,55.3096],[-4.2787,55.3089],[-4.2839,55.308],[-4.2885,55.3083],[-4.2913,55.3096],[-4.2932,55.3092],[-4.2955,55.3096],[-4.297,55.3105],[-4.2995,55.3108],[-4.3019,55.3101],[-4.3033,55.3081],[-4.3037,55.3052],[-4.3054,55.304],[-4.3073,55.3034],[-4.3091,55.3022],[-4.3107,55.3006],[-4.3097,55.2968],[-4.3106,55.2956],[-4.3109,55.2936],[-4.3144,55.2903],[-4.3182,55.2878],[-4.3199,55.2861],[-4.3224,55.2853],[-4.3242,55.2842],[-4.3249,55.2826],[-4.3277,55.2809],[-4.3272,55.28],[-4.3281,55.2787],[-4.3324,55.2763],[-4.3353,55.277],[-4.3359,55.2776],[-4.3377,55.2775],[-4.3379,55.2769],[-4.336,55.2745],[-4.3376,55.2737],[-4.3391,55.2723],[-4.3409,55.2717],[-4.3446,55.2709],[-4.3451,55.2704],[-4.3458,55.2677],[-4.3472,55.265],[-4.3453,55.2637],[-4.3467,55.2629],[-4.3473,55.2639],[-4.3541,55.2645],[-4.356,55.2632],[-4.3562,55.2622],[-4.3552,55.2613],[-4.357,55.2601],[-4.3565,55.259],[-4.3596,55.2579],[-4.3599,55.2569],[-4.3588,55.2554],[-4.3564,55.254],[-4.3553,55.2527],[-4.3562,55.2507],[-4.3578,55.2484],[-4.3582,55.2465],[-4.3605,55.2443],[-4.3618,55.2422],[-4.3616,55.2388],[-4.3613,55.2379],[-4.3626,55.2353],[-4.3644,55.2334],[-4.3647,55.2313],[-4.3656,55.2294],[-4.3687,55.2279],[-4.3705,55.2261],[-4.3728,55.2225],[-4.3753,55.2199],[-4.3754,55.2189],[-4.3765,55.2164],[-4.377,55.2136],[-4.3783,55.2105],[-4.3791,55.2101],[-4.3798,55.2084],[-4.3816,55.2073],[-4.3802,55.2064],[-4.3775,55.2057],[-4.3801,55.2047],[-4.379,55.2028],[-4.3779,55.2017],[-4.3796,55.201],[-4.3836,55.2021],[-4.3887,55.2028],[-4.3922,55.2025],[-4.3923,55.2009],[-4.3938,55.2004],[-4.3947,55.1992],[-4.3938,55.1977],[-4.3951,55.1958],[-4.3952,55.1945],[-4.3965,55.1935],[-4.3962,55.1918],[-4.3977,55.1905],[-4.3978,55.189],[-4.3973,55.1864],[-4.3996,55.186],[-4.4013,55.1869],[-4.4041,55.1848],[-4.4055,55.1834],[-4.4056,55.182],[-4.4073,55.1814],[-4.4093,55.1791],[-4.4101,55.1763],[-4.4091,55.1734],[-4.4104,55.1716],[-4.4107,55.1699],[-4.4129,55.1681],[-4.4119,55.1666],[-4.4107,55.1661],[-4.4117,55.1653],[-4.408,55.1626],[-4.4081,55.1618],[-4.4071,55.1606],[-4.4066,55.1588],[-4.4079,55.1563],[-4.4079,55.155],[-4.4088,55.1541],[-4.4096,55.1515],[-4.4107,55.1506],[-4.4138,55.1492],[-4.4156,55.1475],[-4.4165,55.1473],[-4.4192,55.1448],[-4.4209,55.1437],[-4.4223,55.1434],[-4.4245,55.1425],[-4.4248,55.1419],[-4.4297,55.1401],[-4.4308,55.1395],[-4.4335,55.1393],[-4.4354,55.1384],[-4.4365,55.1393],[-4.4384,55.1388],[-4.4409,55.1397],[-4.4409,55.1413],[-4.4413,55.1444],[-4.4421,55.1447],[-4.4427,55.1471],[-4.4421,55.1475],[-4.442,55.1498],[-4.4427,55.1506],[-4.4423,55.1513],[-4.4427,55.1528],[-4.4424,55.1541],[-4.4434,55.1553],[-4.4451,55.1563],[-4.4475,55.1594],[-4.4476,55.1622],[-4.447,55.1626],[-4.4469,55.1646],[-4.4429,55.167],[-4.4427,55.1684],[-4.4444,55.1693],[-4.4447,55.1674],[-4.4454,55.1672],[-4.4486,55.1675],[-4.4506,55.168],[-4.4548,55.1711],[-4.456,55.1713],[-4.46,55.1701],[-4.4618,55.1699],[-4.4626,55.1689],[-4.4619,55.1676],[-4.4628,55.165],[-4.4641,55.1634],[-4.4637,55.1622],[-4.4656,55.1607],[-4.4684,55.1594],[-4.4687,55.1586],[-4.4718,55.1562],[-4.4752,55.1558],[-4.4757,55.1544],[-4.4775,55.1532],[-4.4786,55.1529],[-4.4829,55.153],[-4.4867,55.1528],[-4.4894,55.1523],[-4.4941,55.1522],[-4.4967,55.1526],[-4.5003,55.1526],[-4.5058,55.1521],[-4.5077,55.1522],[-4.5136,55.1517],[-4.5155,55.1531],[-4.5321,55.1583],[-4.5338,55.1585],[-4.5362,55.1575],[-4.5387,55.1574],[-4.5397,55.1579],[-4.5422,55.1575],[-4.5433,55.1585],[-4.5474,55.1585],[-4.5486,55.1588],[-4.5511,55.1586],[-4.554,55.1588],[-4.558,55.1584],[-4.5606,55.1575],[-4.5652,55.1575],[-4.5672,55.1565],[-4.5676,55.1554],[-4.5703,55.1544],[-4.5729,55.1547],[-4.573,55.1538],[-4.5753,55.1531],[-4.5755,55.1517],[-4.5746,55.1497],[-4.5787,55.1491],[-4.5773,55.1472],[-4.5799,55.1471],[-4.5804,55.146],[-4.584,55.142],[-4.5861,55.1426],[-4.5864,55.1436],[-4.5904,55.1427],[-4.5909,55.141],[-4.5928,55.1401],[-4.5936,55.1405],[-4.5935,55.142],[-4.5962,55.1412],[-4.5983,55.1384],[-4.6012,55.1394],[-4.6027,55.1394],[-4.605,55.1405],[-4.6054,55.1413],[-4.6075,55.1409],[-4.6082,55.1415],[-4.6104,55.1419],[-4.6124,55.1409],[-4.6146,55.1417],[-4.6164,55.1398],[-4.6194,55.1409],[-4.6207,55.1412],[-4.6224,55.1408],[-4.6246,55.1394],[-4.6265,55.1389],[-4.6263,55.1372],[-4.6252,55.1364],[-4.6266,55.1356],[-4.6271,55.1342],[-4.6304,55.1331],[-4.6319,55.133],[-4.6338,55.132],[-4.6343,55.1313],[-4.6364,55.1308],[-4.6379,55.1311],[-4.6393,55.1301],[-4.6412,55.1297],[-4.6419,55.1291],[-4.6456,55.1278],[-4.6446,55.1259],[-4.6466,55.1252],[-4.6463,55.1246],[-4.6486,55.123],[-4.6503,55.1212],[-4.652,55.1215],[-4.6544,55.121],[-4.6567,55.1209],[-4.6585,55.1197],[-4.6584,55.1187],[-4.6597,55.1159],[-4.6609,55.1156],[-4.6614,55.1144],[-4.6633,55.1146],[-4.6633,55.1137],[-4.6612,55.1131],[-4.6624,55.1119],[-4.6618,55.1102],[-4.6598,55.1087],[-4.6604,55.1077],[-4.6587,55.1068],[-4.6599,55.1052],[-4.6596,55.1045],[-4.6602,55.1026],[-4.6585,55.102],[-4.6585,55.1012],[-4.6598,55.1007],[-4.6584,55.0995],[-4.6578,55.0978],[-4.658,55.0963],[-4.6567,55.0954],[-4.657,55.093],[-4.6579,55.0929],[-4.6581,55.0914],[-4.6591,55.0903],[-4.6609,55.0905],[-4.662,55.0901],[-4.6613,55.0888],[-4.6601,55.0885],[-4.6581,55.0872],[-4.6553,55.0876],[-4.654,55.087],[-4.6536,55.0856],[-4.6528,55.0852],[-4.6499,55.0852],[-4.6504,55.0831],[-4.647,55.081],[-4.6481,55.0801],[-4.647,55.0783],[-4.6442,55.0779],[-4.643,55.0772],[-4.6405,55.0775],[-4.639,55.0771],[-4.6373,55.0772],[-4.6368,55.078],[-4.6351,55.0783],[-4.6328,55.0775],[-4.6305,55.0772],[-4.6289,55.0763],[-4.629,55.0748],[-4.6314,55.0742],[-4.6307,55.0731],[-4.6306,55.0716],[-4.6291,55.0708],[-4.6267,55.0707],[-4.6254,55.0688],[-4.6253,55.0673],[-4.627,55.0649],[-4.6292,55.064],[-4.6288,55.0626],[-4.6273,55.0614],[-4.627,55.0606],[-4.6298,55.0607],[-4.6301,55.0596],[-4.6323,55.058],[-4.6338,55.0553],[-4.6354,55.0541],[-4.6355,55.0533],[-4.6338,55.0514],[-4.6363,55.0509],[-4.64,55.05],[-4.6409,55.0507],[-4.6422,55.0493],[-4.6459,55.0488],[-4.6448,55.0507],[-4.6446,55.0521],[-4.6462,55.0539],[-4.6477,55.0546],[-4.646,55.0557],[-4.6468,55.0564],[-4.6487,55.0553],[-4.651,55.055],[-4.6546,55.0537],[-4.6566,55.0527],[-4.6579,55.0535],[-4.6617,55.0533],[-4.6634,55.0525],[-4.6644,55.0515],[-4.6668,55.0507],[-4.6701,55.051],[-4.6718,55.0501],[-4.6773,55.049],[-4.6769,55.0467],[-4.6808,55.0443],[-4.6878,55.0442],[-4.6899,55.0449],[-4.6913,55.0442],[-4.6933,55.044],[-4.6931,55.0432],[-4.6945,55.0426],[-4.6961,55.043],[-4.6986,55.0418],[-4.7024,55.0416],[-4.7051,55.0406],[-4.7055,55.04],[-4.7074,55.0401],[-4.7087,55.039],[-4.7108,55.0396],[-4.7119,55.0387],[-4.7143,55.0377],[-4.7158,55.0378],[-4.7166,55.0391],[-4.7185,55.0406],[-4.7194,55.041],[-4.7203,55.0425],[-4.7215,55.0433],[-4.7221,55.0443],[-4.7259,55.0457],[-4.7283,55.0447],[-4.7288,55.0436],[-4.7303,55.0427],[-4.7319,55.043],[-4.7335,55.0419],[-4.7352,55.0415],[-4.7372,55.0421],[-4.7377,55.0435],[-4.739,55.0443],[-4.7391,55.0456],[-4.7404,55.0472],[-4.7415,55.0473],[-4.7433,55.0466],[-4.7436,55.0456],[-4.7459,55.044],[-4.7479,55.0437],[-4.7498,55.0441],[-4.7514,55.043],[-4.7528,55.0416],[-4.7559,55.0411],[-4.7568,55.0396],[-4.759,55.039],[-4.7615,55.038],[-4.7637,55.0392],[-4.7661,55.0399],[-4.7712,55.0411],[-4.776,55.0418],[-4.7764,55.041],[-4.7801,55.0396],[-4.7826,55.0381],[-4.7838,55.0364],[-4.7861,55.0341],[-4.7879,55.0321],[-4.7901,55.0312],[-4.793,55.0322],[-4.7941,55.0334],[-4.7923,55.0359],[-4.7905,55.0366],[-4.7918,55.038],[-4.7972,55.0413],[-4.7989,55.0416],[-4.7994,55.0427],[-4.7993,55.044],[-4.8024,55.0444],[-4.8035,55.0442],[-4.804,55.0432],[-4.8087,55.0435],[-4.8096,55.0431],[-4.814,55.0427],[-4.8165,55.043],[-4.8192,55.0413],[-4.8212,55.0415],[-4.8243,55.0412],[-4.8264,55.04],[-4.8258,55.0384],[-4.8275,55.0353],[-4.8305,55.0347],[-4.8317,55.0353],[-4.8337,55.0355],[-4.8332,55.0383],[-4.835,55.0385],[-4.8367,55.0403],[-4.8352,55.0409],[-4.8369,55.0421],[-4.8383,55.0424],[-4.8378,55.0438],[-4.8412,55.0447],[-4.8438,55.0443],[-4.8441,55.0431],[-4.8465,55.0431],[-4.8515,55.0436],[-4.8552,55.0424],[-4.8556,55.0415],[-4.8576,55.0407],[-4.8597,55.0414],[-4.8621,55.0413],[-4.8631,55.0409],[-4.865,55.0412],[-4.866,55.0407],[-4.869,55.0403],[-4.871,55.0395],[-4.8721,55.0386],[-4.8753,55.0382],[-4.8769,55.0384],[-4.8794,55.0398],[-4.8845,55.0396],[-4.8836,55.0426],[-4.8827,55.0472],[-4.8837,55.0479],[-4.8882,55.0523],[-4.8962,55.0536],[-4.8947,55.0584],[-4.8948,55.0609],[-4.8989,55.0626],[-4.9011,55.0643],[-4.9052,55.062],[-4.9089,55.062],[-4.9115,55.0651],[-4.9129,55.0664],[-4.9157,55.0661],[-4.9192,55.0665],[-4.9209,55.0662],[-4.9231,55.0662],[-4.9237,55.0649],[-4.931,55.0647],[-4.9334,55.0644],[-4.9326,55.0619],[-4.9299,55.0593],[-4.9314,55.0574],[-4.931,55.0547],[-4.9313,55.0537],[-4.9305,55.052],[-4.9308,55.0514],[-4.9355,55.0484],[-4.94,55.0464],[-4.9432,55.0436],[-4.9444,55.0404],[-4.9442,55.0392],[-4.9496,55.0323],[-4.95,55.0314],[-4.952,55.0297],[-4.9558,55.0285],[-4.9578,55.0275],[-4.9578,55.0268],[-4.9567,55.0257],[-4.9606,55.0215],[-4.9623,55.0203],[-4.9691,55.0219],[-4.9741,55.0235],[-4.9769,55.0229],[-4.9781,55.0221],[-4.9795,55.0197],[-4.9811,55.0179],[-4.9745,55.0127],[-4.9733,55.0115],[-4.9785,55.0092],[-4.9869,55.011],[-4.989,55.0105],[-4.9911,55.0093],[-4.9947,55.0087],[-5.0155,55.0058],[-5.0281,55.0027],[-5.0295,55.0026],[-5.0329,55.0007],[-5.0342,54.9995],[-5.0357,54.9988],[-5.0402,54.9976],[-5.0417,54.9996],[-5.0432,55.0012],[-5.0447,55.0021],[-5.0477,55.0049],[-5.0487,55.0064],[-5.0504,55.0081],[-5.0499,55.0101],[-5.0511,55.011],[-5.0537,55.0109],[-5.055,55.0115],[-5.0559,55.0137],[-5.0556,55.0175],[-5.0567,55.0192],[-5.0575,55.0197],[-5.0575,55.0207],[-5.0594,55.0224],[-5.0605,55.0253],[-5.0609,55.0277],[-5.0606,55.0295],[-5.0594,55.0306],[-5.0595,55.0319],[-5.0584,55.033],[-5.0566,55.0339],[-5.0568,55.036],[-5.0557,55.0362],[-5.0523,55.0445],[-5.0536,55.0464],[-5.0531,55.0475],[-5.0536,55.0487],[-5.053,55.0496],[-5.0528,55.0512],[-5.0517,55.053],[-5.0498,55.0544],[-5.0495,55.0558],[-5.0479,55.0575],[-5.046,55.0578],[-5.0453,55.0602],[-5.0443,55.0608],[-5.0439,55.0622],[-5.0419,55.0641],[-5.0396,55.0657],[-5.0371,55.0688],[-5.0357,55.0713],[-5.0344,55.0719],[-5.0337,55.0733],[-5.0323,55.0747],[-5.0321,55.0759],[-5.0307,55.0782],[-5.0294,55.0792],[-5.0284,55.0809],[-5.0273,55.0818],[-5.0251,55.0822],[-5.0247,55.0832],[-5.0205,55.0853],[-5.0188,55.0857],[-5.015,55.0873],[-5.0137,55.0885],[-5.0123,55.0914],[-5.0133,55.0924],[-5.0117,55.0955],[-5.01,55.1003],[-5.0099,55.1032],[-5.0116,55.1039],[-5.0097,55.1055],[-5.0077,55.1062],[-5.0061,55.106],[-5.0046,55.1068],[-5.0048,55.1075],[-5.0026,55.1094],[-5.0002,55.1147],[-5.0007,55.1169],[-5.0004,55.1183],[-4.9984,55.1196],[-4.9989,55.1205],[-4.9977,55.1212],[-4.9978,55.123],[-4.9966,55.1237],[-4.9964,55.1249],[-4.9971,55.1276],[-4.9964,55.1318],[-4.9969,55.1353],[-4.9965,55.1367],[-4.9968,55.1381],[-4.994,55.1401],[-4.9936,55.1413],[-4.9924,55.142],[-4.9918,55.1439],[-4.9901,55.1444],[-4.9888,55.1454],[-4.985,55.1458],[-4.9843,55.1474],[-4.9797,55.1495],[-4.9764,55.1504],[-4.9747,55.1517],[-4.9717,55.1524],[-4.9697,55.1539],[-4.9668,55.1555],[-4.9632,55.157],[-4.9621,55.1571],[-4.96,55.1593],[-4.9559,55.1596],[-4.9547,55.1603],[-4.953,55.162],[-4.9531,55.1632],[-4.954,55.1642],[-4.9514,55.1644],[-4.9501,55.164],[-4.9473,55.1643],[-4.9432,55.1641],[-4.9421,55.1648],[-4.9405,55.1666],[-4.9381,55.168],[-4.9377,55.169],[-4.9341,55.172],[-4.9334,55.173],[-4.9314,55.1738],[-4.9319,55.1754],[-4.9306,55.1763],[-4.9305,55.1772],[-4.9316,55.1779],[-4.9311,55.1788],[-4.9292,55.1799],[-4.929,55.181],[-4.9262,55.1843],[-4.9245,55.1855],[-4.9219,55.1879],[-4.918,55.1917],[-4.9154,55.194],[-4.9161,55.1947],[-4.9151,55.1958],[-4.9136,55.1964],[-4.9105,55.199],[-4.9074,55.2],[-4.9046,55.2023],[-4.8951,55.2071],[-4.8942,55.2073],[-4.8948,55.2092],[-4.8922,55.2106],[-4.89,55.2113],[-4.8882,55.2126],[-4.8858,55.2137],[-4.8852,55.2144],[-4.883,55.2144],[-4.8816,55.2153],[-4.8816,55.2171],[-4.8787,55.2187],[-4.8767,55.2181],[-4.8738,55.2182],[-4.8728,55.2193],[-4.8713,55.2193],[-4.8689,55.2208],[-4.8666,55.2217],[-4.8656,55.2234],[-4.8673,55.2247],[-4.8656,55.225],[-4.8618,55.2276],[-4.8612,55.2296],[-4.8614,55.2308],[-4.861,55.2317],[-4.8613,55.2341],[-4.8619,55.2346],[-4.8628,55.2404],[-4.8636,55.2407],[-4.8636,55.2419],[-4.8649,55.244],[-4.8642,55.245],[-4.8649,55.2455],[-4.8612,55.2464],[-4.8605,55.2486],[-4.86,55.2517],[-4.8595,55.2532],[-4.8581,55.254],[-4.8585,55.2548],[-4.8562,55.2548],[-4.8542,55.2558],[-4.8533,55.2571],[-4.8531,55.2587],[-4.8517,55.2595],[-4.8511,55.2607],[-4.8515,55.2627],[-4.8524,55.2635],[-4.8511,55.2642],[-4.8509,55.2659],[-4.8484,55.2675],[-4.8483,55.2699],[-4.8473,55.2711],[-4.8463,55.2737],[-4.8436,55.2747],[-4.8422,55.2758],[-4.84,55.2769],[-4.8386,55.2781],[-4.839,55.2801],[-4.8397,55.2809],[-4.8383,55.2823],[-4.8389,55.2837],[-4.8378,55.2852],[-4.8379,55.2867],[-4.8387,55.2877],[-4.8378,55.2882],[-4.8376,55.2901],[-4.839,55.2911],[-4.8376,55.2928],[-4.8374,55.294],[-4.8379,55.2961],[-4.8395,55.2985],[-4.8422,55.2985],[-4.8429,55.3005],[-4.8406,55.3023],[-4.8403,55.3041],[-4.8418,55.3057],[-4.8427,55.3073],[-4.8425,55.308],[-4.841,55.31],[-4.8404,55.3114],[-4.8403,55.3134],[-4.8406,55.3157],[-4.8417,55.3179],[-4.843,55.3199],[-4.846,55.3219],[-4.8488,55.3211],[-4.8492,55.3229],[-4.848,55.3241],[-4.8456,55.3245],[-4.8466,55.3251],[-4.8463,55.326],[-4.8446,55.3265],[-4.8442,55.3274],[-4.8405,55.3297],[-4.8379,55.3304],[-4.8378,55.3311],[-4.8344,55.3323],[-4.832,55.3328],[-4.8297,55.3329],[-4.83,55.3338],[-4.8278,55.3343],[-4.8252,55.3355],[-4.8245,55.335],[-4.8212,55.3382],[-4.8199,55.3384],[-4.8198,55.3371],[-4.818,55.337],[-4.8147,55.3377],[-4.8119,55.3392],[-4.8118,55.3408],[-4.8106,55.3426],[-4.8104,55.3458],[-4.8123,55.3464],[-4.8126,55.347],[-4.811,55.3475],[-4.8068,55.3498],[-4.8067,55.3504],[-4.8042,55.3514],[-4.8021,55.3517],[-4.8004,55.3523],[-4.797,55.3529],[-4.7911,55.3556],[-4.7896,55.3557],[-4.7865,55.357],[-4.7862,55.3577],[-4.7821,55.36],[-4.7801,55.3598],[-4.7778,55.3605],[-4.778,55.3615],[-4.7747,55.3638],[-4.775,55.3662],[-4.7733,55.3674],[-4.7727,55.3697],[-4.7718,55.3708],[-4.7714,55.3735],[-4.7727,55.3764],[-4.7741,55.378],[-4.7737,55.3788],[-4.7722,55.3793],[-4.7717,55.3804],[-4.7712,55.3834],[-4.772,55.3864],[-4.7735,55.3879],[-4.7727,55.3886],[-4.7726,55.3901],[-4.7732,55.3914],[-4.7719,55.3944],[-4.7723,55.395],[-4.7714,55.396],[-4.7699,55.3988],[-4.7711,55.3993],[-4.77,55.4016],[-4.7686,55.403],[-4.767,55.4041],[-4.7659,55.4043],[-4.7631,55.4055],[-4.761,55.4068],[-4.7573,55.4108],[-4.7578,55.4111],[-4.7572,55.4127],[-4.7547,55.4147],[-4.755,55.4153],[-4.7541,55.4164],[-4.7506,55.418],[-4.7504,55.4188],[-4.7479,55.4202],[-4.746,55.4217],[-4.7445,55.4219],[-4.7411,55.4235],[-4.7387,55.4237],[-4.7383,55.4246],[-4.7359,55.4254],[-4.735,55.4261],[-4.7335,55.4261],[-4.7294,55.4272],[-4.7246,55.4272],[-4.722,55.4281],[-4.7209,55.429],[-4.7166,55.4308],[-4.7153,55.4319],[-4.7155,55.4331],[-4.7134,55.4337],[-4.7112,55.4334],[-4.7098,55.4335],[-4.703,55.4349],[-4.7018,55.435],[-4.699,55.4343],[-4.6961,55.4344],[-4.6938,55.4341],[-4.6915,55.4347],[-4.6894,55.4359],[-4.6857,55.4367],[-4.6856,55.4372],[-4.6815,55.4382],[-4.6788,55.4395],[-4.6782,55.4394],[-4.675,55.44],[-4.6696,55.4415],[-4.6665,55.4414],[-4.6648,55.4418],[-4.662,55.4432],[-4.6597,55.4445],[-4.6591,55.4452],[-4.6559,55.4475],[-4.6534,55.4479],[-4.6529,55.4491],[-4.6517,55.4497],[-4.6515,55.4508],[-4.6507,55.4513],[-4.6505,55.4538],[-4.65,55.4544],[-4.6465,55.456],[-4.6451,55.4576],[-4.6451,55.4585],[-4.6463,55.4598],[-4.6445,55.4627],[-4.6438,55.4644],[-4.6443,55.4689],[-4.6465,55.4702],[-4.6412,55.4714],[-4.6404,55.4721],[-4.6417,55.4729],[-4.6398,55.4735],[-4.637,55.4729],[-4.6347,55.4731],[-4.633,55.4739],[-4.6304,55.4767],[-4.6293,55.4798],[-4.6297,55.4802],[-4.6288,55.4828],[-4.6285,55.4851],[-4.6303,55.4864],[-4.6302,55.4875],[-4.6292,55.4887],[-4.6296,55.4895],[-4.629,55.4911],[-4.6272,55.4913],[-4.6253,55.4927],[-4.624,55.4948],[-4.6231,55.4954],[-4.6228,55.4975],[-4.623,55.4991],[-4.625,55.5041],[-4.6264,55.5083],[-4.6289,55.5117],[-4.6313,55.5144],[-4.6318,55.5155],[-4.6351,55.5166],[-4.6367,55.518],[-4.6378,55.5199],[-4.639,55.5202],[-4.6414,55.5217],[-4.647,55.5238],[-4.6502,55.5244],[-4.6522,55.5239],[-4.6539,55.5247],[-4.6535,55.5258],[-4.6549,55.5288],[-4.656,55.5293],[-4.6588,55.529],[-4.6586,55.5303],[-4.657,55.5311],[-4.6578,55.5317],[-4.6585,55.5341],[-4.6601,55.537],[-4.6623,55.5389],[-4.664,55.5399],[-4.6657,55.5403],[-4.6685,55.5403],[-4.6702,55.5396],[-4.6705,55.539],[-4.6724,55.5392],[-4.6744,55.5402],[-4.678,55.5415],[-4.6801,55.5428],[-4.6831,55.5439],[-4.6833,55.5446],[-4.686,55.5453],[-4.6871,55.5471],[-4.6871,55.5488],[-4.686,55.5497],[-4.6846,55.5498],[-4.6837,55.5511],[-4.6822,55.5502],[-4.6772,55.5479],[-4.6748,55.5478],[-4.6713,55.5491],[-4.6692,55.5505],[-4.6657,55.5536],[-4.6651,55.5546],[-4.6644,55.557],[-4.6638,55.5577],[-4.6637,55.5601],[-4.6642,55.5623],[-4.6632,55.5633],[-4.6637,55.566],[-4.6628,55.5666],[-4.662,55.5688],[-4.6632,55.5709],[-4.6638,55.5744],[-4.6646,55.5748],[-4.6665,55.5777],[-4.667,55.5779],[-4.6677,55.5799],[-4.669,55.5822],[-4.6728,55.5866],[-4.6772,55.5908],[-4.6819,55.595],[-4.6854,55.5972],[-4.6874,55.5988],[-4.6944,55.6025],[-4.6974,55.6036],[-4.6994,55.6033],[-4.7004,55.6042],[-4.6998,55.6056],[-4.7069,55.6095],[-4.7124,55.6123],[-4.7148,55.6129],[-4.7169,55.6141],[-4.7194,55.6144],[-4.7239,55.6161],[-4.7393,55.6218],[-4.7407,55.6219],[-4.7435,55.6229],[-4.7448,55.623],[-4.7473,55.6238],[-4.7495,55.623],[-4.7508,55.6229],[-4.751,55.6246],[-4.7579,55.6276],[-4.7602,55.6284],[-4.7654,55.6298],[-4.7767,55.6323],[-4.7788,55.633],[-4.7809,55.6324],[-4.7803,55.6319],[-4.7899,55.6279],[-4.797,55.6298],[-4.7993,55.6327],[-4.7997,55.6338],[-4.7987,55.6342],[-4.8025,55.6362],[-4.8077,55.6375],[-4.8142,55.6375],[-4.8155,55.6356],[-4.8178,55.6364],[-4.8208,55.6368],[-4.822,55.636],[-4.8238,55.6365],[-4.8256,55.6393],[-4.8257,55.6404],[-4.8227,55.6418],[-4.8222,55.6407],[-4.8184,55.6395],[-4.8166,55.6416],[-4.819,55.6421],[-4.8189,55.6431],[-4.8203,55.6434],[-4.8202,55.6448],[-4.8225,55.6462],[-4.824,55.6462],[-4.8266,55.6481],[-4.8269,55.6501],[-4.8285,55.6509],[-4.8314,55.6511],[-4.8335,55.6515],[-4.8337,55.6526],[-4.8315,55.6539],[-4.8328,55.6543],[-4.8337,55.6557],[-4.8333,55.6566],[-4.8347,55.6583],[-4.8341,55.6588],[-4.8357,55.6599],[-4.8398,55.6634],[-4.8417,55.6649],[-4.8429,55.6649],[-4.843,55.6662],[-4.8442,55.6664],[-4.8467,55.666],[-4.8474,55.6672],[-4.8491,55.6677],[-4.8513,55.6698],[-4.8504,55.6707],[-4.8509,55.672],[-4.8552,55.672],[-4.8542,55.6729],[-4.8557,55.6733],[-4.8578,55.6729],[-4.8605,55.6744],[-4.8607,55.6758],[-4.8617,55.6794],[-4.8631,55.6807],[-4.8636,55.6823],[-4.8656,55.6833],[-4.8673,55.6837],[-4.8726,55.6868],[-4.8741,55.6874],[-4.8778,55.6884],[-4.8792,55.6878],[-4.8809,55.6878],[-4.8827,55.6898],[-4.8824,55.6906],[-4.8833,55.6924],[-4.8856,55.6934],[-4.8883,55.6939],[-4.892,55.6948],[-4.8975,55.6951],[-4.8998,55.6946],[-4.9017,55.6951],[-4.9022,55.6961],[-4.9051,55.6983],[-4.906,55.6995],[-4.9058,55.7018],[-4.9048,55.7031],[-4.9056,55.7053],[-4.9052,55.7084],[-4.9041,55.7117],[-4.904,55.7138],[-4.9036,55.7152],[-4.9025,55.7168],[-4.9034,55.7174],[-4.9036,55.7192],[-4.9045,55.72],[-4.9049,55.7221],[-4.9036,55.7227],[-4.9022,55.7246],[-4.9023,55.7274],[-4.9041,55.7286],[-4.9049,55.7303],[-4.8999,55.7328],[-4.8972,55.7327],[-4.8952,55.7334],[-4.893,55.7334],[-4.8905,55.733],[-4.8876,55.7334],[-4.8901,55.734],[-4.8946,55.7349],[-4.8962,55.7358],[-4.8955,55.737],[-4.8898,55.7395],[-4.8884,55.7394],[-4.8861,55.7382],[-4.8848,55.7392],[-4.8844,55.7424],[-4.8847,55.7434],[-4.8841,55.7445],[-4.8869,55.7448],[-4.8863,55.7456],[-4.8816,55.7465],[-4.8802,55.7471],[-4.8794,55.7465],[-4.8737,55.7473],[-4.875,55.7488],[-4.8732,55.7494],[-4.8719,55.7487],[-4.8703,55.7484],[-4.8695,55.7495],[-4.866,55.7516],[-4.8633,55.7527],[-4.863,55.7535],[-4.8602,55.7549],[-4.8585,55.7566],[-4.8576,55.7569],[-4.857,55.7597],[-4.8583,55.7613],[-4.8595,55.7619],[-4.861,55.7634],[-4.8598,55.764],[-4.8582,55.7666],[-4.8577,55.7681],[-4.8587,55.7698],[-4.8575,55.7713],[-4.8566,55.7715],[-4.8552,55.7743],[-4.86,55.7753],[-4.8599,55.7764],[-4.8589,55.7769],[-4.8605,55.7779],[-4.8602,55.7797],[-4.8615,55.781],[-4.8628,55.7815],[-4.8638,55.7833],[-4.8634,55.7848],[-4.8651,55.7864],[-4.8676,55.7874],[-4.8681,55.7888],[-4.8717,55.7903],[-4.8725,55.7911],[-4.8717,55.7949],[-4.8707,55.7969],[-4.8705,55.7983],[-4.8722,55.8009],[-4.8733,55.8016],[-4.8747,55.8018],[-4.8771,55.8015],[-4.8785,55.8027],[-4.8789,55.8043],[-4.8787,55.8059],[-4.8809,55.8081],[-4.8834,55.8098],[-4.8851,55.8138],[-4.8875,55.8164],[-4.8885,55.8186],[-4.8893,55.8228],[-4.8894,55.8242],[-4.89,55.8254],[-4.89,55.8286],[-4.8911,55.8307],[-4.8916,55.8325],[-4.8923,55.8328],[-4.8918,55.8343],[-4.8926,55.8385],[-4.8919,55.8411],[-4.8903,55.8428],[-4.8897,55.8457],[-4.8903,55.8473],[-4.8903,55.8502],[-4.8908,55.8524],[-4.8901,55.8539],[-4.891,55.8559],[-4.8913,55.8585],[-4.8907,55.8608],[-4.8916,55.8626],[-4.8914,55.8634],[-4.8915,55.8668],[-4.8907,55.8687],[-4.8913,55.8705],[-4.8913,55.8719],[-4.8906,55.8747],[-4.8895,55.8746],[-4.8865,55.8755],[-4.8802,55.8755],[-4.8779,55.8749],[-4.8771,55.8743],[-4.8744,55.8738],[-4.8694,55.8738],[-4.865,55.8749],[-4.8637,55.8748],[-4.8605,55.8752],[-4.858,55.8743],[-4.8554,55.8748],[-4.8531,55.876],[-4.8512,55.8761],[-4.8498,55.8776],[-4.8472,55.877],[-4.8474,55.8756],[-4.8453,55.8752],[-4.8414,55.8762],[-4.8405,55.8775],[-4.8393,55.878],[-4.8375,55.8797],[-4.8346,55.8811],[-4.8309,55.8822],[-4.8265,55.883],[-4.8243,55.8851],[-4.8232,55.8852],[-4.8218,55.8866],[-4.8185,55.8875],[-4.8165,55.8868],[-4.8142,55.8877],[-4.8126,55.8898],[-4.8027,55.8924],[-4.7995,55.8923],[-4.7993,55.8898],[-4.7987,55.888],[-4.8002,55.8873],[-4.8007,55.8858],[-4.8,55.8826],[-4.8009,55.8819],[-4.8002,55.8811],[-4.8003,55.8796],[-4.7985,55.8788],[-4.7987,55.8772],[-4.7971,55.8765],[-4.7973,55.8759],[-4.7957,55.875],[-4.7958,55.8744],[-4.7944,55.8734],[-4.7942,55.8722],[-4.7908,55.8711],[-4.7874,55.8707],[-4.7841,55.8696],[-4.7811,55.8699],[-4.7804,55.8688],[-4.7778,55.8675],[-4.7739,55.8666],[-4.7694,55.8647],[-4.7674,55.8633],[-4.7672,55.8619],[-4.7648,55.8596],[-4.7616,55.8554],[-4.7575,55.8536],[-4.7554,55.8517],[-4.754,55.8517],[-4.7519,55.851],[-4.7512,55.8499],[-4.7531,55.8491],[-4.7536,55.8482],[-4.7566,55.8478],[-4.7597,55.847],[-4.7596,55.8465],[-4.7621,55.8458],[-4.7661,55.8456],[-4.7677,55.8457],[-4.7712,55.8446],[-4.7737,55.8446],[-4.7759,55.8449],[-4.7782,55.8449],[-4.7814,55.8444],[-4.7835,55.8436],[-4.7834,55.842],[-4.784,55.8415],[-4.7837,55.8398],[-4.7791,55.8395],[-4.7651,55.8335],[-4.7626,55.8322],[-4.7579,55.8293],[-4.749,55.8271],[-4.7449,55.8243],[-4.7305,55.8222],[-4.7224,55.8208],[-4.7304,55.811],[-4.7284,55.8095],[-4.7215,55.8061],[-4.7205,55.8051],[-4.7185,55.8047],[-4.71,55.804],[-4.6987,55.8037],[-4.698,55.8035],[-4.689,55.8046],[-4.6862,55.8039],[-4.6844,55.8023],[-4.6847,55.8017],[-4.6833,55.799],[-4.6822,55.7982],[-4.6819,55.7966],[-4.6809,55.7964],[-4.6794,55.7952],[-4.6792,55.7941],[-4.6783,55.7926],[-4.6761,55.7904],[-4.6733,55.789],[-4.6728,55.7881],[-4.6732,55.7852],[-4.6747,55.7836],[-4.6768,55.7825],[-4.6772,55.7809],[-4.6768,55.779],[-4.6729,55.7791],[-4.6712,55.7785],[-4.6684,55.7748],[-4.6691,55.7743],[-4.6662,55.7723],[-4.6671,55.7716],[-4.6646,55.771],[-4.6641,55.77],[-4.6656,55.7691],[-4.6656,55.7685],[-4.6644,55.7675],[-4.6622,55.7679],[-4.6597,55.7666],[-4.6585,55.7663],[-4.6579,55.7652],[-4.6567,55.7645],[-4.6577,55.7629],[-4.6576,55.7614],[-4.6592,55.7599],[-4.6551,55.7598],[-4.6538,55.7605],[-4.6505,55.7609],[-4.6487,55.7624],[-4.6474,55.7642],[-4.6446,55.7689],[-4.6387,55.7748],[-4.6353,55.7756],[-4.634,55.7747],[-4.6319,55.7739],[-4.6347,55.7709],[-4.6344,55.7683],[-4.6318,55.7656],[-4.63,55.7648],[-4.6241,55.7641],[-4.6181,55.7647],[-4.6172,55.7636],[-4.6172,55.7623],[-4.6166,55.7615],[-4.6147,55.7627],[-4.6125,55.7656],[-4.6107,55.7667],[-4.609,55.7672],[-4.607,55.7674],[-4.6062,55.7696],[-4.6046,55.7703],[-4.6019,55.7707],[-4.6005,55.7722],[-4.5991,55.7726],[-4.5975,55.7717],[-4.5945,55.7743],[-4.5896,55.7763],[-4.5853,55.7766],[-4.5852,55.7758],[-4.5831,55.7753],[-4.5803,55.7764],[-4.5796,55.7771],[-4.581,55.7778],[-4.579,55.7807],[-4.5788,55.7819],[-4.5767,55.7831],[-4.5747,55.7835],[-4.5725,55.7835],[-4.5721,55.783],[-4.5733,55.7805],[-4.5724,55.779],[-4.5693,55.7781],[-4.5672,55.7787],[-4.5656,55.7784],[-4.5647,55.7772],[-4.5646,55.7751],[-4.5625,55.7729],[-4.5624,55.7716],[-4.5606,55.7713],[-4.5597,55.7707],[-4.5575,55.7699],[-4.5583,55.7679],[-4.5581,55.7667],[-4.5555,55.7664],[-4.5539,55.7666],[-4.5517,55.7663],[-4.5493,55.7664],[-4.5479,55.7655],[-4.5426,55.7648],[-4.5419,55.7645],[-4.5408,55.7624],[-4.5401,55.762],[-4.5418,55.7599],[-4.5413,55.7574],[-4.5374,55.7562],[-4.5377,55.7544],[-4.5403,55.7513],[-4.5373,55.7508],[-4.5347,55.7498],[-4.5333,55.748],[-4.533,55.7469],[-4.5314,55.7458],[-4.5309,55.7446],[-4.5297,55.7447],[-4.528,55.748],[-4.5266,55.7491],[-4.5249,55.7494],[-4.5237,55.7504],[-4.5225,55.7522],[-4.5193,55.7559],[-4.517,55.7572],[-4.5122,55.7577],[-4.5115,55.7582],[-4.5071,55.7631],[-4.5041,55.7638],[-4.5013,55.</t>
  </si>
  <si>
    <t>{"type":"Polygon","coordinates":[[[-2.8585,55.1083],[-2.8574,55.1092],[-2.8583,55.1121],[-2.8595,55.1143],[-2.8609,55.115],[-2.8602,55.1164],[-2.8607,55.118],[-2.8604,55.1186],[-2.8603,55.1227],[-2.8611,55.124],[-2.8607,55.1255],[-2.8614,55.1267],[-2.8615,55.1287],[-2.8621,55.1294],[-2.8632,55.1322],[-2.8651,55.1353],[-2.8662,55.1361],[-2.8681,55.137],[-2.8704,55.137],[-2.8716,55.1374],[-2.8744,55.1413],[-2.8758,55.1418],[-2.8817,55.142],[-2.8903,55.1411],[-2.8916,55.1446],[-2.8903,55.1458],[-2.8927,55.1457],[-2.8954,55.1461],[-2.8969,55.1467],[-2.8998,55.1519],[-2.9004,55.1553],[-2.9,55.1577],[-2.9003,55.1627],[-2.8995,55.1698],[-2.9047,55.1737],[-2.9033,55.1761],[-2.9025,55.1792],[-2.9006,55.1824],[-2.8991,55.1843],[-2.8952,55.1895],[-2.8957,55.1933],[-2.8966,55.1936],[-2.8928,55.1959],[-2.8897,55.1976],[-2.8885,55.1996],[-2.886,55.2026],[-2.8879,55.2081],[-2.8789,55.2129],[-2.867,55.2196],[-2.8623,55.2228],[-2.8619,55.2233],[-2.8657,55.2273],[-2.8654,55.2295],[-2.8645,55.2302],[-2.8637,55.2335],[-2.8638,55.2363],[-2.8692,55.2372],[-2.8719,55.2367],[-2.874,55.2368],[-2.8777,55.2361],[-2.8816,55.2343],[-2.8845,55.2346],[-2.887,55.234],[-2.8917,55.2335],[-2.8947,55.2355],[-2.8972,55.236],[-2.9007,55.2361],[-2.9054,55.2358],[-2.9085,55.2345],[-2.912,55.2347],[-2.9152,55.2345],[-2.9177,55.2346],[-2.9201,55.2362],[-2.9214,55.2367],[-2.9205,55.2391],[-2.9166,55.2431],[-2.9153,55.2441],[-2.9151,55.2458],[-2.9134,55.2489],[-2.9114,55.2493],[-2.9084,55.2529],[-2.9085,55.2544],[-2.9072,55.2548],[-2.905,55.2572],[-2.8998,55.2597],[-2.894,55.2615],[-2.8911,55.2627],[-2.8861,55.2625],[-2.8843,55.2651],[-2.8878,55.268],[-2.8859,55.2709],[-2.8877,55.2723],[-2.8913,55.274],[-2.894,55.278],[-2.8931,55.2799],[-2.8965,55.2818],[-2.8985,55.2835],[-2.9024,55.2846],[-2.904,55.2854],[-2.9069,55.2855],[-2.9084,55.2847],[-2.9125,55.2836],[-2.9165,55.2805],[-2.9162,55.2778],[-2.9171,55.2774],[-2.9211,55.2791],[-2.9244,55.2796],[-2.927,55.281],[-2.9296,55.2819],[-2.9316,55.2831],[-2.9321,55.2839],[-2.9367,55.2844],[-2.9399,55.2856],[-2.9416,55.2866],[-2.9435,55.2869],[-2.9457,55.2877],[-2.9497,55.2873],[-2.9516,55.2884],[-2.9545,55.289],[-2.9577,55.2888],[-2.9601,55.289],[-2.9621,55.2903],[-2.9646,55.2897],[-2.9679,55.2866],[-2.9676,55.2844],[-2.9689,55.2843],[-2.9732,55.2828],[-2.9768,55.2818],[-2.98,55.2818],[-2.9822,55.2809],[-2.9839,55.2795],[-2.989,55.278],[-2.9909,55.2763],[-2.9924,55.2728],[-2.9938,55.2699],[-2.9959,55.2691],[-2.9986,55.269],[-3.0021,55.2685],[-3.0063,55.2671],[-3.0093,55.2671],[-3.0102,55.2674],[-3.0113,55.2688],[-3.0118,55.2709],[-3.0118,55.2726],[-3.0132,55.2757],[-3.0199,55.2791],[-3.0224,55.2789],[-3.0276,55.2778],[-3.0326,55.2752],[-3.0369,55.2739],[-3.043,55.2715],[-3.0463,55.2758],[-3.0536,55.2797],[-3.0546,55.2806],[-3.0545,55.2817],[-3.0529,55.2841],[-3.0545,55.2869],[-3.0539,55.2892],[-3.0519,55.2921],[-3.0466,55.2955],[-3.0515,55.2971],[-3.0548,55.3004],[-3.0566,55.3013],[-3.0612,55.3045],[-3.0633,55.3052],[-3.0613,55.307],[-3.0643,55.3098],[-3.0678,55.3118],[-3.0691,55.3135],[-3.0695,55.3167],[-3.0701,55.3164],[-3.0775,55.315],[-3.0818,55.3156],[-3.0841,55.3188],[-3.0856,55.3205],[-3.0863,55.3279],[-3.0921,55.3298],[-3.0987,55.3314],[-3.0991,55.3317],[-3.0997,55.3392],[-3.101,55.341],[-3.0984,55.3426],[-3.0988,55.3452],[-3.1002,55.3477],[-3.1013,55.3489],[-3.102,55.3516],[-3.1048,55.3501],[-3.107,55.3495],[-3.1093,55.3479],[-3.1108,55.3488],[-3.1126,55.3517],[-3.1136,55.3546],[-3.112,55.3563],[-3.1127,55.3569],[-3.1146,55.3568],[-3.1172,55.3558],[-3.1232,55.3574],[-3.1251,55.3577],[-3.1253,55.359],[-3.1272,55.3597],[-3.1314,55.3591],[-3.1336,55.3591],[-3.1351,55.3578],[-3.1394,55.3572],[-3.141,55.3567],[-3.1445,55.3559],[-3.1501,55.3553],[-3.153,55.3541],[-3.156,55.3516],[-3.1571,55.3509],[-3.1637,55.3502],[-3.1681,55.3481],[-3.1695,55.347],[-3.1742,55.3467],[-3.1753,55.3475],[-3.1763,55.3492],[-3.178,55.3507],[-3.1796,55.3527],[-3.1819,55.3566],[-3.1813,55.3595],[-3.1793,55.3605],[-3.1877,55.3628],[-3.1892,55.3625],[-3.1904,55.3637],[-3.1919,55.3643],[-3.1934,55.366],[-3.1966,55.3668],[-3.2014,55.3657],[-3.2045,55.3663],[-3.2061,55.3672],[-3.2059,55.3688],[-3.2081,55.37],[-3.2102,55.3707],[-3.2123,55.3726],[-3.2135,55.3726],[-3.2153,55.3734],[-3.2162,55.3752],[-3.2174,55.3761],[-3.2218,55.3763],[-3.2234,55.3762],[-3.2253,55.3754],[-3.2255,55.3745],[-3.2248,55.3725],[-3.2265,55.3723],[-3.2315,55.371],[-3.2338,55.3692],[-3.234,55.3678],[-3.2349,55.3664],[-3.2373,55.3665],[-3.2379,55.3673],[-3.2417,55.3669],[-3.2444,55.3674],[-3.2447,55.3678],[-3.2471,55.3675],[-3.2501,55.3653],[-3.2506,55.3643],[-3.2545,55.3629],[-3.2574,55.3625],[-3.2626,55.3623],[-3.2655,55.3615],[-3.2671,55.3596],[-3.2673,55.3584],[-3.2643,55.3565],[-3.2669,55.3553],[-3.2686,55.354],[-3.2725,55.3529],[-3.274,55.3519],[-3.2767,55.3513],[-3.2784,55.35],[-3.282,55.3489],[-3.2843,55.3461],[-3.2857,55.3454],[-3.2867,55.3443],[-3.2886,55.3434],[-3.2899,55.3432],[-3.2915,55.3423],[-3.2969,55.3424],[-3.302,55.3422],[-3.3037,55.3424],[-3.3081,55.3445],[-3.3127,55.3471],[-3.3152,55.3478],[-3.3184,55.3482],[-3.3203,55.3493],[-3.3191,55.3513],[-3.3159,55.3522],[-3.3134,55.3547],[-3.3135,55.3569],[-3.3123,55.3588],[-3.3122,55.3605],[-3.3131,55.3616],[-3.3161,55.3626],[-3.3155,55.3666],[-3.3145,55.3674],[-3.3108,55.3674],[-3.3089,55.368],[-3.3063,55.3676],[-3.3046,55.3682],[-3.3038,55.3689],[-3.3061,55.3729],[-3.3082,55.3749],[-3.3084,55.3755],[-3.3109,55.378],[-3.3117,55.3796],[-3.31,55.3816],[-3.3085,55.3828],[-3.3083,55.3839],[-3.3068,55.3869],[-3.3064,55.3885],[-3.3052,55.3891],[-3.3031,55.3922],[-3.3028,55.3938],[-3.3012,55.3952],[-3.2989,55.3965],[-3.2966,55.3971],[-3.2957,55.3978],[-3.2939,55.4],[-3.2937,55.4009],[-3.291,55.4025],[-3.2885,55.4032],[-3.2873,55.4038],[-3.286,55.4031],[-3.2846,55.4047],[-3.2822,55.4064],[-3.282,55.4082],[-3.2786,55.4102],[-3.2759,55.41],[-3.2743,55.4105],[-3.2712,55.4122],[-3.2676,55.4122],[-3.2658,55.4125],[-3.2641,55.4134],[-3.2623,55.4161],[-3.2606,55.4168],[-3.2564,55.4176],[-3.2556,55.4199],[-3.2536,55.4217],[-3.2482,55.4246],[-3.2442,55.4266],[-3.2436,55.4277],[-3.2442,55.429],[-3.2454,55.4295],[-3.248,55.4297],[-3.25,55.4296],[-3.2545,55.4302],[-3.2579,55.43],[-3.2626,55.4316],[-3.2641,55.4326],[-3.2674,55.4335],[-3.2696,55.4333],[-3.274,55.4341],[-3.2796,55.4353],[-3.2857,55.4344],[-3.2871,55.4338],[-3.2892,55.4322],[-3.2934,55.4309],[-3.2997,55.4333],[-3.3024,55.4347],[-3.306,55.4353],[-3.3052,55.4362],[-3.307,55.4382],[-3.3091,55.4395],[-3.3081,55.4419],[-3.3089,55.4434],[-3.311,55.4448],[-3.3129,55.445],[-3.3159,55.4447],[-3.318,55.4442],[-3.3198,55.4434],[-3.3218,55.443],[-3.3258,55.4416],[-3.3292,55.4419],[-3.3315,55.4411],[-3.3318,55.4406],[-3.3309,55.4388],[-3.3335,55.4358],[-3.3347,55.4351],[-3.3345,55.4333],[-3.3389,55.4306],[-3.3389,55.4283],[-3.3385,55.4258],[-3.3388,55.425],[-3.3415,55.4242],[-3.3473,55.4246],[-3.3484,55.4235],[-3.3509,55.4214],[-3.3507,55.4195],[-3.3521,55.4182],[-3.3518,55.4164],[-3.3534,55.4153],[-3.3543,55.4125],[-3.3579,55.4124],[-3.3612,55.415],[-3.3623,55.417],[-3.3651,55.4166],[-3.3724,55.4137],[-3.3777,55.4114],[-3.3833,55.4121],[-3.3894,55.4126],[-3.3946,55.4107],[-3.3983,55.4102],[-3.4005,55.4096],[-3.4014,55.4081],[-3.4029,55.4091],[-3.4039,55.4109],[-3.4054,55.4128],[-3.4075,55.4134],[-3.4117,55.4132],[-3.4152,55.4135],[-3.4198,55.4159],[-3.4213,55.4159],[-3.4232,55.4152],[-3.4272,55.4143],[-3.4284,55.4136],[-3.4283,55.4128],[-3.4299,55.4107],[-3.4361,55.4099],[-3.4404,55.4088],[-3.4454,55.4096],[-3.4492,55.4099],[-3.4521,55.4088],[-3.4544,55.4084],[-3.4564,55.4075],[-3.4604,55.4062],[-3.4633,55.4057],[-3.4651,55.4049],[-3.4666,55.4049],[-3.4695,55.4057],[-3.4703,55.4043],[-3.4721,55.4038],[-3.4736,55.4038],[-3.4755,55.4068],[-3.4769,55.4068],[-3.4784,55.4077],[-3.4803,55.4064],[-3.4833,55.4061],[-3.4853,55.4055],[-3.4874,55.4042],[-3.4893,55.4045],[-3.4896,55.406],[-3.4903,55.4068],[-3.4901,55.4084],[-3.4906,55.4103],[-3.4921,55.4097],[-3.4957,55.409],[-3.4974,55.4089],[-3.499,55.4079],[-3.5035,55.4088],[-3.5048,55.4106],[-3.5074,55.4123],[-3.5087,55.4129],[-3.5105,55.4147],[-3.5098,55.4176],[-3.5128,55.4199],[-3.5134,55.4209],[-3.5159,55.4204],[-3.5173,55.4212],[-3.5169,55.4233],[-3.5201,55.4266],[-3.5233,55.4271],[-3.5237,55.4288],[-3.5251,55.4307],[-3.5252,55.4329],[-3.5263,55.4332],[-3.5319,55.434],[-3.5335,55.4338],[-3.5366,55.4347],[-3.5376,55.4364],[-3.539,55.4375],[-3.5398,55.4413],[-3.5396,55.4432],[-3.5379,55.4442],[-3.5366,55.4464],[-3.5373,55.4475],[-3.5363,55.4485],[-3.5355,55.4506],[-3.5355,55.4519],[-3.5301,55.4548],[-3.53,55.4565],[-3.5295,55.4574],[-3.5303,55.4586],[-3.5309,55.4605],[-3.5317,55.4613],[-3.5262,55.4624],[-3.5249,55.4631],[-3.5251,55.4643],[-3.5247,55.4677],[-3.5223,55.4703],[-3.5224,55.471],[-3.5197,55.4725],[-3.5185,55.4738],[-3.5192,55.4763],[-3.519,55.4779],[-3.5172,55.4788],[-3.516,55.4814],[-3.519,55.4832],[-3.5194,55.4844],[-3.5235,55.4862],[-3.5216,55.4884],[-3.5222,55.4903],[-3.5167,55.4919],[-3.5152,55.4921],[-3.5127,55.4931],[-3.5118,55.494],[-3.5126,55.4977],[-3.5114,55.4989],[-3.5118,55.5],[-3.5111,55.5017],[-3.5116,55.5027],[-3.5099,55.5041],[-3.5083,55.506],[-3.5086,55.5084],[-3.5068,55.5103],[-3.5044,55.5125],[-3.5029,55.5127],[-3.5025,55.5135],[-3.5009,55.5144],[-3.4978,55.5153],[-3.4953,55.5158],[-3.4881,55.5162],[-3.4868,55.5167],[-3.4866,55.5177],[-3.4879,55.5197],[-3.489,55.5219],[-3.4915,55.5236],[-3.4948,55.5241],[-3.495,55.5252],[-3.4946,55.5284],[-3.4953,55.5301],[-3.4984,55.5331],[-3.4982,55.5352],[-3.499,55.5381],[-3.502,55.544],[-3.5022,55.5455],[-3.5034,55.5471],[-3.503,55.551],[-3.5019,55.5528],[-3.5006,55.5537],[-3.4966,55.555],[-3.4959,55.5557],[-3.4956,55.5573],[-3.4958,55.5587],[-3.4951,55.5602],[-3.4898,55.5619],[-3.4885,55.5627],[-3.4935,55.5653],[-3.4961,55.5671],[-3.5001,55.5692],[-3.5004,55.5709],[-3.5025,55.5727],[-3.5032,55.5747],[-3.5055,55.5759],[-3.5082,55.5759],[-3.5087,55.5791],[-3.5085,55.5811],[-3.51,55.5839],[-3.5126,55.5858],[-3.513,55.5888],[-3.5161,55.5902],[-3.5165,55.5899],[-3.5229,55.5941],[-3.5269,55.597],[-3.5271,55.5986],[-3.5266,55.6001],[-3.5296,55.6044],[-3.5319,55.6053],[-3.5307,55.6077],[-3.53,55.6114],[-3.5265,55.6117],[-3.5249,55.6137],[-3.5227,55.6139],[-3.5176,55.6136],[-3.5153,55.6132],[-3.5087,55.6137],[-3.5028,55.6149],[-3.5017,55.6148],[-3.4957,55.6159],[-3.4817,55.6164],[-3.4842,55.6202],[-3.4815,55.6247],[-3.4811,55.6264],[-3.4796,55.6281],[-3.4799,55.6298],[-3.479,55.6301],[-3.4778,55.6327],[-3.4793,55.6333],[-3.4813,55.6335],[-3.4845,55.6334],[-3.4871,55.6327],[-3.4891,55.635],[-3.4895,55.6366],[-3.4894,55.6378],[-3.4874,55.6402],[-3.4846,55.6428],[-3.4846,55.6452],[-3.4853,55.6469],[-3.4858,55.649],[-3.4843,55.6494],[-3.482,55.6508],[-3.4796,55.6527],[-3.4782,55.6549],[-3.4733,55.6597],[-3.4681,55.6616],[-3.4639,55.6623],[-3.4584,55.6629],[-3.4566,55.6644],[-3.4557,55.6657],[-3.4559,55.6671],[-3.455,55.6698],[-3.4556,55.6707],[-3.4478,55.6747],[-3.4411,55.6799],[-3.4368,55.6825],[-3.4315,55.6858],[-3.4274,55.6879],[-3.4194,55.6933],[-3.417,55.6956],[-3.4153,55.6968],[-3.4098,55.7001],[-3.4094,55.7009],[-3.4057,55.7027],[-3.4012,55.7022],[-3.4014,55.7046],[-3.397,55.7105],[-3.3964,55.7163],[-3.3984,55.7165],[-3.4015,55.7153],[-3.4062,55.712],[-3.4096,55.7102],[-3.4116,55.7101],[-3.4192,55.7106],[-3.4203,55.7111],[-3.4198,55.7134],[-3.4214,55.715],[-3.4259,55.7174],[-3.4258,55.718],[-3.4282,55.7194],[-3.4306,55.7201],[-3.4396,55.7241],[-3.4396,55.7251],[-3.4375,55.7262],[-3.437,55.7277],[-3.4387,55.7284],[-3.4393,55.7296],[-3.4377,55.7304],[-3.4362,55.7305],[-3.4366,55.7327],[-3.4381,55.7333],[-3.4408,55.7334],[-3.4431,55.7358],[-3.445,55.7367],[-3.4451,55.7376],[-3.4463,55.7383],[-3.4461,55.7391],[-3.4475,55.7404],[-3.4474,55.7413],[-3.4448,55.7433],[-3.4443,55.7443],[-3.4466,55.7458],[-3.4463,55.7466],[-3.4488,55.7463],[-3.4522,55.7478],[-3.4531,55.7487],[-3.4528,55.7496],[-3.4539,55.7503],[-3.4534,55.7513],[-3.455,55.7521],[-3.4537,55.7527],[-3.4539,55.754],[-3.455,55.7559],[-3.457,55.7564],[-3.4564,55.7571],[-3.4573,55.7578],[-3.4558,55.7597],[-3.457,55.761],[-3.4562,55.7637],[-3.4588,55.765],[-3.459,55.7657],[-3.4627,55.7662],[-3.4649,55.7672],[-3.4674,55.7673],[-3.4695,55.7683],[-3.4706,55.7695],[-3.4709,55.7709],[-3.4716,55.771],[-3.4704,55.7731],[-3.4702,55.7741],[-3.4636,55.7765],[-3.4595,55.7774],[-3.4558,55.7788],[-3.4522,55.7806],[-3.4485,55.7801],[-3.4476,55.7819],[-3.4452,55.7839],[-3.4412,55.7848],[-3.4394,55.7846],[-3.4388,55.7857],[-3.4386,55.7884],[-3.4382,55.7893],[-3.4406,55.7894],[-3.4426,55.7905],[-3.444,55.7918],[-3.4446,55.7935],[-3.4407,55.797],[-3.4387,55.8013],[-3.4365,55.8028],[-3.4355,55.8055],[-3.4288,55.8074],[-3.4265,55.809],[-3.426,55.8106],[-3.4193,55.8096],[-3.4157,55.8095],[-3.4113,55.8136],[-3.4106,55.8141],[-3.4029,55.8177],[-3.3997,55.819],[-3.3948,55.8197],[-3.3912,55.8188],[-3.388,55.8195],[-3.3864,55.8201],[-3.3786,55.8203],[-3.3732,55.8216],[-3.3721,55.8226],[-3.3695,55.8241],[-3.3666,55.8223],[-3.364,55.8195],[-3.3639,55.8185],[-3.3621,55.8173],[-3.3606,55.815],[-3.3602,55.8135],[-3.3567,55.8127],[-3.3552,55.8128],[-3.3526,55.8102],[-3.3499,55.809],[-3.3503,55.8078],[-3.3492,55.8066],[-3.3488,55.8048],[-3.3482,55.8046],[-3.3481,55.8028],[-3.3455,55.8006],[-3.3449,55.7992],[-3.3456,55.7987],[-3.3461,55.7961],[-3.3473,55.7944],[-3.3456,55.7937],[-3.3449,55.7929],[-3.3422,55.792],[-3.3399,55.7921],[-3.3383,55.7915],[-3.3365,55.7918],[-3.3348,55.7928],[-3.3339,55.7941],[-3.3327,55.7945],[-3.3293,55.7945],[-3.3274,55.7942],[-3.3253,55.7928],[-3.32,55.7939],[-3.3186,55.7947],[-3.3166,55.7947],[-3.3132,55.7951],[-3.3125,55.7956],[-3.3106,55.7954],[-3.3098,55.7965],[-3.3072,55.7977],[-3.3049,55.7968],[-3.3032,55.7967],[-3.304,55.7949],[-3.305,55.7939],[-3.3021,55.7926],[-3.2988,55.7927],[-3.2963,55.7944],[-3.2949,55.795],[-3.2944,55.7963],[-3.2898,55.7929],[-3.2905,55.791],[-3.2928,55.7806],[-3.2744,55.7754],[-3.2654,55.7784],[-3.2644,55.7784],[-3.2633,55.7766],[-3.2574,55.7783],[-3.2507,55.7817],[-3.2456,55.7813],[-3.236,55.7792],[-3.2347,55.7803],[-3.2312,55.7821],[-3.231,55.7827],[-3.2275,55.7849],[-3.2257,55.787],[-3.2235,55.7866],[-3.2201,55.7845],[-3.2176,55.7852],[-3.2143,55.784],[-3.2142,55.7849],[-3.2132,55.7874],[-3.2116,55.7897],[-3.2084,55.7916],[-3.2019,55.7958],[-3.1981,55.7991],[-3.1956,55.8021],[-3.1913,55.8015],[-3.1851,55.8017],[-3.1887,55.7958],[-3.1867,55.7955],[-3.1842,55.7944],[-3.1834,55.7925],[-3.1837,55.7915],[-3.1856,55.7888],[-3.1855,55.7882],[-3.1825,55.7875],[-3.1797,55.7858],[-3.1768,55.7844],[-3.1781,55.7836],[-3.1783,55.7827],[-3.1804,55.7821],[-3.181,55.7813],[-3.1775,55.781],[-3.1751,55.7805],[-3.1678,55.7795],[-3.1676,55.778],[-3.1703,55.7757],[-3.1742,55.7736],[-3.1748,55.7721],[-3.1744,55.7718],[-3.17,55.7706],[-3.1673,55.7685],[-3.1598,55.7636],[-3.157,55.7619],[-3.154,55.7611],[-3.1551,55.7601],[-3.1575,55.7588],[-3.1579,55.7579],[-3.1606,55.756],[-3.161,55.7551],[-3.1625,55.7545],[-3.1625,55.7526],[-3.1618,55.7518],[-3.1621,55.7508],[-3.1616,55.7496],[-3.1599,55.7474],[-3.1582,55.7464],[-3.1566,55.7461],[-3.1546,55.745],[-3.1513,55.7447],[-3.1484,55.7432],[-3.144,55.7401],[-3.1443,55.7366],[-3.1459,55.734],[-3.1511,55.7282],[-3.1514,55.7274],[-3.1511,55.7256],[-3.1506,55.7247],[-3.1475,55.7238],[-3.1455,55.7226],[-3.1449,55.7211],[-3.1452,55.7204],[-3.1394,55.7205],[-3.1373,55.72],[-3.1386,55.7162],[-3.1344,55.7115],[-3.1283,55.7103],[-3.1269,55.7104],[-3.1203,55.7149],[-3.1106,55.7166],[-3.1075,55.7182],[-3.1026,55.7186],[-3.0972,55.7201],[-3.0919,55.7221],[-3.0923,55.7239],[-3.0958,55.7249],[-3.0973,55.7257],[-3.1005,55.7283],[-3.1026,55.7289],[-3.1037,55.7306],[-3.1038,55.732],[-3.1028,55.7341],[-3.1034,55.7371],[-3.1018,55.7395],[-3.0993,55.741],[-3.0956,55.7452],[-3.0917,55.7475],[-3.0896,55.7489],[-3.0873,55.7497],[-3.0854,55.7508],[-3.084,55.753],[-3.081,55.7554],[-3.079,55.7561],[-3.0773,55.7572],[-3.0773,55.7579],[-3.0755,55.759],[-3.0753,55.7598],[-3.0649,55.7638],[-3.0608,55.7629],[-3.0619,55.7649],[-3.0603,55.7678],[-3.0573,55.769],[-3.0556,55.7692],[-3.0542,55.7704],[-3.0504,55.7706],[-3.0437,55.7734],[-3.0422,55.7751],[-3.0399,55.7763],[-3.0378,55.7765],[-3.033,55.7791],[-3.0251,55.7827],[-3.0214,55.7833],[-3.0204,55.7841],[-3.0138,55.7873],[-3.003,55.7894],[-3.0012,55.7898],[-2.9935,55.7936],[-2.9902,55.7954],[-2.9818,55.7989],[-2.979,55.8007],[-2.9765,55.8031],[-2.9774,55.8037],[-2.9762,55.8047],[-2.9735,55.8059],[-2.9699,55.8059],[-2.9673,55.808],[-2.967,55.8086],[-2.968,55.8104],[-2.9673,55.8115],[-2.9657,55.8126],[-2.9627,55.8133],[-2.9603,55.8142],[-2.9528,55.818],[-2.9516,55.819],[-2.9498,55.8188],[-2.9489,55.8179],[-2.9495,55.8172],[-2.9485,55.8157],[-2.9436,55.8116],[-2.9407,55.8062],[-2.9392,55.8052],[-2.9411,55.8031],[-2.941,55.8003],[-2.9411,55.7946],[-2.9348,55.7933],[-2.9271,55.7932],[-2.9268,55.7938],[-2.9238,55.7942],[-2.9231,55.7966],[-2.9195,55.8008],[-2.9185,55.8017],[-2.9158,55.8029],[-2.9125,55.8036],[-2.9076,55.8051],[-2.905,55.8063],[-2.9029,55.8088],[-2.902,55.8092],[-2.8981,55.8095],[-2.897,55.8098],[-2.8928,55.808],[-2.8875,55.806],[-2.8869,55.806],[-2.8837,55.8072],[-2.8785,55.8102],[-2.8771,55.8116],[-2.8751,55.8143],[-2.8758,55.817],[-2.875,55.8194],[-2.8741,55.8206],[-2.8718,55.8223],[-2.8704,55.8241],[-2.8683,55.8243],[-2.8642,55.8258],[-2.8623,55.8258],[-2.86,55.8253],[-2.8557,55.8253],[-2.8523,55.8237],[-2.8504,55.8217],[-2.8479,55.8185],[-2.8462,55.819],[-2.8447,55.8175],[-2.8433,55.8178],[-2.8404,55.8176],[-2.8393,55.8181],[-2.8374,55.8195],[-2.8356,55.8203],[-2.8328,55.821],[-2.8312,55.8229],[-2.828,55.8238],[-2.8231,55.8263],[-2.8185,55.8299],[-2.8129,55.8297],[-2.8119,55.8299],[-2.807,55.8317],[-2.8022,55.8316],[-2.7945,55.8344],[-2.794,55.8349],[-2.7862,55.8359],[-2.7772,55.8443],[-2.775,55.8424],[-2.7746,55.8389],[-2.7741,55.8376],[-2.7716,55.8378],[-2.7697,55.8385],[-2.7646,55.839],[-2.7607,55.8386],[-2.7583,55.8387],[-2.7587,55.8365],[-2.7565,55.8355],[-2.7569,55.8342],[-2.7549,55.8319],[-2.7515,55.8312],[-2.7485,55.8301],[-2.7441,55.8303],[-2.7413,55.8289],[-2.7395,55.8288],[-2.7389,55.8295],[-2.7351,55.8303],[-2.7317,55.8316],[-2.7279,55.8327],[-2.7257,55.8341],[-2.7238,55.8345],[-2.7052,55.837],[-2.7037,55.8366],[-2.6998,55.8362],[-2.6962,55.8365],[-2.6963,55.8381],[-2.6957,55.8394],[-2.696,55.8404],[-2.6937,55.8412],[-2.6911,55.8417],[-2.687,55.8395],[-2.681,55.8418],[-2.6744,55.8447],[-2.6725,55.8456],[-2.6693,55.8466],[-2.6654,55.8457],[-2.6605,55.8423],[-2.6525,55.8432],[-2.6493,55.8439],[-2.6464,55.8424],[-2.6432,55.8409],[-2.6447,55.8391],[-2.6475,55.8377],[-2.6479,55.836],[-2.6479,55.8341],[-2.6462,55.8337],[-2.6424,55.8337],[-2.6338,55.8358],[-2.6313,55.8357],[-2.6269,55.8337],[-2.6261,55.833],[-2.6228,55.8349],[-2.615,55.8343],[-2.6099,55.8338],[-2.6057,55.8321],[-2.6046,55.83],[-2.6049,55.8286],[-2.5942,55.8287],[-2.5922,55.8293],[-2.588,55.8318],[-2.5865,55.8331],[-2.5839,55.8346],[-2.5832,55.8356],[-2.5827,55.8386],[-2.5819,55.84],[-2.5839,55.8424],[-2.5832,55.8428],[-2.5809,55.8455],[-2.573,55.8461],[-2.5685,55.8454],[-2.5643,55.8424],[-2.5599,55.8407],[-2.5577,55.8402],[-2.5549,55.8391],[-2.5481,55.843],[-2.5471,55.845],[-2.5453,55.8461],[-2.5431,55.8481],[-2.5431,55.849],[-2.5443,55.8512],[-2.5427,55.8525],[-2.5414,55.8543],[-2.5403,55.8548],[-2.5405,55.8558],[-2.5386,55.8572],[-2.5384,55.8582],[-2.5361,55.8593],[-2.5348,55.8611],[-2.5353,55.8617],[-2.5373,55.8618],[-2.5383,55.8632],[-2.5367,55.8656],[-2.534,55.8672],[-2.534,55.8683],[-2.5327,55.8698],[-2.5334,55.8712],[-2.5351,55.8721],[-2.5389,55.8725],[-2.5405,55.8735],[-2.5418,55.8758],[-2.5428,55.8765],[-2.5452,55.8773],[-2.5477,55.8775],[-2.5484,55.8772],[-2.5501,55.8782],[-2.5463,55.88],[-2.5487,55.8824],[-2.5526,55.8844],[-2.5571,55.8856],[-2.5606,55.8858],[-2.5665,55.8888],[-2.57,55.8921],[-2.5664,55.8973],[-2.5626,55.898],[-2.5608,55.898],[-2.5584,55.8986],[-2.5546,55.9],[-2.5554,55.9016],[-2.5572,55.9023],[-2.5585,55.9034],[-2.5577,55.9042],[-2.5585,55.9053],[-2.5607,55.9055],[-2.5627,55.9066],[-2.5538,55.91],[-2.5544,55.9115],[-2.5359,55.9146],[-2.5337,55.911],[-2.529,55.9105],[-2.522,55.9091],[-2.5152,55.9093],[-2.5053,55.9118],[-2.5023,55.9099],[-2.5015,55.9088],[-2.4981,55.9073],[-2.4965,55.906],[-2.4947,55.9058],[-2.4942,55.9042],[-2.4931,55.9037],[-2.4922,55.9009],[-2.4907,55.9005],[-2.4891,55.8987],[-2.4879,55.8945],[-2.4868,55.8928],[-2.4851,55.8922],[-2.4852,55.8908],[-2.4835,55.8902],[-2.4823,55.889],[-2.4802,55.8891],[-2.4794,55.8879],[-2.4754,55.8876],[-2.4741,55.8868],[-2.4714,55.8862],[-2.4684,55.8849],[-2.4673,55.8855],[-2.4676,55.8881],[-2.4664,55.8893],[-2.4611,55.8907],[-2.4598,55.8921],[-2.4486,55.8935],[-2.4466,55.8971],[-2.4459,55.8978],[-2.4406,55.9007],[-2.4352,55.904],[-2.434,55.9027],[-2.4293,55.9041],[-2.4228,55.9064],[-2.4251,55.9088],[-2.4212,55.9097],[-2.4204,55.9109],[-2.4171,55.912],[-2.4113,55.9129],[-2.4092,55.9135],[-2.4069,55.9149],[-2.406,55.918],[-2.4046,55.919],[-2.4022,55.92],[-2.4003,55.9206],[-2.3993,55.9219],[-2.3982,55.9226],[-2.3987,55.925],[-2.3966,55.9261],[-2.3964,55.9275],[-2.3923,55.9308],[-2.3928,55.9317],[-2.3905,55.9332],[-2.3894,55.933],[-2.3857,55.9335],[-2.3818,55.9337],[-2.3806,55.9342],[-2.3799,55.9361],[-2.3762,55.9378],[-2.3743,55.9381],[-2.3726,55.939],[-2.3719,55.9405],[-2.3708,55.9406],[-2.3666,55.9432],[-2.367,55.9444],[-2.3666,55.9461],[-2.3633,55.9466],[-2.3624,55.9458],[-2.3637,55.9448],[-2.3588,55.9446],[-2.359,55.9437],[-2.3562,55.9436],[-2.3543,55.9439],[-2.3532,55.9431],[-2.3518,55.9435],[-2.3528,55.941],[-2.3503,55.9394],[-2.3493,55.9398],[-2.3436,55.9403],[-2.3439,55.9395],[-2.341,55.9386],[-2.3406,55.9379],[-2.3382,55.9386],[-2.3353,55.9376],[-2.3343,55.9365],[-2.3357,55.9347],[-2.3354,55.9338],[-2.3333,55.9337],[-2.3297,55.9325],[-2.3274,55.9319],[-2.3266,55.9323],[-2.3212,55.9331],[-2.32,55.932],[-2.317,55.9323],[-2.3159,55.9319],[-2.3139,55.9323],[-2.3119,55.9314],[-2.3075,55.931],[-2.3053,55.9313],[-2.3019,55.9323],[-2.299,55.9308],[-2.2927,55.9307],[-2.2916,55.9302],[-2.2898,55.9304],[-2.2855,55.9296],[-2.285,55.9286],[-2.2836,55.9291],[-2.2798,55.9286],[-2.2785,55.927],[-2.2789,55.926],[-2.2737,55.9262],[-2.2695,55.9259],[-2.2652,55.9248],[-2.2613,55.925],[-2.2592,55.9246],[-2.2569,55.9252],[-2.2538,55.9256],[-2.2481,55.927],[-2.2461,55.9278],[-2.2444,55.9293],[-2.2398,55.9312],[-2.2381,55.9312],[-2.2371,55.9318],[-2.2305,55.9324],[-2.229,55.932],[-2.2267,55.9326],[-2.2261,55.9321],[-2.2234,55.9325],[-2.2207,55.9314],[-2.2169,55.932],[-2.2158,55.9311],[-2.2147,55.9316],[-2.212,55.9312],[-2.2103,55.9304],[-2.2104,55.9294],[-2.2079,55.9292],[-2.2043,55.9284],[-2.2041,55.9275],[-2.2029,55.9264],[-2.1985,55.9247],[-2.1967,55.9235],[-2.1942,55.9229],[-2.192,55.9226],[-2.1913,55.9221],[-2.1891,55.9227],[-2.1867,55.9211],[-2.1852,55.9207],[-2.1838,55.9212],[-2.1829,55.9198],[-2.1805,55.9188],[-2.1766,55.9184],[-2.1756,55.9173],[-2.1737,55.9166],[-2.1707,55.9169],[-2.1674,55.9158],[-2.1635,55.9155],[-2.1618,55.9149],[-2.1579,55.915],[-2.156,55.9145],[-2.1524,55.9144],[-2.1497,55.915],[-2.15,55.9156],[-2.1493,55.918],[-2.1461,55.9184],[-2.1449,55.9179],[-2.143,55.9183],[-2.1414,55.9176],[-2.1395,55.9175],[-2.1389,55.9167],[-2.1365,55.9163],[-2.1363,55.915],[-2.135,55.9141],[-2.1356,55.9135],[-2.1342,55.9126],[-2.1334,55.9114],[-2.131,55.9111],[-2.1324,55.91],[-2.1289,55.9091],[-2.1295,55.907],[-2.1309,55.9054],[-2.1327,55.9048],[-2.1341,55.9031],[-2.1328,55.9027],[-2.1311,55.9005],[-2.1293,55.9001],[-2.1279,55.8978],[-2.1264,55.8968],[-2.1277,55.896],[-2.1279,55.8953],[-2.13,55.8947],[-2.1326,55.8929],[-2.1323,55.892],[-2.1301,55.8913],[-2.1299,55.89],[-2.1286,55.8904],[-2.1265,55.8898],[-2.1249,55.8886],[-2.1245,55.8855],[-2.1212,55.8834],[-2.1182,55.8837],[-2.1171,55.8828],[-2.1152,55.8828],[-2.1131,55.8808],[-2.1093,55.8807],[-2.1059,55.8788],[-2.1008,55.8772],[-2.0996,55.8783],[-2.096,55.8792],[-2.0963,55.8783],[-2.0936,55.8778],[-2.091,55.8784],[-2.0902,55.8769],[-2.0914,55.8753],[-2.0912,55.8742],[-2.088,55.8736],[-2.0874,55.8756],[-2.084,55.8758],[-2.0813,55.8762],[-2.0813,55.8749],[-2.0792,55.8743],[-2.076,55.8716],[-2.0754,55.8704],[-2.0743,55.8704],[-2.0738,55.8687],[-2.0727,55.8678],[-2.074,55.8668],[-2.0729,55.8661],[-2.073,55.8624],[-2.0744,55.8601],[-2.0733,55.8597],[-2.0747,55.8574],[-2.0709,55.8562],[-2.0715,55.8547],[-2.0704,55.8526],[-2.0707,55.8522],[-2.0677,55.849],[-2.0673,55.8477],[-2.0655,55.8472],[-2.066,55.8453],[-2.0679,55.8425],[-2.0637,55.8431],[-2.0619,55.8413],[-2.0619,55.8403],[-2.0611,55.8393],[-2.0592,55.8398],[-2.0576,55.8395],[-2.0565,55.8381],[-2.0552,55.8374],[-2.0543,55.8355],[-2.0534,55.8309],[-2.0524,55.8296],[-2.051,55.8291],[-2.0514,55.8272],[-2.051,55.8266],[-2.0482,55.8263],[-2.0483,55.8255],[-2.0471,55.8244],[-2.0475,55.8231],[-2.0467,55.8218],[-2.0451,55.8207],[-2.0448,55.8196],[-2.0435,55.8188],[-2.0436,55.817],[-2.0411,55.8169],[-2.04,55.8172],[-2.038,55.8155],[-2.0371,55.8141],[-2.037,55.8131],[-2.0353,55.8131],[-2.0332,55.8117],[-2.0344,55.8111],[-2.0368,55.8099],[-2.0394,55.809],[-2.0418,55.8073],[-2.048,55.8043],[-2.0529,55.8026],[-2.0559,55.8029],[-2.06,55.8026],[-2.0622,55.8027],[-2.0648,55.8019],[-2.0671,55.8003],[-2.0671,55.7985],[-2.0725,55.7971],[-2.0751,55.7952],[-2.077,55.7941],[-2.0793,55.7937],[-2.0818,55.7939],[-2.0846,55.7929],[-2.0857,55.7929],[-2.0881,55.7906],[-2.0885,55.7869],[-2.0877,55.7851],[-2.0863,55.7841],[-2.0858,55.7826],[-2.0863,55.7795],[-2.0868,55.7781],[-2.0865,55.7753],[-2.0875,55.7725],[-2.0874,55.7708],[-2.0857,55.768],[-2.0855,55.766],[-2.0861,55.7656],[-2.0857,55.7627],[-2.0856,55.762],[-2.0918,55.7627],[-2.0956,55.7628],[-2.1006,55.7622],[-2.1031,55.7617],[-2.1073,55.7601],[-2.1093,55.7583],[-2.1094,55.7568],[-2.1087,55.7551],[-2.106,55.7512],[-2.1064,55.7486],[-2.1075,55.7478],[-2.1101,55.7478],[-2.1134,55.7484],[-2.1157,55.7476],[-2.118,55.7451],[-2.1185,55.7433],[-2.1192,55.7426],[-2.1183,55.7412],[-2.1174,55.7406],[-2.1171,55.7394],[-2.1185,55.7383],[-2.1227,55.7374],[-2.1263,55.7374],[-2.1305,55.7387],[-2.1314,55.7396],[-2.1365,55.7404],[-2.1387,55.7405],[-2.1418,55.7399],[-2.1456,55.7387],[-2.1472,55.7377],[-2.1494,55.7358],[-2.1499,55.7345],[-2.1498,55.733],[-2.1482,55.73],[-2.1478,55.7267],[-2.1501,55.7235],[-2.1517,55.7225],[-2.1542,55.7222],[-2.1566,55.7223],[-2.1587,55.7228],[-2.1616,55.7229],[-2.1669,55.7226],[-2.1695,55.7221],[-2.1744,55.7203],[-2.1772,55.7181],[-2.1769,55.7161],[-2.1742,55.7126],[-2.1725,55.7108],[-2.1712,55.71],[-2.1677,55.7084],[-2.1666,55.7071],[-2.1672,55.706],[-2.1706,55.7049],[-2.1774,55.7036],[-2.1806,55.7033],[-2.184,55.7016],[-2.1861,55.7001],[-2.1867,55.6986],[-2.1881,55.6968],[-2.1898,55.696],[-2.1912,55.6963],[-2.1926,55.6951],[-2.1953,55.6909],[-2.1975,55.6887],[-2.1989,55.6877],[-2.2031,55.687],[-2.2053,55.6864],[-2.2073,55.6848],[-2.2081,55.6837],[-2.2089,55.6806],[-2.2116,55.6796],[-2.2187,55.6759],[-2.2197,55.6737],[-2.2196,55.6722],[-2.2182,55.6701],[-2.217,55.6669],[-2.2177,55.665],[-2.2184,55.6643],[-2.2209,55.6635],[-2.2269,55.6631],[-2.2309,55.662],[-2.2321,55.661],[-2.2337,55.6584],[-2.237,55.6563],[-2.2396,55.6551],[-2.2414,55.6546],[-2.245,55.6531],[-2.2482,55.6524],[-2.2484,55.6513],[-2.2473,55.6502],[-2.2425,55.6477],[-2.2402,55.647],[-2.2354,55.6464],[-2.2323,55.6454],[-2.2316,55.6438],[-2.2336,55.6416],[-2.2348,55.6408],[-2.2372,55.6403],[-2.2424,55.6401],[-2.2457,55.6395],[-2.2486,55.64],[-2.2498,55.6416],[-2.2523,55.6426],[-2.2514,55.6432],[-2.255,55.6444],[-2.2566,55.6446],[-2.2598,55.6446],[-2.2636,55.6441],[-2.2694,55.6431],[-2.2731,55.6427],[-2.2769,55.6427],[-2.283,55.6429],[-2.2892,55.6434],[-2.2929,55.6453],[-2.2973,55.6468],[-2.2998,55.6472],[-2.3027,55.6473],[-2.3076,55.6468],[-2.3097,55.6463],[-2.3131,55.6448],[-2.3148,55.6436],[-2.317,55.6431],[-2.3194,55.6431],[-2.3226,55.6436],[-2.3247,55.6432],[-2.3256,55.6421],[-2.326,55.6399],[-2.3256,55.6383],[-2.3261,55.6372],[-2.3273,55.6362],[-2.3316,55.6351],[-2.3331,55.6346],[-2.335,55.6345],[-2.3351,55.6332],[-2.3359,55.6327],[-2.3346,55.6312],[-2.3322,55.6298],[-2.3298,55.6291],[-2.3278,55.6273],[-2.3243,55.6262],[-2.3218,55.6261],[-2.3198,55.6277],[-2.3174,55.6282],[-2.315,55.6279],[-2.3108,55.6289],[-2.3086,55.6289],[-2.309,55.6244],[-2.3089,55.6225],[-2.3161,55.6205],[-2.3073,55.6111],[-2.3059,55.6121],[-2.2951,55.6086],[-2.2955,55.6082],[-2.2939,55.6046],[-2.2923,55.6046],[-2.2892,55.6038],[-2.2903,55.6027],[-2.2879,55.6012],[-2.2889,55.5984],[-2.2881,55.5981],[-2.2859,55.5965],[-2.2886,55.5949],[-2.2878,55.5929],[-2.2882,55.5913],[-2.2904,55.5896],[-2.2911,55.5877],[-2.2923,55.586],[-2.2922,55.5854],[-2.2895,55.5811],[-2.2885,55.5801],[-2.2855,55.5778],[-2.2801,55.5773],[-2.2756,55.5752],[-2.273,55.5724],[-2.27,55.5701],[-2.269,55.5697],[-2.2637,55.5665],[-2.2611,55.5658],[-2.2595,55.5648],[-2.2599,55.5637],[-2.2575,55.5626],[-2.2533,55.5615],[-2.2512,55.5599],[-2.2478,55.5567],[-2.244,55.5568],[-2.2402,55.5555],[-2.2408,55.5527],[-2.2352,55.5483],[-2.2341,55.5466],[-2.2322,55.5448],[-2.2332,55.5431],[-2.233,55.5416],[-2.2338,55.5408],[-2.2334,55.5331],[-2.2336,55.5324],[-2.2332,55.5296],[-2.2276,55.5284],[-2.2253,55.5243],[-2.2243,55.5228],[-2.2252,55.5212],[-2.2266,55.5195],[-2.2268,55.5177],[-2.2282,55.5128],[-2.229,55.5098],[-2.228,55.508],[-2.2265,55.5071],[-2.2202,55.5062],[-2.219,55.5053],[-2.2169,55.5028],[-2.2146,55.501],[-2.2119,55.4994],[-2.2088,55.4957],[-2.2088,55.4947],[-2.207,55.4941],[-2.2053,55.4915],[-2.2026,55.4895],[-2.2022,55.4882],[-2.204,55.4855],[-2.2062,55.4826],[-2.2063,55.4814],[-2.2051,55.4799],[-2.2034,55.4786],[-2.2018,55.4758],[-2.201,55.475],[-2.196,55.4753],[-2.1907,55.4741],[-2.1868,55.4736],[-2.1817,55.4731],[-2.1778,55.4726],[-2.1737,55.4723],[-2.1685,55.4691],[-2.1655,55.4684],[-2.1665,55.4675],[-2.1704,55.4669],[-2.1787,55.4653],[-2.1844,55.4641],[-2.1896,55.4612],[-2.1896,55.4604],[-2.1884,55.4564],[-2.19,55.4543],[-2.192,55.4528],[-2.1935,55.4498],[-2.1933,55.4472],[-2.1947,55.4447],[-2.1988,55.4419],[-2.2019,55.4406],[-2.2033,55.439],[-2.2056,55.4375],[-2.2211,55.4331],[-2.2231,55.4322],[-2.2233,55.4313],[-2.2282,55.4303],[-2.2299,55.4306],[-2.2313,55.4284],[-2.2338,55.4292],[-2.2366,55.431],[-2.2429,55.4322],[-2.2538,55.4319],[-2.2562,55.4322],[-2.2586,55.4322],[-2.2606,55.4329],[-2.2615,55.4299],[-2.2622,55.4286],[-2.2645,55.4288],[-2.2683,55.43],[-2.2706,55.4296],[-2.2717,55.4288],[-2.2739,55.426],[-2.278,55.4264],[-2.2801,55.4258],[-2.282,55.4247],[-2.2842,55.4228],[-2.2945,55.4205],[-2.2938,55.4185],[-2.2951,55.4169],[-2.2955,55.4154],[-2.2963,55.4147],[-2.3018,55.4137],[-2.3042,55.4127],[-2.3067,55.4112],[-2.3102,55.4102],[-2.3125,55.4099],[-2.3132,55.4068],[-2.3164,55.4074],[-2.3197,55.4076],[-2.3207,55.4082],[-2.322,55.4077],[-2.3238,55.4076],[-2.3273,55.408],[-2.3287,55.4083],[-2.3307,55.4097],[-2.3324,55.4099],[-2.3338,55.4088],[-2.3356,55.4082],[-2.333,55.4043],[-2.3334,55.4026],[-2.334,55.4021],[-2.3364,55.4019],[-2.3377,55.4012],[-2.3403,55.4012],[-2.3419,55.4004],[-2.343,55.4004],[-2.3449,55.3993],[-2.3434,55.3974],[-2.3401,55.3952],[-2.3388,55.3948],[-2.3355,55.3926],[-2.335,55.3904],[-2.335,55.3888],[-2.3358,55.3873],[-2.3358,55.386],[-2.3349,55.3856],[-2.3346,55.383],[-2.3305,55.3812],[-2.3306,55.3805],[-2.3323,55.38],[-2.3361,55.3781],[-2.3372,55.3767],[-2.3462,55.3731],[-2.3441,55.3717],[-2.3437,55.371],[-2.341,55.3695],[-2.339,55.3688],[-2.3385,55.3678],[-2.3411,55.3655],[-2.345,55.3646],[-2.3471,55.3646],[-2.3508,55.3633],[-2.3549,55.3625],[-2.3584,55.36],[-2.3615,55.3591],[-2.3642,55.3588],[-2.3654,55.3576],[-2.3683,55.3566],[-2.3707,55.3554],[-2.3728,55.3551],[-2.375,55.3538],[-2.3783,55.3508],[-2.379,55.3505],[-2.3789,55.3492],[-2.3814,55.3491],[-2.3842,55.3484],[-2.391,55.3478],[-2.393,55.3474],[-2.3992,55.3482],[-2.4002,55.3488],[-2.3995,55.3505],[-2.4008,55.3535],[-2.4022,55.3544],[-2.408,55.3572],[-2.4113,55.3581],[-2.4124,55.3578],[-2.415,55.3589],[-2.4199,55.359],[-2.4216,55.3587],[-2.4243,55.3586],[-2.4264,55.3581],[-2.4292,55.3564],[-2.4369,55.3583],[-2.4391,55.3594],[-2.4403,55.3591],[-2.4448,55.3591],[-2.4514,55.3566],[-2.456,55.3553],[-2.457,55.3546],[-2.4612,55.3532],[-2.4634,55.3536],[-2.4675,55.3528],[-2.4713,55.3538],[-2.4734,55.3547],[-2.4752,55.3548],[-2.4811,55.3537],[-2.4885,55.3518],[-2.4908,55.3505],[-2.4921,55.3493],[-2.4962,55.3465],[-2.4979,55.344],[-2.4988,55.3421],[-2.5022,55.3402],[-2.5019,55.3374],[-2.5044,55.3353],[-2.5069,55.334],[-2.5084,55.3323],[-2.5099,55.3313],[-2.5137,55.3296],[-2.5163,55.3268],[-2.5177,55.3247],[-2.52,55.3232],[-2.5219,55.3225],[-2.5251,55.3218],[-2.5308,55.3227],[-2.5365,55.321],[-2.5431,55.3196],[-2.5443,55.3183],[-2.5487,55.3172],[-2.5504,55.3158],[-2.5569,55.3173],[-2.5587,55.3179],[-2.5594,55.3172],[-2.5588,55.3146],[-2.5573,55.3133],[-2.5571,55.3116],[-2.5599,55.3095],[-2.56,55.3088],[-2.5629,55.3078],[-2.5652,55.3059],[-2.5663,55.3033],[-2.5707,55.3014],[-2.5737,55.</t>
  </si>
  <si>
    <t>{"type":"MultiPolygon","coordinates":[[[[-3.5074,55.4123],[-3.5048,55.4106],[-3.5035,55.4088],[-3.499,55.4079],[-3.4974,55.4089],[-3.4957,55.409],[-3.4921,55.4097],[-3.4906,55.4103],[-3.4901,55.4084],[-3.4903,55.4068],[-3.4896,55.406],[-3.4893,55.4045],[-3.4874,55.4042],[-3.4853,55.4055],[-3.4833,55.4061],[-3.4803,55.4064],[-3.4784,55.4077],[-3.4769,55.4068],[-3.4755,55.4068],[-3.4736,55.4038],[-3.4721,55.4038],[-3.4703,55.4043],[-3.4695,55.4057],[-3.4666,55.4049],[-3.4651,55.4049],[-3.4633,55.4057],[-3.4604,55.4062],[-3.4564,55.4075],[-3.4544,55.4084],[-3.4521,55.4088],[-3.4492,55.4099],[-3.4454,55.4096],[-3.4404,55.4088],[-3.4361,55.4099],[-3.4299,55.4107],[-3.4283,55.4128],[-3.4284,55.4136],[-3.4272,55.4143],[-3.4232,55.4152],[-3.4213,55.4159],[-3.4198,55.4159],[-3.4152,55.4135],[-3.4117,55.4132],[-3.4075,55.4134],[-3.4054,55.4128],[-3.4039,55.4109],[-3.4029,55.4091],[-3.4014,55.4081],[-3.4005,55.4096],[-3.3983,55.4102],[-3.3946,55.4107],[-3.3894,55.4126],[-3.3833,55.4121],[-3.3777,55.4114],[-3.3724,55.4137],[-3.3651,55.4166],[-3.3623,55.417],[-3.3612,55.415],[-3.3579,55.4124],[-3.3543,55.4125],[-3.3534,55.4153],[-3.3518,55.4164],[-3.3521,55.4182],[-3.3507,55.4195],[-3.3509,55.4214],[-3.3484,55.4235],[-3.3473,55.4246],[-3.3415,55.4242],[-3.3388,55.425],[-3.3385,55.4258],[-3.3389,55.4283],[-3.3389,55.4306],[-3.3345,55.4333],[-3.3347,55.4351],[-3.3335,55.4358],[-3.3309,55.4388],[-3.3318,55.4406],[-3.3315,55.4411],[-3.3292,55.4419],[-3.3258,55.4416],[-3.3218,55.443],[-3.3198,55.4434],[-3.318,55.4442],[-3.3159,55.4447],[-3.3129,55.445],[-3.311,55.4448],[-3.3089,55.4434],[-3.3081,55.4419],[-3.3091,55.4395],[-3.307,55.4382],[-3.3052,55.4362],[-3.306,55.4353],[-3.3024,55.4347],[-3.2997,55.4333],[-3.2934,55.4309],[-3.2892,55.4322],[-3.2871,55.4338],[-3.2857,55.4344],[-3.2796,55.4353],[-3.274,55.4341],[-3.2696,55.4333],[-3.2674,55.4335],[-3.2641,55.4326],[-3.2626,55.4316],[-3.2579,55.43],[-3.2545,55.4302],[-3.25,55.4296],[-3.248,55.4297],[-3.2454,55.4295],[-3.2442,55.429],[-3.2436,55.4277],[-3.2442,55.4266],[-3.2482,55.4246],[-3.2536,55.4217],[-3.2556,55.4199],[-3.2564,55.4176],[-3.2606,55.4168],[-3.2623,55.4161],[-3.2641,55.4134],[-3.2658,55.4125],[-3.2676,55.4122],[-3.2712,55.4122],[-3.2743,55.4105],[-3.2759,55.41],[-3.2786,55.4102],[-3.282,55.4082],[-3.2822,55.4064],[-3.2846,55.4047],[-3.286,55.4031],[-3.2873,55.4038],[-3.2885,55.4032],[-3.291,55.4025],[-3.2937,55.4009],[-3.2939,55.4],[-3.2957,55.3978],[-3.2966,55.3971],[-3.2989,55.3965],[-3.3012,55.3952],[-3.3028,55.3938],[-3.3031,55.3922],[-3.3052,55.3891],[-3.3064,55.3885],[-3.3068,55.3869],[-3.3083,55.3839],[-3.3085,55.3828],[-3.31,55.3816],[-3.3117,55.3796],[-3.3109,55.378],[-3.3084,55.3755],[-3.3082,55.3749],[-3.3061,55.3729],[-3.3038,55.3689],[-3.3046,55.3682],[-3.3063,55.3676],[-3.3089,55.368],[-3.3108,55.3674],[-3.3145,55.3674],[-3.3155,55.3666],[-3.3161,55.3626],[-3.3131,55.3616],[-3.3122,55.3605],[-3.3123,55.3588],[-3.3135,55.3569],[-3.3134,55.3547],[-3.3159,55.3522],[-3.3191,55.3513],[-3.3203,55.3493],[-3.3184,55.3482],[-3.3152,55.3478],[-3.3127,55.3471],[-3.3081,55.3445],[-3.3037,55.3424],[-3.302,55.3422],[-3.2969,55.3424],[-3.2915,55.3423],[-3.2899,55.3432],[-3.2886,55.3434],[-3.2867,55.3443],[-3.2857,55.3454],[-3.2843,55.3461],[-3.282,55.3489],[-3.2784,55.35],[-3.2767,55.3513],[-3.274,55.3519],[-3.2725,55.3529],[-3.2686,55.354],[-3.2669,55.3553],[-3.2643,55.3565],[-3.2673,55.3584],[-3.2671,55.3596],[-3.2655,55.3615],[-3.2626,55.3623],[-3.2574,55.3625],[-3.2545,55.3629],[-3.2506,55.3643],[-3.2501,55.3653],[-3.2471,55.3675],[-3.2447,55.3678],[-3.2444,55.3674],[-3.2417,55.3669],[-3.2379,55.3673],[-3.2373,55.3665],[-3.2349,55.3664],[-3.234,55.3678],[-3.2338,55.3692],[-3.2315,55.371],[-3.2265,55.3723],[-3.2248,55.3725],[-3.2255,55.3745],[-3.2253,55.3754],[-3.2234,55.3762],[-3.2218,55.3763],[-3.2174,55.3761],[-3.2162,55.3752],[-3.2153,55.3734],[-3.2135,55.3726],[-3.2123,55.3726],[-3.2102,55.3707],[-3.2081,55.37],[-3.2059,55.3688],[-3.2061,55.3672],[-3.2045,55.3663],[-3.2014,55.3657],[-3.1966,55.3668],[-3.1934,55.366],[-3.1919,55.3643],[-3.1904,55.3637],[-3.1892,55.3625],[-3.1877,55.3628],[-3.1793,55.3605],[-3.1813,55.3595],[-3.1819,55.3566],[-3.1796,55.3527],[-3.178,55.3507],[-3.1763,55.3492],[-3.1753,55.3475],[-3.1742,55.3467],[-3.1695,55.347],[-3.1681,55.3481],[-3.1637,55.3502],[-3.1571,55.3509],[-3.156,55.3516],[-3.153,55.3541],[-3.1501,55.3553],[-3.1445,55.3559],[-3.141,55.3567],[-3.1394,55.3572],[-3.1351,55.3578],[-3.1336,55.3591],[-3.1314,55.3591],[-3.1272,55.3597],[-3.1253,55.359],[-3.1251,55.3577],[-3.1232,55.3574],[-3.1172,55.3558],[-3.1146,55.3568],[-3.1127,55.3569],[-3.112,55.3563],[-3.1136,55.3546],[-3.1126,55.3517],[-3.1108,55.3488],[-3.1093,55.3479],[-3.107,55.3495],[-3.1048,55.3501],[-3.102,55.3516],[-3.1013,55.3489],[-3.1002,55.3477],[-3.0988,55.3452],[-3.0984,55.3426],[-3.101,55.341],[-3.0997,55.3392],[-3.0991,55.3317],[-3.0987,55.3314],[-3.0921,55.3298],[-3.0863,55.3279],[-3.0856,55.3205],[-3.0841,55.3188],[-3.0818,55.3156],[-3.0775,55.315],[-3.0701,55.3164],[-3.0695,55.3167],[-3.0691,55.3135],[-3.0678,55.3118],[-3.0643,55.3098],[-3.0613,55.307],[-3.0633,55.3052],[-3.0612,55.3045],[-3.0566,55.3013],[-3.0548,55.3004],[-3.0515,55.2971],[-3.0466,55.2955],[-3.0519,55.2921],[-3.0539,55.2892],[-3.0545,55.2869],[-3.0529,55.2841],[-3.0545,55.2817],[-3.0546,55.2806],[-3.0536,55.2797],[-3.0463,55.2758],[-3.043,55.2715],[-3.0369,55.2739],[-3.0326,55.2752],[-3.0276,55.2778],[-3.0224,55.2789],[-3.0199,55.2791],[-3.0132,55.2757],[-3.0118,55.2726],[-3.0118,55.2709],[-3.0113,55.2688],[-3.0102,55.2674],[-3.0093,55.2671],[-3.0063,55.2671],[-3.0021,55.2685],[-2.9986,55.269],[-2.9959,55.2691],[-2.9938,55.2699],[-2.9924,55.2728],[-2.9909,55.2763],[-2.989,55.278],[-2.9839,55.2795],[-2.9822,55.2809],[-2.98,55.2818],[-2.9768,55.2818],[-2.9732,55.2828],[-2.9689,55.2843],[-2.9676,55.2844],[-2.9679,55.2866],[-2.9646,55.2897],[-2.9621,55.2903],[-2.9601,55.289],[-2.9577,55.2888],[-2.9545,55.289],[-2.9516,55.2884],[-2.9497,55.2873],[-2.9457,55.2877],[-2.9435,55.2869],[-2.9416,55.2866],[-2.9399,55.2856],[-2.9367,55.2844],[-2.9321,55.2839],[-2.9316,55.2831],[-2.9296,55.2819],[-2.927,55.281],[-2.9244,55.2796],[-2.9211,55.2791],[-2.9171,55.2774],[-2.9162,55.2778],[-2.9165,55.2805],[-2.9125,55.2836],[-2.9084,55.2847],[-2.9069,55.2855],[-2.904,55.2854],[-2.9024,55.2846],[-2.8985,55.2835],[-2.8965,55.2818],[-2.8931,55.2799],[-2.894,55.278],[-2.8913,55.274],[-2.8877,55.2723],[-2.8859,55.2709],[-2.8878,55.268],[-2.8843,55.2651],[-2.8861,55.2625],[-2.8911,55.2627],[-2.894,55.2615],[-2.8998,55.2597],[-2.905,55.2572],[-2.9072,55.2548],[-2.9085,55.2544],[-2.9084,55.2529],[-2.9114,55.2493],[-2.9134,55.2489],[-2.9151,55.2458],[-2.9153,55.2441],[-2.9166,55.2431],[-2.9205,55.2391],[-2.9214,55.2367],[-2.9201,55.2362],[-2.9177,55.2346],[-2.9152,55.2345],[-2.912,55.2347],[-2.9085,55.2345],[-2.9054,55.2358],[-2.9007,55.2361],[-2.8972,55.236],[-2.8947,55.2355],[-2.8917,55.2335],[-2.887,55.234],[-2.8845,55.2346],[-2.8816,55.2343],[-2.8777,55.2361],[-2.874,55.2368],[-2.8719,55.2367],[-2.8692,55.2372],[-2.8638,55.2363],[-2.8637,55.2335],[-2.8645,55.2302],[-2.8654,55.2295],[-2.8657,55.2273],[-2.8619,55.2233],[-2.8623,55.2228],[-2.867,55.2196],[-2.8789,55.2129],[-2.8879,55.2081],[-2.886,55.2026],[-2.8885,55.1996],[-2.8897,55.1976],[-2.8928,55.1959],[-2.8966,55.1936],[-2.8957,55.1933],[-2.8952,55.1895],[-2.8991,55.1843],[-2.9006,55.1824],[-2.9025,55.1792],[-2.9033,55.1761],[-2.9047,55.1737],[-2.8995,55.1698],[-2.9003,55.1627],[-2.9,55.1577],[-2.9004,55.1553],[-2.8998,55.1519],[-2.8969,55.1467],[-2.8954,55.1461],[-2.8927,55.1457],[-2.8903,55.1458],[-2.8916,55.1446],[-2.8903,55.1411],[-2.8817,55.142],[-2.8758,55.1418],[-2.8744,55.1413],[-2.8716,55.1374],[-2.8704,55.137],[-2.8681,55.137],[-2.8662,55.1361],[-2.8651,55.1353],[-2.8632,55.1322],[-2.8621,55.1294],[-2.8615,55.1287],[-2.8614,55.1267],[-2.8607,55.1255],[-2.8611,55.124],[-2.8603,55.1227],[-2.8604,55.1186],[-2.8607,55.118],[-2.8602,55.1164],[-2.8609,55.115],[-2.8595,55.1143],[-2.8583,55.1121],[-2.8574,55.1092],[-2.8585,55.1083],[-2.8623,55.1078],[-2.864,55.1067],[-2.8676,55.1071],[-2.8691,55.1069],[-2.8711,55.106],[-2.8717,55.1044],[-2.8716,55.1031],[-2.8727,55.1016],[-2.8713,55.1004],[-2.8734,55.0988],[-2.8743,55.0976],[-2.8761,55.0966],[-2.8769,55.0952],[-2.879,55.0948],[-2.8837,55.0954],[-2.8863,55.0948],[-2.8855,55.0934],[-2.8824,55.0931],[-2.8825,55.0915],[-2.8832,55.0906],[-2.8862,55.0894],[-2.8856,55.0886],[-2.8841,55.0883],[-2.8838,55.0875],[-2.8847,55.0869],[-2.8863,55.0867],[-2.8897,55.0872],[-2.891,55.0883],[-2.8931,55.0879],[-2.8938,55.0869],[-2.8926,55.0852],[-2.8952,55.0811],[-2.8963,55.0785],[-2.8976,55.0777],[-2.8999,55.077],[-2.9041,55.0772],[-2.9062,55.0776],[-2.9108,55.0771],[-2.9124,55.0789],[-2.9151,55.0789],[-2.9173,55.078],[-2.9167,55.0763],[-2.9174,55.075],[-2.9203,55.073],[-2.9262,55.0706],[-2.9294,55.0703],[-2.9329,55.0712],[-2.9359,55.0709],[-2.9391,55.0698],[-2.9422,55.0679],[-2.9427,55.0669],[-2.9431,55.0646],[-2.9427,55.0636],[-2.9413,55.0622],[-2.9392,55.0612],[-2.9374,55.0607],[-2.9363,55.0598],[-2.9375,55.0591],[-2.9391,55.0592],[-2.9437,55.0582],[-2.945,55.0576],[-2.9463,55.0564],[-2.9482,55.0555],[-2.9497,55.0556],[-2.9548,55.0549],[-2.9566,55.0535],[-2.9586,55.0493],[-2.9621,55.0496],[-2.9644,55.0501],[-2.9712,55.0502],[-2.9933,55.0519],[-3.0001,55.0525],[-3.0212,55.0549],[-3.0275,55.0553],[-3.0342,55.0554],[-3.0397,55.0552],[-3.0432,55.0557],[-3.0436,55.055],[-3.0481,55.0531],[-3.0508,55.0529],[-3.0512,55.0513],[-3.0534,55.0495],[-3.0537,55.0476],[-3.0518,55.0475],[-3.051,55.0487],[-3.049,55.0484],[-3.0469,55.0474],[-3.0442,55.0474],[-3.0431,55.0469],[-3.0439,55.0448],[-3.0418,55.0446],[-3.0398,55.0447],[-3.0385,55.0437],[-3.0391,55.0426],[-3.0403,55.0415],[-3.0381,55.0413],[-3.0366,55.0403],[-3.036,55.0392],[-3.034,55.039],[-3.0322,55.0399],[-3.0316,55.0383],[-3.0291,55.0372],[-3.0259,55.0365],[-3.0263,55.035],[-3.0283,55.0341],[-3.0301,55.0341],[-3.0316,55.0331],[-3.0325,55.0307],[-3.0342,55.0301],[-3.0344,55.0294],[-3.0322,55.0283],[-3.0324,55.0274],[-3.0316,55.0259],[-3.03,55.0255],[-3.0302,55.0246],[-3.0341,55.0241],[-3.0343,55.0231],[-3.0364,55.022],[-3.0379,55.0221],[-3.0391,55.0229],[-3.0401,55.0226],[-3.0423,55.0197],[-3.0407,55.0188],[-3.0407,55.0171],[-3.0399,55.0161],[-3.0418,55.0157],[-3.0431,55.0134],[-3.0452,55.0126],[-3.0457,55.0105],[-3.0474,55.0107],[-3.048,55.0094],[-3.0495,55.0092],[-3.0496,55.0074],[-3.0487,55.0068],[-3.0452,55.0079],[-3.045,55.0061],[-3.0468,55.0047],[-3.0463,55.0017],[-3.0464,55.0006],[-3.0458,54.9995],[-3.0441,54.9989],[-3.0445,54.9982],[-3.0486,54.9973],[-3.0527,54.9946],[-3.052,54.9933],[-3.0534,54.9928],[-3.0581,54.9917],[-3.0583,54.9911],[-3.0576,54.9891],[-3.056,54.9872],[-3.057,54.9857],[-3.061,54.9859],[-3.0642,54.9855],[-3.0694,54.9834],[-3.0712,54.9822],[-3.0724,54.9802],[-3.0752,54.9791],[-3.0865,54.9785],[-3.09,54.9775],[-3.0906,54.9764],[-3.0901,54.9748],[-3.0905,54.9742],[-3.0959,54.9735],[-3.099,54.9723],[-3.1005,54.9721],[-3.1103,54.9729],[-3.1139,54.9729],[-3.1184,54.9733],[-3.1204,54.973],[-3.1221,54.9719],[-3.1247,54.9693],[-3.1317,54.9655],[-3.1371,54.9608],[-3.1401,54.9559],[-3.1431,54.9539],[-3.1477,54.9524],[-3.1509,54.9522],[-3.1575,54.9537],[-3.1631,54.9558],[-3.1663,54.9567],[-3.1692,54.9571],[-3.1754,54.9589],[-3.1787,54.9594],[-3.1808,54.9593],[-3.1854,54.9578],[-3.1906,54.9597],[-3.1944,54.9608],[-3.1998,54.9613],[-3.2053,54.9613],[-3.2137,54.9609],[-3.2226,54.9598],[-3.2321,54.9589],[-3.2442,54.9579],[-3.25,54.9576],[-3.2531,54.9578],[-3.2568,54.9586],[-3.2647,54.96],[-3.267,54.9601],[-3.2749,54.9613],[-3.2898,54.9634],[-3.293,54.9637],[-3.2966,54.9633],[-3.3004,54.9623],[-3.3032,54.9618],[-3.306,54.9618],[-3.3108,54.9611],[-3.316,54.9599],[-3.3196,54.9584],[-3.3248,54.9555],[-3.3288,54.9577],[-3.3343,54.9555],[-3.3413,54.9536],[-3.345,54.9529],[-3.3493,54.9524],[-3.3556,54.952],[-3.3599,54.9516],[-3.3664,54.9511],[-3.3759,54.9499],[-3.3813,54.9487],[-3.381,54.9495],[-3.375,54.9524],[-3.3723,54.9539],[-3.3659,54.9568],[-3.3619,54.9583],[-3.3543,54.9605],[-3.343,54.9619],[-3.3358,54.9645],[-3.3399,54.9644],[-3.3444,54.9645],[-3.3484,54.9639],[-3.3497,54.9633],[-3.3515,54.9635],[-3.3578,54.9621],[-3.3653,54.9599],[-3.3691,54.9579],[-3.3733,54.9567],[-3.3772,54.9558],[-3.3803,54.9548],[-3.3868,54.9514],[-3.3902,54.9492],[-3.3949,54.9456],[-3.3975,54.9435],[-3.4009,54.9402],[-3.4025,54.9377],[-3.4027,54.936],[-3.4018,54.9333],[-3.4005,54.9313],[-3.4008,54.9302],[-3.404,54.9264],[-3.4059,54.9256],[-3.4076,54.9253],[-3.4093,54.9246],[-3.4131,54.9224],[-3.4154,54.9224],[-3.4141,54.9251],[-3.4142,54.9262],[-3.4162,54.9261],[-3.4193,54.9228],[-3.4211,54.9217],[-3.4227,54.921],[-3.425,54.9205],[-3.4293,54.9202],[-3.4403,54.9205],[-3.4432,54.9207],[-3.4462,54.9205],[-3.4521,54.9198],[-3.4555,54.919],[-3.4581,54.9181],[-3.4592,54.9186],[-3.4553,54.9209],[-3.4507,54.9229],[-3.4489,54.9244],[-3.4505,54.9247],[-3.4536,54.9234],[-3.4611,54.9216],[-3.4633,54.9207],[-3.4687,54.9177],[-3.469,54.9194],[-3.4678,54.9226],[-3.4655,54.925],[-3.4633,54.9265],[-3.4607,54.9279],[-3.4507,54.9326],[-3.4482,54.9335],[-3.4465,54.9344],[-3.445,54.9347],[-3.4433,54.9337],[-3.4416,54.9332],[-3.4379,54.9328],[-3.4292,54.9336],[-3.4255,54.9336],[-3.4212,54.9342],[-3.4197,54.9339],[-3.4155,54.9336],[-3.4153,54.9345],[-3.4181,54.9341],[-3.4217,54.9343],[-3.4252,54.9339],[-3.4266,54.934],[-3.4351,54.9336],[-3.4379,54.9331],[-3.4407,54.9333],[-3.4434,54.9342],[-3.4454,54.9356],[-3.4525,54.9336],[-3.4571,54.9312],[-3.4617,54.9293],[-3.4658,54.927],[-3.4705,54.9247],[-3.4713,54.9238],[-3.4727,54.9245],[-3.4775,54.9241],[-3.477,54.9261],[-3.4744,54.9333],[-3.4733,54.9351],[-3.4727,54.9368],[-3.4716,54.9385],[-3.4694,54.94],[-3.4667,54.9433],[-3.4654,54.9445],[-3.4672,54.9451],[-3.4692,54.9431],[-3.4702,54.9413],[-3.4712,54.9403],[-3.4721,54.9403],[-3.4736,54.9385],[-3.4749,54.9361],[-3.4767,54.9339],[-3.4781,54.9314],[-3.4787,54.9296],[-3.4813,54.9251],[-3.4837,54.9214],[-3.4861,54.9183],[-3.4882,54.9162],[-3.4925,54.9131],[-3.4972,54.9104],[-3.4982,54.91],[-3.5007,54.9106],[-3.4997,54.9112],[-3.4995,54.9127],[-3.5048,54.912],[-3.506,54.9116],[-3.5097,54.9113],[-3.5131,54.913],[-3.5121,54.9137],[-3.5129,54.9145],[-3.512,54.9152],[-3.5132,54.9158],[-3.5216,54.9082],[-3.5248,54.9057],[-3.5283,54.9035],[-3.5332,54.9017],[-3.5364,54.9018],[-3.5491,54.9016],[-3.5508,54.8978],[-3.5518,54.8966],[-3.5526,54.8967],[-3.5547,54.8935],[-3.5561,54.8929],[-3.559,54.89],[-3.56,54.8895],[-3.5606,54.8884],[-3.5629,54.8882],[-3.5674,54.8854],[-3.5739,54.8817],[-3.5781,54.8795],[-3.5847,54.8755],[-3.5891,54.872],[-3.5918,54.8703],[-3.5942,54.868],[-3.6,54.8639],[-3.6072,54.8599],[-3.6099,54.8578],[-3.6189,54.8522],[-3.6206,54.8509],[-3.6247,54.8487],[-3.6284,54.8463],[-3.6318,54.8445],[-3.6347,54.8442],[-3.6375,54.8442],[-3.6434,54.8446],[-3.649,54.8454],[-3.6509,54.846],[-3.6547,54.8478],[-3.6601,54.85],[-3.6636,54.8511],[-3.6712,54.8523],[-3.683,54.8535],[-3.6869,54.854],[-3.691,54.8542],[-3.6938,54.8541],[-3.6965,54.8537],[-3.6996,54.8538],[-3.7047,54.8533],[-3.7207,54.8511],[-3.726,54.8496],[-3.737,54.8473],[-3.7419,54.8457],[-3.746,54.8439],[-3.7486,54.8431],[-3.7506,54.8434],[-3.7539,54.8456],[-3.7546,54.8464],[-3.7551,54.848],[-3.7544,54.8499],[-3.7529,54.8509],[-3.7492,54.8529],[-3.7473,54.8536],[-3.7441,54.8553],[-3.7422,54.856],[-3.7379,54.8571],[-3.7375,54.8582],[-3.7391,54.8591],[-3.7439,54.859],[-3.75,54.8578],[-3.7547,54.8575],[-3.7558,54.8587],[-3.757,54.8588],[-3.7583,54.8576],[-3.761,54.8572],[-3.7629,54.8562],[-3.7655,54.8567],[-3.7672,54.8554],[-3.7689,54.8549],[-3.7723,54.8544],[-3.7753,54.8532],[-3.7757,54.8519],[-3.7768,54.8516],[-3.779,54.8498],[-3.7824,54.849],[-3.7853,54.8491],[-3.7875,54.8482],[-3.7898,54.8484],[-3.7916,54.8481],[-3.7919,54.8469],[-3.7936,54.8467],[-3.7966,54.8453],[-3.801,54.8422],[-3.8034,54.8401],[-3.8048,54.8384],[-3.807,54.8368],[-3.8075,54.8358],[-3.8075,54.8337],[-3.807,54.8324],[-3.8082,54.8308],[-3.8095,54.8301],[-3.8115,54.83],[-3.8131,54.8313],[-3.8137,54.8339],[-3.8149,54.8341],[-3.8145,54.8353],[-3.813,54.8365],[-3.8144,54.8371],[-3.8176,54.836],[-3.8195,54.835],[-3.8213,54.8334],[-3.8229,54.8305],[-3.8259,54.8272],[-3.8244,54.8245],[-3.8247,54.8234],[-3.8277,54.8222],[-3.8288,54.8213],[-3.8335,54.8188],[-3.8339,54.8176],[-3.8358,54.8164],[-3.8385,54.8155],[-3.8439,54.8142],[-3.8452,54.8143],[-3.8535,54.8135],[-3.8561,54.8147],[-3.8581,54.8142],[-3.8605,54.8129],[-3.8626,54.8123],[-3.8652,54.8104],[-3.8671,54.8081],[-3.8682,54.8058],[-3.869,54.805],[-3.8712,54.8038],[-3.8725,54.8024],[-3.8742,54.8013],[-3.8788,54.801],[-3.8797,54.8012],[-3.8838,54.801],[-3.8874,54.7996],[-3.8957,54.7977],[-3.9019,54.7969],[-3.9049,54.7959],[-3.9052,54.794],[-3.9081,54.7925],[-3.9223,54.7899],[-3.9262,54.7886],[-3.9309,54.7882],[-3.9386,54.7872],[-3.9415,54.7851],[-3.9455,54.7835],[-3.9478,54.7823],[-3.9522,54.7808],[-3.9546,54.7789],[-3.9564,54.7784],[-3.9577,54.7773],[-3.9577,54.7759],[-3.959,54.7738],[-3.9608,54.7725],[-3.9646,54.7711],[-3.9669,54.7705],[-3.9714,54.7699],[-3.9777,54.7687],[-3.984,54.7681],[-3.9882,54.7691],[-3.9908,54.7688],[-3.9948,54.7691],[-3.9948,54.7697],[-4.0012,54.7714],[-4.0049,54.7717],[-4.007,54.7701],[-4.0103,54.77],[-4.0112,54.7703],[-4.0161,54.7695],[-4.017,54.7701],[-4.0201,54.7701],[-4.0233,54.7707],[-4.0238,54.7704],[-4.0262,54.7714],[-4.0281,54.7714],[-4.031,54.7719],[-4.0343,54.7704],[-4.0359,54.7703],[-4.0397,54.7691],[-4.0412,54.77],[-4.0425,54.7694],[-4.0455,54.7694],[-4.0485,54.7709],[-4.0488,54.7716],[-4.053,54.7734],[-4.0545,54.7733],[-4.0563,54.7748],[-4.0561,54.7757],[-4.0593,54.7766],[-4.0593,54.7775],[-4.0607,54.7787],[-4.0621,54.7793],[-4.0635,54.7791],[-4.0639,54.78],[-4.0656,54.7811],[-4.0651,54.783],[-4.0662,54.7847],[-4.066,54.7856],[-4.0668,54.7871],[-4.0673,54.7895],[-4.0733,54.7917],[-4.077,54.7928],[-4.0798,54.7949],[-4.0813,54.7979],[-4.0832,54.7997],[-4.0856,54.7989],[-4.0881,54.7976],[-4.089,54.7954],[-4.0903,54.7936],[-4.0913,54.7904],[-4.091,54.7879],[-4.0919,54.7866],[-4.0897,54.7837],[-4.09,54.7829],[-4.0889,54.7824],[-4.0897,54.7808],[-4.0913,54.7802],[-4.0922,54.778],[-4.0916,54.7762],[-4.0896,54.7753],[-4.0894,54.7729],[-4.0904,54.7705],[-4.0913,54.7699],[-4.0904,54.7688],[-4.0915,54.7686],[-4.0909,54.7662],[-4.0922,54.7654],[-4.0935,54.766],[-4.099,54.7662],[-4.1015,54.7671],[-4.1066,54.7673],[-4.1084,54.7683],[-4.1099,54.7685],[-4.1107,54.7691],[-4.1119,54.7722],[-4.1127,54.7732],[-4.1125,54.7751],[-4.1134,54.7764],[-4.1152,54.7754],[-4.1163,54.7753],[-4.1235,54.7774],[-4.1249,54.7776],[-4.1253,54.7801],[-4.1246,54.7813],[-4.1253,54.783],[-4.1279,54.7829],[-4.1293,54.7804],[-4.132,54.7783],[-4.1323,54.7773],[-4.134,54.7768],[-4.1338,54.7754],[-4.137,54.7763],[-4.138,54.7758],[-4.1403,54.7756],[-4.1425,54.7759],[-4.1443,54.7769],[-4.1518,54.7778],[-4.1536,54.7782],[-4.154,54.7793],[-4.1573,54.7796],[-4.1597,54.7796],[-4.1601,54.7808],[-4.1615,54.7817],[-4.1615,54.7836],[-4.1636,54.785],[-4.1645,54.7863],[-4.1657,54.7856],[-4.1678,54.7854],[-4.1691,54.7864],[-4.1712,54.7866],[-4.1738,54.7889],[-4.1737,54.7895],[-4.1756,54.7904],[-4.1774,54.7907],[-4.1778,54.7914],[-4.1797,54.7924],[-4.1805,54.7938],[-4.1821,54.7941],[-4.1821,54.7959],[-4.183,54.797],[-4.1857,54.7982],[-4.1853,54.799],[-4.1866,54.8003],[-4.1859,54.8016],[-4.1869,54.8035],[-4.1863,54.8049],[-4.1884,54.8043],[-4.1886,54.8054],[-4.1868,54.8061],[-4.1872,54.8072],[-4.1883,54.8073],[-4.1905,54.8057],[-4.1917,54.8071],[-4.1944,54.8059],[-4.197,54.8076],[-4.1981,54.8072],[-4.1992,54.8083],[-4.2014,54.8088],[-4.2033,54.8104],[-4.2036,54.8118],[-4.2048,54.8115],[-4.2073,54.8123],[-4.2107,54.8116],[-4.2116,54.8096],[-4.2107,54.8094],[-4.2115,54.807],[-4.2109,54.8057],[-4.2151,54.8058],[-4.2176,54.8078],[-4.2174,54.8092],[-4.2137,54.8127],[-4.2142,54.8133],[-4.2126,54.8161],[-4.2125,54.8175],[-4.2135,54.819],[-4.2168,54.8199],[-4.2198,54.8196],[-4.2211,54.8169],[-4.2245,54.8151],[-4.2279,54.8157],[-4.2292,54.8168],[-4.2291,54.8186],[-4.228,54.8197],[-4.2264,54.8207],[-4.2267,54.8219],[-4.2254,54.8226],[-4.2255,54.824],[-4.2273,54.8262],[-4.2322,54.8278],[-4.2372,54.8275],[-4.2384,54.8268],[-4.2384,54.8257],[-4.2392,54.8249],[-4.2388,54.8241],[-4.2397,54.8235],[-4.2374,54.8212],[-4.2394,54.8208],[-4.2411,54.8213],[-4.2405,54.8231],[-4.2415,54.8236],[-4.2422,54.8255],[-4.2403,54.8269],[-4.2402,54.8277],[-4.2418,54.8298],[-4.2443,54.8308],[-4.2468,54.8308],[-4.249,54.8322],[-4.2479,54.8327],[-4.2486,54.8337],[-4.2498,54.8342],[-4.2511,54.834],[-4.2556,54.8345],[-4.2569,54.8355],[-4.2596,54.8349],[-4.2611,54.8348],[-4.2665,54.8353],[-4.2689,54.8363],[-4.2708,54.8365],[-4.2722,54.8372],[-4.2759,54.8383],[-4.279,54.8391],[-4.2848,54.84],[-4.2871,54.841],[-4.2889,54.8408],[-4.2946,54.8412],[-4.3012,54.8425],[-4.303,54.8426],[-4.306,54.8433],[-4.3146,54.8452],[-4.3205,54.8471],[-4.323,54.8473],[-4.3227,54.8462],[-4.3155,54.8426],[-4.3102,54.8393],[-4.3069,54.8369],[-4.3052,54.8353],[-4.3053,54.8344],[-4.3066,54.8341],[-4.3095,54.8345],[-4.312,54.8365],[-4.3137,54.8388],[-4.3173,54.8409],[-4.3206,54.8425],[-4.3246,54.8452],[-4.3315,54.8493],[-4.3367,54.8518],[-4.3451,54.8555],[-4.3484,54.8567],[-4.3517,54.8577],[-4.3632,54.8617],[-4.3672,54.8633],[-4.3771,54.8683],[-4.3797,54.8692],[-4.3815,54.8704],[-4.3827,54.8701],[-4.3866,54.872],[-4.3876,54.8729],[-4.392,54.8715],[-4.391,54.8702],[-4.391,54.8694],[-4.3919,54.8668],[-4.3927,54.8676],[-4.3941,54.8681],[-4.3933,54.8654],[-4.3907,54.8609],[-4.3885,54.8585],[-4.3867,54.8569],[-4.3845,54.8555],[-4.3774,54.8525],[-4.3751,54.8517],[-4.3724,54.8516],[-4.3713,54.8531],[-4.3679,54.8529],[-4.3633,54.8503],[-4.3626,54.8483],[-4.361,54.8467],[-4.3596,54.8445],[-4.3613,54.8441],[-4.3626,54.8429],[-4.3656,54.8457],[-4.3664,54.845],[-4.3654,54.8437],[-4.3613,54.8409],[-4.3606,54.8395],[-4.3621,54.8391],[-4.3657,54.8393],[-4.3646,54.8384],[-4.3592,54.8357],[-4.3563,54.8332],[-4.3552,54.8318],[-4.3542,54.8292],[-4.3538,54.8267],[-4.3541,54.8245],[-4.3565,54.8271],[-4.3602,54.8295],[-4.3623,54.8306],[-4.3658,54.8329],[-4.3701,54.8366],[-4.3711,54.8386],[-4.3735,54.8377],[-4.3737,54.8369],[-4.371,54.8341],[-4.37,54.8328],[-4.3675,54.8288],[-4.3673,54.8275],[-4.366,54.8257],[-4.3656,54.8231],[-4.3616,54.8195],[-4.3593,54.8172],[-4.3566,54.8152],[-4.3548,54.8142],[-4.3525,54.8134],[-4.3524,54.8122],[-4.3517,54.8115],[-4.3489,54.8104],[-4.3482,54.8089],[-4.3467,54.808],[-4.3457,54.8066],[-4.3447,54.806],[-4.3433,54.8045],[-4.3434,54.8035],[-4.3424,54.8025],[-4.3416,54.8],[-4.3405,54.7994],[-4.3415,54.7971],[-4.3413,54.7959],[-4.3424,54.7949],[-4.3423,54.7929],[-4.3438,54.7911],[-4.3433,54.7899],[-4.3452,54.7889],[-4.3465,54.7893],[-4.3498,54.789],[-4.3518,54.7894],[-4.355,54.7894],[-4.3566,54.7889],[-4.3575,54.7874],[-4.3568,54.7854],[-4.3572,54.7844],[-4.3565,54.7837],[-4.3562,54.7816],[-4.3543,54.7802],[-4.3552,54.7787],[-4.3557,54.7761],[-4.3572,54.7749],[-4.3608,54.7739],[-4.3616,54.7727],[-4.3613,54.7712],[-4.3605,54.7704],[-4.3564,54.7698],[-4.3546,54.7681],[-4.3548,54.7654],[-4.3559,54.7643],[-4.3569,54.7616],[-4.3566,54.7601],[-4.3551,54.7583],[-4.3557,54.7573],[-4.3574,54.7561],[-4.3588,54.7546],[-4.3588,54.7536],[-4.3573,54.7522],[-4.3599,54.7506],[-4.3603,54.7492],[-4.3618,54.748],[-4.3618,54.747],[-4.3628,54.7428],[-4.3646,54.7421],[-4.3646,54.7403],[-4.3631,54.7389],[-4.3623,54.7365],[-4.363,54.7361],[-4.3637,54.7331],[-4.3652,54.7315],[-4.3651,54.7304],[-4.3659,54.7296],[-4.366,54.7286],[-4.3636,54.7281],[-4.3621,54.7261],[-4.3631,54.7243],[-4.3624,54.7237],[-4.3627,54.722],[-4.3616,54.7208],[-4.3615,54.7192],[-4.3606,54.7185],[-4.3572,54.7183],[-4.356,54.7178],[-4.3545,54.7184],[-4.352,54.7181],[-4.3506,54.7175],[-4.3504,54.7168],[-4.351,54.7154],[-4.3487,54.7128],[-4.3484,54.7107],[-4.3494,54.7103],[-4.3502,54.7077],[-4.3514,54.7066],[-4.3511,54.7055],[-4.353,54.7039],[-4.3536,54.703],[-4.3551,54.7022],[-4.3565,54.7023],[-4.3574,54.7008],[-4.3587,54.7007],[-4.3595,54.6999],[-4.3588,54.699],[-4.3585,54.6954],[-4.3597,54.6948],[-4.3636,54.6973],[-4.3653,54.6977],[-4.365,54.6962],[-4.3638,54.6958],[-4.3644,54.6937],[-4.3624,54.692],[-4.3646,54.6909],[-4.3644,54.6902],[-4.3672,54.6894],[-4.3702,54.6875],[-4.3733,54.6871],[-4.3744,54.6859],[-4.3778,54.6848],[-4.3775,54.6841],[-4.379,54.6831],[-4.3801,54.6828],[-4.3813,54.6811],[-4.3835,54.6806],[-4.3882,54.6786],[-4.3912,54.6782],[-4.3915,54.6777],[-4.3938,54.6772],[-4.3959,54.6781],[-4.3975,54.6782],[-4.4008,54.6779],[-4.4016,54.6783],[-4.4036,54.6778],[-4.4059,54.6779],[-4.4107,54.6795],[-4.4122,54.6804],[-4.4138,54.6809],[-4.416,54.6806],[-4.4178,54.6818],[-4.4207,54.6828],[-4.4224,54.6828],[-4.4235,54.6839],[-4.4263,54.6846],[-4.4292,54.6857],[-4.4336,54.6878],[-4.4364,54.6888],[-4.439,54.6895],[-4.4441,54.6913],[-4.448,54.6923],[-4.4556,54.6939],[-4.4568,54.6944],[-4.4617,54.6943],[-4.4629,54.694],[-4.4649,54.6942],[-4.467,54.6948],[-4.4691,54.6951],[-4.4703,54.6949],[-4.4745,54.6963],[-4.481,54.6977],[-4.4861,54.6993],[-4.4895,54.7003],[-4.4952,54.7012],[-4.4976,54.7021],[-4.5022,54.7049],[-4.5053,54.706],[-4.5087,54.7075],[-4.5101,54.7086],[-4.5133,54.7083],[-4.519,54.7104],[-4.523,54.7115],[-4.5244,54.7128],[-4.5264,54.7139],[-4.5267,54.715],[-4.5237,54.715],[-4.5247,54.7169],[-4.5262,54.7188],[-4.5276,54.7196],[-4.5279,54.7204],[-4.5315,54.7215],[-4.5347,54.7219],[-4.5363,54.7211],[-4.5398,54.7189],[-4.5422,54.72],[-4.5462,54.723],[-4.5471,54.7244],[-4.5446,54.7262],[-4.5444,54.7274],[-4.5452,54.7285],[-4.5446,54.7293],[-4.5458,54.7303],[-4.5491,54.7321],[-4.5512,54.7331],[-4.5549,54.7342],[-4.5581,54.7345],[-4.5611,54.7352],[-4.5631,54.7354],[-4.5657,54.7348],[-4.5666,54.7343],[-4.5711,54.7338],[-4.5724,54.735],[-4.5741,54.7351],[-4.5764,54.739],[-4.5762,54.7395],[-4.5774,54.7413],[-4.5795,54.7417],[-4.5799,54.7423],[-4.5798,54.7449],[-4.5805,54.7462],[-4.5817,54.746],[-4.5818,54.7474],[-4.5832,54.7483],[-4.5841,54.7516],[-4.5851,54.7532],[-4.5853,54.7544],[-4.587,54.7543],[-4.5883,54.7567],[-4.5873,54.76],[-4.5874,54.7618],[-4.588,54.7629],[-4.5899,54.7647],[-4.5923,54.7654],[-4.5923,54.7662],[-4.5932,54.7673],[-4.5966,54.7694],[-4.5975,54.7697],[-4.5991,54.7692],[-4.6005,54.7716],[-4.6003,54.773],[-4.6029,54.7736],[-4.6044,54.7727],[-4.6056,54.7744],[-4.6072,54.7738],[-4.6082,54.7741],[-4.6107,54.7773],[-4.6129,54.7788],[-4.6146,54.7784],[-4.6163,54.7791],[-4.62,54.7803],[-4.6233,54.7803],[-4.6273,54.7813],[-4.6316,54.7836],[-4.6416,54.7878],[-4.6499,54.7917],[-4.6567,54.7936],[-4.6718,54.7986],[-4.6784,54.8018],[-4.6822,54.8043],[-4.6861,54.8064],[-4.6884,54.808],[-4.694,54.8113],[-4.6966,54.8138],[-4.6988,54.8149],[-4.701,54.8165],[-4.7046,54.8186],[-4.7071,54.8197],[-4.7068,54.8203],[-4.7085,54.8217],[-4.7104,54.8226],[-4.7147,54.8233],[-4.7163,54.8231],[-4.7192,54.8235],[-4.7205,54.8246],[-4.724,54.8249],[-4.7259,54.8246],[-4.7291,54.8255],[-4.7304,54.8253],[-4.734,54.8258],[-4.7388,54.8259],[-4.7448,54.8256],[-4.7501,54.8268],[-4.7513,54.8274],[-4.7526,54.8275],[-4.7584,54.8267],[-4.7625,54.8267],[-4.7662,54.8277],[-4.7688,54.8288],[-4.7713,54.8292],[-4.7769,54.8313],[-4.7814,54.8322],[-4.7831,54.8335],[-4.7871,54.8356],[-4.7882,54.8367],[-4.7904,54.8404],[-4.7917,54.842],[-4.7927,54.8444],[-4.7963,54.846],[-4.7997,54.8472],[-4.801,54.8482],[-4.8047,54.8494],[-4.8073,54.8491],[-4.8124,54.8494],[-4.8134,54.8499],[-4.8159,54.8507],[-4.8181,54.8521],[-4.821,54.8521],[-4.8259,54.8531],[-4.8301,54.8532],[-4.8315,54.8528],[-4.8376,54.8528],[-4.8395,54.8529],[-4.8443,54.8523],[-4.8481,54.8516],[-4.8481,54.8511],[-4.8524,54.8504],[-4.8619,54.848],[-4.8646,54.8476],[-4.8696,54.8461],[-4.8711,54.8465],[-4.8874,54.8403],[-4.8942,54.8378],[-4.9108,54.8308],[-4.9147,54.8289],[-4.9217,54.8249],[-4.9258,54.8227],[-4.9293,54.8205],[-4.938,54.8153],[-4.9401,54.8137],[-4.9425,54.8113],[-4.9443,54.8098],[-4.9478,54.8064],[-4.9506,54.8021],[-4.95,54.8002],[-4.9487,54.7995],[-4.9458,54.7961],[-4.9447,54.7943],[-4.9452,54.794],[-4.945,54.7921],[-4.9452,54.7906],[-4.9443,54.7896],[-4.9417,54.7886],[-4.9439,54.7876],[-4.9435,54.7862],[-4.9419,54.7852],[-4.9418,54.7841],[-4.9399,54.7823],[-4.9399,54.7817],[-4.9383,54.7805],[-4.9376,54.7807],[-4.9355,54.779],[-4.9353,54.7774],[-4.9343,54.776],[-4.9357,54.7756],[-4.937,54.7748],[-4.9362,54.7743],[-4.9368,54.772],[-4.9364,54.7711],[-4.9341,54.7698],[-4.9338,54.7677],[-4.9347,54.766],[-4.9354,54.7659],[-4.9357,54.7643],[-4.9345,54.7634],[-4.9321,54.7629],[-4.9307,54.7613],[-4.9289,54.76],[-4.9284,54.7582],[-4.9264,54.7568],[-4.9269,54.755],[-4.9265,54.7535],[-4.9246,54.7525],[-4.9249,54.7514],[-4.9242,54.7508],[-4.924,54.7494],[-4.9227,54.7491],[-4.9218,54.7481],[-4.9188,54.7458],[-4.9173,54.7454],[-4.9146,54.743],[-4.9143,54.7407],[-4.9159,54.7401],[-4.9169,54.7372],[-4.9163,54.7362],[-4.9139,54.7352],[-4.9134,54.7339],[-4.9145,54.7319],[-4.9145,54.7301],[-4.914,54.729],[-4.9114,54.7277],[-4.9098,54.7258],[-4.9096,54.7229],[-4.9087,54.72],[-4.906,54.7152],[-4.9039,54.7142],[-4.9015,54.7105],[-4.9016,54.709],[-4.9033,54.7093],[-4.9047,54.7066],[-4.9048,54.7049],[-4.9031,54.7022],[-4.9011,54.7009],[-4.8988,54.7009],[-4.8961,54.7001],[-4.8955,54.6981],[-4.8971,54.6973],[-4.8952,54.6954],[-4.8926,54.6938],[-4.8902,54.6936],[-4.8892,54.6941],[-4.8864,54.6935],[-4.8849,54.6937],[-4.8824,54.6915],[-4.8822,54.6906],[-4.8803,54.6892],[-4.8758,54.6889],[-4.8737,54.6878],[-4.8706,54.6858],[-4.8706,54.6853],[-4.8681,54.6852],[-4.8677,54.6845],[-4.8652,54.6839],[-4.8644,54.6808],[-4.8678,54.6777],[-4.8689,54.6772],[-4.8713,54.6751],[-4.8719,54.674],[-4.8721,54.6721],[-4.8727,54.6708],[-4.8746,54.6704],[-4.8766,54.6682],[-4.876,54.6666],[-4.8763,54.6654],[-4.8747,54.6639],[-4.8766,54.6631],[-4.8757,54.6617],[-4.8776,54.6606],[-4.8783,54.6589],[-4.8818,54.6567],[-4.8825,54.655],[-4.8818,54.6533],[-4.8789,54.65],[-4.878,54.6482],[-4.8763,54.6417],[-4.8764,54.6406],[-4.8754,54.6395],[-4.8741,54.639],[-4.8704,54.6383],[-4.8654,54.638],[-4.8623,54.6385],[-4.8599,54.6386],[-4.8566,54.6383],[-4.8527,54.6373],[-4.8556,54.6339],[-4.8578,54.6343],[-4.8609,54.6336],[-4.862,54.6342],[-4.8641,54.634],[-4.8652,54.6345],[-4.8672,54.6344],[-4.869,54.6334],[-4.8698,54.634],[-4.8728,54.6336],[-4.8754,54.6339],[-4.8776,54.6338],[-4.8806,54.6348],[-4.8812,54.6361],[-4.8842,54.6371],[-4.885,54.6376],[-4.8834,54.6388],[-4.8841,54.6392],[-4.8867,54.639],[-4.8881,54.6383],[-4.8928,54.6386],[-4.8947,54.6392],[-4.8963,54.6388],[-4.8974,54.6395],[-4.9004,54.6395],[-4.9022,54.6403],[-4.9038,54.6402],[-4.9094,54.6431],[-4.9124,54.6425],[-4.9152,54.6434],[-4.9171,54.6425],[-4.9188,54.6426],[-4.9197,54.6433],[-4.9228,54.6435],[-4.9234,54.6442],[-4.9251,54.6445],[-4.9263,54.6454],[-4.9299,54.6473],[-4.9333,54.648],[-4.9357,54.6494],[-4.9371,54.6507],[-4.9393,54.6516],[-4.9402,54.6531],[-4.9415,54.6533],[-4.9434,54.6547],[-4.9458,54.6556],[-4.9474,54.6569],[-4.9488,54.6573],[-4.9492,54.658],[-4.9515,54.6585],[-4.9521,54.6593],[-4.9553,54.6615],[-4.9558,54.6622],[-4.958,54.6628],[-4.9595,54.6637],[-4.9624,54.6635],[-4.9631,54.6641],[-4.9648,54.6639],[-4.9656,54.6647],[-4.9658,54.6658],[-4.9647,54.667],[-4.9649,54.6691],[-4.9672,54.6707],[-4.9682,54.6724],[-4.9674,54.674],[-4.9648,54.6752],[-4.964,54.6763],[-4.9676,54.6775],[-4.9689,54.6777],[-4.9694,54.6789],[-4.9706,54.6801],[-4.9713,54.6817],[-4.9727,54.6825],[-4.9746,54.6851],[-4.9732,54.6859],[-4.9729,54.6876],[-4.9715,54.689],[-4.9724,54.6901],[-4.969,54.692],[-4.9659,54.6924],[-4.9648,54.6939],[-4.9633,54.6938],[-4.9622,54.6952],[-4.96,54.6962],[-4.9572,54.6971],[-4.954,54.6986],[-4.9493,54.6997],[-4.9496,54.7016],[-4.9547,54.7035],[-4.9555,54.7047],[-4.9568,54.7052],[-4.9582,54.7063],[-4.9589,54.7076],[-4.96,54.7083],[-4.9601,54.7094],[-4.9609,54.7104],[-4.9617,54.7125],[-4.9639,54.7148],[-4.9653,54.7159],[-4.9653,54.7167],[-4.9669,54.7175],[-4.9669,54.7189],[-4.9649,54.721],[-4.9615,54.7236],[-4.9584,54.7245],[-4.9583,54.7255],[-4.9597,54.7269],[-4.9596,54.7283],[-4.9612,54.7295],[-4.9633,54.7295],[-4.9672,54.73],[-4.9685,54.7305],[-4.9713,54.731],[-4.9728,54.7323],[-4.9743,54.7321],[-4.9765,54.7328],[-4.9785,54.733],[-4.9808,54.7329],[-4.9816,54.7332],[-4.9841,54.7322],[-4.9885,54.7326],[-4.9891,54.7337],[-4.992,54.7344],[-4.9931,54.7356],[-4.9929,54.7366],[-4.9904,54.7397],[-4.9918,54.7412],[-4.9895,54.7434],[-4.9894,54.7446],[-4.9908,54.7459],[-4.9885,54.7476],[-4.9895,54.7479],[-4.988,54.7496],[-4.99,54.7506],[-4.9926,54.7507],[-4.994,54.7513],[-4.9942,54.7523],[-4.9978,54.7524],[-4.9994,54.7533],[-5.0017,54.7541],[-5.0024,54.7539],[-5.0045,54.7553],[-5.0041,54.757],[-5.0048,54.7579],[-5.0042,54.7589],[-5.0065,54.7592],[-5.0072,54.7596],[-5.0064,54.7627],[-5.0014,54.7637],[-5.0006,54.7654],[-5.0013,54.7664],[-5.0008,54.7671],[-5.0017,54.7682],[-5.0023,54.773],[-5.004,54.7732],[-5.008,54.776],[-5.0081,54.7766],[-5.0118,5</t>
  </si>
  <si>
    <t>{"type":"Polygon","coordinates":[[[-3.6284,56.1328],[-3.6284,56.1312],[-3.6319,56.1312],[-3.6364,56.1304],[-3.6373,56.1297],[-3.6416,56.1302],[-3.6437,56.1297],[-3.6456,56.1299],[-3.6465,56.1296],[-3.6487,56.1296],[-3.6507,56.1292],[-3.6519,56.1281],[-3.6542,56.1251],[-3.6571,56.1243],[-3.6606,56.1242],[-3.6632,56.1236],[-3.6639,56.123],[-3.6597,56.1198],[-3.6555,56.1184],[-3.651,56.1178],[-3.6443,56.1156],[-3.6292,56.1115],[-3.6288,56.1104],[-3.631,56.11],[-3.6349,56.1088],[-3.6374,56.1092],[-3.6408,56.1094],[-3.6417,56.109],[-3.649,56.1092],[-3.6502,56.1084],[-3.6526,56.1082],[-3.6533,56.1076],[-3.6568,56.1083],[-3.656,56.109],[-3.658,56.1095],[-3.662,56.1093],[-3.6637,56.1081],[-3.6662,56.1074],[-3.6698,56.1069],[-3.6725,56.1078],[-3.6747,56.1059],[-3.6744,56.1041],[-3.6749,56.1035],[-3.675,56.1013],[-3.6745,56.1002],[-3.6796,56.1021],[-3.6862,56.1019],[-3.6882,56.1022],[-3.6909,56.1021],[-3.6933,56.1024],[-3.7019,56.103],[-3.7087,56.1042],[-3.7095,56.1046],[-3.7137,56.1047],[-3.7159,56.1039],[-3.7174,56.1028],[-3.7177,56.0955],[-3.7187,56.0924],[-3.7194,56.0918],[-3.7198,56.0902],[-3.7215,56.0878],[-3.7233,56.0894],[-3.7266,56.0883],[-3.7287,56.0879],[-3.7287,56.0874],[-3.7307,56.0856],[-3.7344,56.0853],[-3.7356,56.0844],[-3.7363,56.0833],[-3.7358,56.0812],[-3.7368,56.0805],[-3.7399,56.0766],[-3.7451,56.0724],[-3.7464,56.0711],[-3.7401,56.0695],[-3.7392,56.0685],[-3.7357,56.0672],[-3.7324,56.0654],[-3.7306,56.0637],[-3.7277,56.0615],[-3.7266,56.0598],[-3.7245,56.0558],[-3.7214,56.0516],[-3.7198,56.0497],[-3.7164,56.0467],[-3.7114,56.0434],[-3.7078,56.0417],[-3.7004,56.0392],[-3.6976,56.0385],[-3.6926,56.0376],[-3.6851,56.0389],[-3.6779,56.0373],[-3.6402,56.0313],[-3.6403,56.0292],[-3.6381,56.0285],[-3.6363,56.0265],[-3.634,56.0263],[-3.6329,56.0256],[-3.6347,56.0252],[-3.6342,56.0239],[-3.635,56.0234],[-3.6355,56.022],[-3.6312,56.0216],[-3.6222,56.0281],[-3.6196,56.0303],[-3.5968,56.0271],[-3.5969,56.0223],[-3.5964,56.0215],[-3.5898,56.0211],[-3.5868,56.0207],[-3.5784,56.0192],[-3.5679,56.0169],[-3.5575,56.0146],[-3.5422,56.0121],[-3.5391,56.012],[-3.5296,56.0108],[-3.5234,56.0095],[-3.5189,56.009],[-3.5163,56.009],[-3.5142,56.008],[-3.5092,56.0073],[-3.5012,56.0055],[-3.5154,56.0022],[-3.5164,56.0019],[-3.5176,56.0001],[-3.5166,55.9993],[-3.5136,55.9986],[-3.5115,55.994],[-3.5175,55.9923],[-3.5218,55.9933],[-3.5233,55.9933],[-3.5288,55.9927],[-3.5295,55.9898],[-3.529,55.9888],[-3.5302,55.9864],[-3.5355,55.9875],[-3.5394,55.9885],[-3.539,55.9875],[-3.5359,55.9867],[-3.5364,55.9857],[-3.5395,55.9863],[-3.5421,55.9865],[-3.543,55.9858],[-3.547,55.9866],[-3.552,55.9872],[-3.558,55.9877],[-3.5642,55.989],[-3.5646,55.9883],[-3.5762,55.9897],[-3.5816,55.9897],[-3.5834,55.992],[-3.5811,55.9945],[-3.5844,55.9957],[-3.5902,55.9966],[-3.5929,55.9965],[-3.5951,55.997],[-3.5988,55.997],[-3.601,55.994],[-3.6013,55.9926],[-3.6028,55.9922],[-3.6051,55.9923],[-3.607,55.9921],[-3.6099,55.9929],[-3.6117,55.9926],[-3.6141,55.9915],[-3.6141,55.9899],[-3.6149,55.9894],[-3.6153,55.987],[-3.6185,55.9852],[-3.6195,55.9842],[-3.6206,55.9848],[-3.6225,55.9846],[-3.6258,55.9851],[-3.6274,55.9841],[-3.6273,55.9829],[-3.6286,55.9826],[-3.6301,55.983],[-3.6319,55.9826],[-3.6324,55.9819],[-3.632,55.9799],[-3.6302,55.978],[-3.63,55.9773],[-3.632,55.9752],[-3.6316,55.974],[-3.6382,55.9717],[-3.6401,55.9706],[-3.6423,55.9709],[-3.6449,55.9696],[-3.647,55.9699],[-3.6487,55.9694],[-3.6494,55.9686],[-3.6494,55.9672],[-3.6524,55.9655],[-3.6526,55.9646],[-3.657,55.9648],[-3.6567,55.9637],[-3.6549,55.9633],[-3.6528,55.9595],[-3.6534,55.9591],[-3.6562,55.9587],[-3.6593,55.9592],[-3.6612,55.9597],[-3.6615,55.9606],[-3.6633,55.9608],[-3.6646,55.9602],[-3.6653,55.9584],[-3.6674,55.9577],[-3.6687,55.9551],[-3.6704,55.9546],[-3.6726,55.9547],[-3.6742,55.9539],[-3.6744,55.953],[-3.673,55.9515],[-3.6728,55.9499],[-3.6717,55.9491],[-3.6677,55.9483],[-3.6676,55.9454],[-3.6709,55.9444],[-3.6722,55.9452],[-3.6738,55.945],[-3.6769,55.9426],[-3.6784,55.9422],[-3.6834,55.9423],[-3.6854,55.9404],[-3.6868,55.9396],[-3.6898,55.9388],[-3.6906,55.9383],[-3.6942,55.939],[-3.6971,55.9387],[-3.6991,55.9392],[-3.6999,55.9357],[-3.7034,55.9346],[-3.7056,55.935],[-3.7059,55.9354],[-3.7083,55.9353],[-3.7091,55.9339],[-3.7156,55.934],[-3.7161,55.9355],[-3.7191,55.9353],[-3.7205,55.9356],[-3.7247,55.935],[-3.7269,55.936],[-3.7298,55.936],[-3.7328,55.935],[-3.7355,55.9332],[-3.7385,55.9333],[-3.7422,55.931],[-3.7422,55.9289],[-3.7425,55.9262],[-3.7483,55.9252],[-3.7505,55.9252],[-3.7508,55.9241],[-3.753,55.9223],[-3.7525,55.9215],[-3.7544,55.921],[-3.7544,55.9199],[-3.7591,55.9184],[-3.761,55.9182],[-3.7624,55.9168],[-3.7603,55.9155],[-3.7613,55.914],[-3.7638,55.9128],[-3.7643,55.911],[-3.7671,55.9101],[-3.7672,55.9089],[-3.7681,55.9079],[-3.7717,55.9074],[-3.7722,55.9069],[-3.7757,55.9068],[-3.7774,55.9064],[-3.78,55.9046],[-3.782,55.903],[-3.7814,55.9021],[-3.7839,55.901],[-3.7896,55.9004],[-3.7925,55.9004],[-3.7952,55.8998],[-3.7982,55.8995],[-3.8002,55.8984],[-3.8022,55.8979],[-3.8043,55.8979],[-3.8091,55.897],[-3.8095,55.8968],[-3.8215,55.8954],[-3.8226,55.8965],[-3.8206,55.8968],[-3.8178,55.8981],[-3.8159,55.8999],[-3.8143,55.902],[-3.81,55.9036],[-3.8089,55.9045],[-3.8102,55.9051],[-3.8142,55.9049],[-3.818,55.9057],[-3.8188,55.904],[-3.8226,55.9049],[-3.825,55.9051],[-3.8272,55.9063],[-3.8299,55.9069],[-3.833,55.9078],[-3.833,55.9091],[-3.8344,55.9108],[-3.8349,55.9122],[-3.8431,55.9129],[-3.8433,55.9131],[-3.8492,55.915],[-3.8508,55.9156],[-3.8597,55.9184],[-3.8618,55.9196],[-3.8659,55.9208],[-3.8731,55.9224],[-3.8768,55.9233],[-3.8795,55.9259],[-3.8823,55.9295],[-3.8874,55.9337],[-3.8905,55.936],[-3.8921,55.9377],[-3.8929,55.9374],[-3.8964,55.9372],[-3.8987,55.9367],[-3.9016,55.9365],[-3.9029,55.9369],[-3.9036,55.9378],[-3.9025,55.9392],[-3.9002,55.9394],[-3.8984,55.9407],[-3.8982,55.9417],[-3.899,55.9423],[-3.8985,55.9435],[-3.8944,55.9447],[-3.8927,55.9449],[-3.892,55.9457],[-3.8924,55.9472],[-3.889,55.9491],[-3.8848,55.9508],[-3.8825,55.9511],[-3.8809,55.9522],[-3.8786,55.9524],[-3.876,55.952],[-3.869,55.9537],[-3.8679,55.9553],[-3.868,55.9563],[-3.8663,55.9566],[-3.8655,55.9574],[-3.8628,55.9581],[-3.8624,55.9588],[-3.8603,55.9592],[-3.8678,55.9626],[-3.8808,55.9623],[-3.886,55.9617],[-3.8986,55.9611],[-3.9006,55.9612],[-3.9025,55.9622],[-3.9043,55.9621],[-3.9061,55.9603],[-3.9097,55.9594],[-3.9119,55.9596],[-3.9122,55.9604],[-3.914,55.961],[-3.9166,55.9611],[-3.9193,55.9621],[-3.9221,55.9644],[-3.9242,55.9648],[-3.926,55.9646],[-3.9289,55.9634],[-3.9324,55.9631],[-3.9334,55.9633],[-3.9359,55.9625],[-3.938,55.9629],[-3.9382,55.9639],[-3.9398,55.9651],[-3.9405,55.9685],[-3.9419,55.9691],[-3.945,55.9697],[-3.9497,55.9714],[-3.9488,55.9727],[-3.9491,55.9739],[-3.9474,55.9747],[-3.9461,55.976],[-3.9461,55.9773],[-3.9443,55.979],[-3.9433,55.9805],[-3.9455,55.9824],[-3.9486,55.9833],[-3.9493,55.9839],[-3.9526,55.9843],[-3.9548,55.9848],[-3.9559,55.9855],[-3.9587,55.9866],[-3.9634,55.9867],[-3.9648,55.9871],[-3.9716,55.9858],[-3.9762,55.9846],[-3.9852,55.9828],[-3.9856,55.9834],[-3.9851,55.9853],[-3.9878,55.9849],[-3.9893,55.9873],[-3.9859,55.9884],[-3.9812,55.9903],[-3.9788,55.9909],[-3.9746,55.9909],[-3.9753,55.9929],[-3.9771,55.9927],[-3.9802,55.9939],[-3.9822,55.9953],[-3.9809,55.9972],[-3.9812,55.999],[-3.9796,55.9996],[-3.9853,56.0038],[-3.9872,56.0058],[-3.9884,56.0078],[-3.991,56.0077],[-3.9913,56.006],[-3.9963,56.0058],[-4.0003,56.0067],[-4.004,56.0072],[-4.0119,56.0069],[-4.0126,56.006],[-4.0152,56.0062],[-4.0177,56.0058],[-4.0194,56.0059],[-4.0219,56.0101],[-4.0303,56.0097],[-4.0271,56.0134],[-4.0263,56.015],[-4.0243,56.0175],[-4.0237,56.021],[-4.0226,56.0226],[-4.021,56.0225],[-4.02,56.0248],[-4.0202,56.0256],[-4.0192,56.0268],[-4.0201,56.028],[-4.0219,56.0279],[-4.024,56.0283],[-4.0269,56.0292],[-4.0315,56.0299],[-4.0341,56.0288],[-4.0376,56.0293],[-4.0416,56.0294],[-4.0435,56.0299],[-4.0442,56.031],[-4.0463,56.0313],[-4.0484,56.0303],[-4.0528,56.0313],[-4.0544,56.0305],[-4.0584,56.0302],[-4.0585,56.0293],[-4.0625,56.0296],[-4.0639,56.0288],[-4.0678,56.0289],[-4.0685,56.0283],[-4.0704,56.0284],[-4.075,56.0278],[-4.0772,56.0278],[-4.079,56.0271],[-4.0801,56.0258],[-4.0818,56.0253],[-4.0832,56.0259],[-4.0838,56.0273],[-4.0865,56.0272],[-4.0937,56.0278],[-4.0967,56.0274],[-4.0971,56.0249],[-4.0988,56.0212],[-4.1,56.0193],[-4.1045,56.0176],[-4.107,56.0173],[-4.1086,56.0157],[-4.1103,56.0155],[-4.1117,56.0148],[-4.1145,56.0152],[-4.1164,56.0144],[-4.1203,56.0137],[-4.1201,56.013],[-4.1217,56.0123],[-4.1223,56.0109],[-4.1235,56.01],[-4.1257,56.0095],[-4.1272,56.0095],[-4.1291,56.009],[-4.1323,56.0072],[-4.1364,56.0063],[-4.1384,56.0066],[-4.1413,56.0066],[-4.1462,56.0072],[-4.1503,56.0072],[-4.1524,56.008],[-4.1549,56.0107],[-4.1564,56.0117],[-4.1573,56.0136],[-4.1571,56.0151],[-4.1564,56.0155],[-4.1556,56.0178],[-4.1571,56.0213],[-4.1581,56.0226],[-4.1567,56.025],[-4.1583,56.0264],[-4.1586,56.0273],[-4.161,56.0283],[-4.1629,56.0302],[-4.1677,56.029],[-4.1699,56.0273],[-4.1695,56.0263],[-4.1704,56.0259],[-4.1714,56.0243],[-4.1719,56.0227],[-4.1741,56.0212],[-4.1735,56.0201],[-4.1737,56.0187],[-4.1745,56.018],[-4.1779,56.0169],[-4.181,56.0167],[-4.1817,56.0155],[-4.1848,56.0146],[-4.186,56.0137],[-4.1873,56.0136],[-4.1887,56.0127],[-4.1908,56.012],[-4.1946,56.0118],[-4.1983,56.0103],[-4.2067,56.017],[-4.2129,56.017],[-4.2189,56.0182],[-4.2198,56.0195],[-4.2225,56.0203],[-4.241,56.0165],[-4.2505,56.016],[-4.257,56.0172],[-4.2592,56.0194],[-4.2617,56.0211],[-4.2644,56.0217],[-4.2666,56.0227],[-4.2701,56.0227],[-4.273,56.0231],[-4.2734,56.0261],[-4.2752,56.0278],[-4.2753,56.0287],[-4.28,56.0286],[-4.291,56.027],[-4.2963,56.0257],[-4.2976,56.024],[-4.2963,56.0228],[-4.296,56.0213],[-4.2963,56.0202],[-4.2988,56.0184],[-4.2996,56.0174],[-4.299,56.0166],[-4.2953,56.0137],[-4.2939,56.0114],[-4.2942,56.009],[-4.2898,56.0052],[-4.2881,56.0039],[-4.283,55.9991],[-4.2765,55.997],[-4.275,55.9932],[-4.2755,55.9833],[-4.2743,55.9769],[-4.2789,55.9771],[-4.2804,55.9747],[-4.2756,55.9694],[-4.2727,55.9654],[-4.2818,55.967],[-4.2887,55.9668],[-4.2903,55.9645],[-4.2928,55.9643],[-4.2936,55.9628],[-4.2876,55.9607],[-4.2861,55.9592],[-4.2864,55.9578],[-4.2888,55.9581],[-4.2951,55.9586],[-4.3012,55.9573],[-4.3037,55.9572],[-4.307,55.958],[-4.309,55.9581],[-4.3127,55.959],[-4.3152,55.9605],[-4.3156,55.9593],[-4.3194,55.96],[-4.3203,55.9584],[-4.3284,55.9587],[-4.331,55.9582],[-4.333,55.9592],[-4.3352,55.9594],[-4.3366,55.9606],[-4.3382,55.9608],[-4.3392,55.9616],[-4.3408,55.962],[-4.3416,55.9629],[-4.343,55.9627],[-4.3451,55.9645],[-4.3465,55.9662],[-4.3476,55.9667],[-4.348,55.9677],[-4.3503,55.9704],[-4.3515,55.9715],[-4.3534,55.9716],[-4.3556,55.9729],[-4.3577,55.9732],[-4.3594,55.9739],[-4.3641,55.9764],[-4.3633,55.9779],[-4.3664,55.9804],[-4.3724,55.9807],[-4.3754,55.9811],[-4.3803,55.9796],[-4.3837,55.9799],[-4.3882,55.9788],[-4.39,55.979],[-4.394,55.9781],[-4.3982,55.9766],[-4.399,55.975],[-4.3982,55.9731],[-4.3995,55.972],[-4.4031,55.9717],[-4.4071,55.9718],[-4.4079,55.9722],[-4.414,55.9713],[-4.4178,55.9742],[-4.4304,55.979],[-4.4278,55.981],[-4.4286,55.9822],[-4.4307,55.9826],[-4.4338,55.9843],[-4.4334,55.9857],[-4.4344,55.9865],[-4.435,55.9878],[-4.4389,55.9896],[-4.4396,55.9921],[-4.4419,55.9932],[-4.4425,55.9948],[-4.4439,55.9965],[-4.4452,55.9974],[-4.4454,56.0007],[-4.446,56.0028],[-4.4487,56.0045],[-4.4567,56.0035],[-4.4583,56.0034],[-4.4697,56.002],[-4.471,56.0029],[-4.473,56.0049],[-4.4729,56.0065],[-4.4769,56.0092],[-4.4775,56.0102],[-4.4792,56.0109],[-4.4824,56.0115],[-4.4825,56.0124],[-4.4812,56.0137],[-4.4814,56.0147],[-4.4804,56.0161],[-4.481,56.0165],[-4.4804,56.0178],[-4.479,56.0192],[-4.4809,56.0206],[-4.4803,56.0214],[-4.4814,56.0224],[-4.4834,56.0229],[-4.4855,56.0227],[-4.4886,56.0244],[-4.4878,56.0258],[-4.4887,56.0279],[-4.4883,56.0298],[-4.4918,56.0313],[-4.49,56.0329],[-4.4921,56.0338],[-4.4886,56.0358],[-4.4872,56.039],[-4.4885,56.0398],[-4.4882,56.0408],[-4.4926,56.0437],[-4.4949,56.0449],[-4.4988,56.0475],[-4.4979,56.048],[-4.4926,56.049],[-4.4868,56.0505],[-4.4845,56.0502],[-4.4819,56.0507],[-4.4796,56.0525],[-4.4796,56.0533],[-4.4782,56.0542],[-4.478,56.0551],[-4.4753,56.056],[-4.475,56.0573],[-4.4762,56.0593],[-4.4754,56.0611],[-4.4778,56.0613],[-4.4785,56.0597],[-4.4793,56.0592],[-4.4817,56.0592],[-4.4831,56.0597],[-4.4849,56.0611],[-4.4868,56.0604],[-4.4884,56.0608],[-4.4874,56.0625],[-4.4861,56.0637],[-4.4885,56.064],[-4.4887,56.0626],[-4.4894,56.062],[-4.4918,56.0621],[-4.4915,56.0633],[-4.4932,56.0638],[-4.4959,56.0639],[-4.5004,56.0651],[-4.5019,56.0658],[-4.5037,56.0674],[-4.5053,56.0668],[-4.5049,56.0659],[-4.5037,56.0652],[-4.5036,56.0644],[-4.5048,56.063],[-4.5044,56.062],[-4.5013,56.0617],[-4.4997,56.0611],[-4.5013,56.0592],[-4.5049,56.0585],[-4.5066,56.0588],[-4.5066,56.06],[-4.5077,56.0608],[-4.5102,56.0613],[-4.5107,56.0623],[-4.5125,56.0639],[-4.5135,56.0654],[-4.5148,56.0663],[-4.5174,56.0674],[-4.5193,56.0687],[-4.5226,56.0706],[-4.5245,56.0714],[-4.5277,56.0718],[-4.5302,56.073],[-4.5328,56.0735],[-4.54,56.0728],[-4.5535,56.0714],[-4.5572,56.0712],[-4.5608,56.0715],[-4.5674,56.0739],[-4.5707,56.0744],[-4.5745,56.0745],[-4.5813,56.0732],[-4.585,56.0729],[-4.5879,56.0733],[-4.5916,56.0748],[-4.5936,56.0765],[-4.595,56.0785],[-4.5968,56.0825],[-4.5982,56.0842],[-4.6033,56.0869],[-4.6053,56.0886],[-4.6044,56.0905],[-4.6014,56.0933],[-4.5934,56.1013],[-4.5909,56.1041],[-4.5892,56.1072],[-4.5892,56.1082],[-4.5907,56.1112],[-4.5931,56.1132],[-4.5966,56.1147],[-4.603,56.1158],[-4.6084,56.1162],[-4.622,56.1171],[-4.6252,56.1174],[-4.6323,56.1184],[-4.6358,56.1196],[-4.6375,56.1205],[-4.64,56.1223],[-4.6413,56.1237],[-4.6421,56.1265],[-4.642,56.1302],[-4.6423,56.1322],[-4.6436,56.1349],[-4.6481,56.1395],[-4.65,56.1417],[-4.6513,56.1439],[-4.6518,56.1464],[-4.651,56.1491],[-4.6513,56.1509],[-4.655,56.1537],[-4.657,56.1565],[-4.6576,56.1585],[-4.6572,56.1597],[-4.6553,56.1631],[-4.6552,56.1645],[-4.6559,56.1654],[-4.6678,56.1722],[-4.6735,56.1753],[-4.6757,56.1771],[-4.6782,56.1795],[-4.6863,56.1864],[-4.6889,56.1894],[-4.6902,56.1924],[-4.6914,56.1943],[-4.6938,56.1969],[-4.6954,56.1992],[-4.6958,56.2013],[-4.6955,56.2027],[-4.6938,56.2049],[-4.6904,56.2083],[-4.6864,56.2116],[-4.6854,56.2134],[-4.685,56.2153],[-4.6852,56.2178],[-4.6859,56.2202],[-4.6897,56.2292],[-4.6918,56.2344],[-4.6942,56.2383],[-4.6971,56.2422],[-4.6988,56.2456],[-4.7015,56.2549],[-4.7008,56.257],[-4.6983,56.2595],[-4.6976,56.2609],[-4.6974,56.2631],[-4.6978,56.2683],[-4.6978,56.2706],[-4.6974,56.2736],[-4.6969,56.2749],[-4.6938,56.2777],[-4.6938,56.2786],[-4.6902,56.2788],[-4.6876,56.2783],[-4.6845,56.2784],[-4.6824,56.277],[-4.6798,56.277],[-4.677,56.2792],[-4.6752,56.2796],[-4.6735,56.2811],[-4.6721,56.2817],[-4.6704,56.2814],[-4.6673,56.2794],[-4.6644,56.2809],[-4.661,56.2809],[-4.6606,56.2821],[-4.6611,56.2831],[-4.6605,56.2849],[-4.6609,56.2858],[-4.6631,56.287],[-4.6638,56.2878],[-4.6654,56.2875],[-4.6667,56.2883],[-4.6681,56.2882],[-4.6695,56.2893],[-4.6716,56.2888],[-4.6746,56.2887],[-4.6757,56.2891],[-4.6786,56.2891],[-4.6801,56.291],[-4.6801,56.2926],[-4.6795,56.2935],[-4.6803,56.2942],[-4.6806,56.2961],[-4.6821,56.2978],[-4.6808,56.2998],[-4.6786,56.3003],[-4.6776,56.2998],[-4.6752,56.3008],[-4.6745,56.3018],[-4.6707,56.3025],[-4.6718,56.3041],[-4.6732,56.3046],[-4.6764,56.3069],[-4.6774,56.3081],[-4.6761,56.31],[-4.677,56.3111],[-4.6767,56.3129],[-4.6726,56.3141],[-4.6708,56.3151],[-4.6711,56.3162],[-4.6689,56.3171],[-4.6679,56.3187],[-4.6647,56.3178],[-4.6627,56.3157],[-4.6608,56.3156],[-4.6595,56.3165],[-4.6573,56.3174],[-4.6581,56.32],[-4.6591,56.3209],[-4.6588,56.3222],[-4.6606,56.3221],[-4.6616,56.3226],[-4.6608,56.3238],[-4.6628,56.3242],[-4.6673,56.3261],[-4.6696,56.3258],[-4.6721,56.3262],[-4.6737,56.3259],[-4.6769,56.3265],[-4.6791,56.3258],[-4.6826,56.3256],[-4.684,56.3252],[-4.6843,56.3244],[-4.6884,56.3235],[-4.6904,56.3236],[-4.6916,56.3227],[-4.6933,56.3229],[-4.6957,56.3225],[-4.6979,56.3233],[-4.7031,56.3267],[-4.7054,56.3264],[-4.7076,56.3274],[-4.7087,56.3285],[-4.7111,56.3289],[-4.7125,56.3287],[-4.7157,56.33],[-4.7192,56.3295],[-4.7172,56.3256],[-4.7171,56.3222],[-4.7193,56.3226],[-4.721,56.3221],[-4.7225,56.3228],[-4.7208,56.3233],[-4.721,56.3242],[-4.7204,56.3263],[-4.7207,56.3272],[-4.725,56.3287],[-4.7285,56.3292],[-4.7307,56.3305],[-4.7359,56.3317],[-4.7399,56.3319],[-4.7427,56.3319],[-4.7477,56.3285],[-4.7498,56.3266],[-4.7528,56.3251],[-4.7543,56.3249],[-4.7568,56.325],[-4.7608,56.3247],[-4.7624,56.325],[-4.7651,56.3246],[-4.767,56.3247],[-4.7674,56.3241],[-4.7705,56.3244],[-4.7738,56.3234],[-4.781,56.324],[-4.7837,56.3236],[-4.7858,56.3237],[-4.789,56.3263],[-4.7897,56.3283],[-4.7928,56.3331],[-4.7903,56.3342],[-4.7874,56.3349],[-4.7856,56.3356],[-4.7847,56.3369],[-4.7806,56.3381],[-4.7788,56.339],[-4.7804,56.3396],[-4.7836,56.3435],[-4.7832,56.3439],[-4.7871,56.3444],[-4.7924,56.3465],[-4.795,56.3478],[-4.7985,56.3508],[-4.8,56.3524],[-4.8009,56.354],[-4.8013,56.3556],[-4.8077,56.3553],[-4.8102,56.3558],[-4.8127,56.3581],[-4.8152,56.3593],[-4.8188,56.3602],[-4.8189,56.3611],[-4.8209,56.3614],[-4.8228,56.3629],[-4.8269,56.3642],[-4.8282,56.3652],[-4.8317,56.3668],[-4.8348,56.3666],[-4.8365,56.3674],[-4.8398,56.368],[-4.845,56.3683],[-4.8486,56.3689],[-4.8502,56.3688],[-4.8532,56.3693],[-4.8545,56.3704],[-4.8537,56.3712],[-4.8453,56.3752],[-4.8409,56.376],[-4.8392,56.3765],[-4.8367,56.3766],[-4.8342,56.3781],[-4.8341,56.3794],[-4.8333,56.3812],[-4.8346,56.3826],[-4.8354,56.3861],[-4.8359,56.3871],[-4.8352,56.3901],[-4.8322,56.3908],[-4.8287,56.3923],[-4.8212,56.3944],[-4.8164,56.3966],[-4.8127,56.3981],[-4.8143,56.3986],[-4.8162,56.3999],[-4.8173,56.4021],[-4.8167,56.4038],[-4.8173,56.4047],[-4.8154,56.4054],[-4.8164,56.4061],[-4.8121,56.4073],[-4.8118,56.4085],[-4.8142,56.4083],[-4.8149,56.4105],[-4.8145,56.4141],[-4.8132,56.4164],[-4.8117,56.4176],[-4.8082,56.4174],[-4.8038,56.4163],[-4.7986,56.4168],[-4.7981,56.4173],[-4.7967,56.421],[-4.7952,56.4227],[-4.7935,56.4233],[-4.7896,56.424],[-4.7914,56.4257],[-4.7899,56.4273],[-4.7839,56.4273],[-4.7816,56.427],[-4.7799,56.4282],[-4.7709,56.4305],[-4.7695,56.4314],[-4.766,56.4321],[-4.7646,56.432],[-4.7666,56.4339],[-4.7669,56.4351],[-4.7683,56.4358],[-4.7664,56.4362],[-4.7614,56.4357],[-4.7579,56.4366],[-4.7554,56.4365],[-4.7529,56.4371],[-4.75,56.4365],[-4.7475,56.4357],[-4.7441,56.4355],[-4.7431,56.435],[-4.737,56.4338],[-4.7342,56.434],[-4.7331,56.4345],[-4.7319,56.436],[-4.7307,56.4364],[-4.73,56.4376],[-4.7273,56.4403],[-4.7264,56.4408],[-4.7231,56.4464],[-4.7241,56.4498],[-4.729,56.4531],[-4.7333,56.4549],[-4.7312,56.4561],[-4.7304,56.4561],[-4.7289,56.4577],[-4.7278,56.4579],[-4.7269,56.4592],[-4.7249,56.4599],[-4.7208,56.4587],[-4.7162,56.4593],[-4.7119,56.4604],[-4.7049,56.4618],[-4.7029,56.463],[-4.7019,56.4652],[-4.7006,56.4663],[-4.7001,56.4674],[-4.6958,56.4655],[-4.6935,56.465],[-4.6912,56.463],[-4.6892,56.4623],[-4.6865,56.4632],[-4.6844,56.4627],[-4.6789,56.4618],[-4.6734,56.4613],[-4.6665,56.4615],[-4.6653,56.4611],[-4.6644,56.4625],[-4.664,56.4639],[-4.6621,56.4667],[-4.6618,56.4681],[-4.6608,56.4693],[-4.6592,56.4697],[-4.6574,56.4717],[-4.6551,56.4731],[-4.6518,56.4736],[-4.6491,56.4737],[-4.6462,56.4733],[-4.6431,56.4736],[-4.6391,56.476],[-4.6378,56.4745],[-4.6351,56.4735],[-4.634,56.4728],[-4.6326,56.4728],[-4.6312,56.4736],[-4.6285,56.4743],[-4.6265,56.4756],[-4.6243,56.4774],[-4.6237,56.4775],[-4.6206,56.481],[-4.6217,56.4819],[-4.6241,56.4824],[-4.6257,56.4835],[-4.6256,56.4859],[-4.6225,56.4879],[-4.6178,56.488],[-4.6161,56.4894],[-4.6146,56.4894],[-4.6106,56.4923],[-4.6087,56.4932],[-4.608,56.4941],[-4.6039,56.4953],[-4.6007,56.4976],[-4.5957,56.498],[-4.5933,56.4985],[-4.5917,56.4983],[-4.5873,56.4995],[-4.5826,56.5004],[-4.5782,56.5048],[-4.5773,56.5052],[-4.5741,56.5056],[-4.5707,56.5037],[-4.5691,56.5034],[-4.5661,56.5036],[-4.5622,56.5042],[-4.5611,56.5055],[-4.5584,56.5062],[-4.5576,56.5049],[-4.5559,56.5044],[-4.5537,56.5053],[-4.5419,56.506],[-4.5394,56.5064],[-4.5387,56.507],[-4.5334,56.5052],[-4.5314,56.5048],[-4.5285,56.5049],[-4.5288,56.5086],[-4.5306,56.5096],[-4.5308,56.5127],[-4.5329,56.514],[-4.531,56.5156],[-4.5302,56.5177],[-4.5282,56.5187],[-4.522,56.5191],[-4.52,56.5199],[-4.5169,56.5202],[-4.516,56.521],[-4.5113,56.5219],[-4.5078,56.5233],[-4.5067,56.5226],[-4.5076,56.522],[-4.5073,56.5203],[-4.5063,56.52],[-4.5048,56.5185],[-4.5025,56.5193],[-4.4991,56.5165],[-4.4971,56.5161],[-4.4944,56.5127],[-4.4909,56.512],[-4.4899,56.5131],[-4.4879,56.5124],[-4.483,56.5139],[-4.4811,56.5126],[-4.4786,56.5132],[-4.4777,56.513],[-4.4741,56.5142],[-4.4701,56.5153],[-4.47,56.516],[-4.4631,56.5171],[-4.4609,56.5177],[-4.4569,56.5177],[-4.457,56.5184],[-4.4531,56.5184],[-4.4503,56.5195],[-4.4488,56.5209],[-4.4469,56.5211],[-4.4442,56.5226],[-4.4417,56.5249],[-4.442,56.5257],[-4.4399,56.5256],[-4.4379,56.5263],[-4.4358,56.5263],[-4.4339,56.5257],[-4.432,56.526],[-4.4308,56.5265],[-4.4275,56.5256],[-4.426,56.5249],[-4.4229,56.5249],[-4.4185,56.5257],[-4.4174,56.5256],[-4.4147,56.5268],[-4.4089,56.5286],[-4.4069,56.5282],[-4.4028,56.5268],[-4.4004,56.5273],[-4.3996,56.5279],[-4.3963,56.5289],[-4.3903,56.5339],[-4.386,56.5335],[-4.3843,56.5336],[-4.3814,56.5334],[-4.3785,56.5336],[-4.3781,56.5343],[-4.3753,56.5361],[-4.3742,56.5362],[-4.3736,56.5373],[-4.3743,56.5388],[-4.3726,56.5413],[-4.3705,56.5424],[-4.3714,56.5443],[-4.3714,56.5453],[-4.3691,56.5466],[-4.3648,56.5471],[-4.362,56.5468],[-4.36,56.5455],[-4.3577,56.5443],[-4.3473,56.5419],[-4.341,56.5403],[-4.3352,56.5401],[-4.3332,56.5398],[-4.3312,56.539],[-4.3305,56.5376],[-4.3321,56.5369],[-4.3344,56.5346],[-4.3349,56.5335],[-4.3337,56.5313],[-4.3331,56.5293],[-4.3317,56.5289],[-4.3303,56.5277],[-4.3276,56.5264],[-4.3255,56.523],[-4.323,56.5193],[-4.3206,56.5182],[-4.3215,56.517],[-4.319,56.5159],[-4.3176,56.516],[-4.3154,56.5153],[-4.3126,56.5154],[-4.3105,56.515],[-4.3092,56.5116],[-4.3095,56.5108],[-4.3111,56.5099],[-4.3071,56.5061],[-4.307,56.5051],[-4.3082,56.5035],[-4.308,56.5002],[-4.3071,56.4985],[-4.3056,56.4969],[-4.3038,56.4964],[-4.3044,56.4941],[-4.2987,56.4931],[-4.2974,56.4912],[-4.3005,56.489],[-4.3,56.4863],[-4.3004,56.4852],[-4.2998,56.4832],[-4.3021,56.4826],[-4.3024,56.4818],[-4.3005,56.4813],[-4.2997,56.4803],[-4.2969,56.4751],[-4.2747,56.4786],[-4.2686,56.4804],[-4.2428,56.4882],[-4.1945,56.4953],[-4.1545,56.5103],[-4.1467,56.5063],[-4.1424,56.5046],[-4.1412,56.5046],[-4.1374,56.503],[-4.1349,56.5026],[-4.1332,56.5027],[-4.1308,56.5023],[-4.1263,56.5008],[-4.1248,56.5],[-4.1227,56.498],[-4.1199,56.4969],[-4.1163,56.4948],[-4.1119,56.4908],[-4.1082,56.4884],[-4.1012,56.4716],[-4.0986,56.4654],[-4.1004,56.4655],[-4.1038,56.4672],[-4.1055,56.4665],[-4.1103,56.4638],[-4.1159,56.4625],[-4.1195,56.4628],[-4.1251,56.4635],[-4.1316,56.4641],[-4.1344,56.464],[-4.1364,56.4616],[-4.1416,56.4613],[-4.1424,56.4592],[-4.145,56.4578],[-4.1486,56.4566],[-4.1492,56.455],[-4.1481,56.4543],[-4.1546,56.4507],[-4.1567,56.4497],[-4.1598,56.445],[-4.1632,56.4446],[-4.1657,56.4473],[-4.1663,56.4487],[-4.1733,56.4501],[-4.1747,56.4499],[-4.1768,56.4505],[-4.1801,56.4527],[-4.1946,56.4585],[-4.199,56.4595],[-4.2014,56.4576],[-4.202,56.4564],[-4.2004,56.4426],[-4.1959,56.4013],[-4.1977,56.4],[-4.1987,56.3971],[-4.1979,56.3945],[-4.1978,56.3929],[-4.1967,56.3915],[-4.1965,56.3867],[-4.2406,56.3844],[-4.2392,56.3802],[-4.2392,56.3718],[-4.2397,56.3693],[-4.2381,56.3683],[-4.2381,56.3669],[-4.2397,56.3627],[-4.2417,56.3597],[-4.242,56.3528],[-4.2362,56.3478],[-4.2284,56.3445],[-4.227,56.3433],[-4.2236,56.3423],[-4.2241,56.3412],[-4.2271,56.3413],[-4.2284,56.3401],[-4.2292,56.3386],[-4.2313,56.3374],[-4.2338,56.3348],[-4.2369,56.3336],[-4.2375,56.3298],[-4.2346,56.3264],[-4.2305,56.3265],[-4.2309,56.3256],[-4.2295,56.3249],[-4.2257,56.3218],[-4.2211,56.3196],[-4.2166,56.3186],[-4.2116,56.3182],[-4.2106,56.3156],[-4.2094,56.3146],[-4.2025,56.3142],[-4.1979,56.3144],[-4.1976,56.3131],[-4.1967,56.3122],[-4.1938,56.3109],[-4.1936,56.31],[-4.192,56.3091],[-4.1915,56.3071],[-4.1882,56.3042],[-4.1857,56.3038],[-4.1784,56.3032],[-4.172,56.303],[-4.1707,56.3033],[-4.1682,56.3033],[-4.1668,56.3029],[-4.1652,56.3036],[-4.1615,56.3032],[-4.1511,56.2995],[-4.15,56.2985],[-4.1448,56.2983],[-4.1407,56.2969],[-4.1399,56.2978],[-4.1353,56.2945],[-4.1224,56.2895],[-4.1187,56.2878],[-4.1157,56.281],[-4.1123,56.2803],[-4.1079,56.2803],[-4.1052,56.2792],[-4.1035,56.2792],[-4.1013,56.2788],[-4.0936,56.2789],[-4.0885,56.2809],[-4.085,56.2808],[-4.0837,56.2811],[-4.0807,56.2825],[-4.0798,56.2835],[-4.079,56.2867],[-4.0785,56.2899],[-4.0612,56.2788],[-4.0522,56.2735],[-4.0386,56.2803],[-4.037,56.2774],[-4.0354,56.2763],[-4.0354,56.275],[-4.0393,56.2713],[-4.0371,56.2692],[-4.0301,56.2709],[-4.0256,56.2702],[-4.0192,56.2719],[-4.0053,56.2749],[-4.004,56.2738],[-3.9765,56.2533],[-3.9722,56.2495],[-3.9671,56.2453],[-3.9639,56.2453],[-3.9612,56.2449],[-3.9595,56.2457],[-3.9568,56.2457],[-3.9559,56.2461],[-3.9475,56.2389],[-3.947,56.2368],[-3.944,56.2352],[-3.9432,56.2334],[-3.9409,56.2303],[-3.9406,56.2281],[-3.9394,56.2282],[-3.9388,56.2292],[-3.9378,56.2294],[-3.9367,56.2283],[-3.9349,56.2284],[-3.9347,56.2292],[-3.9318,56.2307],[-3.9308,56.2298],[-3.9294,56.2309],[-3.9264,56.23],[-3.9227,56.2298],[-3.9217,56.2292],[-3.9204,56.2273],[-3.9205,56.2268],[-3.9188,56.2256],[-3.9173,56.2255],[-3.9163,56.2249],[-3.9077,56.23],[-3.9013,56.2334],[-3.9004,56.2307],[-3.8989,56.2295],[-3.8985,56.2285],[-3.899,56.2276],[-3.894,56.226],[-3.8905,56.2247],[-3.8879,56.2231],[-3.886,56.2224],[-3.8813,56.2211],[-3.8797,56.2202],[-3.8783,56.2199],[-3.8763,56.2153],[-3.8752,56.2147],[-3.8731,56.2145],[-3.8712,56.2155],[-3.8687,56.2175],[-3.865,56.2201],[-3.8552,56.2244],[-3.8478,56.2254],[-3.8476,56.2216],[-3.8464,56.2206],[-3.8429,56.2192],[-3.8421,56.2168],[-3.8424,56.2152],[-3.8432,56.2143],[-3.842,56.2123],[-3.8404,56.2118],[-3.8439,56.2018],[-3.8364,56.1956],[-3.8285,56.1968],[-3.8048,56.2041],[-3.7992,56.2057],[-3.7906,56.2096],[-3.7891,56.21],[-3.7859,56.212],[-3.7833,56.2125],[-3.7821,56.2134],[-3.7811,56.2156],[-3.7809,56.2172],[-3.7751,56.2155],[-3.7729,56.2151],[-3.7643,56.213],[-3.7633,56.2118],[-3.7589,56.2115],[-3.7553,56.2104],[-3.7534,56.2117],[-3.7522,56.2119],[-3.7511,56.2102],[-3.7485,56.2081],[-3.7483,56.2063],[-3.7458,56.2034],[-3.745,56.2011],[-3.7433,56.2002],[-3.7411,56.1975],[-3.7412,56.1959],[-3.7408,56.1939],[-3.7412,56.192],[-3.7385,56.1895],[-3.7366,56.1891],[-3.7348,56.1904],[-3.7309,56.1924],[-3.7263,56.1932],[-3.718,56.1916],[-3.714,56.1934],[-3.7108,56.1922],[-3.7063,56.1934],[-3.6989,56.1938],[-3.6925,56.1944],[-3.6865,56.1959],[-3.6816,56.1943],[-3.6751,56.193],[-3.6711,56.1907],[-3.6669,56.1886],[-3.6624,56.1929],[-3.6609,56.194],[-3.6596,56.1941],[-3.6589,56.1961],[-3.6576,56.1964],[-3.6562,56.1984],[-3.6543,56.2002],[-3.6518,56.2017],[-3.6506,56.203],[-3.6491,56.2021],[-3.6471,56.1999],[-3.6456,56.1991],[-3.6421,56.1979],[-3.6381,56.1969],[-3.6324,56.1991],[-3.626,56.201],[-3.6228,56.204],[-3.6182,56.2056],[-3.6136,56.2055],[-3.6132,56.2049],[-3.611,56.205],[-3.6058,56.2045],[-3.6029,56.2045],[-3.602,56.2039],[-3.601,56.2022],[-3.5963,56.1993],[-3.5942,56.1988],[-3.5897,56.1984],[-3.5881,56.1987],[-3.5843,56.198],[-3.5802,56.1959],[-3.5774,56.1957],[-3.5754,56.1961],[-3.5721,56.194],[-3.5714,56.1929],[-3.5734,56.1928],[-3.58,56.193],[-3.585,56.1916],[-3.5854,56.1895],[-3.5832,56.1869],[-3.5831,56.1855],[-3.5823,56.1844],[-3.5875,56.1836],[-3.5882,56.1813],[-3.5923,56.181],[-3.598,56.1811],[-3.5972,56.1774],[-3.5949,56.1777],[-3.5914,56.1741],[-3.5933,56.173],[-3.5975,56.1722],[-3.5985,56.1713],[-3.6015,56.1718],[-3.6039,56.1719],[-3.6053,56.1714],[-3.6059,56.1702],[-3.6105,56.1706],[-3.6135,56.1691],[-3.6177,56.1683],[-3.6215,56.1686],[-3.6226,56.1692],[-3.6238,56.1691],[-3.6259,56.1698],[-3.6269,56.1692],[-3.627,56.1677],[-3.6301,56.1664],[-3.6325,56.165],[-3.6331,56.1641],[-3.637,56.1636],[-3.6399,56.1628],[-3.6425,56.1625],[-3.6447,56.1617],[-3.648,56.1585],[-3.647,56.1575],[-3.6419,56.1555],[-3.6428,56.1544],[-3.6393,56.1532],[-3.6376,56.1523],[-3.6367,56.1513],[-3.6367,56.1499],[-3.6379,56.1496],[-3.6404,56.1478],[-3.6447,56.1465],[-3.6439,56.1457],[-3.6415,56.1445],[-3.6398,56.1421],[-3.6392,56.1406],[-3.6409,56.139],[-3.6437,56.1383],[-3.6448,56.1376],[-3.64,56.1337],[-3.6369,56.1342],[-3.6319,56.1329],[-3.6284,56.1328]]]}</t>
  </si>
  <si>
    <t>{"type":"MultiPolygon","coordinates":[[[[-2.4228,56.7553],[-2.4244,56.7551],[-2.4267,56.7536],[-2.4286,56.7529],[-2.4318,56.7522],[-2.4348,56.7512],[-2.4383,56.7509],[-2.4406,56.7511],[-2.4447,56.7517],[-2.4496,56.7514],[-2.4526,56.75],[-2.4548,56.7484],[-2.4569,56.7475],[-2.4598,56.7471],[-2.4618,56.7475],[-2.4634,56.7482],[-2.4663,56.7512],[-2.467,56.7516],[-2.4721,56.7534],[-2.4748,56.7553],[-2.4764,56.7577],[-2.478,56.7616],[-2.4799,56.7633],[-2.4838,56.7651],[-2.4905,56.7658],[-2.4924,56.7663],[-2.5012,56.7695],[-2.5027,56.7701],[-2.5055,56.7731],[-2.5076,56.774],[-2.5122,56.7749],[-2.5136,56.7747],[-2.5155,56.7755],[-2.5177,56.7786],[-2.5187,56.7797],[-2.5214,56.7817],[-2.5227,56.7824],[-2.5267,56.7838],[-2.5291,56.7849],[-2.5308,56.7852],[-2.5325,56.7848],[-2.5357,56.7833],[-2.5386,56.7823],[-2.5411,56.7817],[-2.5451,56.7817],[-2.5465,56.7825],[-2.5493,56.7834],[-2.5526,56.7856],[-2.5563,56.7869],[-2.5586,56.787],[-2.5688,56.7856],[-2.5707,56.7855],[-2.5733,56.7861],[-2.5805,56.7861],[-2.5825,56.7863],[-2.5857,56.7875],[-2.5894,56.7883],[-2.5915,56.7883],[-2.5947,56.7872],[-2.5982,56.7841],[-2.6036,56.7827],[-2.6054,56.7825],[-2.612,56.7832],[-2.6157,56.7833],[-2.6168,56.784],[-2.6159,56.7877],[-2.6172,56.793],[-2.6185,56.7941],[-2.6228,56.7964],[-2.6252,56.798],[-2.6271,56.8005],[-2.6285,56.8041],[-2.6307,56.8081],[-2.6319,56.8093],[-2.6337,56.81],[-2.6406,56.8113],[-2.6438,56.8121],[-2.6452,56.812],[-2.6504,56.8102],[-2.6528,56.8104],[-2.6529,56.8118],[-2.6507,56.8139],[-2.65,56.8149],[-2.6498,56.8167],[-2.6508,56.8222],[-2.6523,56.8241],[-2.6578,56.8287],[-2.6584,56.8299],[-2.662,56.8318],[-2.6651,56.8336],[-2.6662,56.8347],[-2.6664,56.8368],[-2.6659,56.8381],[-2.669,56.8412],[-2.6706,56.8423],[-2.6701,56.8433],[-2.6674,56.8451],[-2.6713,56.8464],[-2.6718,56.8474],[-2.6711,56.8486],[-2.6682,56.8497],[-2.6678,56.8503],[-2.6717,56.8587],[-2.6678,56.8588],[-2.666,56.8594],[-2.6652,56.8609],[-2.6638,56.8669],[-2.6631,56.8683],[-2.6627,56.8712],[-2.6618,56.8798],[-2.6622,56.8811],[-2.6611,56.8854],[-2.6624,56.889],[-2.6639,56.8892],[-2.6693,56.8905],[-2.6747,56.8892],[-2.6781,56.8887],[-2.6806,56.8876],[-2.6811,56.8884],[-2.6812,56.891],[-2.6796,56.8941],[-2.6806,56.8966],[-2.6824,56.8983],[-2.68,56.9005],[-2.6787,56.9032],[-2.6815,56.9073],[-2.6799,56.9088],[-2.6813,56.9104],[-2.6838,56.9122],[-2.6867,56.9151],[-2.6896,56.9162],[-2.6925,56.9168],[-2.6928,56.9177],[-2.6953,56.9185],[-2.6994,56.9209],[-2.7009,56.9214],[-2.7072,56.9226],[-2.7103,56.9244],[-2.7136,56.9245],[-2.7189,56.9233],[-2.7213,56.9247],[-2.7247,56.9258],[-2.7266,56.9278],[-2.7287,56.9307],[-2.7287,56.9335],[-2.7331,56.9374],[-2.7345,56.939],[-2.7346,56.9418],[-2.7361,56.9442],[-2.74,56.9485],[-2.7414,56.9494],[-2.7438,56.9488],[-2.7462,56.9486],[-2.7492,56.9503],[-2.7527,56.9537],[-2.7551,56.9549],[-2.7615,56.9577],[-2.7635,56.9591],[-2.7657,56.96],[-2.7682,56.9602],[-2.7728,56.9597],[-2.7805,56.9575],[-2.7832,56.9568],[-2.7873,56.9577],[-2.7905,56.9573],[-2.8028,56.9583],[-2.8062,56.9599],[-2.8091,56.9601],[-2.8141,56.9615],[-2.8173,56.9622],[-2.8245,56.9619],[-2.8261,56.9645],[-2.8276,56.9656],[-2.8283,56.9674],[-2.8303,56.97],[-2.8337,56.9729],[-2.8332,56.977],[-2.8371,56.9758],[-2.8408,56.9737],[-2.8511,56.9726],[-2.858,56.9744],[-2.8583,56.9755],[-2.8614,56.9789],[-2.8646,56.9795],[-2.8667,56.9805],[-2.8746,56.9804],[-2.8777,56.9824],[-2.8839,56.9856],[-2.8859,56.9857],[-2.8924,56.9868],[-2.8953,56.9865],[-2.8998,56.9857],[-2.9054,56.9833],[-2.9096,56.983],[-2.913,56.9816],[-2.9102,56.9758],[-2.9162,56.9756],[-2.9241,56.9724],[-2.9305,56.9722],[-2.9447,56.9738],[-2.9457,56.9731],[-2.9471,56.9684],[-2.9541,56.9668],[-2.9588,56.9677],[-2.9675,56.9696],[-2.9736,56.9697],[-2.9736,56.9691],[-2.9761,56.9686],[-2.9818,56.9681],[-2.9911,56.9682],[-2.9941,56.9681],[-2.9987,56.9707],[-3.0014,56.9684],[-3.0073,56.9668],[-3.0124,56.968],[-3.0186,56.9691],[-3.0191,56.9697],[-3.0238,56.9711],[-3.0263,56.9728],[-3.0282,56.9701],[-3.0298,56.97],[-3.0356,56.967],[-3.0389,56.967],[-3.0398,56.9661],[-3.0426,56.9661],[-3.046,56.9651],[-3.048,56.9635],[-3.0545,56.964],[-3.0584,56.9641],[-3.0598,56.9629],[-3.0632,56.962],[-3.0669,56.9605],[-3.0695,56.9617],[-3.0721,56.9611],[-3.0718,56.9603],[-3.0832,56.9584],[-3.0829,56.9558],[-3.0824,56.9548],[-3.0836,56.9522],[-3.0836,56.9507],[-3.0849,56.9502],[-3.0859,56.9507],[-3.0899,56.9499],[-3.0939,56.9502],[-3.0943,56.9476],[-3.0956,56.9467],[-3.0958,56.9457],[-3.0977,56.9458],[-3.0987,56.9453],[-3.0965,56.94],[-3.0939,56.9342],[-3.0946,56.9324],[-3.0986,56.9289],[-3.1006,56.9277],[-3.1064,56.9228],[-3.1089,56.921],[-3.1105,56.9194],[-3.111,56.918],[-3.111,56.912],[-3.1103,56.9094],[-3.1089,56.908],[-3.1103,56.9055],[-3.1124,56.9032],[-3.1107,56.9012],[-3.1093,56.9004],[-3.1095,56.8994],[-3.1087,56.8971],[-3.1069,56.8956],[-3.107,56.8947],[-3.1085,56.894],[-3.1132,56.8934],[-3.1158,56.8926],[-3.1166,56.892],[-3.1177,56.8901],[-3.1203,56.8885],[-3.1245,56.8883],[-3.1298,56.8886],[-3.1306,56.8884],[-3.1348,56.8902],[-3.139,56.8936],[-3.1393,56.8978],[-3.1435,56.8998],[-3.1476,56.903],[-3.15,56.904],[-3.1537,56.905],[-3.1575,56.9053],[-3.1596,56.9065],[-3.1613,56.907],[-3.1637,56.9071],[-3.1672,56.908],[-3.1691,56.9077],[-3.1725,56.9063],[-3.1735,56.9057],[-3.1735,56.9042],[-3.1741,56.9024],[-3.1742,56.9006],[-3.177,56.9021],[-3.1773,56.903],[-3.1794,56.9043],[-3.1798,56.9058],[-3.1836,56.9057],[-3.1864,56.9041],[-3.1886,56.9047],[-3.1915,56.9046],[-3.1947,56.9051],[-3.1994,56.9061],[-3.2035,56.909],[-3.2122,56.9108],[-3.2207,56.9134],[-3.2243,56.9138],[-3.2283,56.9166],[-3.2351,56.9182],[-3.241,56.9181],[-3.2452,56.9185],[-3.2488,56.9191],[-3.2498,56.9191],[-3.2563,56.9198],[-3.2616,56.9217],[-3.2636,56.9207],[-3.2659,56.9199],[-3.2692,56.9202],[-3.2699,56.9199],[-3.2724,56.9222],[-3.2719,56.9235],[-3.2765,56.9246],[-3.2783,56.9259],[-3.2785,56.9277],[-3.2806,56.9279],[-3.2842,56.9286],[-3.2892,56.9274],[-3.2911,56.9255],[-3.288,56.921],[-3.2877,56.9194],[-3.2852,56.9153],[-3.2838,56.9144],[-3.2834,56.9127],[-3.2861,56.9096],[-3.2849,56.9073],[-3.2886,56.9069],[-3.2916,56.9057],[-3.2979,56.9048],[-3.2987,56.9025],[-3.2993,56.9018],[-3.3022,56.8999],[-3.3093,56.899],[-3.3111,56.8972],[-3.3154,56.8972],[-3.3192,56.8964],[-3.3216,56.8955],[-3.3227,56.8958],[-3.3295,56.8955],[-3.3332,56.896],[-3.3371,56.8959],[-3.3385,56.8944],[-3.3444,56.8911],[-3.3488,56.8896],[-3.3487,56.887],[-3.3501,56.8861],[-3.353,56.8848],[-3.3539,56.8839],[-3.3578,56.8837],[-3.3609,56.8841],[-3.3671,56.8818],[-3.3679,56.8808],[-3.3663,56.8786],[-3.3667,56.8771],[-3.369,56.8755],[-3.3721,56.8746],[-3.376,56.8752],[-3.3802,56.8772],[-3.3813,56.8771],[-3.3826,56.8789],[-3.384,56.8794],[-3.3882,56.8798],[-3.3945,56.8794],[-3.3967,56.8803],[-3.3975,56.8811],[-3.4005,56.8818],[-3.4012,56.8824],[-3.405,56.884],[-3.4059,56.8828],[-3.4105,56.8808],[-3.4213,56.8796],[-3.4215,56.8816],[-3.4259,56.8837],[-3.4296,56.8846],[-3.4298,56.8866],[-3.4338,56.8863],[-3.4348,56.8859],[-3.438,56.8855],[-3.439,56.8842],[-3.442,56.8821],[-3.4435,56.8803],[-3.4457,56.8806],[-3.4468,56.8799],[-3.4448,56.879],[-3.4461,56.8771],[-3.4463,56.8756],[-3.4494,56.8762],[-3.4533,56.8764],[-3.4557,56.8757],[-3.4572,56.8745],[-3.4598,56.875],[-3.4652,56.8729],[-3.4666,56.8731],[-3.4686,56.8743],[-3.4702,56.8748],[-3.4754,56.8741],[-3.4768,56.8741],[-3.4798,56.8746],[-3.4825,56.8747],[-3.4862,56.8758],[-3.4899,56.8767],[-3.4918,56.8815],[-3.4965,56.8817],[-3.4988,56.8823],[-3.4994,56.8862],[-3.5025,56.8871],[-3.507,56.8876],[-3.51,56.8883],[-3.5129,56.8877],[-3.5151,56.8859],[-3.5189,56.8875],[-3.5223,56.8872],[-3.5248,56.8868],[-3.5269,56.8849],[-3.5293,56.8836],[-3.5377,56.8923],[-3.5392,56.8915],[-3.5409,56.8898],[-3.5432,56.8893],[-3.5456,56.8871],[-3.5494,56.8858],[-3.5563,56.8854],[-3.5608,56.8841],[-3.5639,56.8857],[-3.5653,56.8882],[-3.5683,56.8913],[-3.5686,56.8925],[-3.5682,56.8951],[-3.5645,56.8955],[-3.5627,56.8959],[-3.5608,56.8969],[-3.5597,56.8997],[-3.5587,56.9004],[-3.5624,56.9024],[-3.5631,56.9032],[-3.5636,56.9051],[-3.5649,56.9059],[-3.5676,56.9092],[-3.569,56.9103],[-3.5722,56.911],[-3.5733,56.9153],[-3.5742,56.9167],[-3.5755,56.9178],[-3.578,56.921],[-3.5785,56.9232],[-3.5768,56.9262],[-3.579,56.927],[-3.5788,56.9295],[-3.582,56.9307],[-3.5842,56.9312],[-3.5871,56.931],[-3.5897,56.9313],[-3.5925,56.9308],[-3.595,56.9313],[-3.5968,56.931],[-3.6007,56.9308],[-3.6026,56.9312],[-3.6109,56.9299],[-3.6133,56.9287],[-3.6151,56.9282],[-3.6182,56.9262],[-3.6245,56.9255],[-3.6275,56.9251],[-3.6305,56.9253],[-3.6352,56.9253],[-3.6379,56.9255],[-3.6392,56.924],[-3.6409,56.9233],[-3.6458,56.9231],[-3.6501,56.9237],[-3.6503,56.9254],[-3.6497,56.9268],[-3.6502,56.9276],[-3.6542,56.9294],[-3.6554,56.9312],[-3.6545,56.9328],[-3.6581,56.9331],[-3.6617,56.9325],[-3.6642,56.9311],[-3.6683,56.9315],[-3.6704,56.9322],[-3.6753,56.9325],[-3.6762,56.9318],[-3.6759,56.9298],[-3.6773,56.9265],[-3.6764,56.9249],[-3.6801,56.9226],[-3.6823,56.9216],[-3.6833,56.9196],[-3.6829,56.9181],[-3.6838,56.916],[-3.6885,56.9164],[-3.6923,56.9159],[-3.6961,56.9165],[-3.6981,56.9158],[-3.7005,56.9155],[-3.7046,56.9156],[-3.7087,56.9146],[-3.709,56.9165],[-3.7141,56.9178],[-3.7158,56.918],[-3.7252,56.9184],[-3.7266,56.9219],[-3.7269,56.9232],[-3.7281,56.9258],[-3.7312,56.9287],[-3.7328,56.9312],[-3.7348,56.9322],[-3.7407,56.9336],[-3.7465,56.9336],[-3.754,56.932],[-3.7606,56.9313],[-3.7638,56.9307],[-3.7658,56.93],[-3.7678,56.9285],[-3.7746,56.9256],[-3.7803,56.9239],[-3.7819,56.9232],[-3.7835,56.9231],[-3.7879,56.9236],[-3.791,56.9255],[-3.7923,56.9277],[-3.7983,56.932],[-3.8016,56.9359],[-3.8001,56.9388],[-3.8007,56.941],[-3.8,56.9435],[-3.798,56.9464],[-3.7963,56.9474],[-3.7931,56.9485],[-3.791,56.952],[-3.7917,56.953],[-3.7914,56.9539],[-3.7913,56.957],[-3.7901,56.9579],[-3.7894,56.9593],[-3.7889,56.9616],[-3.7876,56.9635],[-3.7842,56.9644],[-3.7815,56.9662],[-3.7802,56.9666],[-3.7772,56.9666],[-3.7757,56.967],[-3.7719,56.9686],[-3.7721,56.9698],[-3.7707,56.9715],[-3.7686,56.9724],[-3.7647,56.973],[-3.7619,56.9736],[-3.7601,56.9747],[-3.7581,56.977],[-3.7584,56.9779],[-3.7577,56.9789],[-3.7581,56.9835],[-3.7579,56.9854],[-3.7581,56.9872],[-3.7549,56.9885],[-3.7507,56.991],[-3.7498,56.9921],[-3.7483,56.993],[-3.749,56.9957],[-3.7478,56.9966],[-3.7481,57.001],[-3.7492,57.0011],[-3.7491,57.0026],[-3.748,57.0038],[-3.7487,57.005],[-3.7477,57.0084],[-3.748,57.0105],[-3.7468,57.0137],[-3.7444,57.0167],[-3.7455,57.018],[-3.7485,57.0195],[-3.7496,57.0203],[-3.7497,57.0262],[-3.7516,57.0294],[-3.7533,57.0313],[-3.7541,57.033],[-3.7535,57.0341],[-3.7557,57.037],[-3.7574,57.0378],[-3.7553,57.0397],[-3.7536,57.0404],[-3.7533,57.0414],[-3.7512,57.0425],[-3.7511,57.0433],[-3.7498,57.0447],[-3.7446,57.0467],[-3.7419,57.0485],[-3.7405,57.0502],[-3.7379,57.0521],[-3.7325,57.0568],[-3.7346,57.0564],[-3.7375,57.0571],[-3.7433,57.0571],[-3.7467,57.0578],[-3.7483,57.0591],[-3.7507,57.0602],[-3.7532,57.0623],[-3.7539,57.0642],[-3.7563,57.0664],[-3.757,57.0682],[-3.7581,57.0693],[-3.7557,57.0719],[-3.7534,57.0717],[-3.7518,57.0727],[-3.7512,57.075],[-3.7497,57.0763],[-3.7461,57.0759],[-3.742,57.0761],[-3.7352,57.0756],[-3.7303,57.0766],[-3.7298,57.0781],[-3.7285,57.0782],[-3.7261,57.0797],[-3.7196,57.0796],[-3.7178,57.0792],[-3.7149,57.079],[-3.7141,57.0799],[-3.7121,57.0814],[-3.7119,57.0829],[-3.709,57.0877],[-3.705,57.0897],[-3.6976,57.0903],[-3.6953,57.0914],[-3.6857,57.0934],[-3.6837,57.0952],[-3.6811,57.097],[-3.6802,57.0978],[-3.6773,57.1028],[-3.676,57.1029],[-3.6752,57.1038],[-3.6721,57.1048],[-3.67,57.1047],[-3.6658,57.105],[-3.6643,57.106],[-3.6618,57.1061],[-3.6583,57.1069],[-3.6565,57.1078],[-3.6548,57.1096],[-3.6544,57.1117],[-3.6549,57.1138],[-3.6546,57.1158],[-3.6527,57.1153],[-3.6491,57.1154],[-3.6455,57.1159],[-3.6438,57.1165],[-3.6416,57.1165],[-3.6407,57.1156],[-3.6379,57.1141],[-3.6356,57.1133],[-3.634,57.1121],[-3.6306,57.1114],[-3.63,57.1111],[-3.6245,57.1101],[-3.6214,57.1107],[-3.6192,57.1123],[-3.6176,57.1122],[-3.6137,57.1146],[-3.6123,57.1149],[-3.6102,57.1158],[-3.6104,57.118],[-3.6089,57.1197],[-3.6045,57.1197],[-3.6007,57.1205],[-3.6003,57.1242],[-3.5996,57.1255],[-3.6,57.1265],[-3.5987,57.1281],[-3.5975,57.1288],[-3.5944,57.1299],[-3.5885,57.131],[-3.5866,57.1307],[-3.5828,57.1314],[-3.5824,57.1337],[-3.5827,57.1362],[-3.5795,57.1351],[-3.5785,57.135],[-3.5751,57.1359],[-3.572,57.1372],[-3.5701,57.1373],[-3.5671,57.1381],[-3.5648,57.1383],[-3.562,57.1403],[-3.5604,57.1411],[-3.5577,57.1437],[-3.5567,57.1457],[-3.5572,57.1473],[-3.5595,57.1492],[-3.5568,57.1504],[-3.5534,57.1526],[-3.5509,57.1552],[-3.5481,57.1577],[-3.5465,57.1587],[-3.5442,57.1613],[-3.5414,57.162],[-3.5407,57.1633],[-3.5394,57.1642],[-3.5389,57.166],[-3.5372,57.1662],[-3.5361,57.1673],[-3.5328,57.1675],[-3.5307,57.1671],[-3.5279,57.1658],[-3.5237,57.1658],[-3.5164,57.1653],[-3.5129,57.1665],[-3.5114,57.1676],[-3.5114,57.1682],[-3.5097,57.1686],[-3.5091,57.1701],[-3.5064,57.1711],[-3.5043,57.1709],[-3.5006,57.172],[-3.4988,57.1736],[-3.4967,57.1735],[-3.4936,57.1742],[-3.4932,57.1761],[-3.4919,57.1766],[-3.489,57.1768],[-3.4879,57.1775],[-3.486,57.1767],[-3.4832,57.1762],[-3.4825,57.1753],[-3.4806,57.1745],[-3.4775,57.1743],[-3.4737,57.1746],[-3.4709,57.1745],[-3.4685,57.1751],[-3.4649,57.1769],[-3.4605,57.1763],[-3.4588,57.1765],[-3.4551,57.1774],[-3.4537,57.1768],[-3.4522,57.1775],[-3.4536,57.1784],[-3.4541,57.1817],[-3.4527,57.1823],[-3.4504,57.1845],[-3.4518,57.1855],[-3.4511,57.1869],[-3.4488,57.1879],[-3.4477,57.189],[-3.4454,57.1893],[-3.444,57.1902],[-3.4402,57.1918],[-3.4393,57.1935],[-3.4375,57.1948],[-3.4377,57.1964],[-3.439,57.1972],[-3.4389,57.1986],[-3.4371,57.1993],[-3.4366,57.2007],[-3.4352,57.2019],[-3.4334,57.202],[-3.4335,57.203],[-3.4321,57.2042],[-3.4468,57.2121],[-3.4443,57.2139],[-3.4411,57.2151],[-3.4377,57.216],[-3.4354,57.2177],[-3.435,57.2189],[-3.4322,57.2202],[-3.4306,57.2212],[-3.4297,57.2233],[-3.4304,57.2244],[-3.4317,57.2249],[-3.4344,57.2282],[-3.4353,57.23],[-3.437,57.2308],[-3.4391,57.2324],[-3.4425,57.2321],[-3.4447,57.2312],[-3.4489,57.2312],[-3.4529,57.2333],[-3.4534,57.2344],[-3.4568,57.2349],[-3.4597,57.2366],[-3.4616,57.2367],[-3.463,57.2375],[-3.4638,57.2389],[-3.4633,57.2393],[-3.4635,57.2412],[-3.4616,57.2421],[-3.4602,57.2435],[-3.4578,57.2443],[-3.457,57.2453],[-3.4559,57.2453],[-3.4541,57.2464],[-3.4533,57.2485],[-3.4517,57.2491],[-3.451,57.2513],[-3.45,57.2519],[-3.4494,57.2544],[-3.4487,57.2546],[-3.4489,57.2561],[-3.4476,57.2565],[-3.4489,57.2584],[-3.4483,57.2596],[-3.4483,57.2611],[-3.4497,57.2639],[-3.45,57.2656],[-3.4537,57.2665],[-3.4544,57.2676],[-3.4536,57.2683],[-3.4553,57.2696],[-3.4574,57.2702],[-3.4587,57.2713],[-3.4613,57.2724],[-3.4614,57.2742],[-3.4589,57.2749],[-3.4581,57.2761],[-3.4548,57.2784],[-3.4527,57.279],[-3.4508,57.2799],[-3.45,57.2808],[-3.4537,57.2822],[-3.455,57.282],[-3.4575,57.2827],[-3.4597,57.2829],[-3.4609,57.2856],[-3.4609,57.2868],[-3.4624,57.2887],[-3.4646,57.2896],[-3.4702,57.2894],[-3.4734,57.29],[-3.4758,57.2912],[-3.4783,57.2921],[-3.4813,57.2927],[-3.4846,57.2941],[-3.4872,57.2944],[-3.4905,57.2951],[-3.4947,57.2967],[-3.4957,57.2974],[-3.4912,57.3],[-3.4911,57.3006],[-3.4926,57.302],[-3.4939,57.3049],[-3.4931,57.3059],[-3.491,57.3074],[-3.4894,57.3101],[-3.4855,57.3126],[-3.4834,57.3142],[-3.4815,57.3174],[-3.4778,57.3196],[-3.4774,57.3207],[-3.4761,57.3216],[-3.4718,57.3231],[-3.4643,57.3256],[-3.4611,57.3259],[-3.4567,57.3256],[-3.4537,57.3267],[-3.4473,57.3312],[-3.4467,57.3324],[-3.4439,57.336],[-3.4411,57.3377],[-3.4353,57.3425],[-3.4339,57.3473],[-3.4315,57.351],[-3.426,57.3511],[-3.4246,57.354],[-3.4241,57.3545],[-3.4164,57.3594],[-3.4086,57.3623],[-3.4023,57.3661],[-3.3946,57.3711],[-3.3914,57.3743],[-3.3914,57.3756],[-3.3955,57.3768],[-3.3974,57.3769],[-3.3985,57.3784],[-3.3994,57.381],[-3.3988,57.3829],[-3.3893,57.3867],[-3.3857,57.3888],[-3.3977,57.3957],[-3.4034,57.4155],[-3.4042,57.4171],[-3.4109,57.422],[-3.4128,57.4237],[-3.4147,57.4241],[-3.4169,57.423],[-3.4195,57.4221],[-3.4209,57.4224],[-3.4238,57.4218],[-3.4247,57.4212],[-3.4271,57.4208],[-3.4291,57.4213],[-3.4334,57.4211],[-3.4355,57.4235],[-3.436,57.4247],[-3.4379,57.4259],[-3.439,57.4259],[-3.4421,57.427],[-3.4448,57.4272],[-3.447,57.4283],[-3.4497,57.4281],[-3.4516,57.4286],[-3.4539,57.4281],[-3.455,57.4282],[-3.4572,57.4294],[-3.4578,57.4302],[-3.4592,57.4302],[-3.4606,57.4311],[-3.4629,57.4313],[-3.4633,57.4319],[-3.4661,57.4326],[-3.4682,57.4326],[-3.4709,57.4341],[-3.4757,57.4371],[-3.4791,57.4371],[-3.4812,57.4377],[-3.4811,57.4409],[-3.4814,57.4422],[-3.4829,57.4426],[-3.4841,57.4436],[-3.4865,57.4442],[-3.4865,57.4459],[-3.4881,57.4469],[-3.4874,57.4475],[-3.4899,57.4508],[-3.4895,57.452],[-3.4901,57.4533],[-3.4913,57.4536],[-3.4936,57.4551],[-3.4955,57.4553],[-3.4972,57.4568],[-3.5002,57.4576],[-3.5017,57.459],[-3.5017,57.4599],[-3.5028,57.4607],[-3.5089,57.4607],[-3.5134,57.4595],[-3.5153,57.4585],[-3.5208,57.4568],[-3.5225,57.4554],[-3.5302,57.4534],[-3.5355,57.4524],[-3.537,57.4516],[-3.5385,57.4517],[-3.5399,57.4512],[-3.542,57.4513],[-3.5452,57.4509],[-3.5463,57.4513],[-3.5519,57.4498],[-3.5523,57.4492],[-3.5606,57.4491],[-3.5619,57.4482],[-3.5645,57.4478],[-3.5663,57.4469],[-3.5674,57.4474],[-3.5691,57.4473],[-3.5709,57.4477],[-3.5738,57.4475],[-3.5916,57.4474],[-3.6099,57.4474],[-3.6178,57.4355],[-3.6213,57.4351],[-3.6356,57.4312],[-3.6374,57.4311],[-3.6557,57.4304],[-3.6595,57.4285],[-3.6589,57.4301],[-3.6597,57.4304],[-3.666,57.4298],[-3.6714,57.4307],[-3.6763,57.4315],[-3.6832,57.434],[-3.6868,57.4345],[-3.698,57.4353],[-3.698,57.436],[-3.7006,57.4362],[-3.703,57.4407],[-3.6951,57.4423],[-3.6915,57.4433],[-3.6925,57.448],[-3.6945,57.4554],[-3.6916,57.4679],[-3.6898,57.4748],[-3.6862,57.4822],[-3.6827,57.4898],[-3.6862,57.494],[-3.6845,57.497],[-3.6962,57.5057],[-3.6997,57.5081],[-3.7055,57.511],[-3.7053,57.5123],[-3.7018,57.5123],[-3.6987,57.5142],[-3.6966,57.5162],[-3.6944,57.5169],[-3.6941,57.5181],[-3.6922,57.5198],[-3.6909,57.5202],[-3.697,57.5239],[-3.7066,57.5276],[-3.7223,57.5287],[-3.7118,57.5341],[-3.7201,57.5555],[-3.7206,57.5566],[-3.7252,57.5584],[-3.7297,57.561],[-3.7275,57.5625],[-3.7246,57.5628],[-3.7228,57.5641],[-3.7204,57.5643],[-3.7192,57.5651],[-3.7149,57.5665],[-3.7131,57.5666],[-3.7123,57.5672],[-3.7132,57.5679],[-3.7136,57.5697],[-3.7174,57.5709],[-3.7163,57.5718],[-3.7161,57.573],[-3.7199,57.5727],[-3.7205,57.5735],[-3.7225,57.5745],[-3.7232,57.576],[-3.7244,57.577],[-3.7248,57.5784],[-3.7245,57.5799],[-3.725,57.5807],[-3.7278,57.5802],[-3.7413,57.5858],[-3.7465,57.5884],[-3.7487,57.5909],[-3.7494,57.5928],[-3.7463,57.5942],[-3.745,57.5946],[-3.7394,57.5976],[-3.7388,57.5982],[-3.74,57.5996],[-3.7424,57.6014],[-3.7431,57.6026],[-3.7426,57.6033],[-3.7441,57.6051],[-3.7468,57.6051],[-3.7484,57.6076],[-3.7512,57.6129],[-3.7568,57.623],[-3.759,57.627],[-3.7647,57.6332],[-3.7637,57.6339],[-3.7639,57.6349],[-3.7619,57.6353],[-3.7544,57.6396],[-3.7506,57.6414],[-3.7533,57.6422],[-3.7535,57.6428],[-3.7516,57.6435],[-3.7524,57.6454],[-3.7525,57.6467],[-3.7485,57.6458],[-3.7441,57.6458],[-3.7372,57.6472],[-3.7332,57.6482],[-3.7278,57.6487],[-3.7235,57.6494],[-3.7216,57.6509],[-3.7168,57.6512],[-3.7162,57.6505],[-3.7111,57.6496],[-3.7124,57.6478],[-3.7116,57.6474],[-3.7104,57.6491],[-3.7108,57.6503],[-3.713,57.6505],[-3.7156,57.6511],[-3.7163,57.6517],[-3.7206,57.6517],[-3.723,57.6511],[-3.7248,57.6499],[-3.727,57.6495],[-3.7314,57.6494],[-3.7359,57.6489],[-3.741,57.6475],[-3.7464,57.6465],[-3.749,57.647],[-3.7493,57.6479],[-3.7464,57.6479],[-3.7452,57.6476],[-3.7437,57.649],[-3.7411,57.6498],[-3.7358,57.6499],[-3.7326,57.6508],[-3.736,57.6511],[-3.7305,57.6524],[-3.7303,57.6534],[-3.7182,57.6559],[-3.7157,57.6561],[-3.7105,57.6573],[-3.7052,57.658],[-3.7024,57.6582],[-3.701,57.659],[-3.69,57.6601],[-3.6864,57.6602],[-3.6833,57.6607],[-3.6815,57.6608],[-3.6797,57.6613],[-3.6749,57.6618],[-3.6687,57.662],[-3.6617,57.6625],[-3.6559,57.6631],[-3.6504,57.6634],[-3.6455,57.664],[-3.6433,57.6636],[-3.6389,57.6637],[-3.6385,57.6644],[-3.6398,57.6653],[-3.6422,57.6648],[-3.6435,57.6656],[-3.6435,57.6664],[-3.6401,57.666],[-3.6388,57.665],[-3.6328,57.6673],[-3.635,57.6693],[-3.6327,57.6689],[-3.6273,57.6671],[-3.6252,57.6667],[-3.622,57.6667],[-3.6177,57.6662],[-3.6153,57.6658],[-3.6072,57.6646],[-3.582,57.6625],[-3.5789,57.6627],[-3.5698,57.6624],[-3.5639,57.6624],[-3.5557,57.6625],[-3.5515,57.6625],[-3.5443,57.6629],[-3.5369,57.6637],[-3.5313,57.6648],[-3.5277,57.6657],[-3.5206,57.6678],[-3.5152,57.6696],[-3.5108,57.6714],[-3.5076,57.6734],[-3.5026,57.6773],[-3.4988,57.6807],[-3.4972,57.6825],[-3.4956,57.6851],[-3.4965,57.685],[-3.4961,57.6885],[-3.4968,57.6899],[-3.4961,57.6921],[-3.4979,57.6931],[-3.4979,57.6972],[-3.4987,57.699],[-3.4985,57.7001],[-3.4994,57.7015],[-3.4994,57.7039],[-3.4987,57.7048],[-3.4975,57.7051],[-3.4941,57.7047],[-3.4927,57.7052],[-3.4908,57.7049],[-3.4907,57.7044],[-3.4878,57.7039],[-3.4817,57.7035],[-3.4773,57.7042],[-3.4737,57.7042],[-3.4719,57.7039],[-3.469,57.7047],[-3.4587,57.7047],[-3.4569,57.7056],[-3.4535,57.7061],[-3.452,57.707],[-3.4506,57.707],[-3.4482,57.7078],[-3.4453,57.7092],[-3.4417,57.7101],[-3.439,57.7106],[-3.4384,57.7119],[-3.4355,57.7126],[-3.4336,57.7125],[-3.4329,57.7116],[-3.427,57.7121],[-3.4266,57.7132],[-3.4231,57.7133],[-3.4196,57.7156],[-3.4178,57.7158],[-3.4171,57.7146],[-3.415,57.7141],[-3.411,57.7141],[-3.4082,57.7148],[-3.4071,57.7158],[-3.404,57.716],[-3.4021,57.7159],[-3.3999,57.7168],[-3.4001,57.7176],[-3.3971,57.7167],[-3.3957,57.7167],[-3.3923,57.7171],[-3.389,57.718],[-3.3874,57.7196],[-3.386,57.7202],[-3.383,57.72],[-3.3814,57.7203],[-3.375,57.7209],[-3.371,57.722],[-3.3659,57.7223],[-3.3614,57.7228],[-3.3555,57.7241],[-3.3482,57.7267],[-3.3453,57.7266],[-3.3421,57.7262],[-3.3349,57.7263],[-3.3311,57.7265],[-3.329,57.7264],[-3.3246,57.7258],[-3.322,57.7249],[-3.3178,57.7236],[-3.3132,57.7227],[-3.3098,57.7232],[-3.3061,57.7219],[-3.3033,57.7219],[-3.3032,57.7225],[-3.3005,57.7228],[-3.2978,57.7236],[-3.2956,57.7236],[-3.2956,57.7248],[-3.2924,57.7254],[-3.2894,57.7256],[-3.2808,57.725],[-3.2793,57.7253],[-3.2775,57.7249],[-3.2772,57.7237],[-3.2786,57.722],[-3.2778,57.7203],[-3.2725,57.7177],[-3.2691,57.7163],[-3.2634,57.7136],[-3.2614,57.7134],[-3.2575,57.7122],[-3.2423,57.7064],[-3.2386,57.7051],[-3.2318,57.703],[-3.2205,57.7001],[-3.2154,57.6986],[-3.2143,57.6989],[-3.201,57.6953],[-3.1978,57.6949],[-3.1928,57.6947],[-3.1906,57.6928],[-3.1871,57.6917],[-3.1757,57.6887],[-3.1632,57.686],[-3.1453,57.6824],[-3.1425,57.6819],[-3.1373,57.6806],[-3.1261,57.6785],[-3.1238,57.6779],[-3.1163,57.6766],[-3.1138,57.6764],[-3.1098,57.6764],[-3.1082,57.6772],[-3.1065,57.6774],[-3.1035,57.6762],[-3.0996,57.6762],[-3.0976,57.6753],[-3.0869,57.6737],[-3.0805,57.6723],[-3.0767,57.672],[-3.0684,57.6709],[-3.066,57.6703],[-3.0593,57.6696],[-3.0578,57.6702],[-3.0551,57.6692],[-3.0497,57.6683],[-3.045,57.6668],[-3.0409,57.666],[-3.0383,57.6658],[-3.0352,57.6659],[-3.0342,57.6662],[-3.0308,57.6659],[-3.0286,57.6649],[-3.0257,57.6648],[-3.0243,57.6652],[-3.0227,57.6649],[-3.0182,57.6654],[-3.0152,57.6655],[-3.0142,57.6661],[-3.0077,57.6667],[-3.0046,57.6674],[-3.0014,57.6688],[-2.9993,57.6707],[-2.9996,57.6718],[-2.9978,57.6728],[-2.9961,57.6729],[-2.9949,57.6736],[-2.9926,57.6738],[-2.9869,57.6751],[-2.9854,57.6751],[-2.9842,57.6765],[-2.9819,57.6773],[-2.9775,57.6779],[-2.9752,57.6776],[-2.9741,57.6792],[-2.9705,57.6797],[-2.968,57.6796],[-2.9674,57.6788],[-2.9637,57.6788],[-2.9619,57.6792],[-2.9607,57.6802],[-2.9592,57.6804],[-2.9527,57.6822],[-2.9529,57.6841],[-2.9515,57.6848],[-2.9486,57.6849],[-2.9475,57.6839],[-2.9465,57.6848],[-2.9389,57.6867],[-2.9368,57.6871],[-2.9345,57.687],[-2.9329,57.6874],[-2.9295,57.6897],[-2.9282,57.6911],[-2.929,57.6926],[-2.9277,57.6951],[-2.9267,57.6956],[-2.9247,57.6958],[-2.923,57.6971],[-2.9203,57.6985],[-2.9192,57.6977],[-2.917,57.6977],[-2.9158,57.6984],[-2.9097,57.6995],[-2.9036,57.6988],[-2.9039,57.7005],[-2.9023,57.7015],[-2.8991,57.7017],[-2.8974,57.7027],[-2.8963,57.7015],[-2.8968,57.7006],[-2.8947,57.7001],[-2.8931,57.7012],[-2.8912,57.7011],[-2.8877,57.7019],[-2.8865,57.7016],[-2.8852,57.7021],[-2.8804,57.7035],[-2.8802,57.7043],[-2.8787,57.7054],[-2.8755,57.7052],[-2.8712,57.704],[-2.8674,57.7046],[-2.8649,57.7043],[-2.8617,57.7044],[-2.8626,57.7058],[-2.8585,57.7067],[-2.8578,57.7058],[-2.8561,57.7066],[-2.8528,57.7072],[-2.8509,57.7067],[-2.8486,57.7075],[-2.8481,57.7057],[-2.8459,57.7048],[-2.8459,57.7017],[-2.844,57.6997],[-2.8441,57.6985],[-2.8415,57.6976],[-2.8414,57.6971],[-2.8369,57.6958],[-2.8353,57.6952],[-2.8321,57.6945],[-2.83,57.6947],[-2.8271,57.6934],[-2.8251,57.6933],[-2.8227,57.6949],[-2.8167,57.6952],[-2.8138,57.6964],[-2.8119,57.6962],[-2.8088,57.6965],[-2.8069,57.6978],[-2.8043,57.6966],[-2.8016,57.696],[-2.7999,57.6964],[-2.7978,57.6973],[-2.7949,57.7002],[-2.7921,57.7011],[-2.7903,57.7002],[-2.7881,57.7009],[-2.7872,57.7002],[-2.7885,57.6985],[-2.7884,57.6976],[-2.7866,57.6975],[-2.7844,57.6965],[-2.7844,57.6955],[-2.7828,57.695],[-2.7797,57.695],[-2.779,57.6939],[-2.7769,57.6931],[-2.7743,57.6941],[-2.771,57.6927],[-2.7649,57.6936],[-2.7617,57.6929],[-2.7591,57.694],[-2.7576,57.6941],[-2.758,57.6922],[-2.7557,57.6906],[-2.7524,57.6907],[-2.7494,57.6915],[-2.7471,57.6896],[-2.7469,57.6871],[-2.7458,57.6871],[-2.7469,57.6851],[-2.7416,57.6831],[-2.7389,57.683],[-2.7368,57.6843],[-2.7353,57.6847],[-2.7326,57.6849],[-2.7323,57.6865],[-2.7299,57.6867],[-2.7287,57.6876],[-2.7272,57.6871],[-2.7262,57.6879],[-2.7244,57.6879],[-2.7247,57.6888],[-2.7235,57.6894],[-2.7214,57.6893],[-2.7168,57.6923],[-2.7137,57.6926],[-2.713,57.6907],[-2.7102,57.6903],[-2.7089,57.6891],[-2.7072,57.6883],[-2.706,57.6871],[-2.7037,57.6871],[-2.7019,57.6863],[-2.6983,57.6872],[-2.6976,57.6863],[-2.6952,57.6857],[-2.6943,57.6849],[-2.6914,57.6865],[-2.6907,57.6857],[-2.6878,57.6868],[-2.6854,57.6869],[-2.6851,57.6839],[-2.6815,57.6837],[-2.6809,57.6851],[-2.6787,57.6861],[-2.6762,57.6861],[-2.6752,57.6871],[-2.6733,57.6878],[-2.6705,57.69],[-2.6669,57.6907],[-2.6639,57.6895],[-2.6622,57.6903],[-2.6608,57.6893],[-2.6612,57.6876],[-2.6606,57.6868],[-2.6548,57.6868],[-2.6516,57.6874],[-2.6503,57.688],[-2.6477,57.6882],[-2.6467,57.6855],[-2.6479,57.6847],[-2.6458,57.6839],[-2.6449,57.6828],[-2.6422,57.6829],[-2.6401,57.6827],[-2.6396,57.6819],[-2.6371,57.6811],[-2.6341,57.681],[-2.6327,57.6816],[-2.6309,57.6811],[-2.6292,57.6817],[-2.6272,57.6818],[-2.6265,57.6831],[-2.6232,57.6828],[-2.6204,57.6818],[-2.6152,57.6821],[-2.6143,57.6801],[-2.6123,57.6799],[-2.6097,57.6817],[-2.6084,57.6813],[-2.6055,57.6822],[-2.6029,57.6814],[-2.601,57.6824],[-2.5974,57.6829],[-2.5959,57.6811],[-2.5939,57.6805],[-2.5929,57.6793],[-2.5905,57.6788],[-2.5891,57.6789],[-2.5868,57.6804],[-2.5844,57.6791],[-2.5828,57.6794],[-2.5818,57.679],[-2.5797,57.6805],[-2.5793,57.6815],[-2.5774,57.6819],[-2.5773,57.6825],[-2.5754,57.6836],[-2.5728,57.6834],[-2.5697,57.6818],[-2.5662,57.6785],[-2.567,57.6769],[-2.5669,57.6761],[-2.5615,57.6736],[-2.5597,57.674],[-2.5571,57.6735],[-2.5545,57.6725],[-2.5496,57.6714],[-2.5468,57.6713],[-2.546,57.6719],[-2.5438,57.6718],[-2.5397,57.6702],[-2.5362,57.6707],[-2.5309,57.6706],[-2.5282,57.6717],[-2.5253,57.6714],[-2.524,57.6724],[-2.5219,57.6719],[-2.5235,57.6703],[-2.5232,57.6695],[-2.5208,57.6695],[-2.5208,57.6687],[-2.5194,57.6676],[-2.5169,57.667],[-2.5147,57.6671],[-2.5106,57.6666],[-2.5091,57.6667],[-2.5068,57.6675],[-2.5062,57.6691],[-2.5044,57.6701],[-2.5022,57.6705],[-2.5011,57.6699],[-2.4983,57.6702],[-2.4976,57.6715],[-2.4984,57.673],[-2.4978,57.6739],[-2.496,57.6733],[-2.4954,57.6742],[-2.4916,57.6724],[-2.4899,57.6732],[-2.4891,57.6722],[-2.4873,57.6731],[-2.4845,57.6739],[-2.4806,57.6732],[-2.4746,57.674],[-2.4735,57.6723],[-2.4736,57.6715],[-2.4713,57.6715],[-2.4696,57.6724],[-2.4664,57.6725],[-2.4666,57.6718],[-2.4644,57.6714],[-2.4636,57.672],[-2.4614,57.6715],[-2.4591,57.6722],[-2.4566,57.6714],[-2.4549,57.6722],[-2.4544,57.6712],[-2.4505,57.6706],[-2.4499,57.6699],[-2.4469,57.6694],[-2.4463,57.6703],[-2.4441,57.6712],[-2.4437,57.6717],[-2.4417,57.672],[-2.4405,57.6713],[-2.438,57.6716],[-2.4371,57.6723],[-2.4348,57.6717],[-2.4329,57.6721],[-2.4323,57.6728],[-2.429,57.6743],[-2.4273,57.6741],[-2.4279,57.6725],[-2.4269,57.6721],[-2.4239,57.6728],[-2.4223,57.6711],[-2.4196,57.6712],[-2.4179,57.6707],[-2.4149,57.671],[-2.4123,57.6719],[-2.4091,57.6715],[-2.4073,57.6701],[-2.4037,57.6699],[-2.4026,57.6694],[-2.3997,57.6693],[-2.3961,57.6687],[-2.3942,57.6694],[-2.3877,57.6696],[-2.3842,57.6702],[-2.3821,57.6701],[-2.3795,57.6708],[-2.3778,57.6717],[-2.3748,57.6726],[-2.3726,57.6739],[-2.3702,57.6746],[-2.3696,57.6752],[-2.367,57.6751],[-2.3652,57.6759],[-2.3623,57.6759],[-2.3587,57.6764],[-2.3573,57.6753],[-2.3539,57.674],[-2.3503,57.6717],[-2.3495,57.6704],[-2.3471,57.6706],[-2.3413,57.6724],[-2.3406,57.6737],[-2.3392,57.6737],[-2.3369,57.675],[-2.336,57.6749],[-2.3332,57.6759],[-2.3321,57.6768],[-2.3309,57.6763],[-2.3274,57.6768],[-2.3257,57.6777],[-2.326,57.6783],[-2.3252,57.6801],[-2.3262,57.6819],[-2.3269,57.6844],[-2.3265,57.686],[-2.3272,57.6865],[-2.3193,57.6895],[-2.3187,57.6904],[-2.3163,57.6907],[-2.3138,57.6918],[-2.3134,57.6923],[-2.3113,57.6932],[-2.3094,57.6919],[-2.3045,57.6939],[-2.3031,57.6939],[-2.3017,57.6948],[-2.2987,57.6956],[-2.2951,57.6957],[-2.2945,57.6951],[-2.2924,57.6952],[-2.2897,57.6943],[-2.2897,57.6926],[-2.2919,57.6898],[-2.2897,57.6895],[-2.2883,57.6899],[-2.2872,57.6891],[-2.2861,57.6891],[-2.2843,57.688],[-2.283,57.689],[-2.2816,57.6883],[-2.2799,57.6882],[-2.2791,57.6873],[-2.2769,57.687],[-2.2746,57.6872],[-2.2735,57.6853],[-2.2714,57.6862],[-2.2707,57.6842],[-2.2715,57.6823],[-2.2705,57.6817],[-2.2691,57.6818],[-2.2687,57.6825],[-2.2662,57.6826],[-2.2665,57.6834],[-2.2647,57.6838],[-2.2642,57.6826],[-2.2655,57.6817],[-2.2635,57.6802],[-2.2598,57.6795],[-2.2569,57.6818],[-2.2537,57.682],[-2.2534,57.6826],[-2.2502,57.6826],[-2.2466,57.6829],[-2.2444,57.6819],[-2.2422,57.6822],[-2.2409,57.6819],[-2.2385,57.6808],[-2.2376,57.6798],[-2.2351,57.6806],[-2.2316,57.6806],[-2.228,57.6801],[-2.2272,57.6806],[-2.2255,57.6803],[-2.2256,57.6794],[-2.2237,57.6792],[-2.2228,57.6799],[-2.2209,57.6784],[-2.2194,57.6783],[-2.216,57.6788],[-2.2137,57.6798],[-2.2113,57.6799],[-2.2099,57.6785],[-2.2084,57.6782],[-2.2072,57.6768],[-2.2051,57.6767],[-2.2002,57.6748],[-2.1988,57.6753],[-2.1963,57.6744],[-2.1954,57.6737],[-2.1933,57.6732],[-2.1931,57.6719],[-2.1917,57.6719],[-2.1881,57.6733],[-2.1832,57.6734],[-2.1823,57.6744],[-2.1792,57.6746],[-2.178,57.6752],[-2.1758,57.6742],[-2.1726,57.6766],[-2.1704,57.6776],[-2.1684,57.678],[-2.1677,57.6791],[-2.1654,57.6799],[-2.1641,57.6819],[-2.1639,57.6831],[-2.161,57.6845],[-2.1589,57.6842],[-2.1579,57.6831],[-2.1583,57.6822],[-2.1558,57.6818],[-2.1557,57.6826],[-2.1538,57.6837],[-2.152,57.6834],[-2.1507,57.6852],[-2.1493,57.6849],[-2.1492,57.6863],[-2.146,57.6864],[-2.1447,57.6875],[-2.1397,57.6894],[-2.1392,57.6903],[-2.1364,57.6926],[-2.1362,57.6935],[-2.133,57.6954],[-2.1296,57.6962],[-2.1268,57.6973],[-2.1254,57.6986],[-2.1233,57.6998],[-2.1223,57.6996],[-2.1195,57.701],[-2.1166,57.7013],[-2.1134,57.7003],[-2.1104,57.6997],[-2.1075,57.7009],[-2.1058,57.7003],[-2.1018,57.7002],[-2.1005,57.7007],[-2.0973,57.7],[-2.0959,57.7005],[-2.0941,57.7],[-2.0885,57.7009],[-2.087,57.7009],[-2.0834,57.7016],[-2.0805,57.7014],[-2.0797,57.7017],[-2.0763,57.701],[-2.0753,57.7012],[-2.0711,57.7006],[-2.0704,57.7008],[-2.0685,57.6997],[-2.0667,57.6996],[-2.0652,57.6984],[-2.0635,57.6992],[-2.0602,57.6993],[-2.0579,57.6986],[-2.0582,57.6971],[-2.0564,57.6958],[-2.0546,57.6957],[-2.0544,57.6965],[-2.056,57.6972],[-2.0551,57.698],[-2.0528,57.6969],[-2.0503,57.6966],[-2.0508,57.6956],[-2.0467,57.6955],[-2.0459,57.6963],[-2.0441,57.6958],[-2.0437,57.6946],[-2.0413,57.693],[-2.0392,57.6935],[-2.0377,57.6945],[-2.036,57.6938],[-2.0341,57.6942],[-2.0326,57.6957],[-2.031,57.6957],[-2.0278,57.6966],[-2.0244,57.697],[-2.0205,57.6986],[-2.0185,57.6985],[-2.0165,57.6988],[-2.0148,57.6986],[-2.0135,57.6977],[-2.0137,57.6971],[-2.0113,57.6964],[-2.0093,57.698],[-2.0051,57.699],[-2.0024,57.6987],[-2.0018,57.6973],[-1.9992,57.6978],[-1.9993,57.6965],[-2,57.6961],[-1.9988,57.6943],[-1.9991,57.6934],[-1.9982,57.6929],[-1.9953,57.6923],[-1.9985,57.6904],[-1.9979,57.6899],[-1.999,57.6886],[-1.9986,57.6879],[-1.9995,57.6865],[-1.998,57.6839],[-1.9964,57.6829],[-1.9915,57.6809],[-1.989,57.6806],[-1.9864,57.6795],[-1.9843,57.6795],[-1.9818,57.68],[-1.981,57.6787],[-1.9794,57.679],[-1.9769,57.6779],[-1.9718,57.6773],[-1.9703,57.6767],[-1.9659,57.677],[-1.9615,57.6768],[-1.9573,57.677],[-1.9509,57.6791],[-1.9489,57.6793],[-1.9458,57.6802],[-1.9457,57.6819],[-1.9436,57.6821],[-1.9426,57.6833],[-1.9429,57.6844],[-1.9407,57.6853],[-1.</t>
  </si>
  <si>
    <t>{"type":"MultiPolygon","coordinates":[[[[-3.7647,57.6332],[-3.759,57.627],[-3.7568,57.623],[-3.7512,57.6129],[-3.7484,57.6076],[-3.7468,57.6051],[-3.7441,57.6051],[-3.7426,57.6033],[-3.7431,57.6026],[-3.7424,57.6014],[-3.74,57.5996],[-3.7388,57.5982],[-3.7394,57.5976],[-3.745,57.5946],[-3.7463,57.5942],[-3.7494,57.5928],[-3.7487,57.5909],[-3.7465,57.5884],[-3.7413,57.5858],[-3.7278,57.5802],[-3.725,57.5807],[-3.7245,57.5799],[-3.7248,57.5784],[-3.7244,57.577],[-3.7232,57.576],[-3.7225,57.5745],[-3.7205,57.5735],[-3.7199,57.5727],[-3.7161,57.573],[-3.7163,57.5718],[-3.7174,57.5709],[-3.7136,57.5697],[-3.7132,57.5679],[-3.7123,57.5672],[-3.7131,57.5666],[-3.7149,57.5665],[-3.7192,57.5651],[-3.7204,57.5643],[-3.7228,57.5641],[-3.7246,57.5628],[-3.7275,57.5625],[-3.7297,57.561],[-3.7252,57.5584],[-3.7206,57.5566],[-3.7201,57.5555],[-3.7118,57.5341],[-3.7223,57.5287],[-3.7066,57.5276],[-3.697,57.5239],[-3.6909,57.5202],[-3.6922,57.5198],[-3.6941,57.5181],[-3.6944,57.5169],[-3.6966,57.5162],[-3.6987,57.5142],[-3.7018,57.5123],[-3.7053,57.5123],[-3.7055,57.511],[-3.6997,57.5081],[-3.6962,57.5057],[-3.6845,57.497],[-3.6862,57.494],[-3.6827,57.4898],[-3.6862,57.4822],[-3.6898,57.4748],[-3.6916,57.4679],[-3.6945,57.4554],[-3.6925,57.448],[-3.6915,57.4433],[-3.6951,57.4423],[-3.703,57.4407],[-3.7006,57.4362],[-3.698,57.436],[-3.698,57.4353],[-3.6868,57.4345],[-3.6832,57.434],[-3.6763,57.4315],[-3.6714,57.4307],[-3.666,57.4298],[-3.6597,57.4304],[-3.6589,57.4301],[-3.6595,57.4285],[-3.6557,57.4304],[-3.6374,57.4311],[-3.6356,57.4312],[-3.6213,57.4351],[-3.6178,57.4355],[-3.6099,57.4474],[-3.5916,57.4474],[-3.5738,57.4475],[-3.5709,57.4477],[-3.5691,57.4473],[-3.5674,57.4474],[-3.5663,57.4469],[-3.5645,57.4478],[-3.5619,57.4482],[-3.5606,57.4491],[-3.5523,57.4492],[-3.5519,57.4498],[-3.5463,57.4513],[-3.5452,57.4509],[-3.542,57.4513],[-3.5399,57.4512],[-3.5385,57.4517],[-3.537,57.4516],[-3.5355,57.4524],[-3.5302,57.4534],[-3.5225,57.4554],[-3.5208,57.4568],[-3.5153,57.4585],[-3.5134,57.4595],[-3.5089,57.4607],[-3.5028,57.4607],[-3.5017,57.4599],[-3.5017,57.459],[-3.5002,57.4576],[-3.4972,57.4568],[-3.4955,57.4553],[-3.4936,57.4551],[-3.4913,57.4536],[-3.4901,57.4533],[-3.4895,57.452],[-3.4899,57.4508],[-3.4874,57.4475],[-3.4881,57.4469],[-3.4865,57.4459],[-3.4865,57.4442],[-3.4841,57.4436],[-3.4829,57.4426],[-3.4814,57.4422],[-3.4811,57.4409],[-3.4812,57.4377],[-3.4791,57.4371],[-3.4757,57.4371],[-3.4709,57.4341],[-3.4682,57.4326],[-3.4661,57.4326],[-3.4633,57.4319],[-3.4629,57.4313],[-3.4606,57.4311],[-3.4592,57.4302],[-3.4578,57.4302],[-3.4572,57.4294],[-3.455,57.4282],[-3.4539,57.4281],[-3.4516,57.4286],[-3.4497,57.4281],[-3.447,57.4283],[-3.4448,57.4272],[-3.4421,57.427],[-3.439,57.4259],[-3.4379,57.4259],[-3.436,57.4247],[-3.4355,57.4235],[-3.4334,57.4211],[-3.4291,57.4213],[-3.4271,57.4208],[-3.4247,57.4212],[-3.4238,57.4218],[-3.4209,57.4224],[-3.4195,57.4221],[-3.4169,57.423],[-3.4147,57.4241],[-3.4128,57.4237],[-3.4109,57.422],[-3.4042,57.4171],[-3.4034,57.4155],[-3.3977,57.3957],[-3.3857,57.3888],[-3.3893,57.3867],[-3.3988,57.3829],[-3.3994,57.381],[-3.3985,57.3784],[-3.3974,57.3769],[-3.3955,57.3768],[-3.3914,57.3756],[-3.3914,57.3743],[-3.3946,57.3711],[-3.4023,57.3661],[-3.4086,57.3623],[-3.4164,57.3594],[-3.4241,57.3545],[-3.4246,57.354],[-3.426,57.3511],[-3.4315,57.351],[-3.4339,57.3473],[-3.4353,57.3425],[-3.4411,57.3377],[-3.4439,57.336],[-3.4467,57.3324],[-3.4473,57.3312],[-3.4537,57.3267],[-3.4567,57.3256],[-3.4611,57.3259],[-3.4643,57.3256],[-3.4718,57.3231],[-3.4761,57.3216],[-3.4774,57.3207],[-3.4778,57.3196],[-3.4815,57.3174],[-3.4834,57.3142],[-3.4855,57.3126],[-3.4894,57.3101],[-3.491,57.3074],[-3.4931,57.3059],[-3.4939,57.3049],[-3.4926,57.302],[-3.4911,57.3006],[-3.4912,57.3],[-3.4957,57.2974],[-3.4947,57.2967],[-3.4905,57.2951],[-3.4872,57.2944],[-3.4846,57.2941],[-3.4813,57.2927],[-3.4783,57.2921],[-3.4758,57.2912],[-3.4734,57.29],[-3.4702,57.2894],[-3.4646,57.2896],[-3.4624,57.2887],[-3.4609,57.2868],[-3.4609,57.2856],[-3.4597,57.2829],[-3.4575,57.2827],[-3.455,57.282],[-3.4537,57.2822],[-3.45,57.2808],[-3.4508,57.2799],[-3.4527,57.279],[-3.4548,57.2784],[-3.4581,57.2761],[-3.4589,57.2749],[-3.4614,57.2742],[-3.4613,57.2724],[-3.4587,57.2713],[-3.4574,57.2702],[-3.4553,57.2696],[-3.4536,57.2683],[-3.4544,57.2676],[-3.4537,57.2665],[-3.45,57.2656],[-3.4497,57.2639],[-3.4483,57.2611],[-3.4483,57.2596],[-3.4489,57.2584],[-3.4476,57.2565],[-3.4489,57.2561],[-3.4487,57.2546],[-3.4494,57.2544],[-3.45,57.2519],[-3.451,57.2513],[-3.4517,57.2491],[-3.4533,57.2485],[-3.4541,57.2464],[-3.4559,57.2453],[-3.457,57.2453],[-3.4578,57.2443],[-3.4602,57.2435],[-3.4616,57.2421],[-3.4635,57.2412],[-3.4633,57.2393],[-3.4638,57.2389],[-3.463,57.2375],[-3.4616,57.2367],[-3.4597,57.2366],[-3.4568,57.2349],[-3.4534,57.2344],[-3.4529,57.2333],[-3.4489,57.2312],[-3.4447,57.2312],[-3.4425,57.2321],[-3.4391,57.2324],[-3.437,57.2308],[-3.4353,57.23],[-3.4344,57.2282],[-3.4317,57.2249],[-3.4304,57.2244],[-3.4297,57.2233],[-3.4306,57.2212],[-3.4322,57.2202],[-3.435,57.2189],[-3.4354,57.2177],[-3.4377,57.216],[-3.4411,57.2151],[-3.4443,57.2139],[-3.4468,57.2121],[-3.4321,57.2042],[-3.4335,57.203],[-3.4334,57.202],[-3.4352,57.2019],[-3.4366,57.2007],[-3.4371,57.1993],[-3.4389,57.1986],[-3.439,57.1972],[-3.4377,57.1964],[-3.4375,57.1948],[-3.4393,57.1935],[-3.4402,57.1918],[-3.444,57.1902],[-3.4454,57.1893],[-3.4477,57.189],[-3.4488,57.1879],[-3.4511,57.1869],[-3.4518,57.1855],[-3.4504,57.1845],[-3.4527,57.1823],[-3.4541,57.1817],[-3.4536,57.1784],[-3.4522,57.1775],[-3.4537,57.1768],[-3.4551,57.1774],[-3.4588,57.1765],[-3.4605,57.1763],[-3.4649,57.1769],[-3.4685,57.1751],[-3.4709,57.1745],[-3.4737,57.1746],[-3.4775,57.1743],[-3.4806,57.1745],[-3.4825,57.1753],[-3.4832,57.1762],[-3.486,57.1767],[-3.4879,57.1775],[-3.489,57.1768],[-3.4919,57.1766],[-3.4932,57.1761],[-3.4936,57.1742],[-3.4967,57.1735],[-3.4988,57.1736],[-3.5006,57.172],[-3.5043,57.1709],[-3.5064,57.1711],[-3.5091,57.1701],[-3.5097,57.1686],[-3.5114,57.1682],[-3.5114,57.1676],[-3.5129,57.1665],[-3.5164,57.1653],[-3.5237,57.1658],[-3.5279,57.1658],[-3.5307,57.1671],[-3.5328,57.1675],[-3.5361,57.1673],[-3.5372,57.1662],[-3.5389,57.166],[-3.5394,57.1642],[-3.5407,57.1633],[-3.5414,57.162],[-3.5442,57.1613],[-3.5465,57.1587],[-3.5481,57.1577],[-3.5509,57.1552],[-3.5534,57.1526],[-3.5568,57.1504],[-3.5595,57.1492],[-3.5572,57.1473],[-3.5567,57.1457],[-3.5577,57.1437],[-3.5604,57.1411],[-3.562,57.1403],[-3.5648,57.1383],[-3.5671,57.1381],[-3.5701,57.1373],[-3.572,57.1372],[-3.5751,57.1359],[-3.5785,57.135],[-3.5795,57.1351],[-3.5827,57.1362],[-3.5824,57.1337],[-3.5828,57.1314],[-3.5866,57.1307],[-3.5885,57.131],[-3.5944,57.1299],[-3.5975,57.1288],[-3.5987,57.1281],[-3.6,57.1265],[-3.5996,57.1255],[-3.6003,57.1242],[-3.6007,57.1205],[-3.6045,57.1197],[-3.6089,57.1197],[-3.6104,57.118],[-3.6102,57.1158],[-3.6123,57.1149],[-3.6137,57.1146],[-3.6176,57.1122],[-3.6192,57.1123],[-3.6214,57.1107],[-3.6245,57.1101],[-3.63,57.1111],[-3.6306,57.1114],[-3.634,57.1121],[-3.6356,57.1133],[-3.6379,57.1141],[-3.6407,57.1156],[-3.6416,57.1165],[-3.6438,57.1165],[-3.6455,57.1159],[-3.6491,57.1154],[-3.6527,57.1153],[-3.6546,57.1158],[-3.6549,57.1138],[-3.6544,57.1117],[-3.6548,57.1096],[-3.6565,57.1078],[-3.6583,57.1069],[-3.6618,57.1061],[-3.6643,57.106],[-3.6658,57.105],[-3.67,57.1047],[-3.6721,57.1048],[-3.6752,57.1038],[-3.676,57.1029],[-3.6773,57.1028],[-3.6802,57.0978],[-3.6811,57.097],[-3.6837,57.0952],[-3.6857,57.0934],[-3.6953,57.0914],[-3.6976,57.0903],[-3.705,57.0897],[-3.709,57.0877],[-3.7119,57.0829],[-3.7121,57.0814],[-3.7141,57.0799],[-3.7149,57.079],[-3.7178,57.0792],[-3.7196,57.0796],[-3.7261,57.0797],[-3.7285,57.0782],[-3.7298,57.0781],[-3.7303,57.0766],[-3.7352,57.0756],[-3.742,57.0761],[-3.7461,57.0759],[-3.7497,57.0763],[-3.7512,57.075],[-3.7518,57.0727],[-3.7534,57.0717],[-3.7557,57.0719],[-3.7581,57.0693],[-3.757,57.0682],[-3.7563,57.0664],[-3.7539,57.0642],[-3.7532,57.0623],[-3.7507,57.0602],[-3.7483,57.0591],[-3.7467,57.0578],[-3.7433,57.0571],[-3.7375,57.0571],[-3.7346,57.0564],[-3.7325,57.0568],[-3.7379,57.0521],[-3.7405,57.0502],[-3.7419,57.0485],[-3.7446,57.0467],[-3.7498,57.0447],[-3.7511,57.0433],[-3.7512,57.0425],[-3.7533,57.0414],[-3.7536,57.0404],[-3.7553,57.0397],[-3.7574,57.0378],[-3.7557,57.037],[-3.7535,57.0341],[-3.7541,57.033],[-3.7533,57.0313],[-3.7516,57.0294],[-3.7497,57.0262],[-3.7496,57.0203],[-3.7485,57.0195],[-3.7455,57.018],[-3.7444,57.0167],[-3.7468,57.0137],[-3.748,57.0105],[-3.7477,57.0084],[-3.7487,57.005],[-3.748,57.0038],[-3.7491,57.0026],[-3.7492,57.0011],[-3.7481,57.001],[-3.7478,56.9966],[-3.749,56.9957],[-3.7483,56.993],[-3.7498,56.9921],[-3.7507,56.991],[-3.7549,56.9885],[-3.7581,56.9872],[-3.7579,56.9854],[-3.7581,56.9835],[-3.7577,56.9789],[-3.7584,56.9779],[-3.7581,56.977],[-3.7601,56.9747],[-3.7619,56.9736],[-3.7647,56.973],[-3.7686,56.9724],[-3.7707,56.9715],[-3.7721,56.9698],[-3.7719,56.9686],[-3.7757,56.967],[-3.7772,56.9666],[-3.7802,56.9666],[-3.7815,56.9662],[-3.7842,56.9644],[-3.7876,56.9635],[-3.7889,56.9616],[-3.7894,56.9593],[-3.7901,56.9579],[-3.7913,56.957],[-3.7914,56.9539],[-3.7917,56.953],[-3.791,56.952],[-3.7931,56.9485],[-3.7963,56.9474],[-3.798,56.9464],[-3.8,56.9435],[-3.8007,56.941],[-3.8001,56.9388],[-3.8016,56.9359],[-3.8054,56.9356],[-3.8091,56.936],[-3.8125,56.9356],[-3.8169,56.9343],[-3.8179,56.9344],[-3.8202,56.9361],[-3.822,56.9383],[-3.8243,56.9384],[-3.8261,56.938],[-3.8278,56.937],[-3.8316,56.9361],[-3.833,56.9343],[-3.8347,56.9327],[-3.8389,56.9306],[-3.8394,56.9292],[-3.8424,56.9274],[-3.8427,56.9269],[-3.8454,56.9261],[-3.8528,56.925],[-3.8545,56.9238],[-3.8548,56.9228],[-3.857,56.9231],[-3.8606,56.924],[-3.8668,56.9259],[-3.8695,56.9248],[-3.8716,56.923],[-3.8734,56.923],[-3.8774,56.9246],[-3.8792,56.925],[-3.8812,56.9248],[-3.8831,56.925],[-3.8864,56.9266],[-3.8888,56.926],[-3.8942,56.9228],[-3.8964,56.9231],[-3.8973,56.9238],[-3.9007,56.9252],[-3.9015,56.9267],[-3.8997,56.9302],[-3.9003,56.9319],[-3.9048,56.9322],[-3.9064,56.9315],[-3.9123,56.9312],[-3.9146,56.9325],[-3.9158,56.9325],[-3.9184,56.9339],[-3.9235,56.9335],[-3.9258,56.933],[-3.9275,56.9332],[-3.9301,56.934],[-3.932,56.9351],[-3.9335,56.9354],[-3.9364,56.9354],[-3.9375,56.9399],[-3.9386,56.9405],[-3.9392,56.9423],[-3.9375,56.9461],[-3.9386,56.9486],[-3.9454,56.9464],[-3.9507,56.9471],[-3.9522,56.9462],[-3.953,56.9444],[-3.9541,56.9428],[-3.9544,56.9418],[-3.9529,56.94],[-3.9531,56.9389],[-3.9544,56.938],[-3.9588,56.9362],[-3.9622,56.9358],[-3.9629,56.9372],[-3.9652,56.9359],[-3.9661,56.935],[-3.9654,56.9327],[-3.968,56.9312],[-3.9692,56.9299],[-3.9695,56.9287],[-3.9684,56.9278],[-3.9681,56.9258],[-3.9669,56.9246],[-3.9682,56.9239],[-3.9689,56.923],[-3.9688,56.9211],[-3.9702,56.9199],[-3.9705,56.9176],[-3.9659,56.9152],[-3.9637,56.9136],[-3.9648,56.9125],[-3.9652,56.9114],[-3.9634,56.9108],[-3.9624,56.9098],[-3.9634,56.9076],[-3.9661,56.9059],[-3.9669,56.9045],[-3.9666,56.9027],[-3.9679,56.8992],[-3.9705,56.898],[-3.9735,56.8978],[-3.9752,56.8965],[-3.9774,56.8954],[-3.9824,56.8935],[-3.9884,56.8917],[-3.9935,56.8909],[-3.9994,56.8903],[-4.0003,56.8907],[-4.0013,56.8927],[-4.0001,56.8945],[-4.0006,56.8959],[-4.0023,56.8969],[-4.0036,56.897],[-4.0064,56.8981],[-4.009,56.8984],[-4.0124,56.8978],[-4.0123,56.8946],[-4.013,56.8928],[-4.0151,56.8913],[-4.0171,56.8909],[-4.0185,56.8899],[-4.0219,56.8889],[-4.0243,56.8891],[-4.0235,56.8913],[-4.0249,56.8931],[-4.0284,56.8955],[-4.0309,56.8969],[-4.0326,56.8985],[-4.0343,56.9011],[-4.0355,56.9011],[-4.0369,56.8999],[-4.039,56.8972],[-4.0404,56.8963],[-4.0416,56.8962],[-4.0443,56.8977],[-4.0461,56.8975],[-4.0485,56.8977],[-4.0521,56.8973],[-4.0545,56.8974],[-4.0552,56.8956],[-4.0612,56.8949],[-4.0645,56.8948],[-4.0699,56.8944],[-4.0726,56.8958],[-4.0778,56.8966],[-4.0784,56.8956],[-4.0814,56.8945],[-4.085,56.8942],[-4.0883,56.8936],[-4.101,56.8945],[-4.1085,56.8948],[-4.1115,56.8947],[-4.1155,56.8951],[-4.1174,56.8955],[-4.1181,56.8964],[-4.1234,56.8979],[-4.1268,56.8993],[-4.1315,56.8975],[-4.1362,56.8972],[-4.1383,56.8981],[-4.14,56.8995],[-4.1447,56.9001],[-4.148,56.9013],[-4.15,56.9024],[-4.1551,56.9033],[-4.1564,56.9045],[-4.1602,56.9051],[-4.1617,56.9058],[-4.1647,56.9059],[-4.1657,56.9051],[-4.1683,56.9047],[-4.1737,56.9087],[-4.1745,56.9117],[-4.1794,56.9086],[-4.1842,56.9081],[-4.1847,56.9075],[-4.1864,56.9071],[-4.1871,56.9064],[-4.1857,56.9054],[-4.1861,56.9036],[-4.1878,56.9025],[-4.1886,56.9009],[-4.1922,56.8989],[-4.1949,56.8983],[-4.1999,56.8938],[-4.1994,56.8896],[-4.2022,56.8873],[-4.2035,56.8854],[-4.2055,56.8845],[-4.203,56.884],[-4.2008,56.8822],[-4.1953,56.8792],[-4.1919,56.8775],[-4.1944,56.8761],[-4.1958,56.8756],[-4.1993,56.8755],[-4.2002,56.8739],[-4.1994,56.8705],[-4.2039,56.8703],[-4.2076,56.8695],[-4.2085,56.8686],[-4.2117,56.8694],[-4.2153,56.8697],[-4.2187,56.8681],[-4.2207,56.8664],[-4.2232,56.8634],[-4.2256,56.8625],[-4.2271,56.8597],[-4.2271,56.8582],[-4.2277,56.8576],[-4.2301,56.8573],[-4.2343,56.8575],[-4.2426,56.8557],[-4.245,56.8553],[-4.2534,56.8534],[-4.2577,56.8534],[-4.2587,56.8537],[-4.2611,56.857],[-4.2629,56.8576],[-4.2652,56.8547],[-4.2678,56.8536],[-4.2695,56.8525],[-4.2727,56.8512],[-4.275,56.8513],[-4.2767,56.851],[-4.2786,56.85],[-4.2905,56.8514],[-4.295,56.8532],[-4.2979,56.8523],[-4.3033,56.8516],[-4.3051,56.8503],[-4.3091,56.8486],[-4.3111,56.8468],[-4.3121,56.845],[-4.3123,56.8432],[-4.3175,56.8412],[-4.3194,56.8408],[-4.3243,56.8409],[-4.3256,56.839],[-4.33,56.8366],[-4.3308,56.8337],[-4.3303,56.8324],[-4.3303,56.8296],[-4.331,56.8278],[-4.331,56.8255],[-4.3305,56.8239],[-4.3433,56.8213],[-4.3524,56.8271],[-4.3556,56.8277],[-4.3576,56.8284],[-4.3641,56.8296],[-4.3657,56.8302],[-4.3743,56.8323],[-4.3764,56.8304],[-4.3776,56.8289],[-4.3794,56.826],[-4.3849,56.8236],[-4.386,56.8229],[-4.3886,56.8205],[-4.3904,56.8183],[-4.3934,56.8153],[-4.4002,56.8099],[-4.4033,56.8073],[-4.4154,56.7979],[-4.422,56.7914],[-4.4291,56.784],[-4.434,56.7785],[-4.4352,56.7774],[-4.4382,56.7756],[-4.4419,56.7739],[-4.4527,56.7774],[-4.4571,56.7782],[-4.4611,56.7782],[-4.4635,56.7786],[-4.4657,56.7782],[-4.4666,56.7775],[-4.4691,56.7779],[-4.4702,56.7796],[-4.472,56.7806],[-4.4734,56.782],[-4.4743,56.7822],[-4.476,56.7841],[-4.4778,56.7854],[-4.4779,56.7862],[-4.4797,56.7884],[-4.4807,56.7885],[-4.4812,56.7895],[-4.483,56.7905],[-4.4844,56.7917],[-4.4861,56.7918],[-4.4877,56.7926],[-4.489,56.7927],[-4.4921,56.7937],[-4.4941,56.7953],[-4.503,56.7998],[-4.511,56.8033],[-4.5132,56.8035],[-4.5171,56.8045],[-4.5173,56.8049],[-4.5205,56.8053],[-4.5243,56.8032],[-4.5285,56.8013],[-4.5298,56.7977],[-4.5315,56.7966],[-4.5334,56.7948],[-4.5356,56.794],[-4.5352,56.7912],[-4.5369,56.7893],[-4.5383,56.7872],[-4.5425,56.7849],[-4.545,56.7832],[-4.5497,56.782],[-4.5501,56.7809],[-4.5494,56.7804],[-4.5507,56.7765],[-4.5491,56.7745],[-4.5468,56.7724],[-4.5475,56.7721],[-4.5604,56.7696],[-4.5664,56.7678],[-4.5752,56.7655],[-4.5791,56.765],[-4.5807,56.7645],[-4.5829,56.7625],[-4.5878,56.7605],[-4.5899,56.7599],[-4.5865,56.7584],[-4.5856,56.7552],[-4.584,56.7507],[-4.5829,56.7496],[-4.5815,56.7468],[-4.5806,56.7456],[-4.5802,56.7431],[-4.5795,56.7403],[-4.5802,56.7395],[-4.5781,56.7387],[-4.5776,56.7353],[-4.576,56.7348],[-4.5845,56.7296],[-4.5915,56.7241],[-4.6004,56.7145],[-4.6059,56.708],[-4.6047,56.7074],[-4.6008,56.707],[-4.5984,56.7064],[-4.5953,56.7061],[-4.5917,56.7049],[-4.5906,56.7025],[-4.5916,56.7005],[-4.5905,56.6987],[-4.5916,56.6983],[-4.59,56.6965],[-4.5922,56.6931],[-4.5968,56.6915],[-4.6033,56.6922],[-4.6104,56.6917],[-4.6113,56.6911],[-4.6149,56.6911],[-4.6162,56.6908],[-4.6253,56.6883],[-4.6316,56.6863],[-4.6344,56.6835],[-4.6349,56.6825],[-4.6376,56.6822],[-4.6406,56.681],[-4.6442,56.6804],[-4.6465,56.6796],[-4.6494,56.6791],[-4.6516,56.6781],[-4.6528,56.6765],[-4.6572,56.6748],[-4.659,56.6748],[-4.6608,56.6761],[-4.6629,56.6753],[-4.6642,56.6754],[-4.6665,56.6749],[-4.6674,56.6751],[-4.6697,56.6765],[-4.6719,56.6765],[-4.6734,56.6773],[-4.6764,56.6775],[-4.6789,56.6769],[-4.6817,56.677],[-4.6848,56.6764],[-4.691,56.676],[-4.6932,56.6753],[-4.6977,56.6754],[-4.699,56.6753],[-4.7008,56.6758],[-4.7026,56.6757],[-4.7062,56.6766],[-4.7175,56.6766],[-4.7178,56.6754],[-4.7188,56.6634],[-4.7194,56.6589],[-4.7204,56.6564],[-4.7165,56.6427],[-4.7153,56.6423],[-4.7122,56.6425],[-4.7087,56.6434],[-4.7042,56.6431],[-4.7007,56.6434],[-4.6958,56.6434],[-4.6952,56.6426],[-4.693,56.6432],[-4.685,56.6417],[-4.6787,56.6421],[-4.6769,56.6415],[-4.6746,56.6412],[-4.6718,56.6412],[-4.6686,56.6403],[-4.6651,56.6397],[-4.6629,56.6402],[-4.6589,56.6427],[-4.6547,56.6448],[-4.6524,56.6466],[-4.6492,56.648],[-4.6469,56.6494],[-4.6442,56.6502],[-4.6395,56.6534],[-4.6334,56.6566],[-4.6298,56.655],[-4.6286,56.6533],[-4.6303,56.6521],[-4.6306,56.6508],[-4.6297,56.6495],[-4.6312,56.6476],[-4.6299,56.6469],[-4.6277,56.6464],[-4.626,56.6447],[-4.624,56.6441],[-4.623,56.6422],[-4.6214,56.6416],[-4.6204,56.6405],[-4.6202,56.6394],[-4.6191,56.6389],[-4.6185,56.6374],[-4.6204,56.636],[-4.6206,56.6347],[-4.6269,56.6314],[-4.6293,56.63],[-4.6308,56.6281],[-4.6331,56.6274],[-4.6354,56.6255],[-4.6368,56.625],[-4.634,56.6217],[-4.6264,56.6156],[-4.6254,56.6154],[-4.6214,56.6162],[-4.6164,56.6161],[-4.6103,56.615],[-4.6088,56.614],[-4.5973,56.6043],[-4.5862,56.5997],[-4.5827,56.5945],[-4.576,56.5884],[-4.5747,56.5819],[-4.5737,56.5811],[-4.5728,56.579],[-4.5712,56.5784],[-4.5711,56.5774],[-4.5702,56.5761],[-4.5677,56.5751],[-4.5599,56.5731],[-4.5618,56.5702],[-4.5638,56.5714],[-4.5677,56.572],[-4.5707,56.5721],[-4.5766,56.5712],[-4.5818,56.5723],[-4.5845,56.5733],[-4.5861,56.5732],[-4.5884,56.5745],[-4.5902,56.5749],[-4.5936,56.5743],[-4.596,56.5745],[-4.5995,56.5767],[-4.6019,56.5756],[-4.6036,56.5741],[-4.6048,56.5736],[-4.6066,56.5719],[-4.6121,56.5718],[-4.6131,56.57],[-4.6145,56.5704],[-4.617,56.5703],[-4.6203,56.5699],[-4.6244,56.5697],[-4.6283,56.5685],[-4.6321,56.5681],[-4.6392,56.568],[-4.6411,56.5677],[-4.6426,56.5668],[-4.6478,56.5632],[-4.6488,56.562],[-4.6488,56.5612],[-4.654,56.5612],[-4.6568,56.5622],[-4.6581,56.5616],[-4.6613,56.5623],[-4.6632,56.5613],[-4.668,56.5594],[-4.6715,56.5573],[-4.674,56.556],[-4.6762,56.5557],[-4.6769,56.5553],[-4.6818,56.5541],[-4.6821,56.5532],[-4.6859,56.5527],[-4.6889,56.5521],[-4.6921,56.553],[-4.6955,56.5515],[-4.6976,56.55],[-4.6974,56.5478],[-4.6989,56.5451],[-4.699,56.543],[-4.6979,56.5413],[-4.6967,56.5408],[-4.694,56.5404],[-4.692,56.5398],[-4.6876,56.5393],[-4.6837,56.54],[-4.681,56.5399],[-4.6786,56.5391],[-4.6769,56.5381],[-4.6707,56.5352],[-4.6682,56.5332],[-4.6675,56.5322],[-4.6656,56.5332],[-4.6626,56.5337],[-4.6595,56.5345],[-4.6581,56.5318],[-4.657,56.5311],[-4.6565,56.53],[-4.655,56.5283],[-4.6537,56.526],[-4.6547,56.5232],[-4.6536,56.5199],[-4.6526,56.5187],[-4.6537,56.5182],[-4.656,56.5138],[-4.6588,56.5119],[-4.6586,56.5105],[-4.6614,56.5095],[-4.6639,56.508],[-4.6652,56.5065],[-4.6657,56.5053],[-4.6743,56.5008],[-4.6761,56.5001],[-4.6779,56.4967],[-4.6801,56.4953],[-4.6805,56.4944],[-4.6823,56.4924],[-4.6862,56.4906],[-4.6839,56.49],[-4.6828,56.4893],[-4.6825,56.4865],[-4.6781,56.4832],[-4.6757,56.4829],[-4.6732,56.4815],[-4.6705,56.4797],[-4.6687,56.4798],[-4.6645,56.4795],[-4.6615,56.4791],[-4.6576,56.479],[-4.6551,56.4792],[-4.6517,56.4792],[-4.6486,56.479],[-4.6456,56.4774],[-4.6425,56.4767],[-4.6409,56.477],[-4.6391,56.476],[-4.6431,56.4736],[-4.6462,56.4733],[-4.6491,56.4737],[-4.6518,56.4736],[-4.6551,56.4731],[-4.6574,56.4717],[-4.6592,56.4697],[-4.6608,56.4693],[-4.6618,56.4681],[-4.6621,56.4667],[-4.664,56.4639],[-4.6644,56.4625],[-4.6653,56.4611],[-4.6665,56.4615],[-4.6734,56.4613],[-4.6789,56.4618],[-4.6844,56.4627],[-4.6865,56.4632],[-4.6892,56.4623],[-4.6912,56.463],[-4.6935,56.465],[-4.6958,56.4655],[-4.7001,56.4674],[-4.7006,56.4663],[-4.7019,56.4652],[-4.7029,56.463],[-4.7049,56.4618],[-4.7119,56.4604],[-4.7162,56.4593],[-4.7208,56.4587],[-4.7249,56.4599],[-4.7269,56.4592],[-4.7278,56.4579],[-4.7289,56.4577],[-4.7304,56.4561],[-4.7312,56.4561],[-4.7333,56.4549],[-4.729,56.4531],[-4.7241,56.4498],[-4.7231,56.4464],[-4.7264,56.4408],[-4.7273,56.4403],[-4.73,56.4376],[-4.7307,56.4364],[-4.7319,56.436],[-4.7331,56.4345],[-4.7342,56.434],[-4.737,56.4338],[-4.7431,56.435],[-4.7441,56.4355],[-4.7475,56.4357],[-4.75,56.4365],[-4.7529,56.4371],[-4.7554,56.4365],[-4.7579,56.4366],[-4.7614,56.4357],[-4.7664,56.4362],[-4.7683,56.4358],[-4.7669,56.4351],[-4.7666,56.4339],[-4.7646,56.432],[-4.766,56.4321],[-4.7695,56.4314],[-4.7709,56.4305],[-4.7799,56.4282],[-4.7816,56.427],[-4.7839,56.4273],[-4.7899,56.4273],[-4.7914,56.4257],[-4.7896,56.424],[-4.7935,56.4233],[-4.7952,56.4227],[-4.7967,56.421],[-4.7981,56.4173],[-4.7986,56.4168],[-4.8038,56.4163],[-4.8082,56.4174],[-4.8117,56.4176],[-4.8132,56.4164],[-4.8145,56.4141],[-4.8149,56.4105],[-4.8142,56.4083],[-4.8118,56.4085],[-4.8121,56.4073],[-4.8164,56.4061],[-4.8154,56.4054],[-4.8173,56.4047],[-4.8167,56.4038],[-4.8173,56.4021],[-4.8162,56.3999],[-4.8143,56.3986],[-4.8127,56.3981],[-4.8164,56.3966],[-4.8212,56.3944],[-4.8287,56.3923],[-4.8322,56.3908],[-4.8352,56.3901],[-4.8359,56.3871],[-4.8354,56.3861],[-4.8346,56.3826],[-4.8333,56.3812],[-4.8341,56.3794],[-4.8342,56.3781],[-4.8367,56.3766],[-4.8392,56.3765],[-4.8409,56.376],[-4.8453,56.3752],[-4.8537,56.3712],[-4.8545,56.3704],[-4.8532,56.3693],[-4.8502,56.3688],[-4.8486,56.3689],[-4.845,56.3683],[-4.8398,56.368],[-4.8365,56.3674],[-4.8348,56.3666],[-4.8317,56.3668],[-4.8282,56.3652],[-4.8269,56.3642],[-4.8228,56.3629],[-4.8209,56.3614],[-4.8189,56.3611],[-4.8188,56.3602],[-4.8152,56.3593],[-4.8127,56.3581],[-4.8102,56.3558],[-4.8077,56.3553],[-4.8013,56.3556],[-4.8009,56.354],[-4.8,56.3524],[-4.7985,56.3508],[-4.795,56.3478],[-4.7924,56.3465],[-4.7871,56.3444],[-4.7832,56.3439],[-4.7836,56.3435],[-4.7804,56.3396],[-4.7788,56.339],[-4.7806,56.3381],[-4.7847,56.3369],[-4.7856,56.3356],[-4.7874,56.3349],[-4.7903,56.3342],[-4.7928,56.3331],[-4.7897,56.3283],[-4.789,56.3263],[-4.7858,56.3237],[-4.7837,56.3236],[-4.781,56.324],[-4.7738,56.3234],[-4.7705,56.3244],[-4.7674,56.3241],[-4.767,56.3247],[-4.7651,56.3246],[-4.7624,56.325],[-4.7608,56.3247],[-4.7568,56.325],[-4.7543,56.3249],[-4.7528,56.3251],[-4.7498,56.3266],[-4.7477,56.3285],[-4.7427,56.3319],[-4.7399,56.3319],[-4.7359,56.3317],[-4.7307,56.3305],[-4.7285,56.3292],[-4.725,56.3287],[-4.7207,56.3272],[-4.7204,56.3263],[-4.721,56.3242],[-4.7208,56.3233],[-4.7225,56.3228],[-4.721,56.3221],[-4.7193,56.3226],[-4.7171,56.3222],[-4.7172,56.3256],[-4.7192,56.3295],[-4.7157,56.33],[-4.7125,56.3287],[-4.7111,56.3289],[-4.7087,56.3285],[-4.7076,56.3274],[-4.7054,56.3264],[-4.7031,56.3267],[-4.6979,56.3233],[-4.6957,56.3225],[-4.6933,56.3229],[-4.6916,56.3227],[-4.6904,56.3236],[-4.6884,56.3235],[-4.6843,56.3244],[-4.684,56.3252],[-4.6826,56.3256],[-4.6791,56.3258],[-4.6769,56.3265],[-4.6737,56.3259],[-4.6721,56.3262],[-4.6696,56.3258],[-4.6673,56.3261],[-4.6628,56.3242],[-4.6608,56.3238],[-4.6616,56.3226],[-4.6606,56.3221],[-4.6588,56.3222],[-4.6591,56.3209],[-4.6581,56.32],[-4.6573,56.3174],[-4.6595,56.3165],[-4.6608,56.3156],[-4.6627,56.3157],[-4.6647,56.3178],[-4.6679,56.3187],[-4.6689,56.3171],[-4.6711,56.3162],[-4.6708,56.3151],[-4.6726,56.3141],[-4.6767,56.3129],[-4.677,56.3111],[-4.6761,56.31],[-4.6774,56.3081],[-4.6764,56.3069],[-4.6732,56.3046],[-4.6718,56.3041],[-4.6707,56.3025],[-4.6745,56.3018],[-4.6752,56.3008],[-4.6776,56.2998],[-4.6786,56.3003],[-4.6808,56.2998],[-4.6821,56.2978],[-4.6806,56.2961],[-4.6803,56.2942],[-4.6795,56.2935],[-4.6801,56.2926],[-4.6801,56.291],[-4.6786,56.2891],[-4.6757,56.2891],[-4.6746,56.2887],[-4.6716,56.2888],[-4.6695,56.2893],[-4.6681,56.2882],[-4.6667,56.2883],[-4.6654,56.2875],[-4.6638,56.2878],[-4.6631,56.287],[-4.6609,56.2858],[-4.6605,56.2849],[-4.6611,56.2831],[-4.6606,56.2821],[-4.661,56.2809],[-4.6644,56.2809],[-4.6673,56.2794],[-4.6704,56.2814],[-4.6721,56.2817],[-4.6735,56.2811],[-4.6752,56.2796],[-4.677,56.2792],[-4.6798,56.277],[-4.6824,56.277],[-4.6845,56.2784],[-4.6876,56.2783],[-4.6902,56.2788],[-4.6938,56.2786],[-4.6938,56.2777],[-4.6969,56.2749],[-4.6974,56.2736],[-4.6978,56.2706],[-4.6978,56.2683],[-4.6974,56.2631],[-4.6976,56.2609],[-4.6983,56.2595],[-4.7008,56.257],[-4.7015,56.2549],[-4.6988,56.2456],[-4.6971,56.2422],[-4.6942,56.2383],[-4.6918,56.2344],[-4.6897,56.2292],[-4.6859,56.2202],[-4.6852,56.2178],[-4.685,56.2153],[-4.6854,56.2134],[-4.6864,56.2116],[-4.6904,56.2083],[-4.6938,56.2049],[-4.6955,56.2027],[-4.6958,56.2013],[-4.6954,56.1992],[-4.6938,56.1969],[-4.6914,56.1943],[-4.6902,56.1924],[-4.6889,56.1894],[-4.6863,56.1864],[-4.6782,56.1795],[-4.6757,56.1771],[-4.6735,56.1753],[-4.6678,56.1722],[-4.6559,56.1654],[-4.6552,56.1645],[-4.6553,56.1631],[-4.6572,56.1597],[-4.6576,56.1585],[-4.657,56.1565],[-4.655,56.1537],[-4.6513,56.1509],[-4.651,56.1491],[-4.6518,56.1464],[-4.6513,56.1439],[-4.65,56.1417],[-4.6481,56.1395],[-4.6436,56.1349],[-4.6423,56.1322],[-4.642,56.1302],[-4.6421,56.1265],[-4.6413,56.1237],[-4.64,56.1223],[-4.6375,56.1205],[-4.6358,56.1196],[-4.6323,56.1184],[-4.6252,56.1174],[-4.622,56.1171],[-4.6084,56.1162],[-4.603,56.1158],[-4.5966,56.1147],[-4.5931,56.1132],[-4.5907,56.1112],[-4.5892,56.1082],[-4.5892,56.1072],[-4.5909,56.1041],[-4.5934,56.1013],[-4.6014,56.0933],[-4.6044,56.0905],[-4.6053,56.0886],[-4.6033,56.0869],[-4.5982,56.0842],[-4.5988,56.0806],[-4.5996,56.0774],[-4.6028,56.0703],[-4.608,56.064],[-4.615,56.058],[-4.6178,56.055],[-4.6201,56.0516],[-4.6216,56.0476],[-4.622,56.0445],[-4.6211,56.0412],[-4.6197,56.0388],[-4.6173,56.0357],[-4.6141,56.0322],[-4.6015,56.0202],[-4.6093,56.0155],[-4.6106,56.0141],[-4.6142,56.0142],[-4.6149,56.0133],[-4.6163,56.013],[-4.6205,56.0113],[-4.6224,56.0111],[-4.6243,56.0105],[-4.6288,56.0101],[-4.6299,56.0091],[-4.6277,56.0084],[-4.6245,56.0079],[-4.6226,56.0067],[-4.6232,56.0061],[-4.6284,56.0042],[-4.6303,56.0027],[-4.6363,56.0041],[-4.6389,56.0045],[-4.6415,56.0054],[-4.6498,56.0073],[-4.653,56.0081],[-4.6545,56.0065],[-4.6586,56.004],[-4.6593,56.0025],[-4.6554,56.0014],[-4.6544,56.0009],[-4.656,55.9992],[-4.6537,55.9984],[-4.6504,55.9988],[-4.6496,55.9991],[-4.6461,55.9985],[-4.6416,55.9992],[-4.6399,55.999],[-4.6377,55.9996],[-4.6378,55.9981],[-4.639,55.996],[-4.6418,55.994],[-4.6377,55.9925],[-4.635,55.9919],[-4.6338,55.9921],[-4.6247,55.9862],[-4.6176,55.9891],[-4.6162,55.9874],[-4.6185,55.985],[-4.6143,55.9808],[-4.6166,55.9794],[-4.6168,55.9777],[-4.6189,55.9764],[-4.6217,55.9752],[-4.625,55.9724],[-4.6213,55.9709],[-4.6192,55.9705],[-4.62,55.9689],[-4.6172,55.9681],[-4.6135,55.9666],[-4.6131,55.965],[-4.612,55.9633],[-4.609,55.9624],[-4.6059,55.9606],[-4.6052,55.9594],[-4.6031,55.9589],[-4.6022,55.958],[-4.6052,55.9545],[-4.6071,55.9513],[-4.6078,55.9485],[-4.6088,55.9478],[-4.6161,55.9374],[-4.6233,55.9387],[-4.6306,55.9395],[-4.6359,55.9393],[-4.6433,55.9385],[-4.6559,55.9372],[-4.6611,55.9369],[-4.6646,55.937],[-4.668,55.9374],[-4.6733,55.9383],[-4.6693,55.9418],[-4.6757,55.9424],[-4.6764,55.9435],[-4.6785,55.9449],[-4.68,55.9454],[-4.6823,55.9452],[-4.6843,55.9464],[-4.6876,55.9473],[-4.6912,55.949],[-4.6867,55.9502],[-4.687,55.9518],[-4.6857,55.9516],[-4.6853,55.9505],[-4.6834,55.9523],[-4.6811,55.9529],[-4.6791,55.9523],[-4.6777,55.9516],[-4.6771,55.9502],[-4.6751,55.949],[-4.6698,55.9489],[-4.6759,55.9511],[-4.6765,55.9517],[-4.6764,55.9534],[-4.6751,55.9537],[-4.6722,55.9533],[-4.6665,55.9548],[-4.6621,55.9544],[-4.6607,55.9538],[-4.657,55.953],[-4.6556,55.9531],[-4.6504,55.9519],[-4.6517,55.9531],[-4.6536,55.9531],[-4.6554,55.9536],[-4.6585,55.9541],[-4.6609,55.9554],[-4.6645,55.9569],[-4.6704,55.9574],[-4.6775,55.9586],[-4.6856,55.9604],[-4.6894,55.9617],[-4.6907,55.963],[-4.687,55.9635],[-4.6879,55.9648],[-4.6903,55.967],[-4.6912,55.9674],[-4.6937,55.9675],[-4.699,55.9665],[-4.7012,55.9668],[-4.7026,55.9674],[-4.7034,55.9685],[-4.7054,55.97],[-4.7055,55.9723],[-4.7047,55.9733],[-4.703,55.9743],[-4.7033,55.9776],[-4.7038,55.9798],[-4.7055,55.9844],[-4.7092,55.9903],[-4.7096,55.9926],[-4.7121,55.9938],[-4.7145,55.9944],[-4.7157,55.996],[-4.7173,55.9965],[-4.7187,55.9974],[-4.722,55.9989],[-4.7263,56],[-4.7297,55.9998],[-4.734,56.0006],[-4.7395,56.0023],[-4.7414,56.0021],[-4.7429,56.0029],[-4.7478,56.0037],[-4.7512,56.0039],[-4.7568,56.0049],[-4.7612,56.0063],[-4.7631,56.0074],[-4.7628,56.0095],[-4.7654,56.0108],[-4.7659,56.0116],[-4.7683,56.0125],[-4.7711,56.013],[-4.7739,56.0126],[-4.7793,56.0147],[-4.7829,56.015],[-4.787,56.0145],[-4.7904,56.0132],[-4.7905,56.014],[-4.7882,56.0152],[-4.7863,56.0169],[-4.7853,56.0189],[-4.7856,56.0196],[-4.7879,56.0219],[-4.7873,56.0232],[-4.7876,56.0242],[-4.7887,56.0255],[-4.7913,56.0268],[-4.793,56.0272],[-4.7945,56.0281],[-4.7957,56.03],[-4.7982,56.032],[-4.7984,56.0326],[-4.8004,56.0342],[-4.8027,56.0369],[-4.8027,56.0374],[-4.8047,56.0399],[-4.8052,56.0411],[-4.8064,56.0421],[-4.8073,56.0442],[-4.81,56.0455],[-4.812,56.047],[-4.8148,56.0496],[-4.8171,56.0513],[-4.8191,56.0526],[-4.8193,56.054],[-4.8203,56.0541],[-4.8206,56.0553],[-4.8201,56.0581],[-4.8191,56.0592],[-4.8188,56.0609],[-4.8171,56.0627],[-4.8169,56.0637],[-4.8174,56.0651],[-4.8204,56.0672],[-4.8222,56.0673],[-4.825,56.067],[-4.827,56.0684],[-4.8286,56.0738],[-4.8288,56.077],[-4.8296,56.078],[-4.8321,56.0784],[-4.8363,56.0777],[-4.8375,56.0771],[-4.8375,56.0752],[-4.8365,56.0734],[-4.8383,56.0713],[-4.8396,56.0686],[-4.8393,56.0668],[-4.8402,56.0655],[-4.8401,56.0631],[-4.8414,56.0598],[-4.8411,56.0583],[-4.8396,56.0551],[-4.8376,56.0512],[-4.8364,56.0494],[-4.8335,56.0464],[-4.833,56.0451],[-4.8296,56.041],[-4.8259,56.0345],[-4.8241,56.0326],[-4.8228,56.0317],[-4.822,56.0297],[-4.82,56.0275],[-4.8156,56.0241],[-4.8145,56.023],[-4.8123,56.0197],[-4.8114,56.0181],[-4.8103,56.0168],[-4.8088,56.0163],[-4.8072,56.0146],[-4.8048,56.0136],[-4.8007,56.0134],[-4.7986,56.0139],[-4.7954,56.0131],[-4.7951,56.0123],[-4.796,56.0101],[-4.7959,56.0082],[-4.7942,56.0071],[-4.7932,56.0052],[-4.7921,56.0054],[-4.791,56.0045],[-4.7922,56.0036],[-4.7912,56.0026],[-4.7895,56.0018],[-4.7883,56.0019],[-4.7847,56.0009],[-4.779,56.002],[-4.7744,56.0038],[-4.7723,56.0023],[-4.7707,56.0018],[-4.769,56.0004],[-4.767,55.9978],[-4.7665,55.9965],[-4.769,55.9948],[-4.7695,55.9939],[-4.7683,55.9932],[-4.765,55.9902],[-4.7656,55.9885],[-4.7664,55.9877],[-4.7682,55.9871],[-4.7716,55.9868],[-4.7744,55.987],[-4.7755,55.9876],[-4.7797,55.9876],[-4.7807,55.9882],[-4.7829,55.9867],[-4.7851,55.9858],[-4.7878,55.9852],[-4.7915,55.9848],[-4.7973,55.9847],[-4.7993,55.9843],[-4.8003,55.9835],[-4.8033,55.982],[-4.8046,55.9824],[-4.8073,55.982],[-4.8104,55.9829],[-4.8156,55.9836],[-4.8174,55.9846],[-4.8186,55.9847],[-4.8223,55.9838],[-4.8266,55.9834],[-4.8271,55.9831],[-4.8297,55.9833],[-4.8335,55.9832],[-4.8342,55.9829],[-4.8385,55.9836],[-4.8437,55.9856],[-4.8477,55.9865],[-4.8522,55.9887],[-4.8538,55.99],[-4.8547,55.9913],[-4.8549,55.9943],[-4.8529,55.9994],[-4.8533,56.0009],[-4.8544,56.0018],[-4.8542,56.0032],[-4.8577,56.0061],[-4.8633,56.0099],[-4.8667,56.0127],[-4.8682,56.0159],[-4.8686,56.0191],[-4.8678,56.0218],[-4.8667,56.0239],[-4.8665,56.0264],[-4.8673,56.0316],[-4.8689,56.0339],[-4.8675,56.0347],[-4.8677,56.0367],[-4.8685,56.0385],[-4.8696,56.0394],[-4.8707,56.041],[-4.8709,56.0427],[-4.8754,56.0436],[-4.877,56.0444],[-4.8785,56.046],[-4.879,56.0473],[-4.8813,56.0495],[-4.881,56.0501],[-4.8812,56.0535],[-4.8803,56.0562],[-4.8802,56.0582],[-4.8762,56.0627],[-4.8721,56.0675],[-4.8712,56.0682],[-4.8683,56.0715],[-4.8662,56.074],[-4.8656,56.0763],[-4.864,56.0789],[-4.8614,56.0817],[-4.8611,56.083],[-4.8598,56.0843],[-4.8593,56.0858],[-4.8561,56.0886],[-4.8524,56.094],[-4.8516,56.0965],[-4.8502,56.0982],[-4.8477,56.0995],[-4.8455,56.1013],[-4.845,56.1034],[-4.8437,56.1051],[-4.8427,56.1058],[-4.8421,56.1076],[-4.8402,56.1107],[-4.8399,56.1121],[-4.8391,56.1135],[-4.8364,56.1147],[-4.8349,56.1165],[-4.8311,56.1177],[-4.8302,56.1182],[-4.8281,56.1186],[-4.8276,56.1195],[-4.8255,56.1199],[-4.8238,56.1211],[-4.8199,56.1253],[-4.8195,56.1267],[-4.82,56.1274],[-4.8182,56.1296],[-4.8178,56.1318],[-4.8152,56.1369],[-4.8117,56.1423],[-4.8079,56.1461],[-4.8075,56.1471],[-4.8055,56.1492],[-4.8027,56.1517],[-4.7991,56.1556],[-4.7974,56.1569],[-4.7937,56.1604],[-4.7921,56.1614],[-4.7883,56.1645],[-4.7871,56.1668],[-4.7844,56.1696],[-4.7827,56.1723],[-4.7821,56.1728],[-4.7809,56.1764],[-4.7798,56.1775],[-4.7749,56.1802],[-4.7736,56.1822],[-4.7725,56.183],[-4.7719,56.1843],[-4.7706,56.1851],[-4.7699,56.1872],[-4.7681,56.1871],[-4.7646,56.1886],[-4.7623,56.189],[-4.7582,56.1908],[-4.7568,56.192],[-4.7536,56.1934],[-4.7529,56.1943],[-4.7497,56.1955],[-4.7493,56.1965],[-4.7499,56.1986],[-4.7495,56.1991],[-4.7468,56.2005],[-4.7461,56.202],[-4.7504,56.2039],[-4.753,56.2037],[-4.7545,56.2023],[-4.7566,56.199</t>
  </si>
  <si>
    <t>{"type":"MultiPolygon","coordinates":[[[[-2.3633,55.9466],[-2.3666,55.9461],[-2.367,55.9444],[-2.3666,55.9432],[-2.3708,55.9406],[-2.3719,55.9405],[-2.3726,55.939],[-2.3743,55.9381],[-2.3762,55.9378],[-2.3799,55.9361],[-2.3806,55.9342],[-2.3818,55.9337],[-2.3857,55.9335],[-2.3894,55.933],[-2.3905,55.9332],[-2.3928,55.9317],[-2.3923,55.9308],[-2.3964,55.9275],[-2.3966,55.9261],[-2.3987,55.925],[-2.3982,55.9226],[-2.3993,55.9219],[-2.4003,55.9206],[-2.4022,55.92],[-2.4046,55.919],[-2.406,55.918],[-2.4069,55.9149],[-2.4092,55.9135],[-2.4113,55.9129],[-2.4171,55.912],[-2.4204,55.9109],[-2.4212,55.9097],[-2.4251,55.9088],[-2.4228,55.9064],[-2.4293,55.9041],[-2.434,55.9027],[-2.4352,55.904],[-2.4406,55.9007],[-2.4459,55.8978],[-2.4466,55.8971],[-2.4486,55.8935],[-2.4598,55.8921],[-2.4611,55.8907],[-2.4664,55.8893],[-2.4676,55.8881],[-2.4673,55.8855],[-2.4684,55.8849],[-2.4714,55.8862],[-2.4741,55.8868],[-2.4754,55.8876],[-2.4794,55.8879],[-2.4802,55.8891],[-2.4823,55.889],[-2.4835,55.8902],[-2.4852,55.8908],[-2.4851,55.8922],[-2.4868,55.8928],[-2.4879,55.8945],[-2.4891,55.8987],[-2.4907,55.9005],[-2.4922,55.9009],[-2.4931,55.9037],[-2.4942,55.9042],[-2.4947,55.9058],[-2.4965,55.906],[-2.4981,55.9073],[-2.5015,55.9088],[-2.5023,55.9099],[-2.5053,55.9118],[-2.5152,55.9093],[-2.522,55.9091],[-2.529,55.9105],[-2.5337,55.911],[-2.5359,55.9146],[-2.5544,55.9115],[-2.5538,55.91],[-2.5627,55.9066],[-2.5607,55.9055],[-2.5585,55.9053],[-2.5577,55.9042],[-2.5585,55.9034],[-2.5572,55.9023],[-2.5554,55.9016],[-2.5546,55.9],[-2.5584,55.8986],[-2.5608,55.898],[-2.5626,55.898],[-2.5664,55.8973],[-2.57,55.8921],[-2.5665,55.8888],[-2.5606,55.8858],[-2.5571,55.8856],[-2.5526,55.8844],[-2.5487,55.8824],[-2.5463,55.88],[-2.5501,55.8782],[-2.5484,55.8772],[-2.5477,55.8775],[-2.5452,55.8773],[-2.5428,55.8765],[-2.5418,55.8758],[-2.5405,55.8735],[-2.5389,55.8725],[-2.5351,55.8721],[-2.5334,55.8712],[-2.5327,55.8698],[-2.534,55.8683],[-2.534,55.8672],[-2.5367,55.8656],[-2.5383,55.8632],[-2.5373,55.8618],[-2.5353,55.8617],[-2.5348,55.8611],[-2.5361,55.8593],[-2.5384,55.8582],[-2.5386,55.8572],[-2.5405,55.8558],[-2.5403,55.8548],[-2.5414,55.8543],[-2.5427,55.8525],[-2.5443,55.8512],[-2.5431,55.849],[-2.5431,55.8481],[-2.5453,55.8461],[-2.5471,55.845],[-2.5481,55.843],[-2.5549,55.8391],[-2.5577,55.8402],[-2.5599,55.8407],[-2.5643,55.8424],[-2.5685,55.8454],[-2.573,55.8461],[-2.5809,55.8455],[-2.5832,55.8428],[-2.5839,55.8424],[-2.5819,55.84],[-2.5827,55.8386],[-2.5832,55.8356],[-2.5839,55.8346],[-2.5865,55.8331],[-2.588,55.8318],[-2.5922,55.8293],[-2.5942,55.8287],[-2.6049,55.8286],[-2.6046,55.83],[-2.6057,55.8321],[-2.6099,55.8338],[-2.615,55.8343],[-2.6228,55.8349],[-2.6261,55.833],[-2.6269,55.8337],[-2.6313,55.8357],[-2.6338,55.8358],[-2.6424,55.8337],[-2.6462,55.8337],[-2.6479,55.8341],[-2.6479,55.836],[-2.6475,55.8377],[-2.6447,55.8391],[-2.6432,55.8409],[-2.6464,55.8424],[-2.6493,55.8439],[-2.6525,55.8432],[-2.6605,55.8423],[-2.6654,55.8457],[-2.6693,55.8466],[-2.6725,55.8456],[-2.6744,55.8447],[-2.681,55.8418],[-2.687,55.8395],[-2.6911,55.8417],[-2.6937,55.8412],[-2.696,55.8404],[-2.6957,55.8394],[-2.6963,55.8381],[-2.6962,55.8365],[-2.6998,55.8362],[-2.7037,55.8366],[-2.7052,55.837],[-2.7238,55.8345],[-2.7257,55.8341],[-2.7279,55.8327],[-2.7317,55.8316],[-2.7351,55.8303],[-2.7389,55.8295],[-2.7395,55.8288],[-2.7413,55.8289],[-2.7441,55.8303],[-2.7485,55.8301],[-2.7515,55.8312],[-2.7549,55.8319],[-2.7569,55.8342],[-2.7565,55.8355],[-2.7587,55.8365],[-2.7583,55.8387],[-2.7607,55.8386],[-2.7646,55.839],[-2.7697,55.8385],[-2.7716,55.8378],[-2.7741,55.8376],[-2.7746,55.8389],[-2.775,55.8424],[-2.7772,55.8443],[-2.7862,55.8359],[-2.794,55.8349],[-2.7945,55.8344],[-2.8022,55.8316],[-2.807,55.8317],[-2.8119,55.8299],[-2.8129,55.8297],[-2.8185,55.8299],[-2.8231,55.8263],[-2.828,55.8238],[-2.8312,55.8229],[-2.8328,55.821],[-2.8356,55.8203],[-2.8374,55.8195],[-2.8393,55.8181],[-2.8404,55.8176],[-2.8433,55.8178],[-2.8447,55.8175],[-2.8462,55.819],[-2.8479,55.8185],[-2.8504,55.8217],[-2.8523,55.8237],[-2.8557,55.8253],[-2.86,55.8253],[-2.8623,55.8258],[-2.8642,55.8258],[-2.8683,55.8243],[-2.8704,55.8241],[-2.8718,55.8223],[-2.8741,55.8206],[-2.875,55.8194],[-2.8758,55.817],[-2.8751,55.8143],[-2.8771,55.8116],[-2.8785,55.8102],[-2.8837,55.8072],[-2.8869,55.806],[-2.8875,55.806],[-2.8928,55.808],[-2.897,55.8098],[-2.8981,55.8095],[-2.902,55.8092],[-2.9029,55.8088],[-2.905,55.8063],[-2.9076,55.8051],[-2.9125,55.8036],[-2.9158,55.8029],[-2.9185,55.8017],[-2.9195,55.8008],[-2.9231,55.7966],[-2.9238,55.7942],[-2.9268,55.7938],[-2.9271,55.7932],[-2.9348,55.7933],[-2.9411,55.7946],[-2.941,55.8003],[-2.9411,55.8031],[-2.9392,55.8052],[-2.9407,55.8062],[-2.9436,55.8116],[-2.9485,55.8157],[-2.9495,55.8172],[-2.9489,55.8179],[-2.9498,55.8188],[-2.9516,55.819],[-2.9528,55.818],[-2.9603,55.8142],[-2.9627,55.8133],[-2.9657,55.8126],[-2.9673,55.8115],[-2.968,55.8104],[-2.967,55.8086],[-2.9673,55.808],[-2.9699,55.8059],[-2.9735,55.8059],[-2.9762,55.8047],[-2.9774,55.8037],[-2.9765,55.8031],[-2.979,55.8007],[-2.9818,55.7989],[-2.9902,55.7954],[-2.9935,55.7936],[-3.0012,55.7898],[-3.003,55.7894],[-3.0138,55.7873],[-3.0204,55.7841],[-3.0214,55.7833],[-3.0251,55.7827],[-3.033,55.7791],[-3.0378,55.7765],[-3.0399,55.7763],[-3.0422,55.7751],[-3.0437,55.7734],[-3.0504,55.7706],[-3.0542,55.7704],[-3.0556,55.7692],[-3.0573,55.769],[-3.0603,55.7678],[-3.0619,55.7649],[-3.0608,55.7629],[-3.0649,55.7638],[-3.0753,55.7598],[-3.0755,55.759],[-3.0773,55.7579],[-3.0773,55.7572],[-3.079,55.7561],[-3.081,55.7554],[-3.084,55.753],[-3.0854,55.7508],[-3.0873,55.7497],[-3.0896,55.7489],[-3.0917,55.7475],[-3.0956,55.7452],[-3.0993,55.741],[-3.1018,55.7395],[-3.1034,55.7371],[-3.1028,55.7341],[-3.1038,55.732],[-3.1037,55.7306],[-3.1026,55.7289],[-3.1005,55.7283],[-3.0973,55.7257],[-3.0958,55.7249],[-3.0923,55.7239],[-3.0919,55.7221],[-3.0972,55.7201],[-3.1026,55.7186],[-3.1075,55.7182],[-3.1106,55.7166],[-3.1203,55.7149],[-3.1269,55.7104],[-3.1283,55.7103],[-3.1344,55.7115],[-3.1386,55.7162],[-3.1373,55.72],[-3.1394,55.7205],[-3.1452,55.7204],[-3.1449,55.7211],[-3.1455,55.7226],[-3.1475,55.7238],[-3.1506,55.7247],[-3.1511,55.7256],[-3.1514,55.7274],[-3.1511,55.7282],[-3.1459,55.734],[-3.1443,55.7366],[-3.144,55.7401],[-3.1484,55.7432],[-3.1513,55.7447],[-3.1546,55.745],[-3.1566,55.7461],[-3.1582,55.7464],[-3.1599,55.7474],[-3.1616,55.7496],[-3.1621,55.7508],[-3.1618,55.7518],[-3.1625,55.7526],[-3.1625,55.7545],[-3.161,55.7551],[-3.1606,55.756],[-3.1579,55.7579],[-3.1575,55.7588],[-3.1551,55.7601],[-3.154,55.7611],[-3.157,55.7619],[-3.1598,55.7636],[-3.1673,55.7685],[-3.17,55.7706],[-3.1744,55.7718],[-3.1748,55.7721],[-3.1742,55.7736],[-3.1703,55.7757],[-3.1676,55.778],[-3.1678,55.7795],[-3.1751,55.7805],[-3.1775,55.781],[-3.181,55.7813],[-3.1804,55.7821],[-3.1783,55.7827],[-3.1781,55.7836],[-3.1768,55.7844],[-3.1797,55.7858],[-3.1825,55.7875],[-3.1855,55.7882],[-3.1856,55.7888],[-3.1837,55.7915],[-3.1834,55.7925],[-3.1842,55.7944],[-3.1867,55.7955],[-3.1887,55.7958],[-3.1851,55.8017],[-3.1913,55.8015],[-3.1956,55.8021],[-3.1981,55.7991],[-3.2019,55.7958],[-3.2084,55.7916],[-3.2116,55.7897],[-3.2132,55.7874],[-3.2142,55.7849],[-3.2143,55.784],[-3.2176,55.7852],[-3.2201,55.7845],[-3.2235,55.7866],[-3.2257,55.787],[-3.2275,55.7849],[-3.231,55.7827],[-3.2312,55.7821],[-3.2347,55.7803],[-3.236,55.7792],[-3.2456,55.7813],[-3.2507,55.7817],[-3.2574,55.7783],[-3.2633,55.7766],[-3.2644,55.7784],[-3.2654,55.7784],[-3.2744,55.7754],[-3.2928,55.7806],[-3.2905,55.791],[-3.2898,55.7929],[-3.2944,55.7963],[-3.2949,55.795],[-3.2963,55.7944],[-3.2988,55.7927],[-3.3021,55.7926],[-3.305,55.7939],[-3.304,55.7949],[-3.3032,55.7967],[-3.3049,55.7968],[-3.3072,55.7977],[-3.3098,55.7965],[-3.3106,55.7954],[-3.3125,55.7956],[-3.3132,55.7951],[-3.3166,55.7947],[-3.3186,55.7947],[-3.32,55.7939],[-3.3253,55.7928],[-3.3274,55.7942],[-3.3293,55.7945],[-3.3327,55.7945],[-3.3339,55.7941],[-3.3348,55.7928],[-3.3365,55.7918],[-3.3383,55.7915],[-3.3399,55.7921],[-3.3422,55.792],[-3.3449,55.7929],[-3.3456,55.7937],[-3.3473,55.7944],[-3.3461,55.7961],[-3.3456,55.7987],[-3.3449,55.7992],[-3.3455,55.8006],[-3.3481,55.8028],[-3.3482,55.8046],[-3.3488,55.8048],[-3.3492,55.8066],[-3.3503,55.8078],[-3.3499,55.809],[-3.3526,55.8102],[-3.3552,55.8128],[-3.3567,55.8127],[-3.3602,55.8135],[-3.3606,55.815],[-3.3621,55.8173],[-3.3639,55.8185],[-3.364,55.8195],[-3.3666,55.8223],[-3.3695,55.8241],[-3.3721,55.8226],[-3.3732,55.8216],[-3.3786,55.8203],[-3.3864,55.8201],[-3.388,55.8195],[-3.3912,55.8188],[-3.3948,55.8197],[-3.3997,55.819],[-3.4029,55.8177],[-3.4106,55.8141],[-3.4113,55.8136],[-3.4157,55.8095],[-3.4193,55.8096],[-3.426,55.8106],[-3.4265,55.809],[-3.4288,55.8074],[-3.4355,55.8055],[-3.4365,55.8028],[-3.4387,55.8013],[-3.4407,55.797],[-3.4446,55.7935],[-3.444,55.7918],[-3.4426,55.7905],[-3.4406,55.7894],[-3.4382,55.7893],[-3.4386,55.7884],[-3.4388,55.7857],[-3.4394,55.7846],[-3.4412,55.7848],[-3.4452,55.7839],[-3.4476,55.7819],[-3.4485,55.7801],[-3.4522,55.7806],[-3.4558,55.7788],[-3.4595,55.7774],[-3.4636,55.7765],[-3.4702,55.7741],[-3.4704,55.7731],[-3.4716,55.771],[-3.474,55.7708],[-3.4789,55.7713],[-3.4811,55.7724],[-3.4828,55.772],[-3.4884,55.7741],[-3.4989,55.776],[-3.5187,55.7806],[-3.5287,55.7833],[-3.5319,55.7839],[-3.5324,55.7837],[-3.5381,55.7858],[-3.5414,55.7887],[-3.5471,55.7907],[-3.5508,55.7885],[-3.555,55.7857],[-3.5648,55.7897],[-3.5643,55.7901],[-3.5687,55.7921],[-3.5685,55.7926],[-3.5715,55.7942],[-3.5756,55.7955],[-3.5761,55.7952],[-3.5834,55.7987],[-3.5836,55.8],[-3.5859,55.8013],[-3.5877,55.8017],[-3.5882,55.8024],[-3.588,55.8042],[-3.5903,55.8062],[-3.5898,55.8073],[-3.5916,55.8102],[-3.6072,55.8058],[-3.612,55.8056],[-3.6141,55.8047],[-3.6156,55.8031],[-3.6167,55.8033],[-3.62,55.8028],[-3.6232,55.8025],[-3.6296,55.8035],[-3.6337,55.8038],[-3.6398,55.8038],[-3.6534,55.8025],[-3.6579,55.8018],[-3.6621,55.8006],[-3.6715,55.7978],[-3.6752,55.7964],[-3.6799,55.7941],[-3.6858,55.7974],[-3.6987,55.7946],[-3.7047,55.791],[-3.715,55.7895],[-3.72,55.788],[-3.7305,55.7797],[-3.7327,55.7779],[-3.7343,55.7794],[-3.7384,55.7801],[-3.7397,55.7807],[-3.7426,55.7807],[-3.7441,55.7814],[-3.7439,55.7821],[-3.7427,55.7829],[-3.7417,55.7851],[-3.7382,55.787],[-3.7361,55.7909],[-3.736,55.7918],[-3.7335,55.793],[-3.7416,55.7994],[-3.7337,55.8047],[-3.7305,55.8054],[-3.7291,55.8072],[-3.7258,55.8077],[-3.7218,55.8094],[-3.7203,55.8116],[-3.7177,55.8127],[-3.7157,55.8131],[-3.7152,55.8138],[-3.7156,55.8148],[-3.7179,55.815],[-3.7194,55.8163],[-3.7225,55.8176],[-3.7237,55.8178],[-3.725,55.8195],[-3.7279,55.8218],[-3.7328,55.8232],[-3.7333,55.8242],[-3.7367,55.8269],[-3.7365,55.8274],[-3.7376,55.8287],[-3.7398,55.8305],[-3.7441,55.8389],[-3.7489,55.8564],[-3.7498,55.8576],[-3.7503,55.859],[-3.7463,55.8605],[-3.7471,55.8654],[-3.7455,55.8659],[-3.7424,55.866],[-3.7403,55.8668],[-3.7375,55.867],[-3.7306,55.8702],[-3.721,55.8719],[-3.7111,55.8738],[-3.713,55.8757],[-3.7129,55.8779],[-3.7131,55.8798],[-3.7119,55.8821],[-3.7135,55.883],[-3.7165,55.8837],[-3.7191,55.8849],[-3.718,55.8859],[-3.7214,55.8855],[-3.7252,55.8849],[-3.731,55.8835],[-3.734,55.8818],[-3.7352,55.8814],[-3.7405,55.8805],[-3.7454,55.8794],[-3.7586,55.8772],[-3.7596,55.8767],[-3.7621,55.8746],[-3.763,55.8734],[-3.7647,55.8744],[-3.7695,55.8764],[-3.7709,55.8783],[-3.7703,55.8799],[-3.7703,55.881],[-3.7739,55.8809],[-3.7762,55.8792],[-3.778,55.8764],[-3.7798,55.8762],[-3.7841,55.8775],[-3.7859,55.877],[-3.7878,55.8755],[-3.7954,55.8735],[-3.7989,55.8746],[-3.8025,55.8749],[-3.8022,55.8755],[-3.808,55.8804],[-3.812,55.8839],[-3.8131,55.884],[-3.8229,55.8839],[-3.8262,55.8877],[-3.826,55.8881],[-3.8282,55.8904],[-3.8274,55.8913],[-3.8284,55.8923],[-3.8313,55.8936],[-3.8301,55.8946],[-3.8282,55.8944],[-3.8226,55.8965],[-3.8215,55.8954],[-3.8095,55.8968],[-3.8091,55.897],[-3.8043,55.8979],[-3.8022,55.8979],[-3.8002,55.8984],[-3.7982,55.8995],[-3.7952,55.8998],[-3.7925,55.9004],[-3.7896,55.9004],[-3.7839,55.901],[-3.7814,55.9021],[-3.782,55.903],[-3.78,55.9046],[-3.7774,55.9064],[-3.7757,55.9068],[-3.7722,55.9069],[-3.7717,55.9074],[-3.7681,55.9079],[-3.7672,55.9089],[-3.7671,55.9101],[-3.7643,55.911],[-3.7638,55.9128],[-3.7613,55.914],[-3.7603,55.9155],[-3.7624,55.9168],[-3.761,55.9182],[-3.7591,55.9184],[-3.7544,55.9199],[-3.7544,55.921],[-3.7525,55.9215],[-3.753,55.9223],[-3.7508,55.9241],[-3.7505,55.9252],[-3.7483,55.9252],[-3.7425,55.9262],[-3.7422,55.9289],[-3.7422,55.931],[-3.7385,55.9333],[-3.7355,55.9332],[-3.7328,55.935],[-3.7298,55.936],[-3.7269,55.936],[-3.7247,55.935],[-3.7205,55.9356],[-3.7191,55.9353],[-3.7161,55.9355],[-3.7156,55.934],[-3.7091,55.9339],[-3.7083,55.9353],[-3.7059,55.9354],[-3.7056,55.935],[-3.7034,55.9346],[-3.6999,55.9357],[-3.6991,55.9392],[-3.6971,55.9387],[-3.6942,55.939],[-3.6906,55.9383],[-3.6898,55.9388],[-3.6868,55.9396],[-3.6854,55.9404],[-3.6834,55.9423],[-3.6784,55.9422],[-3.6769,55.9426],[-3.6738,55.945],[-3.6722,55.9452],[-3.6709,55.9444],[-3.6676,55.9454],[-3.6677,55.9483],[-3.6717,55.9491],[-3.6728,55.9499],[-3.673,55.9515],[-3.6744,55.953],[-3.6742,55.9539],[-3.6726,55.9547],[-3.6704,55.9546],[-3.6687,55.9551],[-3.6674,55.9577],[-3.6653,55.9584],[-3.6646,55.9602],[-3.6633,55.9608],[-3.6615,55.9606],[-3.6612,55.9597],[-3.6593,55.9592],[-3.6562,55.9587],[-3.6534,55.9591],[-3.6528,55.9595],[-3.6549,55.9633],[-3.6567,55.9637],[-3.657,55.9648],[-3.6526,55.9646],[-3.6524,55.9655],[-3.6494,55.9672],[-3.6494,55.9686],[-3.6487,55.9694],[-3.647,55.9699],[-3.6449,55.9696],[-3.6423,55.9709],[-3.6401,55.9706],[-3.6382,55.9717],[-3.6316,55.974],[-3.632,55.9752],[-3.63,55.9773],[-3.6302,55.978],[-3.632,55.9799],[-3.6324,55.9819],[-3.6319,55.9826],[-3.6301,55.983],[-3.6286,55.9826],[-3.6273,55.9829],[-3.6274,55.9841],[-3.6258,55.9851],[-3.6225,55.9846],[-3.6206,55.9848],[-3.6195,55.9842],[-3.6185,55.9852],[-3.6153,55.987],[-3.6149,55.9894],[-3.6141,55.9899],[-3.6141,55.9915],[-3.6117,55.9926],[-3.6099,55.9929],[-3.607,55.9921],[-3.6051,55.9923],[-3.6028,55.9922],[-3.6013,55.9926],[-3.601,55.994],[-3.5988,55.997],[-3.5951,55.997],[-3.5929,55.9965],[-3.5902,55.9966],[-3.5844,55.9957],[-3.5811,55.9945],[-3.5834,55.992],[-3.5816,55.9897],[-3.5762,55.9897],[-3.5646,55.9883],[-3.5642,55.989],[-3.558,55.9877],[-3.552,55.9872],[-3.547,55.9866],[-3.543,55.9858],[-3.5421,55.9865],[-3.5395,55.9863],[-3.5364,55.9857],[-3.5359,55.9867],[-3.539,55.9875],[-3.5394,55.9885],[-3.5355,55.9875],[-3.5302,55.9864],[-3.529,55.9888],[-3.5295,55.9898],[-3.5288,55.9927],[-3.5233,55.9933],[-3.5218,55.9933],[-3.5175,55.9923],[-3.5115,55.994],[-3.5136,55.9986],[-3.5166,55.9993],[-3.5176,56.0001],[-3.5164,56.0019],[-3.5154,56.0022],[-3.5012,56.0055],[-3.4969,56.0047],[-3.4942,56.0039],[-3.4912,56.0038],[-3.4857,56.0027],[-3.483,56.0026],[-3.4804,56.0032],[-3.4775,56.0035],[-3.4733,56.0026],[-3.4719,56.0027],[-3.4684,56.0018],[-3.4669,56.0018],[-3.4639,56.001],[-3.4602,56.0007],[-3.4553,56.0008],[-3.4536,56],[-3.4462,55.9987],[-3.4435,55.998],[-3.4403,55.9975],[-3.439,55.9979],[-3.4352,55.9974],[-3.4318,55.9976],[-3.4328,55.9986],[-3.4327,55.9992],[-3.4298,55.9991],[-3.427,55.9983],[-3.4227,55.9979],[-3.421,55.9972],[-3.4187,55.9969],[-3.4197,55.9961],[-3.424,55.9965],[-3.4235,55.9956],[-3.4172,55.9959],[-3.4148,55.9965],[-3.4147,55.9952],[-3.413,55.9936],[-3.4121,55.9944],[-3.4091,55.9943],[-3.4089,55.9958],[-3.406,55.9938],[-3.4022,55.9932],[-3.3964,55.9927],[-3.396,55.9923],[-3.3935,55.9919],[-3.3912,55.9919],[-3.3866,55.9922],[-3.3833,55.9921],[-3.3822,55.9916],[-3.3788,55.9922],[-3.3752,55.9936],[-3.3732,55.9957],[-3.3689,55.9966],[-3.3671,55.9991],[-3.3656,55.9995],[-3.3608,56.0003],[-3.3577,56.001],[-3.3571,56.0016],[-3.3533,56.003],[-3.3483,56.0038],[-3.3403,56.0032],[-3.3382,56.0023],[-3.3365,56.0021],[-3.3348,56.0012],[-3.3319,56.0001],[-3.3279,56.0003],[-3.3263,56.0006],[-3.3244,56.0003],[-3.3211,56.0004],[-3.3204,56.0009],[-3.3154,56.0007],[-3.3149,56.0003],[-3.3123,56.0011],[-3.3102,56.0003],[-3.3084,56.0012],[-3.3023,56.0006],[-3.3022,55.9992],[-3.3035,55.9985],[-3.3016,55.9974],[-3.3001,55.997],[-3.2983,55.9958],[-3.2944,55.9952],[-3.2907,55.9956],[-3.288,55.9956],[-3.2872,55.9948],[-3.2871,55.9931],[-3.2856,55.9923],[-3.2851,55.9909],[-3.2828,55.9895],[-3.2834,55.989],[-3.2802,55.9878],[-3.2794,55.9868],[-3.2742,55.984],[-3.2703,55.9828],[-3.2664,55.9822],[-3.2647,55.9809],[-3.2635,55.9808],[-3.2613,55.9819],[-3.2579,55.9845],[-3.2565,55.9831],[-3.2538,55.9828],[-3.2497,55.9845],[-3.2487,55.9842],[-3.2396,55.9836],[-3.2379,55.9848],[-3.2354,55.9843],[-3.2336,55.9845],[-3.2315,55.9864],[-3.2299,55.9872],[-3.2208,55.9881],[-3.2177,55.9864],[-3.2174,55.9858],[-3.2179,55.9818],[-3.216,55.9814],[-3.214,55.9818],[-3.2095,55.9814],[-3.2001,55.9813],[-3.1973,55.9816],[-3.1964,55.9825],[-3.1967,55.9843],[-3.1956,55.9852],[-3.185,55.9895],[-3.183,55.9914],[-3.1818,55.9915],[-3.1802,55.9904],[-3.178,55.9895],[-3.1735,55.988],[-3.1703,55.9875],[-3.1674,55.9863],[-3.1632,55.9852],[-3.1624,55.9856],[-3.1621,55.9873],[-3.1609,55.9876],[-3.1584,55.9869],[-3.1569,55.9846],[-3.1586,55.9845],[-3.1587,55.9828],[-3.1565,55.9819],[-3.1557,55.9808],[-3.1529,55.9805],[-3.1497,55.9806],[-3.1501,55.9786],[-3.1459,55.975],[-3.143,55.9739],[-3.1352,55.9704],[-3.131,55.9682],[-3.1249,55.9639],[-3.1176,55.9606],[-3.1138,55.9593],[-3.1127,55.9584],[-3.1075,55.956],[-3.1044,55.9542],[-3.1015,55.9529],[-3.0952,55.9504],[-3.0923,55.9498],[-3.0906,55.9503],[-3.0886,55.9496],[-3.0864,55.9497],[-3.0812,55.9493],[-3.0781,55.9498],[-3.0724,55.9497],[-3.0708,55.9495],[-3.0714,55.9507],[-3.0672,55.9509],[-3.0662,55.9508],[-3.0639,55.9515],[-3.0615,55.9531],[-3.0603,55.9534],[-3.0583,55.9545],[-3.0572,55.9557],[-3.0552,55.9562],[-3.0518,55.9575],[-3.0498,55.9577],[-3.0471,55.9573],[-3.0455,55.9567],[-3.0403,55.9553],[-3.035,55.9547],[-3.0345,55.9542],[-3.0316,55.9537],[-3.0221,55.9515],[-3.0196,55.9514],[-3.0119,55.9526],[-3.012,55.9532],[-3.0091,55.9537],[-3.0078,55.9545],[-3.0076,55.9553],[-3.0063,55.956],[-3.0039,55.9565],[-2.9999,55.9563],[-2.997,55.9567],[-2.9947,55.958],[-2.9918,55.9582],[-2.9893,55.9594],[-2.9859,55.96],[-2.9821,55.9616],[-2.9783,55.9647],[-2.9782,55.9663],[-2.9771,55.9676],[-2.9744,55.9684],[-2.9713,55.9703],[-2.9699,55.9703],[-2.9687,55.9697],[-2.9661,55.9708],[-2.9626,55.9716],[-2.9602,55.9718],[-2.9573,55.9734],[-2.9551,55.9733],[-2.9533,55.9747],[-2.9489,55.9755],[-2.9449,55.9755],[-2.9402,55.9771],[-2.9348,55.978],[-2.9369,55.9769],[-2.9356,55.9759],[-2.932,55.9751],[-2.9292,55.9754],[-2.927,55.9765],[-2.9255,55.9769],[-2.9225,55.9767],[-2.9197,55.9769],[-2.9156,55.9781],[-2.913,55.9803],[-2.9112,55.9804],[-2.9084,55.9812],[-2.9059,55.983],[-2.9037,55.9863],[-2.9039,55.9869],[-2.9023,55.9882],[-2.9013,55.9897],[-2.9012,55.9917],[-2.9007,55.9928],[-2.9006,55.996],[-2.9008,55.9988],[-2.9017,56.0014],[-2.9035,56.004],[-2.9028,56.0048],[-2.903,56.0059],[-2.9025,56.0094],[-2.9017,56.0113],[-2.9001,56.0134],[-2.8985,56.015],[-2.8915,56.0201],[-2.8896,56.022],[-2.8842,56.0259],[-2.8824,56.0274],[-2.8767,56.0311],[-2.8734,56.0334],[-2.8716,56.035],[-2.8682,56.0366],[-2.8661,56.038],[-2.8639,56.0381],[-2.8612,56.0395],[-2.8545,56.0394],[-2.8506,56.0398],[-2.8451,56.0409],[-2.8416,56.0423],[-2.8391,56.0444],[-2.8354,56.0484],[-2.8347,56.0499],[-2.8325,56.0518],[-2.8317,56.0517],[-2.8263,56.0545],[-2.825,56.0555],[-2.8215,56.059],[-2.819,56.0612],[-2.8177,56.0627],[-2.8162,56.0659],[-2.814,56.0671],[-2.8113,56.068],[-2.8107,56.0675],[-2.8128,56.0665],[-2.8125,56.065],[-2.8102,56.0639],[-2.8077,56.0633],[-2.804,56.0641],[-2.8015,56.0656],[-2.797,56.0657],[-2.7959,56.066],[-2.7919,56.0652],[-2.7905,56.0655],[-2.7884,56.0668],[-2.7854,56.0669],[-2.7814,56.0666],[-2.7804,56.0655],[-2.7793,56.0652],[-2.7766,56.066],[-2.7761,56.0672],[-2.7739,56.0679],[-2.7708,56.0679],[-2.7699,56.0676],[-2.7687,56.0663],[-2.7685,56.0651],[-2.7646,56.0639],[-2.7624,56.0635],[-2.7574,56.062],[-2.7537,56.0612],[-2.7516,56.0611],[-2.7489,56.0618],[-2.7471,56.0631],[-2.7427,56.064],[-2.7405,56.0637],[-2.7385,56.0641],[-2.7379,56.0636],[-2.7348,56.0634],[-2.7333,56.0626],[-2.7283,56.0633],[-2.7271,56.0627],[-2.725,56.0624],[-2.7237,56.0608],[-2.7213,56.0601],[-2.7189,56.0618],[-2.7175,56.063],[-2.7149,56.0616],[-2.7128,56.0619],[-2.7132,56.061],[-2.7115,56.06],[-2.7095,56.0598],[-2.708,56.0605],[-2.7063,56.0605],[-2.7057,56.0591],[-2.7048,56.0589],[-2.7024,56.06],[-2.6995,56.059],[-2.6975,56.0592],[-2.6967,56.0603],[-2.6949,56.061],[-2.6914,56.0612],[-2.6902,56.0619],[-2.6903,56.0632],[-2.6843,56.0623],[-2.6818,56.0624],[-2.6812,56.062],[-2.6785,56.0635],[-2.6743,56.0606],[-2.6725,56.0607],[-2.6727,56.0598],[-2.6702,56.0592],[-2.6676,56.0599],[-2.6651,56.0592],[-2.6642,56.06],[-2.6619,56.0599],[-2.661,56.0607],[-2.6593,56.0603],[-2.6572,56.0603],[-2.6548,56.06],[-2.6544,56.0604],[-2.6521,56.0598],[-2.6513,56.0589],[-2.6513,56.0575],[-2.6486,56.0576],[-2.6468,56.055],[-2.6451,56.0554],[-2.6415,56.0555],[-2.639,56.0553],[-2.6363,56.0538],[-2.6339,56.0534],[-2.6325,56.0536],[-2.6294,56.0546],[-2.628,56.0577],[-2.626,56.0562],[-2.6273,56.0542],[-2.6238,56.0527],[-2.6199,56.0513],[-2.6183,56.0499],[-2.618,56.0491],[-2.6165,56.0479],[-2.6128,56.0457],[-2.6119,56.0431],[-2.6079,56.0426],[-2.6081,56.0416],[-2.6057,56.0418],[-2.6052,56.0404],[-2.6041,56.0394],[-2.6067,56.0373],[-2.6032,56.0328],[-2.5991,56.0301],[-2.5979,56.0289],[-2.5956,56.0274],[-2.5927,56.027],[-2.5909,56.0258],[-2.5882,56.0247],[-2.5871,56.0245],[-2.5826,56.0245],[-2.5809,56.0243],[-2.5786,56.0219],[-2.5773,56.022],[-2.5738,56.0208],[-2.5736,56.0196],[-2.5724,56.0194],[-2.5728,56.0178],[-2.5711,56.0159],[-2.5687,56.0144],[-2.5662,56.012],[-2.5616,56.0088],[-2.559,56.008],[-2.5542,56.0056],[-2.5532,56.0048],[-2.5507,56.0044],[-2.5483,56.0043],[-2.5468,56.0054],[-2.5449,56.0062],[-2.545,56.0072],[-2.5433,56.0076],[-2.5421,56.0073],[-2.5383,56.0074],[-2.5378,56.0069],[-2.5348,56.0075],[-2.5331,56.0074],[-2.5305,56.0078],[-2.5274,56.0067],[-2.5257,56.0074],[-2.522,56.0058],[-2.5184,56.0055],[-2.5161,56.0065],[-2.5114,56.0063],[-2.5089,56.0065],[-2.5092,56.0055],[-2.5076,56.0047],[-2.5076,56.0034],[-2.5089,56.0031],[-2.5093,56.0022],[-2.506,56.0011],[-2.5047,56.0014],[-2.5009,56.001],[-2.4955,55.9995],[-2.4948,56.0002],[-2.4925,55.9996],[-2.4905,55.9998],[-2.4909,55.9985],[-2.4897,55.9984],[-2.4871,55.9994],[-2.4838,55.9993],[-2.4802,55.9985],[-2.4763,55.9983],[-2.4768,55.9975],[-2.4741,55.9971],[-2.4716,55.9977],[-2.4704,55.9973],[-2.4704,55.9955],[-2.4679,55.9956],[-2.4674,55.9947],[-2.4653,55.9937],[-2.4665,55.9932],[-2.4671,55.9924],[-2.4651,55.9913],[-2.4632,55.9918],[-2.4631,55.9892],[-2.4618,55.9892],[-2.4614,55.9902],[-2.4594,55.9912],[-2.4593,55.992],[-2.4577,55.9923],[-2.4574,55.9913],[-2.4581,55.9905],[-2.4568,55.9898],[-2.4527,55.9913],[-2.4505,55.9911],[-2.4494,55.9919],[-2.4473,55.991],[-2.4426,55.9904],[-2.4407,55.9876],[-2.4381,55.987],[-2.4379,55.9839],[-2.4362,55.9844],[-2.4351,55.9835],[-2.4373,55.9827],[-2.4338,55.9805],[-2.4294,55.9795],[-2.4264,55.9771],[-2.424,55.9767],[-2.422,55.9777],[-2.4179,55.9777],[-2.4163,55.9766],[-2.4142,55.9763],[-2.4133,55.9752],[-2.4139,55.9743],[-2.4194,55.9721],[-2.4165,55.9721],[-2.4132,55.9713],[-2.4113,55.9713],[-2.4102,55.9707],[-2.4054,55.9721],[-2.4024,55.9716],[-2.3998,55.9696],[-2.3975,55.97],[-2.3968,55.969],[-2.397,55.9678],[-2.3935,55.967],[-2.3928,55.9652],[-2.3934,55.9631],[-2.3941,55.962],[-2.3934,55.9597],[-2.3924,55.9592],[-2.3915,55.9578],[-2.3871,55.9549],[-2.3856,55.9541],[-2.3838,55.9521],[-2.3823,55.9525],[-2.3807,55.9523],[-2.3769,55.9495],[-2.3739,55.9487],[-2.3728,55.9499],[-2.3709,55.9497],[-2.369,55.9484],[-2.3672,55.9483],[-2.3658,55.9473],[-2.3633,55.9466]]],[[[-2.7845,56.0739],[-2.7819,56.0735],[-2.7821,56.0723],[-2.7805,56.0714],[-2.7814,56.0706],[-2.7865,56.07],[-2.7863,56.0717],[-2.7867,56.0731],[-2.7845,56.0739]]],[[[-2.6386,56.0793],[-2.638,56.0787],[-2.6383,56.0776],[-2.6411,56.0759],[-2.6429,56.0766],[-2.643,56.0783],[-2.6386,56.0793]]],[[[-2.7178,56.0748],[-2.7175,56.0742],[-2.7183,56.0726],[-2.7201,56.0723],[-2.7228,56.0731],[-2.7221,56.0744],[-2.7198,56.075],[-2.7178,56.0748]]],[[[-3.2724,56.0116],[-3.2729,56.0098],[-3.2752,56.0116],[-3.2735,56.0126],[-3.2724,56.0116]]]]}</t>
  </si>
  <si>
    <t>{"type":"MultiPolygon","coordinates":[[[[-3.2216,59.1539],[-3.2192,59.1539],[-3.2182,59.1527],[-3.216,59.1538],[-3.2122,59.1531],[-3.2105,59.1526],[-3.207,59.1534],[-3.1993,59.1537],[-3.1983,59.1542],[-3.1967,59.1535],[-3.1955,59.1538],[-3.1941,59.1525],[-3.1917,59.1509],[-3.1908,59.1488],[-3.1897,59.149],[-3.1852,59.1472],[-3.1848,59.1466],[-3.1825,59.1457],[-3.1814,59.1448],[-3.1791,59.1442],[-3.1767,59.1426],[-3.1754,59.1428],[-3.1715,59.1416],[-3.1674,59.1422],[-3.1618,59.1421],[-3.1585,59.1408],[-3.1571,59.1406],[-3.1545,59.1393],[-3.1531,59.1392],[-3.1521,59.1379],[-3.1473,59.1341],[-3.1468,59.1333],[-3.1444,59.1331],[-3.1425,59.1325],[-3.14,59.1333],[-3.1374,59.1323],[-3.1318,59.1322],[-3.1295,59.1307],[-3.1277,59.129],[-3.1195,59.1276],[-3.1189,59.1265],[-3.1169,59.1264],[-3.1156,59.1244],[-3.1139,59.1242],[-3.1124,59.1233],[-3.1094,59.1229],[-3.1068,59.1234],[-3.103,59.1217],[-3.0974,59.12],[-3.0953,59.1197],[-3.0906,59.1208],[-3.086,59.1228],[-3.0859,59.1238],[-3.084,59.1244],[-3.0822,59.1243],[-3.0779,59.1246],[-3.0751,59.1243],[-3.0729,59.1237],[-3.0719,59.123],[-3.071,59.1208],[-3.0715,59.1203],[-3.0699,59.1187],[-3.0708,59.1159],[-3.069,59.1138],[-3.0674,59.113],[-3.0625,59.1123],[-3.0608,59.1116],[-3.0579,59.1115],[-3.0558,59.1121],[-3.0537,59.1115],[-3.0507,59.1118],[-3.0495,59.1105],[-3.0494,59.1086],[-3.0473,59.1078],[-3.0474,59.107],[-3.046,59.1064],[-3.0452,59.1054],[-3.0445,59.1029],[-3.0446,59.1017],[-3.0497,59.1009],[-3.0523,59.1],[-3.0556,59.1],[-3.0547,59.0988],[-3.0581,59.0982],[-3.0588,59.0976],[-3.053,59.0977],[-3.0536,59.0966],[-3.0522,59.0956],[-3.0507,59.0963],[-3.0471,59.0957],[-3.0453,59.095],[-3.0448,59.0921],[-3.0435,59.0904],[-3.0435,59.0891],[-3.0377,59.0872],[-3.035,59.0875],[-3.0324,59.0861],[-3.032,59.0846],[-3.0309,59.0835],[-3.0277,59.0824],[-3.0286,59.0819],[-3.0264,59.0811],[-3.0254,59.0813],[-3.0221,59.0809],[-3.0206,59.0811],[-3.0188,59.0822],[-3.0162,59.0814],[-3.0149,59.0817],[-3.0116,59.0802],[-3.0097,59.0785],[-3.0084,59.0782],[-3.0065,59.0765],[-3.0062,59.0751],[-3.0052,59.0747],[-3.0048,59.0734],[-3.0037,59.073],[-3.0024,59.0713],[-3.0058,59.0703],[-3.0053,59.0691],[-3.0017,59.0661],[-3,59.0651],[-3.0003,59.0636],[-3.0026,59.0623],[-3.0033,59.061],[-3.0062,59.0597],[-3.0059,59.0582],[-3.0029,59.0567],[-3.0019,59.0545],[-3.0029,59.0533],[-3.0056,59.0523],[-3.0078,59.052],[-3.0097,59.0509],[-3.0112,59.0506],[-3.0109,59.0496],[-3.0139,59.0461],[-3.0134,59.0453],[-3.0147,59.0446],[-3.015,59.0436],[-3.0138,59.0423],[-3.011,59.0417],[-3.0126,59.0407],[-3.0123,59.04],[-3.0097,59.0389],[-3.0098,59.0378],[-3.0119,59.0371],[-3.0133,59.0378],[-3.0173,59.038],[-3.0183,59.0371],[-3.0211,59.037],[-3.0225,59.0376],[-3.0245,59.04],[-3.0266,59.0407],[-3.0266,59.0415],[-3.0351,59.0461],[-3.0363,59.0472],[-3.0386,59.0477],[-3.0409,59.0473],[-3.0459,59.0478],[-3.051,59.0485],[-3.052,59.0479],[-3.0571,59.0481],[-3.0597,59.0467],[-3.0607,59.0456],[-3.0595,59.0442],[-3.0576,59.0426],[-3.0542,59.0419],[-3.0509,59.0418],[-3.0523,59.0407],[-3.0539,59.0405],[-3.0532,59.0389],[-3.0517,59.0382],[-3.051,59.0363],[-3.0546,59.0345],[-3.0557,59.0328],[-3.0581,59.0318],[-3.0585,59.031],[-3.0618,59.03],[-3.062,59.0289],[-3.0596,59.0273],[-3.0612,59.0269],[-3.0592,59.0248],[-3.0593,59.0238],[-3.0616,59.0223],[-3.064,59.0218],[-3.0686,59.0221],[-3.0696,59.0231],[-3.0711,59.0227],[-3.0726,59.023],[-3.0745,59.0241],[-3.0778,59.0241],[-3.0803,59.0234],[-3.0834,59.0214],[-3.0855,59.0209],[-3.0869,59.0181],[-3.0846,59.0179],[-3.0838,59.0167],[-3.0826,59.0162],[-3.0803,59.0164],[-3.0804,59.0147],[-3.0827,59.0153],[-3.084,59.0151],[-3.0878,59.0167],[-3.0901,59.0167],[-3.0912,59.0172],[-3.0955,59.0163],[-3.0963,59.0151],[-3.098,59.0144],[-3.0965,59.0137],[-3.0971,59.0127],[-3.0988,59.0121],[-3.1004,59.0107],[-3.0998,59.0095],[-3.1023,59.009],[-3.1056,59.0094],[-3.1113,59.009],[-3.1133,59.011],[-3.1156,59.0116],[-3.1162,59.0124],[-3.1215,59.0108],[-3.1184,59.0103],[-3.1154,59.011],[-3.113,59.0106],[-3.1135,59.007],[-3.1129,59.0064],[-3.1103,59.0055],[-3.1064,59.0051],[-3.1045,59.0035],[-3.1008,59.0023],[-3.0986,59.0019],[-3.0931,59.002],[-3.0914,59.0023],[-3.0899,59.0019],[-3.0868,59.0016],[-3.0867,59.0021],[-3.0891,59.0035],[-3.0882,59.0051],[-3.0865,59.0051],[-3.0835,59.0063],[-3.0798,59.0065],[-3.0755,59.0053],[-3.0775,59.0029],[-3.0832,59.0016],[-3.0844,59.0018],[-3.0872,59.0013],[-3.0884,59.0006],[-3.0873,58.9992],[-3.0839,58.9984],[-3.0826,58.9985],[-3.0793,58.9977],[-3.0766,58.9977],[-3.0759,58.9974],[-3.072,58.9972],[-3.0671,58.9984],[-3.0627,58.9987],[-3.0609,58.9986],[-3.0568,58.9978],[-3.0547,58.9982],[-3.0534,58.9993],[-3.0503,59.0009],[-3.0493,59.001],[-3.0479,59.0023],[-3.0464,59.0021],[-3.0417,59.005],[-3.0409,59.0064],[-3.0415,59.007],[-3.0414,59.0086],[-3.0396,59.0097],[-3.0353,59.0108],[-3.0328,59.0107],[-3.032,59.0102],[-3.0264,59.0092],[-3.0235,59.0089],[-3.0188,59.009],[-3.015,59.0098],[-3.0139,59.0103],[-3.01,59.0106],[-3.0072,59.0107],[-3.0039,59.01],[-3.0031,59.0095],[-3.0009,59.0097],[-2.9997,59.0081],[-3.0015,59.0067],[-3.0008,59.0056],[-2.9975,59.004],[-2.9933,59.0025],[-2.9907,59.0011],[-2.9885,59.0012],[-2.9849,59.0008],[-2.9834,59.0009],[-2.9791,59.0003],[-2.9785,58.9984],[-2.9754,58.997],[-2.9716,58.9969],[-2.9695,58.9963],[-2.9679,58.9943],[-2.9688,58.9933],[-2.9691,58.9909],[-2.9684,58.9897],[-2.9686,58.9888],[-2.9677,58.987],[-2.9677,58.986],[-2.9668,58.9852],[-2.9648,58.9849],[-2.9626,58.9851],[-2.9589,58.9848],[-2.9595,58.9857],[-2.9565,58.9871],[-2.9564,58.9881],[-2.9551,58.9896],[-2.9517,58.9897],[-2.9511,58.9903],[-2.949,58.9904],[-2.9472,58.9913],[-2.9465,58.993],[-2.9484,58.9943],[-2.9472,58.9969],[-2.9463,58.9978],[-2.9444,59.0016],[-2.9448,59.0046],[-2.9446,59.0063],[-2.9438,59.0073],[-2.9409,59.0079],[-2.9398,59.0088],[-2.9392,59.0103],[-2.9375,59.012],[-2.9352,59.0132],[-2.9335,59.0137],[-2.9324,59.0149],[-2.9305,59.0161],[-2.9291,59.0153],[-2.9271,59.0152],[-2.9255,59.0141],[-2.9256,59.0126],[-2.9274,59.0119],[-2.9278,59.0105],[-2.9302,59.0094],[-2.9304,59.0072],[-2.9287,59.0065],[-2.9266,59.0061],[-2.9256,59.0067],[-2.921,59.007],[-2.9205,59.0079],[-2.9182,59.0089],[-2.9173,59.0099],[-2.9156,59.0109],[-2.9132,59.0111],[-2.91,59.011],[-2.9018,59.0102],[-2.9006,59.0096],[-2.8985,59.0094],[-2.8975,59.0082],[-2.8972,59.0069],[-2.8994,59.0058],[-2.9007,59.0057],[-2.9043,59.0076],[-2.9091,59.0065],[-2.9116,59.0055],[-2.9116,59.0044],[-2.9107,59.0035],[-2.9086,59.0035],[-2.9081,59.0046],[-2.9067,59.0044],[-2.9039,59.0049],[-2.9018,59.003],[-2.9027,59.0017],[-2.9067,59.0016],[-2.906,59.0001],[-2.9066,58.9982],[-2.9103,58.9972],[-2.9117,58.996],[-2.9118,58.9949],[-2.9141,58.9937],[-2.9141,58.9929],[-2.9127,58.992],[-2.9088,58.9904],[-2.9074,58.9901],[-2.9028,58.9901],[-2.8993,58.9902],[-2.8962,58.9906],[-2.8942,58.9917],[-2.8937,58.9943],[-2.892,58.9957],[-2.8897,58.9957],[-2.8887,58.9938],[-2.8891,58.9933],[-2.8878,58.9923],[-2.8875,58.9912],[-2.8882,58.9904],[-2.8882,58.9891],[-2.8895,58.9886],[-2.8915,58.9886],[-2.8942,58.9881],[-2.8977,58.9866],[-2.8988,58.9856],[-2.9066,58.9836],[-2.9114,58.9831],[-2.915,58.9837],[-2.9176,58.9829],[-2.9191,58.9821],[-2.9199,58.9798],[-2.9194,58.9781],[-2.9164,58.9764],[-2.9159,58.9754],[-2.9147,58.9749],[-2.913,58.9751],[-2.9125,58.9736],[-2.9135,58.9732],[-2.9145,58.9716],[-2.9158,58.9705],[-2.9186,58.9693],[-2.9179,58.9677],[-2.9185,58.9666],[-2.9177,58.9652],[-2.914,58.9632],[-2.9109,58.9625],[-2.909,58.9626],[-2.908,58.9632],[-2.9043,58.9639],[-2.9023,58.9637],[-2.9015,58.9625],[-2.9001,58.9626],[-2.8954,58.9638],[-2.8946,58.9636],[-2.8908,58.9643],[-2.8894,58.9638],[-2.8906,58.9627],[-2.8887,58.961],[-2.8859,58.9606],[-2.8834,58.9609],[-2.8816,58.9617],[-2.8813,58.9627],[-2.8816,58.9651],[-2.8841,58.9664],[-2.8837,58.9674],[-2.8849,58.9679],[-2.8834,58.9692],[-2.8804,58.9706],[-2.8786,58.9719],[-2.875,58.9725],[-2.8698,58.9728],[-2.8664,58.974],[-2.8655,58.9751],[-2.8659,58.9766],[-2.8666,58.9769],[-2.8667,58.9782],[-2.8659,58.9788],[-2.8635,58.979],[-2.8623,58.982],[-2.8596,58.9841],[-2.8578,58.9858],[-2.8552,58.9865],[-2.8511,58.9865],[-2.8487,58.9862],[-2.8469,58.9832],[-2.8449,58.9817],[-2.8423,58.9809],[-2.8395,58.9819],[-2.8387,58.9825],[-2.8365,58.9824],[-2.8325,58.9818],[-2.8292,58.9819],[-2.8254,58.9812],[-2.8252,58.9825],[-2.8241,58.9833],[-2.8219,58.9839],[-2.8182,58.9842],[-2.8163,58.9851],[-2.8134,58.9848],[-2.8109,58.9855],[-2.8084,58.9885],[-2.8079,58.9903],[-2.8059,58.9911],[-2.8075,58.9932],[-2.8061,58.9934],[-2.8027,58.9934],[-2.8014,58.9924],[-2.7989,58.992],[-2.7978,58.9906],[-2.7987,58.9901],[-2.7968,58.9885],[-2.7973,58.9879],[-2.7956,58.987],[-2.7958,58.9856],[-2.7951,58.9849],[-2.7965,58.9828],[-2.7933,58.9808],[-2.7917,58.9794],[-2.7926,58.9788],[-2.7921,58.9779],[-2.7934,58.9776],[-2.7935,58.9759],[-2.7926,58.9746],[-2.7938,58.9738],[-2.7922,58.9729],[-2.7921,58.972],[-2.7907,58.9687],[-2.7913,58.9668],[-2.7901,58.9654],[-2.7909,58.9639],[-2.7934,58.9637],[-2.7951,58.9641],[-2.7948,58.965],[-2.796,58.9668],[-2.7969,58.9675],[-2.8017,58.9684],[-2.8041,58.9685],[-2.8067,58.9681],[-2.8119,58.9665],[-2.8128,58.9666],[-2.8171,58.9656],[-2.8182,58.966],[-2.8209,58.9658],[-2.8225,58.9653],[-2.8254,58.9637],[-2.8275,58.9619],[-2.8274,58.9615],[-2.8302,58.9609],[-2.8322,58.9613],[-2.8337,58.9603],[-2.8328,58.9593],[-2.8321,58.9575],[-2.8351,58.9569],[-2.8357,58.956],[-2.8373,58.9565],[-2.8413,58.9552],[-2.8403,58.9549],[-2.8392,58.9531],[-2.8378,58.9525],[-2.8343,58.9527],[-2.8338,58.9521],[-2.8358,58.9499],[-2.8352,58.9493],[-2.8325,58.9494],[-2.8311,58.9499],[-2.8277,58.9494],[-2.8272,58.9463],[-2.8261,58.9452],[-2.8269,58.9421],[-2.8282,58.9411],[-2.8296,58.9392],[-2.8294,58.9377],[-2.8284,58.937],[-2.827,58.9374],[-2.825,58.9364],[-2.8229,58.9339],[-2.8251,58.9332],[-2.8277,58.9307],[-2.8279,58.9294],[-2.829,58.9278],[-2.828,58.9267],[-2.8252,58.927],[-2.8247,58.9275],[-2.8214,58.9276],[-2.8191,58.929],[-2.811,58.9294],[-2.8098,58.9296],[-2.8063,58.9294],[-2.8009,58.9296],[-2.7989,58.9275],[-2.8013,58.927],[-2.8039,58.9253],[-2.8036,58.9234],[-2.8011,58.9227],[-2.7993,58.9227],[-2.7979,58.9204],[-2.7967,58.9201],[-2.7941,58.9201],[-2.7903,58.921],[-2.7855,58.9239],[-2.7813,58.925],[-2.7802,58.9257],[-2.7812,58.9272],[-2.7828,58.9272],[-2.7881,58.9261],[-2.7925,58.9259],[-2.7936,58.9253],[-2.7959,58.9256],[-2.7945,58.927],[-2.7951,58.9279],[-2.7936,58.929],[-2.7932,58.9306],[-2.7935,58.9318],[-2.7918,58.9334],[-2.7927,58.9341],[-2.792,58.935],[-2.7924,58.9359],[-2.79,58.9366],[-2.7904,58.9383],[-2.7888,58.939],[-2.7892,58.9404],[-2.7908,58.9413],[-2.7941,58.9409],[-2.7957,58.9413],[-2.7958,58.9431],[-2.8004,58.9443],[-2.8028,58.9456],[-2.8055,58.9452],[-2.808,58.9441],[-2.8085,58.9421],[-2.8104,58.9421],[-2.8122,58.944],[-2.8113,58.945],[-2.8083,58.9457],[-2.8064,58.9465],[-2.8056,58.9481],[-2.8031,58.9487],[-2.8019,58.9494],[-2.7937,58.9519],[-2.7875,58.9519],[-2.7862,58.9513],[-2.7802,58.9513],[-2.7783,58.9519],[-2.7776,58.954],[-2.7763,58.9557],[-2.7745,58.9565],[-2.773,58.9561],[-2.7707,58.9572],[-2.7674,58.9572],[-2.7638,58.9581],[-2.763,58.9589],[-2.7612,58.959],[-2.7603,58.96],[-2.7582,58.9601],[-2.7514,58.9621],[-2.749,58.9636],[-2.7458,58.9648],[-2.7442,58.9647],[-2.7427,58.9654],[-2.7383,58.9649],[-2.7365,58.9643],[-2.7343,58.9653],[-2.7334,58.9651],[-2.7267,58.9675],[-2.7248,58.9685],[-2.7241,58.97],[-2.7226,58.9708],[-2.72,58.9714],[-2.7169,58.9715],[-2.7166,58.9727],[-2.7124,58.9733],[-2.7081,58.973],[-2.7074,58.9705],[-2.7084,58.9679],[-2.7109,58.967],[-2.7106,58.9665],[-2.7074,58.9658],[-2.7071,58.9643],[-2.7037,58.9647],[-2.7036,58.9633],[-2.7063,58.959],[-2.7055,58.9583],[-2.706,58.9573],[-2.7082,58.9557],[-2.7094,58.9531],[-2.7066,58.9507],[-2.7061,58.9499],[-2.7062,58.9481],[-2.708,58.9473],[-2.7114,58.9468],[-2.713,58.9474],[-2.7144,58.9469],[-2.7154,58.9453],[-2.7148,58.9432],[-2.7134,58.9423],[-2.7137,58.9418],[-2.7093,58.9406],[-2.7091,58.9394],[-2.7116,58.9397],[-2.7125,58.9404],[-2.7145,58.9409],[-2.7159,58.9403],[-2.7173,58.939],[-2.7169,58.9375],[-2.7182,58.9371],[-2.7133,58.9343],[-2.7119,58.9328],[-2.7136,58.9323],[-2.7136,58.9311],[-2.7124,58.9312],[-2.7126,58.9294],[-2.7143,58.9287],[-2.7118,58.9267],[-2.7107,58.9254],[-2.7105,58.923],[-2.7089,58.9223],[-2.7109,58.9217],[-2.7112,58.9205],[-2.7133,58.9189],[-2.7157,58.9186],[-2.7172,58.9193],[-2.7188,58.9187],[-2.7235,58.9187],[-2.7256,58.9195],[-2.728,58.9195],[-2.7278,58.9186],[-2.7305,58.919],[-2.7313,58.9185],[-2.7335,58.9193],[-2.7362,58.9194],[-2.7377,58.9209],[-2.7413,58.9204],[-2.7425,58.9211],[-2.7422,58.9217],[-2.7434,58.9225],[-2.746,58.923],[-2.7489,58.9228],[-2.7514,58.9218],[-2.7513,58.9184],[-2.7526,58.9181],[-2.7554,58.9162],[-2.7564,58.9147],[-2.7585,58.9146],[-2.7596,58.9135],[-2.7625,58.9127],[-2.7655,58.9126],[-2.7684,58.9135],[-2.772,58.9134],[-2.7733,58.9142],[-2.7782,58.9152],[-2.7793,58.9158],[-2.7806,58.9155],[-2.7813,58.913],[-2.7836,58.9148],[-2.7858,58.9142],[-2.7858,58.9133],[-2.7877,58.9118],[-2.7873,58.9103],[-2.7895,58.9088],[-2.7908,58.9071],[-2.7938,58.9073],[-2.7959,58.9068],[-2.7961,58.9056],[-2.7976,58.9052],[-2.7978,58.9041],[-2.7988,58.9035],[-2.7982,58.9025],[-2.8,58.902],[-2.8013,58.8983],[-2.8013,58.8964],[-2.804,58.8943],[-2.8037,58.8938],[-2.8082,58.8932],[-2.811,58.8924],[-2.8126,58.8905],[-2.8158,58.8902],[-2.8171,58.8885],[-2.8182,58.8884],[-2.8189,58.8872],[-2.8205,58.8869],[-2.8206,58.8858],[-2.8199,58.8839],[-2.8177,58.8829],[-2.8186,58.882],[-2.8179,58.8808],[-2.8216,58.8801],[-2.8222,58.8787],[-2.8208,58.8781],[-2.8207,58.8766],[-2.8244,58.8752],[-2.8268,58.8746],[-2.8295,58.8729],[-2.8328,58.8718],[-2.8349,58.8726],[-2.838,58.8726],[-2.8406,58.875],[-2.8388,58.8755],[-2.8353,58.8774],[-2.8362,58.8785],[-2.835,58.8795],[-2.8366,58.8805],[-2.8386,58.8808],[-2.8411,58.8804],[-2.841,58.8818],[-2.842,58.8828],[-2.8447,58.884],[-2.8467,58.8835],[-2.8475,58.8852],[-2.8478,58.8879],[-2.8504,58.8887],[-2.8542,58.8885],[-2.8554,58.8899],[-2.8552,58.891],[-2.8586,58.8918],[-2.8596,58.8915],[-2.8619,58.8918],[-2.8677,58.8937],[-2.8675,58.8942],[-2.8715,58.8955],[-2.8744,58.8968],[-2.8785,58.8974],[-2.8801,58.8988],[-2.8838,58.8991],[-2.8862,58.8998],[-2.8879,58.8996],[-2.8895,58.8981],[-2.893,58.8959],[-2.895,58.8959],[-2.897,58.8953],[-2.8956,58.8909],[-2.8935,58.89],[-2.8909,58.8907],[-2.8895,58.8906],[-2.8859,58.8915],[-2.8829,58.8908],[-2.8828,58.8898],[-2.8857,58.8882],[-2.8865,58.8874],[-2.8904,58.885],[-2.8935,58.8843],[-2.8976,58.8837],[-2.9004,58.8837],[-2.9056,58.88],[-2.9035,58.8802],[-2.9054,58.8785],[-2.9051,58.8779],[-2.9074,58.8776],[-2.9109,58.8751],[-2.9119,58.8735],[-2.9155,58.8723],[-2.9133,58.8695],[-2.9119,58.8696],[-2.9102,58.8689],[-2.9089,58.8691],[-2.9065,58.8709],[-2.9072,58.8718],[-2.9049,58.873],[-2.905,58.8738],[-2.9016,58.8741],[-2.9003,58.8732],[-2.8981,58.8738],[-2.8973,58.8735],[-2.8936,58.8738],[-2.8889,58.8747],[-2.8853,58.8743],[-2.8828,58.8736],[-2.8824,58.873],[-2.8844,58.87],[-2.8876,58.869],[-2.8874,58.8682],[-2.8895,58.8666],[-2.8876,58.8658],[-2.8875,58.8641],[-2.8893,58.8626],[-2.8905,58.8601],[-2.8894,58.8571],[-2.8883,58.8557],[-2.8836,58.8537],[-2.879,58.8535],[-2.878,58.8527],[-2.8737,58.854],[-2.8723,58.8535],[-2.8624,58.8541],[-2.8611,58.8532],[-2.8575,58.8535],[-2.8564,58.8527],[-2.86,58.8514],[-2.8623,58.8507],[-2.8632,58.8501],[-2.8669,58.8491],[-2.8665,58.8486],[-2.8686,58.8479],[-2.8708,58.8464],[-2.8744,58.8458],[-2.8744,58.8454],[-2.8768,58.8445],[-2.8759,58.8439],[-2.8836,58.8438],[-2.886,58.8429],[-2.8874,58.8429],[-2.8886,58.841],[-2.8911,58.8407],[-2.8918,58.8411],[-2.8954,58.8408],[-2.898,58.8414],[-2.8997,58.8424],[-2.9027,58.8422],[-2.9049,58.8409],[-2.9056,58.8396],[-2.9041,58.8381],[-2.9015,58.8376],[-2.8986,58.836],[-2.8973,58.8362],[-2.8961,58.8356],[-2.8921,58.8357],[-2.8928,58.835],[-2.8881,58.8345],[-2.8869,58.8336],[-2.8857,58.8316],[-2.8862,58.8308],[-2.8854,58.8274],[-2.886,58.8257],[-2.8873,58.8252],[-2.8867,58.8238],[-2.8855,58.8231],[-2.8841,58.8232],[-2.8799,58.8224],[-2.8783,58.8213],[-2.879,58.8198],[-2.8775,58.8191],[-2.8793,58.8176],[-2.882,58.8167],[-2.8843,58.8166],[-2.8864,58.8172],[-2.8879,58.8188],[-2.8886,58.8202],[-2.8932,58.8188],[-2.8967,58.8183],[-2.898,58.8168],[-2.9001,58.8162],[-2.9012,58.8153],[-2.9045,58.8141],[-2.9059,58.813],[-2.9063,58.8116],[-2.9088,58.8108],[-2.9108,58.8087],[-2.9095,58.8078],[-2.9071,58.8082],[-2.9049,58.8076],[-2.9065,58.8057],[-2.9113,58.8038],[-2.9114,58.8023],[-2.9134,58.8013],[-2.9144,58.7996],[-2.9165,58.7994],[-2.9178,58.8003],[-2.9194,58.8004],[-2.9214,58.8012],[-2.9238,58.8],[-2.9222,58.7991],[-2.9205,58.7988],[-2.921,58.798],[-2.9239,58.7962],[-2.927,58.7947],[-2.9294,58.7948],[-2.9302,58.7934],[-2.9286,58.7922],[-2.9251,58.7918],[-2.9235,58.7909],[-2.9222,58.7915],[-2.9212,58.7903],[-2.922,58.7892],[-2.921,58.7881],[-2.9197,58.7855],[-2.9226,58.7849],[-2.9214,58.7842],[-2.921,58.7831],[-2.9239,58.782],[-2.9247,58.78],[-2.9258,58.7796],[-2.9262,58.7786],[-2.9249,58.7784],[-2.9246,58.7762],[-2.9272,58.775],[-2.9264,58.7734],[-2.9302,58.7727],[-2.932,58.7714],[-2.935,58.7711],[-2.9373,58.7701],[-2.9376,58.7683],[-2.9389,58.7676],[-2.9369,58.7666],[-2.9343,58.7659],[-2.9315,58.7642],[-2.9306,58.7626],[-2.9294,58.7614],[-2.928,58.761],[-2.925,58.7595],[-2.9232,58.7592],[-2.919,58.7583],[-2.916,58.7583],[-2.915,58.7561],[-2.9115,58.7556],[-2.9093,58.7546],[-2.9091,58.7537],[-2.9114,58.7521],[-2.9113,58.7509],[-2.9145,58.7497],[-2.9123,58.7491],[-2.9144,58.7476],[-2.9143,58.7467],[-2.9155,58.7457],[-2.9152,58.7439],[-2.9169,58.7428],[-2.917,58.7415],[-2.9183,58.7408],[-2.9232,58.7394],[-2.9228,58.7389],[-2.9195,58.7388],[-2.916,58.7392],[-2.9169,58.7378],[-2.9159,58.7367],[-2.9163,58.7353],[-2.9189,58.7348],[-2.9213,58.7354],[-2.9201,58.7335],[-2.9227,58.7327],[-2.9246,58.7332],[-2.9286,58.733],[-2.9295,58.7339],[-2.9343,58.7329],[-2.9372,58.7339],[-2.9395,58.733],[-2.9404,58.7319],[-2.9442,58.7322],[-2.947,58.7308],[-2.9497,58.7308],[-2.9504,58.7302],[-2.9554,58.7296],[-2.958,58.7298],[-2.9611,58.7295],[-2.9641,58.7307],[-2.9644,58.7316],[-2.9658,58.7321],[-2.9663,58.7337],[-2.9658,58.7343],[-2.9661,58.737],[-2.9648,58.7375],[-2.9661,58.7386],[-2.9661,58.7401],[-2.9669,58.7412],[-2.9689,58.7409],[-2.9695,58.7403],[-2.9717,58.7404],[-2.9745,58.738],[-2.9751,58.7387],[-2.9768,58.739],[-2.9773,58.7407],[-2.979,58.7423],[-2.977,58.744],[-2.9775,58.7454],[-2.9798,58.7457],[-2.9803,58.7462],[-2.983,58.7472],[-2.9854,58.7477],[-2.9862,58.7485],[-2.9863,58.7507],[-2.9881,58.7519],[-2.9882,58.7529],[-2.9911,58.7537],[-2.9931,58.7535],[-2.9932,58.7543],[-2.991,58.7563],[-2.9923,58.7578],[-2.9915,58.7591],[-2.9879,58.7611],[-2.9866,58.7608],[-2.9851,58.7612],[-2.9807,58.7608],[-2.9807,58.7627],[-2.9815,58.7637],[-2.9806,58.765],[-2.9814,58.7664],[-2.9805,58.7683],[-2.9789,58.7692],[-2.9796,58.7708],[-2.9811,58.7708],[-2.981,58.7728],[-2.9814,58.7738],[-2.9803,58.7753],[-2.9804,58.7773],[-2.98,58.7781],[-2.9825,58.7788],[-2.9816,58.7795],[-2.9819,58.7805],[-2.9835,58.7814],[-2.983,58.7821],[-2.9838,58.7833],[-2.9819,58.7842],[-2.9815,58.7849],[-2.9798,58.7855],[-2.9816,58.7868],[-2.9861,58.7865],[-2.9884,58.7855],[-2.991,58.7855],[-2.9935,58.7862],[-2.9956,58.7874],[-2.9965,58.7892],[-2.9962,58.79],[-3.0018,58.7945],[-3.0048,58.7958],[-3.0058,58.7972],[-3.0069,58.7974],[-3.0117,58.7972],[-3.0137,58.7974],[-3.0168,58.7988],[-3.0172,58.7998],[-3.0191,58.802],[-3.0191,58.8029],[-3.022,58.805],[-3.0226,58.8074],[-3.021,58.809],[-3.0195,58.8094],[-3.0179,58.8111],[-3.0165,58.8113],[-3.0161,58.8124],[-3.0133,58.8139],[-3.0105,58.8141],[-3.0096,58.8135],[-3.0056,58.8127],[-3.0046,58.8116],[-3.0028,58.8107],[-3.0019,58.8095],[-2.9989,58.8073],[-2.9982,58.8064],[-2.9956,58.8059],[-2.9978,58.8046],[-3.0001,58.8052],[-3.0015,58.804],[-3.0008,58.8021],[-2.9982,58.8014],[-2.9951,58.8023],[-2.9947,58.8033],[-2.9931,58.8035],[-2.992,58.8042],[-2.9878,58.8047],[-2.985,58.8058],[-2.9853,58.8069],[-2.9848,58.8078],[-2.9858,58.8085],[-2.9841,58.8109],[-2.9864,58.8126],[-2.9882,58.8134],[-2.9902,58.8138],[-2.9912,58.8153],[-2.9953,58.8165],[-2.9971,58.818],[-2.9986,58.8183],[-2.9996,58.8193],[-2.998,58.8202],[-2.9994,58.8215],[-2.9991,58.8227],[-3.0009,58.8244],[-3.0026,58.8252],[-3.0054,58.8258],[-3.0078,58.8252],[-3.0115,58.8232],[-3.0125,58.8224],[-3.0154,58.8213],[-3.0182,58.8207],[-3.0239,58.8179],[-3.0271,58.817],[-3.0325,58.816],[-3.0354,58.8177],[-3.0366,58.8195],[-3.0345,58.8225],[-3.0339,58.8237],[-3.032,58.8242],[-3.0291,58.8241],[-3.0274,58.8256],[-3.0259,58.8262],[-3.0253,58.8272],[-3.021,58.8294],[-3.0156,58.8332],[-3.014,58.8334],[-3.0103,58.8332],[-3.0045,58.8316],[-3.0017,58.8306],[-2.9977,58.8309],[-2.9946,58.8303],[-2.9951,58.8293],[-2.9926,58.8286],[-2.9902,58.8287],[-2.9883,58.8295],[-2.9892,58.8314],[-2.9869,58.8326],[-2.9811,58.8333],[-2.977,58.834],[-2.9738,58.8341],[-2.9717,58.8347],[-2.9696,58.8356],[-2.9634,58.8365],[-2.9604,58.8358],[-2.9604,58.8347],[-2.9623,58.8335],[-2.9622,58.8314],[-2.961,58.8288],[-2.9612,58.8279],[-2.9597,58.827],[-2.9559,58.827],[-2.9543,58.828],[-2.9525,58.8297],[-2.9518,58.8313],[-2.9501,58.8331],[-2.9504,58.8336],[-2.9476,58.8351],[-2.9457,58.8348],[-2.9443,58.8353],[-2.9418,58.835],[-2.9389,58.8353],[-2.9367,58.8348],[-2.9342,58.8352],[-2.9327,58.8358],[-2.9232,58.8365],[-2.9199,58.8373],[-2.911,58.8382],[-2.9096,58.8392],[-2.9065,58.84],[-2.9027,58.843],[-2.9052,58.8448],[-2.9065,58.8453],[-2.9091,58.8451],[-2.9119,58.8441],[-2.9132,58.8431],[-2.9144,58.8427],[-2.9167,58.8435],[-2.9185,58.8437],[-2.9215,58.8432],[-2.9254,58.8422],[-2.9305,58.8416],[-2.935,58.8417],[-2.9351,58.8422],[-2.9402,58.8432],[-2.9414,58.8438],[-2.945,58.8444],[-2.9473,58.8451],[-2.9519,58.8451],[-2.9537,58.846],[-2.9558,58.8463],[-2.9577,58.8461],[-2.9608,58.8475],[-2.9657,58.8484],[-2.9655,58.85],[-2.9645,58.8508],[-2.9672,58.8517],[-2.9686,58.853],[-2.9714,58.8528],[-2.974,58.8515],[-2.9784,58.8502],[-2.9808,58.8487],[-2.9822,58.8485],[-2.9851,58.8487],[-2.9855,58.8494],[-2.9838,58.8498],[-2.9848,58.8506],[-2.9894,58.8523],[-2.9901,58.853],[-2.9898,58.854],[-2.9879,58.8553],[-2.9834,58.857],[-2.9771,58.8582],[-2.9745,58.8591],[-2.9664,58.8602],[-2.9624,58.8605],[-2.9589,58.861],[-2.9569,58.8604],[-2.9626,58.8584],[-2.968,58.8563],[-2.969,58.8555],[-2.9689,58.854],[-2.9675,58.8532],[-2.9656,58.8529],[-2.9634,58.8533],[-2.9602,58.8528],[-2.9578,58.8543],[-2.9543,58.8557],[-2.9502,58.8569],[-2.9469,58.8582],[-2.9432,58.86],[-2.9411,58.8607],[-2.9379,58.8611],[-2.9289,58.8589],[-2.9204,58.856],[-2.9178,58.8549],[-2.9139,58.8563],[-2.9135,58.8567],[-2.914,58.8587],[-2.9148,58.8597],[-2.9143,58.8603],[-2.9149,58.8622],[-2.9163,58.864],[-2.917,58.8664],[-2.9148,58.8692],[-2.9137,58.8694],[-2.9158,58.8723],[-2.918,58.8718],[-2.9211,58.872],[-2.9222,58.8734],[-2.9238,58.8739],[-2.9242,58.8751],[-2.9238,58.8759],[-2.9243,58.8776],[-2.9236,58.8784],[-2.9214,58.8789],[-2.9113,58.879],[-2.9084,58.8799],[-2.906,58.8803],[-2.9032,58.8819],[-2.9004,58.8842],[-2.901,58.8858],[-2.8997,58.8877],[-2.8959,58.8908],[-2.8973,58.8952],[-2.9008,58.8951],[-2.903,58.8953],[-2.9062,58.895],[-2.9082,58.8956],[-2.9108,58.8957],[-2.9118,58.8947],[-2.9152,58.895],[-2.9187,58.8943],[-2.9184,58.8933],[-2.9168,58.8922],[-2.9158,58.8911],[-2.9159,58.8899],[-2.9175,58.8893],[-2.922,58.8898],[-2.9232,58.8913],[-2.9254,58.8913],[-2.9284,58.8901],[-2.9317,58.8908],[-2.9312,58.8916],[-2.9328,58.8925],[-2.9333,58.8936],[-2.9355,58.8938],[-2.9367,58.895],[-2.9349,58.8974],[-2.9358,58.8984],[-2.9338,58.9006],[-2.9333,58.9026],[-2.9352,58.9027],[-2.9364,58.9035],[-2.9393,58.9044],[-2.9401,58.905],[-2.9398,58.9069],[-2.9405,58.9084],[-2.9416,58.9087],[-2.9432,58.9109],[-2.9449,58.9119],[-2.9454,58.9129],[-2.9469,58.9137],[-2.9501,58.9144],[-2.9511,58.9152],[-2.951,58.9162],[-2.9523,58.9175],[-2.9522,58.9195],[-2.9528,58.9208],[-2.9547,58.9224],[-2.955,58.924],[-2.9588,58.9264],[-2.9595,58.9273],[-2.9615,58.9277],[-2.9619,58.9287],[-2.9638,58.9303],[-2.9643,58.9314],[-2.9659,58.9321],[-2.968,58.9348],[-2.9681,58.9358],[-2.9716,58.9385],[-2.9732,58.9404],[-2.9738,58.9427],[-2.974,58.9458],[-2.9721,58.9488],[-2.9731,58.9505],[-2.9706,58.955],[-2.9713,58.9566],[-2.9697,58.9581],[-2.9695,58.9589],[-2.9707,58.9597],[-2.9734,58.9605],[-2.9836,58.9615],[-2.9869,58.9598],[-2.9865,58.9586],[-2.9877,58.9578],[-2.9913,58.957],[-2.9903,58.9549],[-2.992,58.9547],[-2.9924,58.9539],[-2.9944,58.9524],[-2.9978,58.9508],[-2.9999,58.95],[-3.0033,58.9494],[-3.0031,58.948],[-3.0095,58.9449],[-3.0152,58.9428],[-3.0197,58.9423],[-3.0218,58.9422],[-3.0225,58.9416],[-3.0247,58.9409],[-3.0288,58.9404],[-3.0318,58.9391],[-3.0372,58.9394],[-3.0382,58.9389],[-3.0436,58.9375],[-3.0461,58.9378],[-3.0478,58.9384],[-3.0501,58.9383],[-3.0546,58.9375],[-3.0568,58.9367],[-3.0596,58.9363],[-3.0626,58.9364],[-3.0668,58.9355],[-3.0699,58.9368],[-3.07,58.9383],[-3.0744,58.9397],[-3.077,58.9389],[-3.0787,58.9379],[-3.0784,58.9348],[-3.0772,58.9339],[-3.0766,58.9324],[-3.0788,58.9287],[-3.0833,58.928],[-3.0853,58.9274],[-3.0881,58.928],[-3.0889,58.9285],[-3.0919,58.929],[-3.0941,58.9304],[-3.0958,58.9305],[-3.0965,58.9313],[-3.0987,58.9316],[-3.1027,58.9316],[-3.1068,58.9309],[-3.1082,58.9311],[-3.1142,58.9302],[-3.117,58.9288],[-3.118,58.9287],[-3.1204,58.9267],[-3.1221,58.9243],[-3.1214,58.9233],[-3.1197,58.9229],[-3.1184,58.9222],[-3.1156,58.9217],[-3.1164,58.9205],[-3.1202,58.9193],[-3.1248,58.9185],[-3.1291,58.917],[-3.1345,58.9162],[-3.1375,58.916],[-3.141,58.9164],[-3.1436,58.9172],[-3.1512,58.9181],[-3.1547,58.9198],[-3.1569,58.9199],[-3.161,58.9189],[-3.1603,58.918],[-3.1615,58.9168],[-3.164,58.9162],[-3.1697,58.9164],[-3.1715,58.9174],[-3.1733,58.9169],[-3.172,58.9161],[-3.1744,58.9137],[-3.1762,58.9127],[-3.1784,58.9123],[-3.1799,58.9113],[-3.1827,58.9119],[-3.1838,58.9128],[-3.1822,58.9145],[-3.1824,58.916],[-3.1832,58.9168],[-3.1853,58.9178],[-3.1881,58.9178],[-3.1913,58.9167],[-3.1922,58.9148],[-3.1919,58.9138],[-3.1907,58.913],[-3.1866,58.9117],[-3.1833,58.9103],[-3.1863,58.909],[-3.1893,58.9084],[-3.1923,58.9087],[-3.1949,58.9108],[-3.1928,58.9129],[-3.1949,58.9133],[-3.1966,58.9126],[-3.1997,58.9119],[-3.2027,58.9118],[-3.2077,58.9147],[-3.2095,58.9165],[-3.2124,58.9203],[-3.2168,58.9218],[-3.2189,58.9233],[-3.2223,58.9244],[-3.2251,58.9266],[-3.2253,58.9276],[-3.2275,58.9292],[-3.229,58.9307],[-3.2313,58.934],[-3.2315,58.9361],[-3.2327,58.9369],[-3.2322,58.9375],[-3.2342,58.9392],[-3.2355,58.9397],[-3.236,58.9408],[-3.2384,58.9426],[-3.2408,58.9434],[-3.2402,58.9451],[-3.2383,58.9438],[-3.2372,58.9441],[-3.2363,58.9453],[-3.2349,58.946],[-3.2354,58.9473],[-3.235,58.9483],[-3.2349,58.9503],[-3.2356,58.9515],[-3.2338,58.9522],[-3.2332,58.9532],[-3.2343,58.9562],[-3.2344,58.9574],[-3.2352,58.9581],[-3.236,58.9619],[-3.2342,58.9624],[-3.2332,58.9635],[-3.2337,58.9649],[-3.2331,58.9662],[-3.2344,58.9676],[-3.2383,58.9695],[-3.241,58.9711],[-3.2457,58.9704],[-3.2476,58.9711],[-3.2496,58.9725],[-3.2509,58.9724],[-3.2513,58.9744],[-3.2536,58.9761],[-3.2524,58.9784],[-3.2496,58.98],[-3.2471,58.9806],[-3.2486,58.9818],[-3.2516,58.982],[-3.2519,58.9809],[-3.2502,58.9805],[-3.2517,58.9791],[-3.2527,58.9788],[-3.2536,58.9776],[-3.2566,58.9751],[-3.2609,58.9731],[-3.2624,58.9707],[-3.2618,58.9705],[-3.2643,58.9686],[-3.2647,58.9675],[-3.2631,58.9669],[-3.2636,58.9659],[-3.2622,58.9644],[-3.2626,58.9623],[-3.2645,58.9619],[-3.2687,58.9636],[-3.2716,58.9634],[-3.2743,58.9638],[-3.2762,58.9635],[-3.2778,58.9625],[-3.2782,58.9607],[-3.2808,58.9608],[-3.2843,58.9599],[-3.2875,58.9606],[-3.287,58.958],[-3.2856,58.957],[-3.2865,58.9559],[-3.2863,58.9549],[-3.2935,58.9518],[-3.2944,58.9501],[-3.2966,58.949],[-3.2981,58.9499],[-3.3005,58.9494],[-3.3014,58.9498],[-3.3048,58.9493],[-3.3079,58.9494],[-3.3112,58.9501],[-3.3139,58.9504],[-3.3162,58.9521],[-3.3198,58.9526],[-3.3203,58.9523],[-3.3271,58.9522],[-3.3291,58.9529],[-3.3307,58.9543],[-3.3319,58.9544],[-3.3339,58.9562],[-3.3334,58.958],[-3.3343,58.959],[-3.3359,58.9598],[-3.3408,58.9614],[-3.3426,58.9613],[-3.3456,58.9634],[-3.3495,58.9625],[-3.3506,58.962],[-3.354,58.9623],[-3.3559,58.9632],[-3.3565,58.9641],[-3.3585,58.9645],[-3.3586,58.9657],[-3.3565,58.9662],[-3.356,58.9674],[-3.3546,58.9682],[-3.3544,58.969],[-3.3557,58.9704],[-3.3532,58.9715],[-3.3535,58.9738],[-3.3553,58.9748],[-3.3573,58.9753],[-3.3587,58.9762],[-3.3597,58.9782],[-3.3611,58.9794],[-3.361,58.9818],[-3.3618,58.9829],[-3.3604,58.983],[-3.3592,58.9851],[-3.3596,58.9873],[-3.3617,58.9881],[-3.363,58.9902],[-3.3635,58.9917],[-3.3625,58.9928],[-3.3645,58.9955],[-3.3675,58.997],[-3.3682,58.9987],[-3.3674,58.9999],[-3.3648,59.0003],[-3.3642,59.0023],[-3.3651,59.003],[-3.3637,59.0049],[-3.36,59.0063],[-3.3623,59.0065],[-3.3614,59.0078],[-3.362,59.0085],[-3.3587,59.0094],[-3.3622,59.011],[-3.3623,59.0115],[-3.3658,59.0132],[-3.3664,59.0154],[-3.3628,59.0159],[-3.3596,59.0167],[-3.3617,59.0185],[-3.3645,59.0184],[-3.3636,59.0198],[-3.3629,59.0219],[-3.3608,59.0226],[-3.3602,59.0233],[-3.361,59.0255],[-3.3604,59.0259],[-3.3606,59.0275],[-3.3596,59.0292],[-3.3618,59.0298],[-3.3584,59.0312],[-3.3563,59.0312],[-3.3539,59.0302],[-3.3543,59.0321],[-3.3528,59.0325],[-3.3505,59.0343],[-3.35,59.0352],[-3.3505,59.0363],[-3.3497,59.0377],[-3.3535,59.0407],[-3.3545,59.0425],[-3.3561,59.0429],[-3.3579,59.044],[-3.3578,59.0467],[-3.3562,59.0476],[-3.3562,59.0489],[-3.3534,59.0497],[-3.3521,59.051],[-3.3504,59.0509],[-3.3498,59.0516],[-3.3479,59.0521],[-3.3455,59.0518],[-3.3444,59.0497],[-3.3424,59.0499],[-3.3386,59.0511],[-3.3361,59.0529],[-3.3364,59.0542],[-3.3359,59.0554],[-3.3366,59.056],[-3.3405,59.0564],[-3.3416,59.056],[-3.3437,59.0567],[-3.3446,59.0578],[-3.346,59.0575],[-3.3466,59.0587],[-3.35,59.0614],[-3.3501,59.0639],[-3.3495,59.0649],[-3.3508,59.066],[-3.3485,59.0677],[-3.349,59.0688],[-3.3483,59.0703],[-3.3475,59.0736],[-3.3482,59.0745],[-3.3469,59.0758],[-3.3472,59.0773],[-3.3482,59.0775],[-3.3511,59.0809],[-3.3526,59.082],[-3.3543,59.0821],[-3.3553,59.0841],[-3.3523,59.0864],[-3.3531,59.0875],[-3.3512,59.0881],[-3.351,59.0897],[-3.3523,59.0941],[-3.3519,59.0956],[-3.3511,59.0959],[-3.3529,59.0985],[-3.3558,59.1016],[-3.3575,59.1031],[-3.3575,59.1037],[-3.3561,59.1051],[-3.355,59.1052],[-3.3516,59.107],[-3.3502,59.1088],[-3.3497,59.1101],[-3.3501,59.1111],[-3.3492,59.1118],[-3.3453,59.1126],[-3.3439,59.1134],[-3.3428,59.1153],[-3.3376,59.1165],[-3.3341,59.1179],[-3.3327,59.1173],[-3.3311,59.118],[-3.3273,59.1209],[-3.3261,59.1228],[-3.3244,59.1237],[-3.3258,59.1246],[-3.3253,59.1257],[-3.3267,59.1267],[-3.3262,59.1287],[-3.324,59.1286],[-3.3203,59.1304],[-3.3225,59.1312],[-3.3229,59.1321],[-3.326,59.133],[-3.3256,59.1336],[-3.3292,59.1343],[-3.3299,59.1352],[-3.3334,59.1342],[-3.3389,59.1344],[-3.3407,59.1353],[-3.3403,59.1381],[-3.3372,59.1382],[-3.3344,59.1379],[-3.3296,59.1381],[-3.3253,59.1372],[-3.3217,59.137],[-3.3197,59.1372],[-3.3178,59.1361],[-3.3158,59.1354],[-3.314,59.1357],[-3.3127,59.1366],[-3.3139,59.1377],[-3.3141,59.139],[-3.3106,59.139],[-3.3091,59.1399],[-3.3072,59.1394],[-3.305,59.14],[-3.3038,59.1394],[-3.3008,59.1399],[-3.2967,59.1393],[-3.294,59.1404],[-3.2896,59.1403],[-3.2889,59.14],[-3.2862,59.1408],[-3.2813,59.1412],[-3.2787,59.1406],[-3.2758,59.1415],[-3.2748,59.1431],[-3.2716,59.1446],[-3.2687,59.145],[-3.2663,59.1459],[-3.2632,59.1462],[-3.2602,59.1471],[-3.2538,59.1482],[-3.2519,59.1488],[-3.2498,59.1485],[-3.248,59.1488],[-3.2469,59.1495],[-3.2436,59.1505],[-3.2414,59.1521],[-3.239,59.1521],[-3.2381,59.1526],[-3.2356,59.1525],[-3.233,59.1519],[-3.2319,59.1525],[-3.2303,59.1523],[-3.229,59.151],[-3.2277,59.1518],[-3.2254,59.1522],[-3.2237,59.1537],[-3.2216,59.1539]]],[[[-3.3572,58.9333],[-3.3525,58.9328],[-3.3495,58.9317],[-3.3487,58.9307],[-3.3444,58.93],[-3.3421,58.9304],[-3.3428,58.9315],[-3.3447,58.9316],[-3.3454,58.9327],[-3.342,58.9331],[-3.3391,58.932],[-3.3383,58.9309],[-3.3298,58.9295],[-3.3255,58.9283],[-3.3231,58.9264],[-3.323,58.9251],[-3.322,58.9237],[-3.3222,58.9227],[-3.3195,58.9231],[-3.3205,58.9204],[-3.3211,58.9199],[-3.3201,58.918],[-3.3185,58.9177],[-3.3156,58.9183],[-3.3128,58.9171],[-3.3108,58.9152],[-3.3128,58.9121],[-3.3125,58.9115],[-3.3138,58.9101],[-3.3129,58.909],[-3.3103,58.9082],[-3.3087,58.9084],[-3.3073,58.9077],[-3.3057,58.9077],[-3.3042,58.9072],[-3.3025,58.9074],[-3.2999,58.9064],[-3.2951,58.9061],[-3.2935,58.9058],[-3.2899,58.9059],[-3.2858,58.9057],[-3.2837,58.9051],[-3.2823,58.9038],[-3.2774,58.9022],[-3.2758,58.9014],[-3.2715,58.9008],[-3.2685,58.9],[-3.2664,58.8987],[-3.2641,58.8968],[-3.2627,58.8963],[-3.2593,58.8955],[-3.2562,58.8955],[-3.2535,58.8944],[-3.2507,58.8928],[-3.2484,58.8921],[-3.2446,58.8903],[-3.2413,58.8877],[-3.2389,58.8869],[-3.2366,58.8873],[-3.2364,58.8884],[-3.232,58.8875],[-3.2288,58.8858],[-3.2278,58.8844],[-3.2265,58.8834],[-3.2221,58.8822],[-3.2151,58.8791],[-3.</t>
  </si>
  <si>
    <t>{"type":"MultiPolygon","coordinates":[[[[-1.0455,60.7344],[-1.0431,60.7344],[-1.0421,60.7337],[-1.042,60.7322],[-1.0405,60.732],[-1.0373,60.73],[-1.0342,60.73],[-1.0326,60.7307],[-1.0279,60.7277],[-1.0268,60.7279],[-1.0249,60.7256],[-1.0199,60.7267],[-1.0118,60.7268],[-1.0117,60.7251],[-1.0111,60.7243],[-1.0144,60.7222],[-1.0133,60.7209],[-1.0108,60.7199],[-1.0082,60.7202],[-1.0056,60.722],[-1.0051,60.7228],[-1.0031,60.7223],[-1.0012,60.7211],[-1,60.7212],[-0.9992,60.7197],[-1.0008,60.7181],[-1.0002,60.7174],[-1.0014,60.7155],[-1.0049,60.715],[-1.0072,60.7156],[-1.0091,60.714],[-1.0082,60.7127],[-1.0061,60.7103],[-1.0064,60.7089],[-1.0054,60.7077],[-1.0031,60.707],[-1.0044,60.7062],[-1.0033,60.7056],[-1.0015,60.7056],[-1.001,60.707],[-0.9987,60.7072],[-0.9982,60.7065],[-0.9965,60.7059],[-0.9959,60.7036],[-0.9951,60.7026],[-0.9931,60.7024],[-0.991,60.7028],[-0.9905,60.7021],[-0.9864,60.7005],[-0.9881,60.6986],[-0.9909,60.6983],[-0.993,60.6987],[-0.9952,60.7008],[-1.0003,60.7031],[-1.0026,60.7029],[-1.0042,60.7035],[-1.0057,60.703],[-1.0065,60.7019],[-1.0039,60.7003],[-0.9995,60.6995],[-0.9982,60.6985],[-0.9989,60.6977],[-1.0011,60.6967],[-1.0008,60.6951],[-1.0017,60.6936],[-0.999,60.6919],[-0.9983,60.6911],[-0.9956,60.6904],[-0.9958,60.6896],[-0.9981,60.6886],[-0.9986,60.6871],[-0.9984,60.6859],[-1.0004,60.6847],[-1.0011,60.6833],[-1.0005,60.6825],[-0.9961,60.6827],[-0.9952,60.6821],[-0.9929,60.6781],[-0.9939,60.6765],[-0.9955,60.676],[-0.9957,60.6753],[-0.9976,60.6746],[-0.9981,60.6735],[-0.9968,60.6722],[-0.9967,60.6682],[-0.9955,60.6676],[-0.9941,60.6639],[-0.9942,60.663],[-0.9925,60.6614],[-0.991,60.6605],[-0.99,60.657],[-0.9891,60.6563],[-0.989,60.6539],[-0.9908,60.6521],[-0.9939,60.6522],[-0.9957,60.6518],[-0.9965,60.6503],[-0.9987,60.6493],[-0.9966,60.6474],[-0.9959,60.6427],[-0.9964,60.6421],[-0.9944,60.6406],[-0.9919,60.6397],[-0.99,60.6397],[-0.9881,60.6407],[-0.9832,60.6414],[-0.9811,60.6401],[-0.9817,60.6391],[-0.9815,60.6372],[-0.983,60.6364],[-0.9854,60.6363],[-0.9885,60.6368],[-0.9898,60.6365],[-0.9913,60.6355],[-0.9912,60.6344],[-0.9922,60.6338],[-0.9961,60.6332],[-0.9988,60.6332],[-0.9992,60.634],[-0.999,60.6356],[-1.0011,60.6381],[-1.003,60.6388],[-1.0059,60.6391],[-1.0102,60.6389],[-1.0157,60.6384],[-1.0224,60.6396],[-1.0279,60.6424],[-1.0311,60.6424],[-1.0373,60.645],[-1.0397,60.6454],[-1.0402,60.6466],[-1.0428,60.6489],[-1.0446,60.6515],[-1.0431,60.6524],[-1.043,60.6542],[-1.0454,60.657],[-1.0471,60.6579],[-1.0479,60.659],[-1.0516,60.6595],[-1.0543,60.6602],[-1.0586,60.6618],[-1.0635,60.6658],[-1.0642,60.6668],[-1.0669,60.6669],[-1.0647,60.6628],[-1.0645,60.6598],[-1.0627,60.6591],[-1.0606,60.6574],[-1.0581,60.6564],[-1.0553,60.6542],[-1.0547,60.6532],[-1.0541,60.649],[-1.0523,60.6476],[-1.0506,60.6457],[-1.0506,60.6443],[-1.052,60.6436],[-1.0527,60.6425],[-1.0498,60.6411],[-1.0461,60.6403],[-1.0435,60.6381],[-1.0424,60.6375],[-1.0424,60.6361],[-1.0432,60.6345],[-1.0377,60.6318],[-1.0378,60.6308],[-1.0366,60.6302],[-1.0328,60.6303],[-1.0295,60.6295],[-1.0247,60.6291],[-1.0228,60.6287],[-1.0208,60.6263],[-1.02,60.6258],[-1.0208,60.6233],[-1.0202,60.6213],[-1.0209,60.62],[-1.0191,60.6189],[-1.0188,60.6169],[-1.02,60.6148],[-1.0213,60.6134],[-1.0235,60.6118],[-1.0246,60.6094],[-1.0267,60.6071],[-1.0279,60.6053],[-1.0302,60.6047],[-1.0354,60.6042],[-1.0392,60.6051],[-1.041,60.6044],[-1.0416,60.6034],[-1.0434,60.6017],[-1.0457,60.6005],[-1.0482,60.6004],[-1.0505,60.6011],[-1.0522,60.6025],[-1.0539,60.6054],[-1.0559,60.6073],[-1.0581,60.6082],[-1.0609,60.6085],[-1.0692,60.6106],[-1.0711,60.6102],[-1.0722,60.6092],[-1.0754,60.6078],[-1.0794,60.607],[-1.078,60.6062],[-1.0713,60.6042],[-1.0659,60.6041],[-1.0637,60.6031],[-1.063,60.601],[-1.0621,60.6007],[-1.0619,60.5996],[-1.0611,60.5983],[-1.0579,60.5978],[-1.0564,60.5979],[-1.0551,60.5991],[-1.0521,60.5986],[-1.0495,60.5971],[-1.0476,60.5964],[-1.0451,60.5965],[-1.0427,60.5973],[-1.041,60.597],[-1.0383,60.5974],[-1.0351,60.5972],[-1.0315,60.5975],[-1.0304,60.597],[-1.0302,60.5924],[-1.0292,60.5918],[-1.0295,60.5898],[-1.0291,60.5874],[-1.0253,60.587],[-1.0244,60.5889],[-1.023,60.59],[-1.0176,60.591],[-1.0165,60.5897],[-1.0145,60.5889],[-1.0145,60.5877],[-1.0154,60.5866],[-1.0148,60.5853],[-1.0167,60.5848],[-1.0176,60.5825],[-1.0155,60.5818],[-1.0108,60.5834],[-1.0095,60.5823],[-1.0059,60.5818],[-1.0035,60.5817],[-1.003,60.5811],[-1.0025,60.5782],[-1.0038,60.5779],[-1.0045,60.5765],[-1.0069,60.5751],[-1.0102,60.5754],[-1.0092,60.5741],[-1.0094,60.5724],[-1.0086,60.5723],[-1.0069,60.5704],[-1.0051,60.5698],[-1.0039,60.5686],[-1.0037,60.5662],[-1.0052,60.5651],[-1.0072,60.5645],[-1.0076,60.5633],[-1.0109,60.5642],[-1.0133,60.5638],[-1.0174,60.5623],[-1.0188,60.5626],[-1.0198,60.5617],[-1.0218,60.562],[-1.0239,60.5612],[-1.0232,60.5604],[-1.0202,60.5596],[-1.018,60.5597],[-1.0162,60.5586],[-1.0155,60.5576],[-1.0162,60.556],[-1.0176,60.5549],[-1.0171,60.5544],[-1.0148,60.5543],[-1.0113,60.5532],[-1.0127,60.5525],[-1.0132,60.5511],[-1.0146,60.5511],[-1.0135,60.5487],[-1.0171,60.5475],[-1.0173,60.5471],[-1.0212,60.5469],[-1.0235,60.5474],[-1.0267,60.549],[-1.0284,60.5492],[-1.032,60.5475],[-1.0357,60.5477],[-1.0381,60.5475],[-1.0395,60.5487],[-1.042,60.5493],[-1.0423,60.5502],[-1.0443,60.5503],[-1.0481,60.55],[-1.0481,60.5483],[-1.0485,60.5461],[-1.0477,60.5444],[-1.0484,60.5435],[-1.0464,60.5428],[-1.0445,60.5429],[-1.0425,60.5417],[-1.0403,60.5417],[-1.0388,60.5403],[-1.0391,60.5392],[-1.0375,60.5388],[-1.0353,60.5388],[-1.0351,60.5371],[-1.0375,60.5354],[-1.0408,60.5356],[-1.0423,60.5353],[-1.0426,60.5339],[-1.0407,60.5335],[-1.0383,60.5324],[-1.0379,60.5308],[-1.0359,60.5303],[-1.032,60.5314],[-1.0304,60.5308],[-1.029,60.5311],[-1.0243,60.5332],[-1.0228,60.5337],[-1.021,60.5327],[-1.021,60.531],[-1.0229,60.5286],[-1.024,60.5281],[-1.0253,60.5264],[-1.0276,60.5258],[-1.0283,60.5245],[-1.0279,60.5235],[-1.0265,60.5233],[-1.0265,60.5219],[-1.0246,60.5216],[-1.0255,60.5201],[-1.0237,60.5192],[-1.0258,60.5189],[-1.0263,60.5183],[-1.0298,60.5182],[-1.0313,60.5154],[-1.0309,60.5144],[-1.0292,60.5128],[-1.0295,60.5118],[-1.0251,60.5107],[-1.025,60.5096],[-1.0275,60.5095],[-1.0289,60.5102],[-1.0334,60.5107],[-1.0358,60.5107],[-1.0338,60.5088],[-1.0348,60.5082],[-1.0327,60.5066],[-1.0342,60.5062],[-1.0351,60.505],[-1.0344,60.5041],[-1.0349,60.5028],[-1.0368,60.5025],[-1.0374,60.5017],[-1.0349,60.501],[-1.0343,60.4992],[-1.0313,60.4983],[-1.0297,60.4985],[-1.0273,60.4979],[-1.0292,60.4965],[-1.0309,60.4961],[-1.0302,60.4951],[-1.0327,60.494],[-1.0362,60.4945],[-1.0378,60.4942],[-1.0387,60.4922],[-1.0397,60.4914],[-1.039,60.4901],[-1.0415,60.4893],[-1.0446,60.4898],[-1.045,60.4905],[-1.0441,60.4918],[-1.0465,60.4916],[-1.0487,60.4906],[-1.0508,60.4907],[-1.0537,60.4914],[-1.0529,60.4928],[-1.0492,60.4934],[-1.0452,60.4951],[-1.0387,60.4968],[-1.0377,60.4973],[-1.038,60.4984],[-1.0398,60.4989],[-1.0429,60.4979],[-1.0462,60.4963],[-1.0478,60.4952],[-1.0515,60.4951],[-1.0558,60.4937],[-1.0561,60.493],[-1.0593,60.4934],[-1.0594,60.4921],[-1.0631,60.4904],[-1.068,60.4894],[-1.0702,60.4901],[-1.0742,60.4924],[-1.0754,60.4926],[-1.0845,60.4962],[-1.0864,60.498],[-1.0896,60.499],[-1.0919,60.4994],[-1.0933,60.4992],[-1.0946,60.4975],[-1.0964,60.4976],[-1.0988,60.4963],[-1.1002,60.4959],[-1.1033,60.4962],[-1.1076,60.4976],[-1.1097,60.4978],[-1.1112,60.5005],[-1.1122,60.5008],[-1.112,60.5029],[-1.1135,60.5031],[-1.1156,60.5041],[-1.1169,60.5032],[-1.1172,60.5021],[-1.1214,60.5008],[-1.1219,60.499],[-1.1199,60.4964],[-1.1178,60.4949],[-1.1168,60.4935],[-1.1156,60.4931],[-1.1131,60.4936],[-1.1092,60.4939],[-1.1076,60.4937],[-1.1062,60.4924],[-1.1023,60.4917],[-1.1003,60.4919],[-1.0969,60.4901],[-1.0969,60.4892],[-1.0981,60.4883],[-1.0982,60.487],[-1.0973,60.4859],[-1.1009,60.4782],[-1.1042,60.4764],[-1.141,60.4617],[-1.1473,60.4617],[-1.1803,60.4622],[-1.1805,60.4616],[-1.1781,60.4607],[-1.1764,60.4589],[-1.1766,60.4582],[-1.1756,60.4562],[-1.177,60.4541],[-1.1768,60.4533],[-1.1798,60.4525],[-1.1841,60.4506],[-1.189,60.4492],[-1.1938,60.4474],[-1.1981,60.4465],[-1.1979,60.4453],[-1.197,60.4449],[-1.1895,60.4449],[-1.1845,60.446],[-1.1784,60.4467],[-1.1749,60.4467],[-1.1724,60.4455],[-1.1716,60.444],[-1.1688,60.4433],[-1.168,60.4424],[-1.1658,60.4413],[-1.1646,60.4398],[-1.1644,60.4385],[-1.166,60.4371],[-1.1688,60.437],[-1.1711,60.4374],[-1.1769,60.437],[-1.1808,60.4361],[-1.184,60.4351],[-1.184,60.4339],[-1.1863,60.4343],[-1.1906,60.4328],[-1.192,60.4319],[-1.1919,60.4311],[-1.1905,60.4301],[-1.1887,60.4306],[-1.1875,60.4314],[-1.1831,60.4323],[-1.1822,60.4334],[-1.1803,60.4333],[-1.1771,60.4341],[-1.1732,60.4338],[-1.1724,60.4327],[-1.1729,60.4319],[-1.1712,60.4312],[-1.1745,60.4301],[-1.176,60.4284],[-1.1726,60.4277],[-1.1717,60.4273],[-1.1703,60.4257],[-1.1692,60.4253],[-1.1681,60.4232],[-1.1668,60.4223],[-1.1682,60.42],[-1.1705,60.4203],[-1.1743,60.4205],[-1.1773,60.4203],[-1.1819,60.4208],[-1.1889,60.4227],[-1.191,60.4239],[-1.1914,60.4249],[-1.1938,60.4264],[-1.1943,60.4271],[-1.1914,60.4295],[-1.1932,60.4305],[-1.1951,60.4311],[-1.1973,60.4305],[-1.2008,60.429],[-1.2042,60.4277],[-1.2078,60.4252],[-1.2109,60.4234],[-1.2151,60.4216],[-1.2205,60.42],[-1.2231,60.4191],[-1.228,60.4168],[-1.228,60.4155],[-1.2297,60.4142],[-1.2326,60.4132],[-1.2374,60.4121],[-1.2416,60.4104],[-1.25,60.4072],[-1.2518,60.4062],[-1.2547,60.405],[-1.2552,60.4043],[-1.2575,60.403],[-1.2561,60.402],[-1.254,60.4014],[-1.252,60.4019],[-1.2478,60.4044],[-1.2423,60.4061],[-1.2368,60.4074],[-1.2318,60.4093],[-1.2261,60.4113],[-1.2201,60.4128],[-1.2175,60.4139],[-1.211,60.416],[-1.2019,60.4186],[-1.1936,60.4201],[-1.1924,60.4186],[-1.1914,60.4182],[-1.1915,60.4168],[-1.1897,60.4154],[-1.1893,60.4144],[-1.1925,60.4127],[-1.1969,60.4112],[-1.205,60.409],[-1.2116,60.4067],[-1.221,60.4042],[-1.222,60.4028],[-1.2216,60.4021],[-1.2167,60.4012],[-1.2104,60.403],[-1.2076,60.4035],[-1.203,60.4048],[-1.1961,60.4075],[-1.1893,60.4093],[-1.1829,60.4115],[-1.1756,60.4135],[-1.1696,60.4144],[-1.1682,60.4132],[-1.169,60.4123],[-1.1682,60.409],[-1.1677,60.408],[-1.1683,60.4068],[-1.168,60.4057],[-1.1699,60.4044],[-1.1702,60.4031],[-1.1677,60.4025],[-1.1664,60.4004],[-1.1699,60.3995],[-1.169,60.3982],[-1.1665,60.3988],[-1.1659,60.3975],[-1.1667,60.3926],[-1.1665,60.3913],[-1.1669,60.3894],[-1.1659,60.3879],[-1.1659,60.3867],[-1.1667,60.386],[-1.1667,60.3843],[-1.1673,60.3832],[-1.1663,60.3822],[-1.1649,60.3787],[-1.1633,60.3781],[-1.1624,60.3794],[-1.1623,60.3818],[-1.1632,60.3843],[-1.1624,60.386],[-1.1627,60.3872],[-1.1608,60.3896],[-1.156,60.3917],[-1.1563,60.3926],[-1.1542,60.3945],[-1.1552,60.3953],[-1.1562,60.3968],[-1.1554,60.3989],[-1.1542,60.4004],[-1.153,60.4029],[-1.1505,60.4043],[-1.149,60.4043],[-1.1473,60.4035],[-1.1454,60.4037],[-1.1438,60.4046],[-1.1432,60.4031],[-1.1433,60.4014],[-1.1403,60.4003],[-1.1384,60.4008],[-1.134,60.401],[-1.133,60.4014],[-1.1346,60.4033],[-1.1331,60.4037],[-1.1311,60.4027],[-1.1293,60.4023],[-1.1237,60.403],[-1.1235,60.4042],[-1.1222,60.4046],[-1.1224,60.4055],[-1.1247,60.4059],[-1.1261,60.4067],[-1.1269,60.4081],[-1.13,60.4076],[-1.1304,60.4054],[-1.1317,60.4056],[-1.1321,60.4068],[-1.1339,60.4065],[-1.1343,60.4076],[-1.1338,60.4089],[-1.1343,60.4099],[-1.1369,60.4112],[-1.1365,60.4127],[-1.1349,60.4133],[-1.1325,60.4136],[-1.1322,60.4142],[-1.1299,60.4151],[-1.1295,60.4158],[-1.1264,60.4177],[-1.1251,60.4178],[-1.1226,60.4191],[-1.121,60.4213],[-1.1227,60.4233],[-1.1207,60.4246],[-1.1205,60.4275],[-1.1195,60.4292],[-1.1172,60.4299],[-1.1155,60.4282],[-1.1131,60.4282],[-1.1104,60.4269],[-1.1087,60.4245],[-1.1095,60.4236],[-1.1119,60.4233],[-1.1133,60.4217],[-1.1127,60.4206],[-1.1124,60.4185],[-1.1142,60.4175],[-1.1143,60.4166],[-1.1122,60.4155],[-1.1108,60.4155],[-1.1083,60.418],[-1.1065,60.4182],[-1.1036,60.418],[-1.1,60.4182],[-1.0994,60.4206],[-1.1003,60.4225],[-1.1045,60.4224],[-1.1041,60.4229],[-1.1014,60.423],[-1.0998,60.4234],[-1.0994,60.4244],[-1.1005,60.4259],[-1.1001,60.4266],[-1.0977,60.4277],[-1.095,60.4299],[-1.0922,60.4303],[-1.0904,60.4315],[-1.0899,60.4337],[-1.0903,60.4364],[-1.0858,60.4385],[-1.0835,60.4383],[-1.0817,60.4372],[-1.0797,60.438],[-1.0767,60.4409],[-1.0744,60.442],[-1.0741,60.4434],[-1.0723,60.4439],[-1.072,60.4455],[-1.07,60.4459],[-1.0687,60.4444],[-1.0666,60.4458],[-1.0664,60.4467],[-1.0643,60.4477],[-1.0621,60.4478],[-1.0602,60.4473],[-1.0591,60.4481],[-1.0574,60.4478],[-1.0553,60.4484],[-1.0536,60.4486],[-1.0537,60.4497],[-1.0501,60.4504],[-1.0488,60.4484],[-1.0502,60.4474],[-1.0505,60.4457],[-1.0513,60.4441],[-1.0536,60.4432],[-1.0532,60.4417],[-1.0502,60.4416],[-1.0513,60.4409],[-1.051,60.4394],[-1.0485,60.4405],[-1.048,60.4397],[-1.0498,60.4379],[-1.0506,60.4379],[-1.0515,60.4362],[-1.0538,60.433],[-1.0549,60.4329],[-1.0551,60.4318],[-1.0599,60.4302],[-1.0643,60.4277],[-1.066,60.4276],[-1.0678,60.4263],[-1.0682,60.4253],[-1.0695,60.4243],[-1.0705,60.422],[-1.0741,60.4211],[-1.0784,60.419],[-1.0782,60.4187],[-1.0828,60.4159],[-1.0843,60.4154],[-1.0838,60.4144],[-1.0854,60.4122],[-1.0896,60.4095],[-1.092,60.4091],[-1.0933,60.4093],[-1.0961,60.4075],[-1.0977,60.4073],[-1.0976,60.4059],[-1.1002,60.4057],[-1.1031,60.4049],[-1.104,60.4057],[-1.1055,60.4055],[-1.1064,60.4041],[-1.1083,60.4033],[-1.1089,60.4025],[-1.1126,60.4014],[-1.1163,60.4015],[-1.1183,60.4022],[-1.1207,60.4017],[-1.1213,60.3999],[-1.1243,60.3967],[-1.1274,60.3955],[-1.1282,60.3941],[-1.1322,60.3919],[-1.1333,60.3903],[-1.1347,60.3891],[-1.1379,60.3858],[-1.1383,60.3847],[-1.1407,60.3834],[-1.1405,60.3816],[-1.1391,60.3814],[-1.1372,60.383],[-1.1359,60.3831],[-1.1355,60.3818],[-1.134,60.3818],[-1.1328,60.383],[-1.1302,60.3841],[-1.1304,60.382],[-1.1271,60.3821],[-1.1275,60.3811],[-1.1308,60.3792],[-1.1309,60.378],[-1.132,60.376],[-1.1309,60.3736],[-1.1292,60.373],[-1.1305,60.3721],[-1.1322,60.3721],[-1.1331,60.3708],[-1.1293,60.3697],[-1.1265,60.3706],[-1.1247,60.3721],[-1.1236,60.3743],[-1.1244,60.3747],[-1.123,60.3766],[-1.1234,60.3778],[-1.121,60.3803],[-1.1201,60.3819],[-1.119,60.382],[-1.1156,60.3843],[-1.1157,60.3862],[-1.1147,60.3866],[-1.1126,60.3888],[-1.1122,60.3901],[-1.1106,60.3918],[-1.1098,60.392],[-1.1089,60.3935],[-1.1077,60.3941],[-1.1061,60.3938],[-1.1056,60.392],[-1.1015,60.3928],[-1.1007,60.3924],[-1.0979,60.3925],[-1.0942,60.3908],[-1.0923,60.3904],[-1.0905,60.388],[-1.089,60.3871],[-1.0859,60.3869],[-1.0824,60.3884],[-1.0795,60.3878],[-1.0757,60.3884],[-1.0742,60.3879],[-1.0728,60.3859],[-1.0729,60.3851],[-1.0749,60.3834],[-1.0763,60.3836],[-1.0764,60.3824],[-1.0791,60.3803],[-1.0801,60.379],[-1.0807,60.3758],[-1.0806,60.3749],[-1.0779,60.3753],[-1.0753,60.3747],[-1.0754,60.3719],[-1.0744,60.3709],[-1.0748,60.3672],[-1.0743,60.3663],[-1.0748,60.3653],[-1.0744,60.3642],[-1.0765,60.3631],[-1.0769,60.3593],[-1.0741,60.3589],[-1.0741,60.3575],[-1.0756,60.3563],[-1.0765,60.3576],[-1.0783,60.3577],[-1.0801,60.3562],[-1.0817,60.3562],[-1.0828,60.355],[-1.0858,60.355],[-1.0866,60.3541],[-1.0887,60.3554],[-1.0912,60.3553],[-1.0928,60.3546],[-1.0944,60.3552],[-1.0971,60.3552],[-1.1011,60.3527],[-1.1051,60.3496],[-1.1085,60.3488],[-1.1081,60.3479],[-1.109,60.3467],[-1.1109,60.3471],[-1.1149,60.3465],[-1.1152,60.3456],[-1.1174,60.3454],[-1.1204,60.3456],[-1.1222,60.3463],[-1.1233,60.346],[-1.1249,60.348],[-1.126,60.3488],[-1.1279,60.349],[-1.1295,60.3486],[-1.1308,60.3496],[-1.134,60.3488],[-1.1368,60.3492],[-1.1414,60.3488],[-1.1444,60.3491],[-1.1482,60.3502],[-1.1524,60.3499],[-1.1536,60.3493],[-1.1555,60.3497],[-1.1554,60.3505],[-1.1574,60.3505],[-1.1603,60.3513],[-1.1611,60.3519],[-1.1636,60.352],[-1.1659,60.3529],[-1.1687,60.3524],[-1.1717,60.3524],[-1.1774,60.3515],[-1.1798,60.3515],[-1.1832,60.3518],[-1.1848,60.3509],[-1.1817,60.3498],[-1.1813,60.3489],[-1.176,60.3475],[-1.1744,60.3462],[-1.1725,60.3423],[-1.1728,60.3407],[-1.1717,60.3393],[-1.1723,60.3383],[-1.173,60.334],[-1.174,60.3315],[-1.1731,60.3299],[-1.1715,60.3292],[-1.17,60.3279],[-1.1686,60.3277],[-1.1663,60.328],[-1.1648,60.3294],[-1.1644,60.3309],[-1.1633,60.3319],[-1.1642,60.3328],[-1.1623,60.3336],[-1.1628,60.3348],[-1.1603,60.3353],[-1.1584,60.3378],[-1.1548,60.3379],[-1.154,60.3368],[-1.1519,60.3356],[-1.1522,60.3323],[-1.1499,60.3317],[-1.1494,60.3302],[-1.1474,60.3303],[-1.1477,60.3313],[-1.1471,60.3329],[-1.1452,60.3319],[-1.1432,60.3322],[-1.1398,60.3299],[-1.1394,60.3288],[-1.137,60.3273],[-1.1361,60.3253],[-1.1335,60.3277],[-1.1328,60.3276],[-1.1291,60.3259],[-1.1267,60.3255],[-1.1259,60.3242],[-1.124,60.3238],[-1.122,60.3239],[-1.1202,60.3245],[-1.1187,60.327],[-1.1203,60.3278],[-1.1206,60.3289],[-1.1186,60.329],[-1.1173,60.3277],[-1.1132,60.3282],[-1.1101,60.3275],[-1.1088,60.3264],[-1.1103,60.3251],[-1.1109,60.3234],[-1.109,60.3222],[-1.107,60.3219],[-1.1045,60.322],[-1.1011,60.3216],[-1.0982,60.3216],[-1.0961,60.322],[-1.0961,60.323],[-1.0939,60.324],[-1.0894,60.3252],[-1.0881,60.3262],[-1.0865,60.3255],[-1.085,60.3261],[-1.0823,60.3247],[-1.0835,60.3233],[-1.0823,60.323],[-1.0798,60.3231],[-1.0799,60.3222],[-1.0809,60.3216],[-1.0829,60.3197],[-1.0843,60.3194],[-1.0856,60.3182],[-1.089,60.3173],[-1.089,60.3152],[-1.0909,60.3141],[-1.0903,60.3135],[-1.0911,60.312],[-1.0924,60.3111],[-1.0915,60.31],[-1.089,60.3093],[-1.0904,60.3081],[-1.0882,60.3076],[-1.0882,60.3058],[-1.0865,60.3057],[-1.0839,60.3065],[-1.082,60.3063],[-1.0835,60.3052],[-1.0816,60.3049],[-1.0824,60.303],[-1.0834,60.3031],[-1.0835,60.3009],[-1.0853,60.3003],[-1.0863,60.2994],[-1.09,60.2995],[-1.0903,60.301],[-1.0925,60.3009],[-1.0952,60.3004],[-1.0993,60.3034],[-1.101,60.3033],[-1.1005,60.3018],[-1.1022,60.3012],[-1.1094,60.3022],[-1.1096,60.303],[-1.1127,60.3033],[-1.116,60.3025],[-1.1199,60.3008],[-1.1226,60.2994],[-1.1243,60.2992],[-1.1249,60.2982],[-1.1273,60.2979],[-1.1279,60.2957],[-1.1306,60.2956],[-1.1311,60.294],[-1.1326,60.293],[-1.1347,60.2922],[-1.1373,60.2918],[-1.1395,60.2904],[-1.141,60.2902],[-1.143,60.2893],[-1.1463,60.2861],[-1.1491,60.2855],[-1.1489,60.2848],[-1.1515,60.2845],[-1.1528,60.2839],[-1.1549,60.2839],[-1.156,60.2825],[-1.1584,60.2815],[-1.1594,60.2806],[-1.1581,60.2799],[-1.1584,60.2791],[-1.1566,60.2782],[-1.155,60.2781],[-1.151,60.2787],[-1.1501,60.2778],[-1.1476,60.2784],[-1.1476,60.2796],[-1.1453,60.2806],[-1.1431,60.2803],[-1.1458,60.278],[-1.1466,60.2767],[-1.1501,60.2758],[-1.1525,60.2741],[-1.153,60.2731],[-1.1512,60.2721],[-1.1511,60.2713],[-1.1463,60.2693],[-1.1474,60.2672],[-1.1464,60.267],[-1.1452,60.2685],[-1.147,60.2703],[-1.1457,60.2726],[-1.1421,60.2723],[-1.1414,60.2728],[-1.1367,60.2741],[-1.134,60.2739],[-1.1332,60.2733],[-1.134,60.2723],[-1.1307,60.2721],[-1.1277,60.2729],[-1.1252,60.2732],[-1.124,60.2725],[-1.1258,60.2719],[-1.1262,60.2711],[-1.1236,60.2709],[-1.1225,60.2713],[-1.1193,60.2716],[-1.1165,60.2729],[-1.1194,60.2729],[-1.1191,60.2741],[-1.1196,60.2757],[-1.1143,60.2771],[-1.1124,60.2766],[-1.1076,60.2762],[-1.1082,60.2744],[-1.1127,60.2726],[-1.1148,60.2725],[-1.1151,60.2718],[-1.1167,60.2712],[-1.1148,60.2702],[-1.1144,60.269],[-1.1154,60.2684],[-1.1148,60.2674],[-1.1128,60.2666],[-1.1084,60.2663],[-1.1063,60.2672],[-1.1029,60.2691],[-1.0974,60.2707],[-1.0962,60.2699],[-1.0962,60.2682],[-1.0977,60.2676],[-1.0959,60.2661],[-1.0978,60.265],[-1.0957,60.2631],[-1.0984,60.2615],[-1.0988,60.2605],[-1.1018,60.2593],[-1.1018,60.2589],[-1.1052,60.2582],[-1.1072,60.2584],[-1.107,60.2591],[-1.1114,60.2591],[-1.114,60.2603],[-1.1159,60.2595],[-1.1163,60.2607],[-1.1183,60.261],[-1.1206,60.2621],[-1.1218,60.2632],[-1.1229,60.2633],[-1.1254,60.2614],[-1.1285,60.2599],[-1.1356,60.259],[-1.1435,60.2594],[-1.1421,60.2585],[-1.1432,60.2574],[-1.1444,60.2536],[-1.1454,60.2528],[-1.1446,60.252],[-1.1475,60.2507],[-1.1503,60.2487],[-1.1525,60.2487],[-1.1537,60.2474],[-1.1538,60.2465],[-1.1516,60.2462],[-1.1479,60.2477],[-1.1448,60.2487],[-1.1408,60.2507],[-1.1386,60.2509],[-1.1393,60.2493],[-1.144,60.2484],[-1.1447,60.2477],[-1.147,60.2471],[-1.1462,60.2463],[-1.1501,60.2452],[-1.1486,60.244],[-1.1495,60.2433],[-1.153,60.2431],[-1.1565,60.242],[-1.1591,60.2427],[-1.1642,60.2429],[-1.1673,60.2424],[-1.1673,60.2409],[-1.1661,60.2407],[-1.1664,60.2396],[-1.1695,60.2382],[-1.1726,60.2396],[-1.1755,60.2389],[-1.1772,60.239],[-1.1789,60.2407],[-1.1796,60.2433],[-1.179,60.2439],[-1.1796,60.2456],[-1.1785,60.2479],[-1.1788,60.2491],[-1.1778,60.2501],[-1.1765,60.2505],[-1.1767,60.2516],[-1.1787,60.2522],[-1.178,60.2528],[-1.1756,60.2526],[-1.1716,60.2551],[-1.1692,60.2556],[-1.1678,60.2573],[-1.1648,60.2596],[-1.1659,60.2604],[-1.1687,60.2603],[-1.1708,60.2592],[-1.1716,60.2583],[-1.174,60.258],[-1.1747,60.2587],[-1.1773,60.259],[-1.1844,60.2592],[-1.1877,60.2588],[-1.1905,60.2603],[-1.1911,60.2596],[-1.1891,60.2578],[-1.1897,60.2565],[-1.1914,60.2555],[-1.194,60.2553],[-1.1949,60.2562],[-1.1965,60.2564],[-1.1977,60.2581],[-1.1993,60.2591],[-1.1973,60.2608],[-1.1945,60.261],[-1.1922,60.2626],[-1.1936,60.2664],[-1.1959,60.2687],[-1.1997,60.2684],[-1.2008,60.2686],[-1.2035,60.2675],[-1.2059,60.2673],[-1.2064,60.2655],[-1.205,60.2651],[-1.2029,60.2635],[-1.204,60.2599],[-1.2041,60.2581],[-1.2047,60.2572],[-1.2049,60.2544],[-1.2024,60.2535],[-1.1969,60.2533],[-1.1952,60.2528],[-1.1935,60.2508],[-1.1934,60.2495],[-1.1939,60.2479],[-1.1925,60.2473],[-1.1945,60.2466],[-1.1932,60.2458],[-1.1944,60.2444],[-1.1976,60.2431],[-1.2005,60.2415],[-1.2045,60.2403],[-1.2069,60.2381],[-1.2097,60.2375],[-1.2124,60.2377],[-1.218,60.2369],[-1.2195,60.2364],[-1.2226,60.2366],[-1.2245,60.2358],[-1.2238,60.2342],[-1.2241,60.2327],[-1.2256,60.2328],[-1.2271,60.232],[-1.2289,60.2323],[-1.2304,60.2302],[-1.2287,60.2294],[-1.2265,60.2292],[-1.2251,60.2287],[-1.2234,60.229],[-1.2192,60.2284],[-1.2157,60.229],[-1.2119,60.2283],[-1.2093,60.2285],[-1.208,60.229],[-1.2034,60.2315],[-1.2014,60.232],[-1.1986,60.2335],[-1.1976,60.2346],[-1.1957,60.2351],[-1.1926,60.235],[-1.1909,60.2346],[-1.189,60.233],[-1.1866,60.233],[-1.1849,60.2321],[-1.1866,60.2308],[-1.1893,60.2304],[-1.1905,60.229],[-1.1937,60.2286],[-1.1956,60.228],[-1.1966,60.2272],[-1.1953,60.2265],[-1.1953,60.2246],[-1.1967,60.2233],[-1.1952,60.2228],[-1.1929,60.2228],[-1.1937,60.2213],[-1.1951,60.2202],[-1.1954,60.2193],[-1.2009,60.2161],[-1.2025,60.2143],[-1.202,60.2134],[-1.2052,60.211],[-1.2065,60.209],[-1.206,60.2083],[-1.2081,60.208],[-1.2106,60.2062],[-1.2145,60.2052],[-1.2154,60.2034],[-1.2171,60.202],[-1.2154,60.2016],[-1.2124,60.202],[-1.2092,60.2035],[-1.208,60.2034],[-1.2057,60.2042],[-1.2072,60.205],[-1.206,60.2065],[-1.2026,60.2057],[-1.1976,60.2082],[-1.1969,60.2094],[-1.1974,60.2106],[-1.1959,60.2113],[-1.1961,60.2119],[-1.1944,60.2136],[-1.192,60.2134],[-1.1902,60.2141],[-1.187,60.216],[-1.1839,60.2184],[-1.1828,60.2186],[-1.1803,60.2211],[-1.1783,60.2218],[-1.1761,60.2233],[-1.1735,60.2241],[-1.1708,60.2232],[-1.1675,60.2234],[-1.1666,60.2232],[-1.1675,60.222],[-1.1699,60.2208],[-1.1716,60.2188],[-1.1699,60.2182],[-1.1689,60.2169],[-1.1723,60.2161],[-1.1754,60.2159],[-1.1765,60.2144],[-1.1787,60.2137],[-1.1809,60.212],[-1.1797,60.2104],[-1.1785,60.21],[-1.1754,60.2105],[-1.1699,60.211],[-1.1702,60.2084],[-1.1747,60.2071],[-1.176,60.207],[-1.1836,60.2045],[-1.1859,60.2049],[-1.1872,60.204],[-1.185,60.2028],[-1.1857,60.2004],[-1.1874,60.1992],[-1.1874,60.1982],[-1.1857,60.1976],[-1.1875,60.1954],[-1.1896,60.1955],[-1.1895,60.1945],[-1.1905,60.1936],[-1.1904,60.1926],[-1.1931,60.1917],[-1.1953,60.1905],[-1.1957,60.1887],[-1.1978,60.1875],[-1.2014,60.1846],[-1.2038,60.1835],[-1.2063,60.1816],[-1.2077,60.1801],[-1.2089,60.178],[-1.2114,60.1764],[-1.2128,60.177],[-1.2145,60.1768],[-1.216,60.176],[-1.2179,60.1743],[-1.218,60.1734],[-1.2152,60.1732],[-1.2127,60.1743],[-1.2107,60.1744],[-1.2066,60.1773],[-1.203,60.1782],[-1.1987,60.1804],[-1.197,60.1815],[-1.1998,60.1826],[-1.1979,60.1835],[-1.1943,60.1832],[-1.1897,60.1862],[-1.1892,60.1868],[-1.1846,60.1878],[-1.1819,60.1889],[-1.1812,60.1897],[-1.1774,60.1926],[-1.17,60.1946],[-1.1699,60.1951],[-1.166,60.198],[-1.1639,60.1986],[-1.1626,60.1996],[-1.1596,60.2005],[-1.1565,60.2022],[-1.1549,60.2035],[-1.1515,60.2016],[-1.1558,60.1997],[-1.158,60.1984],[-1.1583,60.1955],[-1.1576,60.1951],[-1.1595,60.1925],[-1.1589,60.1915],[-1.1593,60.1905],[-1.1579,60.1897],[-1.1579,60.1888],[-1.1543,60.1897],[-1.15,60.1918],[-1.147,60.1909],[-1.1456,60.1913],[-1.1431,60.191],[-1.1457,60.1896],[-1.145,60.1887],[-1.1488,60.1886],[-1.1493,60.1873],[-1.1518,60.1868],[-1.1505,60.1856],[-1.1528,60.1848],[-1.1538,60.1828],[-1.1512,60.1827],[-1.1518,60.1812],[-1.1514,60.1806],[-1.1548,60.1798],[-1.1551,60.1763],[-1.1561,60.1756],[-1.1542,60.175],[-1.154,60.1736],[-1.1563,60.173],[-1.1563,60.1721],[-1.1591,60.1721],[-1.1612,60.1706],[-1.1626,60.1707],[-1.1643,60.1695],[-1.1627,60.167],[-1.1632,60.1659],[-1.1621,60.1652],[-1.16,60.1653],[-1.1562,60.1609],[-1.1536,60.1593],[-1.1521,60.1598],[-1.1503,60.158],[-1.1464,60.1595],[-1.1451,60.1593],[-1.1434,60.1564],[-1.1422,60.1535],[-1.1369,60.1526],[-1.1339,60.1515],[-1.1337,60.1502],[-1.1323,60.1494],[-1.1318,60.1485],[-1.1325,60.1476],[-1.1337,60.1473],[-1.137,60.1456],[-1.138,60.1444],[-1.1395,60.1461],[-1.1434,60.1475],[-1.1449,60.1495],[-1.1481,60.1499],[-1.1492,60.1509],[-1.152,60.1496],[-1.1534,60.1497],[-1.1546,60.1488],[-1.1559,60.1491],[-1.16,60.1486],[-1.1581,60.1466],[-1.16,60.146],[-1.16,60.145],[-1.1587,60.1442],[-1.1586,60.143],[-1.1597,60.1424],[-1.1596,60.1414],[-1.1585,60.1407],[-1.1566,60.1412],[-1.1564,60.1392],[-1.1553,60.1369],[-1.154,60.1362],[-1.1539,60.1351],[-1.1524,60.1342],[-1.1518,60.1328],[-1.1539,60.1318],[-1.155,60.1288],[-1.16,60.1296],[-1.162,60.1322],[-1.1629,60.1348],[-1.1625,60.1356],[-1.1632,60.1369],[-1.1642,60.14],[-1.1665,60.1409],[-1.1694,60.1404],[-1.1717,60.141],[-1.1723,60.1396],[-1.1736,60.1393],[-1.1738,60.1383],[-1.175,60.1376],[-1.1754,60.1365],[-1.1747,60.135],[-1.1737,60.1349],[-1.1749,60.1322],[-1.1757,60.1316],[-1.1757,60.1296],[-1.1745,60.1281],[-1.1714,60.1251],[-1.1713,60.1222],[-1.1719,60.1212],[-1.1741,60.1207],[-1.1749,60.1188],[-1.1763,60.1203],[-1.1786,60.1219],[-1.1808,60.122],[-1.1826,60.1239],[-1.1841,60.1245],[-1.1849,60.1256],[-1.1865,60.1262],[-1.1882,60.1274],[-1.19,60.1281],[-1.1921,60.1274],[-1.1977,60.1289],[-1.2007,60.1303],[-1.2034,60.1294],[-1.2055,60.1269],[-1.2058,60.1243],[-1.2046,60.1228],[-1.2009,60.1225],[-1.1936,60.1182],[-1.1937,60.1168],[-1.1958,60.1156],[-1.1964,60.1117],[-1.1985,60.1096],[-1.1997,60.1078],[-1.2012,60.1071],[-1.2042,60.1071],[-1.2038,60.1055],[-1.2069,60.1051],[-1.2084,60.1045],[-1.2097,60.1025],[-1.2136,60.1021],[-1.2163,60.1014],[-1.2172,60.1003],[-1.2206,60.1006],[-1.2227,60.1004],[-1.2225,60.0995],[-1.2237,60.0982],[-1.2223,60.0975],[-1.2204,60.0975],[-1.2184,60.0962],[-1.218,60.0948],[-1.2157,60.094],[-1.2117,60.0936],[-1.2107,60.0931],[-1.2108,60.0919],[-1.2086,60.0915],[-1.2078,60.0899],[-1.2071,60.0868],[-1.2073,60.0856],[-1.21,60.0837],[-1.2138,60.0827],[-1.2112,60.0818],[-1.2118,60.0806],[-1.2106,60.0799],[-1.2122,60.0791],[-1.2112,60.077],[-1.2119,60.076],[-1.2144,60.0757],[-1.2163,60.0751],[-1.2167,60.0734],[-1.2155,60.0724],[-1.2139,60.0722],[-1.212,60.0736],[-1.2086,60.0729],[-1.2068,60.0731],[-1.2084,60.0712],[-1.2101,60.0704],[-1.2097,60.0692],[-1.2115,60.0685],[-1.2097,60.0672],[-1.2126,60.0653],[-1.2116,60.0644],[-1.2069,60.0648],[-1.206,60.0642],[-1.2082,60.0628],[-1.2071,60.0602],[-1.2061,60.0604],[-1.2033,60.0594],[-1.202,60.0598],[-1.2003,60.0594],[-1.1999,60.0573],[-1.2006,60.0563],[-1.1985,60.0557],[-1.1976,60.0541],[-1.1999,60.0533],[-1.2014,60.0513],[-1.2038,60.0504],[-1.203,60.0496],[-1.2039,60.0487],[-1.2035,60.0478],[-1.2004,60.0467],[-1.1984,60.0452],[-1.1945,60.0444],[-1.1919,60.0446],[-1.1888,60.0441],[-1.1851,60.041],[-1.1802,60.0408],[-1.1758,60.0422],[-1.1714,60.0411],[-1.1713,60.0402],[-1.1726,60.04],[-1.1751,60.0382],[-1.1735,60.035],[-1.1715,60.0341],[-1.1722,60.0333],[-1.1746,60.0338],[-1.1753,60.0352],[-1.1777,60.0368],[-1.1794,60.0374],[-1.1885,60.037],[-1.1908,60.0373],[-1.1961,60.0374],[-1.2015,60.0381],[-1.2041,60.0365],[-1.2044,60.0351],[-1.2077,60.0354],[-1.2078,60.0368],[-1.2115,60.0362],[-1.2112,60.037],[-1.2119,60.0391],[-1.2129,60.0397],[-1.213,60.041],[-1.2121,60.0414],[-1.2097,60.0411],[-1.208,60.0417],[-1.2074,60.043],[-1.2081,60.0444],[-1.2093,60.0444],[-1.2098,60.0433],[-1.2119,60.0434],[-1.2124,60.042],[-1.2162,60.0397],[-1.2158,60.0381],[-1.2145,60.0368],[-1.2126,60.0355],[-1.213,60.0346],[-1.2157,60.033],[-1.2174,60.0329],[-1.2192,60.0321],[-1.221,60.0337],[-1.2241,60.0336],[-1.225,60.033],[-1.2287,60.0339],[-1.2316,60.0335],[-1.2327,60.033],[-1.2337,60.0306],[-1.2331,60.0287],[-1.2334,60.0274],[-1.2327,60.0263],[-1.2309,60.0247],[-1.2303,60.0234],[-1.231,60.0226],[-1.2307,60.0216],[-1.2294,60.0205],[-1.2278,60.0206],[-1.2278,60.0175],[-1.2236,60.016],[-1.2225,60.0151],[-1.222,60.0126],[-1.2234,60.0104],[-1.2236,60.009],[-1.2229,60.0075],[-1.221,60.0067],[-1.2182,60.0069],[-1.2159,60.0065],[-1.2145,60.0027],[-1.2124,59.9996],[-1.2106,59.9984],[-1.2097,59.9965],[-1.208,59.9964],[-1.2063,59.9955],[-1.2051,59.9955],[-1.2041,59.9946],[-1.2017,59.9939],[-1.2013,59.9924],[-1.198,59.9909],[-1.1993,59.9894],[-1.2008,59.9899],[-1.2063,59.9901],[-1.2071,59.9894],[-1.2063,59.9883],[-1.2077,59.987],[-1.2071,59.9862],[-1.2073,59.9846],[-1.2082,59.9835],[-1.2059,59.9829],[-1.2072,59.9819],[-1.2051,59.9807],[-1.2046,59.9794],[-1.2031,59.9783],[-1.2065,59.9767],[-1.2024,59.9752],[-1.2022,59.9737],[-1.2047,59.9724],[-1.2072,59.9722],[-1.2111,59.9742],[-1.2117,59.9756],[-1.2141,59.9751],[-1.214,59.979],[-1.2135,59.9809],[-1.2121,59.9832],[-1.2132,59.9841],[-1.2151,59.985],[-1.2162,59.9849],[-1.2178,59.9861],[-1.2165,59.9881],[-1.2164,59.9892],[-1.2185,59.99],[-1.2189,59.9916],[-1.2212,59.995],[-1.2224,59.9946],[-1.2246,59.9953],[-1.2282,59.9947],[-1.2285,59.9931],[-1.2298,59.9905],[-1.2308,59.9897],[-1.2309,59.9883],[-1.2301,59.9874],[-1.233,59.9859],[-1.2319,59.9847],[-1.2316,59.9835],[-1.2331,59.9833],[-1.2324,59.9821],[-1.2343,59.9811],[-1.2369,59.9815],[-1.2406,59.9825],[-1.2422,59.9833],[-1.2415,59.9853],[-1.24,59.9862],[-1.2425,59.988],[-1.2431,59.9889],[-1.2421,59.9909],[-1.2425,59.9921],[-1.2485,59.993],[-1.2514,59.9929],[-1.2521,59.9935],[-1.2526,59.9963],[-1.2543,59.9966],[-1.257,59.9955],[-1.2574,59.9947],[-1.2571,59.9925],[-1.2563,59.9918],[-1.2571,59.9911],[-1.2588,59.9915],[-1.2597,59.9907],[-1.2599,59.9894],[-1.2616,59.9885],[-1.2655,59.9895],[-1.267,59.9904],[-1.2685,59.9901],[-1.2703,59.9911],[-1.2738,59.9919],[-1.2754,59.9916],[-1.2768,59.9907],[-1.2773,59.9898],[-1.2757,59.989],[-1.2722,59.9878],[-1.271,59.9862],[-1.2716,59.9857],[-1.269,59.9842],[-1.2682,59.9814],[-1.2706,59.9795],[-1.2697,59.9784],[-1.2673,59.9778],[-1.2668,59.9765],[-1.2642,59.9758],[-1.2641,59.9752],[-1.2606,59.975],[-1.2596,59.9753],[-1.2586,59.9769],[-1.257,59.9773],[-1.2548,59.9768],[-1.2541,59.9761],[-1.2554,59.9741],[-1.2554,59.973],[-1.2574,59.9709],[-1.2582,59.9714],[-1.2609,59.9711],[-1.2597,59.9683],[-1.258,59.9675],[-1.2597,59.9667],[-1.2598,59.9655],[-1.2614,59.9649],[-1.2593,59.9641],[-1.2592,59.9631],[-1.2564,59.9616],[-1.2569,59.9591],[-1.2548,59.9577],[-1.255,59.957],[-1.2538,59.9549],[-1.2561,59.9539],[-1.2582,59.9541],[-1.2609,59.9535],[-1.2618,59.9521],[-1.2635,59.9521],[-1.2627,59.9507],[-1.2646,59.951],[-1.2642,59.9495],[-1.2646,59.9481],[-1.2637,59.9472],[-1.2623,59.9471],[-1.2632,59.9454],[-1.2604,59.9451],[-1.2588,59.9437],[-1.2601,59.9425],[-1.2587,59.942],[-1.261,59.941],[-1.2606,59.9399],[-1.2576,59.9388],[-1.2584,59.9366],[-1.258,59.936],[-1.2597,59.9346],[-1.2611,59.9353],[-1.262,59.9344],[-1.265,59.9327],[-1.2677,59.9325],[-1.2697,59.933],[-1.2693,59.9307],[-1.2682,59.93],[-1.2678,59.9265],[-1.2699,59.9253],[-1.2716,59.9248],[-1.2703,59.9224],[-1.2716,59.9212],[-1.2715,59.9203],[-1.2758,59.9193],[-1.2792,59.9203],[-1.282,59.9205],[-1.285,59.9212],[-1.2875,59.9215],[-1.2886,59.922],[-1.2917,59.9221],[-1.2911,59.9214],[-1.2893,59.9211],[-1.2868,59.9177],[-1.2855,59.9169],[-1.2852,59.9154],[-1.2839,59.9153],[-1.2833,59.914],[-1.2824,59.914],[-1.2793,59.9128],[-1.2765,59.9126],[-1.2777,59.9116],[-1.2753,59.9106],[-1.2726,59.9103],[-1.272,59.9096],[-1.2696,59.9088],[-1.2694,59.9078],[-1.2706,59.9076],[-1.2705,59.9065],[-1.2696,59.9058],[-1.2696,59.9048],[-1.2719,59.9036],[-1.2719,59.9029],[-1.2735,59.9019],[-1.2741,59.9009],[-1.2721,59.899],[-1.2728,59.898],[-1.2759,59.8965],[-1.2765,59.8956],[-1.2765,59.8928],[-1.2757,59.8922],[-1.2735,59.8919],[-1.2728,59.8913],[-1.2736,59.8903],[-1.2705,59.8894],[-1.2726,59.8876],[-1.2719,59.8856],[-1.2753,59.8844],[-1.2801,59.8854],[-1.2816,59.8851],[-1.2827,59.8838],[-1.2855,59.8836],[-1.2864,59.8849],[-1.2888,59.885],[-1.2905,59.8842],[-1.2904,59.8836],[-1.2932,59.8842],[-1.2949,59.884],[-1.2977,59.8843],[-1.2981,59.8833],[-1.2965,59.8829],[-1.2959,59.8836],[-1.2932,59.8841],[-1.2909,59.8832],[-1.2891,5</t>
  </si>
  <si>
    <t>{"type":"MultiPolygon","coordinates":[[[[-6.2602,58.5167],[-6.2574,58.5152],[-6.2576,58.5145],[-6.2546,58.5146],[-6.2542,58.5139],[-6.2508,58.5136],[-6.249,58.5126],[-6.2492,58.5116],[-6.2505,58.5097],[-6.2467,58.5095],[-6.246,58.5085],[-6.2424,58.5068],[-6.2412,58.5068],[-6.2397,58.5055],[-6.2348,58.5035],[-6.2317,58.5039],[-6.2305,58.5016],[-6.2288,58.5011],[-6.2264,58.501],[-6.2231,58.5014],[-6.2216,58.5002],[-6.2233,58.4988],[-6.225,58.4982],[-6.2257,58.4967],[-6.2245,58.4957],[-6.2229,58.496],[-6.2223,58.4951],[-6.2199,58.4957],[-6.2191,58.4948],[-6.222,58.4939],[-6.2233,58.4926],[-6.2253,58.4925],[-6.2258,58.4915],[-6.2253,58.4895],[-6.2234,58.4889],[-6.2198,58.4871],[-6.2187,58.486],[-6.2169,58.4862],[-6.2156,58.4856],[-6.2159,58.4846],[-6.2151,58.4837],[-6.2108,58.484],[-6.2072,58.4832],[-6.207,58.4817],[-6.2058,58.4809],[-6.2036,58.4803],[-6.2033,58.4791],[-6.205,58.4784],[-6.206,58.4772],[-6.2035,58.4771],[-6.199,58.4774],[-6.1971,58.476],[-6.1946,58.4767],[-6.1929,58.4761],[-6.1946,58.4753],[-6.1938,58.4737],[-6.1909,58.4721],[-6.1895,58.4701],[-6.1839,58.4692],[-6.1831,58.4672],[-6.1818,58.4674],[-6.1806,58.4669],[-6.1821,58.4656],[-6.1815,58.4644],[-6.1864,58.4625],[-6.1867,58.4616],[-6.1882,58.4616],[-6.1905,58.4604],[-6.1918,58.4592],[-6.194,58.458],[-6.1951,58.4565],[-6.1932,58.4558],[-6.1938,58.454],[-6.1926,58.4523],[-6.1927,58.4516],[-6.1907,58.4511],[-6.1903,58.4497],[-6.1926,58.4477],[-6.194,58.4476],[-6.1944,58.4465],[-6.1939,58.4457],[-6.1921,58.445],[-6.1925,58.4434],[-6.19,58.4416],[-6.1852,58.4422],[-6.1859,58.4412],[-6.184,58.4404],[-6.184,58.4397],[-6.1805,58.4394],[-6.18,58.4386],[-6.1785,58.4377],[-6.1801,58.436],[-6.1811,58.4358],[-6.1802,58.4342],[-6.1774,58.4334],[-6.1741,58.4346],[-6.1729,58.4342],[-6.172,58.4332],[-6.1732,58.432],[-6.1722,58.4303],[-6.17,58.4301],[-6.1678,58.4305],[-6.1666,58.4296],[-6.1688,58.4292],[-6.1683,58.4266],[-6.1703,58.4251],[-6.1699,58.4235],[-6.1705,58.4226],[-6.1685,58.4223],[-6.17,58.4208],[-6.1687,58.4193],[-6.1682,58.4173],[-6.1697,58.4168],[-6.1723,58.4167],[-6.1754,58.4149],[-6.1792,58.4149],[-6.1815,58.4118],[-6.1828,58.4118],[-6.1857,58.4104],[-6.187,58.4092],[-6.1885,58.4085],[-6.1894,58.4072],[-6.1886,58.4068],[-6.1887,58.4047],[-6.1897,58.4043],[-6.1906,58.4031],[-6.1912,58.4009],[-6.192,58.4005],[-6.1917,58.3995],[-6.1932,58.3984],[-6.194,58.3966],[-6.1987,58.3955],[-6.2002,58.3945],[-6.1992,58.3938],[-6.2006,58.393],[-6.2022,58.3916],[-6.2,58.3898],[-6.2008,58.3885],[-6.202,58.3877],[-6.2025,58.3863],[-6.2066,58.3846],[-6.2066,58.3838],[-6.2046,58.3825],[-6.2065,58.3821],[-6.2068,58.3811],[-6.2091,58.3793],[-6.2081,58.3782],[-6.208,58.377],[-6.2107,58.3756],[-6.209,58.3744],[-6.2098,58.3723],[-6.2121,58.3715],[-6.2129,58.3706],[-6.2128,58.3694],[-6.2114,58.367],[-6.2102,58.3659],[-6.2089,58.364],[-6.2043,58.3607],[-6.2041,58.3599],[-6.2014,58.3581],[-6.1991,58.3571],[-6.1975,58.3555],[-6.196,58.3558],[-6.1944,58.3541],[-6.1847,58.3493],[-6.1764,58.346],[-6.1732,58.3466],[-6.1701,58.3466],[-6.1681,58.3471],[-6.1661,58.3458],[-6.1646,58.3453],[-6.1629,58.3423],[-6.1659,58.3426],[-6.1688,58.3424],[-6.1691,58.3414],[-6.1726,58.3413],[-6.1744,58.3417],[-6.1782,58.3409],[-6.18,58.3415],[-6.1829,58.341],[-6.1835,58.34],[-6.1851,58.3403],[-6.1866,58.3397],[-6.1898,58.3401],[-6.1923,58.3401],[-6.1944,58.3395],[-6.1969,58.3384],[-6.1991,58.3362],[-6.2006,58.3353],[-6.2015,58.3342],[-6.2017,58.3328],[-6.2034,58.3316],[-6.208,58.3295],[-6.2069,58.3284],[-6.2084,58.3278],[-6.2091,58.3264],[-6.2111,58.3261],[-6.2132,58.325],[-6.2133,58.3242],[-6.2161,58.323],[-6.2197,58.3219],[-6.221,58.3207],[-6.2206,58.3203],[-6.2214,58.3185],[-6.226,58.318],[-6.2293,58.3166],[-6.2326,58.3173],[-6.2325,58.3162],[-6.2332,58.3147],[-6.2355,58.3146],[-6.2371,58.3137],[-6.236,58.3133],[-6.2382,58.3124],[-6.2377,58.3109],[-6.2379,58.3101],[-6.2401,58.3095],[-6.2409,58.3087],[-6.2408,58.3074],[-6.243,58.3071],[-6.2437,58.3066],[-6.243,58.3055],[-6.2398,58.3054],[-6.2382,58.3041],[-6.2389,58.3033],[-6.238,58.3026],[-6.2383,58.3014],[-6.2377,58.3003],[-6.2399,58.298],[-6.2417,58.2958],[-6.2456,58.2947],[-6.2481,58.2948],[-6.2516,58.2943],[-6.2522,58.2947],[-6.2573,58.294],[-6.257,58.2933],[-6.2647,58.2922],[-6.2667,58.2923],[-6.2679,58.2917],[-6.2724,58.2923],[-6.2742,58.2917],[-6.2757,58.2903],[-6.2743,58.2884],[-6.2727,58.2874],[-6.2706,58.2867],[-6.2717,58.2858],[-6.2757,58.2842],[-6.2782,58.2828],[-6.2805,58.2801],[-6.2812,58.2777],[-6.2794,58.2758],[-6.2757,58.2762],[-6.2753,58.2745],[-6.2766,58.2737],[-6.2819,58.2728],[-6.2819,58.2718],[-6.2799,58.27],[-6.2812,58.2691],[-6.2842,58.2681],[-6.2867,58.2683],[-6.2896,58.2679],[-6.2911,58.2671],[-6.2936,58.2669],[-6.2968,58.2672],[-6.3004,58.2668],[-6.3016,58.266],[-6.3034,58.266],[-6.3063,58.2665],[-6.3102,58.2666],[-6.3125,58.2674],[-6.315,58.2673],[-6.3177,58.2666],[-6.3204,58.2646],[-6.3226,58.2613],[-6.324,58.26],[-6.3248,58.2573],[-6.3246,58.2554],[-6.3236,58.2524],[-6.322,58.2506],[-6.3184,58.251],[-6.317,58.2498],[-6.3181,58.2482],[-6.3172,58.2478],[-6.315,58.2478],[-6.3157,58.2465],[-6.3169,58.2456],[-6.3169,58.2435],[-6.3195,58.2432],[-6.3221,58.2437],[-6.3238,58.2429],[-6.3241,58.2413],[-6.3224,58.2401],[-6.3233,58.2393],[-6.3239,58.2377],[-6.3251,58.2365],[-6.3273,58.2368],[-6.3314,58.2352],[-6.3349,58.2333],[-6.3347,58.2318],[-6.3335,58.2298],[-6.3288,58.2254],[-6.3251,58.223],[-6.3156,58.2175],[-6.3125,58.2172],[-6.3118,58.2177],[-6.3084,58.2158],[-6.3081,58.2151],[-6.304,58.2136],[-6.3036,58.211],[-6.3007,58.2105],[-6.2952,58.2104],[-6.2948,58.2114],[-6.292,58.2125],[-6.2936,58.2088],[-6.2916,58.2083],[-6.2886,58.2081],[-6.285,58.2083],[-6.2833,58.2094],[-6.2802,58.21],[-6.2787,58.2116],[-6.2758,58.2122],[-6.2743,58.2133],[-6.2727,58.2138],[-6.2711,58.2137],[-6.2718,58.2126],[-6.269,58.2126],[-6.2681,58.2144],[-6.2665,58.214],[-6.2649,58.2142],[-6.2642,58.2157],[-6.2621,58.2165],[-6.2616,58.2176],[-6.2597,58.219],[-6.2589,58.2201],[-6.2574,58.2206],[-6.2553,58.2205],[-6.2527,58.2218],[-6.2497,58.2227],[-6.2502,58.2241],[-6.2484,58.2244],[-6.2445,58.2233],[-6.2425,58.2242],[-6.238,58.2228],[-6.2365,58.223],[-6.2354,58.224],[-6.2327,58.2247],[-6.2323,58.2254],[-6.2306,58.2262],[-6.2305,58.2274],[-6.2277,58.2274],[-6.2242,58.2284],[-6.224,58.2297],[-6.2224,58.2303],[-6.221,58.2301],[-6.2192,58.2315],[-6.2182,58.2347],[-6.2196,58.2358],[-6.2177,58.2374],[-6.2174,58.2384],[-6.2141,58.2374],[-6.2112,58.2384],[-6.2093,58.2385],[-6.2084,58.2401],[-6.2067,58.2419],[-6.2063,58.2441],[-6.2042,58.2475],[-6.2004,58.2488],[-6.1984,58.2492],[-6.1942,58.2496],[-6.1931,58.2491],[-6.1914,58.2506],[-6.1884,58.251],[-6.185,58.2525],[-6.1826,58.2525],[-6.1792,58.2534],[-6.1766,58.2533],[-6.1749,58.2524],[-6.1715,58.2537],[-6.1703,58.2549],[-6.1675,58.2549],[-6.1674,58.2567],[-6.1661,58.2567],[-6.165,58.2579],[-6.1661,58.2594],[-6.1654,58.2604],[-6.1663,58.2619],[-6.1656,58.2627],[-6.1621,58.2628],[-6.161,58.2635],[-6.1565,58.264],[-6.1558,58.2622],[-6.1523,58.26],[-6.1509,58.2601],[-6.1477,58.2615],[-6.1467,58.2604],[-6.1454,58.2606],[-6.1437,58.2602],[-6.1429,58.2624],[-6.1418,58.2629],[-6.1397,58.2614],[-6.1383,58.2618],[-6.1372,58.2609],[-6.1374,58.2593],[-6.1355,58.2593],[-6.1363,58.258],[-6.1359,58.2572],[-6.1373,58.2562],[-6.1362,58.2557],[-6.1363,58.2544],[-6.1393,58.2539],[-6.1403,58.253],[-6.1407,58.2519],[-6.1394,58.2516],[-6.1428,58.2498],[-6.147,58.2505],[-6.1474,58.25],[-6.1499,58.2497],[-6.1513,58.2475],[-6.1534,58.2467],[-6.1522,58.2457],[-6.1531,58.2438],[-6.1507,58.2431],[-6.1487,58.2421],[-6.1469,58.2423],[-6.1474,58.2405],[-6.1486,58.2398],[-6.1504,58.2399],[-6.1513,58.2389],[-6.1527,58.2382],[-6.1528,58.2373],[-6.1569,58.2365],[-6.1588,58.2365],[-6.1571,58.234],[-6.1558,58.2333],[-6.1592,58.2316],[-6.1608,58.2313],[-6.1615,58.2304],[-6.1638,58.2296],[-6.1643,58.2286],[-6.1631,58.2273],[-6.163,58.2263],[-6.1603,58.2263],[-6.1594,58.2244],[-6.1578,58.2242],[-6.1557,58.2222],[-6.1554,58.2211],[-6.1573,58.2208],[-6.1597,58.2196],[-6.1623,58.2197],[-6.1644,58.2185],[-6.1637,58.2178],[-6.164,58.2165],[-6.1607,58.2161],[-6.1595,58.2157],[-6.1599,58.2144],[-6.1609,58.2136],[-6.1625,58.2146],[-6.1648,58.2141],[-6.1652,58.2124],[-6.1665,58.2115],[-6.166,58.2105],[-6.1677,58.2102],[-6.1697,58.2106],[-6.1713,58.2095],[-6.1706,58.2075],[-6.1719,58.207],[-6.1733,58.2076],[-6.174,58.2066],[-6.176,58.2055],[-6.1774,58.2054],[-6.1787,58.2039],[-6.18,58.2036],[-6.1812,58.2043],[-6.1838,58.2045],[-6.1866,58.2042],[-6.1879,58.2029],[-6.1889,58.2029],[-6.1932,58.2019],[-6.1944,58.2014],[-6.1952,58.1995],[-6.1978,58.1992],[-6.1989,58.2003],[-6.2007,58.1998],[-6.204,58.1995],[-6.2084,58.1974],[-6.2078,58.1956],[-6.2099,58.1948],[-6.2092,58.1921],[-6.2075,58.1916],[-6.2067,58.1901],[-6.208,58.1889],[-6.2119,58.1894],[-6.2131,58.1891],[-6.2147,58.1872],[-6.2175,58.1856],[-6.2222,58.1851],[-6.2239,58.1839],[-6.2281,58.1829],[-6.2282,58.182],[-6.2342,58.1815],[-6.2407,58.1805],[-6.2428,58.1805],[-6.2441,58.181],[-6.2481,58.1799],[-6.2499,58.1804],[-6.2516,58.1799],[-6.2539,58.1804],[-6.2554,58.1802],[-6.255,58.1816],[-6.256,58.1826],[-6.2588,58.1839],[-6.2576,58.1853],[-6.2574,58.1863],[-6.2585,58.187],[-6.2607,58.1873],[-6.2617,58.1881],[-6.2646,58.1885],[-6.2664,58.1882],[-6.2695,58.1884],[-6.2714,58.1891],[-6.2735,58.1891],[-6.2733,58.1902],[-6.2752,58.1912],[-6.2778,58.1939],[-6.2773,58.1947],[-6.2781,58.1953],[-6.2773,58.1981],[-6.2798,58.1985],[-6.2802,58.1976],[-6.2822,58.1978],[-6.2849,58.1988],[-6.2856,58.1997],[-6.2849,58.2003],[-6.285,58.2025],[-6.2867,58.2027],[-6.2865,58.2042],[-6.2872,58.205],[-6.2898,58.2055],[-6.2938,58.2058],[-6.2989,58.2057],[-6.3063,58.2054],[-6.309,58.2049],[-6.3101,58.204],[-6.3088,58.203],[-6.312,58.2018],[-6.3161,58.2026],[-6.317,58.202],[-6.3165,58.2009],[-6.315,58.1997],[-6.3159,58.199],[-6.3173,58.1988],[-6.3187,58.201],[-6.3207,58.2007],[-6.3215,58.1995],[-6.3242,58.1992],[-6.3259,58.1974],[-6.3246,58.1962],[-6.3196,58.1956],[-6.3187,58.1946],[-6.3203,58.1935],[-6.3226,58.1928],[-6.3212,58.1905],[-6.3226,58.1895],[-6.3254,58.1902],[-6.3255,58.1918],[-6.327,58.1924],[-6.327,58.1944],[-6.3264,58.1951],[-6.3292,58.1958],[-6.3316,58.1952],[-6.3309,58.1934],[-6.3321,58.1918],[-6.3319,58.1904],[-6.3343,58.19],[-6.3359,58.191],[-6.3383,58.1905],[-6.3377,58.1896],[-6.3389,58.1872],[-6.3404,58.1871],[-6.3423,58.1877],[-6.3434,58.187],[-6.3447,58.187],[-6.3461,58.1881],[-6.3439,58.1892],[-6.3451,58.1898],[-6.348,58.1886],[-6.353,58.1887],[-6.3553,58.1894],[-6.3568,58.1912],[-6.3559,58.1939],[-6.3572,58.195],[-6.3566,58.1975],[-6.3591,58.1974],[-6.3607,58.1976],[-6.3607,58.1984],[-6.3625,58.1991],[-6.362,58.2007],[-6.3598,58.2026],[-6.3605,58.2033],[-6.3628,58.204],[-6.3666,58.2041],[-6.3665,58.203],[-6.3692,58.2021],[-6.369,58.201],[-6.3697,58.2],[-6.3715,58.2003],[-6.3742,58.2017],[-6.3762,58.2021],[-6.3777,58.2029],[-6.3796,58.2015],[-6.3834,58.2021],[-6.3848,58.2035],[-6.3904,58.206],[-6.3937,58.2088],[-6.394,58.2098],[-6.3962,58.2081],[-6.397,58.207],[-6.3966,58.2058],[-6.3937,58.2062],[-6.3939,58.2049],[-6.3929,58.2039],[-6.3935,58.2026],[-6.3923,58.2021],[-6.3915,58.2006],[-6.392,58.1998],[-6.3934,58.1994],[-6.3897,58.197],[-6.3884,58.1974],[-6.3872,58.197],[-6.3884,58.196],[-6.3883,58.1947],[-6.3853,58.1932],[-6.386,58.1925],[-6.3859,58.1906],[-6.3845,58.1894],[-6.3804,58.1883],[-6.3789,58.1898],[-6.3771,58.1908],[-6.3781,58.1925],[-6.3769,58.1928],[-6.3752,58.1947],[-6.3743,58.1936],[-6.3727,58.1934],[-6.371,58.1925],[-6.369,58.1928],[-6.3696,58.191],[-6.3711,58.1889],[-6.3728,58.1873],[-6.3748,58.1871],[-6.377,58.1857],[-6.3797,58.1854],[-6.3803,58.1849],[-6.3802,58.1836],[-6.3815,58.1818],[-6.3814,58.181],[-6.3854,58.1809],[-6.3863,58.1802],[-6.3832,58.1799],[-6.3802,58.1791],[-6.3787,58.1772],[-6.3772,58.1761],[-6.3769,58.1748],[-6.3794,58.1748],[-6.3806,58.1742],[-6.3787,58.1734],[-6.3766,58.1717],[-6.3758,58.1697],[-6.3737,58.168],[-6.3735,58.1655],[-6.3744,58.1649],[-6.3734,58.1636],[-6.3706,58.1626],[-6.3684,58.1603],[-6.3685,58.1574],[-6.3671,58.1548],[-6.3672,58.1536],[-6.3681,58.1519],[-6.3697,58.1502],[-6.3718,58.1495],[-6.374,58.1493],[-6.3744,58.1485],[-6.3775,58.1474],[-6.3806,58.1468],[-6.3821,58.1472],[-6.385,58.1458],[-6.3897,58.1461],[-6.391,58.147],[-6.3933,58.1459],[-6.3942,58.1448],[-6.3961,58.1446],[-6.3991,58.1434],[-6.4019,58.1431],[-6.4023,58.1427],[-6.4057,58.142],[-6.409,58.1417],[-6.4113,58.1418],[-6.4139,58.1428],[-6.4144,58.1435],[-6.4172,58.1442],[-6.4214,58.147],[-6.4228,58.1469],[-6.4219,58.1453],[-6.4182,58.1446],[-6.4158,58.1431],[-6.4175,58.1425],[-6.419,58.1405],[-6.416,58.1392],[-6.4187,58.1385],[-6.4179,58.1372],[-6.4153,58.1371],[-6.4144,58.1378],[-6.4125,58.1383],[-6.4118,58.139],[-6.4078,58.1406],[-6.4039,58.1405],[-6.4024,58.1414],[-6.3962,58.1436],[-6.3932,58.1442],[-6.3905,58.144],[-6.388,58.1443],[-6.3854,58.1432],[-6.3832,58.1435],[-6.3829,58.1443],[-6.381,58.1443],[-6.3776,58.1438],[-6.3755,58.1431],[-6.3722,58.1427],[-6.3693,58.1429],[-6.3673,58.1411],[-6.367,58.1397],[-6.3688,58.1377],[-6.3675,58.1373],[-6.3685,58.1362],[-6.3698,58.1357],[-6.3714,58.1337],[-6.3696,58.1319],[-6.371,58.1312],[-6.3732,58.1313],[-6.3751,58.1306],[-6.3792,58.1306],[-6.3791,58.1292],[-6.3806,58.1294],[-6.3837,58.1287],[-6.3888,58.1289],[-6.3917,58.1305],[-6.3936,58.1311],[-6.393,58.1322],[-6.3948,58.1323],[-6.3973,58.1339],[-6.4014,58.1346],[-6.4036,58.1343],[-6.4031,58.1331],[-6.4044,58.1325],[-6.4067,58.1299],[-6.4083,58.1306],[-6.4124,58.1311],[-6.4157,58.1318],[-6.4155,58.1294],[-6.4179,58.1287],[-6.4225,58.1287],[-6.4279,58.1299],[-6.43,58.13],[-6.4322,58.1308],[-6.4318,58.1314],[-6.4335,58.1323],[-6.4386,58.1323],[-6.4419,58.1319],[-6.4454,58.1317],[-6.4473,58.1321],[-6.4488,58.1329],[-6.4511,58.1334],[-6.4565,58.134],[-6.4597,58.1349],[-6.4615,58.1357],[-6.4636,58.1375],[-6.4656,58.1381],[-6.4698,58.1382],[-6.471,58.1378],[-6.4753,58.1385],[-6.4764,58.1393],[-6.4793,58.1399],[-6.4829,58.1398],[-6.4855,58.1401],[-6.4878,58.1391],[-6.4856,58.1378],[-6.483,58.1371],[-6.4802,58.1367],[-6.4778,58.1357],[-6.4752,58.1359],[-6.4705,58.1359],[-6.4689,58.1347],[-6.4669,58.1345],[-6.4668,58.1328],[-6.4646,58.1325],[-6.4655,58.1312],[-6.4671,58.1305],[-6.4666,58.1297],[-6.4641,58.1294],[-6.4649,58.1305],[-6.4648,58.1316],[-6.4604,58.1308],[-6.4573,58.1306],[-6.4556,58.1296],[-6.4537,58.1276],[-6.4515,58.1274],[-6.4504,58.1266],[-6.45,58.1254],[-6.4477,58.1245],[-6.4468,58.1254],[-6.4484,58.1262],[-6.4499,58.1277],[-6.4514,58.1282],[-6.4522,58.1293],[-6.4492,58.1312],[-6.4469,58.1308],[-6.4445,58.1293],[-6.4441,58.1279],[-6.4403,58.1286],[-6.4396,58.1293],[-6.4378,58.1297],[-6.4332,58.1287],[-6.4328,58.1277],[-6.4345,58.1268],[-6.4323,58.1262],[-6.4299,58.1266],[-6.4279,58.1261],[-6.4277,58.125],[-6.4289,58.1236],[-6.4288,58.1222],[-6.4261,58.1219],[-6.4257,58.1224],[-6.4269,58.1234],[-6.4267,58.1245],[-6.425,58.1253],[-6.4234,58.1248],[-6.4224,58.1228],[-6.4234,58.1222],[-6.4255,58.1224],[-6.4257,58.1213],[-6.4269,58.1214],[-6.4288,58.1203],[-6.4309,58.1198],[-6.4346,58.1199],[-6.4362,58.1205],[-6.437,58.1196],[-6.4389,58.1197],[-6.4384,58.1187],[-6.4397,58.1181],[-6.4429,58.1178],[-6.4439,58.1167],[-6.4443,58.1144],[-6.4466,58.1153],[-6.4487,58.1135],[-6.4511,58.1144],[-6.4523,58.1128],[-6.4539,58.1122],[-6.4547,58.1105],[-6.4538,58.1088],[-6.4559,58.1063],[-6.4582,58.1052],[-6.4667,58.1032],[-6.4685,58.1036],[-6.4697,58.1027],[-6.4725,58.104],[-6.474,58.1042],[-6.4754,58.1034],[-6.4791,58.1038],[-6.4788,58.1031],[-6.4802,58.1024],[-6.4826,58.102],[-6.4856,58.1039],[-6.4874,58.1028],[-6.4869,58.1011],[-6.4874,58.0995],[-6.4897,58.0989],[-6.4927,58.0989],[-6.4945,58.0994],[-6.4964,58.1009],[-6.4991,58.1015],[-6.4989,58.1001],[-6.5007,58.0994],[-6.503,58.0997],[-6.5041,58.1016],[-6.5054,58.1017],[-6.507,58.1025],[-6.5097,58.1012],[-6.5096,58.1003],[-6.5076,58.0998],[-6.5102,58.098],[-6.5129,58.0973],[-6.5153,58.0972],[-6.5169,58.0982],[-6.5189,58.0985],[-6.52,58.0979],[-6.5225,58.0982],[-6.5239,58.0988],[-6.5256,58.0984],[-6.5234,58.0976],[-6.5222,58.098],[-6.5187,58.0974],[-6.5188,58.0968],[-6.5175,58.0961],[-6.5222,58.0948],[-6.5248,58.0951],[-6.5262,58.0958],[-6.5266,58.0976],[-6.5292,58.0991],[-6.5294,58.0973],[-6.529,58.096],[-6.5275,58.0948],[-6.5311,58.0949],[-6.5318,58.0944],[-6.5352,58.094],[-6.537,58.0933],[-6.5392,58.0931],[-6.544,58.0923],[-6.5462,58.0923],[-6.5485,58.0927],[-6.5514,58.0926],[-6.5532,58.0921],[-6.5549,58.0928],[-6.5591,58.0924],[-6.5631,58.0915],[-6.5711,58.0912],[-6.5755,58.0905],[-6.5789,58.0905],[-6.5827,58.0894],[-6.5862,58.0898],[-6.5907,58.0883],[-6.5939,58.0882],[-6.5956,58.0877],[-6.5969,58.0878],[-6.5988,58.0874],[-6.5994,58.0882],[-6.6036,58.088],[-6.607,58.0873],[-6.6103,58.0873],[-6.6165,58.0866],[-6.6188,58.0858],[-6.6204,58.0858],[-6.6221,58.0847],[-6.62,58.0841],[-6.618,58.0846],[-6.6111,58.0854],[-6.6071,58.0863],[-6.606,58.0856],[-6.6034,58.0867],[-6.6011,58.0873],[-6.5996,58.0871],[-6.5925,58.0875],[-6.5894,58.0872],[-6.5876,58.0877],[-6.5815,58.088],[-6.5789,58.0884],[-6.5761,58.0882],[-6.576,58.0874],[-6.5747,58.0865],[-6.5703,58.0855],[-6.5687,58.0838],[-6.5678,58.0835],[-6.5653,58.0851],[-6.5653,58.086],[-6.5642,58.0875],[-6.5619,58.0883],[-6.5537,58.0882],[-6.5507,58.0876],[-6.5464,58.0885],[-6.544,58.0877],[-6.541,58.0885],[-6.5394,58.0865],[-6.5371,58.0872],[-6.5339,58.0873],[-6.5339,58.0881],[-6.532,58.088],[-6.5311,58.0885],[-6.5287,58.0886],[-6.5259,58.088],[-6.5219,58.0886],[-6.5191,58.0886],[-6.5177,58.0899],[-6.5176,58.0906],[-6.5161,58.091],[-6.5143,58.0921],[-6.5124,58.0925],[-6.5101,58.0939],[-6.5068,58.094],[-6.5038,58.0933],[-6.5001,58.0928],[-6.4997,58.0931],[-6.4964,58.093],[-6.495,58.0934],[-6.4926,58.0934],[-6.4897,58.0939],[-6.4878,58.0939],[-6.4869,58.0944],[-6.4829,58.0943],[-6.4804,58.0937],[-6.4779,58.0916],[-6.4772,58.0928],[-6.4748,58.0934],[-6.4747,58.0954],[-6.4734,58.096],[-6.4715,58.0963],[-6.4698,58.0961],[-6.4671,58.0964],[-6.4625,58.0964],[-6.4614,58.0956],[-6.4585,58.0954],[-6.4569,58.095],[-6.4523,58.0944],[-6.4515,58.0955],[-6.448,58.0962],[-6.4457,58.0954],[-6.4448,58.096],[-6.443,58.0956],[-6.4432,58.0946],[-6.4423,58.0937],[-6.4393,58.0932],[-6.4375,58.0936],[-6.437,58.0929],[-6.4355,58.0927],[-6.4334,58.0934],[-6.4319,58.0933],[-6.432,58.092],[-6.4303,58.0923],[-6.4288,58.0932],[-6.4283,58.0943],[-6.4283,58.0966],[-6.4266,58.0967],[-6.424,58.0965],[-6.4239,58.0976],[-6.4273,58.0979],[-6.4288,58.0973],[-6.4311,58.0992],[-6.4333,58.0984],[-6.4351,58.0986],[-6.4361,58.0995],[-6.4357,58.1004],[-6.4333,58.1014],[-6.4312,58.101],[-6.4302,58.1015],[-6.4313,58.1023],[-6.4286,58.1049],[-6.4247,58.1053],[-6.4229,58.1059],[-6.4186,58.1063],[-6.4186,58.1054],[-6.4206,58.1044],[-6.4188,58.1034],[-6.4165,58.1042],[-6.4153,58.1052],[-6.4156,58.106],[-6.4173,58.1071],[-6.4157,58.108],[-6.4154,58.1089],[-6.4124,58.109],[-6.4105,58.1097],[-6.41,58.1103],[-6.4064,58.1101],[-6.4059,58.1094],[-6.4031,58.1089],[-6.4019,58.1104],[-6.3984,58.1118],[-6.3996,58.1093],[-6.399,58.1075],[-6.3994,58.1067],[-6.3985,58.1055],[-6.3961,58.1035],[-6.3944,58.105],[-6.3957,58.1055],[-6.396,58.107],[-6.3952,58.1086],[-6.394,58.1091],[-6.3913,58.1091],[-6.3894,58.1079],[-6.3908,58.1064],[-6.3891,58.1053],[-6.3864,58.1053],[-6.3853,58.1043],[-6.3851,58.1033],[-6.388,58.1028],[-6.3899,58.1031],[-6.3933,58.102],[-6.3941,58.1024],[-6.3961,58.1021],[-6.3941,58.1009],[-6.3938,58.0995],[-6.3953,58.0988],[-6.3939,58.0979],[-6.396,58.0975],[-6.3963,58.0994],[-6.3981,58.0992],[-6.3998,58.0981],[-6.4001,58.0973],[-6.3982,58.097],[-6.3956,58.0959],[-6.3929,58.0975],[-6.3901,58.0981],[-6.3875,58.098],[-6.3884,58.0947],[-6.3868,58.0939],[-6.3853,58.0942],[-6.3838,58.0934],[-6.3852,58.0922],[-6.3883,58.0917],[-6.3902,58.0922],[-6.3918,58.0921],[-6.3928,58.0913],[-6.3943,58.0913],[-6.3962,58.0926],[-6.3976,58.0927],[-6.3993,58.0909],[-6.398,58.0904],[-6.3974,58.0889],[-6.3982,58.0882],[-6.3969,58.0866],[-6.3963,58.0845],[-6.3931,58.0858],[-6.3913,58.0858],[-6.3893,58.0862],[-6.3891,58.0875],[-6.3876,58.089],[-6.3845,58.0897],[-6.3827,58.0916],[-6.3796,58.0927],[-6.3776,58.0918],[-6.3775,58.0898],[-6.3784,58.089],[-6.3797,58.0867],[-6.3802,58.0851],[-6.381,58.0843],[-6.3802,58.0823],[-6.3792,58.0819],[-6.3792,58.0808],[-6.3813,58.0794],[-6.3806,58.0786],[-6.3784,58.078],[-6.376,58.0787],[-6.372,58.0786],[-6.3705,58.0773],[-6.3685,58.0763],[-6.3689,58.0755],[-6.3703,58.0749],[-6.3714,58.0734],[-6.3737,58.0727],[-6.3743,58.0714],[-6.377,58.0706],[-6.3767,58.0699],[-6.3789,58.0693],[-6.3804,58.068],[-6.3797,58.067],[-6.3784,58.0668],[-6.3761,58.0673],[-6.3736,58.0671],[-6.3733,58.0663],[-6.3705,58.066],[-6.3694,58.0653],[-6.3673,58.0649],[-6.3684,58.0634],[-6.3691,58.0615],[-6.3674,58.0609],[-6.3684,58.0596],[-6.3667,58.0581],[-6.3671,58.057],[-6.368,58.0564],[-6.3709,58.0556],[-6.3727,58.0542],[-6.3731,58.0529],[-6.3729,58.0511],[-6.3721,58.0503],[-6.3724,58.0493],[-6.3765,58.0477],[-6.3787,58.0473],[-6.3822,58.0478],[-6.3873,58.0477],[-6.3892,58.0473],[-6.392,58.0473],[-6.3958,58.0465],[-6.3994,58.0463],[-6.4073,58.0471],[-6.4119,58.0473],[-6.4148,58.0477],[-6.4223,58.0477],[-6.4248,58.0482],[-6.4337,58.0484],[-6.4337,58.048],[-6.4298,58.0474],[-6.4255,58.0473],[-6.4238,58.0469],[-6.4223,58.0456],[-6.4203,58.0453],[-6.4168,58.0458],[-6.4121,58.0458],[-6.4104,58.0451],[-6.4093,58.0434],[-6.4037,58.0429],[-6.403,58.0419],[-6.4006,58.0415],[-6.398,58.0415],[-6.3934,58.0427],[-6.3908,58.0425],[-6.3901,58.0408],[-6.387,58.0414],[-6.3831,58.0416],[-6.3819,58.0422],[-6.3804,58.042],[-6.3767,58.0422],[-6.3749,58.042],[-6.3743,58.0414],[-6.3719,58.0409],[-6.3687,58.0406],[-6.3679,58.041],[-6.3656,58.0409],[-6.3645,58.0401],[-6.3624,58.0405],[-6.3583,58.0393],[-6.3577,58.0367],[-6.357,58.0359],[-6.3583,58.0352],[-6.3591,58.0333],[-6.3586,58.0305],[-6.3593,58.0291],[-6.3622,58.029],[-6.365,58.0258],[-6.3647,58.0244],[-6.3658,58.0227],[-6.3651,58.0216],[-6.3667,58.0176],[-6.3717,58.0168],[-6.3772,58.0157],[-6.3804,58.0143],[-6.3805,58.0122],[-6.3822,58.0107],[-6.3819,58.0094],[-6.3837,58.0086],[-6.3876,58.0084],[-6.3895,58.0074],[-6.39,58.0061],[-6.3892,58.0055],[-6.3898,58.0044],[-6.3874,58.0022],[-6.3867,58.0009],[-6.3888,57.9997],[-6.3907,58.0006],[-6.3921,57.9997],[-6.3942,57.9998],[-6.3974,58.0008],[-6.3986,58.0008],[-6.401,58.0018],[-6.4017,58.0029],[-6.4038,58.0036],[-6.4041,58.0057],[-6.4076,58.0077],[-6.4085,58.0091],[-6.4107,58.0099],[-6.4129,58.0095],[-6.414,58.0096],[-6.4163,58.011],[-6.4168,58.012],[-6.4196,58.0124],[-6.4224,58.0112],[-6.4224,58.0104],[-6.4252,58.0094],[-6.4288,58.0107],[-6.4314,58.0108],[-6.4321,58.0119],[-6.4318,58.0128],[-6.4341,58.0147],[-6.4347,58.0155],[-6.4381,58.0163],[-6.439,58.0153],[-6.4374,58.0142],[-6.4378,58.0123],[-6.4361,58.011],[-6.4383,58.01],[-6.4395,58.0108],[-6.4419,58.011],[-6.4441,58.0102],[-6.4437,58.0078],[-6.4455,58.0074],[-6.4489,58.0057],[-6.4506,58.0061],[-6.4524,58.0081],[-6.4527,58.0092],[-6.454,58.0113],[-6.4564,58.0124],[-6.4583,58.0152],[-6.4583,58.0161],[-6.4615,58.0182],[-6.4594,58.0151],[-6.4584,58.0143],[-6.4568,58.0119],[-6.4574,58.0115],[-6.4603,58.0121],[-6.4614,58.0134],[-6.4627,58.014],[-6.4639,58.0158],[-6.4658,58.0172],[-6.4663,58.0182],[-6.4681,58.0181],[-6.4686,58.017],[-6.4654,58.0154],[-6.466,58.0144],[-6.4647,58.013],[-6.4666,58.0114],[-6.4685,58.0108],[-6.4684,58.0103],[-6.4706,58.0094],[-6.4755,58.0097],[-6.4775,58.0107],[-6.4787,58.0101],[-6.4814,58.01],[-6.4849,58.0106],[-6.4866,58.0116],[-6.4934,58.013],[-6.4939,58.0122],[-6.4915,58.0116],[-6.4895,58.0101],[-6.4918,58.0084],[-6.4938,58.0082],[-6.4948,58.0078],[-6.4968,58.0078],[-6.497,58.0068],[-6.4992,58.0062],[-6.5027,58.0071],[-6.5057,58.0071],[-6.5113,58.0075],[-6.5164,58.0088],[-6.5177,58.0097],[-6.5203,58.0103],[-6.5216,58.011],[-6.5229,58.0128],[-6.5248,58.0138],[-6.5259,58.0113],[-6.5252,58.0098],[-6.5273,58.0081],[-6.5247,58.0071],[-6.5259,58.0054],[-6.5274,58.0052],[-6.5331,58.0055],[-6.535,58.0057],[-6.5388,58.0047],[-6.5442,58.0062],[-6.5485,58.0071],[-6.5558,58.0064],[-6.5569,58.0061],[-6.5645,58.0046],[-6.5685,58.0044],[-6.5704,58.0046],[-6.5709,58.003],[-6.5699,58.0023],[-6.5667,58.0018],[-6.5631,58.0019],[-6.5621,58.0025],[-6.5573,58.0035],[-6.5509,58.0037],[-6.5486,58.0032],[-6.5461,58.0023],[-6.5454,58.0006],[-6.5404,58.0004],[-6.5387,58.0007],[-6.5372,58.0002],[-6.5339,58.0002],[-6.5319,57.9997],[-6.5302,58],[-6.5278,57.9998],[-6.5256,58.0003],[-6.5239,57.9997],[-6.5204,57.9993],[-6.5177,57.9988],[-6.5158,57.9995],[-6.5134,57.9997],[-6.5129,58.0004],[-6.5101,58.0002],[-6.5089,57.9994],[-6.5059,57.9995],[-6.5042,58],[-6.5034,58.0009],[-6.5018,58.0017],[-6.4961,58.0011],[-6.4913,58.0015],[-6.4888,58.0012],[-6.4873,58.0013],[-6.4847,58.0023],[-6.4837,58.0014],[-6.4798,58.0015],[-6.4785,58.001],[-6.4758,58.0013],[-6.4715,58.0007],[-6.47,57.9998],[-6.4666,57.9985],[-6.4644,57.997],[-6.4611,57.9962],[-6.4604,57.995],[-6.4582,57.9948],[-6.4557,57.9937],[-6.4546,57.9924],[-6.4552,57.9918],[-6.4544,57.9909],[-6.4551,57.9903],[-6.452,57.99],[-6.451,57.9894],[-6.4535,57.9882],[-6.454,57.9866],[-6.4567,57.9857],[-6.457,57.9853],[-6.4551,57.9841],[-6.4529,57.9817],[-6.4485,57.9789],[-6.4497,57.9776],[-6.4493,57.9763],[-6.4505,57.9748],[-6.4502,57.973],[-6.4524,57.9722],[-6.4541,57.9709],[-6.4537,57.9695],[-6.4506,57.9689],[-6.4491,57.9662],[-6.4508,57.9652],[-6.4513,57.9642],[-6.4555,57.9634],[-6.4574,57.962],[-6.4616,57.9605],[-6.4671,57.9617],[-6.4679,57.9612],[-6.4663,57.9597],[-6.4665,57.9573],[-6.4673,57.9554],[-6.4659,57.9543],[-6.467,57.9522],[-6.4665,57.9512],[-6.4673,57.9495],[-6.4675,57.9462],[-6.4669,57.9442],[-6.4672,57.9429],[-6.4669,57.9413],[-6.469,57.9402],[-6.4689,57.9396],[-6.4712,57.9377],[-6.474,57.9375],[-6.478,57.938],[-6.4807,57.9396],[-6.4828,57.9373],[-6.4843,57.9378],[-6.4891,57.9377],[-6.4896,57.9381],[-6.4923,57.9381],[-6.4948,57.9389],[-6.4947,57.9397],[-6.4963,57.9402],[-6.4992,57.9399],[-6.5006,57.9404],[-6.5022,57.94],[-6.5028,57.939],[-6.5027,57.9364],[-6.5045,57.9358],[-6.5076,57.9338],[-6.5076,57.9324],[-6.5098,57.9306],[-6.5116,57.9303],[-6.5131,57.9286],[-6.5152,57.9284],[-6.5165,57.9275],[-6.5193,57.9267],[-6.5203,57.9278],[-6.5222,57.9291],[-6.5224,57.9302],[-6.5234,57.9305],[-6.5242,57.9319],[-6.5242,57.9333],[-6.5251,57.9344],[-6.5264,57.9348],[-6.5279,57.9331],[-6.5291,57.9347],[-6.5284,57.9353],[-6.5301,57.9365],[-6.5284,57.9371],[-6.5258,57.9363],[-6.5265,57.938],[-6.5274,57.9389],[-6.529,57.9384],[-6.5315,57.939],[-6.5333,57.9404],[-6.5344,57.9419],[-6.5361,57.9415],[-6.5356,57.9408],[-6.5366,57.9401],[-6.5379,57.94],[-6.5388,57.9417],[-6.5402,57.9419],[-6.541,57.9433],[-6.5403,57.945],[-6.5403,57.946],[-6.5424,57.9464],[-6.5436,57.9479],[-6.5437,57.9488],[-6.5459,57.9526],[-6.5465,57.9544],[-6.5463,57.9555],[-6.5468,57.9564],[-6.5486,57.9565],[-6.5498,57.9551],[-6.5496,57.9535],[-6.5484,57.9511],[-6.5485,57.9507],[-6.5472,57.9476],[-6.5448,57.9445],[-6.5461,57.9437],[-6.5471,57.942],[-6.5491,57.9413],[-6.549,57.9391],[-6.5478,57.9381],[-6.5456,57.937],[-6.5455,57.936],[-6.5445,57.9354],[-6.5429,57.9328],[-6.5401,57.9316],[-6.5383,57.9293],[-6.5397,57.9284],[-6.5383,57.9266],[-6.5383,57.9251],[-6.5369,57.9222],[-6.5375,57.9212],[-6.5369,57.9195],[-6.5402,57.9164],[-6.5425,57.9159],[-6.5432,57.9163],[-6.5465,57.916],[-6.5487,57.9167],[-6.5501,57.9178],[-6.5524,57.9176],[-6.5512,57.9166],[-6.5525,57.9155],[-6.5543,57.9152],[-6.5546,57.9165],[-6.5562,57.9165],[-6.5571,57.9151],[-6.5581,57.9151],[-6.5616,57.9167],[-6.562,57.9178],[-6.5636,57.9173],[-6.5627,57.9164],[-6.5621,57.9146],[-6.5645,57.9144],[-6.566,57.9152],[-6.5668,57.9176],[-6.5692,57.9181],[-6.5704,57.9191],[-6.5709,57.9211],[-6.569,57.922],[-6.5689,57.9226],[-6.5724,57.9243],[-6.5738,57.9234],[-6.573,57.9208],[-6.574,57.9205],[-6.5739,57.9195],[-6.572,57.9185],[-6.5726,57.9177],[-6.5692,57.9145],[-6.5693,57.9136],[-6.5714,57.9113],[-6.5703,57.9101],[-6.5724,57.9093],[-6.5751,57.911],[-6.5767,57.9102],[-6.5781,57.9101],[-6.578,57.9122],[-6.579,57.9125],[-6.5786,57.9149],[-6.5773,57.9155],[-6.5782,57.9164],[-6.5806,57.9151],[-6.5825,57.9148],[-6.5835,57.9136],[-6.5851,57.9144],[-6.585,57.9153],[-6.5884,57.9166],[-6.5885,57.9179],[-6.5896,57.9186],[-6.5901,57.9204],[-6.5954,57.9221],[-6.597,57.9232],[-6.5953,57.9235],[-6.5939,57.9243],[-6.5938,57.9253],[-6.5951,57.9262],[-6.5965,57.9265],[-6.5974,57.9274],[-6.5991,57.9284],[-6.6003,57.9297],[-6.602,57.9303],[-6.603,57.9319],[-6.6028,57.9337],[-6.6038,57.9356],[-6.6076,57.9371],[-6.6077,57.9379],[-6.6093,57.9384],[-6.6117,57.9402],[-6.6104,57.9411],[-6.6109,57.9426],[-6.6133,57.9434],[-6.6141,57.9444],[-6.6133,57.9461],[-6.6121,57.9467],[-6.612,57.9479],[-6.6111,57.949],[-6.6131,57.9506],[-6.6139,57.9492],[-6.6179,57.9478],[-6.6203,57.9487],[-6.6257,57.9524],[-6.6287,57.9531],[-6.6306,57.9541],[-6.6328,57.9564],[-6.6353,57.9575],[-6.6378,57.9594],[-6.6397,57.9598],[-6.6414,57.9616],[-6.6429,57.9615],[-6.6448,57.9606],[-6.6434,57.9582],[-6.6426,57.9561],[-6.6405,57.9546],[-6.6391,57.9529],[-6.6326,57.9485],[-6.6316,57.9482],[-6.6308,57.947],[-6.6283,57.9451],[-6.6276,57.9427],[-6.6263,57.941],[-6.6249,57.94],[-6.6245,57.938],[-6.6225,57.9359],[-6.6241,57.9346],[-6.626,57.9352],[-6.6262,57.934],[-6.6239,57.9324],[-6.6217,57.9313],[-6.6199,57.9311],[-6.617,57.9288],[-6.6147,57.9281],[-6.6124,57.9257],[-6.613,57.9241],[-6.612,57.9236],[-6.6129,57.9227],[-6.613,57.9209],[-6.6091,57.9188],[-6.6072,57.9189],[-6.6061,57.9172],[-6.6103,57.9155],[-6.6112,57.9163],[-6.6132,57.9152],[-6.6166,57.9158],[-6.6175,57.9154],[-6.6194,57.9162],[-6.6239,57.9169],[-6.6249,57.9186],[-6.626,57.9196],[-6.6273,57.9194],[-6.6278,57.9204],[-6.6276,57.9227],[-6.6278,57.9238],[-6.6294,57.9237],[-6.6317,57.9255],[-6.6328,57.9234],[-6.6317,57.9226],[-6.632,57.9217],[-6.6356,57.9213],[-6.6371,57.9219],[-6.6388,57.9212],[-6.6416,57.9231],[-6.644,57.9243],[-6.6463,57.9238],[-6.6466,57.9231],[-6.6462,57.9215],[-6.6455,57.9214],[-6.6437,57.92],[-6.6447,57.9193],[-6.6466,57.919],[-6.6465,57.9174],[-6.6512,57.9175],[-6.6533,57.9184],[-6.6537,57.9192],[-6.6568,57.9203],[-6.6599,57.9231],[-6.6634,57.9254],[-6.665,57.9282],[-6.6674,57.9297],[-6.6695,57.9318],[-6.6749,57.9355],[-6.6751,57.9368],[-6.6763,57.9382],[-6.678,57.9429],[-6.6813,57.9447],[-6.6826,57.9463],[-6.6841,57.9471],[-6.6848,57.948],[-6.689,57.952],[-6.6905,57.9539],[-6.6901,57.956],[-6.6919,57.957],[-6.6927,57.959],[-6.6925,57.9595],[-6.696,57.9614],[-6.6979,57.9618],[-6.699,57.9606],[-6.699,57.959],[-6.7002,57.9592],[-6.7021,57.9605],[-6.7038,57.9631],[-6.7037,57.964],[-6.7021,57.9646],[-6.7031,57.9661],[-6.7055,57.9671],[-6.7088,57.9675],[-6.709,57.9701],[-6.7087,57.9717],[-6.7097,57.9723],[-6.7091,57.9731],[-6.71,57.9747],[-6.7097,57.9765],[-6.7111,57.9784],[-6.7102,57.9803],[-6.7127,57.9831],[-6.7127,57.9861],[-6.7118,57.9871],[-6.7095,57.9877],[-6.7097,57.9895],[-6.7069,57.9915],[-6.7059,57.9931],[-6.7048,57.9934],[-6.705,57.9945],[-6.7066,57.9967],[-6.7081,58.0001],[-6.7096,58.002],[-6.712,58.0032],[-6.7138,58.0053],[-6.7147,58.0058],[-6.7135,58.0085],[-6.7141,58.0099],[-6.7127,58.0112],[-6.713,58.0128],[-6.7102,58.0166],[-6.7093,58.0172],[-6.7053,58.0183],[-6.7042,58.0188],[-6.7015,58.0221],[-6.6997,58.0236],[-6.6966,58.0255],[-6.692,58.0289],[-6.6898,58.0326],[-6.6882,58.0345],[-6.6861,58.0352],[-6.6854,58.0361],[-6.6831,58.0371],[-6.6812,58.0373],[-6.6799,58.0378],[-6.6776,58.037],[-6.6758,58.0367],[-6.673,58.0368],[-6.671,58.0385],[-6.67,58.0389],[-6.6688,58.0406],[-6.667,58.0415],[-6.6661,58.0428],[-6.6664,58.0449],[-6.6673,58.0453],[-6.6669,58.0483],[-6.6675,58.0495],[-6.6667,58.0505],[-6.6655,58.0506],[-6.6661,58.052],[-6.6651,58.0534],[-6.6616,58.0542],[-6.6594,58.0551],[-6.6563,58.0552],[-6.6554,58.0547],[-6.6527,58.0551],[-6.6494,58.0553],[-6.6485,58.0556],[-6.6451,58.0553],[-6.6448,58.0546],[-6.6425,58.055],[-6.6406,58.0538],[-6.6366,58.0549],[-6.6345,58.0547],[-6.6325,58.055],[-6.6319,58.0545],[-6.6294,58.0539],[-6.6268,58.0523],[-6.6273,58.0516],[-6.6255,58.0512],[-6.6243,58.0503],[-6.6259,58.049],[-6.6223,58.0479],[-6.6216,58.0472],[-6.6182,58.048],[-6.6155,58.0499],[-6.6153,58.0505],[-6.6136,58.0513],[-6.6109,58.0505],[-6.6099,58.0511],[-6.6081,58.0506],[-6.6059,58.0512],[-6.6028,58.0513],[-6.6003,58.0521],[-6.5981,58.0524],[-6.5974,58.0518],[-6.5956,58.0515],[-6.5928,58.0518],[-6.59,58.0523],[-6.5903,58.0532],[-6.5937,58.053],[-6.5954,58.0535],[-6.6013,58.0526],[-6.6063,58.0528],[-6.6071,58.0537],[-6.6086,58.0542],[-6.6115,58.0547],[-6.6164,58.0546],[-6.6197,58.0547],[-6.6208,58.0543],[-6.6227,58.0552],[-6.6251,58.0557],[-6.6271,58.0556],[-6.6321,58.0564],[-6.6362,58.0575],[-6.644,58.0576],[-6.6472,58.0573],[-6.6536,58.0575],[-6.6566,58.0579],[-6.6638,58.0573],[-6.6664,58.0579],[-6.6694,58.0576],[-6.6727,58.0578],[-6.6763,58.0574],[-6.6801,58.0565],[-6.682,58.0572],[-6.6837,58.0568],[-6.6876,58.0574],[-6.6898,58.0571],[-6.6889,58.0557</t>
  </si>
  <si>
    <t>{"type":"MultiPolygon","coordinates":[[[[-3.7399,56.0766],[-3.7368,56.0805],[-3.7358,56.0812],[-3.7363,56.0833],[-3.7356,56.0844],[-3.7344,56.0853],[-3.7307,56.0856],[-3.7287,56.0874],[-3.7287,56.0879],[-3.7266,56.0883],[-3.7233,56.0894],[-3.7215,56.0878],[-3.7198,56.0902],[-3.7194,56.0918],[-3.7187,56.0924],[-3.7177,56.0955],[-3.7174,56.1028],[-3.7159,56.1039],[-3.7137,56.1047],[-3.7095,56.1046],[-3.7087,56.1042],[-3.7019,56.103],[-3.6933,56.1024],[-3.6909,56.1021],[-3.6882,56.1022],[-3.6862,56.1019],[-3.6796,56.1021],[-3.6745,56.1002],[-3.675,56.1013],[-3.6749,56.1035],[-3.6744,56.1041],[-3.6747,56.1059],[-3.6725,56.1078],[-3.6698,56.1069],[-3.6662,56.1074],[-3.6637,56.1081],[-3.662,56.1093],[-3.658,56.1095],[-3.656,56.109],[-3.6568,56.1083],[-3.6533,56.1076],[-3.6526,56.1082],[-3.6502,56.1084],[-3.649,56.1092],[-3.6417,56.109],[-3.6408,56.1094],[-3.6374,56.1092],[-3.6349,56.1088],[-3.631,56.11],[-3.6288,56.1104],[-3.6292,56.1115],[-3.6443,56.1156],[-3.651,56.1178],[-3.6555,56.1184],[-3.6597,56.1198],[-3.6639,56.123],[-3.6632,56.1236],[-3.6606,56.1242],[-3.6571,56.1243],[-3.6542,56.1251],[-3.6519,56.1281],[-3.6507,56.1292],[-3.6487,56.1296],[-3.6465,56.1296],[-3.6456,56.1299],[-3.6437,56.1297],[-3.6416,56.1302],[-3.6373,56.1297],[-3.6364,56.1304],[-3.6319,56.1312],[-3.6284,56.1312],[-3.6284,56.1328],[-3.6266,56.1324],[-3.6247,56.1327],[-3.6181,56.1347],[-3.6149,56.1354],[-3.6122,56.1346],[-3.6073,56.1348],[-3.6045,56.1363],[-3.602,56.1368],[-3.5972,56.1371],[-3.5947,56.1377],[-3.5916,56.1379],[-3.5881,56.1376],[-3.5847,56.1382],[-3.5834,56.1389],[-3.5809,56.1393],[-3.5809,56.14],[-3.5783,56.1411],[-3.5809,56.1428],[-3.5811,56.1437],[-3.5838,56.1441],[-3.5839,56.1448],[-3.5827,56.1486],[-3.5829,56.1509],[-3.5775,56.1545],[-3.5714,56.1574],[-3.5688,56.1591],[-3.5677,56.158],[-3.564,56.1598],[-3.5621,56.1597],[-3.5586,56.1584],[-3.5563,56.1573],[-3.5494,56.1583],[-3.5461,56.1585],[-3.542,56.1509],[-3.5406,56.1499],[-3.5399,56.1473],[-3.54,56.1465],[-3.5329,56.1475],[-3.5295,56.1483],[-3.5278,56.1469],[-3.5256,56.1462],[-3.5246,56.1466],[-3.5177,56.1476],[-3.5156,56.1475],[-3.5113,56.1479],[-3.5025,56.1492],[-3.5004,56.1496],[-3.4981,56.1497],[-3.496,56.1494],[-3.4916,56.1498],[-3.4866,56.1487],[-3.4812,56.1472],[-3.4785,56.1469],[-3.4762,56.1479],[-3.4733,56.1486],[-3.4719,56.1484],[-3.4688,56.1492],[-3.4669,56.149],[-3.465,56.1472],[-3.4603,56.1463],[-3.4584,56.1471],[-3.4568,56.15],[-3.4537,56.1504],[-3.4526,56.1489],[-3.452,56.1471],[-3.4456,56.1472],[-3.4425,56.1465],[-3.4404,56.145],[-3.4346,56.1451],[-3.4329,56.1422],[-3.4309,56.1425],[-3.4298,56.1419],[-3.4269,56.1415],[-3.4261,56.1417],[-3.4243,56.1403],[-3.4204,56.1397],[-3.4185,56.1387],[-3.4159,56.1385],[-3.4121,56.1394],[-3.4072,56.1395],[-3.4046,56.1406],[-3.4008,56.1418],[-3.3982,56.1419],[-3.3934,56.1423],[-3.392,56.1422],[-3.3882,56.143],[-3.3873,56.1427],[-3.3822,56.1434],[-3.3807,56.1431],[-3.3794,56.1443],[-3.3755,56.145],[-3.3739,56.1456],[-3.3721,56.1455],[-3.3702,56.1461],[-3.3695,56.147],[-3.3685,56.1505],[-3.3666,56.155],[-3.3674,56.1562],[-3.3695,56.1599],[-3.3717,56.1644],[-3.3653,56.1663],[-3.363,56.1667],[-3.3586,56.167],[-3.3557,56.1685],[-3.3519,56.1694],[-3.3507,56.1701],[-3.3487,56.1704],[-3.3483,56.1718],[-3.346,56.1728],[-3.3419,56.1738],[-3.3394,56.1739],[-3.3365,56.173],[-3.3322,56.1731],[-3.3284,56.1726],[-3.3273,56.172],[-3.3243,56.1719],[-3.3205,56.17],[-3.3164,56.1665],[-3.3132,56.1672],[-3.3099,56.1674],[-3.3064,56.1679],[-3.3075,56.1697],[-3.2965,56.1706],[-3.2964,56.1722],[-3.2929,56.1735],[-3.2945,56.1753],[-3.2986,56.1754],[-3.2991,56.1764],[-3.3005,56.1772],[-3.2987,56.178],[-3.3007,56.1788],[-3.3056,56.1791],[-3.3072,56.1803],[-3.3091,56.1853],[-3.2906,56.1895],[-3.2609,56.1961],[-3.2634,56.1982],[-3.2665,56.203],[-3.27,56.2027],[-3.2736,56.2078],[-3.2749,56.2142],[-3.268,56.2146],[-3.2697,56.216],[-3.2658,56.2183],[-3.2649,56.2201],[-3.2684,56.2201],[-3.2751,56.2238],[-3.2753,56.2237],[-3.2854,56.2243],[-3.2902,56.225],[-3.2908,56.2258],[-3.2913,56.2297],[-3.2889,56.2307],[-3.2871,56.2309],[-3.2855,56.2319],[-3.28,56.2336],[-3.2849,56.2342],[-3.2857,56.2347],[-3.2886,56.2354],[-3.2914,56.2351],[-3.2949,56.2355],[-3.3026,56.2361],[-3.3053,56.2365],[-3.3082,56.2373],[-3.3103,56.2376],[-3.3149,56.2395],[-3.3171,56.2396],[-3.3215,56.2379],[-3.3293,56.2374],[-3.3343,56.2379],[-3.3363,56.2383],[-3.3415,56.2382],[-3.3438,56.2384],[-3.3578,56.2409],[-3.3591,56.24],[-3.3608,56.2407],[-3.3678,56.2399],[-3.3673,56.2408],[-3.3649,56.242],[-3.3634,56.2431],[-3.3582,56.2482],[-3.3572,56.2486],[-3.3567,56.2511],[-3.3554,56.2538],[-3.3533,56.2551],[-3.354,56.2564],[-3.3558,56.2573],[-3.3605,56.2586],[-3.3689,56.26],[-3.3718,56.2608],[-3.3773,56.2626],[-3.3787,56.2633],[-3.3837,56.2688],[-3.3802,56.27],[-3.3758,56.2712],[-3.3735,56.2712],[-3.3711,56.2726],[-3.3706,56.274],[-3.3691,56.275],[-3.3677,56.275],[-3.364,56.2764],[-3.3619,56.2777],[-3.3578,56.2786],[-3.3549,56.2804],[-3.3522,56.2807],[-3.3502,56.2817],[-3.3537,56.2829],[-3.3508,56.2857],[-3.3492,56.2853],[-3.3477,56.2856],[-3.3459,56.2865],[-3.3427,56.2875],[-3.3412,56.2863],[-3.3355,56.2895],[-3.3331,56.2877],[-3.3306,56.2868],[-3.3297,56.2872],[-3.3282,56.2861],[-3.326,56.2834],[-3.3248,56.2828],[-3.3214,56.2837],[-3.3208,56.2833],[-3.317,56.284],[-3.3125,56.2853],[-3.3104,56.2873],[-3.3084,56.2878],[-3.3064,56.2875],[-3.3021,56.2885],[-3.3009,56.2899],[-3.297,56.2901],[-3.2948,56.2893],[-3.2923,56.2928],[-3.2929,56.2938],[-3.2957,56.2963],[-3.2962,56.2975],[-3.2938,56.2988],[-3.2939,56.3003],[-3.2956,56.3034],[-3.2963,56.304],[-3.2984,56.307],[-3.2997,56.3099],[-3.2945,56.3112],[-3.2953,56.3118],[-3.2992,56.3122],[-3.3009,56.3131],[-3.3006,56.314],[-3.2972,56.3148],[-3.2953,56.3168],[-3.2922,56.3185],[-3.2917,56.3193],[-3.2898,56.3208],[-3.2878,56.3219],[-3.2852,56.3227],[-3.2827,56.3242],[-3.2757,56.3263],[-3.2707,56.3263],[-3.2666,56.3282],[-3.268,56.3302],[-3.2676,56.3324],[-3.2731,56.3326],[-3.2729,56.334],[-3.2691,56.3346],[-3.2677,56.3357],[-3.2676,56.3391],[-3.265,56.3391],[-3.2624,56.3386],[-3.256,56.3401],[-3.2584,56.3424],[-3.2568,56.3445],[-3.2553,56.3452],[-3.2556,56.3463],[-3.2574,56.3467],[-3.2615,56.3486],[-3.2667,56.3479],[-3.2695,56.3481],[-3.2715,56.3477],[-3.2738,56.3478],[-3.2768,56.3493],[-3.2771,56.3505],[-3.2764,56.351],[-3.2736,56.3511],[-3.2681,56.3509],[-3.2637,56.3513],[-3.2609,56.3512],[-3.2578,56.3514],[-3.253,56.3521],[-3.2475,56.3532],[-3.2479,56.3538],[-3.2453,56.3543],[-3.2413,56.354],[-3.2342,56.3554],[-3.2324,56.3563],[-3.2301,56.3564],[-3.2252,56.3573],[-3.215,56.3598],[-3.21,56.361],[-3.2035,56.3634],[-3.2006,56.3642],[-3.1973,56.3655],[-3.1961,56.3667],[-3.1941,56.368],[-3.192,56.3685],[-3.188,56.3712],[-3.1835,56.3734],[-3.1789,56.3746],[-3.1759,56.3745],[-3.1713,56.3757],[-3.1694,56.3758],[-3.1674,56.3767],[-3.1643,56.3771],[-3.1609,56.3781],[-3.1584,56.3792],[-3.1556,56.38],[-3.1489,56.3826],[-3.1453,56.3844],[-3.1432,56.3848],[-3.1398,56.3858],[-3.136,56.3866],[-3.1349,56.3865],[-3.1254,56.389],[-3.1184,56.3916],[-3.1165,56.3928],[-3.1154,56.3922],[-3.113,56.3922],[-3.1086,56.3925],[-3.0996,56.3937],[-3.0943,56.3951],[-3.0894,56.397],[-3.0884,56.398],[-3.0834,56.3991],[-3.0763,56.4014],[-3.0739,56.4017],[-3.0718,56.4022],[-3.0692,56.4025],[-3.0639,56.4037],[-3.0607,56.4047],[-3.054,56.4073],[-3.0503,56.4092],[-3.0473,56.4112],[-3.0445,56.414],[-3.0427,56.4147],[-3.0403,56.416],[-3.0381,56.4166],[-3.0307,56.4194],[-3.0249,56.4209],[-3.0217,56.4221],[-3.019,56.4223],[-3.017,56.422],[-3.0163,56.4209],[-3.0162,56.4196],[-3.0212,56.4189],[-3.027,56.4188],[-3.0285,56.4181],[-3.0226,56.4179],[-3.017,56.4183],[-3.0146,56.4187],[-3.0065,56.4204],[-2.9935,56.4222],[-2.9905,56.4234],[-2.9879,56.4237],[-2.9811,56.4261],[-2.9784,56.4267],[-2.9692,56.4309],[-2.9665,56.4317],[-2.9634,56.4321],[-2.9583,56.4335],[-2.9558,56.4337],[-2.9529,56.4351],[-2.9496,56.4358],[-2.9457,56.4377],[-2.9426,56.4405],[-2.9415,56.4429],[-2.938,56.4458],[-2.9379,56.4464],[-2.9346,56.4484],[-2.9307,56.4493],[-2.9229,56.4519],[-2.9135,56.4526],[-2.9094,56.4527],[-2.907,56.4529],[-2.9005,56.453],[-2.8979,56.4534],[-2.8894,56.4534],[-2.885,56.4529],[-2.8833,56.4526],[-2.8758,56.4523],[-2.8742,56.4524],[-2.8671,56.4522],[-2.8638,56.4514],[-2.8636,56.4509],[-2.8603,56.4502],[-2.8577,56.4504],[-2.8486,56.4497],[-2.8443,56.4491],[-2.8429,56.4492],[-2.8402,56.4486],[-2.8342,56.4487],[-2.83,56.4493],[-2.8287,56.4497],[-2.8255,56.45],[-2.8248,56.4495],[-2.8218,56.4498],[-2.8203,56.4494],[-2.8174,56.4496],[-2.8092,56.449],[-2.8055,56.4482],[-2.801,56.4468],[-2.7929,56.4462],[-2.7848,56.4461],[-2.7756,56.4465],[-2.7689,56.4468],[-2.7607,56.447],[-2.756,56.447],[-2.7471,56.4467],[-2.7436,56.4469],[-2.7395,56.4469],[-2.7349,56.4466],[-2.7329,56.4474],[-2.7279,56.4482],[-2.719,56.4487],[-2.7084,56.447],[-2.7051,56.4462],[-2.707,56.4452],[-2.7099,56.4461],[-2.7116,56.4453],[-2.7155,56.4457],[-2.7167,56.4462],[-2.72,56.4458],[-2.7202,56.4475],[-2.725,56.4454],[-2.7257,56.4462],[-2.7285,56.4457],[-2.7303,56.444],[-2.7318,56.4439],[-2.7354,56.4427],[-2.7349,56.4437],[-2.7371,56.4446],[-2.739,56.4441],[-2.7411,56.444],[-2.7427,56.4435],[-2.7454,56.4422],[-2.753,56.4429],[-2.7593,56.4433],[-2.7608,56.4431],[-2.7683,56.4425],[-2.771,56.443],[-2.7722,56.4427],[-2.7741,56.4416],[-2.7747,56.4402],[-2.7777,56.4398],[-2.7791,56.4372],[-2.778,56.4358],[-2.7759,56.4348],[-2.775,56.434],[-2.7764,56.4333],[-2.7738,56.4329],[-2.7736,56.4296],[-2.7753,56.4288],[-2.7768,56.4272],[-2.7769,56.4264],[-2.7789,56.4249],[-2.7777,56.4238],[-2.7798,56.4228],[-2.7818,56.4229],[-2.7826,56.4234],[-2.7863,56.4218],[-2.7928,56.4214],[-2.793,56.4202],[-2.7926,56.4185],[-2.7932,56.4181],[-2.7918,56.4172],[-2.7943,56.4165],[-2.7964,56.4149],[-2.7984,56.4138],[-2.8012,56.4141],[-2.8003,56.4155],[-2.8003,56.4167],[-2.7992,56.4185],[-2.7974,56.4204],[-2.7957,56.4231],[-2.792,56.4243],[-2.7924,56.4251],[-2.7907,56.4255],[-2.7833,56.4264],[-2.7825,56.4274],[-2.78,56.4281],[-2.7798,56.4298],[-2.7814,56.4303],[-2.7835,56.4294],[-2.7852,56.4296],[-2.7854,56.4306],[-2.7817,56.4319],[-2.7837,56.4333],[-2.7858,56.4364],[-2.7875,56.4378],[-2.7899,56.4384],[-2.7927,56.4384],[-2.7928,56.4399],[-2.794,56.4411],[-2.7963,56.4407],[-2.7983,56.4421],[-2.8005,56.4444],[-2.8035,56.4462],[-2.8053,56.447],[-2.8077,56.4473],[-2.8072,56.4458],[-2.806,56.4459],[-2.8046,56.4446],[-2.8027,56.4438],[-2.8017,56.4429],[-2.7987,56.4385],[-2.8001,56.4387],[-2.8011,56.4371],[-2.8017,56.4331],[-2.8009,56.429],[-2.8001,56.4267],[-2.8016,56.4242],[-2.8013,56.422],[-2.8026,56.4212],[-2.8038,56.4183],[-2.8057,56.4152],[-2.8062,56.4135],[-2.806,56.4105],[-2.8048,56.4089],[-2.8037,56.4085],[-2.8038,56.4074],[-2.8031,56.406],[-2.8048,56.4052],[-2.805,56.4041],[-2.804,56.4033],[-2.8042,56.401],[-2.8059,56.4017],[-2.8066,56.3999],[-2.8055,56.3985],[-2.8071,56.3965],[-2.8074,56.3934],[-2.8071,56.3907],[-2.8057,56.3876],[-2.8059,56.3866],[-2.8042,56.3828],[-2.8043,56.3794],[-2.8036,56.3774],[-2.8049,56.3773],[-2.8053,56.3762],[-2.8048,56.3756],[-2.8058,56.3737],[-2.8064,56.3713],[-2.8079,56.3747],[-2.808,56.3779],[-2.8093,56.3768],[-2.8087,56.3742],[-2.808,56.3732],[-2.8079,56.3707],[-2.8102,56.3683],[-2.8068,56.366],[-2.8072,56.3645],[-2.8063,56.3612],[-2.8052,56.3584],[-2.8032,56.354],[-2.8016,56.3509],[-2.8006,56.3477],[-2.7997,56.3463],[-2.7961,56.3458],[-2.794,56.3446],[-2.79,56.3446],[-2.7863,56.3433],[-2.7844,56.3418],[-2.7827,56.3412],[-2.7795,56.3407],[-2.7785,56.3395],[-2.7802,56.3392],[-2.7803,56.3383],[-2.7779,56.337],[-2.778,56.3352],[-2.7764,56.3341],[-2.7743,56.3334],[-2.7718,56.3345],[-2.7678,56.3339],[-2.7652,56.3332],[-2.761,56.3327],[-2.7595,56.3332],[-2.7578,56.3325],[-2.7565,56.333],[-2.7547,56.3325],[-2.7515,56.3324],[-2.7491,56.3331],[-2.7455,56.3326],[-2.7449,56.3309],[-2.7433,56.331],[-2.7387,56.3291],[-2.7363,56.3286],[-2.7338,56.329],[-2.7323,56.3289],[-2.7271,56.3276],[-2.722,56.3277],[-2.7203,56.3272],[-2.7169,56.3283],[-2.7153,56.3293],[-2.7122,56.3289],[-2.711,56.3283],[-2.7093,56.3284],[-2.7052,56.3264],[-2.7033,56.3262],[-2.7001,56.3264],[-2.6966,56.3261],[-2.6947,56.3267],[-2.6944,56.3281],[-2.6928,56.328],[-2.6913,56.3271],[-2.6879,56.3273],[-2.6848,56.3263],[-2.6829,56.3261],[-2.6779,56.3229],[-2.6753,56.3222],[-2.6761,56.321],[-2.6739,56.3208],[-2.6712,56.3218],[-2.6697,56.3219],[-2.6686,56.3208],[-2.6661,56.3204],[-2.6649,56.3207],[-2.6566,56.3184],[-2.6558,56.3173],[-2.6543,56.3135],[-2.655,56.3124],[-2.6544,56.3111],[-2.6512,56.3096],[-2.6489,56.3073],[-2.6456,56.3065],[-2.6453,56.3056],[-2.6438,56.3057],[-2.6416,56.3051],[-2.6399,56.3037],[-2.6388,56.3041],[-2.638,56.3027],[-2.6395,56.302],[-2.6384,56.3012],[-2.6369,56.2993],[-2.6356,56.2988],[-2.6322,56.2991],[-2.6303,56.2984],[-2.63,56.2976],[-2.6314,56.2968],[-2.63,56.296],[-2.6286,56.2946],[-2.6251,56.2941],[-2.6198,56.2922],[-2.6185,56.2921],[-2.6159,56.2911],[-2.6156,56.2899],[-2.6124,56.2894],[-2.6114,56.2888],[-2.6082,56.2894],[-2.6051,56.2894],[-2.6015,56.2885],[-2.6003,56.2892],[-2.5971,56.2879],[-2.5953,56.288],[-2.5957,56.2858],[-2.5956,56.2838],[-2.5938,56.283],[-2.5883,56.2836],[-2.5869,56.2823],[-2.5869,56.2806],[-2.5848,56.2805],[-2.5832,56.2783],[-2.5846,56.2775],[-2.586,56.2761],[-2.5878,56.2753],[-2.5882,56.2741],[-2.5903,56.2718],[-2.5913,56.2716],[-2.5922,56.2696],[-2.592,56.269],[-2.5945,56.2687],[-2.5986,56.2669],[-2.5997,56.265],[-2.5994,56.2643],[-2.6003,56.2634],[-2.6033,56.263],[-2.6051,56.2623],[-2.6053,56.2614],[-2.6064,56.2609],[-2.609,56.2607],[-2.6111,56.2597],[-2.6137,56.2599],[-2.6162,56.2605],[-2.6168,56.261],[-2.6198,56.2601],[-2.6211,56.258],[-2.6242,56.2575],[-2.6249,56.2566],[-2.6271,56.2567],[-2.6255,56.2544],[-2.6273,56.2524],[-2.6292,56.2523],[-2.6307,56.2511],[-2.6336,56.2503],[-2.6356,56.2495],[-2.6361,56.2488],[-2.6377,56.2482],[-2.6392,56.2459],[-2.6406,56.2455],[-2.6433,56.2437],[-2.6445,56.2425],[-2.6478,56.2417],[-2.6505,56.2398],[-2.6515,56.2396],[-2.6532,56.2383],[-2.6547,56.238],[-2.6566,56.2366],[-2.6621,56.2357],[-2.6635,56.2351],[-2.668,56.2341],[-2.6691,56.2337],[-2.6751,56.2294],[-2.6768,56.2291],[-2.6824,56.2246],[-2.6838,56.2243],[-2.6846,56.2233],[-2.6873,56.2223],[-2.6936,56.2207],[-2.6956,56.2194],[-2.6983,56.2208],[-2.6989,56.2203],[-2.7008,56.2209],[-2.7021,56.2206],[-2.7025,56.219],[-2.7043,56.217],[-2.7055,56.2168],[-2.7063,56.2154],[-2.7118,56.2141],[-2.7141,56.2139],[-2.7169,56.214],[-2.7202,56.213],[-2.7221,56.2121],[-2.7243,56.2118],[-2.7249,56.2113],[-2.727,56.211],[-2.7282,56.2112],[-2.7298,56.2105],[-2.7332,56.2103],[-2.7358,56.2093],[-2.7376,56.209],[-2.7392,56.2094],[-2.7483,56.2074],[-2.752,56.2056],[-2.7574,56.2042],[-2.7589,56.2043],[-2.761,56.2033],[-2.7626,56.2031],[-2.7665,56.2038],[-2.7666,56.2029],[-2.77,56.2017],[-2.7718,56.2013],[-2.7721,56.2003],[-2.7741,56.2006],[-2.7754,56.1998],[-2.7771,56.1999],[-2.7805,56.1995],[-2.7823,56.1984],[-2.7833,56.1986],[-2.7864,56.1965],[-2.7885,56.1953],[-2.7903,56.1952],[-2.7911,56.1943],[-2.7973,56.1927],[-2.7973,56.1917],[-2.8,56.1899],[-2.7998,56.1882],[-2.8011,56.187],[-2.8046,56.1861],[-2.8059,56.185],[-2.8087,56.184],[-2.8107,56.1838],[-2.812,56.1832],[-2.8136,56.1833],[-2.815,56.1842],[-2.8141,56.1848],[-2.8146,56.186],[-2.8171,56.1855],[-2.8202,56.1855],[-2.8207,56.1871],[-2.8254,56.1875],[-2.8276,56.188],[-2.8299,56.1872],[-2.8308,56.1855],[-2.8323,56.1857],[-2.8336,56.1853],[-2.8342,56.1844],[-2.836,56.1833],[-2.839,56.1829],[-2.8413,56.1832],[-2.8438,56.1827],[-2.8454,56.1837],[-2.8467,56.1838],[-2.8481,56.1848],[-2.848,56.1856],[-2.8519,56.1871],[-2.854,56.1875],[-2.8566,56.1877],[-2.8594,56.1875],[-2.8624,56.1858],[-2.8668,56.1873],[-2.8692,56.187],[-2.8701,56.1883],[-2.8739,56.1897],[-2.8765,56.1901],[-2.8783,56.1899],[-2.8785,56.1893],[-2.8823,56.1909],[-2.885,56.1927],[-2.883,56.195],[-2.8826,56.1974],[-2.8866,56.2014],[-2.8884,56.2023],[-2.8882,56.2028],[-2.8921,56.2046],[-2.8969,56.2057],[-2.9001,56.2059],[-2.9062,56.2072],[-2.9075,56.2073],[-2.9095,56.2084],[-2.9202,56.2099],[-2.9213,56.2102],[-2.9239,56.2102],[-2.9265,56.211],[-2.9289,56.2111],[-2.9357,56.2111],[-2.939,56.2106],[-2.9423,56.2106],[-2.9432,56.2102],[-2.9463,56.21],[-2.9484,56.21],[-2.9507,56.2088],[-2.9521,56.2093],[-2.9546,56.2089],[-2.9587,56.2074],[-2.9605,56.2072],[-2.9646,56.206],[-2.9656,56.206],[-2.9714,56.2031],[-2.975,56.2007],[-2.9768,56.1999],[-2.9797,56.1995],[-2.9811,56.1988],[-2.9835,56.1964],[-2.9885,56.1942],[-2.9898,56.1919],[-2.992,56.1901],[-2.9948,56.1886],[-2.9972,56.1882],[-3.0002,56.1857],[-3.0039,56.1841],[-3.0054,56.1829],[-3.0077,56.1805],[-3.0092,56.181],[-3.0116,56.1807],[-3.0137,56.1795],[-3.0176,56.1761],[-3.0182,56.1741],[-3.0208,56.1728],[-3.023,56.1721],[-3.0269,56.1714],[-3.0287,56.1698],[-3.0312,56.1689],[-3.0332,56.1673],[-3.0358,56.1658],[-3.0383,56.1657],[-3.0402,56.1665],[-3.043,56.1672],[-3.0467,56.1665],[-3.0483,56.1657],[-3.0505,56.1641],[-3.0533,56.1633],[-3.056,56.1618],[-3.057,56.1609],[-3.0605,56.1593],[-3.0625,56.1577],[-3.0639,56.157],[-3.0641,56.1561],[-3.0657,56.1548],[-3.0666,56.1533],[-3.0666,56.1521],[-3.0707,56.1503],[-3.0718,56.1491],[-3.0743,56.1484],[-3.0763,56.1461],[-3.0796,56.1436],[-3.0828,56.1398],[-3.0848,56.1388],[-3.0873,56.1392],[-3.0912,56.1389],[-3.0943,56.1398],[-3.0961,56.1392],[-3.0977,56.1381],[-3.0997,56.1373],[-3.1023,56.1351],[-3.1036,56.1345],[-3.1054,56.1327],[-3.108,56.1322],[-3.1094,56.1311],[-3.113,56.1298],[-3.1144,56.1289],[-3.1175,56.126],[-3.1198,56.1233],[-3.1211,56.1231],[-3.1229,56.1216],[-3.1263,56.1207],[-3.128,56.121],[-3.1313,56.1191],[-3.1361,56.1182],[-3.1387,56.1183],[-3.1417,56.1174],[-3.1433,56.1175],[-3.148,56.1138],[-3.1508,56.1151],[-3.1518,56.114],[-3.1508,56.1133],[-3.1534,56.1094],[-3.1541,56.1066],[-3.1552,56.1059],[-3.155,56.1049],[-3.1559,56.1036],[-3.1569,56.1011],[-3.1578,56.0972],[-3.1568,56.0958],[-3.1571,56.0941],[-3.1578,56.0929],[-3.158,56.0905],[-3.1572,56.0884],[-3.156,56.0873],[-3.1569,56.0861],[-3.157,56.0839],[-3.1587,56.0826],[-3.1597,56.0805],[-3.161,56.0801],[-3.1618,56.0792],[-3.1629,56.0769],[-3.1629,56.0751],[-3.1638,56.075],[-3.1656,56.0726],[-3.1675,56.0721],[-3.1688,56.0705],[-3.1685,56.0689],[-3.1712,56.0677],[-3.1719,56.0667],[-3.1724,56.0623],[-3.1759,56.0611],[-3.1777,56.0617],[-3.1794,56.0618],[-3.1823,56.0609],[-3.1845,56.0617],[-3.1873,56.0612],[-3.1893,56.0613],[-3.1926,56.061],[-3.1948,56.0598],[-3.1975,56.0579],[-3.203,56.0546],[-3.2085,56.0534],[-3.2104,56.0536],[-3.214,56.0535],[-3.2164,56.0541],[-3.2171,56.0556],[-3.2188,56.0564],[-3.2208,56.0565],[-3.2221,56.056],[-3.2249,56.057],[-3.2342,56.0543],[-3.236,56.0558],[-3.2381,56.0552],[-3.2424,56.0559],[-3.2437,56.0553],[-3.2456,56.0561],[-3.2453,56.0574],[-3.2475,56.0573],[-3.2492,56.0565],[-3.25,56.0575],[-3.2503,56.0589],[-3.2524,56.0598],[-3.2601,56.0587],[-3.262,56.0592],[-3.2664,56.0587],[-3.2672,56.058],[-3.2705,56.058],[-3.2731,56.0571],[-3.2742,56.0574],[-3.2798,56.056],[-3.282,56.0541],[-3.2827,56.0522],[-3.2836,56.051],[-3.2827,56.0504],[-3.2845,56.0498],[-3.2889,56.0498],[-3.2901,56.0505],[-3.2929,56.0507],[-3.2973,56.0488],[-3.2997,56.0468],[-3.3024,56.0465],[-3.3047,56.0453],[-3.3045,56.0438],[-3.3062,56.042],[-3.3067,56.0408],[-3.3065,56.0395],[-3.3078,56.0383],[-3.3095,56.0375],[-3.3102,56.038],[-3.3124,56.0378],[-3.3131,56.0365],[-3.3175,56.0357],[-3.3187,56.0345],[-3.321,56.034],[-3.322,56.0335],[-3.3239,56.0335],[-3.3269,56.0355],[-3.3286,56.0361],[-3.3307,56.0355],[-3.3316,56.0342],[-3.3335,56.0332],[-3.3362,56.0328],[-3.3367,56.0332],[-3.3398,56.0337],[-3.342,56.0327],[-3.3427,56.0314],[-3.3461,56.0306],[-3.3485,56.0293],[-3.3502,56.0272],[-3.3534,56.0271],[-3.3545,56.0263],[-3.3576,56.0254],[-3.36,56.0257],[-3.3618,56.0253],[-3.3652,56.0253],[-3.3684,56.0267],[-3.3722,56.0279],[-3.3757,56.0271],[-3.378,56.0274],[-3.3831,56.0259],[-3.3855,56.0243],[-3.3863,56.0225],[-3.3864,56.0209],[-3.3874,56.0205],[-3.3872,56.0189],[-3.3887,56.0177],[-3.3881,56.0141],[-3.3873,56.0114],[-3.3896,56.0101],[-3.3888,56.0093],[-3.3896,56.0068],[-3.3909,56.0059],[-3.3925,56.006],[-3.3934,56.0068],[-3.398,56.0071],[-3.3999,56.0074],[-3.401,56.0087],[-3.4047,56.0097],[-3.4049,56.0102],[-3.4083,56.0131],[-3.4099,56.0157],[-3.4128,56.0166],[-3.4207,56.0122],[-3.4427,56.0122],[-3.4645,56.0121],[-3.4648,56.0274],[-3.4695,56.0281],[-3.4739,56.0281],[-3.4767,56.0286],[-3.4801,56.0296],[-3.4827,56.0306],[-3.4862,56.0307],[-3.4885,56.0319],[-3.4916,56.0329],[-3.494,56.0333],[-3.4983,56.0333],[-3.5082,56.0345],[-3.5093,56.0343],[-3.5145,56.0348],[-3.5182,56.0355],[-3.5194,56.0355],[-3.5229,56.0366],[-3.5263,56.0366],[-3.5305,56.0364],[-3.5334,56.0377],[-3.5375,56.038],[-3.5395,56.0383],[-3.5454,56.0384],[-3.5507,56.0394],[-3.5535,56.0395],[-3.556,56.0401],[-3.5586,56.04],[-3.5613,56.0412],[-3.5643,56.0417],[-3.564,56.0422],[-3.5605,56.0414],[-3.56,56.0417],[-3.5625,56.0429],[-3.5652,56.0437],[-3.5665,56.0434],[-3.5653,56.042],[-3.57,56.0428],[-3.5719,56.0413],[-3.5743,56.0415],[-3.5775,56.0424],[-3.5796,56.0419],[-3.5819,56.0422],[-3.5836,56.043],[-3.5865,56.0436],[-3.5904,56.0434],[-3.5952,56.0426],[-3.5971,56.0429],[-3.6005,56.0428],[-3.6038,56.042],[-3.6055,56.0425],[-3.6057,56.0433],[-3.6039,56.0433],[-3.6033,56.0454],[-3.6061,56.0454],[-3.6083,56.046],[-3.6115,56.0472],[-3.6157,56.0474],[-3.6182,56.0469],[-3.62,56.0483],[-3.6221,56.0487],[-3.626,56.049],[-3.6337,56.0489],[-3.6387,56.0476],[-3.6402,56.0482],[-3.6434,56.0487],[-3.6528,56.0512],[-3.6535,56.0509],[-3.6435,56.0481],[-3.6439,56.0476],[-3.6508,56.0473],[-3.659,56.0457],[-3.6601,56.0448],[-3.6622,56.0446],[-3.6619,56.0458],[-3.6722,56.0459],[-3.6742,56.0459],[-3.6821,56.0464],[-3.6866,56.0477],[-3.6899,56.0481],[-3.6935,56.0491],[-3.7009,56.0516],[-3.7045,56.0531],[-3.7101,56.0562],[-3.7153,56.06],[-3.7211,56.0638],[-3.7237,56.0656],[-3.7263,56.0678],[-3.7263,56.0682],[-3.7294,56.0712],[-3.7316,56.0727],[-3.7385,56.0761],[-3.7399,56.0766]]],[[[-2.565,56.1935],[-2.5626,56.1931],[-2.5624,56.1924],[-2.5607,56.1916],[-2.5601,56.1907],[-2.5578,56.1899],[-2.5573,56.1891],[-2.5584,56.1885],[-2.5544,56.1875],[-2.5529,56.1875],[-2.5526,56.1864],[-2.5513,56.1855],[-2.5486,56.1851],[-2.5486,56.1838],[-2.5464,56.1828],[-2.5457,56.1818],[-2.5462,56.1808],[-2.55,56.1796],[-2.5507,56.1806],[-2.5522,56.1814],[-2.5568,56.1828],[-2.5584,56.1837],[-2.5589,56.1849],[-2.5625,56.1864],[-2.5633,56.1874],[-2.5629,56.1887],[-2.5638,56.1898],[-2.5675,56.1914],[-2.5682,56.1922],[-2.5668,56.1934],[-2.565,56.1935]]],[[[-3.1372,56.037],[-3.1356,56.0366],[-3.1314,56.0317],[-3.129,56.0284],[-3.1297,56.0274],[-3.1285,56.0264],[-3.1273,56.0247],[-3.1282,56.0241],[-3.1295,56.0254],[-3.1308,56.0254],[-3.1321,56.0265],[-3.132,56.0271],[-3.1345,56.0291],[-3.1359,56.0298],[-3.1358,56.0308],[-3.1368,56.0316],[-3.139,56.0321],[-3.1425,56.0342],[-3.1414,56.0347],[-3.1413,56.0357],[-3.139,56.0355],[-3.1381,56.0369],[-3.1372,56.037]]],[[[-3.3022,56.0313],[-3.3016,56.0306],[-3.2987,56.0308],[-3.295,56.029],[-3.2978,56.0283],[-3.2996,56.0289],[-3.3031,56.0271],[-3.3061,56.0268],[-3.3093,56.0274],[-3.3069,56.0286],[-3.3036,56.031],[-3.3022,56.0313]]]]}</t>
  </si>
  <si>
    <t>{"type":"Polygon","coordinates":[[[-2.4228,56.7553],[-2.4237,56.7545],[-2.424,56.7531],[-2.4274,56.7499],[-2.4299,56.7462],[-2.4306,56.7463],[-2.432,56.7447],[-2.4353,56.7395],[-2.4363,56.7381],[-2.439,56.7334],[-2.4405,56.7309],[-2.442,56.7274],[-2.4428,56.7268],[-2.4437,56.7244],[-2.4428,56.7235],[-2.4444,56.7228],[-2.4457,56.7204],[-2.4453,56.7199],[-2.4463,56.7185],[-2.4477,56.7114],[-2.4486,56.71],[-2.4352,56.7017],[-2.4344,56.7008],[-2.4355,56.6998],[-2.4378,56.6991],[-2.4396,56.6964],[-2.4404,56.6947],[-2.4419,56.6934],[-2.4411,56.6918],[-2.4387,56.6915],[-2.4379,56.6901],[-2.4379,56.6891],[-2.44,56.6886],[-2.4388,56.6871],[-2.44,56.6861],[-2.4432,56.6846],[-2.4448,56.6842],[-2.4441,56.6834],[-2.4466,56.6834],[-2.4481,56.6823],[-2.446,56.6806],[-2.4474,56.6795],[-2.4487,56.6807],[-2.4495,56.6795],[-2.4518,56.6782],[-2.4549,56.6778],[-2.4566,56.6779],[-2.4586,56.6773],[-2.4597,56.676],[-2.4637,56.6756],[-2.4669,56.6738],[-2.4661,56.6721],[-2.4663,56.6703],[-2.4696,56.6701],[-2.4697,56.6708],[-2.4719,56.6722],[-2.4791,56.6722],[-2.4816,56.6717],[-2.483,56.6709],[-2.4842,56.6686],[-2.4853,56.668],[-2.4897,56.6669],[-2.4914,56.6655],[-2.4936,56.6644],[-2.4952,56.6631],[-2.4974,56.6589],[-2.4987,56.6576],[-2.4986,56.6567],[-2.4996,56.6547],[-2.5,56.652],[-2.501,56.6497],[-2.5025,56.6475],[-2.5039,56.6438],[-2.504,56.6413],[-2.5026,56.6374],[-2.501,56.6333],[-2.5001,56.6322],[-2.4985,56.631],[-2.496,56.6307],[-2.4946,56.6302],[-2.4904,56.6307],[-2.4866,56.6305],[-2.4846,56.629],[-2.4834,56.629],[-2.4814,56.6279],[-2.4787,56.6247],[-2.4813,56.6227],[-2.4807,56.6212],[-2.4828,56.6202],[-2.4845,56.6201],[-2.4847,56.6192],[-2.4863,56.6183],[-2.4854,56.6178],[-2.4859,56.6152],[-2.4894,56.6128],[-2.4902,56.6116],[-2.4921,56.6101],[-2.4935,56.6096],[-2.4928,56.6086],[-2.493,56.6077],[-2.4949,56.607],[-2.497,56.6054],[-2.4996,56.6047],[-2.5006,56.6041],[-2.5006,56.6031],[-2.5028,56.6017],[-2.504,56.6004],[-2.5035,56.5987],[-2.5039,56.5982],[-2.5059,56.5976],[-2.5063,56.5966],[-2.5088,56.5969],[-2.5118,56.5956],[-2.5122,56.5949],[-2.5161,56.5932],[-2.5173,56.5914],[-2.5189,56.5902],[-2.5159,56.5891],[-2.5173,56.5878],[-2.5165,56.5864],[-2.5196,56.5853],[-2.5191,56.5844],[-2.5202,56.583],[-2.5203,56.5815],[-2.5227,56.581],[-2.5238,56.5793],[-2.5266,56.5791],[-2.5328,56.5774],[-2.5324,56.5769],[-2.534,56.5756],[-2.5356,56.5753],[-2.5354,56.574],[-2.536,56.5732],[-2.5374,56.5733],[-2.5385,56.5725],[-2.5352,56.5709],[-2.5358,56.5703],[-2.5383,56.5703],[-2.5369,56.5693],[-2.5382,56.5688],[-2.5368,56.5678],[-2.5381,56.5673],[-2.5388,56.5659],[-2.5404,56.5658],[-2.5441,56.564],[-2.5475,56.562],[-2.5482,56.5621],[-2.5508,56.5603],[-2.5535,56.5595],[-2.5555,56.5599],[-2.5559,56.5591],[-2.5581,56.5592],[-2.5621,56.5591],[-2.5646,56.5592],[-2.5671,56.5585],[-2.5682,56.5578],[-2.5719,56.5568],[-2.5747,56.5547],[-2.5759,56.5541],[-2.5784,56.5537],[-2.5802,56.5551],[-2.5834,56.5564],[-2.585,56.5559],[-2.5841,56.5551],[-2.5846,56.5542],[-2.5835,56.5537],[-2.5848,56.5526],[-2.5831,56.5519],[-2.5838,56.5512],[-2.5863,56.5508],[-2.588,56.5499],[-2.5941,56.5493],[-2.5974,56.5496],[-2.598,56.5491],[-2.601,56.5498],[-2.6061,56.5487],[-2.6099,56.5471],[-2.6104,56.546],[-2.6119,56.5453],[-2.6124,56.5444],[-2.6158,56.5415],[-2.617,56.5402],[-2.6191,56.5385],[-2.6205,56.539],[-2.6253,56.5351],[-2.6271,56.5341],[-2.6291,56.5316],[-2.6288,56.5313],[-2.6309,56.53],[-2.6314,56.5288],[-2.6309,56.5276],[-2.6312,56.5264],[-2.6327,56.526],[-2.6338,56.5252],[-2.6357,56.525],[-2.6368,56.5243],[-2.6408,56.523],[-2.6427,56.522],[-2.6439,56.522],[-2.6463,56.5213],[-2.6481,56.5214],[-2.6496,56.5207],[-2.6487,56.5201],[-2.6503,56.5189],[-2.6526,56.5177],[-2.6528,56.5172],[-2.6575,56.5166],[-2.66,56.5157],[-2.6645,56.515],[-2.6626,56.5142],[-2.6639,56.513],[-2.6644,56.5117],[-2.6674,56.5092],[-2.6694,56.5088],[-2.67,56.5081],[-2.6723,56.5071],[-2.674,56.507],[-2.675,56.5061],[-2.6764,56.5062],[-2.6788,56.5051],[-2.6788,56.5044],[-2.6804,56.5037],[-2.6855,56.5025],[-2.6874,56.5023],[-2.69,56.5026],[-2.6922,56.5017],[-2.6903,56.5012],[-2.6898,56.5001],[-2.6915,56.4989],[-2.6925,56.4994],[-2.695,56.4978],[-2.6973,56.4981],[-2.6983,56.4976],[-2.7019,56.4983],[-2.7031,56.4982],[-2.7062,56.4961],[-2.7088,56.4931],[-2.7104,56.4925],[-2.7117,56.4902],[-2.7128,56.4874],[-2.7127,56.4865],[-2.714,56.4824],[-2.7148,56.481],[-2.7167,56.4761],[-2.7197,56.4713],[-2.721,56.4704],[-2.7228,56.4687],[-2.7249,56.4672],[-2.7281,56.4627],[-2.728,56.4616],[-2.7298,56.4619],[-2.7377,56.462],[-2.7454,56.4635],[-2.7495,56.4648],[-2.7534,56.4657],[-2.7621,56.4682],[-2.7652,56.4692],[-2.7777,56.4723],[-2.7833,56.4737],[-2.7878,56.4745],[-2.7946,56.4751],[-2.797,56.4751],[-2.8015,56.4755],[-2.8046,56.4762],[-2.8104,56.4756],[-2.8109,56.475],[-2.8137,56.4759],[-2.8163,56.4758],[-2.8213,56.4749],[-2.8242,56.474],[-2.8265,56.4739],[-2.8273,56.4724],[-2.8255,56.4722],[-2.8267,56.4711],[-2.8253,56.4709],[-2.8209,56.4713],[-2.8163,56.471],[-2.8165,56.4706],[-2.8192,56.47],[-2.8162,56.4689],[-2.8179,56.4682],[-2.8162,56.4676],[-2.8188,56.467],[-2.8225,56.4674],[-2.8242,56.4669],[-2.8254,56.4677],[-2.8226,56.4683],[-2.8201,56.4682],[-2.8205,56.4693],[-2.8258,56.4691],[-2.8282,56.4686],[-2.835,56.4684],[-2.839,56.4674],[-2.8439,56.4666],[-2.8442,56.4655],[-2.8509,56.4654],[-2.8547,56.4638],[-2.8605,56.4626],[-2.8645,56.4628],[-2.8668,56.4627],[-2.8687,56.4622],[-2.8716,56.4625],[-2.8717,56.4632],[-2.8732,56.4642],[-2.8774,56.4646],[-2.8832,56.4659],[-2.8894,56.4683],[-2.8942,56.4677],[-2.8984,56.4675],[-2.8993,56.4677],[-2.9045,56.4674],[-2.9072,56.4676],[-2.9107,56.4674],[-2.9127,56.4668],[-2.9136,56.467],[-2.9172,56.4665],[-2.9179,56.4655],[-2.9214,56.4657],[-2.9224,56.4654],[-2.9252,56.4652],[-2.9269,56.4656],[-2.9329,56.4654],[-2.9433,56.4642],[-2.9555,56.4613],[-2.9597,56.4597],[-2.9628,56.4589],[-2.9652,56.4573],[-2.9678,56.4566],[-2.9676,56.456],[-2.9713,56.4546],[-2.9874,56.4515],[-2.9895,56.4513],[-2.9983,56.4513],[-2.9986,56.4508],[-2.9949,56.4506],[-2.9948,56.4496],[-3.0074,56.4493],[-3.011,56.4498],[-3.0155,56.4501],[-3.0199,56.4502],[-3.0223,56.4499],[-3.0224,56.4506],[-3.0249,56.4508],[-3.0283,56.4514],[-3.0286,56.4509],[-3.0206,56.4491],[-3.0235,56.4483],[-3.021,56.448],[-3.0186,56.4489],[-3.0141,56.4492],[-3.0119,56.449],[-3.0099,56.4468],[-3.0173,56.4464],[-3.0204,56.4461],[-3.0286,56.4449],[-3.0308,56.4449],[-3.0322,56.4444],[-3.0334,56.4445],[-3.0349,56.4433],[-3.0388,56.4425],[-3.041,56.4425],[-3.0419,56.4422],[-3.0437,56.4447],[-3.0439,56.4425],[-3.0412,56.4414],[-3.0449,56.4404],[-3.0483,56.4391],[-3.0524,56.4377],[-3.0567,56.4368],[-3.0593,56.4358],[-3.0597,56.4349],[-3.0654,56.4329],[-3.0674,56.4342],[-3.0678,56.433],[-3.0669,56.432],[-3.0712,56.4307],[-3.0727,56.4294],[-3.0778,56.4294],[-3.0789,56.4288],[-3.074,56.4289],[-3.0762,56.428],[-3.0767,56.4263],[-3.0761,56.4261],[-3.0755,56.4236],[-3.0741,56.4216],[-3.0737,56.42],[-3.0753,56.4173],[-3.078,56.4151],[-3.0806,56.4134],[-3.082,56.4114],[-3.0864,56.4097],[-3.092,56.4089],[-3.0937,56.4081],[-3.0928,56.4068],[-3.0897,56.4075],[-3.0817,56.4083],[-3.0854,56.4069],[-3.0889,56.4052],[-3.0923,56.4056],[-3.0923,56.406],[-3.1031,56.4066],[-3.1033,56.4062],[-3.1004,56.4057],[-3.0951,56.4054],[-3.0948,56.4049],[-3.0899,56.4048],[-3.0949,56.4032],[-3.1058,56.4003],[-3.1112,56.3999],[-3.1161,56.3999],[-3.1263,56.3994],[-3.1329,56.3993],[-3.1351,56.3996],[-3.1406,56.3991],[-3.1429,56.3987],[-3.1465,56.3975],[-3.1482,56.3971],[-3.1482,56.3954],[-3.1478,56.3941],[-3.1479,56.3917],[-3.1491,56.3907],[-3.153,56.3888],[-3.1579,56.387],[-3.1635,56.3854],[-3.1732,56.3822],[-3.1782,56.381],[-3.1819,56.3804],[-3.1831,56.3799],[-3.1848,56.3784],[-3.1862,56.3785],[-3.1895,56.3795],[-3.1924,56.38],[-3.1987,56.3796],[-3.2032,56.3788],[-3.2051,56.3778],[-3.2067,56.3779],[-3.212,56.3763],[-3.2145,56.375],[-3.2159,56.375],[-3.2196,56.3739],[-3.219,56.3736],[-3.2274,56.3703],[-3.2304,56.3685],[-3.2319,56.368],[-3.2378,56.367],[-3.2434,56.3668],[-3.2474,56.3663],[-3.2488,56.3664],[-3.2579,56.3665],[-3.2607,56.3659],[-3.2648,56.3638],[-3.2663,56.3628],[-3.2667,56.3617],[-3.2697,56.3583],[-3.2652,56.3584],[-3.2617,56.3576],[-3.2574,56.3574],[-3.2551,56.3576],[-3.2508,56.3587],[-3.247,56.3603],[-3.2464,56.3627],[-3.2449,56.364],[-3.2421,56.3647],[-3.2392,56.3648],[-3.2328,56.3645],[-3.2265,56.3647],[-3.2261,56.3641],[-3.2292,56.3636],[-3.228,56.3627],[-3.2304,56.3624],[-3.231,56.3612],[-3.2376,56.359],[-3.2382,56.3587],[-3.2421,56.358],[-3.2452,56.3568],[-3.248,56.3562],[-3.2504,56.3552],[-3.2524,56.354],[-3.2589,56.3536],[-3.2622,56.3538],[-3.2661,56.3538],[-3.2698,56.3532],[-3.2737,56.3533],[-3.2748,56.3528],[-3.2764,56.351],[-3.2771,56.3505],[-3.2768,56.3493],[-3.2738,56.3478],[-3.2715,56.3477],[-3.2695,56.3481],[-3.2667,56.3479],[-3.2615,56.3486],[-3.2574,56.3467],[-3.2556,56.3463],[-3.2553,56.3452],[-3.2568,56.3445],[-3.2584,56.3424],[-3.256,56.3401],[-3.2624,56.3386],[-3.265,56.3391],[-3.2676,56.3391],[-3.2677,56.3357],[-3.2691,56.3346],[-3.2729,56.334],[-3.2731,56.3326],[-3.2676,56.3324],[-3.268,56.3302],[-3.2666,56.3282],[-3.2707,56.3263],[-3.2757,56.3263],[-3.2827,56.3242],[-3.2852,56.3227],[-3.2878,56.3219],[-3.2898,56.3208],[-3.2917,56.3193],[-3.2922,56.3185],[-3.2953,56.3168],[-3.2972,56.3148],[-3.3006,56.314],[-3.3009,56.3131],[-3.2992,56.3122],[-3.2953,56.3118],[-3.2945,56.3112],[-3.2997,56.3099],[-3.2984,56.307],[-3.2963,56.304],[-3.2956,56.3034],[-3.2939,56.3003],[-3.2938,56.2988],[-3.2962,56.2975],[-3.2957,56.2963],[-3.2929,56.2938],[-3.2923,56.2928],[-3.2948,56.2893],[-3.297,56.2901],[-3.3009,56.2899],[-3.3021,56.2885],[-3.3064,56.2875],[-3.3084,56.2878],[-3.3104,56.2873],[-3.3125,56.2853],[-3.317,56.284],[-3.3208,56.2833],[-3.3214,56.2837],[-3.3248,56.2828],[-3.326,56.2834],[-3.3282,56.2861],[-3.3297,56.2872],[-3.3306,56.2868],[-3.3331,56.2877],[-3.3355,56.2895],[-3.3412,56.2863],[-3.3427,56.2875],[-3.3459,56.2865],[-3.3477,56.2856],[-3.3492,56.2853],[-3.3508,56.2857],[-3.3537,56.2829],[-3.3502,56.2817],[-3.3522,56.2807],[-3.3549,56.2804],[-3.3578,56.2786],[-3.3619,56.2777],[-3.364,56.2764],[-3.3677,56.275],[-3.3691,56.275],[-3.3706,56.274],[-3.3711,56.2726],[-3.3735,56.2712],[-3.3758,56.2712],[-3.3802,56.27],[-3.3837,56.2688],[-3.3787,56.2633],[-3.3773,56.2626],[-3.3718,56.2608],[-3.3689,56.26],[-3.3605,56.2586],[-3.3558,56.2573],[-3.354,56.2564],[-3.3533,56.2551],[-3.3554,56.2538],[-3.3567,56.2511],[-3.3572,56.2486],[-3.3582,56.2482],[-3.3634,56.2431],[-3.3649,56.242],[-3.3673,56.2408],[-3.3678,56.2399],[-3.3608,56.2407],[-3.3591,56.24],[-3.3578,56.2409],[-3.3438,56.2384],[-3.3415,56.2382],[-3.3363,56.2383],[-3.3343,56.2379],[-3.3293,56.2374],[-3.3215,56.2379],[-3.3171,56.2396],[-3.3149,56.2395],[-3.3103,56.2376],[-3.3082,56.2373],[-3.3053,56.2365],[-3.3026,56.2361],[-3.2949,56.2355],[-3.2914,56.2351],[-3.2886,56.2354],[-3.2857,56.2347],[-3.2849,56.2342],[-3.28,56.2336],[-3.2855,56.2319],[-3.2871,56.2309],[-3.2889,56.2307],[-3.2913,56.2297],[-3.2908,56.2258],[-3.2902,56.225],[-3.2854,56.2243],[-3.2753,56.2237],[-3.2751,56.2238],[-3.2684,56.2201],[-3.2649,56.2201],[-3.2658,56.2183],[-3.2697,56.216],[-3.268,56.2146],[-3.2749,56.2142],[-3.2736,56.2078],[-3.27,56.2027],[-3.2665,56.203],[-3.2634,56.1982],[-3.2609,56.1961],[-3.2906,56.1895],[-3.3091,56.1853],[-3.3072,56.1803],[-3.3056,56.1791],[-3.3007,56.1788],[-3.2987,56.178],[-3.3005,56.1772],[-3.2991,56.1764],[-3.2986,56.1754],[-3.2945,56.1753],[-3.2929,56.1735],[-3.2964,56.1722],[-3.2965,56.1706],[-3.3075,56.1697],[-3.3064,56.1679],[-3.3099,56.1674],[-3.3132,56.1672],[-3.3164,56.1665],[-3.3205,56.17],[-3.3243,56.1719],[-3.3273,56.172],[-3.3284,56.1726],[-3.3322,56.1731],[-3.3365,56.173],[-3.3394,56.1739],[-3.3419,56.1738],[-3.346,56.1728],[-3.3483,56.1718],[-3.3487,56.1704],[-3.3507,56.1701],[-3.3519,56.1694],[-3.3557,56.1685],[-3.3586,56.167],[-3.363,56.1667],[-3.3653,56.1663],[-3.3717,56.1644],[-3.3695,56.1599],[-3.3674,56.1562],[-3.3666,56.155],[-3.3685,56.1505],[-3.3695,56.147],[-3.3702,56.1461],[-3.3721,56.1455],[-3.3739,56.1456],[-3.3755,56.145],[-3.3794,56.1443],[-3.3807,56.1431],[-3.3822,56.1434],[-3.3873,56.1427],[-3.3882,56.143],[-3.392,56.1422],[-3.3934,56.1423],[-3.3982,56.1419],[-3.4008,56.1418],[-3.4046,56.1406],[-3.4072,56.1395],[-3.4121,56.1394],[-3.4159,56.1385],[-3.4185,56.1387],[-3.4204,56.1397],[-3.4243,56.1403],[-3.4261,56.1417],[-3.4269,56.1415],[-3.4298,56.1419],[-3.4309,56.1425],[-3.4329,56.1422],[-3.4346,56.1451],[-3.4404,56.145],[-3.4425,56.1465],[-3.4456,56.1472],[-3.452,56.1471],[-3.4526,56.1489],[-3.4537,56.1504],[-3.4568,56.15],[-3.4584,56.1471],[-3.4603,56.1463],[-3.465,56.1472],[-3.4669,56.149],[-3.4688,56.1492],[-3.4719,56.1484],[-3.4733,56.1486],[-3.4762,56.1479],[-3.4785,56.1469],[-3.4812,56.1472],[-3.4866,56.1487],[-3.4916,56.1498],[-3.496,56.1494],[-3.4981,56.1497],[-3.5004,56.1496],[-3.5025,56.1492],[-3.5113,56.1479],[-3.5156,56.1475],[-3.5177,56.1476],[-3.5246,56.1466],[-3.5256,56.1462],[-3.5278,56.1469],[-3.5295,56.1483],[-3.5329,56.1475],[-3.54,56.1465],[-3.5399,56.1473],[-3.5406,56.1499],[-3.542,56.1509],[-3.5461,56.1585],[-3.5494,56.1583],[-3.5563,56.1573],[-3.5586,56.1584],[-3.5621,56.1597],[-3.564,56.1598],[-3.5677,56.158],[-3.5688,56.1591],[-3.5714,56.1574],[-3.5775,56.1545],[-3.5829,56.1509],[-3.5827,56.1486],[-3.5839,56.1448],[-3.5838,56.1441],[-3.5811,56.1437],[-3.5809,56.1428],[-3.5783,56.1411],[-3.5809,56.14],[-3.5809,56.1393],[-3.5834,56.1389],[-3.5847,56.1382],[-3.5881,56.1376],[-3.5916,56.1379],[-3.5947,56.1377],[-3.5972,56.1371],[-3.602,56.1368],[-3.6045,56.1363],[-3.6073,56.1348],[-3.6122,56.1346],[-3.6149,56.1354],[-3.6181,56.1347],[-3.6247,56.1327],[-3.6266,56.1324],[-3.6284,56.1328],[-3.6319,56.1329],[-3.6369,56.1342],[-3.64,56.1337],[-3.6448,56.1376],[-3.6437,56.1383],[-3.6409,56.139],[-3.6392,56.1406],[-3.6398,56.1421],[-3.6415,56.1445],[-3.6439,56.1457],[-3.6447,56.1465],[-3.6404,56.1478],[-3.6379,56.1496],[-3.6367,56.1499],[-3.6367,56.1513],[-3.6376,56.1523],[-3.6393,56.1532],[-3.6428,56.1544],[-3.6419,56.1555],[-3.647,56.1575],[-3.648,56.1585],[-3.6447,56.1617],[-3.6425,56.1625],[-3.6399,56.1628],[-3.637,56.1636],[-3.6331,56.1641],[-3.6325,56.165],[-3.6301,56.1664],[-3.627,56.1677],[-3.6269,56.1692],[-3.6259,56.1698],[-3.6238,56.1691],[-3.6226,56.1692],[-3.6215,56.1686],[-3.6177,56.1683],[-3.6135,56.1691],[-3.6105,56.1706],[-3.6059,56.1702],[-3.6053,56.1714],[-3.6039,56.1719],[-3.6015,56.1718],[-3.5985,56.1713],[-3.5975,56.1722],[-3.5933,56.173],[-3.5914,56.1741],[-3.5949,56.1777],[-3.5972,56.1774],[-3.598,56.1811],[-3.5923,56.181],[-3.5882,56.1813],[-3.5875,56.1836],[-3.5823,56.1844],[-3.5831,56.1855],[-3.5832,56.1869],[-3.5854,56.1895],[-3.585,56.1916],[-3.58,56.193],[-3.5734,56.1928],[-3.5714,56.1929],[-3.5721,56.194],[-3.5754,56.1961],[-3.5774,56.1957],[-3.5802,56.1959],[-3.5843,56.198],[-3.5881,56.1987],[-3.5897,56.1984],[-3.5942,56.1988],[-3.5963,56.1993],[-3.601,56.2022],[-3.602,56.2039],[-3.6029,56.2045],[-3.6058,56.2045],[-3.611,56.205],[-3.6132,56.2049],[-3.6136,56.2055],[-3.6182,56.2056],[-3.6228,56.204],[-3.626,56.201],[-3.6324,56.1991],[-3.6381,56.1969],[-3.6421,56.1979],[-3.6456,56.1991],[-3.6471,56.1999],[-3.6491,56.2021],[-3.6506,56.203],[-3.6518,56.2017],[-3.6543,56.2002],[-3.6562,56.1984],[-3.6576,56.1964],[-3.6589,56.1961],[-3.6596,56.1941],[-3.6609,56.194],[-3.6624,56.1929],[-3.6669,56.1886],[-3.6711,56.1907],[-3.6751,56.193],[-3.6816,56.1943],[-3.6865,56.1959],[-3.6925,56.1944],[-3.6989,56.1938],[-3.7063,56.1934],[-3.7108,56.1922],[-3.714,56.1934],[-3.718,56.1916],[-3.7263,56.1932],[-3.7309,56.1924],[-3.7348,56.1904],[-3.7366,56.1891],[-3.7385,56.1895],[-3.7412,56.192],[-3.7408,56.1939],[-3.7412,56.1959],[-3.7411,56.1975],[-3.7433,56.2002],[-3.745,56.2011],[-3.7458,56.2034],[-3.7483,56.2063],[-3.7485,56.2081],[-3.7511,56.2102],[-3.7522,56.2119],[-3.7534,56.2117],[-3.7553,56.2104],[-3.7589,56.2115],[-3.7633,56.2118],[-3.7643,56.213],[-3.7729,56.2151],[-3.7751,56.2155],[-3.7809,56.2172],[-3.7811,56.2156],[-3.7821,56.2134],[-3.7833,56.2125],[-3.7859,56.212],[-3.7891,56.21],[-3.7906,56.2096],[-3.7992,56.2057],[-3.8048,56.2041],[-3.8285,56.1968],[-3.8364,56.1956],[-3.8439,56.2018],[-3.8404,56.2118],[-3.842,56.2123],[-3.8432,56.2143],[-3.8424,56.2152],[-3.8421,56.2168],[-3.8429,56.2192],[-3.8464,56.2206],[-3.8476,56.2216],[-3.8478,56.2254],[-3.8552,56.2244],[-3.865,56.2201],[-3.8687,56.2175],[-3.8712,56.2155],[-3.8731,56.2145],[-3.8752,56.2147],[-3.8763,56.2153],[-3.8783,56.2199],[-3.8797,56.2202],[-3.8813,56.2211],[-3.886,56.2224],[-3.8879,56.2231],[-3.8905,56.2247],[-3.894,56.226],[-3.899,56.2276],[-3.8985,56.2285],[-3.8989,56.2295],[-3.9004,56.2307],[-3.9013,56.2334],[-3.9077,56.23],[-3.9163,56.2249],[-3.9173,56.2255],[-3.9188,56.2256],[-3.9205,56.2268],[-3.9204,56.2273],[-3.9217,56.2292],[-3.9227,56.2298],[-3.9264,56.23],[-3.9294,56.2309],[-3.9308,56.2298],[-3.9318,56.2307],[-3.9347,56.2292],[-3.9349,56.2284],[-3.9367,56.2283],[-3.9378,56.2294],[-3.9388,56.2292],[-3.9394,56.2282],[-3.9406,56.2281],[-3.9409,56.2303],[-3.9432,56.2334],[-3.944,56.2352],[-3.947,56.2368],[-3.9475,56.2389],[-3.9559,56.2461],[-3.9568,56.2457],[-3.9595,56.2457],[-3.9612,56.2449],[-3.9639,56.2453],[-3.9671,56.2453],[-3.9722,56.2495],[-3.9765,56.2533],[-4.004,56.2738],[-4.0053,56.2749],[-4.0192,56.2719],[-4.0256,56.2702],[-4.0301,56.2709],[-4.0371,56.2692],[-4.0393,56.2713],[-4.0354,56.275],[-4.0354,56.2763],[-4.037,56.2774],[-4.0386,56.2803],[-4.0522,56.2735],[-4.0612,56.2788],[-4.0785,56.2899],[-4.079,56.2867],[-4.0798,56.2835],[-4.0807,56.2825],[-4.0837,56.2811],[-4.085,56.2808],[-4.0885,56.2809],[-4.0936,56.2789],[-4.1013,56.2788],[-4.1035,56.2792],[-4.1052,56.2792],[-4.1079,56.2803],[-4.1123,56.2803],[-4.1157,56.281],[-4.1187,56.2878],[-4.1224,56.2895],[-4.1353,56.2945],[-4.1399,56.2978],[-4.1407,56.2969],[-4.1448,56.2983],[-4.15,56.2985],[-4.1511,56.2995],[-4.1615,56.3032],[-4.1652,56.3036],[-4.1668,56.3029],[-4.1682,56.3033],[-4.1707,56.3033],[-4.172,56.303],[-4.1784,56.3032],[-4.1857,56.3038],[-4.1882,56.3042],[-4.1915,56.3071],[-4.192,56.3091],[-4.1936,56.31],[-4.1938,56.3109],[-4.1967,56.3122],[-4.1976,56.3131],[-4.1979,56.3144],[-4.2025,56.3142],[-4.2094,56.3146],[-4.2106,56.3156],[-4.2116,56.3182],[-4.2166,56.3186],[-4.2211,56.3196],[-4.2257,56.3218],[-4.2295,56.3249],[-4.2309,56.3256],[-4.2305,56.3265],[-4.2346,56.3264],[-4.2375,56.3298],[-4.2369,56.3336],[-4.2338,56.3348],[-4.2313,56.3374],[-4.2292,56.3386],[-4.2284,56.3401],[-4.2271,56.3413],[-4.2241,56.3412],[-4.2236,56.3423],[-4.227,56.3433],[-4.2284,56.3445],[-4.2362,56.3478],[-4.242,56.3528],[-4.2417,56.3597],[-4.2397,56.3627],[-4.2381,56.3669],[-4.2381,56.3683],[-4.2397,56.3693],[-4.2392,56.3718],[-4.2392,56.3802],[-4.2406,56.3844],[-4.1965,56.3867],[-4.1967,56.3915],[-4.1978,56.3929],[-4.1979,56.3945],[-4.1987,56.3971],[-4.1977,56.4],[-4.1959,56.4013],[-4.2004,56.4426],[-4.202,56.4564],[-4.2014,56.4576],[-4.199,56.4595],[-4.1946,56.4585],[-4.1801,56.4527],[-4.1768,56.4505],[-4.1747,56.4499],[-4.1733,56.4501],[-4.1663,56.4487],[-4.1657,56.4473],[-4.1632,56.4446],[-4.1598,56.445],[-4.1567,56.4497],[-4.1546,56.4507],[-4.1481,56.4543],[-4.1492,56.455],[-4.1486,56.4566],[-4.145,56.4578],[-4.1424,56.4592],[-4.1416,56.4613],[-4.1364,56.4616],[-4.1344,56.464],[-4.1316,56.4641],[-4.1251,56.4635],[-4.1195,56.4628],[-4.1159,56.4625],[-4.1103,56.4638],[-4.1055,56.4665],[-4.1038,56.4672],[-4.1004,56.4655],[-4.0986,56.4654],[-4.1012,56.4716],[-4.1082,56.4884],[-4.1119,56.4908],[-4.1163,56.4948],[-4.1199,56.4969],[-4.1227,56.498],[-4.1248,56.5],[-4.1263,56.5008],[-4.1308,56.5023],[-4.1332,56.5027],[-4.1349,56.5026],[-4.1374,56.503],[-4.1412,56.5046],[-4.1424,56.5046],[-4.1467,56.5063],[-4.1545,56.5103],[-4.1945,56.4953],[-4.2428,56.4882],[-4.2686,56.4804],[-4.2747,56.4786],[-4.2969,56.4751],[-4.2997,56.4803],[-4.3005,56.4813],[-4.3024,56.4818],[-4.3021,56.4826],[-4.2998,56.4832],[-4.3004,56.4852],[-4.3,56.4863],[-4.3005,56.489],[-4.2974,56.4912],[-4.2987,56.4931],[-4.3044,56.4941],[-4.3038,56.4964],[-4.3056,56.4969],[-4.3071,56.4985],[-4.308,56.5002],[-4.3082,56.5035],[-4.307,56.5051],[-4.3071,56.5061],[-4.3111,56.5099],[-4.3095,56.5108],[-4.3092,56.5116],[-4.3105,56.515],[-4.3126,56.5154],[-4.3154,56.5153],[-4.3176,56.516],[-4.319,56.5159],[-4.3215,56.517],[-4.3206,56.5182],[-4.323,56.5193],[-4.3255,56.523],[-4.3276,56.5264],[-4.3303,56.5277],[-4.3317,56.5289],[-4.3331,56.5293],[-4.3337,56.5313],[-4.3349,56.5335],[-4.3344,56.5346],[-4.3321,56.5369],[-4.3305,56.5376],[-4.3312,56.539],[-4.3332,56.5398],[-4.3352,56.5401],[-4.341,56.5403],[-4.3473,56.5419],[-4.3577,56.5443],[-4.36,56.5455],[-4.362,56.5468],[-4.3648,56.5471],[-4.3691,56.5466],[-4.3714,56.5453],[-4.3714,56.5443],[-4.3705,56.5424],[-4.3726,56.5413],[-4.3743,56.5388],[-4.3736,56.5373],[-4.3742,56.5362],[-4.3753,56.5361],[-4.3781,56.5343],[-4.3785,56.5336],[-4.3814,56.5334],[-4.3843,56.5336],[-4.386,56.5335],[-4.3903,56.5339],[-4.3963,56.5289],[-4.3996,56.5279],[-4.4004,56.5273],[-4.4028,56.5268],[-4.4069,56.5282],[-4.4089,56.5286],[-4.4147,56.5268],[-4.4174,56.5256],[-4.4185,56.5257],[-4.4229,56.5249],[-4.426,56.5249],[-4.4275,56.5256],[-4.4308,56.5265],[-4.432,56.526],[-4.4339,56.5257],[-4.4358,56.5263],[-4.4379,56.5263],[-4.4399,56.5256],[-4.442,56.5257],[-4.4417,56.5249],[-4.4442,56.5226],[-4.4469,56.5211],[-4.4488,56.5209],[-4.4503,56.5195],[-4.4531,56.5184],[-4.457,56.5184],[-4.4569,56.5177],[-4.4609,56.5177],[-4.4631,56.5171],[-4.47,56.516],[-4.4701,56.5153],[-4.4741,56.5142],[-4.4777,56.513],[-4.4786,56.5132],[-4.4811,56.5126],[-4.483,56.5139],[-4.4879,56.5124],[-4.4899,56.5131],[-4.4909,56.512],[-4.4944,56.5127],[-4.4971,56.5161],[-4.4991,56.5165],[-4.5025,56.5193],[-4.5048,56.5185],[-4.5063,56.52],[-4.5073,56.5203],[-4.5076,56.522],[-4.5067,56.5226],[-4.5078,56.5233],[-4.5113,56.5219],[-4.516,56.521],[-4.5169,56.5202],[-4.52,56.5199],[-4.522,56.5191],[-4.5282,56.5187],[-4.5302,56.5177],[-4.531,56.5156],[-4.5329,56.514],[-4.5308,56.5127],[-4.5306,56.5096],[-4.5288,56.5086],[-4.5285,56.5049],[-4.5314,56.5048],[-4.5334,56.5052],[-4.5387,56.507],[-4.5394,56.5064],[-4.5419,56.506],[-4.5537,56.5053],[-4.5559,56.5044],[-4.5576,56.5049],[-4.5584,56.5062],[-4.5611,56.5055],[-4.5622,56.5042],[-4.5661,56.5036],[-4.5691,56.5034],[-4.5707,56.5037],[-4.5741,56.5056],[-4.5773,56.5052],[-4.5782,56.5048],[-4.5826,56.5004],[-4.5873,56.4995],[-4.5917,56.4983],[-4.5933,56.4985],[-4.5957,56.498],[-4.6007,56.4976],[-4.6039,56.4953],[-4.608,56.4941],[-4.6087,56.4932],[-4.6106,56.4923],[-4.6146,56.4894],[-4.6161,56.4894],[-4.6178,56.488],[-4.6225,56.4879],[-4.6256,56.4859],[-4.6257,56.4835],[-4.6241,56.4824],[-4.6217,56.4819],[-4.6206,56.481],[-4.6237,56.4775],[-4.6243,56.4774],[-4.6265,56.4756],[-4.6285,56.4743],[-4.6312,56.4736],[-4.6326,56.4728],[-4.634,56.4728],[-4.6351,56.4735],[-4.6378,56.4745],[-4.6391,56.476],[-4.6409,56.477],[-4.6425,56.4767],[-4.6456,56.4774],[-4.6486,56.479],[-4.6517,56.4792],[-4.6551,56.4792],[-4.6576,56.479],[-4.6615,56.4791],[-4.6645,56.4795],[-4.6687,56.4798],[-4.6705,56.4797],[-4.6732,56.4815],[-4.6757,56.4829],[-4.6781,56.4832],[-4.6825,56.4865],[-4.6828,56.4893],[-4.6839,56.49],[-4.6862,56.4906],[-4.6823,56.4924],[-4.6805,56.4944],[-4.6801,56.4953],[-4.6779,56.4967],[-4.6761,56.5001],[-4.6743,56.5008],[-4.6657,56.5053],[-4.6652,56.5065],[-4.6639,56.508],[-4.6614,56.5095],[-4.6586,56.5105],[-4.6588,56.5119],[-4.656,56.5138],[-4.6537,56.5182],[-4.6526,56.5187],[-4.6536,56.5199],[-4.6547,56.5232],[-4.6537,56.526],[-4.655,56.5283],[-4.6565,56.53],[-4.657,56.5311],[-4.6581,56.5318],[-4.6595,56.5345],[-4.6626,56.5337],[-4.6656,56.5332],[-4.6675,56.5322],[-4.6682,56.5332],[-4.6707,56.5352],[-4.6769,56.5381],[-4.6786,56.5391],[-4.681,56.5399],[-4.6837,56.54],[-4.6876,56.5393],[-4.692,56.5398],[-4.694,56.5404],[-4.6967,56.5408],[-4.6979,56.5413],[-4.699,56.543],[-4.6989,56.5451],[-4.6974,56.5478],[-4.6976,56.55],[-4.6955,56.5515],[-4.6921,56.553],[-4.6889,56.5521],[-4.6859,56.5527],[-4.6821,56.5532],[-4.6818,56.5541],[-4.6769,56.5553],[-4.6762,56.5557],[-4.674,56.556],[-4.6715,56.5573],[-4.668,56.5594],[-4.6632,56.5613],[-4.6613,56.5623],[-4.6581,56.5616],[-4.6568,56.5622],[-4.654,56.5612],[-4.6488,56.5612],[-4.6488,56.562],[-4.6478,56.5632],[-4.6426,56.5668],[-4.6411,56.5677],[-4.6392,56.568],[-4.6321,56.5681],[-4.6283,56.5685],[-4.6244,56.5697],[-4.6203,56.5699],[-4.617,56.5703],[-4.6145,56.5704],[-4.6131,56.57],[-4.6121,56.5718],[-4.6066,56.5719],[-4.6048,56.5736],[-4.6036,56.5741],[-4.6019,56.5756],[-4.5995,56.5767],[-4.596,56.5745],[-4.5936,56.5743],[-4.5902,56.5749],[-4.5884,56.5745],[-4.5861,56.5732],[-4.5845,56.5733],[-4.5818,56.5723],[-4.5766,56.5712],[-4.5707,56.5721],[-4.5677,56.572],[-4.5638,56.5714],[-4.5618,56.5702],[-4.5599,56.5731],[-4.5677,56.5751],[-4.5702,56.5761],[-4.5711,56.5774],[-4.5712,56.5784],[-4.5728,56.579],[-4.5737,56.5811],[-4.5747,56.5819],[-4.576,56.5884],[-4.5827,56.5945],[-4.5862,56.5997],[-4.5973,56.6043],[-4.6088,56.614],[-4.6103,56.615],[-4.6164,56.6161],[-4.6214,56.6162],[-4.6254,56.6154],[-4.6264,56.6156],[-4.634,56.6217],[-4.6368,56.625],[-4.6354,56.6255],[-4.6331,56.6274],[-4.6308,56.6281],[-4.6293,56.63],[-4.6269,56.6314],[-4.6206,56.6347],[-4.6204,56.636],[-4.6185,56.6374],[-4.6191,56.6389],[-4.6202,56.6394],[-4.6204,56.6405],[-4.6214,56.6416],[-4.623,56.6422],[-4.624,56.6441],[-4.626,56.6447],[-4.6277,56.6464],[-4.6299,56.6469],[-4.6312,56.6476],[-4.6297,56.6495],[-4.6306,56.6508],[-4.6303,56.6521],[-4.6286,56.6533],[-4.6298,56.655],[-4.6334,56.6566],[-4.6395,56.6534],[-4.6442,56.6502],[-4.6469,56.6494],[-4.6492,56.648],[-4.6524,56.6466],[-4.6547,56.6448],[-4.6589,56.6427],[-4.6629,56.6402],[-4.6651,56.6397],[-4.6686,56.6403],[-4.6718,56.6412],[-4.6746,56.6412],[-4.6769,56.6415],[-4.6787,56.6421],[-4.685,56.6417],[-4.693,56.6432],[-4.6952,56.6426],[-4.6958,56.6434],[-4.7007,56.6434],[-4.7042,56.6431],[-4.7087,56.6434],[-4.7122,56.6425],[-4.7153,56.6423],[-4.7165,56.6427],[-4.7204,56.6564],[-4.7194,56.6589],[-4.7188,56.6634],[-4.7178,56.6754],[-4.7175,56.6766],[-4.7062,56.6766],[-4.7026,56.6757],[-4.7008,56.6758],[-4.699,56.6753],[-4.6977,56.6754],[-4.6932,56.6753],[-4.691,56.676],[-4.6848,56.6764],[-4.6817,56.677],[-4.6789,56.6769],[-4.6764,56.6775],[-4.6734,56.6773],[-4.6719,56.6765],[-4.6697,56.6765],[-4.6674,56.6751],[-4.6665,56.6749],[-4.6642,56.6754],[-4.6629,56.6753],[-4.6608,56.6761],[-4.659,56.6748],[-4.6572,56.6748],[-4.6528,56.6765],[-4.6516,56.6781],[-4.6494,56.6791],[-4.6465,56.6796],[-4.6442,56.6804],[-4.6406,56.681],[-4.6376,56.6822],[-4.6349,56.6825],[-4.6344,56.6835],[-4.6316,56.6863],[-4.6253,56.6883],[-4.6162,56.6908],[-4.6149,56.6911],[-4.6113,56.6911],[-4.6104,56.6917],[-4.6033,56.6922],[-4.5968,56.6915],[-4.5922,56.6931],[-4.59,56.6965],[-4.5916,56.6983],[-4.5905,56.6987],[-4.5916,56.7005],[-4.5906,56.7025],[-4.5917,56.7049],[-4.5953,56.7061],[-4.5984,56.7064],[-4.6008,56.707],[-4.6047,56.7074],[-4.6059,56.708],[-4.6004,56.7145],[-4.5915,56.7241],[-4.5845,56.7296],[-4.576,56.7348],[-4.5776,56.7353],[-4.5781,56.7387],[-4.5802,56.7395],[-4.5795,56.7403],[-4.5802,56.7431],[-4.5806,56.7456],[-4.5815,56.7468],[-4.5829,56.7496],[-4.584,56.7507],[-4.5856,56.7552],[-4.5865,56.7584],[-4.5899,56.7599],[-4.5878,56.7605],[-4.5829,56.7625],[-4.5807,56.7645],[-4.5791,56.765],[-4.5752,56.7655],[-4.5664,56.7678],[-4.5604,56.7696],[-4.5475,56.7721],[-4.5468,56.7724],[-4.5491,56.7745],[-4.5507,56.7765],[-4.5494,56.7804],[-4.5501,56.7809],[-4.5497,56.782],[-4.545,56.7832],[-4.5425,56.7849],[-4.5383,56.7872],[-4.5369,56.7893],[-4.5352,56.7912],[-4.5356,56.794],[-4.5334,56.7948],[-4.5315,56.7966],[-4.5298,56.7977],[-4.5285,56.8013],[-4.5243,56.8032],[-4.5205,56.8053],[-4.5173,56.8049],[-4.5171,56.8045],[-4.5132,56.8035],[-4.511,56.8033],[-4.503,56.7998],[-4.4941,56.7953],[-4.4921,56.7937],[-4.489,56.7927],[-4.4877,56.7926],[-4.4861,56.7918],[-4.4844,56.7917],[-4.483,56.7905],[-4.4812,56.7895],[-4.4807,56.7885],[-4.4797,56.7884],[-4.4779,56.7862],[-4.4778,56.7854],[-4.476,56.7841],[-4.4743,56.7822],[-4.4734,56.782],[-4.472,56.7806],[-4.4702,56.7796],[-4.4691,56.7779],[-4.4666,56.7775],[-4.4657,56.7782],[-4.4635,56.7786],[-4.4611,56.7782],[-4.4571,56.7782],[-4.4527,56.7774],[-4.4419,56.7739],[-4.4382,56.7756],[-4.4352,56.7774],[-4.434,56.7785],[-4.4291,56.784],[-4.422,56.7914],[-4.4154,56.7979],[-4.4033,56.8073],[-4.4002,56.8099],[-4.3934,56.8153],[-4.3904,56.8183],[-4.3886,56.8205],[-4.386,56.8229],[-4.3849,56.8236],[-4.3794,56.826],[-4.3776,56.8289],[-4.3764,56.8304],[-4.3743,56.8323],[-4.3657,56.8302],[-4.3641,56.8296],[-4.3576,56.8284],[-4.3556,56.8277],[-4.3524,56.8271],[-4.3433,56.8213],[-4.3305,56.8239],[-4.331,56.8255],[-4.331,56.8278],[-4.3303,56.8296],[-4.3303,56.8324],[-4.3308,56.8337],[-4.33,56.8366],[-4.3256,56.839],[-4.3243,56.8409],[-4.3194,56.8408],[-4.3175,56.8412],[-4.3123,56.8432],[-4.3121,56.845],[-4.3111,56.8468],[-4.3091,56.8486],[-4.3051,56.8503],[-4.3033,56.8516],[-4.2979,56.8523],[-4.295,56.8532],[-4.2905,56.8514],[-4.2786,56.85],[-4.2767,56.851],[-4.275,56.8513],[-4.2727,56.8512],[-4.2695,56.8525],[-4.2678,56.8536],[-4.2652,56.8547],[-4.2629,56.8576],[-4.2611,56.857],[-4.2587,56.8537],[-4.2577,56.8534],[-4.2534,56.8534],[-4.245,56.8553],[-4.2426,56.8557],[-4.2343,56.8575],[-4.2301,56.8573],[-4.2277,56.8576],[-4.2271,56.8582],[-4.2271,56.8597],[-4.2256,56.8625],[-4.2232,56.8634],[-4.2207,56.8664],[-4.2187,56.8681],[-4.2153,56.8697],[-4.2117,56.8694],[-4.2085,56.8686],[-4.2076,56.8695],[-4.2039,56.8703],[-4.1994,56.8705],[-4.2002,56.8739],[-4.1993,56.8755],[-4.1958,56.8756],[-4.1944,56.8761],[-4.1919,56.8775],[-4.1953,56.8792],[-4.2008,56.8822],[-4.203,56.884],[-4.2055,56.8845],[-4.2035,56.8854],[-4.2022,56.8873],[-4.1994,56.8896],[-4.1999,56.8938],[-4.1949,56.8983],[-4.1922,56.8989],[-4.1886,56.9009],[-4.1878,56.9025],[-4.1861,56.9036],[-4.1857,56.9054],[-4.1871,56.9064],[-4.1864,56.9071],[-4.1847,56.9075],[-4.1842,56.9081],[-4.1794,56.9086],[-4.1745,56.9117],[-4.1737,56.9087],[-4.1683,56.9047],[-4.1657,56.9051],[-4.1647,56.9059],[-4.1617,56.9058],[-4.1602,56.9051],[-4.1564,56.9045],[-4.1551,56.9033],[-4.15,56.9024],[-4.148,56.9013],[-4.1447,56.9001],[-4.14,56.8995],[-4.1383,56.8981],[-4.1362,56.8972],[-4.1315,56.8975],[-4.1268,56.8993],[-4.1234,56.8979],[-4.1181,56.8964],[-4.1174,56.8955],[-4.1155,56.8951],[-4.1115,56.8947],[-4.1085,56.8948],[-4.101,56.8945],[-4.0883,56.8936],[-4.085,56.8942],[-4.0814,56.8945],[-4.0784,56.8956],[-4.0778,56.8966],[-4.0726,56.8958],[-4.0699,56.8944],[-4.0645,56.8948],[-4.0612,56.8949],[-4.0552,56.8956],[-4.0545,56.8974],[-4.0521,56.8973],[-4.0485,56.8977],[-4.0461,56.8975],[-4.0443,56.8977],[-4.0416,56.8962],[-4.0404,56.8963],[-4.039,56.8972],[-4.0369,56.8999],[-4.0355,56.9011],[-4.0343,56.9011],[-4.0326,56.8985],[-4.0309,56.8969],[-4.0284,56.8955],[-4.0249,56.8931],[-4.0235,56.8913],[-4.0243,56.8891],[-4.0219,56.8889],[-4.0185,56.8899],[-4.0171,56.8909],[-4.0151,56.8913],[-4.013,56.8928],[-4.0123,56.8946],[-4.0124,56.8978],[-4.009,56.8984],[-4.0064,56.8981],[-4.0036,56.897],[-4.0023,56.8969],[-4.0006,56.8959],[-4.0001,56.8945],[-4.0013,56.8927],[-4.0003,56.8907],[-3.9994,56.8903],[-3.9935,56.8909],[-3.9884,56.8917],[-3.9824,56.8935],[-3.9774,56.8954],[-3.9752,56.8965],[-3.9735,56.8978],[-3.9705,56.898],[-3.9679,56.8992],[-3.9666,56.9027],[-3.9669,56.9045],[-3.9661,56.9059],[-3.9634,56.9076],[-3.9624,56.9098],[-3.9634,56.9108],[-3.9652,56.9114],[-3.9648,56.9125],[-3.9637,56.9136],[-3.9659,56.9152],[-3.9705,56.9176],[-3.9702,56.9199],[-3.9688,56.9211],[-3.9689,56.923],[-3.9682,56.9239],[-3.9669,56.9246],[-3.9681,56.9258],[-3.9684,56.9278],[-3.9695,56.9287],[-3.9692,56.9299],[-3.968,56.9312],[-3.9654,56.9327],[-3.9661,56.935],[-3.9652,56.9359],[-3.9629,56.9372],[-3.9622,56.9358],[-3.9588,56.9362],[-3.9544,56.938],[-3.9531,56.9389],[-3.9529,56.94],[-3.9544,56.9418],[-3.9541,56.9428],[-3.953,56.9444],[-3.9522,56.9462],[-3.9507,56.9471],[-3.9454,56.9464],[-3.9386,56.9486],[-3.9375,56.9461],[-3.9392,56.9423],[-3.9386,56.9405],[-3.9375,56.9399],[-3.9364,56.9354],[-3.9335,56.9354],[-3.932,56.9351],[-3.9301,56.934],[-3.9275,56.9332],[-3.9258,56.933],[-3.9235,56.9335],[-3.9184,56.9339],[-3.9158,56.9325],[-3.9146,56.9325],[-3.9123,56.9312],[-3.9064,56.9315],[-3.9048,56.9322],[-3.9003,56.9319],[-3.8997,56.9302],[-3.9015,56.9267],[-3.9007,56.9252],[-3.8973,56.9238],[-3.8964,56.9231],[-3.8942,56.9228],[-3.8888,56.926],[-3.8864,56.9266],[-3.8831,56.925],[-3.8812,56.9248],[-3.8792,56.925],[-3.8774,56.9246],[-3.8734,56.923],[-3.8716,56.923],[-3.8695,56.9248],[-3.8668,56.9259],[-3.8606,56.924],[-3.857,56.9231],[-3.8548,56.9228],[-3.8545,56.9238],[-3.8528,56.925],[-3.8454,56.9261],[-3.8427,56.9269],[-3.8424,56.9274],[-3.8394,56.9292],[-3.8389,56.9306],[-3.8347,56.9327],[-3.833,56.9343],[-3.8316,56.9361],[-3.8278,56.937],[-3.8261,56.938],[-3.8243,56.9384],[-3.822,56.9383],[-3.8202,56.9361],[-3.8179,56.9344],[-3.8169,56.9343],[-3.8125,56.9356</t>
  </si>
  <si>
    <t>{"type":"Polygon","coordinates":[[[-4.1524,56.008],[-4.1528,56.0064],[-4.1508,56.0018],[-4.1493,55.9994],[-4.1461,55.9964],[-4.1341,55.9908],[-4.1316,55.9865],[-4.1288,55.9857],[-4.1279,55.9847],[-4.1236,55.9816],[-4.1214,55.9814],[-4.1188,55.9792],[-4.1186,55.9785],[-4.1173,55.9777],[-4.1132,55.9774],[-4.1135,55.9755],[-4.1158,55.9727],[-4.1151,55.9722],[-4.1164,55.9709],[-4.1156,55.9697],[-4.1166,55.9682],[-4.1159,55.9663],[-4.114,55.9654],[-4.1144,55.9644],[-4.1118,55.963],[-4.1122,55.9625],[-4.1114,55.9612],[-4.1137,55.9603],[-4.1172,55.9598],[-4.1201,55.9581],[-4.1221,55.9577],[-4.1247,55.956],[-4.123,55.9531],[-4.1207,55.9524],[-4.1183,55.9535],[-4.1172,55.9531],[-4.1146,55.9532],[-4.1135,55.9527],[-4.1092,55.9532],[-4.105,55.9554],[-4.1029,55.9583],[-4.0982,55.9595],[-4.0918,55.9606],[-4.0909,55.9618],[-4.0873,55.9633],[-4.0857,55.9626],[-4.0824,55.9636],[-4.0804,55.9645],[-4.0763,55.9657],[-4.0679,55.9676],[-4.0628,55.9682],[-4.0571,55.968],[-4.0559,55.9668],[-4.0532,55.9658],[-4.0509,55.964],[-4.052,55.9617],[-4.0548,55.9602],[-4.0547,55.9585],[-4.0556,55.9576],[-4.052,55.956],[-4.0544,55.9547],[-4.0534,55.9537],[-4.0518,55.954],[-4.0501,55.9551],[-4.0477,55.9548],[-4.0469,55.9523],[-4.0476,55.9512],[-4.0561,55.9494],[-4.0618,55.948],[-4.067,55.9462],[-4.0714,55.9439],[-4.0707,55.9423],[-4.0635,55.9321],[-4.0629,55.9311],[-4.0579,55.9267],[-4.0584,55.9252],[-4.0579,55.9235],[-4.0602,55.9233],[-4.0634,55.9234],[-4.0646,55.924],[-4.066,55.9238],[-4.0688,55.925],[-4.0693,55.9257],[-4.0755,55.9246],[-4.0845,55.9242],[-4.0904,55.9241],[-4.0964,55.9235],[-4.1114,55.9233],[-4.1103,55.9209],[-4.1094,55.918],[-4.1129,55.9191],[-4.1178,55.9192],[-4.1159,55.9145],[-4.1163,55.9142],[-4.1208,55.913],[-4.1247,55.9116],[-4.1284,55.9115],[-4.1297,55.9113],[-4.1313,55.9126],[-4.1318,55.9142],[-4.1337,55.9147],[-4.1359,55.914],[-4.1387,55.9136],[-4.1451,55.9131],[-4.1459,55.9134],[-4.1554,55.9132],[-4.1555,55.9142],[-4.1564,55.915],[-4.1664,55.9164],[-4.1695,55.9164],[-4.1702,55.9158],[-4.1718,55.9157],[-4.1716,55.9167],[-4.1763,55.9159],[-4.1945,55.9131],[-4.1936,55.9117],[-4.1935,55.9083],[-4.1886,55.9078],[-4.1851,55.9062],[-4.1838,55.905],[-4.1807,55.9053],[-4.1793,55.9035],[-4.1801,55.9031],[-4.1795,55.902],[-4.1777,55.9026],[-4.1775,55.9004],[-4.1748,55.898],[-4.1737,55.898],[-4.1734,55.897],[-4.1708,55.897],[-4.1692,55.8966],[-4.1666,55.8968],[-4.1615,55.898],[-4.1613,55.8966],[-4.1631,55.8962],[-4.1603,55.8901],[-4.1633,55.8896],[-4.1616,55.8877],[-4.1697,55.8862],[-4.1664,55.8848],[-4.1644,55.8836],[-4.1584,55.8859],[-4.1566,55.8838],[-4.1549,55.8845],[-4.1529,55.8846],[-4.1525,55.8865],[-4.1519,55.8871],[-4.15,55.8866],[-4.149,55.8847],[-4.1478,55.8836],[-4.1441,55.8838],[-4.1415,55.8829],[-4.1327,55.8839],[-4.131,55.8835],[-4.1287,55.8834],[-4.1287,55.8852],[-4.1228,55.8857],[-4.1188,55.8856],[-4.1176,55.8865],[-4.1146,55.8863],[-4.1129,55.8867],[-4.1073,55.8875],[-4.1061,55.8845],[-4.1029,55.8851],[-4.095,55.8852],[-4.0949,55.8842],[-4.0925,55.8825],[-4.0893,55.8815],[-4.0819,55.8842],[-4.0802,55.8814],[-4.0788,55.8816],[-4.0784,55.8805],[-4.0801,55.8772],[-4.0793,55.8741],[-4.0794,55.8707],[-4.0798,55.8687],[-4.0793,55.8677],[-4.0775,55.8659],[-4.0771,55.864],[-4.075,55.8624],[-4.0717,55.8613],[-4.0772,55.8595],[-4.0792,55.8591],[-4.083,55.8587],[-4.086,55.8587],[-4.088,55.8553],[-4.0883,55.8535],[-4.0872,55.8526],[-4.0836,55.8509],[-4.0827,55.8494],[-4.0831,55.8489],[-4.0794,55.8479],[-4.0767,55.8465],[-4.0747,55.8441],[-4.0769,55.8439],[-4.0785,55.845],[-4.0814,55.8439],[-4.0843,55.8446],[-4.0846,55.8452],[-4.0877,55.8448],[-4.0899,55.8442],[-4.0916,55.8432],[-4.0938,55.8438],[-4.0972,55.8424],[-4.1011,55.8427],[-4.1027,55.8423],[-4.1038,55.8408],[-4.1058,55.8391],[-4.1027,55.839],[-4.1032,55.8378],[-4.1063,55.8382],[-4.108,55.8376],[-4.1067,55.836],[-4.1069,55.8349],[-4.1079,55.8336],[-4.1096,55.8326],[-4.1095,55.8313],[-4.1108,55.8306],[-4.112,55.8294],[-4.1118,55.8278],[-4.1106,55.8268],[-4.1107,55.826],[-4.1136,55.8262],[-4.1202,55.8291],[-4.1218,55.8295],[-4.1244,55.8309],[-4.1266,55.8318],[-4.1279,55.8325],[-4.1301,55.8333],[-4.1338,55.8325],[-4.1365,55.8313],[-4.1415,55.83],[-4.1454,55.8284],[-4.1548,55.828],[-4.1585,55.8277],[-4.1608,55.8272],[-4.1683,55.8246],[-4.1696,55.8238],[-4.1725,55.823],[-4.1754,55.8238],[-4.1762,55.8249],[-4.1775,55.8281],[-4.1789,55.8302],[-4.179,55.833],[-4.1794,55.8347],[-4.1809,55.8358],[-4.1862,55.8368],[-4.1884,55.8364],[-4.1909,55.8351],[-4.1912,55.8324],[-4.1943,55.8317],[-4.1987,55.8336],[-4.1994,55.8342],[-4.1993,55.8353],[-4.198,55.8365],[-4.1958,55.8373],[-4.1951,55.8387],[-4.1956,55.8393],[-4.203,55.8441],[-4.2055,55.8442],[-4.2064,55.8431],[-4.206,55.8418],[-4.2034,55.8408],[-4.2025,55.8394],[-4.2035,55.8382],[-4.2067,55.8375],[-4.2118,55.837],[-4.2138,55.8365],[-4.2158,55.8356],[-4.2195,55.8333],[-4.2209,55.8331],[-4.2221,55.8337],[-4.2233,55.8352],[-4.2223,55.838],[-4.2226,55.8387],[-4.2276,55.8408],[-4.2313,55.8382],[-4.2304,55.8378],[-4.2326,55.8363],[-4.2319,55.8354],[-4.2336,55.8336],[-4.2307,55.8326],[-4.2289,55.8245],[-4.2329,55.8234],[-4.235,55.8238],[-4.2336,55.82],[-4.2338,55.8187],[-4.2279,55.8182],[-4.2283,55.8174],[-4.2255,55.8122],[-4.2208,55.8132],[-4.2164,55.815],[-4.2145,55.8151],[-4.2126,55.8102],[-4.2122,55.8095],[-4.2113,55.8003],[-4.2043,55.8004],[-4.209,55.7989],[-4.2239,55.7919],[-4.2299,55.7859],[-4.2257,55.7849],[-4.2245,55.7843],[-4.2267,55.7813],[-4.2284,55.7819],[-4.2333,55.7832],[-4.2361,55.7827],[-4.2358,55.7839],[-4.238,55.785],[-4.2393,55.7851],[-4.2434,55.7871],[-4.2476,55.7854],[-4.251,55.7847],[-4.2512,55.782],[-4.2507,55.7806],[-4.2517,55.7798],[-4.2489,55.7789],[-4.2484,55.7776],[-4.2491,55.7769],[-4.2528,55.7773],[-4.2539,55.7767],[-4.2518,55.7751],[-4.2534,55.7734],[-4.2534,55.7727],[-4.2566,55.7715],[-4.2589,55.7727],[-4.2612,55.7725],[-4.2626,55.7732],[-4.2647,55.7731],[-4.2654,55.7738],[-4.2685,55.7731],[-4.2701,55.7732],[-4.2735,55.7718],[-4.276,55.7718],[-4.2786,55.7702],[-4.2825,55.7693],[-4.2826,55.7683],[-4.2814,55.7659],[-4.2803,55.7652],[-4.2806,55.7644],[-4.2793,55.7635],[-4.2798,55.7617],[-4.2777,55.7602],[-4.2746,55.7593],[-4.2743,55.7588],[-4.2752,55.7571],[-4.2737,55.7546],[-4.2702,55.7533],[-4.2689,55.7533],[-4.267,55.7539],[-4.2674,55.7549],[-4.2662,55.7553],[-4.2646,55.7541],[-4.2649,55.7532],[-4.2636,55.7529],[-4.2627,55.7504],[-4.2611,55.749],[-4.2597,55.749],[-4.2583,55.7502],[-4.2574,55.7502],[-4.2555,55.7487],[-4.2549,55.7465],[-4.2557,55.7446],[-4.2551,55.744],[-4.2528,55.7442],[-4.2514,55.7433],[-4.2513,55.7423],[-4.2502,55.7419],[-4.2496,55.7404],[-4.2479,55.7388],[-4.2467,55.7385],[-4.2472,55.7369],[-4.246,55.7362],[-4.2449,55.7362],[-4.2421,55.7352],[-4.2408,55.7338],[-4.2372,55.7337],[-4.236,55.7331],[-4.2332,55.7335],[-4.2327,55.7332],[-4.2331,55.7314],[-4.2299,55.7297],[-4.2257,55.7292],[-4.2242,55.7286],[-4.2231,55.7276],[-4.222,55.7238],[-4.2218,55.7218],[-4.223,55.721],[-4.2229,55.72],[-4.2221,55.7186],[-4.2223,55.7177],[-4.2215,55.716],[-4.2198,55.7161],[-4.2187,55.7146],[-4.2196,55.7129],[-4.2195,55.7106],[-4.2221,55.7086],[-4.2234,55.707],[-4.224,55.7056],[-4.2242,55.7038],[-4.2262,55.6999],[-4.2254,55.6982],[-4.2238,55.6968],[-4.2221,55.6933],[-4.2216,55.6915],[-4.2259,55.6889],[-4.2285,55.688],[-4.2314,55.6868],[-4.245,55.6816],[-4.245,55.6803],[-4.2469,55.6791],[-4.25,55.6772],[-4.2514,55.6773],[-4.2537,55.6768],[-4.2564,55.6758],[-4.2576,55.6766],[-4.2598,55.6772],[-4.2602,55.6779],[-4.2597,55.6791],[-4.2607,55.6795],[-4.2617,55.6807],[-4.2625,55.6827],[-4.2651,55.6844],[-4.2678,55.6858],[-4.2715,55.6846],[-4.2733,55.6829],[-4.282,55.6786],[-4.2959,55.684],[-4.3233,55.6879],[-4.3252,55.6884],[-4.3268,55.6903],[-4.3288,55.6918],[-4.3297,55.692],[-4.3326,55.6944],[-4.3334,55.7003],[-4.3474,55.6987],[-4.3532,55.6974],[-4.3607,55.7055],[-4.3603,55.7065],[-4.3636,55.7087],[-4.3678,55.7079],[-4.3702,55.7093],[-4.3717,55.7106],[-4.3741,55.71],[-4.3755,55.7114],[-4.3761,55.7133],[-4.3759,55.7142],[-4.3745,55.7159],[-4.3748,55.7165],[-4.3773,55.717],[-4.378,55.7184],[-4.382,55.7199],[-4.3842,55.7216],[-4.3845,55.723],[-4.3873,55.7218],[-4.3885,55.7208],[-4.3897,55.7208],[-4.3913,55.7192],[-4.3926,55.719],[-4.3973,55.7171],[-4.3994,55.7145],[-4.4006,55.7136],[-4.4159,55.7225],[-4.4152,55.7231],[-4.4177,55.7258],[-4.4203,55.7273],[-4.4199,55.7276],[-4.4231,55.7285],[-4.4338,55.7318],[-4.4361,55.734],[-4.439,55.735],[-4.4407,55.7338],[-4.4494,55.7351],[-4.4517,55.7356],[-4.4586,55.7367],[-4.4605,55.7358],[-4.4623,55.7334],[-4.4686,55.7325],[-4.4693,55.7346],[-4.4732,55.735],[-4.472,55.7375],[-4.4702,55.7385],[-4.4679,55.7391],[-4.4658,55.7404],[-4.4642,55.7433],[-4.4614,55.7451],[-4.4602,55.7448],[-4.4579,55.7456],[-4.4574,55.7462],[-4.4597,55.748],[-4.4588,55.7489],[-4.4596,55.75],[-4.4584,55.7509],[-4.4593,55.7514],[-4.4617,55.7498],[-4.4772,55.7484],[-4.4777,55.7492],[-4.4767,55.7506],[-4.4797,55.7508],[-4.483,55.7497],[-4.4862,55.75],[-4.486,55.7509],[-4.4872,55.7519],[-4.4903,55.7528],[-4.4897,55.7539],[-4.4898,55.756],[-4.4927,55.7568],[-4.4917,55.7586],[-4.4923,55.7591],[-4.4912,55.7605],[-4.4921,55.762],[-4.4956,55.763],[-4.4972,55.7629],[-4.5013,55.7632],[-4.5041,55.7638],[-4.5071,55.7631],[-4.5115,55.7582],[-4.5122,55.7577],[-4.517,55.7572],[-4.5193,55.7559],[-4.5225,55.7522],[-4.5237,55.7504],[-4.5249,55.7494],[-4.5266,55.7491],[-4.528,55.748],[-4.5297,55.7447],[-4.5309,55.7446],[-4.5314,55.7458],[-4.533,55.7469],[-4.5333,55.748],[-4.5347,55.7498],[-4.5373,55.7508],[-4.5403,55.7513],[-4.5377,55.7544],[-4.5374,55.7562],[-4.5413,55.7574],[-4.5418,55.7599],[-4.5401,55.762],[-4.5408,55.7624],[-4.5419,55.7645],[-4.5426,55.7648],[-4.5479,55.7655],[-4.5493,55.7664],[-4.5517,55.7663],[-4.5539,55.7666],[-4.5555,55.7664],[-4.5581,55.7667],[-4.5583,55.7679],[-4.5575,55.7699],[-4.5597,55.7707],[-4.5606,55.7713],[-4.5624,55.7716],[-4.5625,55.7729],[-4.5646,55.7751],[-4.5647,55.7772],[-4.5656,55.7784],[-4.5672,55.7787],[-4.5693,55.7781],[-4.5724,55.779],[-4.5733,55.7805],[-4.5721,55.783],[-4.5725,55.7835],[-4.5747,55.7835],[-4.5767,55.7831],[-4.5788,55.7819],[-4.579,55.7807],[-4.581,55.7778],[-4.5796,55.7771],[-4.5803,55.7764],[-4.5831,55.7753],[-4.5852,55.7758],[-4.5853,55.7766],[-4.5896,55.7763],[-4.5945,55.7743],[-4.5975,55.7717],[-4.5991,55.7726],[-4.6005,55.7722],[-4.6019,55.7707],[-4.6046,55.7703],[-4.6062,55.7696],[-4.607,55.7674],[-4.609,55.7672],[-4.6107,55.7667],[-4.6125,55.7656],[-4.6147,55.7627],[-4.6166,55.7615],[-4.6172,55.7623],[-4.6172,55.7636],[-4.6181,55.7647],[-4.6241,55.7641],[-4.63,55.7648],[-4.6318,55.7656],[-4.6344,55.7683],[-4.6347,55.7709],[-4.6319,55.7739],[-4.634,55.7747],[-4.6353,55.7756],[-4.6387,55.7748],[-4.6446,55.7689],[-4.6474,55.7642],[-4.6487,55.7624],[-4.6505,55.7609],[-4.6538,55.7605],[-4.6551,55.7598],[-4.6592,55.7599],[-4.6576,55.7614],[-4.6577,55.7629],[-4.6567,55.7645],[-4.6579,55.7652],[-4.6585,55.7663],[-4.6597,55.7666],[-4.6622,55.7679],[-4.6644,55.7675],[-4.6656,55.7685],[-4.6656,55.7691],[-4.6641,55.77],[-4.6646,55.771],[-4.6671,55.7716],[-4.6662,55.7723],[-4.6691,55.7743],[-4.6684,55.7748],[-4.6712,55.7785],[-4.6729,55.7791],[-4.6768,55.779],[-4.6772,55.7809],[-4.6768,55.7825],[-4.6747,55.7836],[-4.6732,55.7852],[-4.6728,55.7881],[-4.6733,55.789],[-4.6761,55.7904],[-4.6783,55.7926],[-4.6792,55.7941],[-4.6794,55.7952],[-4.6809,55.7964],[-4.6819,55.7966],[-4.6822,55.7982],[-4.6833,55.799],[-4.6847,55.8017],[-4.6844,55.8023],[-4.6862,55.8039],[-4.689,55.8046],[-4.698,55.8035],[-4.6987,55.8037],[-4.71,55.804],[-4.7185,55.8047],[-4.7205,55.8051],[-4.7215,55.8061],[-4.7284,55.8095],[-4.7304,55.811],[-4.7224,55.8208],[-4.7305,55.8222],[-4.7449,55.8243],[-4.749,55.8271],[-4.7579,55.8293],[-4.7626,55.8322],[-4.7651,55.8335],[-4.7791,55.8395],[-4.7837,55.8398],[-4.784,55.8415],[-4.7834,55.842],[-4.7835,55.8436],[-4.7814,55.8444],[-4.7782,55.8449],[-4.7759,55.8449],[-4.7737,55.8446],[-4.7712,55.8446],[-4.7677,55.8457],[-4.7661,55.8456],[-4.7621,55.8458],[-4.7596,55.8465],[-4.7597,55.847],[-4.7566,55.8478],[-4.7536,55.8482],[-4.7531,55.8491],[-4.7512,55.8499],[-4.7519,55.851],[-4.754,55.8517],[-4.7554,55.8517],[-4.7575,55.8536],[-4.7616,55.8554],[-4.7648,55.8596],[-4.7672,55.8619],[-4.7674,55.8633],[-4.7694,55.8647],[-4.7739,55.8666],[-4.7778,55.8675],[-4.7804,55.8688],[-4.7811,55.8699],[-4.7841,55.8696],[-4.7874,55.8707],[-4.7908,55.8711],[-4.7942,55.8722],[-4.7944,55.8734],[-4.7958,55.8744],[-4.7957,55.875],[-4.7973,55.8759],[-4.7971,55.8765],[-4.7987,55.8772],[-4.7985,55.8788],[-4.8003,55.8796],[-4.8002,55.8811],[-4.8009,55.8819],[-4.8,55.8826],[-4.8007,55.8858],[-4.8002,55.8873],[-4.7987,55.888],[-4.7993,55.8898],[-4.7995,55.8923],[-4.8027,55.8924],[-4.8126,55.8898],[-4.8142,55.8877],[-4.8165,55.8868],[-4.8185,55.8875],[-4.8218,55.8866],[-4.8232,55.8852],[-4.8243,55.8851],[-4.8265,55.883],[-4.8309,55.8822],[-4.8346,55.8811],[-4.8375,55.8797],[-4.8393,55.878],[-4.8405,55.8775],[-4.8414,55.8762],[-4.8453,55.8752],[-4.8474,55.8756],[-4.8472,55.877],[-4.8498,55.8776],[-4.8512,55.8761],[-4.8531,55.876],[-4.8554,55.8748],[-4.858,55.8743],[-4.8605,55.8752],[-4.8637,55.8748],[-4.865,55.8749],[-4.8694,55.8738],[-4.8744,55.8738],[-4.8771,55.8743],[-4.8779,55.8749],[-4.8802,55.8755],[-4.8865,55.8755],[-4.8895,55.8746],[-4.8906,55.8747],[-4.89,55.8757],[-4.8897,55.8795],[-4.8898,55.8817],[-4.8915,55.8831],[-4.8941,55.8838],[-4.8951,55.8847],[-4.897,55.8879],[-4.8982,55.8885],[-4.899,55.8905],[-4.8988,55.8916],[-4.8964,55.8954],[-4.8952,55.8964],[-4.8922,55.898],[-4.8893,55.899],[-4.887,55.9004],[-4.8862,55.9005],[-4.8852,55.9018],[-4.8827,55.9023],[-4.8816,55.9039],[-4.8812,55.9056],[-4.882,55.9067],[-4.8808,55.9075],[-4.8777,55.9076],[-4.8732,55.9085],[-4.8728,55.9099],[-4.8751,55.9119],[-4.8782,55.9113],[-4.8773,55.9101],[-4.8771,55.9086],[-4.8779,55.9082],[-4.8805,55.9085],[-4.8818,55.9099],[-4.884,55.9128],[-4.8835,55.9132],[-4.883,55.9156],[-4.8817,55.9187],[-4.8814,55.9208],[-4.8795,55.9227],[-4.8782,55.9255],[-4.8775,55.9281],[-4.8783,55.9299],[-4.8811,55.9317],[-4.8815,55.9332],[-4.8814,55.9363],[-4.8806,55.9376],[-4.8798,55.941],[-4.879,55.9427],[-4.8771,55.944],[-4.8757,55.9445],[-4.8724,55.9446],[-4.8678,55.946],[-4.8645,55.9478],[-4.8584,55.9495],[-4.8557,55.9507],[-4.8543,55.952],[-4.8512,55.9516],[-4.8465,55.9525],[-4.8448,55.9526],[-4.8366,55.9549],[-4.8334,55.9552],[-4.8307,55.956],[-4.8291,55.9571],[-4.8247,55.9594],[-4.8238,55.9603],[-4.821,55.9621],[-4.8184,55.9623],[-4.8174,55.963],[-4.8153,55.9621],[-4.8141,55.9595],[-4.8132,55.9582],[-4.8122,55.9577],[-4.8101,55.9575],[-4.8063,55.958],[-4.8045,55.9591],[-4.8017,55.963],[-4.7959,55.9722],[-4.7702,55.9672],[-4.7548,55.9642],[-4.734,55.9601],[-4.7247,55.9581],[-4.6969,55.9528],[-4.7043,55.9406],[-4.6998,55.9391],[-4.6981,55.9389],[-4.6945,55.9377],[-4.6904,55.9374],[-4.6855,55.936],[-4.682,55.9358],[-4.6811,55.9354],[-4.6773,55.9349],[-4.6733,55.9383],[-4.668,55.9374],[-4.6646,55.937],[-4.6611,55.9369],[-4.6559,55.9372],[-4.6433,55.9385],[-4.6359,55.9393],[-4.6306,55.9395],[-4.6233,55.9387],[-4.6161,55.9374],[-4.6088,55.9478],[-4.6078,55.9485],[-4.6071,55.9513],[-4.6052,55.9545],[-4.6022,55.958],[-4.6031,55.9589],[-4.6052,55.9594],[-4.6059,55.9606],[-4.609,55.9624],[-4.612,55.9633],[-4.6131,55.965],[-4.6135,55.9666],[-4.6172,55.9681],[-4.62,55.9689],[-4.6192,55.9705],[-4.6213,55.9709],[-4.625,55.9724],[-4.6217,55.9752],[-4.6189,55.9764],[-4.6168,55.9777],[-4.6166,55.9794],[-4.6143,55.9808],[-4.6185,55.985],[-4.6162,55.9874],[-4.6176,55.9891],[-4.6247,55.9862],[-4.6338,55.9921],[-4.635,55.9919],[-4.6377,55.9925],[-4.6418,55.994],[-4.639,55.996],[-4.6378,55.9981],[-4.6377,55.9996],[-4.6399,55.999],[-4.6416,55.9992],[-4.6461,55.9985],[-4.6496,55.9991],[-4.6504,55.9988],[-4.6537,55.9984],[-4.656,55.9992],[-4.6544,56.0009],[-4.6554,56.0014],[-4.6593,56.0025],[-4.6586,56.004],[-4.6545,56.0065],[-4.653,56.0081],[-4.6498,56.0073],[-4.6415,56.0054],[-4.6389,56.0045],[-4.6363,56.0041],[-4.6303,56.0027],[-4.6284,56.0042],[-4.6232,56.0061],[-4.6226,56.0067],[-4.6245,56.0079],[-4.6277,56.0084],[-4.6299,56.0091],[-4.6288,56.0101],[-4.6243,56.0105],[-4.6224,56.0111],[-4.6205,56.0113],[-4.6163,56.013],[-4.6149,56.0133],[-4.6142,56.0142],[-4.6106,56.0141],[-4.6093,56.0155],[-4.6015,56.0202],[-4.6141,56.0322],[-4.6173,56.0357],[-4.6197,56.0388],[-4.6211,56.0412],[-4.622,56.0445],[-4.6216,56.0476],[-4.6201,56.0516],[-4.6178,56.055],[-4.615,56.058],[-4.608,56.064],[-4.6028,56.0703],[-4.5996,56.0774],[-4.5988,56.0806],[-4.5982,56.0842],[-4.5968,56.0825],[-4.595,56.0785],[-4.5936,56.0765],[-4.5916,56.0748],[-4.5879,56.0733],[-4.585,56.0729],[-4.5813,56.0732],[-4.5745,56.0745],[-4.5707,56.0744],[-4.5674,56.0739],[-4.5608,56.0715],[-4.5572,56.0712],[-4.5535,56.0714],[-4.54,56.0728],[-4.5328,56.0735],[-4.5302,56.073],[-4.5277,56.0718],[-4.5245,56.0714],[-4.5226,56.0706],[-4.5193,56.0687],[-4.5174,56.0674],[-4.5148,56.0663],[-4.5135,56.0654],[-4.5125,56.0639],[-4.5107,56.0623],[-4.5102,56.0613],[-4.5077,56.0608],[-4.5066,56.06],[-4.5066,56.0588],[-4.5049,56.0585],[-4.5013,56.0592],[-4.4997,56.0611],[-4.5013,56.0617],[-4.5044,56.062],[-4.5048,56.063],[-4.5036,56.0644],[-4.5037,56.0652],[-4.5049,56.0659],[-4.5053,56.0668],[-4.5037,56.0674],[-4.5019,56.0658],[-4.5004,56.0651],[-4.4959,56.0639],[-4.4932,56.0638],[-4.4915,56.0633],[-4.4918,56.0621],[-4.4894,56.062],[-4.4887,56.0626],[-4.4885,56.064],[-4.4861,56.0637],[-4.4874,56.0625],[-4.4884,56.0608],[-4.4868,56.0604],[-4.4849,56.0611],[-4.4831,56.0597],[-4.4817,56.0592],[-4.4793,56.0592],[-4.4785,56.0597],[-4.4778,56.0613],[-4.4754,56.0611],[-4.4762,56.0593],[-4.475,56.0573],[-4.4753,56.056],[-4.478,56.0551],[-4.4782,56.0542],[-4.4796,56.0533],[-4.4796,56.0525],[-4.4819,56.0507],[-4.4845,56.0502],[-4.4868,56.0505],[-4.4926,56.049],[-4.4979,56.048],[-4.4988,56.0475],[-4.4949,56.0449],[-4.4926,56.0437],[-4.4882,56.0408],[-4.4885,56.0398],[-4.4872,56.039],[-4.4886,56.0358],[-4.4921,56.0338],[-4.49,56.0329],[-4.4918,56.0313],[-4.4883,56.0298],[-4.4887,56.0279],[-4.4878,56.0258],[-4.4886,56.0244],[-4.4855,56.0227],[-4.4834,56.0229],[-4.4814,56.0224],[-4.4803,56.0214],[-4.4809,56.0206],[-4.479,56.0192],[-4.4804,56.0178],[-4.481,56.0165],[-4.4804,56.0161],[-4.4814,56.0147],[-4.4812,56.0137],[-4.4825,56.0124],[-4.4824,56.0115],[-4.4792,56.0109],[-4.4775,56.0102],[-4.4769,56.0092],[-4.4729,56.0065],[-4.473,56.0049],[-4.471,56.0029],[-4.4697,56.002],[-4.4583,56.0034],[-4.4567,56.0035],[-4.4487,56.0045],[-4.446,56.0028],[-4.4454,56.0007],[-4.4452,55.9974],[-4.4439,55.9965],[-4.4425,55.9948],[-4.4419,55.9932],[-4.4396,55.9921],[-4.4389,55.9896],[-4.435,55.9878],[-4.4344,55.9865],[-4.4334,55.9857],[-4.4338,55.9843],[-4.4307,55.9826],[-4.4286,55.9822],[-4.4278,55.981],[-4.4304,55.979],[-4.4178,55.9742],[-4.414,55.9713],[-4.4079,55.9722],[-4.4071,55.9718],[-4.4031,55.9717],[-4.3995,55.972],[-4.3982,55.9731],[-4.399,55.975],[-4.3982,55.9766],[-4.394,55.9781],[-4.39,55.979],[-4.3882,55.9788],[-4.3837,55.9799],[-4.3803,55.9796],[-4.3754,55.9811],[-4.3724,55.9807],[-4.3664,55.9804],[-4.3633,55.9779],[-4.3641,55.9764],[-4.3594,55.9739],[-4.3577,55.9732],[-4.3556,55.9729],[-4.3534,55.9716],[-4.3515,55.9715],[-4.3503,55.9704],[-4.348,55.9677],[-4.3476,55.9667],[-4.3465,55.9662],[-4.3451,55.9645],[-4.343,55.9627],[-4.3416,55.9629],[-4.3408,55.962],[-4.3392,55.9616],[-4.3382,55.9608],[-4.3366,55.9606],[-4.3352,55.9594],[-4.333,55.9592],[-4.331,55.9582],[-4.3284,55.9587],[-4.3203,55.9584],[-4.3194,55.96],[-4.3156,55.9593],[-4.3152,55.9605],[-4.3127,55.959],[-4.309,55.9581],[-4.307,55.958],[-4.3037,55.9572],[-4.3012,55.9573],[-4.2951,55.9586],[-4.2888,55.9581],[-4.2864,55.9578],[-4.2861,55.9592],[-4.2876,55.9607],[-4.2936,55.9628],[-4.2928,55.9643],[-4.2903,55.9645],[-4.2887,55.9668],[-4.2818,55.967],[-4.2727,55.9654],[-4.2756,55.9694],[-4.2804,55.9747],[-4.2789,55.9771],[-4.2743,55.9769],[-4.2755,55.9833],[-4.275,55.9932],[-4.2765,55.997],[-4.283,55.9991],[-4.2881,56.0039],[-4.2898,56.0052],[-4.2942,56.009],[-4.2939,56.0114],[-4.2953,56.0137],[-4.299,56.0166],[-4.2996,56.0174],[-4.2988,56.0184],[-4.2963,56.0202],[-4.296,56.0213],[-4.2963,56.0228],[-4.2976,56.024],[-4.2963,56.0257],[-4.291,56.027],[-4.28,56.0286],[-4.2753,56.0287],[-4.2752,56.0278],[-4.2734,56.0261],[-4.273,56.0231],[-4.2701,56.0227],[-4.2666,56.0227],[-4.2644,56.0217],[-4.2617,56.0211],[-4.2592,56.0194],[-4.257,56.0172],[-4.2505,56.016],[-4.241,56.0165],[-4.2225,56.0203],[-4.2198,56.0195],[-4.2189,56.0182],[-4.2129,56.017],[-4.2067,56.017],[-4.1983,56.0103],[-4.1946,56.0118],[-4.1908,56.012],[-4.1887,56.0127],[-4.1873,56.0136],[-4.186,56.0137],[-4.1848,56.0146],[-4.1817,56.0155],[-4.181,56.0167],[-4.1779,56.0169],[-4.1745,56.018],[-4.1737,56.0187],[-4.1735,56.0201],[-4.1741,56.0212],[-4.1719,56.0227],[-4.1714,56.0243],[-4.1704,56.0259],[-4.1695,56.0263],[-4.1699,56.0273],[-4.1677,56.029],[-4.1629,56.0302],[-4.161,56.0283],[-4.1586,56.0273],[-4.1583,56.0264],[-4.1567,56.025],[-4.1581,56.0226],[-4.1571,56.0213],[-4.1556,56.0178],[-4.1564,56.0155],[-4.1571,56.0151],[-4.1573,56.0136],[-4.1564,56.0117],[-4.1549,56.0107],[-4.1524,56.008]]]}</t>
  </si>
  <si>
    <t>{"type":"Polygon","coordinates":[[[-3.8226,55.8965],[-3.8282,55.8944],[-3.8301,55.8946],[-3.8313,55.8936],[-3.8284,55.8923],[-3.8274,55.8913],[-3.8282,55.8904],[-3.826,55.8881],[-3.8262,55.8877],[-3.8229,55.8839],[-3.8131,55.884],[-3.812,55.8839],[-3.808,55.8804],[-3.8022,55.8755],[-3.8025,55.8749],[-3.7989,55.8746],[-3.7954,55.8735],[-3.7878,55.8755],[-3.7859,55.877],[-3.7841,55.8775],[-3.7798,55.8762],[-3.778,55.8764],[-3.7762,55.8792],[-3.7739,55.8809],[-3.7703,55.881],[-3.7703,55.8799],[-3.7709,55.8783],[-3.7695,55.8764],[-3.7647,55.8744],[-3.763,55.8734],[-3.7621,55.8746],[-3.7596,55.8767],[-3.7586,55.8772],[-3.7454,55.8794],[-3.7405,55.8805],[-3.7352,55.8814],[-3.734,55.8818],[-3.731,55.8835],[-3.7252,55.8849],[-3.7214,55.8855],[-3.718,55.8859],[-3.7191,55.8849],[-3.7165,55.8837],[-3.7135,55.883],[-3.7119,55.8821],[-3.7131,55.8798],[-3.7129,55.8779],[-3.713,55.8757],[-3.7111,55.8738],[-3.721,55.8719],[-3.7306,55.8702],[-3.7375,55.867],[-3.7403,55.8668],[-3.7424,55.866],[-3.7455,55.8659],[-3.7471,55.8654],[-3.7463,55.8605],[-3.7503,55.859],[-3.7498,55.8576],[-3.7489,55.8564],[-3.7441,55.8389],[-3.7398,55.8305],[-3.7376,55.8287],[-3.7365,55.8274],[-3.7367,55.8269],[-3.7333,55.8242],[-3.7328,55.8232],[-3.7279,55.8218],[-3.725,55.8195],[-3.7237,55.8178],[-3.7225,55.8176],[-3.7194,55.8163],[-3.7179,55.815],[-3.7156,55.8148],[-3.7152,55.8138],[-3.7157,55.8131],[-3.7177,55.8127],[-3.7203,55.8116],[-3.7218,55.8094],[-3.7258,55.8077],[-3.7291,55.8072],[-3.7305,55.8054],[-3.7337,55.8047],[-3.7416,55.7994],[-3.7335,55.793],[-3.736,55.7918],[-3.7361,55.7909],[-3.7382,55.787],[-3.7417,55.7851],[-3.7427,55.7829],[-3.7439,55.7821],[-3.7441,55.7814],[-3.7426,55.7807],[-3.7397,55.7807],[-3.7384,55.7801],[-3.7343,55.7794],[-3.7327,55.7779],[-3.7305,55.7797],[-3.72,55.788],[-3.715,55.7895],[-3.7047,55.791],[-3.6987,55.7946],[-3.6858,55.7974],[-3.6799,55.7941],[-3.6752,55.7964],[-3.6715,55.7978],[-3.6621,55.8006],[-3.6579,55.8018],[-3.6534,55.8025],[-3.6398,55.8038],[-3.6337,55.8038],[-3.6296,55.8035],[-3.6232,55.8025],[-3.62,55.8028],[-3.6167,55.8033],[-3.6156,55.8031],[-3.6141,55.8047],[-3.612,55.8056],[-3.6072,55.8058],[-3.5916,55.8102],[-3.5898,55.8073],[-3.5903,55.8062],[-3.588,55.8042],[-3.5882,55.8024],[-3.5877,55.8017],[-3.5859,55.8013],[-3.5836,55.8],[-3.5834,55.7987],[-3.5761,55.7952],[-3.5756,55.7955],[-3.5715,55.7942],[-3.5685,55.7926],[-3.5687,55.7921],[-3.5643,55.7901],[-3.5648,55.7897],[-3.555,55.7857],[-3.5508,55.7885],[-3.5471,55.7907],[-3.5414,55.7887],[-3.5381,55.7858],[-3.5324,55.7837],[-3.5319,55.7839],[-3.5287,55.7833],[-3.5187,55.7806],[-3.4989,55.776],[-3.4884,55.7741],[-3.4828,55.772],[-3.4811,55.7724],[-3.4789,55.7713],[-3.474,55.7708],[-3.4716,55.771],[-3.4709,55.7709],[-3.4706,55.7695],[-3.4695,55.7683],[-3.4674,55.7673],[-3.4649,55.7672],[-3.4627,55.7662],[-3.459,55.7657],[-3.4588,55.765],[-3.4562,55.7637],[-3.457,55.761],[-3.4558,55.7597],[-3.4573,55.7578],[-3.4564,55.7571],[-3.457,55.7564],[-3.455,55.7559],[-3.4539,55.754],[-3.4537,55.7527],[-3.455,55.7521],[-3.4534,55.7513],[-3.4539,55.7503],[-3.4528,55.7496],[-3.4531,55.7487],[-3.4522,55.7478],[-3.4488,55.7463],[-3.4463,55.7466],[-3.4466,55.7458],[-3.4443,55.7443],[-3.4448,55.7433],[-3.4474,55.7413],[-3.4475,55.7404],[-3.4461,55.7391],[-3.4463,55.7383],[-3.4451,55.7376],[-3.445,55.7367],[-3.4431,55.7358],[-3.4408,55.7334],[-3.4381,55.7333],[-3.4366,55.7327],[-3.4362,55.7305],[-3.4377,55.7304],[-3.4393,55.7296],[-3.4387,55.7284],[-3.437,55.7277],[-3.4375,55.7262],[-3.4396,55.7251],[-3.4396,55.7241],[-3.4306,55.7201],[-3.4282,55.7194],[-3.4258,55.718],[-3.4259,55.7174],[-3.4214,55.715],[-3.4198,55.7134],[-3.4203,55.7111],[-3.4192,55.7106],[-3.4116,55.7101],[-3.4096,55.7102],[-3.4062,55.712],[-3.4015,55.7153],[-3.3984,55.7165],[-3.3964,55.7163],[-3.397,55.7105],[-3.4014,55.7046],[-3.4012,55.7022],[-3.4057,55.7027],[-3.4094,55.7009],[-3.4098,55.7001],[-3.4153,55.6968],[-3.417,55.6956],[-3.4194,55.6933],[-3.4274,55.6879],[-3.4315,55.6858],[-3.4368,55.6825],[-3.4411,55.6799],[-3.4478,55.6747],[-3.4556,55.6707],[-3.455,55.6698],[-3.4559,55.6671],[-3.4557,55.6657],[-3.4566,55.6644],[-3.4584,55.6629],[-3.4639,55.6623],[-3.4681,55.6616],[-3.4733,55.6597],[-3.4782,55.6549],[-3.4796,55.6527],[-3.482,55.6508],[-3.4843,55.6494],[-3.4858,55.649],[-3.4853,55.6469],[-3.4846,55.6452],[-3.4846,55.6428],[-3.4874,55.6402],[-3.4894,55.6378],[-3.4895,55.6366],[-3.4891,55.635],[-3.4871,55.6327],[-3.4845,55.6334],[-3.4813,55.6335],[-3.4793,55.6333],[-3.4778,55.6327],[-3.479,55.6301],[-3.4799,55.6298],[-3.4796,55.6281],[-3.4811,55.6264],[-3.4815,55.6247],[-3.4842,55.6202],[-3.4817,55.6164],[-3.4957,55.6159],[-3.5017,55.6148],[-3.5028,55.6149],[-3.5087,55.6137],[-3.5153,55.6132],[-3.5176,55.6136],[-3.5227,55.6139],[-3.5249,55.6137],[-3.5265,55.6117],[-3.53,55.6114],[-3.5307,55.6077],[-3.5319,55.6053],[-3.5296,55.6044],[-3.5266,55.6001],[-3.5271,55.5986],[-3.5269,55.597],[-3.5229,55.5941],[-3.5165,55.5899],[-3.5161,55.5902],[-3.513,55.5888],[-3.5126,55.5858],[-3.51,55.5839],[-3.5085,55.5811],[-3.5087,55.5791],[-3.5082,55.5759],[-3.5055,55.5759],[-3.5032,55.5747],[-3.5025,55.5727],[-3.5004,55.5709],[-3.5001,55.5692],[-3.4961,55.5671],[-3.4935,55.5653],[-3.4885,55.5627],[-3.4898,55.5619],[-3.4951,55.5602],[-3.4958,55.5587],[-3.4956,55.5573],[-3.4959,55.5557],[-3.4966,55.555],[-3.5006,55.5537],[-3.5019,55.5528],[-3.503,55.551],[-3.5034,55.5471],[-3.5022,55.5455],[-3.502,55.544],[-3.499,55.5381],[-3.4982,55.5352],[-3.4984,55.5331],[-3.4953,55.5301],[-3.4946,55.5284],[-3.495,55.5252],[-3.4948,55.5241],[-3.4915,55.5236],[-3.489,55.5219],[-3.4879,55.5197],[-3.4866,55.5177],[-3.4868,55.5167],[-3.4881,55.5162],[-3.4953,55.5158],[-3.4978,55.5153],[-3.5009,55.5144],[-3.5025,55.5135],[-3.5029,55.5127],[-3.5044,55.5125],[-3.5068,55.5103],[-3.5086,55.5084],[-3.5083,55.506],[-3.5099,55.5041],[-3.5116,55.5027],[-3.5111,55.5017],[-3.5118,55.5],[-3.5114,55.4989],[-3.5126,55.4977],[-3.5118,55.494],[-3.5127,55.4931],[-3.5152,55.4921],[-3.5167,55.4919],[-3.5222,55.4903],[-3.5216,55.4884],[-3.5235,55.4862],[-3.5194,55.4844],[-3.519,55.4832],[-3.516,55.4814],[-3.5172,55.4788],[-3.519,55.4779],[-3.5192,55.4763],[-3.5185,55.4738],[-3.5197,55.4725],[-3.5224,55.471],[-3.5223,55.4703],[-3.5247,55.4677],[-3.5251,55.4643],[-3.5249,55.4631],[-3.5262,55.4624],[-3.5317,55.4613],[-3.5309,55.4605],[-3.5303,55.4586],[-3.5295,55.4574],[-3.53,55.4565],[-3.5301,55.4548],[-3.5355,55.4519],[-3.5355,55.4506],[-3.5363,55.4485],[-3.5373,55.4475],[-3.5366,55.4464],[-3.5379,55.4442],[-3.5396,55.4432],[-3.5398,55.4413],[-3.539,55.4375],[-3.5376,55.4364],[-3.5366,55.4347],[-3.5335,55.4338],[-3.5319,55.434],[-3.5263,55.4332],[-3.5252,55.4329],[-3.5251,55.4307],[-3.5237,55.4288],[-3.5233,55.4271],[-3.5201,55.4266],[-3.5169,55.4233],[-3.5173,55.4212],[-3.5159,55.4204],[-3.5134,55.4209],[-3.5128,55.4199],[-3.5098,55.4176],[-3.5105,55.4147],[-3.5087,55.4129],[-3.5074,55.4123],[-3.5104,55.4104],[-3.5123,55.4103],[-3.5141,55.4088],[-3.5211,55.4062],[-3.5207,55.4036],[-3.5211,55.4025],[-3.5229,55.401],[-3.5267,55.4],[-3.5288,55.4],[-3.5303,55.3994],[-3.531,55.3983],[-3.5308,55.3974],[-3.532,55.3966],[-3.5341,55.3965],[-3.5375,55.3967],[-3.5386,55.3962],[-3.5403,55.3969],[-3.5433,55.3971],[-3.5457,55.398],[-3.5484,55.398],[-3.5499,55.399],[-3.5523,55.3981],[-3.5543,55.397],[-3.5547,55.3952],[-3.5556,55.3947],[-3.5555,55.3926],[-3.5561,55.3921],[-3.5566,55.39],[-3.5589,55.3882],[-3.5616,55.3875],[-3.5648,55.3864],[-3.5668,55.3862],[-3.5688,55.3869],[-3.5715,55.3865],[-3.5732,55.3858],[-3.5769,55.3849],[-3.5783,55.385],[-3.5795,55.3833],[-3.58,55.3812],[-3.5791,55.3802],[-3.5748,55.3772],[-3.5739,55.3758],[-3.576,55.3754],[-3.5784,55.3729],[-3.5778,55.3716],[-3.5737,55.3702],[-3.5716,55.3692],[-3.5713,55.3681],[-3.5727,55.3652],[-3.5743,55.3638],[-3.5764,55.3612],[-3.5777,55.3601],[-3.5771,55.3582],[-3.5723,55.357],[-3.5727,55.3551],[-3.5749,55.3529],[-3.5759,55.3505],[-3.5777,55.3491],[-3.5805,55.348],[-3.5843,55.3483],[-3.5874,55.3472],[-3.5883,55.3462],[-3.5878,55.3448],[-3.5855,55.344],[-3.5839,55.3431],[-3.5845,55.3413],[-3.5812,55.3372],[-3.5787,55.3346],[-3.5768,55.3313],[-3.5754,55.3305],[-3.574,55.3284],[-3.575,55.3282],[-3.5867,55.3229],[-3.5925,55.3255],[-3.5936,55.325],[-3.596,55.3257],[-3.5981,55.3258],[-3.5999,55.3268],[-3.6044,55.3263],[-3.608,55.3255],[-3.6134,55.3212],[-3.6145,55.3191],[-3.6184,55.3175],[-3.6216,55.3165],[-3.6213,55.3151],[-3.6196,55.3132],[-3.6178,55.3118],[-3.6187,55.3096],[-3.6166,55.3056],[-3.6186,55.3031],[-3.6191,55.2995],[-3.6187,55.2957],[-3.6194,55.2955],[-3.626,55.2942],[-3.6305,55.2942],[-3.6326,55.295],[-3.6341,55.2948],[-3.6381,55.2925],[-3.6395,55.2914],[-3.6441,55.2908],[-3.6453,55.2924],[-3.6494,55.2926],[-3.653,55.2913],[-3.6544,55.2919],[-3.6572,55.2919],[-3.662,55.2922],[-3.6636,55.2917],[-3.6655,55.2933],[-3.667,55.2953],[-3.6701,55.2961],[-3.669,55.2984],[-3.6724,55.3006],[-3.6732,55.3028],[-3.673,55.3039],[-3.6734,55.3054],[-3.6753,55.3065],[-3.6784,55.3089],[-3.6807,55.3097],[-3.6837,55.3096],[-3.6864,55.3105],[-3.6902,55.3111],[-3.6937,55.3108],[-3.6969,55.3128],[-3.6992,55.314],[-3.7,55.3166],[-3.6995,55.318],[-3.7072,55.3207],[-3.7112,55.3232],[-3.7103,55.3237],[-3.7116,55.3258],[-3.7123,55.3284],[-3.7106,55.3297],[-3.7104,55.3313],[-3.7103,55.3358],[-3.7143,55.3401],[-3.7114,55.3419],[-3.7105,55.3441],[-3.7121,55.3454],[-3.7168,55.3474],[-3.7202,55.3502],[-3.7189,55.3527],[-3.7178,55.3536],[-3.7131,55.3602],[-3.7122,55.3609],[-3.7112,55.3631],[-3.7151,55.3645],[-3.7206,55.3652],[-3.726,55.365],[-3.7289,55.3645],[-3.7347,55.3649],[-3.7366,55.366],[-3.7408,55.3676],[-3.7426,55.3686],[-3.7446,55.3709],[-3.7465,55.3706],[-3.7482,55.3715],[-3.7504,55.3747],[-3.7537,55.3749],[-3.7529,55.3777],[-3.7542,55.3784],[-3.757,55.3789],[-3.758,55.3796],[-3.7602,55.3826],[-3.7614,55.385],[-3.7612,55.3875],[-3.7628,55.3887],[-3.7628,55.3908],[-3.7618,55.3919],[-3.7653,55.3937],[-3.7635,55.3967],[-3.7638,55.3993],[-3.7646,55.4011],[-3.7693,55.4019],[-3.7732,55.4032],[-3.7772,55.4042],[-3.7781,55.4049],[-3.7779,55.4065],[-3.777,55.4072],[-3.7788,55.4087],[-3.7811,55.4087],[-3.7818,55.4082],[-3.7871,55.4086],[-3.789,55.4107],[-3.7909,55.4103],[-3.7923,55.4105],[-3.792,55.4117],[-3.7925,55.4135],[-3.7923,55.4154],[-3.794,55.4175],[-3.7961,55.4191],[-3.8003,55.4209],[-3.8016,55.4206],[-3.8032,55.421],[-3.8076,55.4232],[-3.8104,55.4276],[-3.8164,55.4273],[-3.818,55.4296],[-3.818,55.4332],[-3.8191,55.4345],[-3.8227,55.4362],[-3.8255,55.4393],[-3.8256,55.4409],[-3.8242,55.4431],[-3.8255,55.4444],[-3.8305,55.4456],[-3.834,55.4462],[-3.8383,55.4479],[-3.8502,55.4503],[-3.8609,55.4521],[-3.8648,55.4542],[-3.8683,55.4548],[-3.8695,55.457],[-3.8891,55.4564],[-3.8909,55.4583],[-3.8932,55.4596],[-3.8993,55.4598],[-3.9035,55.4587],[-3.9061,55.4576],[-3.9083,55.4574],[-3.9098,55.4576],[-3.9138,55.457],[-3.9168,55.4578],[-3.9195,55.4577],[-3.9244,55.4563],[-3.9273,55.4598],[-3.93,55.4594],[-3.9353,55.458],[-3.941,55.4584],[-3.9482,55.4599],[-3.9501,55.4613],[-3.951,55.4626],[-3.9568,55.4598],[-3.961,55.4573],[-3.9653,55.4552],[-3.9698,55.4544],[-3.9724,55.4561],[-3.9744,55.4579],[-3.9761,55.4609],[-3.9801,55.4628],[-3.9862,55.4641],[-3.9914,55.4648],[-3.9931,55.4645],[-3.9958,55.4647],[-3.9984,55.4635],[-4.0004,55.4637],[-4.0021,55.4652],[-4.0014,55.4669],[-4.0031,55.4674],[-4.008,55.4714],[-4.0118,55.4724],[-4.0143,55.4725],[-4.0153,55.472],[-4.0168,55.473],[-4.0168,55.4747],[-4.0141,55.4754],[-4.0139,55.478],[-4.0125,55.4804],[-4.0116,55.4829],[-4.014,55.4846],[-4.0159,55.487],[-4.0173,55.4877],[-4.02,55.4885],[-4.0214,55.4897],[-4.0245,55.4914],[-4.0257,55.4925],[-4.0237,55.4943],[-4.0208,55.4951],[-4.019,55.4953],[-4.0195,55.4964],[-4.0195,55.4986],[-4.0183,55.4997],[-4.0156,55.501],[-4.0152,55.5018],[-4.0133,55.5032],[-4.0124,55.505],[-4.0075,55.5055],[-4.0064,55.5075],[-4.0044,55.5079],[-4.0015,55.5092],[-3.9995,55.5099],[-3.9989,55.511],[-3.9966,55.5121],[-3.9941,55.5137],[-3.9942,55.5151],[-3.9922,55.517],[-3.9903,55.5196],[-3.9882,55.5198],[-3.9881,55.5217],[-3.9894,55.5227],[-3.9892,55.5246],[-3.9877,55.5264],[-3.9786,55.5295],[-3.9767,55.5307],[-3.9743,55.5304],[-3.9727,55.5343],[-3.9654,55.535],[-3.9622,55.538],[-3.9605,55.5399],[-3.9587,55.5408],[-3.9582,55.5418],[-3.9583,55.5432],[-3.9595,55.5429],[-3.9607,55.5447],[-3.9603,55.5465],[-3.9583,55.5494],[-3.9587,55.5504],[-3.9586,55.5522],[-3.9571,55.5558],[-3.9587,55.5571],[-3.9597,55.5569],[-3.9636,55.5571],[-3.9658,55.5567],[-3.969,55.5567],[-3.9721,55.5564],[-3.9728,55.5578],[-3.9742,55.5598],[-3.9738,55.5602],[-3.9755,55.5617],[-3.9764,55.5647],[-3.9806,55.5638],[-3.9836,55.5627],[-3.986,55.5627],[-3.988,55.5632],[-3.9894,55.5629],[-3.9913,55.5636],[-3.9915,55.5644],[-3.9937,55.564],[-3.995,55.5642],[-3.997,55.5635],[-4.0027,55.5666],[-4.0065,55.5683],[-4.0075,55.5683],[-4.0097,55.5699],[-4.0084,55.5715],[-4.0078,55.5744],[-4.0083,55.5754],[-4.012,55.5761],[-4.0151,55.5771],[-4.02,55.5793],[-4.0234,55.5815],[-4.0273,55.5823],[-4.0337,55.5841],[-4.0341,55.5883],[-4.0375,55.5897],[-4.039,55.5913],[-4.0406,55.589],[-4.043,55.5882],[-4.046,55.5866],[-4.0488,55.5846],[-4.0561,55.5833],[-4.0592,55.5825],[-4.0622,55.5814],[-4.0627,55.5803],[-4.0662,55.5798],[-4.0661,55.5781],[-4.0647,55.5767],[-4.0654,55.5757],[-4.0694,55.5737],[-4.0732,55.5716],[-4.075,55.5713],[-4.0822,55.5682],[-4.0863,55.5692],[-4.0898,55.569],[-4.0918,55.5686],[-4.0928,55.5701],[-4.1011,55.5691],[-4.1072,55.5667],[-4.11,55.5661],[-4.1151,55.5663],[-4.118,55.5661],[-4.1197,55.5666],[-4.1263,55.5657],[-4.1302,55.5662],[-4.1375,55.5675],[-4.1434,55.5697],[-4.1459,55.57],[-4.1477,55.5727],[-4.1509,55.5722],[-4.1538,55.5703],[-4.1547,55.5691],[-4.1586,55.5677],[-4.167,55.5665],[-4.1677,55.5654],[-4.1727,55.5657],[-4.1734,55.5646],[-4.1764,55.5656],[-4.1795,55.5655],[-4.1806,55.5661],[-4.1841,55.5649],[-4.1857,55.5632],[-4.1936,55.5611],[-4.1948,55.56],[-4.1969,55.5591],[-4.2011,55.5564],[-4.2053,55.555],[-4.21,55.5533],[-4.2126,55.5527],[-4.2158,55.5529],[-4.2187,55.5522],[-4.2206,55.5506],[-4.2234,55.5503],[-4.2247,55.5505],[-4.2277,55.5521],[-4.2283,55.5522],[-4.2276,55.559],[-4.2286,55.5603],[-4.231,55.5608],[-4.2338,55.5605],[-4.2363,55.5617],[-4.2405,55.5613],[-4.2427,55.5621],[-4.2387,55.5638],[-4.2366,55.5641],[-4.2336,55.5652],[-4.2302,55.5668],[-4.2279,55.5682],[-4.2272,55.5696],[-4.2264,55.5699],[-4.2255,55.5715],[-4.224,55.5726],[-4.2205,55.5743],[-4.2179,55.5748],[-4.2171,55.5754],[-4.2145,55.5758],[-4.2117,55.577],[-4.2108,55.578],[-4.2114,55.5789],[-4.2091,55.5803],[-4.209,55.5812],[-4.2076,55.5813],[-4.2058,55.5825],[-4.2044,55.5826],[-4.2034,55.5833],[-4.2035,55.5843],[-4.2027,55.5853],[-4.2049,55.5859],[-4.2034,55.5875],[-4.2039,55.5881],[-4.2028,55.5896],[-4.2027,55.5916],[-4.2011,55.5929],[-4.2016,55.5935],[-4.199,55.5941],[-4.1983,55.5947],[-4.1993,55.5955],[-4.1972,55.5975],[-4.1959,55.5976],[-4.1964,55.5986],[-4.1946,55.6007],[-4.192,55.6016],[-4.1897,55.6017],[-4.1872,55.603],[-4.1841,55.6029],[-4.182,55.6032],[-4.1809,55.6027],[-4.1784,55.6031],[-4.1775,55.6029],[-4.1755,55.6035],[-4.1754,55.605],[-4.178,55.6047],[-4.1818,55.6053],[-4.1847,55.6082],[-4.1871,55.609],[-4.1886,55.6103],[-4.194,55.6123],[-4.1942,55.612],[-4.2053,55.6149],[-4.203,55.6171],[-4.203,55.6192],[-4.2037,55.6199],[-4.2034,55.6209],[-4.2015,55.6226],[-4.2012,55.6239],[-4.2019,55.6269],[-4.203,55.6276],[-4.2063,55.6283],[-4.2092,55.6297],[-4.2113,55.6297],[-4.213,55.6302],[-4.2162,55.6315],[-4.2216,55.6351],[-4.2216,55.6369],[-4.2168,55.644],[-4.2154,55.6437],[-4.217,55.6472],[-4.2224,55.6539],[-4.2306,55.6607],[-4.2466,55.6742],[-4.2469,55.6791],[-4.245,55.6803],[-4.245,55.6816],[-4.2314,55.6868],[-4.2285,55.688],[-4.2259,55.6889],[-4.2216,55.6915],[-4.2221,55.6933],[-4.2238,55.6968],[-4.2254,55.6982],[-4.2262,55.6999],[-4.2242,55.7038],[-4.224,55.7056],[-4.2234,55.707],[-4.2221,55.7086],[-4.2195,55.7106],[-4.2196,55.7129],[-4.2187,55.7146],[-4.2198,55.7161],[-4.2215,55.716],[-4.2223,55.7177],[-4.2221,55.7186],[-4.2229,55.72],[-4.223,55.721],[-4.2218,55.7218],[-4.222,55.7238],[-4.2231,55.7276],[-4.2242,55.7286],[-4.2257,55.7292],[-4.2299,55.7297],[-4.2331,55.7314],[-4.2327,55.7332],[-4.2332,55.7335],[-4.236,55.7331],[-4.2372,55.7337],[-4.2408,55.7338],[-4.2421,55.7352],[-4.2449,55.7362],[-4.246,55.7362],[-4.2472,55.7369],[-4.2467,55.7385],[-4.2479,55.7388],[-4.2496,55.7404],[-4.2502,55.7419],[-4.2513,55.7423],[-4.2514,55.7433],[-4.2528,55.7442],[-4.2551,55.744],[-4.2557,55.7446],[-4.2549,55.7465],[-4.2555,55.7487],[-4.2574,55.7502],[-4.2583,55.7502],[-4.2597,55.749],[-4.2611,55.749],[-4.2627,55.7504],[-4.2636,55.7529],[-4.2649,55.7532],[-4.2646,55.7541],[-4.2662,55.7553],[-4.2674,55.7549],[-4.267,55.7539],[-4.2689,55.7533],[-4.2702,55.7533],[-4.2737,55.7546],[-4.2752,55.7571],[-4.2743,55.7588],[-4.2746,55.7593],[-4.2777,55.7602],[-4.2798,55.7617],[-4.2793,55.7635],[-4.2806,55.7644],[-4.2803,55.7652],[-4.2814,55.7659],[-4.2826,55.7683],[-4.2825,55.7693],[-4.2786,55.7702],[-4.276,55.7718],[-4.2735,55.7718],[-4.2701,55.7732],[-4.2685,55.7731],[-4.2654,55.7738],[-4.2647,55.7731],[-4.2626,55.7732],[-4.2612,55.7725],[-4.2589,55.7727],[-4.2566,55.7715],[-4.2534,55.7727],[-4.2534,55.7734],[-4.2518,55.7751],[-4.2539,55.7767],[-4.2528,55.7773],[-4.2491,55.7769],[-4.2484,55.7776],[-4.2489,55.7789],[-4.2517,55.7798],[-4.2507,55.7806],[-4.2512,55.782],[-4.251,55.7847],[-4.2476,55.7854],[-4.2434,55.7871],[-4.2393,55.7851],[-4.238,55.785],[-4.2358,55.7839],[-4.2361,55.7827],[-4.2333,55.7832],[-4.2284,55.7819],[-4.2267,55.7813],[-4.2245,55.7843],[-4.2257,55.7849],[-4.2299,55.7859],[-4.2239,55.7919],[-4.209,55.7989],[-4.2043,55.8004],[-4.2113,55.8003],[-4.2122,55.8095],[-4.2126,55.8102],[-4.2145,55.8151],[-4.2164,55.815],[-4.2208,55.8132],[-4.2255,55.8122],[-4.2283,55.8174],[-4.2279,55.8182],[-4.2338,55.8187],[-4.2336,55.82],[-4.235,55.8238],[-4.2329,55.8234],[-4.2289,55.8245],[-4.2307,55.8326],[-4.2336,55.8336],[-4.2319,55.8354],[-4.2326,55.8363],[-4.2304,55.8378],[-4.2313,55.8382],[-4.2276,55.8408],[-4.2226,55.8387],[-4.2223,55.838],[-4.2233,55.8352],[-4.2221,55.8337],[-4.2209,55.8331],[-4.2195,55.8333],[-4.2158,55.8356],[-4.2138,55.8365],[-4.2118,55.837],[-4.2067,55.8375],[-4.2035,55.8382],[-4.2025,55.8394],[-4.2034,55.8408],[-4.206,55.8418],[-4.2064,55.8431],[-4.2055,55.8442],[-4.203,55.8441],[-4.1956,55.8393],[-4.1951,55.8387],[-4.1958,55.8373],[-4.198,55.8365],[-4.1993,55.8353],[-4.1994,55.8342],[-4.1987,55.8336],[-4.1943,55.8317],[-4.1912,55.8324],[-4.1909,55.8351],[-4.1884,55.8364],[-4.1862,55.8368],[-4.1809,55.8358],[-4.1794,55.8347],[-4.179,55.833],[-4.1789,55.8302],[-4.1775,55.8281],[-4.1762,55.8249],[-4.1754,55.8238],[-4.1725,55.823],[-4.1696,55.8238],[-4.1683,55.8246],[-4.1608,55.8272],[-4.1585,55.8277],[-4.1548,55.828],[-4.1454,55.8284],[-4.1415,55.83],[-4.1365,55.8313],[-4.1338,55.8325],[-4.1301,55.8333],[-4.1279,55.8325],[-4.1266,55.8318],[-4.1244,55.8309],[-4.1218,55.8295],[-4.1202,55.8291],[-4.1136,55.8262],[-4.1107,55.826],[-4.1106,55.8268],[-4.1118,55.8278],[-4.112,55.8294],[-4.1108,55.8306],[-4.1095,55.8313],[-4.1096,55.8326],[-4.1079,55.8336],[-4.1069,55.8349],[-4.1067,55.836],[-4.108,55.8376],[-4.1063,55.8382],[-4.1032,55.8378],[-4.1027,55.839],[-4.1058,55.8391],[-4.1038,55.8408],[-4.1027,55.8423],[-4.1011,55.8427],[-4.0972,55.8424],[-4.0938,55.8438],[-4.0916,55.8432],[-4.0899,55.8442],[-4.0877,55.8448],[-4.0846,55.8452],[-4.0843,55.8446],[-4.0814,55.8439],[-4.0785,55.845],[-4.0769,55.8439],[-4.0747,55.8441],[-4.0767,55.8465],[-4.0794,55.8479],[-4.0831,55.8489],[-4.0827,55.8494],[-4.0836,55.8509],[-4.0872,55.8526],[-4.0883,55.8535],[-4.088,55.8553],[-4.086,55.8587],[-4.083,55.8587],[-4.0792,55.8591],[-4.0772,55.8595],[-4.0717,55.8613],[-4.075,55.8624],[-4.0771,55.864],[-4.0775,55.8659],[-4.0793,55.8677],[-4.0798,55.8687],[-4.0794,55.8707],[-4.0793,55.8741],[-4.0801,55.8772],[-4.0784,55.8805],[-4.0788,55.8816],[-4.0802,55.8814],[-4.0819,55.8842],[-4.0893,55.8815],[-4.0925,55.8825],[-4.0949,55.8842],[-4.095,55.8852],[-4.1029,55.8851],[-4.1061,55.8845],[-4.1073,55.8875],[-4.1129,55.8867],[-4.1146,55.8863],[-4.1176,55.8865],[-4.1188,55.8856],[-4.1228,55.8857],[-4.1287,55.8852],[-4.1287,55.8834],[-4.131,55.8835],[-4.1327,55.8839],[-4.1415,55.8829],[-4.1441,55.8838],[-4.1478,55.8836],[-4.149,55.8847],[-4.15,55.8866],[-4.1519,55.8871],[-4.1525,55.8865],[-4.1529,55.8846],[-4.1549,55.8845],[-4.1566,55.8838],[-4.1584,55.8859],[-4.1644,55.8836],[-4.1664,55.8848],[-4.1697,55.8862],[-4.1616,55.8877],[-4.1633,55.8896],[-4.1603,55.8901],[-4.1631,55.8962],[-4.1613,55.8966],[-4.1615,55.898],[-4.1666,55.8968],[-4.1692,55.8966],[-4.1708,55.897],[-4.1734,55.897],[-4.1737,55.898],[-4.1748,55.898],[-4.1775,55.9004],[-4.1777,55.9026],[-4.1795,55.902],[-4.1801,55.9031],[-4.1793,55.9035],[-4.1807,55.9053],[-4.1838,55.905],[-4.1851,55.9062],[-4.1886,55.9078],[-4.1935,55.9083],[-4.1936,55.9117],[-4.1945,55.9131],[-4.1763,55.9159],[-4.1716,55.9167],[-4.1718,55.9157],[-4.1702,55.9158],[-4.1695,55.9164],[-4.1664,55.9164],[-4.1564,55.915],[-4.1555,55.9142],[-4.1554,55.9132],[-4.1459,55.9134],[-4.1451,55.9131],[-4.1387,55.9136],[-4.1359,55.914],[-4.1337,55.9147],[-4.1318,55.9142],[-4.1313,55.9126],[-4.1297,55.9113],[-4.1284,55.9115],[-4.1247,55.9116],[-4.1208,55.913],[-4.1163,55.9142],[-4.1159,55.9145],[-4.1178,55.9192],[-4.1129,55.9191],[-4.1094,55.918],[-4.1103,55.9209],[-4.1114,55.9233],[-4.0964,55.9235],[-4.0904,55.9241],[-4.0845,55.9242],[-4.0755,55.9246],[-4.0693,55.9257],[-4.0688,55.925],[-4.066,55.9238],[-4.0646,55.924],[-4.0634,55.9234],[-4.0602,55.9233],[-4.0579,55.9235],[-4.0584,55.9252],[-4.0579,55.9267],[-4.0629,55.9311],[-4.0635,55.9321],[-4.0707,55.9423],[-4.0714,55.9439],[-4.067,55.9462],[-4.0618,55.948],[-4.0561,55.9494],[-4.0476,55.9512],[-4.0469,55.9523],[-4.0477,55.9548],[-4.0501,55.9551],[-4.0518,55.954],[-4.0534,55.9537],[-4.0544,55.9547],[-4.052,55.956],[-4.0556,55.9576],[-4.0547,55.9585],[-4.0548,55.9602],[-4.052,55.9617],[-4.0509,55.964],[-4.0532,55.9658],[-4.0559,55.9668],[-4.0571,55.968],[-4.0628,55.9682],[-4.0679,55.9676],[-4.0763,55.9657],[-4.0804,55.9645],[-4.0824,55.9636],[-4.0857,55.9626],[-4.0873,55.9633],[-4.0909,55.9618],[-4.0918,55.9606],[-4.0982,55.9595],[-4.1029,55.9583],[-4.105,55.9554],[-4.1092,55.9532],[-4.1135,55.9527],[-4.1146,55.9532],[-4.1172,55.9531],[-4.1183,55.9535],[-4.1207,55.9524],[-4.123,55.9531],[-4.1247,55.956],[-4.1221,55.9577],[-4.1201,55.9581],[-4.1172,55.9598],[-4.1137,55.9603],[-4.1114,55.9612],[-4.1122,55.9625],[-4.1118,55.963],[-4.1144,55.9644],[-4.114,55.9654],[-4.1159,55.9663],[-4.1166,55.9682],[-4.1156,55.9697],[-4.1164,55.9709],[-4.1151,55.9722],[-4.1158,55.9727],[-4.1135,55.9755],[-4.1132,55.9774],[-4.1173,55.9777],[-4.1186,55.9785],[-4.1188,55.9792],[-4.1214,55.9814],[-4.1236,55.9816],[-4.1279,55.9847],[-4.1288,55.9857],[-4.1316,55.9865],[-4.1341,55.9908],[-4.1461,55.9964],[-4.1493,55.9994],[-4.1508,56.0018],[-4.1528,56.0064],[-4.1524,56.008],[-4.1503,56.0072],[-4.1462,56.0072],[-4.1413,56.0066],[-4.1384,56.0066],[-4.1364,56.0063],[-4.1323,56.0072],[-4.1291,56.009],[-4.1272,56.0095],[-4.1257,56.0095],[-4.1235,56.01],[-4.1223,56.0109],[-4.1217,56.0123],[-4.1201,56.013],[-4.1203,56.0137],[-4.1164,56.0144],[-4.1145,56.0152],[-4.1117,56.0148],[-4.1103,56.0155],[-4.1086,56.0157],[-4.107,56.0173],[-4.1045,56.0176],[-4.1,56.0193],[-4.0988,56.0212],[-4.0971,56.0249],[-4.0967,56.0274],[-4.0937,56.0278],[-4.0865,56.0272],[-4.0838,56.0273],[-4.0832,56.0259],[-4.0818,56.0253],[-4.0801,56.0258],[-4.079,56.0271],[-4.0772,56.0278],[-4.075,56.0278],[-4.0704,56.0284],[-4.0685,56.0283],[-4.0678,56.0289],[-4.0639,56.0288],[-4.0625,56.0296],[-4.0585,56.0293],[-4.0584,56.0302],[-4.0544,56.0305],[-4.0528,56.0313],[-4.0484,56.0303],[-4.0463,56.0313],[-4.0442,56.031],[-4.0435,56.0299],[-4.0416,56.0294],[-4.0376,56.0293],[-4.0341,56.0288],[-4.0315,56.0299],[-4.0269,56.0292],[-4.024,56.0283],[-4.0219,56.0279],[-4.0201,56.028],[-4.0192,56.0268],[-4.0202,56.0256],[-4.02,56.0248],[-4.021,56.0225],[-4.0226,56.0226],[-4.0237,56.021],[-4.0243,56.0175],[-4.0263,56.015],[-4.0271,56.0134],[-4.0303,56.0097],[-4.0219,56.0101],[-4.0194,56.0059],[-4.0177,56.0058],[-4.0152,56.0062],[-4.0126,56.006],[-4.0119,56.0069],[-4.004,56.0072],[-4.0003,56.0067],[-3.9963,56.0058],[-3.9913,56.006],[-3.991,56.0077],[-3.9884,56.0078],[-3.9872,56.0058],[-3.9853,56.0038],[-3.9796,55.9996],[-3.9812,55.999],[-3.9809,55.9972],[-3.9822,55.9953],[-3.9802,55.9939],[-3.9771,55.9927],[-3.9753,55.9929],[-3.9746,55.9909],[-3.9788,55.9909],[-3.9812,55.9903],[-3.9859,55.9884],[-3.9893,55.9873],[-3.9878,55.9849],[-3.9851,55.9853],[-3.9856,55.9834],[-3.9852,55.9828],[-3.9762,55.9846],[-3.9716,55.9858],[-3.9648,55.9871],[-3.9634,55.9867],[-3.9587,55.9866],[-3.9559,55.9855],[-3.9548,55.9848],[-3.9526,55.9843],[-3.9493,55.9839],[-3.9486,55.9833],[-3.9455,55.9824],[-3.9433,55.9805],[-3.9443,55.979],[-3.9461,55.9773],[-3.9461,55.976],[-3.9474,55.9747],[-3.9491,55.9739],[-3.9488,55.9727],[-3.9497,55.9714],[-3.945,55.9697],[-3.9419,55.9691],[-3.9405,55.9685],[-3.9398,55.9651],[-3.9382,55.9639],[-3.938,55.9629],[-3.9359,55.9625],[-3.9334,55.9633],[-3.9324,55.9631],[-3.9289,55.9634],[-3.926,55.9646],[-3.9242,55.9648],[-3.9221,55.9644],[-3.9193,55.9621],[-3.9166,55.9611],[-3.914,55.961],[-3.9122,55.9604],[-3.9119,55.9596],[-3.9097,55.9594],[-3.9061,55.9603],[-3.9043,55.9621],[-3.9025,55.9622],[-3.9006,55.9612],[-3.8986,55.9611],[-3.886,55.9617],[-3.8808,55.9623],[-3.8678,55.9626],[-3.8603,55.9592],[-3.8624,55.9588],[-3.8628,55.9581],[-3.8655,55.9574],[-3.8663,55.9566],[-3.868,55.9563],[-3.8679,55.9553],[-3.869,55.9537],[-3.876,55.952],[-3.8786,55.9524],[-3.8809,55.9522],[-3.8825,55.9511],[-3.8848,55.9508],[-3.889,55.9491],[-3.8924,55.9472],[-3.892,55.9457],[-3.8927,55.9449],[-3.8944,55.9447],[-3.8985,55.9435],[-3.899,55.9423],[-3.8982,55.9417],[-3.8984,55.9407],[-3.9002,55.9394],[-3.9025,55.9392],[-3.9036,55.9378],[-3.9029,55.9369],[-3.9016,55.9365],[-3.8987,55.9367],[-3.8964,55.9372],[-3.8929,55.9374],[-3.8921,55.9377],[-3.8905,55.936],[-3.8874,55.9337],[-3.8823,55.9295],[-3.8795,55.9259],[-3.8768,55.9233],[-3.8731,55.9224],[-3.8659,55.9208],[-3.8618,55.9196],[-3.8597,55.9184],[-3.8508,55.9156],[-3.8492,55.915],[-3.8433,55.9131],[-3.8431,55.9129],[-3.8349,55.9122],[-3.8344,55.9108],[-3.833,55.9091],[-3.833,55.9078],[-3.8299,55.9069],[-3.8272,55.9063],[-3.825,55.9051],[-3.8226,55.9049],[-3.8188,55.904],[-3.818,55.9057],[-3.8142,55.9049],[-3.8102,55.9051],[-3.8089,55.9045],[-3.81,55.9036],[-3.8143,55.902],[-3.8159,55.8999],[-3.8178,55.8981],[-3.8206,55.8968],[-3.8226,55.8965]]]}</t>
  </si>
  <si>
    <t>{"type":"MultiPolygon","coordinates":[[[[-2.9205,53.1822],[-2.9203,53.1798],[-2.921,53.1771],[-2.9228,53.1753],[-2.9266,53.1733],[-2.9278,53.1714],[-2.9339,53.1694],[-2.944,53.1652],[-2.9466,53.1671],[-2.9489,53.166],[-2.951,53.1659],[-2.9535,53.1653],[-2.9568,53.1638],[-2.9624,53.1623],[-2.9663,53.1598],[-2.9687,53.1606],[-2.9709,53.1608],[-2.9736,53.1586],[-2.9747,53.1579],[-2.9756,53.1573],[-2.9789,53.1572],[-2.9815,53.1563],[-2.9838,53.1576],[-2.9846,53.1586],[-2.9868,53.1579],[-2.9881,53.1569],[-2.99,53.1575],[-2.9922,53.1562],[-2.9935,53.1547],[-2.9951,53.1542],[-2.9931,53.1533],[-2.9904,53.153],[-2.9877,53.1521],[-2.9866,53.1499],[-2.9847,53.1478],[-2.9826,53.1488],[-2.9803,53.1494],[-2.9795,53.1506],[-2.9745,53.145],[-2.9678,53.1372],[-2.9639,53.1328],[-2.9602,53.1325],[-2.9589,53.1309],[-2.9579,53.1303],[-2.9553,53.1298],[-2.953,53.1288],[-2.9523,53.1286],[-2.948,53.1278],[-2.9465,53.1269],[-2.945,53.1223],[-2.9426,53.1214],[-2.9406,53.1224],[-2.938,53.121],[-2.9369,53.1209],[-2.9344,53.1215],[-2.9318,53.1201],[-2.9288,53.1202],[-2.9287,53.1201],[-2.9239,53.1185],[-2.9231,53.1181],[-2.9213,53.1184],[-2.9213,53.1172],[-2.92,53.1168],[-2.9196,53.116],[-2.9171,53.1152],[-2.9174,53.1148],[-2.9144,53.1143],[-2.914,53.1138],[-2.912,53.1131],[-2.9096,53.1127],[-2.908,53.1131],[-2.9061,53.1122],[-2.9034,53.1118],[-2.9021,53.1123],[-2.9009,53.1134],[-2.8992,53.1141],[-2.8971,53.114],[-2.895,53.1154],[-2.8952,53.1164],[-2.8923,53.1183],[-2.8904,53.1192],[-2.888,53.1199],[-2.8865,53.1214],[-2.8854,53.1204],[-2.884,53.1207],[-2.8826,53.1216],[-2.8809,53.1214],[-2.8816,53.1182],[-2.8841,53.1132],[-2.8839,53.1113],[-2.8868,53.1107],[-2.8878,53.1093],[-2.8891,53.1088],[-2.8918,53.1092],[-2.8918,53.1072],[-2.8928,53.1063],[-2.8934,53.1044],[-2.8928,53.1041],[-2.8904,53.1051],[-2.8885,53.1057],[-2.8872,53.1054],[-2.8889,53.1019],[-2.8904,53.0997],[-2.8919,53.0982],[-2.8924,53.0971],[-2.8938,53.0961],[-2.8968,53.0952],[-2.8979,53.0966],[-2.8967,53.0971],[-2.8953,53.097],[-2.8939,53.0978],[-2.8948,53.0988],[-2.8975,53.0989],[-2.8989,53.0982],[-2.8995,53.0976],[-2.899,53.0962],[-2.8995,53.0938],[-2.902,53.0931],[-2.9021,53.092],[-2.9005,53.0907],[-2.8958,53.0918],[-2.8934,53.0915],[-2.8917,53.0895],[-2.8918,53.0882],[-2.8909,53.0874],[-2.8888,53.0868],[-2.8796,53.0834],[-2.876,53.0817],[-2.876,53.0806],[-2.8774,53.079],[-2.879,53.0781],[-2.8796,53.0762],[-2.8818,53.0749],[-2.8807,53.0739],[-2.8757,53.0735],[-2.8753,53.0728],[-2.8778,53.071],[-2.8783,53.0698],[-2.8777,53.0689],[-2.8762,53.069],[-2.873,53.0702],[-2.8705,53.0702],[-2.8692,53.0695],[-2.8681,53.0675],[-2.8658,53.0658],[-2.8705,53.0646],[-2.8696,53.0638],[-2.8667,53.0632],[-2.8641,53.0633],[-2.8629,53.0625],[-2.8627,53.0616],[-2.8616,53.0609],[-2.8624,53.0601],[-2.8652,53.0608],[-2.8683,53.0595],[-2.8697,53.0599],[-2.872,53.0592],[-2.8726,53.0586],[-2.8718,53.0575],[-2.8703,53.0568],[-2.8676,53.0571],[-2.8657,53.0587],[-2.8632,53.0586],[-2.8614,53.0581],[-2.8609,53.0573],[-2.863,53.0566],[-2.8656,53.0573],[-2.8668,53.057],[-2.8675,53.056],[-2.8665,53.0551],[-2.8642,53.0551],[-2.8632,53.0548],[-2.8605,53.0548],[-2.8592,53.0541],[-2.8599,53.0526],[-2.861,53.052],[-2.8623,53.0531],[-2.8637,53.0533],[-2.8662,53.0526],[-2.866,53.0515],[-2.8677,53.0513],[-2.8686,53.0505],[-2.8675,53.0496],[-2.8661,53.0501],[-2.8648,53.0518],[-2.863,53.0516],[-2.8634,53.0491],[-2.8631,53.0486],[-2.8658,53.0477],[-2.8685,53.0459],[-2.8701,53.0454],[-2.8688,53.0445],[-2.8668,53.0453],[-2.8663,53.0436],[-2.8642,53.0433],[-2.8624,53.0442],[-2.8615,53.0437],[-2.8616,53.0423],[-2.8667,53.0407],[-2.8666,53.0403],[-2.8641,53.0394],[-2.8624,53.0392],[-2.8619,53.0386],[-2.8588,53.0389],[-2.8583,53.0381],[-2.8557,53.0371],[-2.8565,53.0356],[-2.8555,53.0344],[-2.8564,53.0326],[-2.8593,53.0305],[-2.8592,53.03],[-2.8605,53.0288],[-2.8601,53.0254],[-2.861,53.0228],[-2.8592,53.0213],[-2.8586,53.0198],[-2.8516,53.017],[-2.8503,53.018],[-2.8475,53.019],[-2.8458,53.0187],[-2.844,53.0174],[-2.8443,53.0165],[-2.8432,53.0151],[-2.8413,53.0143],[-2.8386,53.011],[-2.8385,53.0103],[-2.8407,53.0104],[-2.8406,53.0072],[-2.8394,53.0063],[-2.838,53.003],[-2.8362,53.0016],[-2.8362,53.0006],[-2.8349,52.9982],[-2.836,52.9971],[-2.8325,52.9966],[-2.8293,52.9954],[-2.8282,52.9953],[-2.8279,52.9944],[-2.8245,52.9935],[-2.8225,52.9937],[-2.8205,52.9943],[-2.8193,52.9943],[-2.8141,52.9929],[-2.8099,52.9927],[-2.8102,52.9917],[-2.8067,52.9915],[-2.8057,52.9918],[-2.8037,52.9914],[-2.8035,52.9906],[-2.8017,52.9904],[-2.8012,52.9909],[-2.7994,52.9897],[-2.7976,52.99],[-2.7971,52.9913],[-2.7947,52.9914],[-2.7945,52.9908],[-2.7919,52.9911],[-2.792,52.9919],[-2.7939,52.9924],[-2.794,52.9932],[-2.7918,52.9942],[-2.79,52.9957],[-2.7878,52.9953],[-2.787,52.9946],[-2.7852,52.9939],[-2.7834,52.9957],[-2.7819,52.9963],[-2.7811,52.9947],[-2.7816,52.9942],[-2.7797,52.9934],[-2.7765,52.9944],[-2.7735,52.9947],[-2.7729,52.9941],[-2.7704,52.994],[-2.7679,52.9944],[-2.7644,52.9935],[-2.7642,52.9927],[-2.763,52.9922],[-2.7609,52.9902],[-2.7617,52.9894],[-2.7616,52.9874],[-2.7599,52.9864],[-2.7534,52.9862],[-2.7508,52.9869],[-2.7482,52.9866],[-2.7463,52.9867],[-2.7462,52.9868],[-2.7437,52.9871],[-2.7427,52.9866],[-2.741,52.9865],[-2.7402,52.9857],[-2.7373,52.9847],[-2.7334,52.9843],[-2.7316,52.9846],[-2.7275,52.984],[-2.7268,52.9833],[-2.7273,52.9827],[-2.7266,52.9818],[-2.728,52.9801],[-2.7296,52.9797],[-2.7293,52.9789],[-2.7319,52.9772],[-2.7318,52.9756],[-2.7307,52.9748],[-2.7312,52.9739],[-2.7333,52.9717],[-2.7353,52.9699],[-2.7329,52.9675],[-2.7283,52.9668],[-2.7268,52.9653],[-2.7268,52.9634],[-2.7281,52.962],[-2.7274,52.9593],[-2.7267,52.9585],[-2.7243,52.9575],[-2.7242,52.9564],[-2.7263,52.9545],[-2.7278,52.9537],[-2.7274,52.9518],[-2.7273,52.9482],[-2.7282,52.9471],[-2.7262,52.9459],[-2.7258,52.9438],[-2.7256,52.9405],[-2.727,52.9398],[-2.7265,52.938],[-2.7265,52.9357],[-2.7271,52.9343],[-2.7263,52.9327],[-2.7258,52.9306],[-2.7266,52.9279],[-2.7285,52.9252],[-2.7342,52.9248],[-2.7446,52.9244],[-2.7475,52.9246],[-2.7553,52.9246],[-2.7668,52.9175],[-2.7762,52.9117],[-2.7785,52.91],[-2.7797,52.9099],[-2.7802,52.9096],[-2.7932,52.9012],[-2.7927,52.8994],[-2.7946,52.8972],[-2.7979,52.896],[-2.8004,52.8955],[-2.8005,52.8966],[-2.8014,52.8967],[-2.8021,52.8989],[-2.802,52.8999],[-2.8027,52.9013],[-2.8073,52.9066],[-2.8102,52.9076],[-2.8123,52.9088],[-2.8131,52.9102],[-2.8124,52.9119],[-2.8124,52.9141],[-2.8141,52.9156],[-2.8152,52.9159],[-2.818,52.9176],[-2.8191,52.9189],[-2.8212,52.9191],[-2.8225,52.9199],[-2.8229,52.9212],[-2.8249,52.9235],[-2.8348,52.9298],[-2.8344,52.9309],[-2.8355,52.9311],[-2.8359,52.9321],[-2.8385,52.9322],[-2.8398,52.9337],[-2.8419,52.938],[-2.8406,52.9391],[-2.8403,52.942],[-2.841,52.9426],[-2.8426,52.942],[-2.8469,52.9438],[-2.8483,52.9448],[-2.8498,52.9449],[-2.8531,52.9439],[-2.8548,52.9437],[-2.8576,52.944],[-2.8613,52.9447],[-2.8633,52.9446],[-2.8669,52.9454],[-2.8698,52.9448],[-2.8716,52.9453],[-2.8749,52.9455],[-2.8764,52.9459],[-2.8819,52.9463],[-2.8837,52.9467],[-2.886,52.9484],[-2.887,52.9517],[-2.8886,52.9518],[-2.8903,52.9504],[-2.8925,52.9511],[-2.8965,52.9509],[-2.8983,52.9503],[-2.9011,52.9479],[-2.9014,52.9465],[-2.9024,52.9449],[-2.9037,52.944],[-2.9049,52.944],[-2.9065,52.9428],[-2.9087,52.9419],[-2.9109,52.9424],[-2.9142,52.9424],[-2.9182,52.9432],[-2.9203,52.9434],[-2.9235,52.9426],[-2.9265,52.9423],[-2.9274,52.9419],[-2.9273,52.9388],[-2.9282,52.9387],[-2.9319,52.9398],[-2.9327,52.9407],[-2.9344,52.9411],[-2.9351,52.9418],[-2.9376,52.9427],[-2.9407,52.9434],[-2.9433,52.9448],[-2.9467,52.9459],[-2.9486,52.946],[-2.9488,52.9467],[-2.9509,52.9469],[-2.9515,52.9476],[-2.9518,52.9476],[-2.9542,52.9485],[-2.96,52.9516],[-2.9614,52.9534],[-2.9624,52.9536],[-2.9627,52.9557],[-2.9641,52.9564],[-2.9661,52.9564],[-2.9662,52.9574],[-2.9686,52.9589],[-2.9701,52.9589],[-2.9721,52.9596],[-2.9728,52.9604],[-2.9712,52.962],[-2.9694,52.9629],[-2.9685,52.9642],[-2.9705,52.9655],[-2.9721,52.967],[-2.9748,52.9689],[-2.9758,52.9686],[-2.9795,52.9652],[-2.9796,52.9627],[-2.9812,52.9605],[-2.9817,52.9595],[-2.9826,52.9591],[-2.9852,52.9587],[-2.9884,52.959],[-2.9902,52.9598],[-2.991,52.9596],[-2.9938,52.9581],[-2.9975,52.9583],[-3.0035,52.9579],[-3.0051,52.9571],[-3.0086,52.9566],[-3.0099,52.9558],[-3.0104,52.9542],[-3.0125,52.9497],[-3.0143,52.9482],[-3.0157,52.9483],[-3.017,52.947],[-3.0184,52.9471],[-3.0202,52.9457],[-3.0192,52.945],[-3.021,52.9447],[-3.0209,52.9433],[-3.0233,52.9428],[-3.023,52.9407],[-3.0253,52.9384],[-3.0249,52.9371],[-3.0248,52.937],[-3.0239,52.9364],[-3.0265,52.936],[-3.0281,52.9368],[-3.0292,52.9355],[-3.0291,52.9343],[-3.031,52.9334],[-3.0314,52.9314],[-3.0335,52.9305],[-3.0349,52.9296],[-3.0408,52.9279],[-3.0436,52.9283],[-3.0456,52.9291],[-3.0469,52.9279],[-3.048,52.9279],[-3.0514,52.9292],[-3.0551,52.9289],[-3.0564,52.928],[-3.0574,52.9281],[-3.0603,52.9293],[-3.0615,52.9291],[-3.0634,52.9265],[-3.066,52.9263],[-3.0698,52.9268],[-3.073,52.926],[-3.0762,52.9255],[-3.0784,52.9259],[-3.0808,52.9261],[-3.0826,52.9267],[-3.0844,52.9266],[-3.0856,52.9284],[-3.0883,52.9294],[-3.0905,52.9292],[-3.0942,52.9297],[-3.096,52.9303],[-3.0997,52.928],[-3.1019,52.9259],[-3.1025,52.9246],[-3.1061,52.9213],[-3.1085,52.9201],[-3.1097,52.9181],[-3.1129,52.9115],[-3.1133,52.9093],[-3.1128,52.9064],[-3.1147,52.9045],[-3.1157,52.9019],[-3.1169,52.8995],[-3.1148,52.8969],[-3.1138,52.8953],[-3.1153,52.8946],[-3.1219,52.8954],[-3.1233,52.8954],[-3.1246,52.8947],[-3.1267,52.8943],[-3.1296,52.8943],[-3.1334,52.8951],[-3.138,52.8948],[-3.1427,52.8934],[-3.1447,52.893],[-3.1467,52.8912],[-3.1475,52.8902],[-3.1486,52.8907],[-3.1489,52.8916],[-3.151,52.8931],[-3.1513,52.8951],[-3.1525,52.8965],[-3.1553,52.8976],[-3.1554,52.8983],[-3.1609,52.8989],[-3.1696,52.9008],[-3.1742,52.9015],[-3.176,52.9011],[-3.1767,52.9004],[-3.1777,52.8984],[-3.1785,52.8977],[-3.1836,52.8981],[-3.1837,52.8961],[-3.1863,52.8961],[-3.1879,52.8947],[-3.1905,52.8946],[-3.1939,52.8938],[-3.1955,52.892],[-3.1969,52.8909],[-3.2006,52.8915],[-3.202,52.8924],[-3.2047,52.893],[-3.2056,52.8917],[-3.2068,52.8907],[-3.2125,52.8885],[-3.2157,52.8867],[-3.2151,52.8853],[-3.2167,52.8817],[-3.2153,52.8808],[-3.2183,52.8794],[-3.2173,52.8784],[-3.2159,52.8787],[-3.2165,52.8768],[-3.223,52.8759],[-3.2258,52.8752],[-3.2281,52.8755],[-3.2281,52.874],[-3.2291,52.873],[-3.2308,52.8725],[-3.2333,52.8704],[-3.2332,52.8671],[-3.2362,52.8675],[-3.2395,52.8689],[-3.2395,52.8683],[-3.2429,52.8681],[-3.246,52.8673],[-3.2467,52.868],[-3.2486,52.8677],[-3.2508,52.8678],[-3.2526,52.8674],[-3.2559,52.8676],[-3.259,52.8682],[-3.2597,52.8673],[-3.2618,52.8666],[-3.265,52.867],[-3.2723,52.8671],[-3.2745,52.8673],[-3.2772,52.8685],[-3.2813,52.8701],[-3.2864,52.8713],[-3.2913,52.8708],[-3.2951,52.8749],[-3.2978,52.877],[-3.2959,52.8792],[-3.2968,52.8807],[-3.302,52.8821],[-3.3054,52.8824],[-3.3111,52.8831],[-3.314,52.8837],[-3.3165,52.8834],[-3.32,52.8821],[-3.3221,52.8821],[-3.3245,52.8828],[-3.3247,52.8834],[-3.3267,52.8838],[-3.3332,52.886],[-3.335,52.8869],[-3.339,52.8901],[-3.3409,52.8907],[-3.3456,52.8925],[-3.3477,52.8925],[-3.354,52.8909],[-3.3566,52.8914],[-3.3605,52.8918],[-3.361,52.8914],[-3.3662,52.8934],[-3.3707,52.8921],[-3.3736,52.8918],[-3.375,52.8924],[-3.3803,52.8838],[-3.3888,52.8761],[-3.3958,52.8745],[-3.4128,52.8704],[-3.4263,52.8674],[-3.465,52.8626],[-3.4672,52.8621],[-3.4693,52.8619],[-3.4729,52.8632],[-3.4799,52.8643],[-3.483,52.8654],[-3.4869,52.8602],[-3.4943,52.8528],[-3.4973,52.8493],[-3.5053,52.8419],[-3.5179,52.8374],[-3.5218,52.8372],[-3.528,52.8377],[-3.5338,52.8381],[-3.538,52.8369],[-3.5446,52.8356],[-3.5511,52.8341],[-3.5667,52.8301],[-3.5645,52.8267],[-3.5654,52.825],[-3.5682,52.8229],[-3.5717,52.8235],[-3.5731,52.8234],[-3.5756,52.8245],[-3.5778,52.8251],[-3.58,52.8261],[-3.5816,52.8263],[-3.5857,52.8277],[-3.5865,52.8277],[-3.5895,52.8239],[-3.5913,52.8209],[-3.5923,52.8179],[-3.5971,52.814],[-3.5965,52.8128],[-3.5978,52.8119],[-3.5965,52.811],[-3.5976,52.8085],[-3.5969,52.805],[-3.5996,52.8035],[-3.6012,52.8015],[-3.6036,52.8003],[-3.6049,52.7987],[-3.608,52.7966],[-3.6087,52.7958],[-3.6087,52.7941],[-3.6069,52.7908],[-3.607,52.7898],[-3.6061,52.7874],[-3.6065,52.787],[-3.6028,52.786],[-3.5969,52.7835],[-3.5975,52.7812],[-3.599,52.7799],[-3.5993,52.7788],[-3.5974,52.7772],[-3.5961,52.7766],[-3.596,52.7754],[-3.5947,52.7744],[-3.5939,52.7729],[-3.5931,52.77],[-3.5902,52.7659],[-3.5927,52.7628],[-3.5937,52.7618],[-3.5922,52.7611],[-3.592,52.7599],[-3.5945,52.7578],[-3.5947,52.7566],[-3.5936,52.7548],[-3.5936,52.7533],[-3.5927,52.7528],[-3.5931,52.7506],[-3.5918,52.7497],[-3.5901,52.7491],[-3.5882,52.7471],[-3.5912,52.7445],[-3.5914,52.7417],[-3.589,52.7394],[-3.5874,52.7397],[-3.5842,52.7396],[-3.5835,52.7386],[-3.5842,52.7366],[-3.5863,52.7357],[-3.5918,52.7348],[-3.592,52.7332],[-3.5935,52.7308],[-3.5974,52.7277],[-3.5993,52.7259],[-3.6003,52.7227],[-3.6005,52.7208],[-3.6012,52.7194],[-3.6024,52.7179],[-3.601,52.7164],[-3.6024,52.714],[-3.602,52.7131],[-3.6039,52.7118],[-3.6047,52.7089],[-3.6039,52.708],[-3.6034,52.7064],[-3.6019,52.7053],[-3.603,52.7047],[-3.6044,52.705],[-3.6052,52.7044],[-3.6075,52.7042],[-3.6097,52.7037],[-3.6102,52.703],[-3.6126,52.7025],[-3.6144,52.702],[-3.6164,52.7007],[-3.6178,52.6993],[-3.618,52.6983],[-3.6196,52.6974],[-3.6214,52.6976],[-3.6232,52.6968],[-3.6242,52.6971],[-3.6269,52.6973],[-3.6286,52.697],[-3.63,52.6962],[-3.6316,52.6968],[-3.6344,52.6958],[-3.6377,52.696],[-3.6391,52.6963],[-3.6426,52.6962],[-3.6456,52.6957],[-3.647,52.6958],[-3.6481,52.6954],[-3.6497,52.6935],[-3.6513,52.6929],[-3.6533,52.6927],[-3.6545,52.6917],[-3.6564,52.6914],[-3.6575,52.6916],[-3.6592,52.6911],[-3.6642,52.6916],[-3.667,52.693],[-3.6681,52.6927],[-3.6689,52.6917],[-3.6712,52.6923],[-3.6747,52.6938],[-3.6763,52.6942],[-3.6777,52.6928],[-3.6811,52.6928],[-3.6821,52.6937],[-3.6839,52.6938],[-3.6859,52.692],[-3.688,52.6914],[-3.6909,52.6892],[-3.6937,52.6868],[-3.6955,52.6874],[-3.6952,52.6883],[-3.6968,52.6883],[-3.7004,52.6844],[-3.7035,52.6826],[-3.7038,52.6812],[-3.7034,52.6804],[-3.7012,52.6786],[-3.7014,52.6778],[-3.7025,52.677],[-3.7067,52.6758],[-3.707,52.6741],[-3.7061,52.673],[-3.708,52.6722],[-3.7094,52.6711],[-3.7119,52.6711],[-3.7135,52.6717],[-3.7129,52.6734],[-3.7115,52.6744],[-3.7127,52.6749],[-3.7126,52.676],[-3.7172,52.6788],[-3.7242,52.6774],[-3.7254,52.6774],[-3.729,52.6784],[-3.7309,52.6779],[-3.7369,52.678],[-3.7407,52.6801],[-3.7439,52.6813],[-3.7491,52.678],[-3.7535,52.6754],[-3.7552,52.674],[-3.7552,52.6725],[-3.7569,52.6718],[-3.7572,52.6702],[-3.7581,52.6695],[-3.7596,52.67],[-3.7613,52.6713],[-3.7654,52.6731],[-3.7677,52.6716],[-3.7685,52.6704],[-3.7696,52.6707],[-3.7735,52.6712],[-3.7752,52.6716],[-3.7785,52.6716],[-3.7819,52.671],[-3.7841,52.671],[-3.7874,52.6713],[-3.7882,52.671],[-3.7911,52.6718],[-3.795,52.6726],[-3.7982,52.6747],[-3.7994,52.675],[-3.8006,52.676],[-3.8013,52.6778],[-3.8037,52.6785],[-3.8079,52.678],[-3.8089,52.6772],[-3.8084,52.6749],[-3.8096,52.6742],[-3.8141,52.674],[-3.8165,52.6734],[-3.8181,52.6726],[-3.8177,52.6705],[-3.8167,52.6697],[-3.8182,52.6692],[-3.82,52.6692],[-3.8205,52.6686],[-3.8204,52.6671],[-3.822,52.6666],[-3.8224,52.6657],[-3.8235,52.6654],[-3.8288,52.6618],[-3.8299,52.6601],[-3.8329,52.6587],[-3.8349,52.657],[-3.8365,52.6564],[-3.8386,52.6545],[-3.8387,52.6535],[-3.8406,52.651],[-3.8404,52.6495],[-3.8409,52.649],[-3.8405,52.6475],[-3.8412,52.6464],[-3.8432,52.6447],[-3.8432,52.6434],[-3.844,52.6425],[-3.844,52.6411],[-3.842,52.6382],[-3.8371,52.6367],[-3.835,52.6368],[-3.834,52.6359],[-3.8348,52.6325],[-3.8378,52.6311],[-3.8392,52.6309],[-3.8411,52.6313],[-3.8436,52.6305],[-3.8462,52.6288],[-3.8462,52.6274],[-3.8453,52.6266],[-3.8457,52.6254],[-3.8436,52.6227],[-3.8454,52.6216],[-3.8494,52.6211],[-3.8504,52.6205],[-3.8498,52.6193],[-3.8468,52.6169],[-3.8465,52.6144],[-3.8455,52.6132],[-3.845,52.6113],[-3.8456,52.6102],[-3.8468,52.6098],[-3.8486,52.6078],[-3.8487,52.6073],[-3.847,52.6059],[-3.8432,52.6049],[-3.8431,52.604],[-3.8417,52.6021],[-3.8414,52.6006],[-3.8421,52.5997],[-3.8458,52.6002],[-3.8487,52.6013],[-3.8512,52.6007],[-3.8547,52.6007],[-3.8578,52.6003],[-3.8612,52.5991],[-3.8623,52.5977],[-3.8628,52.5956],[-3.865,52.5925],[-3.8662,52.5918],[-3.8685,52.5913],[-3.8704,52.5916],[-3.8716,52.5925],[-3.875,52.5929],[-3.8762,52.5921],[-3.8726,52.5896],[-3.8725,52.5886],[-3.8736,52.5877],[-3.8753,52.5869],[-3.8752,52.5838],[-3.8765,52.5827],[-3.8799,52.5827],[-3.8823,52.5833],[-3.8831,52.5827],[-3.8828,52.5813],[-3.8844,52.5801],[-3.8845,52.5787],[-3.883,52.5777],[-3.8841,52.5771],[-3.8876,52.5784],[-3.8899,52.577],[-3.8922,52.5769],[-3.8959,52.5782],[-3.9003,52.579],[-3.9018,52.5789],[-3.9043,52.5779],[-3.9062,52.5775],[-3.91,52.5776],[-3.912,52.5783],[-3.9149,52.5788],[-3.9157,52.5786],[-3.9153,52.5773],[-3.914,52.5755],[-3.9144,52.5746],[-3.9158,52.5739],[-3.9194,52.5732],[-3.9208,52.5727],[-3.9231,52.571],[-3.9253,52.5707],[-3.9268,52.5719],[-3.9284,52.572],[-3.9293,52.5712],[-3.9298,52.5671],[-3.9309,52.5661],[-3.9309,52.5654],[-3.9291,52.5646],[-3.9278,52.5628],[-3.9274,52.5606],[-3.9279,52.5591],[-3.9277,52.5579],[-3.9284,52.5558],[-3.9298,52.5544],[-3.9325,52.5538],[-3.9338,52.554],[-3.9364,52.5554],[-3.9363,52.5559],[-3.9385,52.559],[-3.9398,52.5598],[-3.9426,52.5602],[-3.9465,52.56],[-3.9494,52.5592],[-3.9515,52.5595],[-3.9525,52.5592],[-3.9612,52.5605],[-3.9678,52.5567],[-3.971,52.5554],[-3.9726,52.556],[-3.9755,52.5562],[-3.9784,52.5559],[-3.9812,52.5551],[-3.9835,52.555],[-3.9848,52.5543],[-3.9859,52.5548],[-3.989,52.5535],[-3.9928,52.5524],[-3.9938,52.5529],[-3.9962,52.5525],[-3.9999,52.5512],[-4.0062,52.5497],[-4.0099,52.5482],[-4.0141,52.5473],[-4.0174,52.5473],[-4.0185,52.5466],[-4.0197,52.5475],[-4.022,52.547],[-4.0267,52.5467],[-4.0282,52.5464],[-4.0327,52.5449],[-4.0362,52.5454],[-4.0388,52.5449],[-4.0408,52.5441],[-4.0431,52.5442],[-4.0439,52.5437],[-4.0481,52.5425],[-4.0517,52.5421],[-4.055,52.5421],[-4.0608,52.5412],[-4.0639,52.5413],[-4.0674,52.542],[-4.0701,52.5432],[-4.0735,52.5467],[-4.0777,52.553],[-4.0803,52.5574],[-4.0848,52.5641],[-4.0887,52.5691],[-4.0961,52.5778],[-4.0984,52.5802],[-4.1035,52.5873],[-4.1049,52.5891],[-4.1102,52.5949],[-4.1162,52.6006],[-4.1199,52.6035],[-4.1265,52.6075],[-4.1245,52.6081],[-4.1171,52.6044],[-4.1139,52.6041],[-4.1077,52.6009],[-4.1055,52.5995],[-4.1036,52.5992],[-4.0975,52.6007],[-4.0959,52.6002],[-4.0906,52.6005],[-4.0913,52.6027],[-4.0904,52.6029],[-4.0852,52.6011],[-4.0813,52.6022],[-4.08,52.6022],[-4.0747,52.6015],[-4.0733,52.6022],[-4.0734,52.6034],[-4.072,52.6047],[-4.0716,52.6057],[-4.0721,52.6064],[-4.0752,52.6074],[-4.0757,52.6064],[-4.0737,52.6057],[-4.075,52.6035],[-4.0757,52.6029],[-4.0783,52.6037],[-4.0806,52.6035],[-4.0815,52.6029],[-4.0842,52.6019],[-4.0853,52.6018],[-4.0881,52.6025],[-4.0905,52.6047],[-4.093,52.606],[-4.0945,52.6063],[-4.0959,52.6071],[-4.0978,52.6072],[-4.1023,52.6068],[-4.1054,52.6056],[-4.1108,52.6046],[-4.1162,52.6047],[-4.1195,52.606],[-4.1239,52.6082],[-4.126,52.6088],[-4.1275,52.6099],[-4.1286,52.6116],[-4.1285,52.6135],[-4.1278,52.6152],[-4.1262,52.6182],[-4.1255,52.6207],[-4.1239,52.6234],[-4.1231,52.626],[-4.1229,52.6276],[-4.1205,52.6311],[-4.1196,52.6318],[-4.1193,52.6329],[-4.1175,52.635],[-4.1169,52.6378],[-4.1173,52.6392],[-4.1159,52.642],[-4.1153,52.6425],[-4.1144,52.6444],[-4.112,52.6463],[-4.1098,52.6487],[-4.1069,52.6532],[-4.1059,52.6557],[-4.1044,52.6565],[-4.1024,52.6587],[-4.1011,52.6598],[-4.1008,52.6617],[-4.0995,52.6629],[-4.0971,52.664],[-4.0956,52.6664],[-4.0952,52.668],[-4.0939,52.669],[-4.0896,52.6699],[-4.0871,52.6709],[-4.0841,52.6717],[-4.0811,52.6734],[-4.0791,52.6755],[-4.0771,52.6769],[-4.0751,52.6779],[-4.0724,52.6799],[-4.07,52.6813],[-4.066,52.6827],[-4.0633,52.6843],[-4.0619,52.6856],[-4.0579,52.6869],[-4.057,52.6878],[-4.0565,52.69],[-4.0564,52.6917],[-4.0567,52.6948],[-4.0573,52.697],[-4.0581,52.7021],[-4.0587,52.7067],[-4.0586,52.7084],[-4.0556,52.7102],[-4.0497,52.7154],[-4.0484,52.7154],[-4.0486,52.7143],[-4.0501,52.7135],[-4.0512,52.7133],[-4.0509,52.712],[-4.0517,52.7112],[-4.0536,52.7104],[-4.0531,52.7089],[-4.055,52.7079],[-4.0557,52.7068],[-4.0573,52.7063],[-4.0566,52.7051],[-4.0549,52.7052],[-4.0545,52.7062],[-4.0524,52.7056],[-4.0519,52.7042],[-4.0509,52.7038],[-4.0449,52.7049],[-4.0433,52.7056],[-4.0406,52.7055],[-4.0365,52.7073],[-4.032,52.7086],[-4.0321,52.7094],[-4.038,52.7138],[-4.0356,52.7137],[-4.0314,52.7142],[-4.0295,52.7148],[-4.027,52.7143],[-4.0244,52.7149],[-4.0245,52.7153],[-4.0226,52.7164],[-4.0204,52.7185],[-4.0195,52.7182],[-4.0177,52.72],[-4.0152,52.7207],[-4.0143,52.7195],[-4.0147,52.7183],[-4.0135,52.7172],[-4.015,52.7157],[-4.0142,52.714],[-4.0121,52.7159],[-4.0089,52.72],[-4.0071,52.7213],[-4.0025,52.7219],[-4.0004,52.7228],[-3.9972,52.7257],[-3.9949,52.7283],[-3.9947,52.7291],[-3.9927,52.7301],[-3.9916,52.7313],[-3.9906,52.7331],[-3.9895,52.7359],[-3.9877,52.7366],[-3.9844,52.7374],[-3.9813,52.7379],[-3.977,52.7377],[-3.9746,52.7383],[-3.9707,52.7395],[-3.9684,52.7413],[-3.9654,52.7428],[-3.9621,52.7455],[-3.9571,52.7478],[-3.9534,52.7491],[-3.952,52.7502],[-3.9497,52.7509],[-3.948,52.7507],[-3.9451,52.7495],[-3.9394,52.7489],[-3.9378,52.7476],[-3.9348,52.7484],[-3.9342,52.7504],[-3.9329,52.7514],[-3.9311,52.752],[-3.9278,52.7526],[-3.9251,52.7535],[-3.9226,52.754],[-3.9209,52.7556],[-3.9213,52.7562],[-3.9246,52.755],[-3.9254,52.7541],[-3.9328,52.7529],[-3.9345,52.752],[-3.9358,52.7506],[-3.9356,52.7493],[-3.9378,52.7492],[-3.9392,52.7501],[-3.9423,52.7508],[-3.9462,52.7519],[-3.95,52.7529],[-3.9519,52.7526],[-3.955,52.7516],[-3.9559,52.751],[-3.9592,52.7501],[-3.9608,52.7507],[-3.962,52.7506],[-3.9684,52.7492],[-3.9705,52.748],[-3.9703,52.7476],[-3.9733,52.7461],[-3.9758,52.7438],[-3.9793,52.7424],[-3.9827,52.742],[-3.9846,52.7403],[-3.9866,52.7395],[-3.9886,52.7395],[-3.9891,52.7404],[-3.9906,52.7398],[-3.9931,52.7394],[-3.9955,52.7401],[-3.9971,52.7403],[-3.9984,52.7398],[-3.9997,52.7372],[-4.0008,52.7383],[-4.0036,52.738],[-4.0041,52.7368],[-4.0049,52.7365],[-4.0093,52.7358],[-4.0115,52.7364],[-4.0119,52.7356],[-4.0131,52.7353],[-4.0151,52.7358],[-4.0167,52.7357],[-4.0203,52.7351],[-4.0213,52.7353],[-4.0254,52.7338],[-4.0276,52.7322],[-4.0286,52.7301],[-4.0296,52.7292],[-4.0309,52.7273],[-4.0312,52.7246],[-4.035,52.7217],[-4.0365,52.721],[-4.0391,52.721],[-4.0409,52.7218],[-4.0414,52.7212],[-4.0446,52.7193],[-4.0462,52.7197],[-4.0512,52.7196],[-4.0525,52.7185],[-4.0547,52.7194],[-4.0602,52.7205],[-4.0623,52.7233],[-4.064,52.725],[-4.0666,52.7282],[-4.0685,52.7315],[-4.0711,52.7347],[-4.0745,52.7383],[-4.076,52.7396],[-4.0774,52.7414],[-4.0814,52.7478],[-4.0867,52.7525],[-4.089,52.7546],[-4.0891,52.7555],[-4.0903,52.7557],[-4.0926,52.7578],[-4.0959,52.7609],[-4.1015,52.7655],[-4.1039,52.7672],[-4.1091,52.7708],[-4.1124,52.7736],[-4.113,52.775],[-4.1145,52.776],[-4.1232,52.783],[-4.126,52.785],[-4.1293,52.7879],[-4.133,52.7905],[-4.1355,52.7927],[-4.1389,52.796],[-4.1418,52.7985],[-4.1484,52.8052],[-4.1502,52.8075],[-4.1508,52.8088],[-4.1523,52.8132],[-4.152,52.8147],[-4.1471,52.8189],[-4.1447,52.8201],[-4.1423,52.8207],[-4.1399,52.8227],[-4.1341,52.8247],[-4.1352,52.8232],[-4.1371,52.8222],[-4.1379,52.8212],[-4.1374,52.8201],[-4.1387,52.8189],[-4.1375,52.8186],[-4.1339,52.8191],[-4.1323,52.8199],[-4.1332,52.8217],[-4.131,52.8214],[-4.1295,52.822],[-4.1282,52.8219],[-4.1239,52.824],[-4.1237,52.8248],[-4.122,52.8246],[-4.1197,52.8256],[-4.119,52.8273],[-4.1194,52.8283],[-4.1187,52.8303],[-4.1156,52.8302],[-4.1116,52.8289],[-4.1116,52.8296],[-4.114,52.8306],[-4.115,52.8314],[-4.117,52.8315],[-4.1197,52.831],[-4.1209,52.83],[-4.1258,52.8298],[-4.1266,52.8285],[-4.1277,52.8286],[-4.1269,52.8321],[-4.1271,52.8343],[-4.1268,52.8355],[-4.1256,52.8372],[-4.1247,52.8399],[-4.124,52.8409],[-4.1198,52.8448],[-4.1189,52.8468],[-4.1202,52.8517],[-4.1216,52.8545],[-4.1234,52.8574],[-4.1265,52.8614],[-4.1371,52.8726],[-4.1437,52.8804],[-4.1482,52.887],[-4.1495,52.8895],[-4.1503,52.8915],[-4.1501,52.8937],[-4.1487,52.8955],[-4.1469,52.8968],[-4.1433,52.8987],[-4.1398,52.8998],[-4.1386,52.8986],[-4.1379,52.8996],[-4.136,52.9003],[-4.1331,52.9008],[-4.1316,52.8997],[-4.1343,52.8981],[-4.1363,52.8974],[-4.1324,52.8972],[-4.1308,52.8968],[-4.1246,52.8963],[-4.1211,52.8956],[-4.1193,52.8961],[-4.1158,52.8953],[-4.1129,52.8967],[-4.1104,52.8982],[-4.1077,52.8986],[-4.1041,52.8986],[-4.1012,52.8996],[-4.0944,52.9006],[-4.0911,52.9016],[-4.0863,52.9019],[-4.0836,52.9013],[-4.0821,52.902],[-4.0831,52.9026],[-4.0853,52.9026],[-4.0865,52.9034],[-4.0823,52.9054],[-4.0809,52.9069],[-4.0799,52.9097],[-4.0764,52.9115],[-4.0759,52.9121],[-4.0767,52.9134],[-4.0738,52.915],[-4.0708,52.9158],[-4.0691,52.9159],[-4.0654,52.9167],[-4.064,52.918],[-4.0643,52.9189],[-4.0618,52.9183],[-4.0603,52.9187],[-4.0574,52.9209],[-4.0566,52.9212],[-4.0556,52.9233],[-4.0522,52.9251],[-4.0481,52.9257],[-4.0442,52.9266],[-4.0433,52.9285],[-4.0417,52.9303],[-4.041,52.9327],[-4.0398,52.9343],[-4.0371,52.9354],[-4.035,52.9358],[-4.0324,52.9358],[-4.0302,52.9364],[-4.029,52.9364],[-4.0232,52.9376],[-4.0206,52.9395],[-4.0186,52.9403],[-4.0142,52.9411],[-4.0113,52.9407],[-4.0071,52.939],[-4.0058,52.9374],[-4.0048,52.9381],[-4.0121,52.9418],[-4.0168,52.9413],[-4.0196,52.9406],[-4.023,52.939],[-4.0244,52.9382],[-4.0267,52.9374],[-4.0291,52.937],[-4.0319,52.9374],[-4.0369,52.9372],[-4.04,52.9361],[-4.0436,52.9313],[-4.0438,52.9304],[-4.0456,52.9283],[-4.0501,52.9272],[-4.0513,52.9277],[-4.0534,52.9274],[-4.0552,52.926],[-4.0558,52.9252],[-4.0589,52.924],[-4.0609,52.9223],[-4.062,52.9222],[-4.066,52.9228],[-4.0688,52.9225],[-4.073,52.9228],[-4.0779,52.922],[-4.0854,52.9193],[-4.0865,52.9187],[-4.0874,52.9174],[-4.0881,52.9173],[-4.0912,52.9147],[-4.0922,52.9146],[-4.0951,52.9135],[-4.0975,52.9131],[-4.0991,52.9119],[-4.0998,52.9103],[-4.1029,52.909],[-4.104,52.909],[-4.1046,52.9098],[-4.106,52.9097],[-4.108,52.9109],[-4.1112,52.9116],[-4.1122,52.9122],[-4.1092,52.9153],[-4.1093,52.9163],[-4.1085,52.9172],[-4.1089,52.9189],[-4.1107,52.92],[-4.1251,52.9237],[-4.1264,52.9234],[-4.1286,52.9218],[-4.1287,52.9229],[-4.1267,52.9255],[-4.1248,52.9256],[-4.1237,52.9269],[-4.1234,52.9279],[-4.1241,52.9284],[-4.1265,52.9291],[-4.1268,52.9268],[-4.1278,52.9247],[-4.1297,52.9236],[-4.1302,52.9207],[-4.1314,52.9181],[-4.1317,52.9168],[-4.1338,52.9164],[-4.1347,52.9172],[-4.136,52.9167],[-4.1359,52.9158],[-4.1347,52.915],[-4.1349,52.9139],[-4.1379,52.9133],[-4.1401,52.9117],[-4.1438,52.9115],[-4.1439,52.9104],[-4.1474,52.9106],[-4.1496,52.9103],[-4.1516,52.9098],[-4.1524,52.9084],[-4.151,52.9072],[-4.1514,52.9065],[-4.1582,52.9063],[-4.1591,52.9058],[-4.162,52.9059],[-4.167,52.9056],[-4.1692,52.9057],[-4.1728,52.9063],[-4.1775,52.9076],[-4.1821,52.9093],[-4.1951,52.9145],[-4.1971,52.9136],[-4.1993,52.914],[-4.2012,52.9139],[-4.2104,52.9169],[-4.2153,52.9183],[-4.2192,52.9191],[-4.2211,52.9189],[-4.2247,52.9193],[-4.228,52.9192],[-4.2299,52.9187],[-4.2303,52.9172],[-4.2316,52.9168],[-4.2314,52.9159],[-4.2322,52.915],[-4.2352,52.9155],[-4.2405,52.9149],[-4.2435,52.9148],[-4.2482,52.9141],[-4.2544,52.9136],[-4.2575,52.9126],[-4.258,52.9115],[-4.2617,52.9109],[-4.2637,52.9113],[-4.2643,52.9105],[-4.2668,52.9102],[-4.2751,52.9107],[-4.2805,52.9113],[-4.2844,52.9112],[-4.2904,52.9105],[-4.2957,52.9107],[-4.2997,52.9107],[-4.3009,52.9104],[-4.307,52.9099],[-4.313,52.9091],[-4.316,52.9085],[-4.3195,52.9071],[-4.3236,52.9058],[-4.325,52.9047],[-4.3252,52.9022],[-4.3249,52.9006],[-4.3268,52.899],[-4.326,52.8978],[-4.3275,52.8971],[-4.3265,52.8946],[-4.3269,52.8936],[-4.3254,52.8924],[-4.3267,52.8919],[-4.3277,52.8924],[-4.3306,52.892],[-4.3311,52.8926],[-4.3412,52.8937],[-4.3476,52.8945],[-4.3556,52.8952],[-4.3585,52.8953],[-4.3706,52.8962],[-4.3759,52.8964],[-4.38,52.8963],[-4.3862,52.8959],[-4.3896,52.8955],[-4.3926,52.8949],[-4.3957,52.8939],[-4.3999,52.8918],[-4.4017,52.8902],[-4.403,52.8878],[-4.4029,52.8865],[-4.4019,52.8859],[-4.3992,52.8854],[-4.4004,52.8845],[-4.4032,52.8842],[-4.4045,52.8844],[-4.4058,52.8855],[-4.4069,52.8906],[-4.4096,52.8903],[-4.4169,52.8874],[-4.4151,52.8852],[-4.4112,52.8862],[-4.4101,52.8853],[-4.4125,52.8844],[-4.411,52.8834],[-4.4083,52.8846],[-4.4061,52.8831],[-4.4043,52.8829],[-4.4022,52.8831],[-4.4005,52.8828],[-4.3972,52.884],[-4.3964,52.8858],[-4.3955,52.8851],[-4.3957,52.8833],[-4.397,52.8823],[-4.3991,52.8815],[-4.4096,52.8812],[-4.4128,52.8809],[-4.4231,52.8796],[-4.4291,52.8786],[-4.4361,52.8771],[-4.4407,52.8759],[-4.4442,52.8749],[-4.4506,52.8727],[-4.457,52.8711],[-4.4598,52.8703],[-4.4646,52.8681],[-4.4659,52.867],[-4.4648,52.8652],[-4.4644,52.8636],[-4.4659,52.8634],[-4.4702,52.8616],[-4.4733,52.86],[-4.4766,52.8576],[-4.4782,52.8558],[-4.479,52.854],[-4.4789,52.8533],[-4.4766,52.8528],[-4.4741,52.8517],[-4.4719,52.8504],[-4.4703,52.8499],[-4.4699,52.8489],[-4.4704,52.8478],[-4.4732,52.8461],[-4.481,52.8446],[-4.4892,52.8414],[-4.4917,52.8402],[-4.4957,52.8375],[-4.5019,52.8309],[-4.5015,52.8301],[-4.5031,52.8289],[-4.5037,52.8265],[-4.5021,52.8262],[-4.4992,52.8262],[-4.4974,52.8257],[-4.4975,52.8241],[-4.4984,52.8239],[-4.5006,52.8204],[-4.5016,52.8176],[-4.5015,52.8157],[-4.5004,52.8132],[-4.4984,52.8107],[-4.4971,52.81],[-4.4954,52.8101],[-4.4936,52.8095],[-4.4905,52.8096],[-4.488,52.8113],[-4.4875,52.8098],[-4.4858,52.8089],[-4.485,52.8072],[-4.4832,52.805],[-4.4829,52.8037],[-4.4838,52.8022],[-4.4855,52.8007],[-4.4855,52.7993],[-4.4863,52.798],[-4.4868,52.7945],[-4.4886,52.7947],[-4.4892,52.7934],[-4.4907,52.7923],[-4.4917,52.7909],[-4.4945,52.7931],[-4.4953,52.7931],[-4.4973,52.795],[-4.5057,52.7947],[-4.5062,52.7944],[-4.5094,52.7941],[-4.5114,52.7934],[-4.5148,52.7929],[-4.5173,52.7913],[-4.5171,52.7896],[-4.5178,52.7894],[-4.5183,52.787],[-4.5195,52.7856],[-4.5189,52.7818],[-4.5226,52.7813],[-4.5244,52.7796],[-4.5279,52.7778],[-4.5289,52.7781],[-4.5312,52.778],[-4.5316,52.7794],[-4.5328,52.781],[-4.5363,52.782],[-4.5368,52.7829],[-4.5378,52.7832],[-4.5383,52.7846],[-4.5414,52.7848],[-4.5406,52.7857],[-4.5426,52.7865],[-4.5419,52.7876],[-4.5415,52.7891],[-4.5408,52.7897],[-4.5412,52.7927],[-4.5422,52.7937],[-4.5399,52.7953],[-4.5393,52.7966],[-4.5371,52.7979],[-4.5361,52.7999],[-4.5364,52.8004],[-4.5389,52.8016],[-4.5458,52.8056],[-4.554,52.8101],[-4.5564,52.8113],[-4.565,52.815],[-4.5718,52.8178],[-4.5776,52.8199],[-4.584,52.8218],[-4.589,52.8231],[-4.5966,52.8244],[-4.6013,52.8249],[-4.606,52.8251],[-4.611,52.8245],[-4.6137,52.823],[-4.6141,52.8222],[-4.6154,52.8218],[-4.6154,52.8202],[-4.6172,52.8188],[-4.6188,52.8166],[-4.6204,52.815],[-4.6208,52.8136],[-4.6216,52.8134],[-4.623,52.812],[-4.6247,52.8095],[-4.6299,52.8073],[-4.6327,52.805],[-4.6377,52.8042],[-4.6383,52.8031],[-4.6413,52.8015],[-4.6414,52.801],[-4.6437,52.7999],[-4.6496,52.7992],[-4.6511,52.804],[-4.6519,52.8045],[-4.6547,52.8041],[-4.6565,52.8045],[-4.6606,52.8061],[-4.6659,52.8051],[-4.6672,52.8045],[-4.6695,52.8039],[-4.6714,52.803],[-4.6717,52.8019],[-4.6738,52.8012],[-4.6766,52.8016],[-4.6791,52.8008],[-4.6796,52.8],[-4.683,52.7978],[-4.6834,52.7967],[-4.6845,52.7962],[-4.6862,52.7968],[-4.6867,52.7955],[-4.688,52.7938],[-4.6892,52.7944],[-4.6924,52.7951],[-4.6923,52.7969],[-4.6913,52.7976],[-4.6926,52.799],[-4.6925,52.7997],[-4.7002,52.8019],[-4.7056,52.8028],[-4.7119,52.8035],[-4.7161,52.8036],[-4.721,52.8028],[-4.7215,52.8009],[-4.7212,52.8004],[-4.723,52.7992],[-4.7226,52.7984],[-4.7238,52.7966],[-4.726,52.796],[-4.7245,52.7946],[-4.7249,52.7925],[-4.7259,52.7914],[-4.7263,52.7902],[-4.7289,52.7879],[-4.73,52.7863],[-4.7315,52.7858],[-4.731,52.7843],[-4.7314,52.7828],[-4.7329,52.7818],[-4.7339,52.7824],[-4.7351,52.7824],[-4.7371,52.7835],[-4.7379,52.7852],[-4.739,52.7855],[-4.7409,52.7837],[-4.7445,52.7835],[-4.7454,52.7851],[-4.7468,52.7864],[-4.7508,52.7872],[-4.7533,52.7894],[-4.7532,52.7901],[-4.7546,52.7906],[-4.7558,52.7881],[-4.7574,52.7882],[-4.7588,52.7899],[-4.7611,52.7908],[-4.7607,52.7919],[-4.7632,52.7923],[-4.7637,52.7937],[-4.7648,52.7945],[-4.7672,52.7943],[-4.7678,52.7975],[-4.7661,52.7984],[-4.7653,52.7976],[-4.764,52.7983],[-4.7618,52.8017],[-4.7595,52.8023],[-4.7578,52.8022],[-4.7562,52.8032],[-4.7552,52.8042],[-4.7534,52.8046],[-4.7532,52.8056],[-4.7519,52.8058],[-4.7507,52.807],[-4.7527,52.8077],[-4.7534,52.809],[-4.7513,52.8102],[-4.7513,52.8116],[-4.7508,52.8127],[-4.7515,52.8132],[-4.7516,52.8157],[-4.7475,52.8181],[-4.7454,52.8197],[-4.7427,52.8212],[-4.7409,52.8214],[-4.7405,52.8222],[-4.739,52.8232],[-4.74,52.8241],[-4.7372,52.8247],[-4.7379,52.8256],[-4.7381,52.8269],[-4.7373,52.8281],[-4.7349,52.8289],[-4.7348,52.8306],[-4.7334,52.8321],[-4.7308,52.8321],[-4.7299,52.8331],[-4.7284,52.8336],[-4.7278,52.8348],[-4.7256,52.8347],[-4.7235,52.8352],[-4.7224,52.8364],[-4.723,52.8375],[-4.722,52.8381],[-4.7236,52.8397],[-4.7225,52.84</t>
  </si>
  <si>
    <t>{"type":"Polygon","coordinates":[[[-3.1475,52.8902],[-3.1473,52.8901],[-3.1473,52.8901],[-3.1455,52.8892],[-3.1429,52.8885],[-3.1428,52.8884],[-3.1399,52.8872],[-3.1383,52.8871],[-3.1362,52.8862],[-3.1356,52.885],[-3.1366,52.8849],[-3.1401,52.8856],[-3.1428,52.885],[-3.1443,52.8851],[-3.1467,52.8847],[-3.1483,52.8812],[-3.1504,52.881],[-3.1525,52.8797],[-3.1524,52.8787],[-3.1497,52.8769],[-3.1454,52.8754],[-3.1431,52.8743],[-3.1418,52.8734],[-3.1398,52.8736],[-3.1372,52.8722],[-3.1363,52.8708],[-3.1333,52.8696],[-3.1306,52.8696],[-3.1288,52.8691],[-3.1277,52.8671],[-3.1329,52.8633],[-3.1347,52.8618],[-3.1386,52.8614],[-3.1423,52.8601],[-3.1446,52.8575],[-3.1461,52.8571],[-3.1476,52.8557],[-3.1507,52.8556],[-3.154,52.8543],[-3.1561,52.8527],[-3.1582,52.8504],[-3.1597,52.8503],[-3.1612,52.8493],[-3.1609,52.8486],[-3.163,52.8475],[-3.16,52.8471],[-3.1585,52.8466],[-3.1551,52.8449],[-3.1546,52.8441],[-3.152,52.843],[-3.1517,52.8423],[-3.1523,52.8403],[-3.1553,52.8387],[-3.1555,52.8374],[-3.1565,52.837],[-3.155,52.834],[-3.1542,52.8331],[-3.1541,52.8321],[-3.1556,52.8315],[-3.1551,52.8307],[-3.1559,52.8302],[-3.1582,52.8299],[-3.1592,52.8289],[-3.1595,52.8276],[-3.1611,52.8258],[-3.1638,52.824],[-3.1649,52.8229],[-3.1655,52.8213],[-3.1679,52.8193],[-3.1675,52.8171],[-3.1673,52.817],[-3.1664,52.8162],[-3.1659,52.8148],[-3.1655,52.812],[-3.1673,52.8103],[-3.1684,52.8082],[-3.1683,52.8081],[-3.1649,52.8058],[-3.1644,52.8042],[-3.1614,52.8036],[-3.1598,52.8053],[-3.159,52.8066],[-3.1579,52.8075],[-3.1563,52.808],[-3.1541,52.8073],[-3.1533,52.8064],[-3.1536,52.8037],[-3.1541,52.8025],[-3.1563,52.8009],[-3.1591,52.7997],[-3.1613,52.7996],[-3.162,52.7987],[-3.1607,52.7956],[-3.1593,52.7946],[-3.1584,52.7935],[-3.1564,52.7936],[-3.1516,52.7929],[-3.1473,52.7918],[-3.1466,52.7899],[-3.1458,52.7889],[-3.1446,52.7885],[-3.1433,52.79],[-3.1425,52.7903],[-3.1384,52.7892],[-3.135,52.7886],[-3.1311,52.7875],[-3.1271,52.7874],[-3.1258,52.7869],[-3.1221,52.7876],[-3.1189,52.7872],[-3.1195,52.7855],[-3.1183,52.7836],[-3.1164,52.784],[-3.1155,52.7856],[-3.1138,52.7865],[-3.1122,52.7858],[-3.1097,52.7867],[-3.1097,52.7882],[-3.1073,52.7897],[-3.1075,52.7907],[-3.1085,52.7914],[-3.1061,52.7929],[-3.1024,52.7926],[-3.0977,52.7914],[-3.0965,52.7924],[-3.0935,52.7937],[-3.091,52.796],[-3.0866,52.7956],[-3.0856,52.7933],[-3.0857,52.7903],[-3.089,52.7881],[-3.0912,52.7874],[-3.0917,52.7867],[-3.0904,52.7845],[-3.0884,52.7804],[-3.0878,52.7798],[-3.0888,52.7775],[-3.0855,52.7775],[-3.0839,52.7779],[-3.081,52.7776],[-3.0805,52.776],[-3.0779,52.7737],[-3.0797,52.7732],[-3.0795,52.7715],[-3.075,52.7698],[-3.0727,52.7696],[-3.0708,52.771],[-3.0705,52.7733],[-3.0696,52.7742],[-3.0668,52.7738],[-3.0649,52.7716],[-3.0629,52.7708],[-3.0641,52.7698],[-3.0634,52.7691],[-3.0618,52.7691],[-3.0611,52.7697],[-3.0613,52.7707],[-3.0592,52.7711],[-3.059,52.7721],[-3.0575,52.7737],[-3.0539,52.7735],[-3.0501,52.7723],[-3.0478,52.7726],[-3.0477,52.772],[-3.0496,52.7716],[-3.0527,52.7704],[-3.0531,52.7693],[-3.0526,52.7687],[-3.0512,52.7687],[-3.0499,52.7695],[-3.0488,52.7688],[-3.0476,52.7673],[-3.046,52.7672],[-3.0453,52.7688],[-3.0434,52.7695],[-3.0403,52.7691],[-3.0396,52.7702],[-3.0383,52.7701],[-3.0374,52.7691],[-3.0354,52.7677],[-3.0334,52.7675],[-3.0327,52.7668],[-3.0355,52.766],[-3.0369,52.7653],[-3.0356,52.7641],[-3.0337,52.7641],[-3.0334,52.7656],[-3.0306,52.7662],[-3.0288,52.7658],[-3.027,52.767],[-3.0257,52.7664],[-3.0264,52.7653],[-3.0236,52.7641],[-3.022,52.7644],[-3.0215,52.7656],[-3.0195,52.7664],[-3.0178,52.7678],[-3.0169,52.7674],[-3.0165,52.7662],[-3.0131,52.7644],[-3.0123,52.7629],[-3.0107,52.7619],[-3.0112,52.7596],[-3.0108,52.7585],[-3.013,52.7567],[-3.0132,52.7558],[-3.0145,52.7538],[-3.0144,52.7536],[-3.0149,52.7528],[-3.0165,52.7533],[-3.0197,52.7531],[-3.0218,52.7525],[-3.0216,52.7518],[-3.0185,52.7509],[-3.0176,52.7502],[-3.016,52.7481],[-3.0145,52.7485],[-3.0138,52.7496],[-3.0098,52.7503],[-3.0081,52.7489],[-3.0083,52.7478],[-3.0056,52.7477],[-3.0047,52.7467],[-3.0026,52.7464],[-2.9998,52.7447],[-2.997,52.7439],[-2.9945,52.7444],[-2.9923,52.7439],[-2.9907,52.7428],[-2.9906,52.7422],[-2.9928,52.741],[-2.9932,52.7402],[-2.9924,52.7395],[-2.9926,52.7385],[-2.9938,52.7384],[-2.995,52.739],[-2.9967,52.739],[-2.9973,52.738],[-2.9966,52.7361],[-2.9936,52.7353],[-2.9913,52.7338],[-2.9871,52.7334],[-2.9834,52.7334],[-2.9794,52.7338],[-2.976,52.7347],[-2.9737,52.7357],[-2.972,52.7351],[-2.9711,52.7355],[-2.9694,52.7332],[-2.9691,52.732],[-2.9653,52.7323],[-2.9654,52.7309],[-2.9661,52.7306],[-2.9666,52.7291],[-2.9655,52.7283],[-2.9667,52.727],[-2.9667,52.7256],[-2.9618,52.7257],[-2.9617,52.7234],[-2.9611,52.7212],[-2.9623,52.72],[-2.9614,52.7187],[-2.9611,52.7164],[-2.9616,52.7157],[-2.9629,52.7155],[-2.9656,52.7144],[-2.9724,52.7147],[-2.9778,52.7156],[-2.9772,52.7174],[-2.9771,52.7204],[-2.9755,52.7217],[-2.9758,52.7234],[-2.9772,52.7255],[-2.9773,52.7264],[-2.981,52.726],[-2.9826,52.7251],[-2.9849,52.7228],[-2.9874,52.7223],[-2.9908,52.7225],[-2.993,52.722],[-2.9969,52.7218],[-2.9976,52.7208],[-3.0006,52.7203],[-3.0031,52.7209],[-3.0056,52.7206],[-3.0084,52.7221],[-3.0116,52.7206],[-3.0141,52.721],[-3.0182,52.7213],[-3.0181,52.7222],[-3.0189,52.7244],[-3.0204,52.7251],[-3.0215,52.7242],[-3.0203,52.7215],[-3.0222,52.7199],[-3.0239,52.7193],[-3.0237,52.7185],[-3.0253,52.7166],[-3.0254,52.7147],[-3.0242,52.7129],[-3.022,52.7109],[-3.0218,52.7097],[-3.0229,52.7082],[-3.0228,52.7065],[-3.0254,52.7051],[-3.0256,52.7037],[-3.0272,52.7029],[-3.0291,52.7028],[-3.0302,52.702],[-3.0307,52.7006],[-3.0321,52.6999],[-3.0321,52.6966],[-3.033,52.696],[-3.0335,52.6942],[-3.0342,52.6934],[-3.036,52.6925],[-3.0379,52.6929],[-3.0389,52.6924],[-3.0408,52.6927],[-3.045,52.6919],[-3.0471,52.6913],[-3.0466,52.6901],[-3.0457,52.6891],[-3.0435,52.6879],[-3.0427,52.6868],[-3.0427,52.6857],[-3.0434,52.6845],[-3.043,52.6828],[-3.0421,52.6815],[-3.0426,52.6812],[-3.0426,52.6794],[-3.0447,52.677],[-3.0457,52.6754],[-3.0433,52.6757],[-3.0402,52.6757],[-3.0386,52.6753],[-3.0405,52.6742],[-3.0431,52.6721],[-3.0427,52.6705],[-3.043,52.6676],[-3.0448,52.6655],[-3.0462,52.6651],[-3.0466,52.6644],[-3.0487,52.663],[-3.0494,52.6612],[-3.0489,52.6599],[-3.0488,52.6598],[-3.0486,52.6575],[-3.0477,52.6571],[-3.0454,52.6567],[-3.0449,52.6559],[-3.0471,52.6545],[-3.0494,52.6545],[-3.0507,52.6536],[-3.0506,52.6528],[-3.0521,52.6515],[-3.0522,52.6507],[-3.0513,52.6493],[-3.0519,52.6475],[-3.0551,52.6472],[-3.0582,52.6474],[-3.0599,52.6467],[-3.0605,52.6458],[-3.0626,52.6454],[-3.0662,52.6456],[-3.0676,52.6455],[-3.0692,52.6459],[-3.0734,52.6441],[-3.0761,52.6436],[-3.0818,52.6412],[-3.0821,52.6403],[-3.0813,52.6394],[-3.079,52.6397],[-3.076,52.6393],[-3.0747,52.6389],[-3.0723,52.6373],[-3.0696,52.6375],[-3.0682,52.6361],[-3.0656,52.6352],[-3.0632,52.6338],[-3.0598,52.6307],[-3.0617,52.6302],[-3.0646,52.63],[-3.0678,52.6305],[-3.0699,52.6291],[-3.0723,52.6287],[-3.0749,52.627],[-3.0724,52.6262],[-3.0736,52.6256],[-3.08,52.6231],[-3.0809,52.6224],[-3.0827,52.6192],[-3.0833,52.6185],[-3.0831,52.6169],[-3.0821,52.6162],[-3.0826,52.6156],[-3.0852,52.6145],[-3.0881,52.6128],[-3.0881,52.6121],[-3.0929,52.6099],[-3.0936,52.6093],[-3.0916,52.6071],[-3.0912,52.6056],[-3.0893,52.6033],[-3.0897,52.6016],[-3.0893,52.5996],[-3.0931,52.5986],[-3.0937,52.5982],[-3.0955,52.5985],[-3.098,52.5984],[-3.0983,52.5979],[-3.1007,52.5971],[-3.1021,52.5949],[-3.1055,52.5949],[-3.1098,52.5902],[-3.1123,52.5907],[-3.1137,52.5906],[-3.1143,52.5887],[-3.1177,52.5858],[-3.1192,52.5858],[-3.1219,52.5874],[-3.1218,52.5875],[-3.1219,52.5876],[-3.1232,52.5871],[-3.124,52.5876],[-3.1266,52.5862],[-3.128,52.5865],[-3.1304,52.5858],[-3.1331,52.5855],[-3.1334,52.5854],[-3.1344,52.5849],[-3.136,52.5861],[-3.1384,52.5859],[-3.1395,52.5852],[-3.1375,52.584],[-3.1363,52.5842],[-3.135,52.5837],[-3.1365,52.5827],[-3.1384,52.5827],[-3.1381,52.5789],[-3.1378,52.5776],[-3.1381,52.5763],[-3.1377,52.5738],[-3.1354,52.5725],[-3.1341,52.5714],[-3.1324,52.5689],[-3.1307,52.5676],[-3.1286,52.5671],[-3.1274,52.566],[-3.1262,52.5638],[-3.1219,52.558],[-3.12,52.5551],[-3.1172,52.5515],[-3.1168,52.5503],[-3.1155,52.5485],[-3.1132,52.5439],[-3.1115,52.5413],[-3.1126,52.5407],[-3.1139,52.5406],[-3.1164,52.5392],[-3.1171,52.5384],[-3.1188,52.5385],[-3.1215,52.5374],[-3.1258,52.537],[-3.128,52.5361],[-3.1298,52.5367],[-3.1326,52.5358],[-3.1329,52.5354],[-3.1355,52.5349],[-3.1372,52.5339],[-3.1364,52.5316],[-3.1351,52.5305],[-3.1349,52.5284],[-3.1315,52.527],[-3.1296,52.5274],[-3.1275,52.5284],[-3.1242,52.5279],[-3.1222,52.5278],[-3.1212,52.5282],[-3.1189,52.5281],[-3.1128,52.5291],[-3.1109,52.5289],[-3.1072,52.5296],[-3.106,52.5304],[-3.1038,52.5307],[-3.1001,52.5308],[-3.0981,52.5326],[-3.096,52.5321],[-3.0943,52.5333],[-3.0911,52.5332],[-3.0888,52.5337],[-3.0866,52.5346],[-3.0858,52.5344],[-3.0844,52.5356],[-3.0825,52.5364],[-3.0827,52.5369],[-3.0808,52.5391],[-3.0828,52.5393],[-3.0834,52.5414],[-3.0863,52.5419],[-3.0879,52.5426],[-3.0906,52.5427],[-3.0939,52.5449],[-3.0923,52.5478],[-3.0906,52.5479],[-3.0906,52.5485],[-3.0861,52.5487],[-3.0873,52.5513],[-3.0807,52.5519],[-3.0746,52.5537],[-3.0716,52.5539],[-3.07,52.555],[-3.0684,52.5553],[-3.065,52.5568],[-3.0632,52.5565],[-3.061,52.5555],[-3.0598,52.5555],[-3.0581,52.5579],[-3.057,52.5586],[-3.0544,52.5587],[-3.0538,52.5593],[-3.052,52.5596],[-3.0499,52.5607],[-3.0496,52.5626],[-3.0473,52.5637],[-3.0439,52.5674],[-3.0433,52.5682],[-3.0413,52.5689],[-3.0394,52.5703],[-3.0364,52.5718],[-3.0348,52.5722],[-3.0283,52.5729],[-3.0205,52.5746],[-3.0186,52.5745],[-3.0168,52.5751],[-3.0141,52.5754],[-3.0098,52.5744],[-3.008,52.5744],[-3.0066,52.5739],[-3.0033,52.5702],[-3.0032,52.5693],[-3.0006,52.568],[-3.0009,52.5671],[-2.9999,52.5656],[-2.9986,52.5652],[-2.9976,52.5638],[-2.9988,52.5621],[-2.9985,52.5614],[-2.9994,52.5599],[-2.9994,52.559],[-2.9979,52.558],[-2.998,52.5565],[-2.9997,52.5549],[-2.9984,52.5539],[-2.9965,52.5532],[-2.9942,52.5529],[-2.9945,52.5516],[-2.9962,52.55],[-2.996,52.5496],[-2.9977,52.5482],[-2.9984,52.5464],[-2.9987,52.5437],[-2.9997,52.5422],[-2.9997,52.5412],[-3.0017,52.5385],[-3.002,52.5366],[-3.0039,52.5336],[-3.0038,52.5324],[-3.0019,52.5319],[-3.0034,52.5309],[-3.0042,52.5295],[-3.0051,52.5294],[-3.0036,52.5274],[-3.0021,52.5259],[-3.0023,52.525],[-3.001,52.5245],[-3.0015,52.5225],[-3.0038,52.5212],[-3.0039,52.5198],[-3.0075,52.5203],[-3.0106,52.5202],[-3.0124,52.5219],[-3.0161,52.5218],[-3.0166,52.5223],[-3.0202,52.5232],[-3.0213,52.5226],[-3.0245,52.5231],[-3.0269,52.5239],[-3.0304,52.5232],[-3.0319,52.5236],[-3.0308,52.5195],[-3.0317,52.5194],[-3.0326,52.5177],[-3.0344,52.5151],[-3.0354,52.5148],[-3.0364,52.5138],[-3.036,52.5129],[-3.0364,52.5115],[-3.0322,52.5097],[-3.0321,52.5093],[-3.0343,52.5064],[-3.0346,52.505],[-3.0335,52.5038],[-3.0308,52.5031],[-3.0292,52.5013],[-3.0387,52.5006],[-3.0403,52.5002],[-3.0443,52.5001],[-3.0447,52.4993],[-3.0464,52.499],[-3.0518,52.4997],[-3.0558,52.5],[-3.0587,52.4996],[-3.0645,52.4998],[-3.0688,52.4995],[-3.0758,52.4994],[-3.0815,52.4987],[-3.0825,52.4988],[-3.0855,52.4985],[-3.09,52.4992],[-3.0936,52.499],[-3.0985,52.4997],[-3.1087,52.4992],[-3.1115,52.4988],[-3.1133,52.4984],[-3.1152,52.4968],[-3.1168,52.4961],[-3.1178,52.4947],[-3.1208,52.4945],[-3.1249,52.4928],[-3.1284,52.492],[-3.1328,52.492],[-3.1358,52.4917],[-3.1394,52.4918],[-3.1426,52.4908],[-3.1445,52.4894],[-3.1451,52.4886],[-3.1483,52.4874],[-3.1573,52.4852],[-3.1646,52.4817],[-3.171,52.4787],[-3.1787,52.4744],[-3.1809,52.4738],[-3.1816,52.474],[-3.1944,52.4764],[-3.1972,52.476],[-3.1968,52.4746],[-3.202,52.4728],[-3.204,52.4713],[-3.2065,52.4702],[-3.2082,52.4699],[-3.2118,52.4682],[-3.2133,52.4667],[-3.2159,52.4655],[-3.2169,52.4627],[-3.2179,52.462],[-3.2183,52.4609],[-3.2197,52.46],[-3.2212,52.4585],[-3.2227,52.4578],[-3.223,52.4571],[-3.2309,52.4532],[-3.2316,52.4532],[-3.2334,52.4512],[-3.2343,52.4486],[-3.2335,52.4461],[-3.2351,52.4449],[-3.2355,52.4426],[-3.2348,52.4413],[-3.2336,52.4406],[-3.2336,52.4399],[-3.2296,52.4399],[-3.2285,52.4391],[-3.2297,52.4384],[-3.2288,52.4365],[-3.2295,52.4361],[-3.2302,52.4347],[-3.2302,52.4321],[-3.2308,52.4317],[-3.2307,52.4305],[-3.2249,52.4288],[-3.2239,52.4274],[-3.2223,52.4268],[-3.2205,52.4241],[-3.2208,52.4237],[-3.2192,52.422],[-3.2189,52.421],[-3.2148,52.4202],[-3.2117,52.419],[-3.21,52.4192],[-3.207,52.4183],[-3.199,52.4169],[-3.1981,52.4159],[-3.1946,52.4145],[-3.1917,52.4146],[-3.1902,52.4135],[-3.1881,52.413],[-3.1884,52.4122],[-3.181,52.4101],[-3.1729,52.4065],[-3.1727,52.4057],[-3.1716,52.4054],[-3.1716,52.404],[-3.1696,52.4028],[-3.1669,52.4025],[-3.165,52.4016],[-3.1644,52.4006],[-3.1609,52.4001],[-3.1592,52.398],[-3.1601,52.3954],[-3.162,52.3937],[-3.1618,52.3927],[-3.1606,52.3913],[-3.1584,52.3916],[-3.1569,52.3899],[-3.1557,52.3896],[-3.1544,52.3877],[-3.152,52.3874],[-3.1491,52.3881],[-3.1468,52.3873],[-3.1412,52.3869],[-3.1346,52.3851],[-3.1336,52.3854],[-3.1305,52.3845],[-3.128,52.3834],[-3.1271,52.3814],[-3.1259,52.3803],[-3.1232,52.3794],[-3.1202,52.3775],[-3.1109,52.3772],[-3.1056,52.3739],[-3.1041,52.3738],[-3.1031,52.3722],[-3.1019,52.3715],[-3.1022,52.3705],[-3.1012,52.3682],[-3.0998,52.3679],[-3.099,52.3685],[-3.0976,52.3679],[-3.0976,52.3668],[-3.0952,52.3656],[-3.0951,52.3649],[-3.0921,52.3627],[-3.0879,52.3612],[-3.0853,52.3607],[-3.0835,52.3595],[-3.0771,52.3582],[-3.0742,52.3574],[-3.0705,52.356],[-3.0706,52.355],[-3.0677,52.3538],[-3.0653,52.3533],[-3.0652,52.3501],[-3.0607,52.3482],[-3.0576,52.3476],[-3.052,52.3477],[-3.0494,52.3469],[-3.0469,52.3466],[-3.0413,52.3443],[-3.0368,52.3448],[-3.036,52.3453],[-3.0319,52.3457],[-3.0265,52.3468],[-3.0218,52.3465],[-3.0201,52.347],[-3.0166,52.3474],[-3.0088,52.3495],[-3.0058,52.349],[-3.0042,52.3492],[-3.0027,52.3499],[-3.0034,52.351],[-3,52.3517],[-2.9964,52.3518],[-2.9939,52.3508],[-2.9925,52.3515],[-2.9907,52.3517],[-2.9896,52.3507],[-2.9875,52.3514],[-2.9853,52.3511],[-2.9834,52.3533],[-2.9819,52.3521],[-2.9789,52.3528],[-2.9784,52.3539],[-2.9764,52.3539],[-2.9745,52.3547],[-2.9727,52.3541],[-2.9717,52.3524],[-2.9705,52.3513],[-2.9694,52.3519],[-2.9674,52.3516],[-2.9634,52.3514],[-2.9616,52.3506],[-2.9604,52.3492],[-2.959,52.3491],[-2.9574,52.3497],[-2.9547,52.3491],[-2.9561,52.3459],[-2.9565,52.3444],[-2.9583,52.3422],[-2.9598,52.3399],[-2.9607,52.3392],[-2.9617,52.3359],[-2.9649,52.3339],[-2.9668,52.3324],[-2.9673,52.3306],[-2.9668,52.3294],[-2.9689,52.329],[-2.9714,52.3294],[-2.9726,52.3291],[-2.9748,52.3281],[-2.9779,52.328],[-2.9791,52.3273],[-2.9815,52.3268],[-2.9835,52.3249],[-2.986,52.3235],[-2.9896,52.3239],[-2.9905,52.3247],[-2.9931,52.3248],[-2.9971,52.3245],[-2.9982,52.3235],[-3.0009,52.3218],[-3.0021,52.32],[-3.0015,52.3185],[-3.0026,52.3148],[-3.003,52.3141],[-3.0038,52.3113],[-3.0036,52.3094],[-3.0025,52.3077],[-3.0013,52.3064],[-3.0008,52.3052],[-3.0006,52.3032],[-3.0013,52.2999],[-3.0038,52.2977],[-3.0054,52.2943],[-3.0047,52.2918],[-3.0056,52.2906],[-3.0082,52.2903],[-3.0096,52.289],[-3.012,52.2881],[-3.0117,52.2874],[-3.0095,52.285],[-3.0094,52.2828],[-3.0108,52.2813],[-3.0113,52.28],[-3.0126,52.2792],[-3.0117,52.2774],[-3.0074,52.2771],[-3.0073,52.2763],[-3.0052,52.2764],[-3.0042,52.2757],[-3.0014,52.275],[-2.9995,52.2753],[-2.9978,52.275],[-2.9962,52.2758],[-2.9944,52.2732],[-2.9914,52.2731],[-2.9895,52.2733],[-2.9852,52.273],[-2.9833,52.2732],[-2.9793,52.2731],[-2.9771,52.2737],[-2.975,52.273],[-2.9709,52.2738],[-2.9669,52.2738],[-2.9649,52.2743],[-2.9633,52.2737],[-2.9634,52.2727],[-2.9595,52.2719],[-2.9569,52.272],[-2.9545,52.2716],[-2.9515,52.2708],[-2.9508,52.27],[-2.9532,52.2696],[-2.9556,52.2702],[-2.9574,52.2699],[-2.961,52.2687],[-2.965,52.2681],[-2.9641,52.2641],[-2.9645,52.2628],[-2.9656,52.262],[-2.9691,52.2616],[-2.9701,52.2617],[-2.9751,52.2602],[-2.9775,52.2598],[-2.9771,52.2609],[-2.9786,52.2624],[-2.9827,52.2621],[-2.9848,52.2623],[-2.9874,52.2614],[-2.9891,52.2605],[-2.9916,52.2607],[-2.9929,52.2616],[-2.9947,52.2615],[-2.9968,52.2619],[-2.9987,52.2642],[-3.0016,52.264],[-3.0058,52.2642],[-3.0097,52.2633],[-3.0114,52.2624],[-3.0154,52.2616],[-3.017,52.2615],[-3.0195,52.2604],[-3.0233,52.2594],[-3.0248,52.2583],[-3.0261,52.258],[-3.0288,52.258],[-3.0304,52.2575],[-3.0319,52.2575],[-3.0337,52.2569],[-3.0355,52.2568],[-3.0371,52.2561],[-3.0388,52.2536],[-3.0442,52.2536],[-3.0456,52.2531],[-3.0475,52.2504],[-3.0483,52.2502],[-3.0468,52.2481],[-3.0452,52.2473],[-3.0453,52.2468],[-3.0488,52.2456],[-3.0495,52.2449],[-3.0446,52.2456],[-3.0431,52.2448],[-3.0431,52.2427],[-3.0438,52.2415],[-3.0455,52.2408],[-3.0441,52.2393],[-3.0442,52.2379],[-3.0458,52.2387],[-3.0478,52.2385],[-3.0496,52.2388],[-3.0526,52.2381],[-3.0546,52.238],[-3.0567,52.2368],[-3.0587,52.2361],[-3.0615,52.2362],[-3.0633,52.2367],[-3.0667,52.2359],[-3.0677,52.2368],[-3.0709,52.236],[-3.073,52.2359],[-3.0739,52.2346],[-3.0726,52.232],[-3.0704,52.2292],[-3.0711,52.2287],[-3.0717,52.2258],[-3.0732,52.2237],[-3.0721,52.2228],[-3.0734,52.2215],[-3.0758,52.2197],[-3.0772,52.2191],[-3.078,52.216],[-3.0722,52.215],[-3.0721,52.2131],[-3.0735,52.2135],[-3.0772,52.2132],[-3.0809,52.2107],[-3.0837,52.2101],[-3.0855,52.209],[-3.0871,52.2073],[-3.0885,52.2065],[-3.0902,52.2061],[-3.0944,52.2036],[-3.0964,52.203],[-3.1,52.2022],[-3.1006,52.2014],[-3.1001,52.1996],[-3.0978,52.1971],[-3.0963,52.1946],[-3.0958,52.1921],[-3.096,52.191],[-3.0956,52.1897],[-3.0971,52.1867],[-3.0972,52.1841],[-3.0951,52.1831],[-3.0972,52.1802],[-3.1006,52.1783],[-3.1016,52.1772],[-3.1045,52.1769],[-3.1069,52.1764],[-3.1091,52.175],[-3.1125,52.1736],[-3.1123,52.1727],[-3.1125,52.1702],[-3.1201,52.1674],[-3.122,52.1669],[-3.1221,52.1641],[-3.1224,52.1634],[-3.1204,52.1631],[-3.1178,52.1615],[-3.1169,52.1604],[-3.1134,52.1602],[-3.1121,52.159],[-3.1081,52.159],[-3.1064,52.1585],[-3.1053,52.1572],[-3.1035,52.1569],[-3.1018,52.1574],[-3.0998,52.1562],[-3.0989,52.1547],[-3.0977,52.1551],[-3.0945,52.1552],[-3.0928,52.1563],[-3.0931,52.1569],[-3.09,52.1574],[-3.0891,52.1591],[-3.0857,52.1606],[-3.0849,52.1628],[-3.084,52.1632],[-3.0808,52.1625],[-3.0798,52.1616],[-3.0769,52.1606],[-3.0745,52.1601],[-3.0736,52.1592],[-3.0716,52.1582],[-3.0725,52.1558],[-3.0754,52.1538],[-3.0783,52.1522],[-3.0826,52.1488],[-3.0937,52.1443],[-3.0954,52.1439],[-3.098,52.1439],[-3.1076,52.1416],[-3.1107,52.1405],[-3.1154,52.1392],[-3.119,52.1388],[-3.124,52.1387],[-3.1282,52.1379],[-3.1303,52.1378],[-3.1319,52.138],[-3.136,52.1378],[-3.1341,52.1336],[-3.1358,52.1333],[-3.1372,52.1313],[-3.1412,52.1299],[-3.1417,52.128],[-3.1402,52.127],[-3.1383,52.1252],[-3.1368,52.1233],[-3.134,52.123],[-3.132,52.1239],[-3.1302,52.1244],[-3.1278,52.1245],[-3.1263,52.1237],[-3.1245,52.1222],[-3.1216,52.1216],[-3.1189,52.1217],[-3.1176,52.122],[-3.1147,52.1214],[-3.1138,52.1206],[-3.1088,52.1195],[-3.1067,52.1187],[-3.1064,52.1176],[-3.105,52.1167],[-3.1077,52.1146],[-3.1074,52.1122],[-3.1057,52.1088],[-3.1048,52.1076],[-3.1049,52.106],[-3.1059,52.1051],[-3.1081,52.1047],[-3.113,52.1046],[-3.1174,52.104],[-3.1198,52.1044],[-3.1211,52.1041],[-3.1227,52.1032],[-3.1211,52.0941],[-3.1203,52.0925],[-3.1195,52.0917],[-3.1196,52.0908],[-3.1189,52.0885],[-3.1203,52.0868],[-3.1235,52.0815],[-3.1256,52.0794],[-3.1259,52.0783],[-3.1239,52.0779],[-3.1223,52.0764],[-3.1212,52.076],[-3.1217,52.0748],[-3.1207,52.0745],[-3.1196,52.0728],[-3.12,52.0717],[-3.1182,52.07],[-3.1187,52.0687],[-3.1164,52.0658],[-3.1146,52.0656],[-3.1114,52.0648],[-3.1107,52.0638],[-3.1079,52.062],[-3.1075,52.0604],[-3.1059,52.0593],[-3.1043,52.0587],[-3.1014,52.0583],[-3.0999,52.0572],[-3.0977,52.0548],[-3.0969,52.055],[-3.095,52.053],[-3.0937,52.0525],[-3.0908,52.0508],[-3.0907,52.0501],[-3.0929,52.0487],[-3.0927,52.0473],[-3.0874,52.0424],[-3.0863,52.0403],[-3.088,52.0379],[-3.0895,52.0363],[-3.0905,52.0357],[-3.0923,52.0332],[-3.0928,52.0315],[-3.0927,52.0291],[-3.095,52.0271],[-3.0992,52.0227],[-3.0972,52.0208],[-3.0925,52.0174],[-3.0891,52.0155],[-3.087,52.014],[-3.0864,52.0128],[-3.0862,52.0103],[-3.0846,52.0063],[-3.0842,52.0043],[-3.0822,52.0024],[-3.0814,52.0009],[-3.0789,51.9976],[-3.0759,51.9961],[-3.0749,51.9952],[-3.0723,51.992],[-3.0697,51.9898],[-3.0686,51.9871],[-3.0683,51.9839],[-3.0674,51.9831],[-3.0715,51.9801],[-3.0767,51.9755],[-3.0781,51.9734],[-3.0781,51.9728],[-3.0806,51.9728],[-3.0818,51.9734],[-3.0833,51.973],[-3.0851,51.9716],[-3.0866,51.9697],[-3.0931,51.9652],[-3.0882,51.9593],[-3.0816,51.9554],[-3.0848,51.9529],[-3.0873,51.9518],[-3.09,51.9503],[-3.0872,51.9475],[-3.0868,51.9467],[-3.0873,51.9455],[-3.0866,51.9443],[-3.0857,51.9435],[-3.0854,51.942],[-3.0839,51.9407],[-3.0832,51.9395],[-3.0802,51.9361],[-3.08,51.9351],[-3.0809,51.9344],[-3.0828,51.9336],[-3.0838,51.9327],[-3.0836,51.931],[-3.0819,51.93],[-3.0816,51.9293],[-3.0794,51.9282],[-3.0791,51.9274],[-3.0796,51.9264],[-3.0786,51.9245],[-3.0763,51.9241],[-3.0753,51.923],[-3.0717,51.9219],[-3.0699,51.9217],[-3.0681,51.9203],[-3.066,51.9192],[-3.0622,51.9191],[-3.0603,51.9168],[-3.0605,51.9146],[-3.06,51.9138],[-3.0525,51.9125],[-3.0495,51.9114],[-3.0494,51.9092],[-3.0499,51.9075],[-3.0484,51.9063],[-3.0495,51.9058],[-3.0485,51.9044],[-3.0435,51.9021],[-3.0426,51.9013],[-3.0434,51.8989],[-3.0412,51.8975],[-3.0412,51.8965],[-3.04,51.8958],[-3.0403,51.8943],[-3.0387,51.8939],[-3.039,51.8922],[-3.0398,51.8914],[-3.0414,51.8915],[-3.0423,51.8904],[-3.0415,51.8892],[-3.0418,51.8874],[-3.0405,51.8863],[-3.0401,51.8845],[-3.0415,51.8839],[-3.0432,51.8826],[-3.0434,51.881],[-3.0487,51.8804],[-3.0499,51.8797],[-3.0524,51.8802],[-3.0555,51.88],[-3.0571,51.8801],[-3.0603,51.8787],[-3.0611,51.8787],[-3.0621,51.8773],[-3.0644,51.8786],[-3.0658,51.8775],[-3.0684,51.8764],[-3.0694,51.8754],[-3.0722,51.8752],[-3.0723,51.8738],[-3.0733,51.872],[-3.073,51.8712],[-3.0702,51.8696],[-3.0657,51.8647],[-3.0634,51.8633],[-3.0685,51.8614],[-3.0704,51.861],[-3.0715,51.8598],[-3.0767,51.8579],[-3.0774,51.8565],[-3.0764,51.855],[-3.0805,51.8535],[-3.0826,51.8525],[-3.0826,51.8513],[-3.0837,51.8502],[-3.0857,51.8498],[-3.0875,51.8489],[-3.0901,51.8481],[-3.0956,51.8473],[-3.0977,51.846],[-3.0984,51.8436],[-3.0978,51.8426],[-3.0965,51.8415],[-3.096,51.8398],[-3.0967,51.8393],[-3.0989,51.8396],[-3.1017,51.8403],[-3.103,51.84],[-3.1038,51.8373],[-3.102,51.8334],[-3.1006,51.8326],[-3.1016,51.8318],[-3.1045,51.8322],[-3.1055,51.8327],[-3.1086,51.8352],[-3.1116,51.8363],[-3.1151,51.8368],[-3.1165,51.8373],[-3.118,51.8389],[-3.1205,51.8389],[-3.1198,51.8373],[-3.1214,51.8368],[-3.1229,51.8375],[-3.1227,51.8353],[-3.1242,51.8344],[-3.1255,51.8354],[-3.1267,51.8357],[-3.1288,51.8342],[-3.1276,51.8332],[-3.1293,51.8328],[-3.1305,51.8333],[-3.1319,51.833],[-3.1327,51.8323],[-3.1338,51.8294],[-3.135,51.8284],[-3.1359,51.8287],[-3.1372,51.8281],[-3.1362,51.8268],[-3.1387,51.8273],[-3.1403,51.8263],[-3.1432,51.8257],[-3.1418,51.825],[-3.1402,51.8232],[-3.1409,51.822],[-3.1435,51.8197],[-3.1478,51.8189],[-3.1532,51.8167],[-3.1573,51.816],[-3.162,51.8158],[-3.1683,51.8153],[-3.1943,51.8131],[-3.2025,51.8128],[-3.204,51.8129],[-3.207,51.8138],[-3.2083,51.8135],[-3.2388,51.8124],[-3.2555,51.8173],[-3.2834,51.8255],[-3.3026,51.8108],[-3.3087,51.806],[-3.3101,51.7943],[-3.317,51.7942],[-3.3274,51.7921],[-3.3345,51.7904],[-3.3514,51.7899],[-3.3598,51.791],[-3.3567,51.7957],[-3.3555,51.7968],[-3.3564,51.7972],[-3.3565,51.7988],[-3.3558,51.8012],[-3.3556,51.8031],[-3.3564,51.8044],[-3.3559,51.8052],[-3.3572,51.8061],[-3.3575,51.807],[-3.3598,51.8072],[-3.3619,51.8057],[-3.3663,51.8049],[-3.3688,51.8067],[-3.3704,51.8082],[-3.3729,51.8122],[-3.3779,51.8108],[-3.3822,51.8121],[-3.3833,51.813],[-3.3846,51.8132],[-3.3863,51.8153],[-3.388,51.8151],[-3.39,51.8153],[-3.3963,51.8137],[-3.3999,51.8135],[-3.4023,51.8145],[-3.4034,51.8157],[-3.4046,51.8163],[-3.4059,51.8192],[-3.4062,51.8212],[-3.4046,51.8222],[-3.4041,51.8233],[-3.4022,51.8248],[-3.4024,51.8263],[-3.4171,51.8351],[-3.4222,51.829],[-3.4285,51.8249],[-3.4311,51.8237],[-3.4311,51.8231],[-3.434,51.8209],[-3.4367,51.8197],[-3.4402,51.8176],[-3.4417,51.8165],[-3.4439,51.8164],[-3.4444,51.8186],[-3.4457,51.8195],[-3.4454,51.8208],[-3.4476,51.8222],[-3.4478,51.8231],[-3.4509,51.8249],[-3.4514,51.8256],[-3.4556,51.8273],[-3.4577,51.8283],[-3.4601,51.8301],[-3.463,51.8288],[-3.4657,51.8286],[-3.4669,51.8288],[-3.4701,51.8285],[-3.4687,51.8259],[-3.4685,51.8235],[-3.4707,51.8212],[-3.4729,51.8185],[-3.4736,51.815],[-3.474,51.8116],[-3.4745,51.8108],[-3.477,51.8091],[-3.4824,51.807],[-3.4883,51.8059],[-3.5,51.8017],[-3.5017,51.8013],[-3.5041,51.8002],[-3.5067,51.7983],[-3.5092,51.7973],[-3.512,51.7958],[-3.5173,51.7943],[-3.5231,51.7916],[-3.5249,51.7901],[-3.5288,51.7884],[-3.5282,51.7877],[-3.529,51.7869],[-3.5327,51.7856],[-3.5337,51.7867],[-3.5357,51.7863],[-3.5376,51.7852],[-3.5405,51.7849],[-3.5413,51.7844],[-3.5405,51.783],[-3.5381,51.7824],[-3.537,51.7806],[-3.5355,51.7801],[-3.5353,51.7792],[-3.5362,51.7784],[-3.5354,51.7769],[-3.5378,51.776],[-3.5411,51.7756],[-3.544,51.7764],[-3.545,51.776],[-3.5461,51.7767],[-3.5466,51.7777],[-3.5479,51.7781],[-3.5495,51.7778],[-3.5555,51.7783],[-3.5573,51.777],[-3.5585,51.7768],[-3.5599,51.7775],[-3.5603,51.7764],[-3.5621,51.7748],[-3.5612,51.7742],[-3.5635,51.7735],[-3.5634,51.7723],[-3.5642,51.7713],[-3.5642,51.7701],[-3.5663,51.7672],[-3.5649,51.7656],[-3.5656,51.7649],[-3.5677,51.7637],[-3.5692,51.7639],[-3.5705,51.7632],[-3.5709,51.7623],[-3.5723,51.7622],[-3.5746,51.7613],[-3.5767,51.7609],[-3.5793,51.7596],[-3.5829,51.7591],[-3.586,51.7584],[-3.5875,51.7571],[-3.5901,51.7567],[-3.5899,51.7553],[-3.5913,51.7546],[-3.5927,51.7557],[-3.5946,51.7581],[-3.5958,51.7588],[-3.5946,51.7607],[-3.595,51.7622],[-3.598,51.7644],[-3.5966,51.7655],[-3.598,51.7676],[-3.5978,51.77],[-3.5998,51.7714],[-3.601,51.7713],[-3.601,51.7725],[-3.6026,51.773],[-3.6036,51.7739],[-3.6046,51.7736],[-3.6048,51.7727],[-3.6089,51.7718],[-3.6122,51.7718],[-3.6152,51.7734],[-3.6173,51.7741],[-3.6184,51.7739],[-3.62,51.7748],[-3.6227,51.7745],[-3.629,51.7749],[-3.6298,51.7759],[-3.6329,51.7769],[-3.6344,51.7779],[-3.6369,51.7772],[-3.6383,51.7774],[-3.6382,51.7784],[-3.639,51.7793],[-3.6402,51.7795],[-3.6402,51.7806],[-3.6412,51.7812],[-3.6447,51.7816],[-3.6454,51.7822],[-3.6474,51.7827],[-3.6492,51.7823],[-3.6508,51.7834],[-3.6522,51.7837],[-3.6529,51.7854],[-3.6566,51.7852],[-3.6641,51.7851],[-3.6638,51.7861],[-3.6656,51.7861],[-3.6686,51.7858],[-3.6702,51.786],[-3.6704,51.7872],[-3.6745,51.785],[-3.6768,51.7842],[-3.6792,51.7842],[-3.6815,51.7819],[-3.6827,51.7811],[-3.6858,51.7802],[-3.6883,51.7805],[-3.6908,51.7816],[-3.6941,51.7814],[-3.7065,51.7796],[-3.7095,51.7791],[-3.7113,51.7785],[-3.7191,51.7782],[-3.7227,51.7772],[-3.7255,51.7769],[-3.7275,51.7763],[-3.7291,51.7755],[-3.7339,51.7715],[-3.7367,51.7698],[-3.7337,51.769],[-3.7322,51.7672],[-3.7335,51.7662],[-3.7331,51.7651],[-3.7351,51.7645],[-3.7355,51.7618],[-3.7375,51.7581],[-3.7428,51.7573],[-3.7423,51.7567],[-3.7441,51.755],[-3.7445,51.7542],[-3.7461,51.7534],[-3.7509,51.7541],[-3.7513,51.7532],[-3.7538,51.7534],[-3.7555,51.7528],[-3.7603,51.7531],[-3.7624,51.7536],[-3.7683,51.7545],[-3.7703,51.7545],[-3.7776,51.7567],[-3.7803,51.7593],[-3.7799,51.76],[-3.7783,51.7603],[-3.7784,51.7622],[-3.7774,51.763],[-3.7785,51.7644],[-3.7779,51.7662],[-3.7784,51.7672],[-3.7797,51.7678],[-3.7802,51.7688],[-3.7802,51.7704],[-3.7809,51.772],[-3.7824,51.7735],[-3.7837,51.7739],[-3.7855,51.7752],[-3.7905,51.7775],[-3.7914,51.7785],[-3.7934,51.7795],[-3.7966,51.7822],[-3.7993,51.7813],[-3.8017,51.7817],[-3.802,51.783],[-3.8037,51.7859],[-3.8068,51.7875],[-3.8067,51.7879],[-3.8066,51.7887],[-3.8081,51.7901],[-3.8085,51.7918],[-3.8073,51.7926],[-3.8077,51.7937],[-3.8074,51.7953],[-3.8052,51.7994],[-3.8042,51.8],[-3.8037,51.8014],[-3.8019,51.8026],[-3.7987,51.8041],[-3.7964,51.8067],[-3.7969,51.8071],[-3.7958,51.8087],[-3.7959,51.8096],[-3.7945,51.81],[-3.7933,51.8098],[-3.7913,51.8103],[-3.7892,51.8114],[-3.7881,51.8124],[-3.7879,51.8144],[-3.7875,51.8163],[-3.7858,51.8182],[-3.7833,51.82],[-3.7829,51.8211],[-3.782,51.8215],[-3.7821,51.8231],[-3.7829,51.8253],[-3.7839,51.8267],[-3.7842,51.8283],[-3.7835,51.8301],[-3.7815,51.8325],[-3.7799,51.8339],[-3.7789,51.8369],[-3.7767,51.8382],[-3.7766,51.8404],[-3.7753,51.8414],[-3.7744,51.8435],[-3.7725,51.8461],[-3.7704,51.848],[-3.7681,51.8496],[-3.7666,51.8497],[-3.7666,51.8506],[-3.764,51.8522],[-3.7647,51.853],[-3.7634,51.8539],[-3.761,51.8539],[-3.7579,51.8551],[-3.7575,51.8559],[-3.7557,51.856],[-3.7547,51.8556],[-3.7531,51.8568],[-3.7505,51.8576],[-3.7506,51.8582],[-3.7492,51.8594],[-3.7496,51.8603],[-3.7483,51.8609],[-3.7483,51.8616],[-3.7463,51.8622],[-3.7431,51.8636],[-3.7412,51.8629],[-3.7388,51.8636],[-3.7378,51.8643],[-3.7378,51.8654],[-3.7361,51.866],[-3.7353,51.8672],[-3.7342,51.8678],[-3.7337,51.8687],[-3.7306,51.8716],[-3.7281,51.8725],[-3.7262,51.8745],[-3.7227,51.8768],[-3.7217,51.8781],[-3.7219,51.88],[-3.7214,51.881],[-3.7194,51.882],[-3.7176,51.8825],[-3.7138,51.8871],[-3.7179,51.901],[-3.7171,51.9021],[-3.7158,51.9029],[-3.7134,51.9054],[-3.7141,51.9061],[-3.7177,51.9074],[-3.7227,51.908],[-3.7275,51.9105],[-3.7276,51.9122],[-3.727,51.9131],[-3.7247,51.914],[-3.7239,51.9159],[-3.7245,51.9165],[-3.723,51.9175],[-3.7234,51.9203],[-3.7226,51.9213],[-3.7227,51.9228],[-3.7216,51.9242],[-3.7228,51.9248],[-3.7214,51.9274],[-3.7208,51.9278],[-3.7188,51.9277],[-3.7182,51.9291],[-3.7188,51.9317],[-3.7177,51.932],[-3.7195,51.9335],[-3.7215,51.9344],[-3.7207,51.9364],[-3.7205,51.9382],[-3.7209,51.9413],[-3.7194,51.9429],[-3.7146,51.9449],[-3.7126,51.9462],[-3.7106,51.9469],[-3.7073,51.9469],[-3.7051,51.9462],[-3.7024,51.9458],[-3.6999,51.9461],[-3.7012,51.9479],[-3.705,51.9485],[-3.7024,51.9542],[-3.7049,51.9557],[-3.7053,51.9566],[-3.7068,51.9577],[-3.7075,51.9594],[-3.7073,51.9602],[-3.7108,51.9612],[-3.7112,51.9619],[-3.703,51.9702],[-3.6998,51.9717],[-3.7011,51.9728],[-3.6985,51.9743],[-3.6968,51.9756],[-3.6941,51.9772],[-3.6941,51.9783],[-3.6961,51.9796],[-3.6965,51.9806],[-3.6982,51.9813],[-3.6978,51.9828],[-3.6951,51.9844],[-3.6949,51.9852],[-3.6926,51.9864],[-3.6883,51.99],[-3.686,51.9912],[-3.6849,51.9922],[-3.6846,51.9938],[-3.6852,51.9944],[-3.6842,51.9962],[-3.682,51.9968],[-3.6776,51.9992],[-3.6757,51.9995],[-3.6744,52.0006],[-3.673,52.0012],[-3.6718,52.0022],[-3.6718,52.0028],[-3.6699,52.0045],[-3.6706,52.006],[-3.6702,52.0067],[-3.6681,52.0084],[-3.6676,52.0102],[-3.6662,52.0117],[-3.6658,52.0149],[-3.6667,52.0161],[-3.6685,52.0157],[-3.6718,52.0156],[-3.6733,52.0166],[-3.6735,52.018],[-3.6723,52.0199],[-3.6703,52.0222],[-3.6675,52.0244],[-3.6683,52.0254],[-3.664,52.0269],[-3.6618,52.0282],[-3.6623,52.0301],[-3.6623,52.0313],[-3.6604,52.0329],[-3.6565,52.0344],[-3.6543,52.0347],[-3.6528,52.0353],[-3.6514,52.0351],[-3.6499,52.0369],[-3.6471,52.0388],[-3.6498,52.0415],[-3.6528,52.0424],[-3.6537,52.0424],[-3.6561,52.0446],[-3.6576,52.0452],[-3.6594,52.0464],[-3.6608,52.0479],[-3.6595,52.0493],[-3.6627,52.0507],[-3.6619,52.0518],[-3.6659,52.0538],[-3.6668,52.0552],[-3.6679,52.0558],[-3.6738,52.0567],[-3.676,52.0565],[-3.6754,52.0576],[-3.6765,52.0584],[-3.678,52.0589],[-3.6798,52.062],[-3.6768,52.0631],[-3.6738,52.0659],[-3.6753,52.0665],[-3.6735,52.0675],[-3.6688,52.0694],[-3.6668,52.0735],[-3.6671,52.0743],[-3.6696,52.0743],[-3.6717,52.0747],[-3.6749,52.0741],[-3.6816,52.0739],[-3.6857,52.0756],[-3.6871,52.0765],[-3.6921,52.078],[-3.6945,52.078],[-3.6967,52.0795],[-3.6987,52.0805],[-3.6997,52.0816],[-3.7011,52.0824],[-3.7038,52.0832],[-3.7126,52.0845],[-3.7155,52.0853],[-3.7178,52.0851],[-3.7231,52.0852],[-3.7215,52.0866],[-3.7225,52.0912],[-3.7234,52.0933],[-3.7288,52.094],[-3.727,52.0949],[-3.7245,52.097],[-3.7241,52.0981],[-3.7229,52.0993],[-3.7161,52.1029],[-3.7152,52.1032],[-3.7141,52.105],[-3.7147,52.1061],[-3.7143,52.1067],[-3.7154,52.1081],[-3.7163,52.1102],[-3.7164,52.1114],[-3.716,52.1133],[-3.7203,52.1175],[-3.7229,52.1153],[-3.726,52.1186],[-3.731,52.12],[-3.7324,52.1206],[-3.7369,52.1207],[-3.7394,52.1215],[-3.7424,52.1222],[-3.7451,52.1234],[-3.7466,52.1244],[-3.7469,52.1257],[-3.7495,52.1276],[-3.753,52.1279],[-3.7547,52.1283],[-3.7581,52.1282],[-3.7577,52.1301],[-3.756,52.1305],[-3.7526,52.1326],[-3.7509,52.1332],[-3.7456,52.1358],[-3.7429,52.138],[-3.742,52.1396],[-3.7424,52.1407],[-3.7437,52.1429],[-3.7433,52.144],[-3.7439,52.1466],[-3.745,52.147],[-3.7462,52.1479],[-3.7457,52.151],[-3.7457,52.154],[-3.7482,52.1559],[-3.7483,52.1575],[-3.7472,52.1606],[-3.7501,52.1629],[-3.7507,52.1642],[-3.7507,52.1655],[-3.7494,52.1669],[-3.75,52.1707],[-3.7486,52.1728],[-3.749,52.1756],[-3.75,52.1765],[-3.7511,52.1785],[-3.7505,52.1798],[-3.7515,52.1814],[-3.7512,52.1828],[-3.7498,52.1834],[-3.7503,52.1875],[-3.7468,52.1897],[-3.7458,52.1917],[-3.7464,52.1932],[-3.7477,52.1943],[-3.7516,52.1965],[-3.7522,52.1975],[-3.7517,52.1991],[-3.7507,52.2003],[-3.7509,52.2027],[-3.7501,52</t>
  </si>
  <si>
    <t>{"type":"MultiPolygon","coordinates":[[[[-3.8067,51.7879],[-3.8077,51.7889],[-3.8086,51.789],[-3.8102,51.7907],[-3.8109,51.7921],[-3.8119,51.7923],[-3.8116,51.7943],[-3.8138,51.7959],[-3.8171,51.7969],[-3.8158,51.7971],[-3.8143,51.7985],[-3.8155,51.7988],[-3.8161,51.8005],[-3.8187,51.8024],[-3.8224,51.8034],[-3.8244,51.8035],[-3.8287,51.8046],[-3.8325,51.8061],[-3.8345,51.8068],[-3.8347,51.8075],[-3.8362,51.8082],[-3.8384,51.8085],[-3.8421,51.8095],[-3.8436,51.8092],[-3.8453,51.8097],[-3.8458,51.8091],[-3.8475,51.8096],[-3.8488,51.8095],[-3.8508,51.8098],[-3.8531,51.8097],[-3.854,51.8091],[-3.8593,51.8099],[-3.8605,51.8093],[-3.8618,51.8099],[-3.863,51.8097],[-3.8646,51.8103],[-3.8662,51.8101],[-3.8684,51.8082],[-3.8699,51.8082],[-3.8711,51.8072],[-3.8724,51.8069],[-3.8748,51.8074],[-3.876,51.8081],[-3.8775,51.8082],[-3.8822,51.8066],[-3.8829,51.806],[-3.8872,51.8042],[-3.8882,51.8044],[-3.8918,51.8036],[-3.8957,51.8043],[-3.8977,51.8042],[-3.8999,51.8036],[-3.8995,51.803],[-3.8977,51.8026],[-3.8932,51.8006],[-3.8918,51.7989],[-3.8922,51.7966],[-3.8885,51.7934],[-3.8861,51.793],[-3.8855,51.7921],[-3.8856,51.7891],[-3.8822,51.788],[-3.8824,51.7859],[-3.8834,51.7848],[-3.8833,51.7838],[-3.8817,51.7816],[-3.883,51.7804],[-3.8832,51.7788],[-3.8839,51.778],[-3.8837,51.7771],[-3.885,51.7749],[-3.8854,51.773],[-3.8864,51.7724],[-3.8873,51.7712],[-3.8872,51.7688],[-3.8897,51.7683],[-3.8932,51.769],[-3.8966,51.7691],[-3.898,51.7706],[-3.9,51.7713],[-3.902,51.7709],[-3.905,51.7695],[-3.9067,51.7691],[-3.9082,51.7704],[-3.9129,51.7707],[-3.9135,51.7728],[-3.9166,51.7742],[-3.9172,51.7749],[-3.9188,51.7753],[-3.9232,51.7734],[-3.9253,51.7729],[-3.9284,51.7737],[-3.9366,51.7713],[-3.9402,51.7698],[-3.9407,51.7703],[-3.9438,51.7702],[-3.9488,51.7687],[-3.9494,51.7674],[-3.9509,51.7657],[-3.9509,51.7652],[-3.9532,51.7647],[-3.9556,51.7651],[-3.9577,51.765],[-3.9602,51.7645],[-3.9619,51.7645],[-3.9642,51.7638],[-3.9654,51.7637],[-3.9689,51.7644],[-3.9716,51.7641],[-3.9745,51.7643],[-3.9755,51.7646],[-3.9783,51.7645],[-3.9797,51.7647],[-3.9811,51.7654],[-3.9826,51.7682],[-3.9849,51.7698],[-3.9866,51.77],[-3.9893,51.771],[-3.991,51.7722],[-3.9932,51.7728],[-3.9939,51.7735],[-3.9957,51.7741],[-3.9998,51.7741],[-4.002,51.7712],[-4.004,51.7704],[-4.0052,51.7687],[-4.0044,51.7677],[-4.0041,51.7659],[-4.0033,51.7641],[-4.0017,51.7629],[-4.0021,51.7623],[-4.0037,51.7616],[-4.0067,51.7611],[-4.0096,51.7597],[-4.0084,51.7581],[-4.0105,51.7571],[-4.0121,51.7558],[-4.0119,51.7549],[-4.0132,51.7544],[-4.0139,51.7533],[-4.0163,51.7518],[-4.0199,51.7519],[-4.0189,51.7502],[-4.0203,51.7491],[-4.0222,51.7488],[-4.0243,51.7491],[-4.0257,51.7487],[-4.0263,51.7477],[-4.0263,51.7466],[-4.0273,51.7456],[-4.027,51.7447],[-4.0285,51.7446],[-4.0275,51.7427],[-4.0308,51.7422],[-4.0314,51.741],[-4.0315,51.7393],[-4.03,51.7392],[-4.0308,51.7382],[-4.0318,51.7385],[-4.0339,51.738],[-4.0351,51.7368],[-4.0345,51.7361],[-4.0369,51.736],[-4.0381,51.7355],[-4.0404,51.7354],[-4.0422,51.7362],[-4.0441,51.7361],[-4.0446,51.7354],[-4.0457,51.7321],[-4.0468,51.7316],[-4.0493,51.7296],[-4.0489,51.7277],[-4.0477,51.7275],[-4.0475,51.7266],[-4.0503,51.7261],[-4.0482,51.7241],[-4.0481,51.7233],[-4.0464,51.7231],[-4.0478,51.722],[-4.0467,51.7209],[-4.0452,51.7203],[-4.0465,51.7195],[-4.0461,51.719],[-4.0464,51.7173],[-4.0458,51.7154],[-4.0464,51.7139],[-4.0459,51.7128],[-4.0465,51.7122],[-4.0496,51.712],[-4.049,51.7109],[-4.0449,51.7091],[-4.0432,51.7077],[-4.0436,51.7064],[-4.0456,51.7061],[-4.0466,51.7067],[-4.0467,51.7076],[-4.0476,51.7084],[-4.0499,51.7086],[-4.0523,51.7096],[-4.0542,51.7092],[-4.0541,51.7084],[-4.0517,51.7061],[-4.0536,51.7039],[-4.0532,51.7031],[-4.0532,51.7009],[-4.0553,51.7011],[-4.0572,51.7009],[-4.06,51.7002],[-4.0624,51.6981],[-4.0651,51.6973],[-4.066,51.6958],[-4.065,51.6956],[-4.0646,51.6937],[-4.0655,51.6925],[-4.067,51.6915],[-4.0677,51.6903],[-4.0689,51.6896],[-4.0716,51.6888],[-4.0736,51.6886],[-4.0773,51.6889],[-4.0778,51.6893],[-4.08,51.689],[-4.0817,51.6879],[-4.0821,51.6846],[-4.0805,51.68],[-4.081,51.6754],[-4.0799,51.6721],[-4.0807,51.6694],[-4.0822,51.6695],[-4.083,51.6687],[-4.0828,51.6677],[-4.0807,51.6665],[-4.0804,51.6657],[-4.0814,51.6641],[-4.0838,51.6632],[-4.0861,51.6617],[-4.0877,51.6632],[-4.0892,51.6635],[-4.0938,51.6629],[-4.0978,51.6615],[-4.1024,51.6611],[-4.1077,51.6604],[-4.109,51.6601],[-4.1117,51.6589],[-4.1143,51.659],[-4.1154,51.6595],[-4.1233,51.6588],[-4.1239,51.6593],[-4.1257,51.6593],[-4.1268,51.6584],[-4.1301,51.658],[-4.1317,51.6596],[-4.132,51.6607],[-4.1339,51.6599],[-4.1356,51.6605],[-4.1363,51.6593],[-4.1372,51.6593],[-4.1376,51.6604],[-4.1391,51.6605],[-4.1409,51.6597],[-4.1432,51.6582],[-4.143,51.6571],[-4.1436,51.6561],[-4.1459,51.6547],[-4.1495,51.655],[-4.1509,51.6554],[-4.1533,51.6555],[-4.1537,51.657],[-4.1554,51.658],[-4.1591,51.6585],[-4.1593,51.6598],[-4.1612,51.6608],[-4.1627,51.6612],[-4.1627,51.6636],[-4.1641,51.6649],[-4.1669,51.6653],[-4.1647,51.6663],[-4.1656,51.6666],[-4.1676,51.6682],[-4.1685,51.6694],[-4.1715,51.6722],[-4.1716,51.6736],[-4.173,51.6731],[-4.1727,51.6714],[-4.1732,51.6685],[-4.1761,51.6739],[-4.18,51.6787],[-4.1823,51.6807],[-4.1891,51.6825],[-4.1966,51.6837],[-4.2054,51.6847],[-4.2135,51.6853],[-4.2185,51.6853],[-4.2192,51.6844],[-4.2216,51.6843],[-4.2254,51.6833],[-4.2265,51.6823],[-4.2254,51.6815],[-4.2254,51.6801],[-4.228,51.6798],[-4.2303,51.6791],[-4.2363,51.6796],[-4.2405,51.6789],[-4.2428,51.6788],[-4.2435,51.6783],[-4.2491,51.6788],[-4.2485,51.6805],[-4.2497,51.6809],[-4.2491,51.6822],[-4.2532,51.6828],[-4.2537,51.6824],[-4.2522,51.6815],[-4.251,51.6815],[-4.2512,51.6788],[-4.253,51.6788],[-4.2576,51.6779],[-4.259,51.678],[-4.2621,51.6771],[-4.2637,51.678],[-4.2651,51.6778],[-4.2676,51.6778],[-4.2716,51.6785],[-4.2738,51.6786],[-4.2791,51.6766],[-4.2821,51.6767],[-4.2867,51.6756],[-4.2881,51.6761],[-4.2887,51.6754],[-4.2841,51.6756],[-4.2822,51.6762],[-4.2788,51.6762],[-4.2751,51.6774],[-4.273,51.6776],[-4.2695,51.6773],[-4.2655,51.6758],[-4.2654,51.6746],[-4.2642,51.6737],[-4.265,51.6728],[-4.268,51.6717],[-4.2692,51.671],[-4.2738,51.6698],[-4.2761,51.6689],[-4.2831,51.6676],[-4.2883,51.6675],[-4.2941,51.6679],[-4.2978,51.6685],[-4.3028,51.6698],[-4.3061,51.6709],[-4.3132,51.6736],[-4.3184,51.6758],[-4.324,51.6788],[-4.3276,51.6809],[-4.3351,51.6858],[-4.34,51.6894],[-4.3483,51.6951],[-4.3536,51.6994],[-4.3564,51.7014],[-4.3598,51.7042],[-4.3636,51.708],[-4.369,51.7124],[-4.3709,51.7147],[-4.3751,51.7217],[-4.3779,51.7249],[-4.3796,51.7273],[-4.3804,51.7303],[-4.3799,51.7321],[-4.3788,51.7326],[-4.3746,51.7326],[-4.3714,51.7309],[-4.3702,51.7298],[-4.368,51.7288],[-4.3669,51.7289],[-4.3654,51.7297],[-4.3615,51.7303],[-4.3598,51.7295],[-4.3579,51.7296],[-4.3566,51.7281],[-4.3579,51.7273],[-4.359,51.7254],[-4.3596,51.7251],[-4.3596,51.7238],[-4.36,51.7233],[-4.3597,51.7227],[-4.3587,51.723],[-4.3554,51.7226],[-4.3549,51.7231],[-4.3529,51.7228],[-4.3517,51.7243],[-4.3494,51.7243],[-4.3462,51.7247],[-4.3449,51.7245],[-4.343,51.725],[-4.3418,51.7241],[-4.3404,51.7239],[-4.3396,51.7231],[-4.3376,51.7225],[-4.3353,51.7227],[-4.333,51.7204],[-4.3316,51.7216],[-4.331,51.7228],[-4.3281,51.7216],[-4.3251,51.7226],[-4.3238,51.7241],[-4.3222,51.7235],[-4.3243,51.7229],[-4.3247,51.7223],[-4.3241,51.7221],[-4.3243,51.7214],[-4.3238,51.7211],[-4.3234,51.7213],[-4.323,51.7209],[-4.3212,51.7204],[-4.3215,51.7199],[-4.321,51.7198],[-4.3208,51.7205],[-4.3225,51.7209],[-4.3228,51.7212],[-4.3199,51.7224],[-4.3204,51.7239],[-4.3189,51.724],[-4.317,51.7248],[-4.3151,51.7262],[-4.3139,51.7267],[-4.3123,51.7263],[-4.3115,51.7255],[-4.3087,51.7244],[-4.3082,51.7248],[-4.31,51.7257],[-4.3107,51.7271],[-4.3126,51.7279],[-4.3186,51.7264],[-4.3201,51.7262],[-4.3209,51.7268],[-4.3229,51.727],[-4.3247,51.7282],[-4.3251,51.7293],[-4.3241,51.7301],[-4.3233,51.7317],[-4.3245,51.7322],[-4.323,51.7333],[-4.3212,51.7335],[-4.32,51.7351],[-4.3181,51.7368],[-4.3195,51.7379],[-4.3205,51.738],[-4.3215,51.7369],[-4.3209,51.7351],[-4.3218,51.7345],[-4.3266,51.7359],[-4.3299,51.7361],[-4.3311,51.7366],[-4.3365,51.7368],[-4.3394,51.7356],[-4.3411,51.7356],[-4.3439,51.7366],[-4.3468,51.737],[-4.3533,51.7371],[-4.3556,51.7377],[-4.3594,51.7373],[-4.3632,51.7371],[-4.3657,51.738],[-4.367,51.7394],[-4.3675,51.7407],[-4.3687,51.7417],[-4.3708,51.7425],[-4.3723,51.7446],[-4.3739,51.7454],[-4.3742,51.7465],[-4.3754,51.7471],[-4.3748,51.7497],[-4.3757,51.7525],[-4.376,51.7543],[-4.3758,51.7563],[-4.3722,51.7616],[-4.3718,51.7634],[-4.3718,51.7656],[-4.3722,51.7677],[-4.3687,51.7702],[-4.3668,51.7722],[-4.3658,51.7725],[-4.3642,51.7741],[-4.3634,51.7755],[-4.3627,51.778],[-4.3625,51.7799],[-4.3643,51.7813],[-4.3636,51.782],[-4.3644,51.7836],[-4.366,51.7847],[-4.3666,51.7858],[-4.3661,51.7873],[-4.3634,51.7886],[-4.3566,51.79],[-4.3511,51.7925],[-4.348,51.7947],[-4.3435,51.7969],[-4.3354,51.7967],[-4.3341,51.7968],[-4.3283,51.7988],[-4.325,51.8006],[-4.3232,51.8028],[-4.3225,51.8057],[-4.3226,51.8098],[-4.3219,51.811],[-4.3197,51.8134],[-4.3187,51.8157],[-4.3182,51.8183],[-4.3184,51.82],[-4.3193,51.8216],[-4.3234,51.8246],[-4.3271,51.8264],[-4.3269,51.8272],[-4.3233,51.8293],[-4.318,51.8326],[-4.3171,51.8337],[-4.3175,51.8344],[-4.3214,51.8364],[-4.3217,51.8371],[-4.3207,51.8377],[-4.3174,51.8368],[-4.3148,51.8369],[-4.3126,51.8389],[-4.3121,51.8399],[-4.3131,51.8412],[-4.316,51.8406],[-4.3179,51.8412],[-4.3185,51.8422],[-4.3159,51.8427],[-4.3149,51.8437],[-4.3149,51.8446],[-4.3156,51.8475],[-4.3165,51.8491],[-4.3163,51.8505],[-4.3142,51.8522],[-4.3124,51.8532],[-4.3081,51.8539],[-4.306,51.8541],[-4.3008,51.8549],[-4.2977,51.8537],[-4.2957,51.8539],[-4.2944,51.8545],[-4.2918,51.857],[-4.2929,51.8578],[-4.2941,51.858],[-4.2955,51.8573],[-4.2964,51.8579],[-4.2942,51.8598],[-4.2932,51.8598],[-4.2914,51.8581],[-4.2897,51.8581],[-4.2874,51.859],[-4.2872,51.8602],[-4.289,51.8613],[-4.2889,51.8627],[-4.2882,51.8629],[-4.2827,51.8622],[-4.2791,51.8608],[-4.2768,51.8585],[-4.2763,51.8586],[-4.2784,51.8611],[-4.2838,51.8628],[-4.2884,51.8633],[-4.2892,51.8629],[-4.2897,51.8614],[-4.2877,51.8598],[-4.2879,51.8592],[-4.2904,51.8583],[-4.2921,51.8593],[-4.2923,51.8602],[-4.2942,51.86],[-4.2954,51.8595],[-4.2974,51.8579],[-4.2964,51.8569],[-4.2936,51.8576],[-4.2923,51.8568],[-4.294,51.8552],[-4.2963,51.854],[-4.2974,51.854],[-4.3004,51.8552],[-4.3039,51.8551],[-4.3095,51.8542],[-4.3131,51.8533],[-4.315,51.8523],[-4.3174,51.8503],[-4.3171,51.8482],[-4.3157,51.8446],[-4.316,51.8434],[-4.3186,51.8428],[-4.3192,51.8421],[-4.3185,51.841],[-4.3162,51.8402],[-4.3133,51.8406],[-4.3133,51.8391],[-4.3144,51.8382],[-4.3175,51.8374],[-4.3202,51.8382],[-4.3224,51.8376],[-4.3219,51.8359],[-4.319,51.8344],[-4.3181,51.8336],[-4.3188,51.8329],[-4.3213,51.8317],[-4.3237,51.83],[-4.3283,51.8278],[-4.3281,51.8263],[-4.3253,51.8241],[-4.3236,51.8233],[-4.3203,51.8207],[-4.3198,51.82],[-4.3197,51.8182],[-4.321,51.8152],[-4.3242,51.8111],[-4.3246,51.8099],[-4.3248,51.8062],[-4.3263,51.8016],[-4.3273,51.8006],[-4.3304,51.7993],[-4.3349,51.7988],[-4.3415,51.7995],[-4.344,51.799],[-4.3466,51.7979],[-4.3562,51.7952],[-4.3597,51.7952],[-4.3623,51.7944],[-4.3676,51.7918],[-4.3706,51.7901],[-4.372,51.7871],[-4.3741,51.7849],[-4.3742,51.784],[-4.3732,51.7827],[-4.3737,51.7797],[-4.3747,51.7777],[-4.3768,51.7756],[-4.3808,51.7736],[-4.3821,51.7724],[-4.3818,51.7715],[-4.3828,51.7705],[-4.386,51.7687],[-4.3881,51.7668],[-4.3881,51.7652],[-4.3915,51.7637],[-4.3948,51.7634],[-4.3969,51.763],[-4.3982,51.7622],[-4.3998,51.7595],[-4.402,51.7579],[-4.4037,51.7573],[-4.4072,51.7569],[-4.4104,51.7575],[-4.4118,51.7584],[-4.4157,51.7592],[-4.4179,51.7602],[-4.4185,51.7617],[-4.4209,51.762],[-4.4224,51.7625],[-4.4261,51.7631],[-4.4266,51.7637],[-4.4312,51.7636],[-4.4337,51.7631],[-4.4359,51.7639],[-4.4362,51.7652],[-4.4399,51.7669],[-4.4414,51.7672],[-4.4448,51.7685],[-4.4463,51.7693],[-4.4487,51.77],[-4.4459,51.771],[-4.4459,51.7716],[-4.4397,51.7742],[-4.4401,51.775],[-4.4388,51.7763],[-4.4384,51.7787],[-4.438,51.7794],[-4.4391,51.7802],[-4.4407,51.7821],[-4.4462,51.7861],[-4.4481,51.7867],[-4.4511,51.7868],[-4.453,51.7872],[-4.4557,51.7895],[-4.4596,51.7901],[-4.4622,51.7901],[-4.4662,51.7889],[-4.4704,51.7896],[-4.4714,51.7901],[-4.4721,51.7914],[-4.4743,51.7931],[-4.4779,51.7938],[-4.4783,51.7934],[-4.475,51.7927],[-4.4736,51.792],[-4.4729,51.7902],[-4.4708,51.7889],[-4.4673,51.7882],[-4.4639,51.7881],[-4.459,51.7884],[-4.4546,51.7849],[-4.4513,51.7828],[-4.4494,51.782],[-4.4481,51.7811],[-4.4489,51.7803],[-4.4505,51.7777],[-4.4514,51.7756],[-4.453,51.774],[-4.4553,51.7725],[-4.4591,51.7708],[-4.4598,51.7692],[-4.4596,51.7681],[-4.4608,51.7676],[-4.4576,51.7659],[-4.4569,51.7642],[-4.4556,51.7626],[-4.4539,51.7619],[-4.4503,51.7619],[-4.448,51.761],[-4.4463,51.7598],[-4.4442,51.7589],[-4.4411,51.7562],[-4.4392,51.7557],[-4.4376,51.7544],[-4.4383,51.7538],[-4.4352,51.7527],[-4.434,51.7517],[-4.4313,51.7514],[-4.4317,51.7496],[-4.4302,51.75],[-4.4248,51.7487],[-4.4256,51.7478],[-4.4298,51.7482],[-4.4294,51.7474],[-4.4271,51.7473],[-4.4258,51.7466],[-4.423,51.7457],[-4.4205,51.7464],[-4.4177,51.7452],[-4.419,51.7433],[-4.4203,51.7424],[-4.424,51.7406],[-4.4347,51.7383],[-4.4373,51.7374],[-4.4437,51.7343],[-4.4454,51.7336],[-4.4479,51.733],[-4.4532,51.7325],[-4.4628,51.7317],[-4.4658,51.7318],[-4.4857,51.7343],[-4.4912,51.7351],[-4.4948,51.7354],[-4.5003,51.7358],[-4.5047,51.7359],[-4.5066,51.7363],[-4.5166,51.7375],[-4.536,51.7396],[-4.5531,51.7412],[-4.5597,51.7419],[-4.5622,51.741],[-4.5643,51.7398],[-4.5679,51.7372],[-4.5691,51.7372],[-4.5698,51.7381],[-4.5722,51.7383],[-4.574,51.7382],[-4.5773,51.7349],[-4.5786,51.7343],[-4.5841,51.7357],[-4.5855,51.7358],[-4.59,51.7366],[-4.6029,51.7377],[-4.6108,51.7381],[-4.6129,51.7381],[-4.6152,51.7377],[-4.616,51.7371],[-4.6198,51.7372],[-4.6235,51.7361],[-4.6247,51.7351],[-4.627,51.7349],[-4.6286,51.7339],[-4.6301,51.7339],[-4.633,51.7351],[-4.6405,51.7347],[-4.643,51.7339],[-4.6447,51.734],[-4.6573,51.7324],[-4.6632,51.7311],[-4.6651,51.7303],[-4.668,51.7297],[-4.6764,51.7271],[-4.6786,51.7254],[-4.6806,51.7251],[-4.6855,51.723],[-4.6878,51.7216],[-4.6877,51.7211],[-4.6894,51.719],[-4.6904,51.7182],[-4.6903,51.7172],[-4.693,51.716],[-4.6965,51.7127],[-4.6979,51.7111],[-4.6985,51.7095],[-4.6963,51.7091],[-4.6958,51.7072],[-4.6951,51.7059],[-4.6924,51.7045],[-4.6911,51.7025],[-4.6896,51.7018],[-4.6879,51.699],[-4.6872,51.6987],[-4.6818,51.698],[-4.6848,51.6963],[-4.6854,51.6951],[-4.6878,51.6932],[-4.6891,51.6928],[-4.6896,51.6917],[-4.6884,51.6912],[-4.6887,51.6904],[-4.6902,51.6896],[-4.6915,51.6896],[-4.6931,51.688],[-4.6945,51.6881],[-4.6944,51.6872],[-4.6975,51.6851],[-4.6971,51.684],[-4.6993,51.6804],[-4.6988,51.6793],[-4.7001,51.6791],[-4.7017,51.6771],[-4.702,51.6757],[-4.7017,51.6742],[-4.6999,51.6729],[-4.6973,51.6722],[-4.6966,51.6729],[-4.6939,51.673],[-4.6958,51.671],[-4.6984,51.6701],[-4.7003,51.6686],[-4.703,51.6684],[-4.7065,51.6659],[-4.7085,51.6643],[-4.7119,51.6612],[-4.7144,51.6587],[-4.7159,51.6567],[-4.7163,51.6553],[-4.716,51.6543],[-4.7131,51.6537],[-4.7107,51.6523],[-4.7135,51.6521],[-4.7144,51.6526],[-4.7168,51.6526],[-4.7213,51.6515],[-4.7228,51.6523],[-4.7252,51.6519],[-4.7288,51.6519],[-4.7296,51.6525],[-4.7364,51.6521],[-4.7381,51.6532],[-4.7406,51.654],[-4.7437,51.6534],[-4.7461,51.6526],[-4.7478,51.6528],[-4.7513,51.6537],[-4.7546,51.6532],[-4.757,51.6536],[-4.7583,51.6529],[-4.7603,51.6512],[-4.7615,51.6489],[-4.7613,51.6469],[-4.7607,51.6464],[-4.7562,51.6461],[-4.7558,51.6456],[-4.7561,51.6439],[-4.7587,51.6437],[-4.761,51.6443],[-4.7649,51.6436],[-4.7684,51.6447],[-4.7703,51.6427],[-4.7732,51.6425],[-4.7739,51.6432],[-4.7752,51.6424],[-4.7772,51.6423],[-4.7771,51.6413],[-4.7753,51.6403],[-4.7756,51.6394],[-4.777,51.6393],[-4.7791,51.6381],[-4.7808,51.6364],[-4.7801,51.636],[-4.7806,51.635],[-4.7841,51.635],[-4.786,51.6354],[-4.7871,51.6363],[-4.7869,51.6381],[-4.7886,51.6386],[-4.7899,51.6383],[-4.7919,51.6391],[-4.7926,51.6375],[-4.7941,51.6381],[-4.7962,51.6377],[-4.7965,51.6384],[-4.7984,51.6391],[-4.7998,51.6382],[-4.8034,51.6388],[-4.8052,51.6388],[-4.8074,51.6398],[-4.8069,51.641],[-4.8035,51.6421],[-4.8038,51.643],[-4.8071,51.6442],[-4.811,51.6441],[-4.813,51.645],[-4.8152,51.645],[-4.8173,51.6431],[-4.8199,51.6431],[-4.821,51.6425],[-4.824,51.6425],[-4.8253,51.6427],[-4.8264,51.6438],[-4.8254,51.6462],[-4.8279,51.6473],[-4.8297,51.6471],[-4.8315,51.648],[-4.835,51.6476],[-4.8358,51.6466],[-4.8361,51.6452],[-4.8382,51.6453],[-4.8403,51.6448],[-4.8428,51.6447],[-4.846,51.6452],[-4.8465,51.6461],[-4.8483,51.6473],[-4.8497,51.6465],[-4.8518,51.6465],[-4.8549,51.6471],[-4.8609,51.6471],[-4.8634,51.646],[-4.8671,51.6434],[-4.8675,51.641],[-4.8634,51.64],[-4.8617,51.6387],[-4.8633,51.6383],[-4.8681,51.6385],[-4.8702,51.6383],[-4.874,51.6373],[-4.8771,51.6371],[-4.8783,51.6353],[-4.8798,51.6351],[-4.8804,51.6336],[-4.8802,51.6324],[-4.8811,51.6318],[-4.8827,51.6323],[-4.8845,51.6322],[-4.8848,51.6314],[-4.886,51.6309],[-4.8882,51.6309],[-4.8904,51.6311],[-4.8968,51.6286],[-4.8974,51.6275],[-4.8987,51.6272],[-4.8986,51.6261],[-4.8999,51.6257],[-4.9006,51.6237],[-4.8995,51.6234],[-4.8985,51.6225],[-4.8993,51.6209],[-4.9006,51.6208],[-4.902,51.6194],[-4.9039,51.6192],[-4.9041,51.617],[-4.9017,51.6166],[-4.9007,51.6159],[-4.9007,51.6143],[-4.8994,51.6136],[-4.897,51.6131],[-4.8962,51.612],[-4.8962,51.611],[-4.8982,51.6102],[-4.9007,51.6115],[-4.9023,51.6109],[-4.9028,51.6125],[-4.9045,51.6124],[-4.9063,51.6117],[-4.9079,51.6121],[-4.9104,51.6108],[-4.9127,51.6113],[-4.9142,51.6106],[-4.9137,51.6095],[-4.9145,51.6083],[-4.9165,51.6079],[-4.9182,51.6086],[-4.9196,51.6101],[-4.9211,51.6097],[-4.9223,51.6084],[-4.9224,51.6067],[-4.9217,51.6056],[-4.9232,51.6047],[-4.9228,51.6035],[-4.9252,51.6016],[-4.9254,51.5992],[-4.9236,51.598],[-4.9234,51.5972],[-4.9262,51.5961],[-4.9279,51.5978],[-4.9306,51.5988],[-4.9333,51.5985],[-4.9352,51.5988],[-4.9377,51.5978],[-4.938,51.5973],[-4.9415,51.5979],[-4.9417,51.5973],[-4.9445,51.5978],[-4.9459,51.5972],[-4.9472,51.5981],[-4.9485,51.5974],[-4.9494,51.5981],[-4.9498,51.6],[-4.9516,51.6005],[-4.9525,51.6003],[-4.9533,51.6015],[-4.9554,51.6012],[-4.9564,51.6018],[-4.9552,51.6032],[-4.9561,51.6038],[-4.9611,51.6047],[-4.9655,51.6057],[-4.9735,51.6061],[-4.9748,51.6072],[-4.9749,51.6079],[-4.9738,51.6091],[-4.974,51.61],[-4.9767,51.6103],[-4.9774,51.6094],[-4.9806,51.6098],[-4.9819,51.6095],[-4.9835,51.6108],[-4.987,51.6119],[-4.9871,51.6123],[-4.9896,51.6128],[-4.9909,51.6111],[-4.9921,51.6112],[-4.9918,51.6124],[-4.9927,51.6126],[-4.9942,51.6113],[-4.9959,51.6117],[-4.9968,51.6107],[-4.9996,51.6107],[-5.0008,51.6102],[-5.0017,51.6105],[-5.0052,51.6094],[-5.0063,51.6086],[-5.0098,51.609],[-5.013,51.6097],[-5.0166,51.6114],[-5.0173,51.6128],[-5.0191,51.6137],[-5.0212,51.6144],[-5.022,51.6142],[-5.0256,51.6147],[-5.0294,51.6156],[-5.0311,51.6162],[-5.0322,51.6178],[-5.0342,51.6181],[-5.0354,51.6175],[-5.0393,51.6177],[-5.0408,51.6195],[-5.0437,51.6194],[-5.0454,51.6187],[-5.0472,51.6198],[-5.0502,51.62],[-5.0521,51.6196],[-5.0536,51.6209],[-5.0548,51.62],[-5.057,51.6201],[-5.0593,51.6206],[-5.0596,51.6215],[-5.0624,51.6231],[-5.0629,51.6245],[-5.0623,51.6252],[-5.0628,51.6265],[-5.0624,51.6273],[-5.0619,51.6296],[-5.0611,51.6298],[-5.0597,51.6316],[-5.0574,51.6326],[-5.0524,51.6333],[-5.0509,51.633],[-5.05,51.6343],[-5.0518,51.6349],[-5.0518,51.6359],[-5.0529,51.6364],[-5.0503,51.6372],[-5.0499,51.6378],[-5.05,51.6398],[-5.0521,51.6452],[-5.053,51.646],[-5.0553,51.647],[-5.0549,51.648],[-5.0554,51.65],[-5.0568,51.6521],[-5.0585,51.6532],[-5.0587,51.6555],[-5.0599,51.6573],[-5.065,51.6634],[-5.0668,51.6644],[-5.0679,51.6643],[-5.0711,51.6649],[-5.072,51.6644],[-5.0735,51.665],[-5.0746,51.6646],[-5.078,51.6647],[-5.0807,51.6655],[-5.0823,51.6649],[-5.0837,51.6652],[-5.0866,51.6662],[-5.0884,51.6659],[-5.0894,51.6661],[-5.0895,51.6671],[-5.0923,51.6664],[-5.0947,51.6686],[-5.0961,51.6679],[-5.0987,51.6672],[-5.1002,51.6672],[-5.1022,51.6677],[-5.1029,51.6685],[-5.1042,51.6686],[-5.1043,51.6694],[-5.1054,51.6697],[-5.1074,51.669],[-5.1079,51.6702],[-5.1114,51.6718],[-5.1135,51.6722],[-5.1126,51.6733],[-5.1137,51.674],[-5.1185,51.6729],[-5.1192,51.6716],[-5.1205,51.6711],[-5.1234,51.6712],[-5.1226,51.6719],[-5.1208,51.6721],[-5.1198,51.6734],[-5.1179,51.6741],[-5.1174,51.6747],[-5.1191,51.6756],[-5.1197,51.6763],[-5.1191,51.6775],[-5.1204,51.6777],[-5.121,51.6789],[-5.1223,51.6795],[-5.1223,51.6805],[-5.1256,51.6816],[-5.1247,51.6823],[-5.123,51.6825],[-5.121,51.6839],[-5.1187,51.6841],[-5.1163,51.6837],[-5.1158,51.6845],[-5.1128,51.6845],[-5.1126,51.6854],[-5.1114,51.6857],[-5.1078,51.6852],[-5.1067,51.6862],[-5.1068,51.687],[-5.1101,51.6875],[-5.11,51.6891],[-5.1134,51.6896],[-5.1129,51.6906],[-5.1134,51.6912],[-5.1099,51.6923],[-5.1082,51.692],[-5.1048,51.6921],[-5.1018,51.6914],[-5.0979,51.691],[-5.0964,51.6903],[-5.0944,51.6902],[-5.0938,51.6906],[-5.0908,51.6902],[-5.0868,51.6904],[-5.0845,51.6901],[-5.0795,51.6897],[-5.0777,51.6885],[-5.0751,51.6879],[-5.076,51.6869],[-5.0815,51.6846],[-5.0827,51.6844],[-5.0848,51.6849],[-5.0856,51.6838],[-5.084,51.6832],[-5.0835,51.6825],[-5.0812,51.6822],[-5.0783,51.6792],[-5.0753,51.6786],[-5.0741,51.678],[-5.0682,51.6769],[-5.0656,51.6768],[-5.0621,51.6776],[-5.0594,51.6778],[-5.0569,51.6767],[-5.0535,51.6767],[-5.0512,51.676],[-5.0481,51.6765],[-5.0454,51.6767],[-5.0435,51.6781],[-5.0423,51.681],[-5.0437,51.6829],[-5.0446,51.6848],[-5.0468,51.6853],[-5.0501,51.6869],[-5.0511,51.6868],[-5.0566,51.6878],[-5.0542,51.6887],[-5.052,51.6901],[-5.0511,51.6917],[-5.051,51.6935],[-5.0501,51.694],[-5.0477,51.6938],[-5.0448,51.6947],[-5.0408,51.6946],[-5.0383,51.6934],[-5.0356,51.695],[-5.0318,51.695],[-5.0298,51.6946],[-5.0274,51.6946],[-5.0223,51.6925],[-5.021,51.6917],[-5.0165,51.691],[-5.0146,51.6912],[-5.0124,51.6905],[-5.0102,51.6905],[-5.0082,51.6894],[-5.0066,51.6878],[-5.0048,51.6897],[-5.0017,51.6896],[-4.9991,51.6898],[-4.9973,51.6893],[-4.9955,51.6897],[-4.99,51.6889],[-4.9891,51.6885],[-4.9846,51.6897],[-4.9822,51.6896],[-4.9812,51.6891],[-4.9799,51.6867],[-4.9841,51.6862],[-4.985,51.685],[-4.9865,51.6848],[-4.9862,51.684],[-4.9844,51.6836],[-4.9819,51.681],[-4.9818,51.6798],[-4.9801,51.6791],[-4.9786,51.6777],[-4.9787,51.6767],[-4.9797,51.6755],[-4.9797,51.6745],[-4.9758,51.6744],[-4.9735,51.6732],[-4.9732,51.674],[-4.9716,51.6747],[-4.9684,51.675],[-4.9662,51.6756],[-4.9647,51.6764],[-4.9619,51.6766],[-4.9604,51.6755],[-4.9583,51.6755],[-4.9555,51.6763],[-4.9539,51.6761],[-4.9528,51.6755],[-4.9507,51.6765],[-4.9494,51.6768],[-4.9477,51.6765],[-4.9463,51.677],[-4.9423,51.6768],[-4.9408,51.6775],[-4.9395,51.6769],[-4.9406,51.6762],[-4.9391,51.6745],[-4.939,51.6736],[-4.9376,51.6722],[-4.9364,51.6737],[-4.9371,51.6756],[-4.9361,51.6763],[-4.937,51.6774],[-4.9352,51.6776],[-4.9349,51.6787],[-4.9358,51.6796],[-4.9322,51.6798],[-4.9305,51.6805],[-4.9258,51.6799],[-4.9248,51.6793],[-4.9223,51.6787],[-4.9225,51.6796],[-4.9239,51.6796],[-4.9248,51.6805],[-4.926,51.6809],[-4.9282,51.681],[-4.9309,51.6816],[-4.9332,51.6811],[-4.9371,51.681],[-4.9389,51.68],[-4.9446,51.6804],[-4.9463,51.6801],[-4.9516,51.6812],[-4.9539,51.6813],[-4.9583,51.6831],[-4.9631,51.6837],[-4.9645,51.6833],[-4.9702,51.6852],[-4.9723,51.6861],[-4.9749,51.6863],[-4.9765,51.6871],[-4.9768,51.6882],[-4.9748,51.6887],[-4.9729,51.6883],[-4.9718,51.6886],[-4.9689,51.6888],[-4.9671,51.6902],[-4.9662,51.6915],[-4.9652,51.6914],[-4.9635,51.6921],[-4.961,51.6925],[-4.9599,51.6935],[-4.9597,51.6952],[-4.9587,51.6977],[-4.9573,51.6978],[-4.9547,51.6973],[-4.9524,51.6973],[-4.9505,51.6966],[-4.9456,51.6959],[-4.9428,51.6957],[-4.9426,51.697],[-4.9438,51.6989],[-4.9425,51.6999],[-4.94,51.6994],[-4.9369,51.7008],[-4.9347,51.7014],[-4.9328,51.7046],[-4.9318,51.7046],[-4.9291,51.7039],[-4.9261,51.7022],[-4.9235,51.7013],[-4.9212,51.701],[-4.9204,51.7005],[-4.9211,51.6998],[-4.9218,51.6975],[-4.9205,51.6965],[-4.9191,51.6921],[-4.9176,51.694],[-4.9154,51.694],[-4.9142,51.6935],[-4.9138,51.6922],[-4.9121,51.6926],[-4.9116,51.6941],[-4.9072,51.6946],[-4.9057,51.6945],[-4.902,51.6932],[-4.9012,51.6935],[-4.8982,51.6934],[-4.8952,51.6931],[-4.8936,51.6943],[-4.8969,51.6941],[-4.8991,51.6946],[-4.901,51.6945],[-4.9059,51.6955],[-4.912,51.6965],[-4.914,51.6966],[-4.9179,51.698],[-4.9186,51.6987],[-4.9162,51.7001],[-4.914,51.7008],[-4.9094,51.7033],[-4.9074,51.7049],[-4.9069,51.706],[-4.9046,51.7078],[-4.9014,51.7084],[-4.8991,51.7083],[-4.8961,51.7077],[-4.8941,51.7077],[-4.8915,51.7062],[-4.892,51.7076],[-4.8889,51.7096],[-4.8876,51.711],[-4.8866,51.7143],[-4.8853,51.7165],[-4.8831,51.7167],[-4.8796,51.7166],[-4.8771,51.7163],[-4.8742,51.7168],[-4.8713,51.7166],[-4.8701,51.7167],[-4.8682,51.7163],[-4.8641,51.7146],[-4.861,51.7117],[-4.8598,51.7101],[-4.8577,51.7079],[-4.8591,51.707],[-4.8584,51.7061],[-4.8564,51.7075],[-4.8553,51.7066],[-4.8547,51.7051],[-4.8528,51.7048],[-4.8487,51.7025],[-4.849,51.7016],[-4.8515,51.6991],[-4.8524,51.6979],[-4.8513,51.6976],[-4.8502,51.6981],[-4.8489,51.6993],[-4.8473,51.7002],[-4.8457,51.7006],[-4.8451,51.7001],[-4.8462,51.6976],[-4.8441,51.6971],[-4.8424,51.6954],[-4.8407,51.6944],[-4.84,51.695],[-4.8433,51.6979],[-4.8433,51.6994],[-4.8412,51.7002],[-4.839,51.7002],[-4.837,51.6992],[-4.8346,51.6984],[-4.8316,51.6986],[-4.8302,51.6991],[-4.8271,51.6989],[-4.8276,51.6997],[-4.8318,51.7002],[-4.8354,51.7],[-4.8382,51.7014],[-4.8393,51.7014],[-4.843,51.7008],[-4.8444,51.7008],[-4.8476,51.703],[-4.8494,51.7053],[-4.848,51.706],[-4.8463,51.7058],[-4.845,51.7075],[-4.8463,51.7076],[-4.8472,51.7091],[-4.8494,51.7093],[-4.8501,51.71],[-4.8503,51.7115],[-4.8531,51.7126],[-4.8545,51.7135],[-4.8552,51.7153],[-4.8562,51.7161],[-4.8579,51.7167],[-4.8585,51.7185],[-4.8578,51.7204],[-4.8559,51.7202],[-4.8556,51.7175],[-4.8544,51.7178],[-4.8547,51.7187],[-4.8539,51.7204],[-4.8506,51.7197],[-4.848,51.7222],[-4.8458,51.7227],[-4.8421,51.7228],[-4.8393,51.7226],[-4.8355,51.7219],[-4.8333,51.7223],[-4.8321,51.7234],[-4.832,51.7244],[-4.8297,51.7251],[-4.8273,51.7247],[-4.8264,51.7253],[-4.83,51.7258],[-4.833,51.7254],[-4.834,51.7239],[-4.8352,51.7237],[-4.8381,51.725],[-4.8423,51.7249],[-4.8459,51.7255],[-4.8521,51.7239],[-4.8538,51.7249],[-4.8554,51.7244],[-4.8546,51.7232],[-4.8563,51.7225],[-4.8587,51.7226],[-4.8612,51.7232],[-4.8636,51.7223],[-4.8651,51.7226],[-4.8678,51.7238],[-4.8697,51.7239],[-4.8702,51.7226],[-4.8725,51.7201],[-4.8748,51.7193],[-4.8775,51.719],[-4.8785,51.7183],[-4.8813,51.7186],[-4.8824,51.7192],[-4.8841,51.7193],[-4.8833,51.7222],[-4.8835,51.7238],[-4.8845,51.7266],[-4.8842,51.7289],[-4.8835,51.7314],[-4.8828,51.7322],[-4.8808,51.7325],[-4.8766,51.7322],[-4.8745,51.7318],[-4.8723,51.7323],[-4.8714,51.733],[-4.8726,51.7338],[-4.8759,51.7338],[-4.8774,51.7345],[-4.8787,51.736],[-4.8815,51.735],[-4.8839,51.7357],[-4.8851,51.7366],[-4.888,51.738],[-4.8924,51.7388],[-4.8962,51.74],[-4.8969,51.7407],[-4.8955,51.7432],[-4.8941,51.7443],[-4.8937,51.7472],[-4.8926,51.7495],[-4.8929,51.7513],[-4.8939,51.7523],[-4.894,51.7544],[-4.8918,51.7568],[-4.89,51.758],[-4.8895,51.7604],[-4.8864,51.7605],[-4.8845,51.7598],[-4.8822,51.7608],[-4.8852,51.7609],[-4.8868,51.7622],[-4.8896,51.7635],[-4.8885,51.7655],[-4.8881,51.7672],[-4.887,51.7675],[-4.8855,51.7688],[-4.882,51.7701],[-4.881,51.7695],[-4.8796,51.7707],[-4.8769,51.771],[-4.873,51.7722],[-4.8714,51.7704],[-4.8708,51.771],[-4.8723,51.7719],[-4.8722,51.7727],[-4.8697,51.7742],[-4.867,51.7765],[-4.8663,51.779],[-4.8653,51.7799],[-4.8644,51.7835],[-4.8629,51.784],[-4.8605,51.783],[-4.8598,51.7833],[-4.8605,51.7849],[-4.8595,51.785],[-4.8545,51.787],[-4.852,51.7876],[-4.8483,51.7877],[-4.8442,51.7886],[-4.8419,51.7886],[-4.8392,51.7896],[-4.8354,51.7896],[-4.8316,51.7891],[-4.828,51.7895],[-4.8264,51.7899],[-4.8235,51.7911],[-4.8221,51.7932],[-4.8259,51.7907],[-4.8299,51.79],[-4.8314,51.7901],[-4.8347,51.7908],[-4.8351,51.7912],[-4.8379,51.7913],[-4.8437,51.7906],[-4.8467,51.7908],[-4.8511,51.7903],[-4.8519,51.7897],[-4.8541,51.7904],[-4.8544,51.7891],[-4.8575,51.7889],[-4.859,51.7876],[-4.861,51.788],[-4.8618,51.7875],[-4.862,51.7859],[-4.8654,51.785],[-4.8678,51.7827],[-4.8689,51.7796],[-4.8704,51.7789],[-4.871,51.7779],[-4.8726,51.7772],[-4.8739,51.776],[-4.8759,51.7749],[-4.8777,51.7744],[-4.8799,51.7749],[-4.8837,51.7752],[-4.8833,51.7741],[-4.8854,51.7725],[-4.8881,51.7729],[-4.889,51.7717],[-4.8914,51.7709],[-4.895,51.7684],[-4.8971,51.7684],[-4.9013,51.7717],[-4.9057,51.7733],[-4.9057,51.7755],[-4.9077,51.7758],[-4.9081,51.7765],[-4.9076,51.7781],[-4.9086,51.7831],[-4.9076,51.7842],[-4.9083,51.7848],[-4.91,51.7838],[-4.9094,51.7815],[-4.9087,51.7804],[-4.9095,51.7796],[-4.9091,51.7782],[-4.9101,51.7771],[-4.9096,51.7756],[-4.9086,51.7747],[-4.9086,51.7732],[-4.9106,51.773],[-4.9133,51.7733],[-4.9151,51.774],[-4.9223,51.7749],[-4.9233,51.7744],[-4.9281,51.7733],[-4.9281,51.7729],[-4.9317,51.7714],[-4.9337,51.7703],[-4.9365,51.7679],[-4.9379,51.7671],[-4.9398,51.767],[-4.9417,51.7677],[-4.9428,51.769],[-4.9435,51.7722],[-4.9433,51.7751],[-4.9423,51.7775],[-4.9408,51.778],[-4.9355,51.7806],[-4.9343,51.7817],[-4.9339,51.7834],[-4.9367,51.7858],[-4.9383,51.7859],[-4.9387,51.7867],[-4.9404,51.7863],[-4.9437,51.7883],[-4.9485,51.7892],[-4.9507,51.79],[-4.9519,51.791],[-4.9525,51.7926],[-4.9538,51.7946],[-4.9555,51.7959],[-4.9576,51.7967],[-4.9594,51.7968],[-4.9595,51.7961],[-4.9571,51.7962],[-4.9562,51.7948],[-4.9548,51.7944],[-4.9541,51.7937],[-4.9532,51.7908],[-4.9511,51.789],[-4.9474,51.7877],[-4.9453,51.7874],[-4.9431,51.7855],[-4.9397,51.7849],[-4.936,51.7831],[-4.938,51.7818],[-4.9412,51.7807],[-4.945,51.7785],[-4.9458,51.7769],[-4.9457,51.7757],[-4.9472,51.7729],[-4.9467,51.7707],[-4.9478,51.7695],[-4.945,51.7679],[-4.9443,51.767],[-4.9422,51.7658],[-4.9392,51.7652],[-4.9376,51.7654],[-4.9344,51.7664],[-4.934,51.7671],[-4.9325,51.7673],[-4.9286,51.7688],[-4.9206,51.7712],[-4.9155,51.7713],[-4.9102,51.7699],[-4.9069,51.7678],[-4.9036,51.7669],[-4.9018,51.7656],[-4.901,51.7642],[-4.8997,51.7626],[-4.9001,51.7621],[-4.9047,51.7609],[-4.9075,51.7612],[-4.9092,51.7632],[-4.912,51.7641],[-4.9142,51.7639],[-4.9144,51.7623],[-4.911,51.7626],[-4.9088,51.7616],[-4.9075,51.7603],[-4.9059,51.7598],[-4.9054,51.7587],[-4.9043,51.7583],[-4.9031,51.7566],[-4.9007,51.7544],[-4.9008,51.7525],[-4.8999,51.7502],[-4.8996,51.7473],[-4.9009,51.7462],[-4.9032,51.7461],[-4.9049,51.7473],[-4.9054,51.7458],[-4.9069,51.7456],[-4.9099,51.746],[-4.9087,51.7443],[-4.9051,51.7442],[-4.9036,51.7432],[-4.9045,51.7417],[-4.9025,51.7399],[-4.9007,51.7374],[-4.8963,51.7358],[-4.8934,51.7349],[-4.8891,51.733],[-4.8879,51.7322],[-4.8872,51.7308],[-4.8885,51.7295],[-4.8884,51.7285],[-4.8895,51.7271],[-4.8882,51.7255],[-4.8882,51.7245],[-4.8912,51.7202],[-4.8929,51.7188],[-4.8934,51.7169],[-4.8929,51.7134],[-4.8935,51.7124],[-4.8951,51.711],[-4.897,51.7108],[-4.8987,51.7117],[-4.901,51.7119],[-4.9014,51.7115],[-4.9037,51.7121],[-4.9056,51.712],[-4.9091,51.7111],[-4.9142,51.7084],[-4.916,51.7067],[-4.9191,51.7054],[-4.9204,51.7053],[-4.9227,51.7062],[-4.9248,51.7064],[-4.9266,51.7079],[-4.9284,51.7089],[-4.9346,51.7096],[-4.9386,51.7091],[-4.9399,51.7084],[-4.9419,51.7087],[-4.9408,51.7099],[-4.9409,51.7109],[-4.9417,51.7125],[-4.9405,51.7136],[-4.9412,51.7146],[-4.9428,51.7163],[-4.9443,51.7164],[-4.9422,51.7136],[-4.9427,51.7114],[-4.9425,51.7101],[-4.9432,51.7088],[-4.9432,51.7052],[-4.9455,51.7047],[-4.9484,51.7047],[-4.9498,51.7053],[-4.9523,51.706],[-4.9557,51.7075],[-4.9574,51.7069],[-4.9601,51.7066],[-4.9625,51.7059],[-4.965,51.7053],[-4.9683,51.7056],[-4.9702,51.705],[-4.9715,51.7042],[-4.9715,51.7036],[-4.974,51.7027],[-4.9768,51.7011],[-4.9799,51.7003],[-4.983,51.7],[-4.9849,51.6994],[-4.9867,51.6997],[-4.9905,51.6999],[-4.991,51.7001],[-4.9961,51.7006],[-5.0009,51.7012],[-5.0055,51.7024],[-5.0088,51.7028],[-5.0128,51.7045],[-5.0144,51.7046],[-5.0157,51.7053],[-5.0194,51.7065],[-5.0212,51.7081],[-5.02,51.7086],[-5.0183,51.712],[-5.0184,51.7134],[-5.0175,51.7146],[-5.0167,51.7145],[-5.0153,51.7156],[-5.0155,51.7164],[-5.0177,51.7148],[-5.0207,51.7144],[-5.0203,51.713],[-5.0213,51.7101],[-5.0226,51.7079],[-5.0263,51.7095],[-5.0294,51.7094],[-5.0342,51.7112],[-5.0401,51.7084],[-5.0412,51.7077],[-5.0436,51.7076],[-5.0449,51.7081],[-5.0489,51.7084],[-5.0518,51.7072],[-5.0561,51.7075],[-5.0569,51.708],[-5.0566,51.7093],[-5.0584,51.7099],[-5.0603,51.71],[-5.062,51.7098],[-5.0627,51.7091],[-5.0629,51.7075],[-5.0649,51.7079],[-5.0665,51.7076],[-5.0702,51.7077],[-5.0712,51.7069],[-5.0722,51.7069],[-5.0738,51.7063],[-5.0751,51.7063],[-5.0786,51.7074],[-5.079,51.707],[-5.0811,51.7064],[-5.0838,51.7065],[-5.085,51.7063],[-5.0865,51.7072],[-5.088,51.7078],[-5.0877,51.7089],[-5.0883,51.7096],[-5.0868,51.7104],[-5.0864,51.7119],[-5.0882,51.7124],[-5.0887,51.713</t>
  </si>
  <si>
    <t>{"type":"MultiPolygon","coordinates":[[[[-3.8067,51.7879],[-3.8068,51.7875],[-3.8037,51.7859],[-3.802,51.783],[-3.8017,51.7817],[-3.7993,51.7813],[-3.7966,51.7822],[-3.7934,51.7795],[-3.7914,51.7785],[-3.7905,51.7775],[-3.7855,51.7752],[-3.7837,51.7739],[-3.7824,51.7735],[-3.7809,51.772],[-3.7802,51.7704],[-3.7802,51.7688],[-3.7797,51.7678],[-3.7784,51.7672],[-3.7779,51.7662],[-3.7785,51.7644],[-3.7774,51.763],[-3.7784,51.7622],[-3.7783,51.7603],[-3.7799,51.76],[-3.7803,51.7593],[-3.7776,51.7567],[-3.7703,51.7545],[-3.7683,51.7545],[-3.7624,51.7536],[-3.7603,51.7531],[-3.7555,51.7528],[-3.7538,51.7534],[-3.7513,51.7532],[-3.7509,51.7541],[-3.7461,51.7534],[-3.7445,51.7542],[-3.7441,51.755],[-3.7423,51.7567],[-3.7428,51.7573],[-3.7375,51.7581],[-3.7355,51.7618],[-3.7351,51.7645],[-3.7331,51.7651],[-3.7335,51.7662],[-3.7322,51.7672],[-3.7337,51.769],[-3.7367,51.7698],[-3.7339,51.7715],[-3.7291,51.7755],[-3.7275,51.7763],[-3.7255,51.7769],[-3.7227,51.7772],[-3.7191,51.7782],[-3.7113,51.7785],[-3.7095,51.7791],[-3.7065,51.7796],[-3.6941,51.7814],[-3.6908,51.7816],[-3.6883,51.7805],[-3.6858,51.7802],[-3.6827,51.7811],[-3.6815,51.7819],[-3.6792,51.7842],[-3.6768,51.7842],[-3.6745,51.785],[-3.6704,51.7872],[-3.6702,51.786],[-3.6686,51.7858],[-3.6656,51.7861],[-3.6638,51.7861],[-3.6641,51.7851],[-3.6566,51.7852],[-3.6529,51.7854],[-3.6522,51.7837],[-3.6508,51.7834],[-3.6492,51.7823],[-3.6474,51.7827],[-3.6454,51.7822],[-3.6447,51.7816],[-3.6412,51.7812],[-3.6402,51.7806],[-3.6402,51.7795],[-3.639,51.7793],[-3.6382,51.7784],[-3.6383,51.7774],[-3.6369,51.7772],[-3.6344,51.7779],[-3.6329,51.7769],[-3.6298,51.7759],[-3.629,51.7749],[-3.6227,51.7745],[-3.62,51.7748],[-3.6184,51.7739],[-3.6173,51.7741],[-3.6152,51.7734],[-3.6122,51.7718],[-3.6089,51.7718],[-3.6048,51.7727],[-3.6046,51.7736],[-3.6036,51.7739],[-3.6026,51.773],[-3.601,51.7725],[-3.601,51.7713],[-3.5998,51.7714],[-3.5978,51.77],[-3.598,51.7676],[-3.5966,51.7655],[-3.598,51.7644],[-3.595,51.7622],[-3.5946,51.7607],[-3.5958,51.7588],[-3.5946,51.7581],[-3.5927,51.7557],[-3.5913,51.7546],[-3.5937,51.7532],[-3.5917,51.7516],[-3.5902,51.75],[-3.5913,51.749],[-3.5816,51.7352],[-3.5802,51.7284],[-3.5802,51.7266],[-3.5797,51.7235],[-3.579,51.7223],[-3.5786,51.7179],[-3.5822,51.714],[-3.5837,51.7078],[-3.5852,51.7031],[-3.5813,51.6954],[-3.5864,51.6904],[-3.5845,51.6862],[-3.5885,51.6818],[-3.5896,51.6793],[-3.5819,51.6736],[-3.5803,51.6712],[-3.5762,51.6635],[-3.5748,51.6621],[-3.5699,51.6588],[-3.5639,51.6549],[-3.5623,51.6491],[-3.5618,51.6474],[-3.5633,51.6455],[-3.5609,51.6449],[-3.5574,51.6457],[-3.5502,51.6458],[-3.5486,51.6455],[-3.5464,51.6444],[-3.544,51.6439],[-3.5416,51.6439],[-3.5386,51.6443],[-3.5372,51.6439],[-3.5357,51.6415],[-3.5358,51.6404],[-3.5343,51.64],[-3.5336,51.639],[-3.5248,51.6356],[-3.5231,51.6341],[-3.5206,51.6299],[-3.515,51.6235],[-3.51,51.6181],[-3.509,51.6177],[-3.5033,51.6162],[-3.5027,51.6151],[-3.5016,51.6145],[-3.5,51.6143],[-3.4981,51.6116],[-3.4964,51.6105],[-3.4919,51.6096],[-3.4862,51.6101],[-3.4851,51.6091],[-3.4842,51.6075],[-3.4813,51.6058],[-3.4783,51.6053],[-3.4769,51.6045],[-3.4763,51.6036],[-3.4735,51.6024],[-3.4725,51.6013],[-3.4717,51.5986],[-3.4717,51.5965],[-3.4725,51.595],[-3.4734,51.5942],[-3.4746,51.5925],[-3.4754,51.5922],[-3.4761,51.5899],[-3.477,51.5884],[-3.4779,51.5883],[-3.4782,51.5872],[-3.4774,51.5852],[-3.476,51.5839],[-3.4768,51.5812],[-3.4785,51.5804],[-3.48,51.5781],[-3.4815,51.5779],[-3.485,51.5766],[-3.4863,51.5765],[-3.4867,51.5754],[-3.4882,51.5754],[-3.4887,51.5742],[-3.4866,51.5742],[-3.4846,51.5737],[-3.4836,51.5726],[-3.4855,51.5707],[-3.4856,51.5697],[-3.4824,51.5679],[-3.4805,51.5671],[-3.4768,51.5664],[-3.4775,51.5654],[-3.4774,51.5638],[-3.4779,51.5625],[-3.4782,51.5602],[-3.4794,51.5597],[-3.4802,51.5587],[-3.4799,51.5581],[-3.4752,51.557],[-3.4723,51.555],[-3.4705,51.5541],[-3.4695,51.5518],[-3.4695,51.5488],[-3.4681,51.5474],[-3.4673,51.5462],[-3.465,51.5445],[-3.4635,51.5441],[-3.463,51.5434],[-3.4637,51.5425],[-3.4655,51.5414],[-3.4681,51.5405],[-3.4712,51.5404],[-3.4721,51.5406],[-3.4746,51.5402],[-3.4761,51.5389],[-3.4772,51.5385],[-3.4785,51.5364],[-3.4789,51.5363],[-3.4798,51.5342],[-3.4811,51.5326],[-3.4819,51.5312],[-3.4817,51.5301],[-3.4803,51.5301],[-3.4807,51.5283],[-3.4813,51.5284],[-3.4829,51.5271],[-3.4836,51.5259],[-3.4833,51.5251],[-3.4842,51.5239],[-3.4837,51.523],[-3.484,51.5218],[-3.4851,51.5197],[-3.4875,51.517],[-3.4899,51.516],[-3.4914,51.5158],[-3.493,51.5146],[-3.4953,51.5142],[-3.4975,51.5126],[-3.5005,51.5117],[-3.5056,51.5094],[-3.5071,51.5092],[-3.5083,51.5084],[-3.5083,51.507],[-3.5093,51.506],[-3.5123,51.5047],[-3.513,51.5039],[-3.5157,51.5028],[-3.5169,51.5031],[-3.5193,51.5019],[-3.5204,51.5017],[-3.5224,51.5021],[-3.5241,51.5009],[-3.5264,51.5007],[-3.5286,51.5015],[-3.5292,51.5012],[-3.5283,51.4998],[-3.5258,51.4975],[-3.527,51.4966],[-3.5275,51.4956],[-3.5287,51.4955],[-3.5276,51.4937],[-3.5337,51.4923],[-3.5361,51.4919],[-3.5394,51.491],[-3.5356,51.4897],[-3.5335,51.4886],[-3.5327,51.4863],[-3.5317,51.485],[-3.5325,51.4821],[-3.5335,51.4819],[-3.5381,51.4843],[-3.5547,51.4928],[-3.558,51.4923],[-3.5598,51.4917],[-3.5661,51.4902],[-3.5717,51.4881],[-3.5747,51.4863],[-3.5782,51.4854],[-3.5804,51.4851],[-3.5841,51.4833],[-3.5884,51.4826],[-3.593,51.4822],[-3.5944,51.4832],[-3.5963,51.4833],[-3.5972,51.4844],[-3.6023,51.4831],[-3.6046,51.482],[-3.6062,51.4821],[-3.6084,51.4813],[-3.612,51.4809],[-3.6129,51.4803],[-3.6152,51.4798],[-3.6169,51.4776],[-3.6196,51.4766],[-3.6223,51.4759],[-3.6231,51.4754],[-3.6281,51.4742],[-3.6313,51.4739],[-3.6343,51.473],[-3.6351,51.4724],[-3.6375,51.4713],[-3.6384,51.4702],[-3.64,51.4707],[-3.643,51.4726],[-3.6476,51.4761],[-3.6504,51.4777],[-3.6533,51.4782],[-3.6544,51.4788],[-3.6574,51.4793],[-3.6584,51.4798],[-3.66,51.4798],[-3.6626,51.4805],[-3.6666,51.4807],[-3.6697,51.4801],[-3.6719,51.4799],[-3.6743,51.4794],[-3.6763,51.4784],[-3.6759,51.4774],[-3.6786,51.4753],[-3.6783,51.4746],[-3.6791,51.4738],[-3.6823,51.4756],[-3.6824,51.4761],[-3.6855,51.477],[-3.6884,51.4769],[-3.6886,51.4757],[-3.6909,51.4777],[-3.6954,51.4784],[-3.6985,51.4782],[-3.7,51.4757],[-3.7018,51.4755],[-3.7011,51.4747],[-3.7018,51.4734],[-3.7031,51.4741],[-3.7047,51.4758],[-3.7059,51.4761],[-3.7068,51.4755],[-3.7103,51.4755],[-3.7112,51.4759],[-3.7117,51.4772],[-3.716,51.4795],[-3.7183,51.4789],[-3.7205,51.4797],[-3.7209,51.4803],[-3.7204,51.4815],[-3.7214,51.4825],[-3.7231,51.4837],[-3.7235,51.4855],[-3.7252,51.4872],[-3.7244,51.4887],[-3.7264,51.49],[-3.7284,51.4919],[-3.7283,51.4927],[-3.7304,51.4938],[-3.7321,51.4954],[-3.734,51.496],[-3.7331,51.4972],[-3.7353,51.4992],[-3.7371,51.4993],[-3.7396,51.5002],[-3.7407,51.4998],[-3.7437,51.5014],[-3.7439,51.5025],[-3.745,51.5036],[-3.747,51.5043],[-3.7485,51.5038],[-3.7491,51.5045],[-3.7474,51.5053],[-3.7459,51.5064],[-3.7461,51.5075],[-3.7502,51.5122],[-3.7522,51.5149],[-3.7555,51.5208],[-3.759,51.5281],[-3.7627,51.5365],[-3.762,51.5378],[-3.7664,51.5425],[-3.7708,51.5476],[-3.7734,51.551],[-3.7749,51.5532],[-3.7784,51.558],[-3.7798,51.5601],[-3.7813,51.561],[-3.7832,51.5629],[-3.7863,51.5663],[-3.7899,51.5698],[-3.7919,51.5709],[-3.7967,51.5691],[-3.7971,51.5694],[-3.7964,51.5727],[-3.7969,51.5747],[-3.7977,51.5763],[-3.8005,51.5797],[-3.8025,51.5817],[-3.8039,51.5819],[-3.808,51.5815],[-3.8084,51.582],[-3.8044,51.5823],[-3.8018,51.5829],[-3.7991,51.5832],[-3.7986,51.5843],[-3.7974,51.5893],[-3.7968,51.5904],[-3.7976,51.5907],[-3.7994,51.5854],[-3.8016,51.5841],[-3.8043,51.5836],[-3.8054,51.5839],[-3.8067,51.5853],[-3.8092,51.5864],[-3.8106,51.5885],[-3.8153,51.5919],[-3.8197,51.5947],[-3.8302,51.6004],[-3.8353,51.6034],[-3.8429,51.6077],[-3.8479,51.6117],[-3.849,51.6124],[-3.8507,51.6142],[-3.8499,51.6155],[-3.8469,51.6165],[-3.8454,51.6178],[-3.8433,51.618],[-3.8433,51.6189],[-3.8399,51.6198],[-3.8395,51.6207],[-3.8378,51.6216],[-3.8349,51.6226],[-3.8322,51.625],[-3.8312,51.625],[-3.8281,51.626],[-3.8266,51.6267],[-3.8247,51.6283],[-3.8257,51.6288],[-3.8303,51.6264],[-3.8316,51.6263],[-3.8312,51.628],[-3.8311,51.63],[-3.8304,51.6355],[-3.8309,51.6367],[-3.8345,51.6384],[-3.8352,51.6394],[-3.8355,51.6422],[-3.8365,51.6422],[-3.8373,51.6433],[-3.8377,51.6446],[-3.8377,51.6468],[-3.8373,51.6495],[-3.8359,51.6517],[-3.8326,51.6548],[-3.8312,51.6557],[-3.8301,51.6555],[-3.8286,51.6545],[-3.8244,51.6533],[-3.8222,51.6534],[-3.8188,51.6545],[-3.8167,51.6557],[-3.8138,51.6589],[-3.8127,51.6596],[-3.8101,51.6621],[-3.8088,51.6648],[-3.8074,51.6661],[-3.8036,51.6663],[-3.8013,51.666],[-3.7967,51.6666],[-3.7977,51.6672],[-3.8,51.6665],[-3.807,51.6667],[-3.8083,51.666],[-3.8096,51.6643],[-3.8101,51.6629],[-3.8187,51.6555],[-3.8202,51.6548],[-3.8229,51.6542],[-3.8253,51.6544],[-3.8279,51.6553],[-3.8308,51.6566],[-3.8331,51.6557],[-3.8366,51.6526],[-3.8383,51.6505],[-3.8387,51.6485],[-3.839,51.6452],[-3.8388,51.6431],[-3.8365,51.6389],[-3.8358,51.6381],[-3.8325,51.6362],[-3.8318,51.6341],[-3.8329,51.631],[-3.8331,51.6292],[-3.8344,51.6298],[-3.835,51.6287],[-3.8332,51.6286],[-3.834,51.6267],[-3.8365,51.6239],[-3.8392,51.6227],[-3.8434,51.6221],[-3.8447,51.6213],[-3.8481,51.6211],[-3.8479,51.6203],[-3.8488,51.6192],[-3.8502,51.6186],[-3.8534,51.6182],[-3.855,51.6182],[-3.8613,51.6193],[-3.8673,51.6194],[-3.8684,51.6192],[-3.8701,51.6181],[-3.8726,51.6174],[-3.8766,51.6168],[-3.8789,51.6167],[-3.8829,51.6171],[-3.8846,51.6175],[-3.8864,51.6176],[-3.8886,51.6183],[-3.8929,51.6188],[-3.8937,51.6188],[-3.9022,51.6134],[-3.9032,51.6131],[-3.9183,51.6095],[-3.9209,51.6093],[-3.9229,51.6094],[-3.9228,51.6101],[-3.9246,51.6115],[-3.9266,51.6116],[-3.926,51.6153],[-3.9283,51.6157],[-3.9293,51.6167],[-3.9302,51.6163],[-3.9287,51.6138],[-3.9292,51.6134],[-3.9358,51.6138],[-3.94,51.6138],[-3.9434,51.6131],[-3.953,51.6128],[-3.9583,51.6122],[-3.9616,51.6116],[-3.9686,51.61],[-3.977,51.6073],[-3.9824,51.6048],[-3.9861,51.6027],[-3.9927,51.5986],[-3.9938,51.5967],[-3.9953,51.5952],[-3.9971,51.5923],[-3.9995,51.5871],[-3.9997,51.5857],[-4.0006,51.5831],[-4.0006,51.5804],[-3.9989,51.5782],[-3.9982,51.5759],[-3.9968,51.5747],[-3.9921,51.5729],[-3.9819,51.5703],[-3.9812,51.57],[-3.9768,51.569],[-3.9772,51.5674],[-3.9784,51.5676],[-3.9802,51.567],[-3.9808,51.5647],[-3.9821,51.5645],[-3.9835,51.5647],[-3.984,51.5661],[-3.9858,51.5653],[-3.9883,51.5649],[-3.9896,51.564],[-3.9912,51.5638],[-3.9932,51.5632],[-3.995,51.5639],[-3.9975,51.5642],[-3.9984,51.5647],[-4.0011,51.5647],[-4.0033,51.5656],[-4.0065,51.5677],[-4.009,51.5681],[-4.0114,51.568],[-4.0146,51.567],[-4.0138,51.5662],[-4.014,51.564],[-4.0163,51.5645],[-4.0203,51.564],[-4.0219,51.5636],[-4.0235,51.5639],[-4.024,51.5632],[-4.0264,51.5646],[-4.0261,51.5653],[-4.0273,51.5667],[-4.0306,51.5679],[-4.0311,51.5685],[-4.0309,51.5697],[-4.0341,51.5701],[-4.0364,51.5697],[-4.0369,51.5683],[-4.0409,51.5679],[-4.0427,51.568],[-4.0425,51.5672],[-4.0451,51.5655],[-4.0485,51.5662],[-4.0517,51.5651],[-4.0522,51.5644],[-4.0543,51.5647],[-4.0549,51.5651],[-4.0575,51.5646],[-4.0587,51.5639],[-4.059,51.5631],[-4.0586,51.5606],[-4.0592,51.5592],[-4.0604,51.5583],[-4.0635,51.5573],[-4.067,51.5579],[-4.068,51.559],[-4.0699,51.5595],[-4.0721,51.5613],[-4.0745,51.5622],[-4.0761,51.5621],[-4.0772,51.5615],[-4.0792,51.5621],[-4.081,51.562],[-4.083,51.5615],[-4.0868,51.5622],[-4.0886,51.5645],[-4.0918,51.5643],[-4.093,51.5647],[-4.0941,51.5656],[-4.0956,51.5653],[-4.0994,51.5655],[-4.102,51.5653],[-4.104,51.5668],[-4.1044,51.5676],[-4.1058,51.5682],[-4.106,51.569],[-4.1075,51.5697],[-4.1109,51.5697],[-4.1091,51.5711],[-4.1094,51.5732],[-4.1115,51.5733],[-4.1144,51.5726],[-4.117,51.5702],[-4.1187,51.5706],[-4.1205,51.5692],[-4.1236,51.5685],[-4.1236,51.5698],[-4.1257,51.5701],[-4.1267,51.5695],[-4.1287,51.5697],[-4.1343,51.5689],[-4.1407,51.5686],[-4.1436,51.5689],[-4.1434,51.5682],[-4.1455,51.567],[-4.1492,51.5656],[-4.1533,51.5639],[-4.1565,51.5619],[-4.1593,51.5592],[-4.1609,51.5561],[-4.161,51.5552],[-4.1584,51.5543],[-4.158,51.5538],[-4.1518,51.5502],[-4.1501,51.5501],[-4.1474,51.548],[-4.1461,51.5451],[-4.1476,51.5434],[-4.1503,51.5427],[-4.1523,51.5411],[-4.1559,51.5412],[-4.1609,51.5442],[-4.1635,51.5447],[-4.1645,51.5445],[-4.1696,51.5456],[-4.172,51.546],[-4.1738,51.5467],[-4.1763,51.5466],[-4.179,51.5474],[-4.1801,51.547],[-4.1822,51.5484],[-4.1838,51.5484],[-4.1847,51.5478],[-4.1867,51.5478],[-4.1876,51.5471],[-4.1908,51.5473],[-4.1917,51.548],[-4.1951,51.5481],[-4.2007,51.5476],[-4.2023,51.5472],[-4.2059,51.5459],[-4.2078,51.5447],[-4.209,51.5435],[-4.2093,51.5419],[-4.2089,51.5403],[-4.2068,51.5396],[-4.2044,51.5383],[-4.2063,51.5375],[-4.2069,51.5391],[-4.2093,51.5388],[-4.2091,51.5377],[-4.2109,51.5372],[-4.2132,51.5375],[-4.2136,51.5385],[-4.2154,51.5399],[-4.2154,51.5411],[-4.2171,51.5415],[-4.218,51.5408],[-4.2207,51.5406],[-4.2222,51.5411],[-4.2239,51.5403],[-4.2271,51.5411],[-4.2306,51.5412],[-4.2325,51.5421],[-4.2343,51.5416],[-4.2365,51.542],[-4.2381,51.5432],[-4.2409,51.544],[-4.2428,51.5448],[-4.2458,51.5469],[-4.2479,51.5465],[-4.2496,51.5474],[-4.2505,51.5482],[-4.2518,51.5484],[-4.2532,51.5494],[-4.2546,51.5491],[-4.2566,51.5502],[-4.2581,51.5502],[-4.2599,51.5513],[-4.259,51.553],[-4.2618,51.5536],[-4.2652,51.5537],[-4.2658,51.5543],[-4.2675,51.5544],[-4.2686,51.5551],[-4.2715,51.5554],[-4.2716,51.5572],[-4.2731,51.5575],[-4.2758,51.5575],[-4.2765,51.5589],[-4.2796,51.5589],[-4.28,51.56],[-4.2792,51.5613],[-4.2821,51.5611],[-4.2845,51.5615],[-4.2856,51.5614],[-4.2887,51.5617],[-4.2906,51.563],[-4.2929,51.5626],[-4.295,51.5616],[-4.2951,51.5599],[-4.297,51.5596],[-4.299,51.5601],[-4.3011,51.5616],[-4.3063,51.5622],[-4.3082,51.563],[-4.3079,51.5637],[-4.3057,51.5637],[-4.3055,51.5647],[-4.3013,51.5667],[-4.3001,51.5676],[-4.2982,51.5682],[-4.2977,51.5689],[-4.293,51.5692],[-4.2906,51.5698],[-4.2896,51.5726],[-4.289,51.5763],[-4.2892,51.5797],[-4.2896,51.582],[-4.2907,51.5851],[-4.2924,51.5888],[-4.2963,51.5964],[-4.2996,51.6009],[-4.3062,51.6085],[-4.307,51.6091],[-4.3093,51.6088],[-4.3092,51.6096],[-4.3077,51.6105],[-4.308,51.6109],[-4.3057,51.6115],[-4.3046,51.6127],[-4.3028,51.6132],[-4.3009,51.6128],[-4.2986,51.6138],[-4.2988,51.6148],[-4.2938,51.6155],[-4.2928,51.6147],[-4.2898,51.6141],[-4.2886,51.6146],[-4.2862,51.6138],[-4.2844,51.6139],[-4.2818,51.6147],[-4.2796,51.6159],[-4.2782,51.6171],[-4.2773,51.6187],[-4.2726,51.6248],[-4.2719,51.6233],[-4.2701,51.6253],[-4.2668,51.6278],[-4.2649,51.6285],[-4.2629,51.6278],[-4.2616,51.6279],[-4.2587,51.6288],[-4.2558,51.6303],[-4.2541,51.6318],[-4.2521,51.6343],[-4.2493,51.6391],[-4.2478,51.6426],[-4.2473,51.6448],[-4.246,51.6473],[-4.2455,51.6476],[-4.2404,51.6468],[-4.2378,51.6466],[-4.2359,51.6468],[-4.2307,51.6479],[-4.2308,51.6467],[-4.2327,51.6459],[-4.2363,51.6458],[-4.2412,51.6465],[-4.2422,51.6456],[-4.2393,51.6441],[-4.2372,51.6438],[-4.234,51.6437],[-4.2325,51.6426],[-4.2331,51.6409],[-4.2347,51.6408],[-4.2345,51.6385],[-4.2379,51.6352],[-4.2395,51.6341],[-4.2403,51.6328],[-4.2415,51.6324],[-4.2427,51.6312],[-4.2423,51.6307],[-4.2434,51.6293],[-4.242,51.6292],[-4.2418,51.6302],[-4.2395,51.6309],[-4.2356,51.6308],[-4.2325,51.6315],[-4.2307,51.6312],[-4.2298,51.63],[-4.2289,51.6304],[-4.2273,51.6298],[-4.2259,51.6269],[-4.2253,51.6262],[-4.2216,51.6259],[-4.2203,51.6255],[-4.2183,51.6243],[-4.2174,51.6255],[-4.2179,51.6262],[-4.2197,51.6274],[-4.2216,51.6275],[-4.2232,51.6272],[-4.2246,51.6277],[-4.2246,51.6288],[-4.2231,51.6293],[-4.2191,51.6298],[-4.2183,51.6307],[-4.2168,51.6301],[-4.215,51.6276],[-4.2139,51.6272],[-4.2119,51.6279],[-4.2114,51.627],[-4.2101,51.6279],[-4.2115,51.6289],[-4.2133,51.6293],[-4.2141,51.6307],[-4.2156,51.6319],[-4.2177,51.6326],[-4.2183,51.6338],[-4.2173,51.6341],[-4.2176,51.6361],[-4.2183,51.6371],[-4.22,51.6378],[-4.2206,51.6395],[-4.2236,51.6407],[-4.2147,51.6413],[-4.2109,51.6411],[-4.2086,51.6406],[-4.2036,51.639],[-4.2002,51.6375],[-4.1968,51.6354],[-4.1938,51.6331],[-4.1891,51.6287],[-4.1883,51.6271],[-4.1895,51.6265],[-4.1916,51.6273],[-4.196,51.6271],[-4.1955,51.6264],[-4.193,51.6265],[-4.1918,51.626],[-4.1898,51.6261],[-4.1879,51.6271],[-4.1863,51.6266],[-4.1856,51.6254],[-4.183,51.6257],[-4.1809,51.6264],[-4.18,51.6281],[-4.1791,51.6281],[-4.1791,51.6261],[-4.1753,51.6245],[-4.1709,51.6245],[-4.1696,51.6243],[-4.1674,51.6252],[-4.1673,51.6261],[-4.168,51.6271],[-4.1673,51.6287],[-4.1655,51.6278],[-4.164,51.6277],[-4.1629,51.6285],[-4.1618,51.6316],[-4.1589,51.6341],[-4.155,51.6351],[-4.1531,51.6358],[-4.1521,51.6358],[-4.1492,51.6346],[-4.1468,51.6349],[-4.143,51.6342],[-4.1373,51.6359],[-4.1399,51.6388],[-4.1385,51.6393],[-4.1377,51.6402],[-4.1362,51.6399],[-4.1339,51.6408],[-4.134,51.6416],[-4.1306,51.6406],[-4.1294,51.6408],[-4.1275,51.6417],[-4.1253,51.6423],[-4.1229,51.6423],[-4.1205,51.6416],[-4.1192,51.642],[-4.1169,51.6432],[-4.1149,51.6434],[-4.1117,51.6433],[-4.1106,51.6442],[-4.1088,51.6443],[-4.1067,51.6435],[-4.1068,51.6447],[-4.1092,51.6451],[-4.1149,51.6446],[-4.1166,51.6448],[-4.1163,51.6465],[-4.1148,51.6475],[-4.1138,51.6494],[-4.1131,51.6498],[-4.1104,51.6499],[-4.109,51.6504],[-4.1094,51.6511],[-4.1074,51.6516],[-4.1054,51.6526],[-4.1024,51.6535],[-4.0986,51.6538],[-4.0972,51.6546],[-4.0936,51.6553],[-4.0935,51.6558],[-4.0906,51.6562],[-4.0893,51.6556],[-4.0872,51.6553],[-4.0857,51.6557],[-4.0836,51.6548],[-4.0827,51.6537],[-4.0827,51.6531],[-4.0822,51.6528],[-4.082,51.6531],[-4.0814,51.6566],[-4.0802,51.657],[-4.0786,51.6568],[-4.0762,51.6573],[-4.0752,51.657],[-4.0742,51.6557],[-4.073,51.6551],[-4.0728,51.6543],[-4.0735,51.6534],[-4.0729,51.6528],[-4.0708,51.6525],[-4.0693,51.6532],[-4.0691,51.6543],[-4.0706,51.656],[-4.0727,51.657],[-4.074,51.6567],[-4.0752,51.6577],[-4.0773,51.6585],[-4.0793,51.6608],[-4.0809,51.6613],[-4.0791,51.663],[-4.0774,51.6638],[-4.0742,51.6658],[-4.0719,51.6665],[-4.0697,51.6684],[-4.0682,51.6691],[-4.0684,51.6707],[-4.0695,51.6721],[-4.0694,51.6727],[-4.071,51.6752],[-4.0732,51.6765],[-4.0746,51.6769],[-4.0762,51.6797],[-4.077,51.6817],[-4.0767,51.683],[-4.076,51.6839],[-4.0733,51.6849],[-4.0711,51.6844],[-4.0692,51.6843],[-4.0675,51.6853],[-4.0651,51.689],[-4.0643,51.6914],[-4.0615,51.6941],[-4.0606,51.6972],[-4.0589,51.6989],[-4.0562,51.6992],[-4.0531,51.699],[-4.0514,51.6998],[-4.0504,51.7015],[-4.0524,51.7037],[-4.0512,51.7055],[-4.0509,51.7068],[-4.0534,51.7083],[-4.0533,51.709],[-4.0497,51.7083],[-4.0476,51.7082],[-4.0469,51.7065],[-4.0452,51.7059],[-4.0435,51.7063],[-4.0429,51.7075],[-4.0445,51.7091],[-4.0485,51.7109],[-4.0496,51.712],[-4.0465,51.7122],[-4.0459,51.7128],[-4.0464,51.7139],[-4.0458,51.7154],[-4.0464,51.7173],[-4.0461,51.719],[-4.0465,51.7195],[-4.0452,51.7203],[-4.0467,51.7209],[-4.0478,51.722],[-4.0464,51.7231],[-4.0481,51.7233],[-4.0482,51.7241],[-4.0503,51.7261],[-4.0475,51.7266],[-4.0477,51.7275],[-4.0489,51.7277],[-4.0493,51.7296],[-4.0468,51.7316],[-4.0457,51.7321],[-4.0446,51.7354],[-4.0441,51.7361],[-4.0422,51.7362],[-4.0404,51.7354],[-4.0381,51.7355],[-4.0369,51.736],[-4.0345,51.7361],[-4.0351,51.7368],[-4.0339,51.738],[-4.0318,51.7385],[-4.0308,51.7382],[-4.03,51.7392],[-4.0315,51.7393],[-4.0314,51.741],[-4.0308,51.7422],[-4.0275,51.7427],[-4.0285,51.7446],[-4.027,51.7447],[-4.0273,51.7456],[-4.0263,51.7466],[-4.0263,51.7477],[-4.0257,51.7487],[-4.0243,51.7491],[-4.0222,51.7488],[-4.0203,51.7491],[-4.0189,51.7502],[-4.0199,51.7519],[-4.0163,51.7518],[-4.0139,51.7533],[-4.0132,51.7544],[-4.0119,51.7549],[-4.0121,51.7558],[-4.0105,51.7571],[-4.0084,51.7581],[-4.0096,51.7597],[-4.0067,51.7611],[-4.0037,51.7616],[-4.0021,51.7623],[-4.0017,51.7629],[-4.0033,51.7641],[-4.0041,51.7659],[-4.0044,51.7677],[-4.0052,51.7687],[-4.004,51.7704],[-4.002,51.7712],[-3.9998,51.7741],[-3.9957,51.7741],[-3.9939,51.7735],[-3.9932,51.7728],[-3.991,51.7722],[-3.9893,51.771],[-3.9866,51.77],[-3.9849,51.7698],[-3.9826,51.7682],[-3.9811,51.7654],[-3.9797,51.7647],[-3.9783,51.7645],[-3.9755,51.7646],[-3.9745,51.7643],[-3.9716,51.7641],[-3.9689,51.7644],[-3.9654,51.7637],[-3.9642,51.7638],[-3.9619,51.7645],[-3.9602,51.7645],[-3.9577,51.765],[-3.9556,51.7651],[-3.9532,51.7647],[-3.9509,51.7652],[-3.9509,51.7657],[-3.9494,51.7674],[-3.9488,51.7687],[-3.9438,51.7702],[-3.9407,51.7703],[-3.9402,51.7698],[-3.9366,51.7713],[-3.9284,51.7737],[-3.9253,51.7729],[-3.9232,51.7734],[-3.9188,51.7753],[-3.9172,51.7749],[-3.9166,51.7742],[-3.9135,51.7728],[-3.9129,51.7707],[-3.9082,51.7704],[-3.9067,51.7691],[-3.905,51.7695],[-3.902,51.7709],[-3.9,51.7713],[-3.898,51.7706],[-3.8966,51.7691],[-3.8932,51.769],[-3.8897,51.7683],[-3.8872,51.7688],[-3.8873,51.7712],[-3.8864,51.7724],[-3.8854,51.773],[-3.885,51.7749],[-3.8837,51.7771],[-3.8839,51.778],[-3.8832,51.7788],[-3.883,51.7804],[-3.8817,51.7816],[-3.8833,51.7838],[-3.8834,51.7848],[-3.8824,51.7859],[-3.8822,51.788],[-3.8856,51.7891],[-3.8855,51.7921],[-3.8861,51.793],[-3.8885,51.7934],[-3.8922,51.7966],[-3.8918,51.7989],[-3.8932,51.8006],[-3.8977,51.8026],[-3.8995,51.803],[-3.8999,51.8036],[-3.8977,51.8042],[-3.8957,51.8043],[-3.8918,51.8036],[-3.8882,51.8044],[-3.8872,51.8042],[-3.8829,51.806],[-3.8822,51.8066],[-3.8775,51.8082],[-3.876,51.8081],[-3.8748,51.8074],[-3.8724,51.8069],[-3.8711,51.8072],[-3.8699,51.8082],[-3.8684,51.8082],[-3.8662,51.8101],[-3.8646,51.8103],[-3.863,51.8097],[-3.8618,51.8099],[-3.8605,51.8093],[-3.8593,51.8099],[-3.854,51.8091],[-3.8531,51.8097],[-3.8508,51.8098],[-3.8488,51.8095],[-3.8475,51.8096],[-3.8458,51.8091],[-3.8453,51.8097],[-3.8436,51.8092],[-3.8421,51.8095],[-3.8384,51.8085],[-3.8362,51.8082],[-3.8347,51.8075],[-3.8345,51.8068],[-3.8325,51.8061],[-3.8287,51.8046],[-3.8244,51.8035],[-3.8224,51.8034],[-3.8187,51.8024],[-3.8161,51.8005],[-3.8155,51.7988],[-3.8143,51.7985],[-3.8158,51.7971],[-3.8171,51.7969],[-3.8138,51.7959],[-3.8116,51.7943],[-3.8119,51.7923],[-3.8109,51.7921],[-3.8102,51.7907],[-3.8086,51.789],[-3.8077,51.7889],[-3.8067,51.7879]]],[[[-4.3246,51.5658],[-4.3207,51.5649],[-4.318,51.5644],[-4.3164,51.5638],[-4.315,51.5626],[-4.3178,51.5626],[-4.3209,51.5634],[-4.3218,51.5648],[-4.3247,51.5656],[-4.3268,51.5649],[-4.3286,51.565],[-4.3324,51.5646],[-4.3334,51.5653],[-4.3271,51.5655],[-4.3258,51.566],[-4.3246,51.5658]]],[[[-4.2356,51.6349],[-4.2339,51.6347],[-4.2353,51.6325],[-4.239,51.6323],[-4.2395,51.6332],[-4.2376,51.6348],[-4.2356,51.6349]]],[[[-4.0819,51.6559],[-4.0818,51.6548],[-4.0821,51.6537],[-4.0821,51.653],[-4.0826,51.6531],[-4.0827,51.6538],[-4.0834,51.6548],[-4.0851,51.6557],[-4.0845,51.6573],[-4.0812,51.6576],[-4.0819,51.6559]]],[[[-4.312,51.6103],[-4.3098,51.6091],[-4.3116,51.608],[-4.3126,51.6087],[-4.3149,51.6088],[-4.3155,51.6097],[-4.312,51.6103]]],[[[-4.0723,51.6565],[-4.0709,51.6557],[-4.0697,51.6542],[-4.0713,51.653],[-4.0726,51.6531],[-4.0719,51.6542],[-4.0723,51.6552],[-4.0737,51.6562],[-4.0723,51.6565]]],[[[-4.0872,51.6567],[-4.0852,51.6569],[-4.0851,51.6561],[-4.0871,51.6554],[-4.0891,51.6562],[-4.0872,51.6567]]],[[[-4.0818,51.6592],[-4.0815,51.6581],[-4.0842,51.6576],[-4.0855,51.6579],[-4.0818,51.6592]]],[[[-4.2136,51.6274],[-4.2153,51.6288],[-4.2143,51.6294],[-4.2127,51.6286],[-4.2136,51.6274]]],[[[-3.9748,51.568],[-3.9738,51.567],[-3.9756,51.5669],[-3.9748,51.568]]]]}</t>
  </si>
  <si>
    <t>{"type":"Polygon","coordinates":[[[-3.3345,51.7904],[-3.3328,51.7817],[-3.331,51.7704],[-3.3306,51.7683],[-3.329,51.7586],[-3.3179,51.7429],[-3.3148,51.7429],[-3.3122,51.7418],[-3.3101,51.7395],[-3.3102,51.7386],[-3.3126,51.7378],[-3.3143,51.7349],[-3.3141,51.7342],[-3.3152,51.733],[-3.3155,51.7318],[-3.305,51.7349],[-3.3006,51.7363],[-3.2995,51.7344],[-3.2995,51.7319],[-3.3016,51.732],[-3.3017,51.7315],[-3.2996,51.7314],[-3.2996,51.73],[-3.2973,51.728],[-3.2973,51.7262],[-3.2977,51.7247],[-3.2969,51.7223],[-3.2933,51.7189],[-3.292,51.7159],[-3.2902,51.7138],[-3.2886,51.7126],[-3.2896,51.7097],[-3.2878,51.7065],[-3.2856,51.7016],[-3.2787,51.6946],[-3.2782,51.6933],[-3.2781,51.6897],[-3.2754,51.6833],[-3.2739,51.6823],[-3.2761,51.6813],[-3.2788,51.681],[-3.281,51.6792],[-3.283,51.6784],[-3.2847,51.6771],[-3.2851,51.6752],[-3.284,51.674],[-3.2845,51.6709],[-3.2843,51.6696],[-3.2834,51.6684],[-3.2844,51.6635],[-3.2839,51.6615],[-3.2847,51.6591],[-3.2859,51.658],[-3.2894,51.6583],[-3.2906,51.659],[-3.2925,51.6595],[-3.2932,51.662],[-3.2957,51.664],[-3.2986,51.6621],[-3.2975,51.6611],[-3.2977,51.6597],[-3.2972,51.6591],[-3.2976,51.6581],[-3.297,51.6572],[-3.2993,51.6561],[-3.3008,51.6546],[-3.3,51.6535],[-3.301,51.6518],[-3.3041,51.6502],[-3.3045,51.6494],[-3.3076,51.6481],[-3.3091,51.647],[-3.309,51.6464],[-3.31,51.6454],[-3.3112,51.6453],[-3.3139,51.6447],[-3.3129,51.644],[-3.3104,51.6416],[-3.3082,51.639],[-3.3058,51.6379],[-3.3044,51.6378],[-3.3045,51.6367],[-3.3031,51.6359],[-3.3026,51.6349],[-3.3033,51.6342],[-3.3029,51.6335],[-3.3032,51.6318],[-3.3027,51.6311],[-3.3033,51.6294],[-3.3047,51.6278],[-3.3034,51.6263],[-3.3032,51.6249],[-3.3025,51.6236],[-3.3031,51.6226],[-3.3055,51.6211],[-3.3041,51.62],[-3.3014,51.6194],[-3.3002,51.6182],[-3.3012,51.6173],[-3.3027,51.6151],[-3.3009,51.6116],[-3.2979,51.6063],[-3.2961,51.6028],[-3.2931,51.6009],[-3.2937,51.5979],[-3.292,51.5979],[-3.2927,51.5951],[-3.2915,51.5934],[-3.2914,51.5921],[-3.2902,51.5918],[-3.2901,51.5907],[-3.2877,51.5878],[-3.2865,51.5871],[-3.2838,51.5864],[-3.2813,51.5845],[-3.2787,51.5862],[-3.2774,51.5867],[-3.2759,51.5857],[-3.2726,51.5846],[-3.2711,51.5846],[-3.2695,51.5836],[-3.2668,51.58],[-3.2664,51.5788],[-3.2677,51.5783],[-3.2694,51.5773],[-3.2687,51.5766],[-3.2696,51.5754],[-3.2681,51.5743],[-3.2681,51.5729],[-3.2655,51.5707],[-3.2649,51.5696],[-3.2636,51.5685],[-3.2628,51.5662],[-3.2607,51.5667],[-3.2542,51.5692],[-3.2491,51.5694],[-3.2458,51.5667],[-3.2423,51.5654],[-3.2415,51.5629],[-3.2398,51.5619],[-3.2384,51.559],[-3.2369,51.5584],[-3.2363,51.5568],[-3.2374,51.5551],[-3.2379,51.5533],[-3.2377,51.5526],[-3.2419,51.5509],[-3.2435,51.5494],[-3.2455,51.5487],[-3.2465,51.5462],[-3.2506,51.5423],[-3.2508,51.5418],[-3.2574,51.5394],[-3.2616,51.5378],[-3.2626,51.5389],[-3.2672,51.5413],[-3.27,51.5436],[-3.2736,51.5455],[-3.2743,51.5461],[-3.2743,51.5472],[-3.2732,51.5485],[-3.2742,51.5498],[-3.2744,51.5512],[-3.2774,51.5511],[-3.2776,51.5519],[-3.2813,51.5508],[-3.284,51.5512],[-3.2849,51.5496],[-3.2873,51.5498],[-3.2901,51.5497],[-3.2925,51.5492],[-3.2982,51.5478],[-3.2998,51.5486],[-3.3039,51.5478],[-3.3068,51.5483],[-3.3103,51.5486],[-3.3105,51.5475],[-3.3117,51.5462],[-3.3101,51.5444],[-3.312,51.544],[-3.313,51.5435],[-3.3213,51.5428],[-3.3228,51.5417],[-3.3218,51.5404],[-3.322,51.5388],[-3.3232,51.5387],[-3.3231,51.5376],[-3.3237,51.5363],[-3.3275,51.5354],[-3.3328,51.5358],[-3.3341,51.5369],[-3.3355,51.5372],[-3.3375,51.5359],[-3.3405,51.5353],[-3.3417,51.5347],[-3.3434,51.5323],[-3.3438,51.5299],[-3.3433,51.5289],[-3.34,51.5265],[-3.3391,51.5247],[-3.3395,51.5225],[-3.3378,51.5226],[-3.3365,51.5213],[-3.3352,51.5189],[-3.3369,51.5188],[-3.337,51.518],[-3.336,51.5169],[-3.3368,51.5162],[-3.3366,51.5153],[-3.339,51.5147],[-3.3391,51.5116],[-3.3378,51.5105],[-3.3366,51.5088],[-3.3418,51.5085],[-3.3486,51.5091],[-3.3543,51.5101],[-3.3582,51.5122],[-3.3592,51.5116],[-3.3611,51.5118],[-3.3617,51.511],[-3.3652,51.5121],[-3.3678,51.5106],[-3.3702,51.5102],[-3.3707,51.5092],[-3.3759,51.5108],[-3.3765,51.5128],[-3.3794,51.5125],[-3.3793,51.5112],[-3.3812,51.511],[-3.3831,51.5099],[-3.387,51.5092],[-3.3891,51.5096],[-3.3907,51.5094],[-3.3911,51.5089],[-3.3929,51.5087],[-3.3958,51.508],[-3.3972,51.5068],[-3.3978,51.5051],[-3.3986,51.5048],[-3.3995,51.5034],[-3.3993,51.5022],[-3.3999,51.5001],[-3.401,51.4993],[-3.4036,51.4993],[-3.4056,51.5002],[-3.408,51.5024],[-3.4092,51.5029],[-3.4092,51.5056],[-3.4104,51.5059],[-3.411,51.5068],[-3.4127,51.506],[-3.4141,51.5067],[-3.417,51.5066],[-3.4201,51.5053],[-3.4215,51.5055],[-3.4233,51.5073],[-3.4254,51.5067],[-3.4277,51.5056],[-3.4294,51.5076],[-3.4327,51.5063],[-3.4333,51.5071],[-3.4364,51.5066],[-3.4395,51.5074],[-3.4426,51.5088],[-3.4432,51.5101],[-3.4471,51.5104],[-3.4531,51.5115],[-3.4565,51.5124],[-3.4611,51.5139],[-3.4648,51.5147],[-3.4679,51.515],[-3.4746,51.5154],[-3.4813,51.5145],[-3.4887,51.513],[-3.493,51.5125],[-3.4975,51.5126],[-3.4953,51.5142],[-3.493,51.5146],[-3.4914,51.5158],[-3.4899,51.516],[-3.4875,51.517],[-3.4851,51.5197],[-3.484,51.5218],[-3.4837,51.523],[-3.4842,51.5239],[-3.4833,51.5251],[-3.4836,51.5259],[-3.4829,51.5271],[-3.4813,51.5284],[-3.4807,51.5283],[-3.4803,51.5301],[-3.4817,51.5301],[-3.4819,51.5312],[-3.4811,51.5326],[-3.4798,51.5342],[-3.4789,51.5363],[-3.4785,51.5364],[-3.4772,51.5385],[-3.4761,51.5389],[-3.4746,51.5402],[-3.4721,51.5406],[-3.4712,51.5404],[-3.4681,51.5405],[-3.4655,51.5414],[-3.4637,51.5425],[-3.463,51.5434],[-3.4635,51.5441],[-3.465,51.5445],[-3.4673,51.5462],[-3.4681,51.5474],[-3.4695,51.5488],[-3.4695,51.5518],[-3.4705,51.5541],[-3.4723,51.555],[-3.4752,51.557],[-3.4799,51.5581],[-3.4802,51.5587],[-3.4794,51.5597],[-3.4782,51.5602],[-3.4779,51.5625],[-3.4774,51.5638],[-3.4775,51.5654],[-3.4768,51.5664],[-3.4805,51.5671],[-3.4824,51.5679],[-3.4856,51.5697],[-3.4855,51.5707],[-3.4836,51.5726],[-3.4846,51.5737],[-3.4866,51.5742],[-3.4887,51.5742],[-3.4882,51.5754],[-3.4867,51.5754],[-3.4863,51.5765],[-3.485,51.5766],[-3.4815,51.5779],[-3.48,51.5781],[-3.4785,51.5804],[-3.4768,51.5812],[-3.476,51.5839],[-3.4774,51.5852],[-3.4782,51.5872],[-3.4779,51.5883],[-3.477,51.5884],[-3.4761,51.5899],[-3.4754,51.5922],[-3.4746,51.5925],[-3.4734,51.5942],[-3.4725,51.595],[-3.4717,51.5965],[-3.4717,51.5986],[-3.4725,51.6013],[-3.4735,51.6024],[-3.4763,51.6036],[-3.4769,51.6045],[-3.4783,51.6053],[-3.4813,51.6058],[-3.4842,51.6075],[-3.4851,51.6091],[-3.4862,51.6101],[-3.4919,51.6096],[-3.4964,51.6105],[-3.4981,51.6116],[-3.5,51.6143],[-3.5016,51.6145],[-3.5027,51.6151],[-3.5033,51.6162],[-3.509,51.6177],[-3.51,51.6181],[-3.515,51.6235],[-3.5206,51.6299],[-3.5231,51.6341],[-3.5248,51.6356],[-3.5336,51.639],[-3.5343,51.64],[-3.5358,51.6404],[-3.5357,51.6415],[-3.5372,51.6439],[-3.5386,51.6443],[-3.5416,51.6439],[-3.544,51.6439],[-3.5464,51.6444],[-3.5486,51.6455],[-3.5502,51.6458],[-3.5574,51.6457],[-3.5609,51.6449],[-3.5633,51.6455],[-3.5618,51.6474],[-3.5623,51.6491],[-3.5639,51.6549],[-3.5699,51.6588],[-3.5748,51.6621],[-3.5762,51.6635],[-3.5803,51.6712],[-3.5819,51.6736],[-3.5896,51.6793],[-3.5885,51.6818],[-3.5845,51.6862],[-3.5864,51.6904],[-3.5813,51.6954],[-3.5852,51.7031],[-3.5837,51.7078],[-3.5822,51.714],[-3.5786,51.7179],[-3.579,51.7223],[-3.5797,51.7235],[-3.5802,51.7266],[-3.5802,51.7284],[-3.5816,51.7352],[-3.5913,51.749],[-3.5902,51.75],[-3.5917,51.7516],[-3.5937,51.7532],[-3.5913,51.7546],[-3.5899,51.7553],[-3.5901,51.7567],[-3.5875,51.7571],[-3.586,51.7584],[-3.5829,51.7591],[-3.5793,51.7596],[-3.5767,51.7609],[-3.5746,51.7613],[-3.5723,51.7622],[-3.5709,51.7623],[-3.5705,51.7632],[-3.5692,51.7639],[-3.5677,51.7637],[-3.5656,51.7649],[-3.5649,51.7656],[-3.5663,51.7672],[-3.5642,51.7701],[-3.5642,51.7713],[-3.5634,51.7723],[-3.5635,51.7735],[-3.5612,51.7742],[-3.5621,51.7748],[-3.5603,51.7764],[-3.5599,51.7775],[-3.5585,51.7768],[-3.5573,51.777],[-3.5555,51.7783],[-3.5495,51.7778],[-3.5479,51.7781],[-3.5466,51.7777],[-3.5461,51.7767],[-3.545,51.776],[-3.544,51.7764],[-3.5411,51.7756],[-3.5378,51.776],[-3.5354,51.7769],[-3.5362,51.7784],[-3.5353,51.7792],[-3.5355,51.7801],[-3.537,51.7806],[-3.5381,51.7824],[-3.5405,51.783],[-3.5413,51.7844],[-3.5405,51.7849],[-3.5376,51.7852],[-3.5357,51.7863],[-3.5337,51.7867],[-3.5327,51.7856],[-3.529,51.7869],[-3.5282,51.7877],[-3.5288,51.7884],[-3.5249,51.7901],[-3.5231,51.7916],[-3.5173,51.7943],[-3.512,51.7958],[-3.5092,51.7973],[-3.5067,51.7983],[-3.5041,51.8002],[-3.5017,51.8013],[-3.5,51.8017],[-3.4883,51.8059],[-3.4824,51.807],[-3.477,51.8091],[-3.4745,51.8108],[-3.474,51.8116],[-3.4736,51.815],[-3.4729,51.8185],[-3.4707,51.8212],[-3.4685,51.8235],[-3.4687,51.8259],[-3.4701,51.8285],[-3.4669,51.8288],[-3.4657,51.8286],[-3.463,51.8288],[-3.4601,51.8301],[-3.4577,51.8283],[-3.4556,51.8273],[-3.4514,51.8256],[-3.4509,51.8249],[-3.4478,51.8231],[-3.4476,51.8222],[-3.4454,51.8208],[-3.4457,51.8195],[-3.4444,51.8186],[-3.4439,51.8164],[-3.4417,51.8165],[-3.4402,51.8176],[-3.4367,51.8197],[-3.434,51.8209],[-3.4311,51.8231],[-3.4311,51.8237],[-3.4285,51.8249],[-3.4222,51.829],[-3.4171,51.8351],[-3.4024,51.8263],[-3.4022,51.8248],[-3.4041,51.8233],[-3.4046,51.8222],[-3.4062,51.8212],[-3.4059,51.8192],[-3.4046,51.8163],[-3.4034,51.8157],[-3.4023,51.8145],[-3.3999,51.8135],[-3.3963,51.8137],[-3.39,51.8153],[-3.388,51.8151],[-3.3863,51.8153],[-3.3846,51.8132],[-3.3833,51.813],[-3.3822,51.8121],[-3.3779,51.8108],[-3.3729,51.8122],[-3.3704,51.8082],[-3.3688,51.8067],[-3.3663,51.8049],[-3.3619,51.8057],[-3.3598,51.8072],[-3.3575,51.807],[-3.3572,51.8061],[-3.3559,51.8052],[-3.3564,51.8044],[-3.3556,51.8031],[-3.3558,51.8012],[-3.3565,51.7988],[-3.3564,51.7972],[-3.3555,51.7968],[-3.3567,51.7957],[-3.3598,51.791],[-3.3514,51.7899],[-3.3345,51.7904]]]}</t>
  </si>
  <si>
    <t>{"type":"Polygon","coordinates":[[[-2.6504,51.8261],[-2.6499,51.825],[-2.6502,51.8241],[-2.6609,51.8227],[-2.6589,51.8198],[-2.6597,51.8186],[-2.6611,51.8181],[-2.6597,51.816],[-2.6588,51.8135],[-2.6589,51.8114],[-2.6595,51.8107],[-2.6619,51.8101],[-2.6654,51.8101],[-2.669,51.8091],[-2.6726,51.8089],[-2.6734,51.8078],[-2.6755,51.8067],[-2.6756,51.8059],[-2.6781,51.8036],[-2.6786,51.8026],[-2.6778,51.8016],[-2.6775,51.7999],[-2.6769,51.7987],[-2.6749,51.7972],[-2.6715,51.795],[-2.6698,51.7943],[-2.6727,51.7931],[-2.6731,51.7918],[-2.6728,51.7907],[-2.673,51.7891],[-2.6737,51.7884],[-2.6758,51.7881],[-2.6746,51.786],[-2.6734,51.7847],[-2.6735,51.7838],[-2.6758,51.7812],[-2.6762,51.7799],[-2.675,51.7776],[-2.6752,51.7763],[-2.6763,51.7745],[-2.6777,51.773],[-2.6799,51.7714],[-2.6804,51.7689],[-2.6795,51.7672],[-2.6763,51.7641],[-2.6744,51.7609],[-2.6715,51.7589],[-2.6698,51.7584],[-2.6659,51.7569],[-2.6631,51.755],[-2.6627,51.7539],[-2.6657,51.748],[-2.6686,51.745],[-2.6695,51.7427],[-2.6717,51.7409],[-2.6725,51.7366],[-2.6756,51.7349],[-2.6798,51.7337],[-2.6851,51.7325],[-2.6877,51.7313],[-2.6879,51.7303],[-2.6873,51.7289],[-2.6863,51.7279],[-2.6824,51.7257],[-2.6807,51.7243],[-2.6815,51.7229],[-2.682,51.7213],[-2.6803,51.7164],[-2.6797,51.7139],[-2.6779,51.7125],[-2.6736,51.7106],[-2.6717,51.7092],[-2.6696,51.7071],[-2.6689,51.7058],[-2.6695,51.7022],[-2.6708,51.7011],[-2.673,51.7005],[-2.6758,51.7005],[-2.679,51.7031],[-2.6808,51.7035],[-2.6832,51.7033],[-2.6843,51.7019],[-2.6842,51.7006],[-2.682,51.6992],[-2.6767,51.6979],[-2.6735,51.697],[-2.6706,51.6946],[-2.67,51.6934],[-2.6694,51.6909],[-2.6699,51.6876],[-2.6736,51.6836],[-2.6736,51.6816],[-2.6724,51.6804],[-2.6694,51.6785],[-2.6675,51.6778],[-2.6616,51.677],[-2.659,51.676],[-2.6579,51.6752],[-2.6575,51.674],[-2.6582,51.6728],[-2.6599,51.6717],[-2.6688,51.6697],[-2.6714,51.6695],[-2.6733,51.6699],[-2.6777,51.6703],[-2.6802,51.6701],[-2.6826,51.6695],[-2.6851,51.6684],[-2.6858,51.6659],[-2.6871,51.6638],[-2.687,51.6626],[-2.6859,51.6611],[-2.683,51.6598],[-2.68,51.6593],[-2.6769,51.6595],[-2.6755,51.6599],[-2.6735,51.6609],[-2.669,51.6643],[-2.6671,51.6633],[-2.6668,51.6627],[-2.6679,51.6606],[-2.6713,51.6568],[-2.6761,51.653],[-2.6783,51.651],[-2.6799,51.6502],[-2.6808,51.6483],[-2.6808,51.6463],[-2.6793,51.6446],[-2.6771,51.6439],[-2.6751,51.6443],[-2.6719,51.6458],[-2.67,51.6457],[-2.6689,51.645],[-2.6671,51.6425],[-2.6668,51.6409],[-2.6672,51.6392],[-2.6697,51.6362],[-2.6695,51.634],[-2.6664,51.6299],[-2.6651,51.6283],[-2.66,51.6249],[-2.6584,51.6234],[-2.6579,51.6222],[-2.6589,51.6209],[-2.6619,51.6186],[-2.6643,51.6155],[-2.6658,51.6124],[-2.6677,51.6104],[-2.6703,51.6086],[-2.6792,51.6063],[-2.6871,51.6031],[-2.6915,51.6007],[-2.6917,51.6032],[-2.694,51.6027],[-2.6931,51.602],[-2.6941,51.5991],[-2.6958,51.5977],[-2.7003,51.5937],[-2.7011,51.5935],[-2.7017,51.5916],[-2.7031,51.5904],[-2.7035,51.5893],[-2.706,51.5883],[-2.7085,51.5869],[-2.711,51.584],[-2.7106,51.5836],[-2.7129,51.5823],[-2.7166,51.5817],[-2.7262,51.5817],[-2.737,51.5812],[-2.7441,51.5806],[-2.7488,51.5801],[-2.7499,51.5792],[-2.7532,51.5784],[-2.7564,51.5787],[-2.7577,51.5784],[-2.765,51.575],[-2.7707,51.5734],[-2.7731,51.573],[-2.7771,51.5718],[-2.7847,51.5692],[-2.7863,51.5684],[-2.7902,51.5672],[-2.7937,51.5653],[-2.7998,51.5629],[-2.8038,51.5611],[-2.808,51.5598],[-2.8129,51.5577],[-2.8156,51.5569],[-2.8195,51.5553],[-2.8216,51.5541],[-2.8235,51.554],[-2.8337,51.5496],[-2.8356,51.5495],[-2.838,51.5486],[-2.8411,51.5473],[-2.8428,51.5468],[-2.8449,51.5457],[-2.8493,51.5446],[-2.8527,51.544],[-2.8552,51.544],[-2.8574,51.5433],[-2.8605,51.5431],[-2.8627,51.5425],[-2.8664,51.5424],[-2.8683,51.5426],[-2.8705,51.5422],[-2.8782,51.5395],[-2.8806,51.5389],[-2.8844,51.5389],[-2.886,51.5383],[-2.8869,51.5375],[-2.8883,51.5371],[-2.8906,51.536],[-2.8933,51.5363],[-2.8985,51.5357],[-2.9029,51.5345],[-2.9051,51.5332],[-2.9052,51.5324],[-2.9081,51.5328],[-2.9112,51.534],[-2.9164,51.5355],[-2.9224,51.5357],[-2.923,51.5367],[-2.9282,51.5359],[-2.9344,51.5359],[-2.9363,51.5356],[-2.9381,51.5357],[-2.9427,51.5355],[-2.9448,51.5352],[-2.9512,51.5351],[-2.9527,51.5354],[-2.9554,51.5356],[-2.9603,51.5364],[-2.9617,51.537],[-2.9629,51.5384],[-2.967,51.5397],[-2.9704,51.5402],[-2.9751,51.5426],[-2.9769,51.542],[-2.9804,51.5439],[-2.9817,51.5453],[-2.9817,51.5461],[-2.9802,51.5481],[-2.976,51.5497],[-2.9695,51.5518],[-2.9672,51.5533],[-2.9656,51.5534],[-2.9659,51.5545],[-2.9658,51.557],[-2.965,51.5572],[-2.9653,51.5584],[-2.9682,51.5615],[-2.9698,51.5622],[-2.9773,51.5646],[-2.981,51.5663],[-2.9836,51.5684],[-2.9844,51.5701],[-2.9821,51.5718],[-2.9773,51.5729],[-2.975,51.5738],[-2.9735,51.5751],[-2.9731,51.5768],[-2.9736,51.5783],[-2.9764,51.5799],[-2.9799,51.5809],[-2.9829,51.5839],[-2.9854,51.5855],[-2.9896,51.5873],[-2.9922,51.5893],[-2.9932,51.5907],[-2.9924,51.5926],[-2.9913,51.5933],[-2.9889,51.5962],[-2.9885,51.5986],[-2.9894,51.6035],[-2.9901,51.6054],[-2.9915,51.6074],[-2.9916,51.6082],[-2.9906,51.6087],[-2.9859,51.6089],[-2.9845,51.6085],[-2.9812,51.6057],[-2.9802,51.6052],[-2.9776,51.605],[-2.9761,51.6058],[-2.9756,51.6079],[-2.9749,51.6088],[-2.9729,51.6087],[-2.9705,51.6063],[-2.9687,51.6049],[-2.9653,51.6033],[-2.9609,51.6017],[-2.9581,51.6013],[-2.9552,51.6021],[-2.9547,51.6028],[-2.9542,51.6052],[-2.9517,51.6076],[-2.9503,51.6077],[-2.9472,51.6064],[-2.9457,51.6063],[-2.944,51.6075],[-2.9431,51.6089],[-2.9431,51.6107],[-2.9408,51.6121],[-2.9376,51.6134],[-2.9351,51.6146],[-2.9345,51.6159],[-2.9356,51.6163],[-2.9402,51.6167],[-2.9408,51.6173],[-2.9387,51.6183],[-2.9325,51.6186],[-2.9307,51.6192],[-2.9277,51.6221],[-2.9256,51.6238],[-2.9226,51.6258],[-2.9205,51.6267],[-2.9186,51.6261],[-2.9176,51.6249],[-2.9152,51.6242],[-2.9134,51.6229],[-2.9116,51.6226],[-2.9096,51.623],[-2.9079,51.6237],[-2.9074,51.6245],[-2.9099,51.6251],[-2.9102,51.6257],[-2.9078,51.6291],[-2.9055,51.6292],[-2.9045,51.6273],[-2.9026,51.6267],[-2.9003,51.6275],[-2.8978,51.6292],[-2.8959,51.6301],[-2.8954,51.6307],[-2.8963,51.6315],[-2.8986,51.6317],[-2.8998,51.6323],[-2.8995,51.633],[-2.8977,51.6342],[-2.8958,51.6331],[-2.8935,51.6327],[-2.8919,51.6337],[-2.892,51.6346],[-2.8952,51.6353],[-2.8957,51.636],[-2.8944,51.6366],[-2.8911,51.6366],[-2.8887,51.6377],[-2.8883,51.6381],[-2.886,51.6391],[-2.888,51.6406],[-2.8869,51.6427],[-2.8865,51.6458],[-2.8871,51.6458],[-2.8874,51.6424],[-2.8884,51.6409],[-2.8873,51.6393],[-2.8886,51.639],[-2.8896,51.6375],[-2.8918,51.6368],[-2.8953,51.6367],[-2.8962,51.6358],[-2.895,51.6348],[-2.8925,51.6345],[-2.8926,51.6335],[-2.8941,51.633],[-2.8956,51.6334],[-2.8964,51.6344],[-2.8978,51.6345],[-2.8996,51.6334],[-2.9004,51.6323],[-2.8987,51.6314],[-2.896,51.6307],[-2.9011,51.6275],[-2.9028,51.6271],[-2.9041,51.6278],[-2.905,51.6296],[-2.9063,51.6299],[-2.9083,51.6294],[-2.9107,51.6261],[-2.9106,51.625],[-2.9088,51.6242],[-2.9087,51.6238],[-2.9118,51.6231],[-2.9126,51.6231],[-2.9145,51.6245],[-2.9173,51.6254],[-2.9185,51.6267],[-2.9203,51.6271],[-2.9234,51.6262],[-2.9238,51.6256],[-2.9281,51.6227],[-2.9315,51.6194],[-2.9327,51.6191],[-2.9375,51.619],[-2.939,51.6188],[-2.9416,51.6176],[-2.9436,51.6187],[-2.9443,51.618],[-2.9408,51.6162],[-2.9361,51.6157],[-2.9369,51.6145],[-2.9409,51.6129],[-2.9433,51.6116],[-2.9433,51.6127],[-2.9413,51.6131],[-2.9421,51.6139],[-2.9442,51.6135],[-2.944,51.6121],[-2.9458,51.6114],[-2.9444,51.6105],[-2.9451,51.6094],[-2.9448,51.6085],[-2.9456,51.6073],[-2.9471,51.607],[-2.9504,51.6084],[-2.9521,51.6081],[-2.9547,51.6064],[-2.9555,51.6054],[-2.9558,51.603],[-2.9568,51.6022],[-2.9583,51.6022],[-2.9614,51.6027],[-2.9628,51.6032],[-2.9674,51.6053],[-2.9691,51.6064],[-2.9711,51.6087],[-2.9735,51.6097],[-2.9753,51.6096],[-2.9769,51.6089],[-2.9775,51.6064],[-2.9786,51.6059],[-2.9803,51.6065],[-2.9831,51.609],[-2.9842,51.6097],[-2.9864,51.6099],[-2.9908,51.6096],[-2.9931,51.6091],[-2.9933,51.608],[-2.9926,51.606],[-2.9914,51.604],[-2.9902,51.5986],[-2.9902,51.5967],[-2.9914,51.5952],[-2.9941,51.5929],[-2.995,51.5918],[-2.995,51.5909],[-2.9939,51.5888],[-2.9911,51.5866],[-2.9866,51.5846],[-2.9843,51.5831],[-2.9823,51.5805],[-2.9808,51.5795],[-2.9768,51.5781],[-2.9755,51.5767],[-2.9769,51.5754],[-2.9827,51.5743],[-2.9846,51.5737],[-2.9865,51.5718],[-2.987,51.5692],[-2.9861,51.5675],[-2.9824,51.5644],[-2.978,51.5619],[-2.9769,51.5618],[-2.9715,51.5595],[-2.9695,51.5577],[-2.9695,51.5565],[-2.9708,51.5552],[-2.975,51.5538],[-2.977,51.5535],[-2.9788,51.5528],[-2.9806,51.5528],[-2.9841,51.5509],[-2.9887,51.5495],[-2.993,51.5519],[-2.996,51.5551],[-2.9969,51.5565],[-2.9985,51.5573],[-3.0024,51.5579],[-3.0031,51.5593],[-3.0041,51.5591],[-3.0033,51.5577],[-3.0015,51.5572],[-2.9991,51.5569],[-2.9974,51.5561],[-2.9957,51.5532],[-2.9932,51.5509],[-2.9935,51.5502],[-2.9918,51.55],[-2.99,51.5484],[-2.9902,51.5453],[-2.9911,51.5444],[-2.9932,51.5434],[-2.9934,51.5415],[-2.9951,51.539],[-2.9952,51.5365],[-2.9975,51.5348],[-3.003,51.5317],[-3.0048,51.5304],[-3.0105,51.5282],[-3.0114,51.5276],[-3.0157,51.5259],[-3.0173,51.5252],[-3.0199,51.5248],[-3.0217,51.5232],[-3.0233,51.5225],[-3.0253,51.5225],[-3.0265,51.5212],[-3.0286,51.5202],[-3.0326,51.5189],[-3.0368,51.5193],[-3.0405,51.5189],[-3.0409,51.5199],[-3.0424,51.5204],[-3.043,51.5191],[-3.0432,51.5176],[-3.0447,51.5155],[-3.0471,51.5148],[-3.0473,51.5135],[-3.0536,51.5119],[-3.0551,51.5112],[-3.0571,51.5091],[-3.0632,51.5067],[-3.0665,51.5058],[-3.0677,51.5049],[-3.0711,51.5043],[-3.0725,51.5033],[-3.0749,51.5051],[-3.0778,51.5037],[-3.0793,51.5036],[-3.0813,51.5023],[-3.0827,51.5018],[-3.0834,51.5029],[-3.0863,51.5051],[-3.0868,51.5063],[-3.0885,51.5087],[-3.0887,51.51],[-3.0881,51.5105],[-3.0864,51.5107],[-3.0829,51.5118],[-3.0825,51.5114],[-3.0781,51.5132],[-3.0791,51.5139],[-3.0822,51.5148],[-3.0807,51.5152],[-3.0775,51.5171],[-3.0763,51.5162],[-3.074,51.5176],[-3.0716,51.518],[-3.0689,51.5202],[-3.0695,51.5206],[-3.0731,51.522],[-3.0747,51.5223],[-3.0771,51.5235],[-3.0786,51.5251],[-3.0803,51.5274],[-3.0783,51.5282],[-3.0799,51.5297],[-3.0792,51.5301],[-3.0809,51.5316],[-3.0818,51.5313],[-3.0836,51.5323],[-3.0907,51.5334],[-3.0919,51.5354],[-3.093,51.5359],[-3.0943,51.5357],[-3.0949,51.5369],[-3.097,51.537],[-3.0968,51.5378],[-3.0989,51.5387],[-3.1015,51.5404],[-3.1038,51.5409],[-3.1078,51.5429],[-3.1091,51.5431],[-3.1085,51.5452],[-3.1105,51.5459],[-3.1108,51.5465],[-3.1125,51.5468],[-3.1138,51.5454],[-3.1165,51.5445],[-3.1179,51.5444],[-3.1202,51.5468],[-3.1211,51.5473],[-3.1252,51.547],[-3.1273,51.5479],[-3.1251,51.5499],[-3.1254,51.5502],[-3.1283,51.5497],[-3.1303,51.5509],[-3.1335,51.5519],[-3.1348,51.5519],[-3.1353,51.5527],[-3.1387,51.5532],[-3.1412,51.5541],[-3.1438,51.5537],[-3.1453,51.5551],[-3.1467,51.5526],[-3.1475,51.5526],[-3.1503,51.5511],[-3.1526,51.5517],[-3.1529,51.5526],[-3.155,51.5543],[-3.1558,51.5561],[-3.1574,51.5577],[-3.1616,51.5593],[-3.1637,51.5605],[-3.1646,51.5599],[-3.1697,51.5588],[-3.1755,51.5582],[-3.1778,51.5581],[-3.1812,51.5571],[-3.184,51.5567],[-3.1848,51.557],[-3.188,51.5567],[-3.1895,51.5576],[-3.1918,51.5574],[-3.195,51.5567],[-3.1988,51.5563],[-3.1999,51.5568],[-3.2027,51.5553],[-3.202,51.5543],[-3.2033,51.5537],[-3.2074,51.5527],[-3.2151,51.5514],[-3.215,51.5527],[-3.2165,51.5528],[-3.2189,51.5524],[-3.2197,51.5519],[-3.2231,51.5509],[-3.2241,51.551],[-3.227,51.5502],[-3.2278,51.5497],[-3.2296,51.551],[-3.2306,51.5506],[-3.232,51.5517],[-3.2334,51.5522],[-3.2339,51.5529],[-3.2377,51.5526],[-3.2379,51.5533],[-3.2374,51.5551],[-3.2363,51.5568],[-3.2369,51.5584],[-3.2384,51.559],[-3.2398,51.5619],[-3.2415,51.5629],[-3.2423,51.5654],[-3.2458,51.5667],[-3.2491,51.5694],[-3.2542,51.5692],[-3.2607,51.5667],[-3.2628,51.5662],[-3.2636,51.5685],[-3.2649,51.5696],[-3.2655,51.5707],[-3.2681,51.5729],[-3.2681,51.5743],[-3.2696,51.5754],[-3.2687,51.5766],[-3.2694,51.5773],[-3.2677,51.5783],[-3.2664,51.5788],[-3.2668,51.58],[-3.2695,51.5836],[-3.2711,51.5846],[-3.2726,51.5846],[-3.2759,51.5857],[-3.2774,51.5867],[-3.2787,51.5862],[-3.2813,51.5845],[-3.2838,51.5864],[-3.2865,51.5871],[-3.2877,51.5878],[-3.2901,51.5907],[-3.2902,51.5918],[-3.2914,51.5921],[-3.2915,51.5934],[-3.2927,51.5951],[-3.292,51.5979],[-3.2937,51.5979],[-3.2931,51.6009],[-3.2961,51.6028],[-3.2979,51.6063],[-3.3009,51.6116],[-3.3027,51.6151],[-3.3012,51.6173],[-3.3002,51.6182],[-3.3014,51.6194],[-3.3041,51.62],[-3.3055,51.6211],[-3.3031,51.6226],[-3.3025,51.6236],[-3.3032,51.6249],[-3.3034,51.6263],[-3.3047,51.6278],[-3.3033,51.6294],[-3.3027,51.6311],[-3.3032,51.6318],[-3.3029,51.6335],[-3.3033,51.6342],[-3.3026,51.6349],[-3.3031,51.6359],[-3.3045,51.6367],[-3.3044,51.6378],[-3.3058,51.6379],[-3.3082,51.639],[-3.3104,51.6416],[-3.3129,51.644],[-3.3139,51.6447],[-3.3112,51.6453],[-3.31,51.6454],[-3.309,51.6464],[-3.3091,51.647],[-3.3076,51.6481],[-3.3045,51.6494],[-3.3041,51.6502],[-3.301,51.6518],[-3.3,51.6535],[-3.3008,51.6546],[-3.2993,51.6561],[-3.297,51.6572],[-3.2976,51.6581],[-3.2972,51.6591],[-3.2977,51.6597],[-3.2975,51.6611],[-3.2986,51.6621],[-3.2957,51.664],[-3.2932,51.662],[-3.2925,51.6595],[-3.2906,51.659],[-3.2894,51.6583],[-3.2859,51.658],[-3.2847,51.6591],[-3.2839,51.6615],[-3.2844,51.6635],[-3.2834,51.6684],[-3.2843,51.6696],[-3.2845,51.6709],[-3.284,51.674],[-3.2851,51.6752],[-3.2847,51.6771],[-3.283,51.6784],[-3.281,51.6792],[-3.2788,51.681],[-3.2761,51.6813],[-3.2739,51.6823],[-3.2754,51.6833],[-3.2781,51.6897],[-3.2782,51.6933],[-3.2787,51.6946],[-3.2856,51.7016],[-3.2878,51.7065],[-3.2896,51.7097],[-3.2886,51.7126],[-3.2902,51.7138],[-3.292,51.7159],[-3.2933,51.7189],[-3.2969,51.7223],[-3.2977,51.7247],[-3.2973,51.7262],[-3.2973,51.728],[-3.2996,51.73],[-3.2996,51.7314],[-3.3017,51.7315],[-3.3016,51.732],[-3.2995,51.7319],[-3.2995,51.7344],[-3.3006,51.7363],[-3.305,51.7349],[-3.3155,51.7318],[-3.3152,51.733],[-3.3141,51.7342],[-3.3143,51.7349],[-3.3126,51.7378],[-3.3102,51.7386],[-3.3101,51.7395],[-3.3122,51.7418],[-3.3148,51.7429],[-3.3179,51.7429],[-3.329,51.7586],[-3.3306,51.7683],[-3.331,51.7704],[-3.3328,51.7817],[-3.3345,51.7904],[-3.3274,51.7921],[-3.317,51.7942],[-3.3101,51.7943],[-3.3087,51.806],[-3.3026,51.8108],[-3.2834,51.8255],[-3.2555,51.8173],[-3.2388,51.8124],[-3.2083,51.8135],[-3.207,51.8138],[-3.204,51.8129],[-3.2025,51.8128],[-3.1943,51.8131],[-3.1683,51.8153],[-3.162,51.8158],[-3.1573,51.816],[-3.1532,51.8167],[-3.1478,51.8189],[-3.1435,51.8197],[-3.1409,51.822],[-3.1402,51.8232],[-3.1418,51.825],[-3.1432,51.8257],[-3.1403,51.8263],[-3.1387,51.8273],[-3.1362,51.8268],[-3.1372,51.8281],[-3.1359,51.8287],[-3.135,51.8284],[-3.1338,51.8294],[-3.1327,51.8323],[-3.1319,51.833],[-3.1305,51.8333],[-3.1293,51.8328],[-3.1276,51.8332],[-3.1288,51.8342],[-3.1267,51.8357],[-3.1255,51.8354],[-3.1242,51.8344],[-3.1227,51.8353],[-3.1229,51.8375],[-3.1214,51.8368],[-3.1198,51.8373],[-3.1205,51.8389],[-3.118,51.8389],[-3.1165,51.8373],[-3.1151,51.8368],[-3.1116,51.8363],[-3.1086,51.8352],[-3.1055,51.8327],[-3.1045,51.8322],[-3.1016,51.8318],[-3.1006,51.8326],[-3.102,51.8334],[-3.1038,51.8373],[-3.103,51.84],[-3.1017,51.8403],[-3.0989,51.8396],[-3.0967,51.8393],[-3.096,51.8398],[-3.0965,51.8415],[-3.0978,51.8426],[-3.0984,51.8436],[-3.0977,51.846],[-3.0956,51.8473],[-3.0901,51.8481],[-3.0875,51.8489],[-3.0857,51.8498],[-3.0837,51.8502],[-3.0826,51.8513],[-3.0826,51.8525],[-3.0805,51.8535],[-3.0764,51.855],[-3.0774,51.8565],[-3.0767,51.8579],[-3.0715,51.8598],[-3.0704,51.861],[-3.0685,51.8614],[-3.0634,51.8633],[-3.0657,51.8647],[-3.0702,51.8696],[-3.073,51.8712],[-3.0733,51.872],[-3.0723,51.8738],[-3.0722,51.8752],[-3.0694,51.8754],[-3.0684,51.8764],[-3.0658,51.8775],[-3.0644,51.8786],[-3.0621,51.8773],[-3.0611,51.8787],[-3.0603,51.8787],[-3.0571,51.8801],[-3.0555,51.88],[-3.0524,51.8802],[-3.0499,51.8797],[-3.0487,51.8804],[-3.0434,51.881],[-3.0432,51.8826],[-3.0415,51.8839],[-3.0401,51.8845],[-3.0405,51.8863],[-3.0418,51.8874],[-3.0415,51.8892],[-3.0423,51.8904],[-3.0414,51.8915],[-3.0398,51.8914],[-3.039,51.8922],[-3.0387,51.8939],[-3.0403,51.8943],[-3.04,51.8958],[-3.0412,51.8965],[-3.0412,51.8975],[-3.0434,51.8989],[-3.0426,51.9013],[-3.0435,51.9021],[-3.0485,51.9044],[-3.0495,51.9058],[-3.0484,51.9063],[-3.0499,51.9075],[-3.0494,51.9092],[-3.0495,51.9114],[-3.0525,51.9125],[-3.06,51.9138],[-3.0605,51.9146],[-3.0603,51.9168],[-3.0622,51.9191],[-3.066,51.9192],[-3.0681,51.9203],[-3.0699,51.9217],[-3.0717,51.9219],[-3.0753,51.923],[-3.0763,51.9241],[-3.0786,51.9245],[-3.0796,51.9264],[-3.0791,51.9274],[-3.0794,51.9282],[-3.0816,51.9293],[-3.0819,51.93],[-3.0836,51.931],[-3.0838,51.9327],[-3.0828,51.9336],[-3.0809,51.9344],[-3.08,51.9351],[-3.0802,51.9361],[-3.0832,51.9395],[-3.0839,51.9407],[-3.0854,51.942],[-3.0857,51.9435],[-3.0866,51.9443],[-3.0873,51.9455],[-3.0868,51.9467],[-3.0872,51.9475],[-3.09,51.9503],[-3.0873,51.9518],[-3.0848,51.9529],[-3.0816,51.9554],[-3.0882,51.9593],[-3.0931,51.9652],[-3.0866,51.9697],[-3.0851,51.9716],[-3.0833,51.973],[-3.0818,51.9734],[-3.0806,51.9728],[-3.0781,51.9728],[-3.0781,51.9734],[-3.0767,51.9755],[-3.0715,51.9801],[-3.0674,51.9831],[-3.0626,51.9801],[-3.0596,51.9786],[-3.0595,51.9781],[-3.0576,51.9766],[-3.0571,51.9754],[-3.0535,51.9733],[-3.0521,51.9729],[-3.0514,51.9721],[-3.0445,51.9689],[-3.0414,51.9677],[-3.0394,51.9663],[-3.0383,51.9651],[-3.0367,51.9616],[-3.0353,51.9597],[-3.0302,51.9588],[-3.0283,51.9583],[-3.0259,51.9573],[-3.0222,51.9524],[-3.0221,51.9507],[-3.0213,51.9497],[-3.0189,51.9482],[-3.0144,51.9455],[-3.0132,51.9449],[-3.0113,51.9422],[-3.0106,51.9406],[-3.0085,51.938],[-3.0086,51.9363],[-3.0103,51.9328],[-3.0101,51.9306],[-3.0079,51.927],[-3.0046,51.9254],[-3.002,51.9239],[-2.9989,51.9235],[-2.9938,51.9243],[-2.9871,51.9258],[-2.9866,51.9255],[-2.9837,51.9257],[-2.9812,51.9266],[-2.9805,51.9277],[-2.9784,51.9271],[-2.9767,51.9275],[-2.9762,51.9261],[-2.9746,51.9252],[-2.975,51.9242],[-2.974,51.9228],[-2.9741,51.9212],[-2.9762,51.9212],[-2.9749,51.9186],[-2.9733,51.9179],[-2.9738,51.9167],[-2.9728,51.9147],[-2.9713,51.9138],[-2.9739,51.9114],[-2.9739,51.9105],[-2.975,51.9092],[-2.9729,51.909],[-2.9725,51.9079],[-2.9728,51.9062],[-2.972,51.9051],[-2.9708,51.9055],[-2.9694,51.9048],[-2.9679,51.9046],[-2.9666,51.9051],[-2.9653,51.9047],[-2.964,51.9052],[-2.9608,51.9067],[-2.9579,51.9068],[-2.9538,51.9061],[-2.952,51.9064],[-2.9508,51.9074],[-2.9504,51.9085],[-2.9486,51.9094],[-2.9468,51.9086],[-2.9449,51.9094],[-2.9426,51.9094],[-2.9413,51.91],[-2.9389,51.9119],[-2.9356,51.9126],[-2.9341,51.9149],[-2.9309,51.9149],[-2.9283,51.9139],[-2.9252,51.915],[-2.9239,51.9159],[-2.9203,51.9174],[-2.9162,51.9177],[-2.9156,51.9188],[-2.9129,51.9201],[-2.9118,51.9195],[-2.9082,51.9212],[-2.9082,51.9217],[-2.9063,51.9226],[-2.9051,51.9245],[-2.9009,51.9259],[-2.9002,51.9255],[-2.893,51.9252],[-2.891,51.9265],[-2.8879,51.9276],[-2.887,51.9283],[-2.8881,51.9298],[-2.8891,51.9319],[-2.8884,51.9336],[-2.8851,51.9342],[-2.8826,51.9344],[-2.8813,51.934],[-2.8799,51.9341],[-2.8777,51.9338],[-2.8754,51.9331],[-2.8741,51.9313],[-2.872,51.9304],[-2.8715,51.9282],[-2.87,51.9268],[-2.866,51.9266],[-2.863,51.9269],[-2.8606,51.9277],[-2.8594,51.9277],[-2.8579,51.9271],[-2.8571,51.9256],[-2.8554,51.925],[-2.8544,51.9238],[-2.8483,51.9237],[-2.8466,51.9233],[-2.8449,51.922],[-2.8467,51.92],[-2.8484,51.9199],[-2.8511,51.9188],[-2.8544,51.9183],[-2.8567,51.9183],[-2.8621,51.9175],[-2.8632,51.9172],[-2.8638,51.916],[-2.8623,51.9142],[-2.8601,51.9138],[-2.8591,51.9147],[-2.8564,51.9147],[-2.8541,51.9133],[-2.8538,51.9157],[-2.8528,51.916],[-2.8486,51.9159],[-2.8481,51.9168],[-2.8467,51.9167],[-2.8465,51.9156],[-2.8449,51.9154],[-2.844,51.9173],[-2.8429,51.9179],[-2.8415,51.9175],[-2.8404,51.916],[-2.8402,51.9147],[-2.8371,51.9138],[-2.8374,51.9115],[-2.837,51.9101],[-2.836,51.9096],[-2.8369,51.9083],[-2.8361,51.9073],[-2.8361,51.9062],[-2.8344,51.9061],[-2.8336,51.9054],[-2.8321,51.9051],[-2.8255,51.905],[-2.8218,51.9055],[-2.8208,51.9053],[-2.8196,51.904],[-2.8177,51.9038],[-2.8166,51.9018],[-2.8167,51.901],[-2.816,51.8993],[-2.8143,51.898],[-2.8104,51.8967],[-2.8053,51.8955],[-2.8022,51.8934],[-2.8017,51.8919],[-2.8021,51.8906],[-2.8009,51.8902],[-2.7991,51.8904],[-2.7974,51.8886],[-2.7944,51.8883],[-2.7926,51.8876],[-2.7915,51.8865],[-2.79,51.8858],[-2.7848,51.8843],[-2.7819,51.8844],[-2.7789,51.8838],[-2.7768,51.8817],[-2.7747,51.8819],[-2.7685,51.8801],[-2.7701,51.8797],[-2.771,51.878],[-2.7734,51.876],[-2.7741,51.8744],[-2.7767,51.8735],[-2.7772,51.8718],[-2.7766,51.8709],[-2.7775,51.8696],[-2.779,51.869],[-2.779,51.8683],[-2.7779,51.8673],[-2.7791,51.8669],[-2.7788,51.8659],[-2.7778,51.8648],[-2.7758,51.8636],[-2.7723,51.8622],[-2.7695,51.8624],[-2.7685,51.8604],[-2.7672,51.8602],[-2.7664,51.8588],[-2.7649,51.858],[-2.7642,51.8559],[-2.7634,51.8556],[-2.7625,51.8538],[-2.761,51.8531],[-2.7604,51.8516],[-2.7581,51.8499],[-2.7576,51.8491],[-2.7576,51.8474],[-2.757,51.846],[-2.7541,51.8458],[-2.7515,51.8453],[-2.751,51.845],[-2.747,51.8447],[-2.7461,51.8445],[-2.7438,51.843],[-2.7433,51.8419],[-2.7413,51.8426],[-2.7403,51.8416],[-2.7413,51.8394],[-2.7409,51.8386],[-2.7392,51.8372],[-2.7371,51.8379],[-2.7364,51.839],[-2.7336,51.84],[-2.7315,51.8414],[-2.7297,51.8403],[-2.7276,51.8401],[-2.7258,51.8438],[-2.7196,51.8489],[-2.7177,51.8475],[-2.7186,51.8467],[-2.7182,51.8455],[-2.7186,51.8444],[-2.7161,51.8407],[-2.7127,51.8396],[-2.7103,51.8392],[-2.7087,51.8395],[-2.7072,51.8394],[-2.7069,51.8403],[-2.7071,51.843],[-2.7051,51.8457],[-2.7034,51.8446],[-2.6996,51.8435],[-2.6973,51.8448],[-2.6955,51.8421],[-2.6934,51.8377],[-2.6931,51.8363],[-2.6934,51.8339],[-2.687,51.8331],[-2.6867,51.8344],[-2.6868,51.8364],[-2.6833,51.8383],[-2.6826,51.8378],[-2.6796,51.8376],[-2.6768,51.8363],[-2.6715,51.8362],[-2.6662,51.8356],[-2.6604,51.8338],[-2.6583,51.8328],[-2.6576,51.8318],[-2.658,51.8289],[-2.6578,51.8279],[-2.6569,51.8269],[-2.6544,51.8261],[-2.6524,51.8259],[-2.6504,51.8261]]]}</t>
  </si>
  <si>
    <t>{"type":"MultiPolygon","coordinates":[[[[-3.0827,51.5018],[-3.0853,51.5005],[-3.0866,51.5001],[-3.0888,51.4987],[-3.0896,51.4987],[-3.0917,51.4973],[-3.0948,51.496],[-3.0967,51.4957],[-3.0984,51.4948],[-3.1014,51.4943],[-3.1056,51.4932],[-3.1105,51.4916],[-3.1121,51.4918],[-3.115,51.4934],[-3.1172,51.4926],[-3.1182,51.4917],[-3.1208,51.4916],[-3.122,51.4921],[-3.1235,51.4903],[-3.1249,51.4895],[-3.126,51.4898],[-3.1245,51.4908],[-3.1242,51.4919],[-3.1255,51.4925],[-3.1272,51.4918],[-3.1311,51.4918],[-3.1318,51.4921],[-3.1316,51.4935],[-3.1294,51.4957],[-3.1304,51.4968],[-3.132,51.4973],[-3.1351,51.4971],[-3.1365,51.4994],[-3.1406,51.5017],[-3.1409,51.5023],[-3.1399,51.504],[-3.1391,51.5044],[-3.1394,51.5054],[-3.1405,51.5059],[-3.1424,51.5056],[-3.1407,51.5048],[-3.1395,51.5049],[-3.1413,51.5026],[-3.1411,51.5017],[-3.1369,51.4993],[-3.136,51.4972],[-3.1342,51.4967],[-3.1324,51.4968],[-3.1299,51.4956],[-3.1325,51.4938],[-3.1328,51.4922],[-3.1316,51.4913],[-3.1289,51.491],[-3.1253,51.4913],[-3.127,51.4903],[-3.1268,51.4894],[-3.1258,51.4889],[-3.1237,51.4892],[-3.1215,51.4898],[-3.1231,51.4874],[-3.1231,51.4865],[-3.1254,51.4838],[-3.1271,51.4828],[-3.126,51.4809],[-3.1273,51.4792],[-3.1303,51.4772],[-3.1317,51.4744],[-3.1331,51.4734],[-3.1362,51.4724],[-3.139,51.4729],[-3.1397,51.4724],[-3.1382,51.4709],[-3.1372,51.4694],[-3.1357,51.4681],[-3.1357,51.4674],[-3.1375,51.4659],[-3.1414,51.4624],[-3.1434,51.4615],[-3.1443,51.4606],[-3.148,51.4582],[-3.1528,51.4548],[-3.1562,51.4519],[-3.1577,51.4512],[-3.1596,51.4514],[-3.1593,51.4526],[-3.1599,51.4531],[-3.1622,51.4526],[-3.1643,51.4517],[-3.1647,51.451],[-3.1644,51.449],[-3.1647,51.448],[-3.1659,51.4471],[-3.1652,51.4465],[-3.167,51.4449],[-3.1649,51.4428],[-3.1644,51.4411],[-3.1659,51.4384],[-3.1708,51.4272],[-3.1712,51.4199],[-3.1717,51.4149],[-3.1711,51.4104],[-3.1695,51.4072],[-3.1704,51.4059],[-3.1743,51.4055],[-3.1757,51.4052],[-3.1794,51.4037],[-3.1827,51.4025],[-3.1837,51.4028],[-3.1862,51.4026],[-3.1876,51.4021],[-3.1885,51.4003],[-3.1922,51.3996],[-3.1939,51.4001],[-3.1964,51.3996],[-3.1988,51.4001],[-3.2063,51.4004],[-3.2109,51.4013],[-3.2114,51.4012],[-3.2181,51.403],[-3.2205,51.4035],[-3.2241,51.4037],[-3.2303,51.4019],[-3.234,51.4001],[-3.2342,51.3993],[-3.2399,51.3969],[-3.2431,51.3966],[-3.2442,51.3962],[-3.2463,51.3965],[-3.2484,51.396],[-3.2506,51.3971],[-3.2555,51.3933],[-3.2593,51.3949],[-3.2613,51.3944],[-3.2605,51.3928],[-3.2629,51.3933],[-3.2634,51.3925],[-3.2657,51.3918],[-3.2647,51.3892],[-3.2649,51.3877],[-3.2677,51.3875],[-3.2692,51.389],[-3.271,51.3899],[-3.2736,51.3901],[-3.2762,51.3901],[-3.2786,51.3897],[-3.2798,51.3891],[-3.2796,51.3873],[-3.2787,51.3857],[-3.2797,51.3856],[-3.2807,51.3872],[-3.2823,51.3889],[-3.2847,51.3899],[-3.2816,51.3905],[-3.2803,51.391],[-3.2794,51.3926],[-3.2824,51.3935],[-3.2842,51.3937],[-3.2867,51.3927],[-3.2889,51.3911],[-3.2884,51.39],[-3.2888,51.389],[-3.29,51.3879],[-3.2889,51.3876],[-3.2897,51.386],[-3.2975,51.3902],[-3.3027,51.392],[-3.3073,51.3926],[-3.3101,51.3927],[-3.3118,51.3921],[-3.3163,51.389],[-3.3174,51.3885],[-3.3212,51.3874],[-3.324,51.3873],[-3.3259,51.3867],[-3.3317,51.3839],[-3.3348,51.3827],[-3.3405,51.3813],[-3.3428,51.3811],[-3.3473,51.3823],[-3.3526,51.3831],[-3.3532,51.383],[-3.3579,51.3839],[-3.359,51.3836],[-3.3626,51.3837],[-3.365,51.3842],[-3.366,51.3837],[-3.3726,51.3841],[-3.378,51.3836],[-3.3805,51.3832],[-3.3819,51.3836],[-3.3823,51.3845],[-3.3873,51.3834],[-3.3925,51.383],[-3.3935,51.3825],[-3.3952,51.3826],[-3.3992,51.3824],[-3.4018,51.3817],[-3.4053,51.3814],[-3.4067,51.3836],[-3.4086,51.386],[-3.4103,51.3868],[-3.4149,51.3878],[-3.4173,51.388],[-3.4206,51.388],[-3.4234,51.3884],[-3.4264,51.3875],[-3.4279,51.3875],[-3.4324,51.3884],[-3.4371,51.3886],[-3.4399,51.3879],[-3.4426,51.3877],[-3.4477,51.3878],[-3.4499,51.3884],[-3.4558,51.3891],[-3.4641,51.3911],[-3.4678,51.3922],[-3.4704,51.3931],[-3.4731,51.3935],[-3.4769,51.3926],[-3.4782,51.3921],[-3.4805,51.3931],[-3.4825,51.3934],[-3.4869,51.3948],[-3.4893,51.3954],[-3.4933,51.3957],[-3.4954,51.3954],[-3.5005,51.3961],[-3.5031,51.3968],[-3.5052,51.3969],[-3.5078,51.3977],[-3.5125,51.398],[-3.5146,51.399],[-3.516,51.3984],[-3.52,51.4001],[-3.5238,51.4001],[-3.5271,51.4],[-3.5296,51.3992],[-3.5309,51.3993],[-3.5352,51.3978],[-3.5389,51.3976],[-3.5419,51.3977],[-3.5449,51.3985],[-3.5467,51.3992],[-3.5532,51.4006],[-3.5564,51.4008],[-3.5594,51.4016],[-3.5617,51.4044],[-3.5638,51.4085],[-3.5653,51.4104],[-3.5674,51.4127],[-3.5694,51.4143],[-3.5718,51.4158],[-3.5752,51.4175],[-3.5763,51.4176],[-3.5776,51.4199],[-3.579,51.421],[-3.5788,51.4221],[-3.5796,51.4236],[-3.5836,51.4293],[-3.5863,51.4297],[-3.5869,51.4305],[-3.5872,51.4319],[-3.5894,51.4349],[-3.5928,51.4378],[-3.5945,51.4384],[-3.5967,51.441],[-3.5988,51.4422],[-3.6016,51.4416],[-3.6042,51.4414],[-3.6069,51.4419],[-3.6041,51.4426],[-3.6046,51.4444],[-3.606,51.4461],[-3.6071,51.4467],[-3.6115,51.4483],[-3.6126,51.4493],[-3.6145,51.4499],[-3.6148,51.4505],[-3.6177,51.4511],[-3.6189,51.4522],[-3.6215,51.4531],[-3.6304,51.4555],[-3.6314,51.4567],[-3.6334,51.4572],[-3.6336,51.458],[-3.6358,51.4588],[-3.6367,51.4599],[-3.6372,51.4611],[-3.6409,51.4622],[-3.6419,51.4634],[-3.6418,51.4649],[-3.6411,51.4665],[-3.6417,51.4676],[-3.6386,51.4692],[-3.6357,51.4709],[-3.6355,51.4715],[-3.6321,51.4731],[-3.627,51.4738],[-3.6258,51.4738],[-3.6214,51.4753],[-3.6196,51.4766],[-3.6169,51.4776],[-3.6152,51.4798],[-3.6129,51.4803],[-3.612,51.4809],[-3.6084,51.4813],[-3.6062,51.4821],[-3.6046,51.482],[-3.6023,51.4831],[-3.5972,51.4844],[-3.5963,51.4833],[-3.5944,51.4832],[-3.593,51.4822],[-3.5884,51.4826],[-3.5841,51.4833],[-3.5804,51.4851],[-3.5782,51.4854],[-3.5747,51.4863],[-3.5717,51.4881],[-3.5661,51.4902],[-3.5598,51.4917],[-3.558,51.4923],[-3.5547,51.4928],[-3.5381,51.4843],[-3.5335,51.4819],[-3.5325,51.4821],[-3.5317,51.485],[-3.5327,51.4863],[-3.5335,51.4886],[-3.5356,51.4897],[-3.5394,51.491],[-3.5361,51.4919],[-3.5337,51.4923],[-3.5276,51.4937],[-3.5287,51.4955],[-3.5275,51.4956],[-3.527,51.4966],[-3.5258,51.4975],[-3.5283,51.4998],[-3.5292,51.5012],[-3.5286,51.5015],[-3.5264,51.5007],[-3.5241,51.5009],[-3.5224,51.5021],[-3.5204,51.5017],[-3.5193,51.5019],[-3.5169,51.5031],[-3.5157,51.5028],[-3.513,51.5039],[-3.5123,51.5047],[-3.5093,51.506],[-3.5083,51.507],[-3.5083,51.5084],[-3.5071,51.5092],[-3.5056,51.5094],[-3.5005,51.5117],[-3.4975,51.5126],[-3.493,51.5125],[-3.4887,51.513],[-3.4813,51.5145],[-3.4746,51.5154],[-3.4679,51.515],[-3.4648,51.5147],[-3.4611,51.5139],[-3.4565,51.5124],[-3.4531,51.5115],[-3.4471,51.5104],[-3.4432,51.5101],[-3.4426,51.5088],[-3.4395,51.5074],[-3.4364,51.5066],[-3.4333,51.5071],[-3.4327,51.5063],[-3.4294,51.5076],[-3.4277,51.5056],[-3.4254,51.5067],[-3.4233,51.5073],[-3.4215,51.5055],[-3.4201,51.5053],[-3.417,51.5066],[-3.4141,51.5067],[-3.4127,51.506],[-3.411,51.5068],[-3.4104,51.5059],[-3.4092,51.5056],[-3.4092,51.5029],[-3.408,51.5024],[-3.4056,51.5002],[-3.4036,51.4993],[-3.401,51.4993],[-3.3999,51.5001],[-3.3993,51.5022],[-3.3995,51.5034],[-3.3986,51.5048],[-3.3978,51.5051],[-3.3972,51.5068],[-3.3958,51.508],[-3.3929,51.5087],[-3.3911,51.5089],[-3.3907,51.5094],[-3.3891,51.5096],[-3.387,51.5092],[-3.3831,51.5099],[-3.3812,51.511],[-3.3793,51.5112],[-3.3794,51.5125],[-3.3765,51.5128],[-3.3759,51.5108],[-3.3707,51.5092],[-3.3702,51.5102],[-3.3678,51.5106],[-3.3652,51.5121],[-3.3617,51.511],[-3.3611,51.5118],[-3.3592,51.5116],[-3.3582,51.5122],[-3.3543,51.5101],[-3.3486,51.5091],[-3.3418,51.5085],[-3.3366,51.5088],[-3.3378,51.5105],[-3.3391,51.5116],[-3.339,51.5147],[-3.3366,51.5153],[-3.3368,51.5162],[-3.336,51.5169],[-3.337,51.518],[-3.3369,51.5188],[-3.3352,51.5189],[-3.3365,51.5213],[-3.3378,51.5226],[-3.3395,51.5225],[-3.3391,51.5247],[-3.34,51.5265],[-3.3433,51.5289],[-3.3438,51.5299],[-3.3434,51.5323],[-3.3417,51.5347],[-3.3405,51.5353],[-3.3375,51.5359],[-3.3355,51.5372],[-3.3341,51.5369],[-3.3328,51.5358],[-3.3275,51.5354],[-3.3237,51.5363],[-3.3231,51.5376],[-3.3232,51.5387],[-3.322,51.5388],[-3.3218,51.5404],[-3.3228,51.5417],[-3.3213,51.5428],[-3.313,51.5435],[-3.312,51.544],[-3.3101,51.5444],[-3.3117,51.5462],[-3.3105,51.5475],[-3.3103,51.5486],[-3.3068,51.5483],[-3.3039,51.5478],[-3.2998,51.5486],[-3.2982,51.5478],[-3.2925,51.5492],[-3.2901,51.5497],[-3.2873,51.5498],[-3.2849,51.5496],[-3.284,51.5512],[-3.2813,51.5508],[-3.2776,51.5519],[-3.2774,51.5511],[-3.2744,51.5512],[-3.2742,51.5498],[-3.2732,51.5485],[-3.2743,51.5472],[-3.2743,51.5461],[-3.2736,51.5455],[-3.27,51.5436],[-3.2672,51.5413],[-3.2626,51.5389],[-3.2616,51.5378],[-3.2574,51.5394],[-3.2508,51.5418],[-3.2506,51.5423],[-3.2465,51.5462],[-3.2455,51.5487],[-3.2435,51.5494],[-3.2419,51.5509],[-3.2377,51.5526],[-3.2339,51.5529],[-3.2334,51.5522],[-3.232,51.5517],[-3.2306,51.5506],[-3.2296,51.551],[-3.2278,51.5497],[-3.227,51.5502],[-3.2241,51.551],[-3.2231,51.5509],[-3.2197,51.5519],[-3.2189,51.5524],[-3.2165,51.5528],[-3.215,51.5527],[-3.2151,51.5514],[-3.2074,51.5527],[-3.2033,51.5537],[-3.202,51.5543],[-3.2027,51.5553],[-3.1999,51.5568],[-3.1988,51.5563],[-3.195,51.5567],[-3.1918,51.5574],[-3.1895,51.5576],[-3.188,51.5567],[-3.1848,51.557],[-3.184,51.5567],[-3.1812,51.5571],[-3.1778,51.5581],[-3.1755,51.5582],[-3.1697,51.5588],[-3.1646,51.5599],[-3.1637,51.5605],[-3.1616,51.5593],[-3.1574,51.5577],[-3.1558,51.5561],[-3.155,51.5543],[-3.1529,51.5526],[-3.1526,51.5517],[-3.1503,51.5511],[-3.1475,51.5526],[-3.1467,51.5526],[-3.1453,51.5551],[-3.1438,51.5537],[-3.1412,51.5541],[-3.1387,51.5532],[-3.1353,51.5527],[-3.1348,51.5519],[-3.1335,51.5519],[-3.1303,51.5509],[-3.1283,51.5497],[-3.1254,51.5502],[-3.1251,51.5499],[-3.1273,51.5479],[-3.1252,51.547],[-3.1211,51.5473],[-3.1202,51.5468],[-3.1179,51.5444],[-3.1165,51.5445],[-3.1138,51.5454],[-3.1125,51.5468],[-3.1108,51.5465],[-3.1105,51.5459],[-3.1085,51.5452],[-3.1091,51.5431],[-3.1078,51.5429],[-3.1038,51.5409],[-3.1015,51.5404],[-3.0989,51.5387],[-3.0968,51.5378],[-3.097,51.537],[-3.0949,51.5369],[-3.0943,51.5357],[-3.093,51.5359],[-3.0919,51.5354],[-3.0907,51.5334],[-3.0836,51.5323],[-3.0818,51.5313],[-3.0809,51.5316],[-3.0792,51.5301],[-3.0799,51.5297],[-3.0783,51.5282],[-3.0803,51.5274],[-3.0786,51.5251],[-3.0771,51.5235],[-3.0747,51.5223],[-3.0731,51.522],[-3.0695,51.5206],[-3.0689,51.5202],[-3.0716,51.518],[-3.074,51.5176],[-3.0763,51.5162],[-3.0775,51.5171],[-3.0807,51.5152],[-3.0822,51.5148],[-3.0791,51.5139],[-3.0781,51.5132],[-3.0825,51.5114],[-3.0829,51.5118],[-3.0864,51.5107],[-3.0881,51.5105],[-3.0887,51.51],[-3.0885,51.5087],[-3.0868,51.5063],[-3.0863,51.5051],[-3.0834,51.5029],[-3.0827,51.5018]]],[[[-3.121,51.3802],[-3.118,51.3792],[-3.1166,51.3776],[-3.118,51.3757],[-3.1178,51.3751],[-3.1214,51.3752],[-3.1238,51.3759],[-3.1252,51.3773],[-3.1249,51.3785],[-3.1214,51.3803],[-3.121,51.3802]]],[[[-3.1998,51.3966],[-3.1956,51.3961],[-3.195,51.3949],[-3.1975,51.3954],[-3.2011,51.3951],[-3.202,51.3959],[-3.1998,51.3966]]]]}</t>
  </si>
  <si>
    <t>rmapshaperid</t>
  </si>
  <si>
    <t>Geometry</t>
  </si>
  <si>
    <t>Data Visualisations</t>
  </si>
  <si>
    <t>Flourish story</t>
  </si>
  <si>
    <t>https://public.flourish.studio/story/275559/</t>
  </si>
  <si>
    <t>Northern Ireland Hospital Data</t>
  </si>
  <si>
    <t>COVID-19 suspected/confirmed inpatients</t>
  </si>
  <si>
    <t>COVID-19 suspected/confirmed discharges</t>
  </si>
  <si>
    <t>ICU beds</t>
  </si>
  <si>
    <t>ICU beds COVID-19 suspected/confirmed</t>
  </si>
  <si>
    <t>ICU available</t>
  </si>
  <si>
    <t>Care home outbreaks (as of day before)</t>
  </si>
  <si>
    <t>Total beds occupied (as of day before)</t>
  </si>
  <si>
    <t>Total beds (as of day before)</t>
  </si>
  <si>
    <t>* 50,499 negative cases from earlier days added https://twitter.com/DHSCgovuk/status/1254052435577970688</t>
  </si>
  <si>
    <t>(Source: NHS COVID-19 Daily Deaths)</t>
  </si>
  <si>
    <t>https://www.england.nhs.uk/statistics/statistical-work-areas/covid-19-daily-deaths/</t>
  </si>
  <si>
    <t>NHS COVID-19 Daily Deaths Report</t>
  </si>
  <si>
    <t>East Of England</t>
  </si>
  <si>
    <t>North East And Yorkshire</t>
  </si>
  <si>
    <t>England Total</t>
  </si>
  <si>
    <t>Data Check: Region Total = England</t>
  </si>
  <si>
    <t>England Daily</t>
  </si>
  <si>
    <t>*PHE Tracker death reporting starts to lag by a day</t>
  </si>
  <si>
    <t>* DHSC updated death reporting time range, so death count this day is for 8 hours (covering 9am-5pm on 24 March). This 8 hour is skipped and the next report recorded here, making the figure here accounting for 24+8=32 hours.</t>
  </si>
  <si>
    <t>* Looks like for a few days pillar 2 cases are not yet included.</t>
  </si>
  <si>
    <t>* DHSC stopped reporting negative test results, so negative cases are calculated from now on</t>
  </si>
  <si>
    <t>* DHSC and PHE tracker numbers differ, DHSC numbers taken.</t>
  </si>
  <si>
    <t>20 - 39</t>
  </si>
  <si>
    <t>40 - 59</t>
  </si>
  <si>
    <t>60 - 79</t>
  </si>
  <si>
    <t>80+</t>
  </si>
  <si>
    <t>TBC</t>
  </si>
  <si>
    <t>0 - 19</t>
  </si>
  <si>
    <t>Data Check: Age Total = England</t>
  </si>
  <si>
    <t>* NI Tracker down due to incorrect data…</t>
  </si>
  <si>
    <t>England Unclassified</t>
  </si>
  <si>
    <t>England COVID-19 Related Hospital Deaths by Age</t>
  </si>
  <si>
    <t>Daily Hospital Death By Region</t>
  </si>
  <si>
    <t>Total Hospital Death By Region</t>
  </si>
  <si>
    <t>Daily Hospital Death By Age</t>
  </si>
  <si>
    <t>Total Hospital Death By Age</t>
  </si>
  <si>
    <t>Total Hospital Death By Ethnicity</t>
  </si>
  <si>
    <t>Any other White background</t>
  </si>
  <si>
    <t>Any other Mixed background</t>
  </si>
  <si>
    <t>Any other Asian background</t>
  </si>
  <si>
    <t>Any other Black background</t>
  </si>
  <si>
    <t>Any other ethnic group</t>
  </si>
  <si>
    <t>Not stated</t>
  </si>
  <si>
    <t xml:space="preserve">No match </t>
  </si>
  <si>
    <t>White</t>
  </si>
  <si>
    <t>Irish</t>
  </si>
  <si>
    <t>Mixed</t>
  </si>
  <si>
    <t>White and Black Caribbean</t>
  </si>
  <si>
    <t>White and Black African</t>
  </si>
  <si>
    <t>White and Asian</t>
  </si>
  <si>
    <t>Asian or Asian British</t>
  </si>
  <si>
    <t>Indian</t>
  </si>
  <si>
    <t>Pakistani</t>
  </si>
  <si>
    <t>Bangladeshi</t>
  </si>
  <si>
    <t>Black or Black British</t>
  </si>
  <si>
    <t>Caribbean</t>
  </si>
  <si>
    <t>African</t>
  </si>
  <si>
    <t>Chinese</t>
  </si>
  <si>
    <t>Other Ethnic Group</t>
  </si>
  <si>
    <t>Missing</t>
  </si>
  <si>
    <t>England COVID-19 Related Hospital Deaths by Ethnicity</t>
  </si>
  <si>
    <t>British</t>
  </si>
  <si>
    <t>Data Check: Ethnic Total = England</t>
  </si>
  <si>
    <t>N</t>
  </si>
  <si>
    <t>%</t>
  </si>
  <si>
    <t>Total Sample Size</t>
  </si>
  <si>
    <t>Valid %</t>
  </si>
  <si>
    <t>Ethnicity proportions in England and Wales</t>
  </si>
  <si>
    <t>https://www.ethnicity-facts-figures.service.gov.uk/uk-population-by-ethnicity/national-and-regional-populations/population-of-england-and-wales/latest</t>
  </si>
  <si>
    <t>Ethnicity</t>
  </si>
  <si>
    <t>Number</t>
  </si>
  <si>
    <t>All</t>
  </si>
  <si>
    <t>Asian</t>
  </si>
  <si>
    <t>Asian other</t>
  </si>
  <si>
    <t>Black</t>
  </si>
  <si>
    <t>Black African</t>
  </si>
  <si>
    <t>Black Caribbean</t>
  </si>
  <si>
    <t>Black other</t>
  </si>
  <si>
    <t>Mixed White/Asian</t>
  </si>
  <si>
    <t>Mixed White/Black African</t>
  </si>
  <si>
    <t>Mixed White/Black Caribbean</t>
  </si>
  <si>
    <t>Mixed other</t>
  </si>
  <si>
    <t>White British</t>
  </si>
  <si>
    <t>White Irish</t>
  </si>
  <si>
    <t>White Gypsy/Traveller</t>
  </si>
  <si>
    <t>White other</t>
  </si>
  <si>
    <t>Other</t>
  </si>
  <si>
    <t>Arab</t>
  </si>
  <si>
    <t>Any other</t>
  </si>
  <si>
    <t>White - British</t>
  </si>
  <si>
    <t>White - Irish</t>
  </si>
  <si>
    <t>White - Any other White background</t>
  </si>
  <si>
    <t>Mixed - White and Black Caribbean</t>
  </si>
  <si>
    <t>Mixed - White and Black African</t>
  </si>
  <si>
    <t>Mixed - White and Asian</t>
  </si>
  <si>
    <t>Mixed - Any other Mixed background</t>
  </si>
  <si>
    <t>Asian or Asian British - Indian</t>
  </si>
  <si>
    <t>Asian or Asian British - Pakistani</t>
  </si>
  <si>
    <t>Asian or Asian British - Bangladeshi</t>
  </si>
  <si>
    <t>Asian or Asian British - Any other Asian background</t>
  </si>
  <si>
    <t>Black or Black British - Caribbean</t>
  </si>
  <si>
    <t>Black or Black British - African</t>
  </si>
  <si>
    <t>Black or Black British - Any other Black background</t>
  </si>
  <si>
    <t>Other Ethnic Group - Chinese</t>
  </si>
  <si>
    <t>Other Ethnic Group - Any other ethnic group</t>
  </si>
  <si>
    <t>Missing - Not stated</t>
  </si>
  <si>
    <t xml:space="preserve">Missing - No match </t>
  </si>
  <si>
    <t>Ethnicity in Population
(England and Wales, 2011 Census)</t>
  </si>
  <si>
    <t>* Ethnicity Proportions in England and Wales: https://www.ethnicity-facts-figures.service.gov.uk/uk-population-by-ethnicity/national-and-regional-populations/population-of-england-and-wales/latest</t>
  </si>
  <si>
    <t>(Source: ONS)</t>
  </si>
  <si>
    <t>ONS Deaths registered weekly in England and Wales, provisional</t>
  </si>
  <si>
    <t>https://www.ons.gov.uk/peoplepopulationandcommunity/birthsdeathsandmarriages/deaths/datasets/weeklyprovisionalfiguresondeathsregisteredinenglandandwales</t>
  </si>
  <si>
    <t>Under 1 year</t>
  </si>
  <si>
    <t>01-14</t>
  </si>
  <si>
    <t>15-44</t>
  </si>
  <si>
    <t>45-64</t>
  </si>
  <si>
    <t>65-74</t>
  </si>
  <si>
    <t>75-84</t>
  </si>
  <si>
    <t>85+</t>
  </si>
  <si>
    <r>
      <t xml:space="preserve">England </t>
    </r>
    <r>
      <rPr>
        <b/>
        <sz val="11"/>
        <color rgb="FFFF0000"/>
        <rFont val="Calibri"/>
        <family val="2"/>
        <scheme val="minor"/>
      </rPr>
      <t xml:space="preserve">Hospital Death </t>
    </r>
    <r>
      <rPr>
        <b/>
        <sz val="11"/>
        <color theme="1"/>
        <rFont val="Calibri"/>
        <family val="2"/>
        <scheme val="minor"/>
      </rPr>
      <t>(time of death, recent data likely to change)</t>
    </r>
  </si>
  <si>
    <t>Weekly Death Registration by Country</t>
  </si>
  <si>
    <t>Total Death Registration by Country</t>
  </si>
  <si>
    <t>UK Weekly Death Registration by Age</t>
  </si>
  <si>
    <t>Data Check: Age Total = UK</t>
  </si>
  <si>
    <t>UK Weekly Death Registration Males</t>
  </si>
  <si>
    <t>UK Weekly Death Registration Females</t>
  </si>
  <si>
    <t>Data Check: Gender Total = Age</t>
  </si>
  <si>
    <t>UK Total Death Registration by Age</t>
  </si>
  <si>
    <t>UK Total Death Registration Males</t>
  </si>
  <si>
    <t>UK Total Death Registration Females</t>
  </si>
  <si>
    <t>Data Check: Gender Age Total = UK</t>
  </si>
  <si>
    <t>Weekly Death Registration by Region of Residence</t>
  </si>
  <si>
    <t>East</t>
  </si>
  <si>
    <t>Total Death Registration by Region of Residence</t>
  </si>
  <si>
    <t>Male</t>
  </si>
  <si>
    <t>Female</t>
  </si>
  <si>
    <t>Ns</t>
  </si>
  <si>
    <t>Total Sample Gender Proportions</t>
  </si>
  <si>
    <t>Hospital (acute or community, not psychiatric)</t>
  </si>
  <si>
    <t>Care Home</t>
  </si>
  <si>
    <t>England Weekly Death Registration by Location</t>
  </si>
  <si>
    <t>Data Check: Location Total = England</t>
  </si>
  <si>
    <t>Data Check: Location Total = Wales</t>
  </si>
  <si>
    <t>England Total Death Registration by Location</t>
  </si>
  <si>
    <t>Wales Total Death Registration by Location</t>
  </si>
  <si>
    <t>Wales Weekly Death Registration by Location</t>
  </si>
  <si>
    <t>All COVID-19 Related Deaths in the UK by Age</t>
  </si>
  <si>
    <t>* PHE figures are snapshots of NHS figures at 5pm each day. The numbers may not include all deaths that occurred on that day or on recent prior days. More accurate numbers are revised and reported by the NHS.</t>
  </si>
  <si>
    <t>* NHS figures include confirmed deaths reported at 5pm the previous day. As confirmation of COVID-19 diagnosis, death notification and reporting can take up to several days, the figures for the last few days are not complete and will be revised upwards. For details see https://www.england.nhs.uk/statistics/statistical-work-areas/covid-19-daily-deaths/</t>
  </si>
  <si>
    <r>
      <t xml:space="preserve">Weekly Death </t>
    </r>
    <r>
      <rPr>
        <sz val="11"/>
        <color rgb="FFFF0000"/>
        <rFont val="Calibri"/>
        <family val="2"/>
        <scheme val="minor"/>
      </rPr>
      <t>Occurrence</t>
    </r>
    <r>
      <rPr>
        <sz val="11"/>
        <rFont val="Calibri"/>
        <family val="2"/>
        <scheme val="minor"/>
      </rPr>
      <t xml:space="preserve"> by Region of Residence</t>
    </r>
  </si>
  <si>
    <r>
      <t xml:space="preserve">Total Death </t>
    </r>
    <r>
      <rPr>
        <sz val="11"/>
        <color rgb="FFFF0000"/>
        <rFont val="Calibri"/>
        <family val="2"/>
        <scheme val="minor"/>
      </rPr>
      <t>Occurrence</t>
    </r>
    <r>
      <rPr>
        <sz val="11"/>
        <rFont val="Calibri"/>
        <family val="2"/>
        <scheme val="minor"/>
      </rPr>
      <t xml:space="preserve"> by Region of Residence</t>
    </r>
  </si>
  <si>
    <r>
      <rPr>
        <b/>
        <sz val="11"/>
        <color rgb="FFFF0000"/>
        <rFont val="Calibri"/>
        <family val="2"/>
        <scheme val="minor"/>
      </rPr>
      <t>All Deaths Involving COVID-19</t>
    </r>
    <r>
      <rPr>
        <b/>
        <sz val="11"/>
        <color theme="1"/>
        <rFont val="Calibri"/>
        <family val="2"/>
        <scheme val="minor"/>
      </rPr>
      <t xml:space="preserve"> (time of death registration is delayed from time of death)</t>
    </r>
  </si>
  <si>
    <t>Data Check: England</t>
  </si>
  <si>
    <t>NHS figures, hospital deaths only, actual time of death, not complete for recent days</t>
  </si>
  <si>
    <t>COVID-19 Related Deaths (Cumulative)</t>
  </si>
  <si>
    <t>ONS figures, all deaths, time of registration, up to 10 days lag from time of occurrence</t>
  </si>
  <si>
    <t>ONS figures, all deaths, time of occurrence, not complete for recent days</t>
  </si>
  <si>
    <t>* PHE and NHS figures do not include deaths outside hospital, such as those in care homes. ONS figures contain all deaths regardless of location of occurrence.</t>
  </si>
  <si>
    <t>x</t>
  </si>
  <si>
    <t>* Death counts adjusted to include all settings, not just hospital deaths, so huge increase today https://twitter.com/DHSCgovuk/status/1255544385082712066</t>
  </si>
  <si>
    <r>
      <t xml:space="preserve">Total </t>
    </r>
    <r>
      <rPr>
        <b/>
        <sz val="11"/>
        <color rgb="FFFF0000"/>
        <rFont val="Calibri"/>
        <family val="2"/>
        <scheme val="minor"/>
      </rPr>
      <t>Hospital</t>
    </r>
    <r>
      <rPr>
        <b/>
        <sz val="11"/>
        <color theme="1"/>
        <rFont val="Calibri"/>
        <family val="2"/>
        <scheme val="minor"/>
      </rPr>
      <t xml:space="preserve"> </t>
    </r>
    <r>
      <rPr>
        <b/>
        <sz val="11"/>
        <color rgb="FFFF0000"/>
        <rFont val="Calibri"/>
        <family val="2"/>
        <scheme val="minor"/>
      </rPr>
      <t>Death</t>
    </r>
    <r>
      <rPr>
        <b/>
        <sz val="11"/>
        <color theme="1"/>
        <rFont val="Calibri"/>
        <family val="2"/>
        <scheme val="minor"/>
      </rPr>
      <t xml:space="preserve"> By Country before 28 April, </t>
    </r>
    <r>
      <rPr>
        <b/>
        <sz val="11"/>
        <color rgb="FFFF0000"/>
        <rFont val="Calibri"/>
        <family val="2"/>
        <scheme val="minor"/>
      </rPr>
      <t>All Deaths</t>
    </r>
    <r>
      <rPr>
        <b/>
        <sz val="11"/>
        <color theme="1"/>
        <rFont val="Calibri"/>
        <family val="2"/>
        <scheme val="minor"/>
      </rPr>
      <t xml:space="preserve"> after 28 April (time of announcement, no backwards correction)</t>
    </r>
  </si>
  <si>
    <t>0 - 19 yrs</t>
  </si>
  <si>
    <t>Total Hospital Death By Pre Existing Condition and Age</t>
  </si>
  <si>
    <t>Pre existing condition - Yes</t>
  </si>
  <si>
    <t>Unknown age</t>
  </si>
  <si>
    <t>Pre existing condition - No</t>
  </si>
  <si>
    <t>Total cases per 100k</t>
  </si>
  <si>
    <t>1 Day Change (N)</t>
  </si>
  <si>
    <t>1 Day Change (%)</t>
  </si>
  <si>
    <t>1 Day Change per 100k</t>
  </si>
  <si>
    <t>7 Day Change (N)</t>
  </si>
  <si>
    <t>7 Day Change (%)</t>
  </si>
  <si>
    <t>7 Day Change per 100k</t>
  </si>
  <si>
    <t>Total cases per 100k of population</t>
  </si>
  <si>
    <t>Age</t>
  </si>
  <si>
    <t>Yes</t>
  </si>
  <si>
    <t>No</t>
  </si>
  <si>
    <t>Pre Existing Condition</t>
  </si>
  <si>
    <t>Total (N)</t>
  </si>
  <si>
    <t>Total (%)</t>
  </si>
  <si>
    <t>Hospital Deaths in England By Pre Existing Condition and Age</t>
  </si>
  <si>
    <t>https://app.powerbi.com/view?r=eyJrIjoiZGYxNjYzNmUtOTlmZS00ODAxLWE1YTEtMjA0NjZhMzlmN2JmIiwidCI6IjljOWEzMGRlLWQ4ZDctNGFhNC05NjAwLTRiZTc2MjVmZjZjNSIsImMiOjh9</t>
  </si>
  <si>
    <t>Current Hospital inc ICU (Confirmed)</t>
  </si>
  <si>
    <t>Current Hospital inc ICU (Suspected)</t>
  </si>
  <si>
    <t>NHS Data, by Date of Occurance, Daily Update</t>
  </si>
  <si>
    <t>Total cases</t>
  </si>
  <si>
    <t>Rate</t>
  </si>
  <si>
    <t>E12000009</t>
  </si>
  <si>
    <t>E12000008</t>
  </si>
  <si>
    <t>E12000007</t>
  </si>
  <si>
    <t>E12000006</t>
  </si>
  <si>
    <t>E12000005</t>
  </si>
  <si>
    <t>E12000004</t>
  </si>
  <si>
    <t>E12000003</t>
  </si>
  <si>
    <t>E12000002</t>
  </si>
  <si>
    <t>E12000001</t>
  </si>
  <si>
    <t>http://geoportal.statistics.gov.uk/datasets/3e4f4af826d343349c13fb7f0aa2a307_0</t>
  </si>
  <si>
    <t>ONS Lower Tier Local Authority to Upper Tier Local Authority (April 2019) Lookup in England and Wales</t>
  </si>
  <si>
    <t>Total Pillar 1/ Total Overall</t>
  </si>
  <si>
    <t>UTLA Code</t>
  </si>
  <si>
    <t>LTLA Name</t>
  </si>
  <si>
    <t>LTLA Code</t>
  </si>
  <si>
    <t>Region No</t>
  </si>
  <si>
    <t>* The below two are merged into Cornwall and Isles of Scilly</t>
  </si>
  <si>
    <t>Row in new data</t>
  </si>
  <si>
    <t>* Wales Data Check</t>
  </si>
  <si>
    <t>L3 Tab</t>
  </si>
  <si>
    <t>Sum Diff</t>
  </si>
  <si>
    <t>https://www.ons.gov.uk/peoplepopulationandcommunity/populationandmigration/populationestimates/datasets/populationestimatesforukenglandandwalesscotlandandnorthernireland</t>
  </si>
  <si>
    <t>ONS Estimates of the population for the UK, England and Wales, Scotland and Northern Ireland (LTLA Population numbers)</t>
  </si>
  <si>
    <t>BBC cases near you checker (UTLA Population numbers)</t>
  </si>
  <si>
    <t>Name</t>
  </si>
  <si>
    <r>
      <t>Geography</t>
    </r>
    <r>
      <rPr>
        <b/>
        <vertAlign val="superscript"/>
        <sz val="8"/>
        <rFont val="Arial"/>
        <family val="2"/>
      </rPr>
      <t>1</t>
    </r>
  </si>
  <si>
    <t>All ages</t>
  </si>
  <si>
    <t>K02000001</t>
  </si>
  <si>
    <t>UNITED KINGDOM</t>
  </si>
  <si>
    <t>Country</t>
  </si>
  <si>
    <t>K03000001</t>
  </si>
  <si>
    <t>GREAT BRITAIN</t>
  </si>
  <si>
    <t>K04000001</t>
  </si>
  <si>
    <t>ENGLAND AND WALES</t>
  </si>
  <si>
    <t>ENGLAND</t>
  </si>
  <si>
    <t>NORTH EAST</t>
  </si>
  <si>
    <t>Unitary Authority</t>
  </si>
  <si>
    <t>E11000007</t>
  </si>
  <si>
    <t>Tyne and Wear (Met County)</t>
  </si>
  <si>
    <t>Metropolitan County</t>
  </si>
  <si>
    <t>Metropolitan District</t>
  </si>
  <si>
    <t>NORTH WEST</t>
  </si>
  <si>
    <t>County</t>
  </si>
  <si>
    <t>Non-metropolitan District</t>
  </si>
  <si>
    <t>E11000001</t>
  </si>
  <si>
    <t>Greater Manchester (Met County)</t>
  </si>
  <si>
    <t>E11000002</t>
  </si>
  <si>
    <t>Merseyside (Met County)</t>
  </si>
  <si>
    <t>YORKSHIRE AND THE HUMBER</t>
  </si>
  <si>
    <t>E11000003</t>
  </si>
  <si>
    <t>South Yorkshire (Met County)</t>
  </si>
  <si>
    <t>E11000006</t>
  </si>
  <si>
    <t>West Yorkshire (Met County)</t>
  </si>
  <si>
    <t>EAST MIDLANDS</t>
  </si>
  <si>
    <t>WEST MIDLANDS</t>
  </si>
  <si>
    <t>E11000005</t>
  </si>
  <si>
    <t>West Midlands (Met County)</t>
  </si>
  <si>
    <t>EAST</t>
  </si>
  <si>
    <t>LONDON</t>
  </si>
  <si>
    <t>London Borough</t>
  </si>
  <si>
    <t>SOUTH EAST</t>
  </si>
  <si>
    <t>SOUTH WEST</t>
  </si>
  <si>
    <t>W92000004</t>
  </si>
  <si>
    <t>WALES</t>
  </si>
  <si>
    <t>S92000003</t>
  </si>
  <si>
    <t>SCOTLAND</t>
  </si>
  <si>
    <t>S12000033</t>
  </si>
  <si>
    <t>Council Area</t>
  </si>
  <si>
    <t>S12000034</t>
  </si>
  <si>
    <t>S12000041</t>
  </si>
  <si>
    <t>S12000035</t>
  </si>
  <si>
    <t>S12000036</t>
  </si>
  <si>
    <t>S12000005</t>
  </si>
  <si>
    <t>S12000006</t>
  </si>
  <si>
    <t>S12000042</t>
  </si>
  <si>
    <t>S12000008</t>
  </si>
  <si>
    <t>S12000045</t>
  </si>
  <si>
    <t>S12000010</t>
  </si>
  <si>
    <t>S12000011</t>
  </si>
  <si>
    <t>S12000014</t>
  </si>
  <si>
    <t>S12000047</t>
  </si>
  <si>
    <t>S12000049</t>
  </si>
  <si>
    <t>S12000017</t>
  </si>
  <si>
    <t>S12000018</t>
  </si>
  <si>
    <t>S12000019</t>
  </si>
  <si>
    <t>S12000020</t>
  </si>
  <si>
    <t>S12000013</t>
  </si>
  <si>
    <t>S12000021</t>
  </si>
  <si>
    <t>S12000050</t>
  </si>
  <si>
    <t>S12000023</t>
  </si>
  <si>
    <t>S12000048</t>
  </si>
  <si>
    <t>S12000038</t>
  </si>
  <si>
    <t>S12000026</t>
  </si>
  <si>
    <t>S12000027</t>
  </si>
  <si>
    <t>S12000028</t>
  </si>
  <si>
    <t>S12000029</t>
  </si>
  <si>
    <t>S12000030</t>
  </si>
  <si>
    <t>S12000039</t>
  </si>
  <si>
    <t>S12000040</t>
  </si>
  <si>
    <t>N92000002</t>
  </si>
  <si>
    <t>NORTHERN IRELAND</t>
  </si>
  <si>
    <t>Row in population data</t>
  </si>
  <si>
    <t>Population (ONS estimates mid-2018)</t>
  </si>
  <si>
    <t>Local Government District</t>
  </si>
  <si>
    <t>Check</t>
  </si>
  <si>
    <t>https://statistics.gov.scot/data/data-zone-lookup</t>
  </si>
  <si>
    <t>Scottish geography lookup tables used for aggregation, from 2011 data zones to higher level geographies</t>
  </si>
  <si>
    <t>https://geoportal.statistics.gov.uk/datasets/health-boards-april-2019-names-and-codes-in-scotland/data</t>
  </si>
  <si>
    <t>Scottish Health Boards (April 2019) Names and Codes</t>
  </si>
  <si>
    <t>Edinburgh, City of</t>
  </si>
  <si>
    <t>Perth &amp; Kinross</t>
  </si>
  <si>
    <t>Dumfries &amp; Galloway</t>
  </si>
  <si>
    <t>Argyll &amp; Bute</t>
  </si>
  <si>
    <t>Care home outbreaks closed (as of day before)</t>
  </si>
  <si>
    <t>Total bed occupancy</t>
  </si>
  <si>
    <t>All COVID-19 Related Deaths by Location of Occurance</t>
  </si>
  <si>
    <t>New Data England/Scotland Paste</t>
  </si>
  <si>
    <t>England Upper Tier Local Authorities/ Scotland NHS Health Boards/
Wales Health Boards</t>
  </si>
  <si>
    <t>Population (from BBC)</t>
  </si>
  <si>
    <t>Difference</t>
  </si>
  <si>
    <t>Total deaths per 100k of population</t>
  </si>
  <si>
    <t>PHE figures, hospital deaths (pre 28th April)/ overall deaths (post 28th April), snapshot at time of reporting, no backward revision</t>
  </si>
  <si>
    <t>Contents</t>
  </si>
  <si>
    <t>Note that up-to-date counts of the total numbers of deaths involving coronavirus (COVID-19) are published by Department of Health and Social Care (DHSC) on the .GOV.UK website. ONS figures differ from the DHSC counts as the latter include deaths which have not yet been registered.</t>
  </si>
  <si>
    <t>Footnotes</t>
  </si>
  <si>
    <t xml:space="preserve">Daily death counts released on GOV.UK </t>
  </si>
  <si>
    <r>
      <rPr>
        <vertAlign val="superscript"/>
        <sz val="10"/>
        <color theme="1"/>
        <rFont val="Arial"/>
        <family val="2"/>
      </rPr>
      <t xml:space="preserve">1 </t>
    </r>
    <r>
      <rPr>
        <sz val="10"/>
        <color theme="1"/>
        <rFont val="Arial"/>
        <family val="2"/>
      </rPr>
      <t>Data is provisional.</t>
    </r>
  </si>
  <si>
    <r>
      <rPr>
        <vertAlign val="superscript"/>
        <sz val="10"/>
        <color theme="1"/>
        <rFont val="Arial"/>
        <family val="2"/>
      </rPr>
      <t>2</t>
    </r>
    <r>
      <rPr>
        <sz val="10"/>
        <color theme="1"/>
        <rFont val="Arial"/>
        <family val="2"/>
      </rPr>
      <t xml:space="preserve"> Figures include deaths of non-residents.</t>
    </r>
  </si>
  <si>
    <r>
      <rPr>
        <vertAlign val="superscript"/>
        <sz val="10"/>
        <color theme="1"/>
        <rFont val="Arial"/>
        <family val="2"/>
      </rPr>
      <t>4</t>
    </r>
    <r>
      <rPr>
        <sz val="10"/>
        <color theme="1"/>
        <rFont val="Arial"/>
        <family val="2"/>
      </rPr>
      <t xml:space="preserve"> Figures for deaths occurring only include deaths that were registered by the date indicated, so may be an underestimate due to registration delays. More information on registration delays for a range of causes can be found on the ONS website via the link below.</t>
    </r>
  </si>
  <si>
    <t>Impact of registration delays on mortality statistics in England and Wales: 2018 (latest)</t>
  </si>
  <si>
    <r>
      <rPr>
        <vertAlign val="superscript"/>
        <sz val="10"/>
        <rFont val="Arial"/>
        <family val="2"/>
      </rPr>
      <t>5</t>
    </r>
    <r>
      <rPr>
        <sz val="10"/>
        <rFont val="Arial"/>
        <family val="2"/>
      </rPr>
      <t xml:space="preserve"> DHSC death counts are taken the next day. For example, deaths reported on the 6 March were used for 5th March.</t>
    </r>
  </si>
  <si>
    <r>
      <rPr>
        <vertAlign val="superscript"/>
        <sz val="10"/>
        <rFont val="Arial"/>
        <family val="2"/>
      </rPr>
      <t>6</t>
    </r>
    <r>
      <rPr>
        <sz val="10"/>
        <rFont val="Arial"/>
        <family val="2"/>
      </rPr>
      <t xml:space="preserve"> Counts are cumulative.</t>
    </r>
  </si>
  <si>
    <r>
      <rPr>
        <vertAlign val="superscript"/>
        <sz val="10"/>
        <color theme="1"/>
        <rFont val="Arial"/>
        <family val="2"/>
      </rPr>
      <t>7</t>
    </r>
    <r>
      <rPr>
        <sz val="10"/>
        <color theme="1"/>
        <rFont val="Arial"/>
        <family val="2"/>
      </rPr>
      <t xml:space="preserve"> NHS counts can be found on the link below</t>
    </r>
  </si>
  <si>
    <r>
      <rPr>
        <vertAlign val="superscript"/>
        <sz val="10"/>
        <color theme="1"/>
        <rFont val="Arial"/>
        <family val="2"/>
      </rPr>
      <t>8</t>
    </r>
    <r>
      <rPr>
        <sz val="10"/>
        <color theme="1"/>
        <rFont val="Arial"/>
        <family val="2"/>
      </rPr>
      <t xml:space="preserve"> NHS England and ONS occurrence data will be revised as more notifications and registrations are received.</t>
    </r>
  </si>
  <si>
    <r>
      <rPr>
        <vertAlign val="superscript"/>
        <sz val="10"/>
        <color theme="1"/>
        <rFont val="Arial"/>
        <family val="2"/>
      </rPr>
      <t>1</t>
    </r>
    <r>
      <rPr>
        <sz val="10"/>
        <color theme="1"/>
        <rFont val="Arial"/>
        <family val="2"/>
      </rPr>
      <t xml:space="preserve"> Data is provisional.</t>
    </r>
  </si>
  <si>
    <t>Total Hospital Discharge from 5 Mar (Confirmed COVID-19)</t>
  </si>
  <si>
    <t>* Total tested cases not reported on 19 May and backward calculated from 20 May https://twitter.com/DHSCgovuk/status/1262790315779543044</t>
  </si>
  <si>
    <t>* Revision of data across pillars saw total number of cases fall</t>
  </si>
  <si>
    <t>Number of confirmed COVID-19 cases (cumulative total) by date of test results</t>
  </si>
  <si>
    <t>* Total people tested unavailable https://twitter.com/DHSCgovuk/status/1264222607601217537</t>
  </si>
  <si>
    <t>* Total people tested unavailable https://twitter.com/DHSCgovuk/status/1264597372404973570</t>
  </si>
  <si>
    <t>* Total people tested unavailable</t>
  </si>
  <si>
    <t>Total Tested Cases (Pillar 1)</t>
  </si>
  <si>
    <t>Total Tested Cases (Pillar 2)</t>
  </si>
  <si>
    <t>Total Tested Cases (Overall)</t>
  </si>
  <si>
    <t>Daily Positive Rate (Overall)</t>
  </si>
  <si>
    <t>Daily Positive Rate (Pillar 2)</t>
  </si>
  <si>
    <t>Daily Positive Rate (Pillar 1)</t>
  </si>
  <si>
    <t>* Total people tested unavailable https://twitter.com/DHSCgovuk/status/1265280074053382148 + Pillar 2 cases historical revision</t>
  </si>
  <si>
    <t>Total Negative Cases (Overall)</t>
  </si>
  <si>
    <t>Daily Tested (Overall)</t>
  </si>
  <si>
    <t>Daily Tested (Pillar 1)</t>
  </si>
  <si>
    <t>Daily Tested (Pillar 2)</t>
  </si>
  <si>
    <t>Daily Negative Cases (Overall)</t>
  </si>
  <si>
    <t>* Total people tested unavailable https://twitter.com/DHSCgovuk/status/1266030219993010180</t>
  </si>
  <si>
    <t>* Reduction of 841 cases today due to historic revisions to pillar 1 data for the previous two months  - the 841 cases were incorrectly reported as positive.</t>
  </si>
  <si>
    <t>* The definition for deaths in England changed on 1 June 2020 (which applies to data on 31 May 2020 due to 24 hour delay of death cutoff). Death data comes from: 1) NHS England hospital deaths via the COVID-19 Patient Notification System (CPNS), 2) PHE Health Protection Teams death notifications (mainly deaths not in hospitals), and 3) NHS central register of patients. These death data are matched to the list of confirmed positive cases to find out how many with positive results have died. The cumulative totals for deaths have been revised to include an additional 445 deaths. These additional deaths are from the period 26 April to 31 May.</t>
  </si>
  <si>
    <t>* 40 of the new cases are historical data, location unknown</t>
  </si>
  <si>
    <t>Ranking by 7 Day Change per 100k</t>
  </si>
  <si>
    <t>Worst 7 Day Change per 100k</t>
  </si>
  <si>
    <t>* "Today’s pillar 1 data has been affected by a technical issue with data collection systems. Therefore, pillar 1 data for the number of people tested is unavailable and not reported today."</t>
  </si>
  <si>
    <t>* Hospital discharge slight decrease from yesterday due to recoding by a number of boards</t>
  </si>
  <si>
    <t>* + 354 positive cases due to historical revision, appears to be in Pillar 2 (official report Pillar 2 positive case today = 677)</t>
  </si>
  <si>
    <t>* Scotland added data from Regional Test Centres (RTCs)/Pillar 2, leading to a rise in number of tests and cases.</t>
  </si>
  <si>
    <t>Total Negative Cases (Pillar 2)</t>
  </si>
  <si>
    <t>Total Negative Cases (Pillar 1)</t>
  </si>
  <si>
    <t>* The total number of people tested and positive cases in pillar 1 have been revised since yesterday’s total, after changes to historical data for Scotland to avoid counting people or cases more than once across pillars.</t>
  </si>
  <si>
    <t>* The total number of people tested in pillar 1 have been revised since yesterday’s total (+8,841 extra people tested), after revisions to historical data for England.</t>
  </si>
  <si>
    <t>Next ONS update: 23 June</t>
  </si>
  <si>
    <t/>
  </si>
  <si>
    <t>ONS deaths by date of registration – registered by 5 June</t>
  </si>
  <si>
    <t>ONS deaths by actual date of death – registered by 5 June</t>
  </si>
  <si>
    <t>ONS deaths by actual date of death – registered by 13 June</t>
  </si>
  <si>
    <t>Number of deaths involving COVID-19, registered and occurring and those reported on GOV.UK, and by NHS England up to 5 June 2020, England</t>
  </si>
  <si>
    <t>NHS England by date of death - As published on 14 June</t>
  </si>
  <si>
    <r>
      <rPr>
        <vertAlign val="superscript"/>
        <sz val="10"/>
        <color theme="1"/>
        <rFont val="Arial"/>
        <family val="2"/>
      </rPr>
      <t>3</t>
    </r>
    <r>
      <rPr>
        <sz val="10"/>
        <color theme="1"/>
        <rFont val="Arial"/>
        <family val="2"/>
      </rPr>
      <t xml:space="preserve"> Figures for the latest week are based on boundaries as of May 2020.</t>
    </r>
  </si>
  <si>
    <t>Number of deaths involving COVID-19, registered and occurring and those reported on GOV.UK, and by PHW up to 5 June 2020, Wales</t>
  </si>
  <si>
    <t>Public Health Wales by date of death - As published on 14 June</t>
  </si>
  <si>
    <t>ONS Data, by Date of Registration, Last Update: 2020-06-05</t>
  </si>
  <si>
    <t> 928</t>
  </si>
  <si>
    <t> 531</t>
  </si>
  <si>
    <t> 456</t>
  </si>
  <si>
    <t> 391</t>
  </si>
  <si>
    <t> 350</t>
  </si>
  <si>
    <t> 338</t>
  </si>
  <si>
    <t> 225</t>
  </si>
  <si>
    <t> 209</t>
  </si>
  <si>
    <t> 194</t>
  </si>
  <si>
    <t> 159</t>
  </si>
  <si>
    <t> 86</t>
  </si>
  <si>
    <t> 54</t>
  </si>
  <si>
    <t> 9</t>
  </si>
  <si>
    <t> 7</t>
  </si>
  <si>
    <t>* Scotland data now contains pillars 1 and 2, but previous data is Pillar 1 only. Other regions are still Pillar 1 only.</t>
  </si>
  <si>
    <t>Scotland </t>
  </si>
  <si>
    <t>NHS Data, by Date of Occurance, Last Update: 2020-06-16</t>
  </si>
  <si>
    <t> 438</t>
  </si>
  <si>
    <t> 422</t>
  </si>
  <si>
    <t>* For pillar 1, the cumulative number of people tested today is 85 higher than if you added the daily people tested to yesterday’s total.</t>
  </si>
  <si>
    <t>&lt;-- Pillar 1</t>
  </si>
  <si>
    <t>Pillar 1 + 2 --&gt;</t>
  </si>
  <si>
    <t> 1,778</t>
  </si>
  <si>
    <t> 961</t>
  </si>
  <si>
    <t> 829</t>
  </si>
  <si>
    <t> 517</t>
  </si>
  <si>
    <t> 478</t>
  </si>
  <si>
    <t> 402</t>
  </si>
  <si>
    <t> 362</t>
  </si>
  <si>
    <t> 346</t>
  </si>
  <si>
    <t> 272</t>
  </si>
  <si>
    <t> 2,471</t>
  </si>
  <si>
    <t> 1,351</t>
  </si>
  <si>
    <t> 1,334</t>
  </si>
  <si>
    <t> 675</t>
  </si>
  <si>
    <t> 639</t>
  </si>
  <si>
    <t> 508</t>
  </si>
  <si>
    <t> 285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</si>
</sst>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
    <numFmt numFmtId="166" formatCode="?,???,??0"/>
    <numFmt numFmtId="167" formatCode="0.0000"/>
    <numFmt numFmtId="168" formatCode="General_)"/>
    <numFmt numFmtId="169" formatCode="_-* #,##0_-;\-* #,##0_-;_-* &quot;-&quot;??_-;_-@_-"/>
    <numFmt numFmtId="178" formatCode="_-* #,##0.00_-;\-* #,##0.00_-;_-* &quot;-&quot;??_-;_-@_-"/>
  </numFmts>
  <fonts count="41"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rgb="FF00B0F0"/>
      <name val="Calibri"/>
      <family val="2"/>
      <scheme val="minor"/>
    </font>
    <font>
      <sz val="11"/>
      <name val="Calibri"/>
      <family val="2"/>
      <scheme val="minor"/>
    </font>
    <font>
      <b/>
      <sz val="18"/>
      <color theme="1"/>
      <name val="Arial"/>
      <family val="2"/>
    </font>
    <font>
      <sz val="10"/>
      <color theme="1"/>
      <name val="Arial"/>
      <family val="2"/>
    </font>
    <font>
      <b/>
      <sz val="10"/>
      <color theme="1"/>
      <name val="Arial"/>
      <family val="2"/>
    </font>
    <font>
      <sz val="11"/>
      <color theme="0" tint="-0.249977111117893"/>
      <name val="Calibri"/>
      <family val="2"/>
      <scheme val="minor"/>
    </font>
    <font>
      <sz val="11"/>
      <color rgb="FFFF0000"/>
      <name val="Arial"/>
      <family val="2"/>
    </font>
    <font>
      <b/>
      <sz val="11"/>
      <color rgb="FFFF0000"/>
      <name val="Calibri"/>
      <family val="2"/>
      <scheme val="minor"/>
    </font>
    <font>
      <sz val="11"/>
      <color theme="0" tint="-0.34998626667073579"/>
      <name val="Calibri"/>
      <family val="2"/>
      <scheme val="minor"/>
    </font>
    <font>
      <sz val="11"/>
      <color rgb="FF00B0F0"/>
      <name val="Arial"/>
      <family val="2"/>
    </font>
    <font>
      <b/>
      <sz val="15"/>
      <color theme="1"/>
      <name val="Calibri"/>
      <family val="2"/>
      <scheme val="minor"/>
    </font>
    <font>
      <sz val="11"/>
      <color rgb="FF0B0C0C"/>
      <name val="Arial"/>
      <family val="2"/>
    </font>
    <font>
      <b/>
      <sz val="20"/>
      <color theme="1"/>
      <name val="Calibri"/>
      <family val="2"/>
      <scheme val="minor"/>
    </font>
    <font>
      <sz val="11"/>
      <name val="Arial"/>
      <family val="2"/>
    </font>
    <font>
      <b/>
      <sz val="11"/>
      <name val="Calibri"/>
      <family val="2"/>
      <scheme val="minor"/>
    </font>
    <font>
      <sz val="10"/>
      <name val="Arial"/>
      <family val="2"/>
    </font>
    <font>
      <u/>
      <sz val="10"/>
      <color indexed="12"/>
      <name val="Arial"/>
      <family val="2"/>
    </font>
    <font>
      <sz val="10"/>
      <name val="Helv"/>
    </font>
    <font>
      <u/>
      <sz val="7.5"/>
      <color indexed="12"/>
      <name val="Helv"/>
    </font>
    <font>
      <u/>
      <sz val="10"/>
      <color theme="10"/>
      <name val="Arial"/>
      <family val="2"/>
    </font>
    <font>
      <u/>
      <sz val="11"/>
      <color theme="10"/>
      <name val="Calibri"/>
      <family val="2"/>
    </font>
    <font>
      <u/>
      <sz val="10"/>
      <color indexed="30"/>
      <name val="Arial"/>
      <family val="2"/>
    </font>
    <font>
      <sz val="11"/>
      <name val="Calibri"/>
      <family val="2"/>
    </font>
    <font>
      <u/>
      <sz val="10"/>
      <color indexed="12"/>
      <name val="MS Sans Serif"/>
      <family val="2"/>
    </font>
    <font>
      <b/>
      <sz val="8"/>
      <name val="Arial"/>
      <family val="2"/>
    </font>
    <font>
      <sz val="10"/>
      <name val="MS Sans Serif"/>
      <family val="2"/>
    </font>
    <font>
      <b/>
      <vertAlign val="superscript"/>
      <sz val="8"/>
      <name val="Arial"/>
      <family val="2"/>
    </font>
    <font>
      <sz val="8"/>
      <color theme="1"/>
      <name val="Arial"/>
      <family val="2"/>
    </font>
    <font>
      <sz val="11"/>
      <color rgb="FF1A1A1A"/>
      <name val="Arial"/>
      <family val="2"/>
    </font>
    <font>
      <sz val="9.5"/>
      <color rgb="FF000000"/>
      <name val="Arial"/>
      <family val="2"/>
    </font>
    <font>
      <b/>
      <sz val="10"/>
      <name val="Arial"/>
      <family val="2"/>
    </font>
    <font>
      <b/>
      <u/>
      <sz val="10"/>
      <name val="Arial"/>
      <family val="2"/>
    </font>
    <font>
      <vertAlign val="superscript"/>
      <sz val="10"/>
      <name val="Arial"/>
      <family val="2"/>
    </font>
    <font>
      <b/>
      <sz val="10"/>
      <color rgb="FFFF0000"/>
      <name val="Arial"/>
      <family val="2"/>
    </font>
    <font>
      <vertAlign val="superscript"/>
      <sz val="10"/>
      <color theme="1"/>
      <name val="Arial"/>
      <family val="2"/>
    </font>
    <font>
      <u/>
      <sz val="11"/>
      <color rgb="FF0563C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FFFCC"/>
      </patternFill>
    </fill>
  </fills>
  <borders count="24">
    <border>
      <left/>
      <right/>
      <top/>
      <bottom/>
      <diagonal/>
    </border>
    <border>
      <left/>
      <right/>
      <top/>
      <bottom style="medium">
        <color indexed="64"/>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indexed="64"/>
      </top>
      <bottom/>
      <diagonal/>
    </border>
    <border>
      <left/>
      <right/>
      <top style="thick">
        <color indexed="64"/>
      </top>
      <bottom style="thin">
        <color indexed="64"/>
      </bottom>
      <diagonal/>
    </border>
    <border>
      <left/>
      <right/>
      <top style="medium">
        <color indexed="64"/>
      </top>
      <bottom/>
      <diagonal/>
    </border>
    <border>
      <left style="thin">
        <color theme="0"/>
      </left>
      <right style="thin">
        <color theme="0"/>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diagonalDown="1">
      <left style="thin">
        <color indexed="64"/>
      </left>
      <right/>
      <top style="thin">
        <color indexed="64"/>
      </top>
      <bottom style="thin">
        <color indexed="64"/>
      </bottom>
      <diagonal style="thin">
        <color auto="1"/>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style="thin">
        <color rgb="FFB2B2B2"/>
      </left>
      <right style="thin">
        <color rgb="FFB2B2B2"/>
      </right>
      <top style="thin">
        <color rgb="FFB2B2B2"/>
      </top>
      <bottom style="thin">
        <color rgb="FFB2B2B2"/>
      </bottom>
      <diagonal/>
    </border>
    <border>
      <left/>
      <right/>
      <top/>
      <bottom style="double">
        <color indexed="64"/>
      </bottom>
      <diagonal/>
    </border>
    <border>
      <left style="thin">
        <color indexed="64"/>
      </left>
      <right/>
      <top/>
      <bottom style="medium">
        <color indexed="64"/>
      </bottom>
      <diagonal/>
    </border>
    <border>
      <left/>
      <right/>
      <top style="medium">
        <color indexed="64"/>
      </top>
      <bottom style="thin">
        <color indexed="64"/>
      </bottom>
      <diagonal/>
    </border>
  </borders>
  <cellStyleXfs count="376">
    <xf numFmtId="0" fontId="0" fillId="0" borderId="0"/>
    <xf numFmtId="9" fontId="1" fillId="0" borderId="0" applyFont="0" applyFill="0" applyBorder="0" applyAlignment="0" applyProtection="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0"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1"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8" fontId="22" fillId="0" borderId="0"/>
    <xf numFmtId="168"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 fillId="0" borderId="0"/>
    <xf numFmtId="0" fontId="4" fillId="0" borderId="0" applyNumberFormat="0" applyFill="0" applyBorder="0" applyAlignment="0" applyProtection="0"/>
    <xf numFmtId="0" fontId="8" fillId="0" borderId="0"/>
    <xf numFmtId="0" fontId="24"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20" fillId="0" borderId="0"/>
    <xf numFmtId="0" fontId="1" fillId="0" borderId="0"/>
    <xf numFmtId="0" fontId="1" fillId="0" borderId="0"/>
    <xf numFmtId="0" fontId="25" fillId="0" borderId="0" applyNumberFormat="0" applyFill="0" applyBorder="0" applyAlignment="0" applyProtection="0">
      <alignment vertical="top"/>
      <protection locked="0"/>
    </xf>
    <xf numFmtId="0" fontId="1" fillId="0" borderId="0"/>
    <xf numFmtId="0" fontId="20" fillId="0" borderId="0"/>
    <xf numFmtId="43" fontId="20" fillId="0" borderId="0" applyFont="0" applyFill="0" applyBorder="0" applyAlignment="0" applyProtection="0"/>
    <xf numFmtId="0" fontId="26" fillId="0" borderId="0" applyNumberFormat="0" applyFill="0" applyBorder="0" applyAlignment="0" applyProtection="0">
      <alignment vertical="top"/>
      <protection locked="0"/>
    </xf>
    <xf numFmtId="0" fontId="20" fillId="0" borderId="0"/>
    <xf numFmtId="0" fontId="20" fillId="0" borderId="0"/>
    <xf numFmtId="0" fontId="4" fillId="0" borderId="0" applyNumberFormat="0" applyFill="0" applyBorder="0" applyAlignment="0" applyProtection="0"/>
    <xf numFmtId="0" fontId="20" fillId="0" borderId="0"/>
    <xf numFmtId="43" fontId="1" fillId="0" borderId="0" applyFont="0" applyFill="0" applyBorder="0" applyAlignment="0" applyProtection="0"/>
    <xf numFmtId="43" fontId="1" fillId="0" borderId="0" applyFont="0" applyFill="0" applyBorder="0" applyAlignment="0" applyProtection="0"/>
    <xf numFmtId="0" fontId="20" fillId="0" borderId="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alignment vertical="top"/>
      <protection locked="0"/>
    </xf>
    <xf numFmtId="0" fontId="1" fillId="0" borderId="0"/>
    <xf numFmtId="0" fontId="20" fillId="0" borderId="0"/>
    <xf numFmtId="0" fontId="1" fillId="10" borderId="20" applyNumberFormat="0" applyFont="0" applyAlignment="0" applyProtection="0"/>
    <xf numFmtId="9"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0" fillId="0" borderId="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7" fillId="0" borderId="0"/>
    <xf numFmtId="43" fontId="1" fillId="0" borderId="0" applyFont="0" applyFill="0" applyBorder="0" applyAlignment="0" applyProtection="0"/>
    <xf numFmtId="0" fontId="28" fillId="0" borderId="0" applyNumberFormat="0" applyFill="0" applyBorder="0" applyAlignment="0" applyProtection="0"/>
    <xf numFmtId="0" fontId="30" fillId="0" borderId="0"/>
    <xf numFmtId="0" fontId="3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9" fontId="1"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0" fontId="34" fillId="0" borderId="0"/>
    <xf numFmtId="9" fontId="3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10" borderId="20" applyNumberFormat="0" applyFont="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40" fillId="0" borderId="0" applyNumberFormat="0" applyFill="0" applyBorder="0" applyAlignment="0" applyProtection="0"/>
    <xf numFmtId="43" fontId="1" fillId="0" borderId="0" applyFont="0" applyFill="0" applyBorder="0" applyAlignment="0" applyProtection="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8" fontId="1" fillId="0" borderId="0" applyFont="0" applyFill="0" applyBorder="0" applyAlignment="0" applyProtection="0"/>
  </cellStyleXfs>
  <cellXfs count="575">
    <xf numFmtId="0" fontId="0" fillId="0" borderId="0" xfId="0"/>
    <xf numFmtId="0" fontId="0" fillId="0" borderId="0" xfId="0" applyAlignment="1">
      <alignment wrapText="1"/>
    </xf>
    <xf numFmtId="0" fontId="3" fillId="0" borderId="0" xfId="0" applyFont="1"/>
    <xf numFmtId="0" fontId="0" fillId="0" borderId="0" xfId="0" applyFont="1"/>
    <xf numFmtId="3" fontId="0" fillId="0" borderId="0" xfId="0" applyNumberFormat="1"/>
    <xf numFmtId="0" fontId="5" fillId="0" borderId="0" xfId="0" applyFont="1"/>
    <xf numFmtId="0" fontId="6" fillId="0" borderId="0" xfId="0" applyFont="1"/>
    <xf numFmtId="0" fontId="5" fillId="2" borderId="0" xfId="0" applyFont="1" applyFill="1"/>
    <xf numFmtId="0" fontId="6" fillId="2" borderId="0" xfId="0" applyFont="1" applyFill="1"/>
    <xf numFmtId="0" fontId="0" fillId="0" borderId="1" xfId="0" applyBorder="1"/>
    <xf numFmtId="14" fontId="3" fillId="0" borderId="1" xfId="0" applyNumberFormat="1" applyFont="1" applyBorder="1" applyAlignment="1">
      <alignment horizontal="center" textRotation="90"/>
    </xf>
    <xf numFmtId="0" fontId="0" fillId="0" borderId="1" xfId="0" applyBorder="1" applyAlignment="1">
      <alignment horizontal="center"/>
    </xf>
    <xf numFmtId="0" fontId="3" fillId="0" borderId="1" xfId="0" applyFont="1" applyBorder="1" applyAlignment="1">
      <alignment horizontal="left"/>
    </xf>
    <xf numFmtId="0" fontId="10" fillId="0" borderId="0" xfId="0" applyFont="1"/>
    <xf numFmtId="0" fontId="10" fillId="2" borderId="0" xfId="0" applyFont="1" applyFill="1"/>
    <xf numFmtId="0" fontId="5" fillId="0" borderId="0" xfId="0" applyFont="1" applyFill="1"/>
    <xf numFmtId="164" fontId="5" fillId="0" borderId="0" xfId="1" applyNumberFormat="1" applyFont="1"/>
    <xf numFmtId="164" fontId="5" fillId="2" borderId="0" xfId="1" applyNumberFormat="1" applyFont="1" applyFill="1"/>
    <xf numFmtId="0" fontId="11" fillId="0" borderId="1" xfId="0" applyFont="1" applyBorder="1" applyAlignment="1">
      <alignment vertical="center" wrapText="1"/>
    </xf>
    <xf numFmtId="0" fontId="2" fillId="0" borderId="1" xfId="0" applyFont="1" applyBorder="1"/>
    <xf numFmtId="0" fontId="0" fillId="0" borderId="0" xfId="0" applyBorder="1"/>
    <xf numFmtId="0" fontId="3" fillId="0" borderId="0" xfId="0" applyFont="1" applyBorder="1" applyAlignment="1">
      <alignment horizontal="left"/>
    </xf>
    <xf numFmtId="14" fontId="3" fillId="0" borderId="0" xfId="0" applyNumberFormat="1" applyFont="1" applyBorder="1" applyAlignment="1">
      <alignment horizontal="center" textRotation="90"/>
    </xf>
    <xf numFmtId="0" fontId="0" fillId="0" borderId="0" xfId="0" applyAlignment="1">
      <alignment horizontal="right"/>
    </xf>
    <xf numFmtId="3" fontId="2" fillId="0" borderId="1" xfId="0" applyNumberFormat="1" applyFont="1" applyBorder="1"/>
    <xf numFmtId="9" fontId="0" fillId="0" borderId="0" xfId="1" applyFont="1" applyAlignment="1">
      <alignment horizontal="right"/>
    </xf>
    <xf numFmtId="0" fontId="3" fillId="0" borderId="1" xfId="0" applyFont="1" applyBorder="1" applyAlignment="1">
      <alignment vertical="top" wrapText="1"/>
    </xf>
    <xf numFmtId="3" fontId="0" fillId="0" borderId="0" xfId="0" applyNumberFormat="1" applyAlignment="1">
      <alignment horizontal="right"/>
    </xf>
    <xf numFmtId="0" fontId="3" fillId="0" borderId="1" xfId="0" applyFont="1" applyBorder="1" applyAlignment="1">
      <alignment vertical="top"/>
    </xf>
    <xf numFmtId="0" fontId="0" fillId="0" borderId="0" xfId="0" applyFill="1"/>
    <xf numFmtId="0" fontId="0" fillId="0" borderId="0" xfId="0" applyFill="1" applyAlignment="1">
      <alignment horizontal="right"/>
    </xf>
    <xf numFmtId="0" fontId="0" fillId="0" borderId="2" xfId="0" applyBorder="1"/>
    <xf numFmtId="0" fontId="0" fillId="0" borderId="2" xfId="0" applyBorder="1" applyAlignment="1">
      <alignment horizontal="right"/>
    </xf>
    <xf numFmtId="9" fontId="0" fillId="0" borderId="2" xfId="1" applyFont="1" applyBorder="1" applyAlignment="1">
      <alignment horizontal="right"/>
    </xf>
    <xf numFmtId="0" fontId="0" fillId="0" borderId="2" xfId="0" applyFill="1" applyBorder="1"/>
    <xf numFmtId="0" fontId="0" fillId="0" borderId="2" xfId="0" applyFill="1" applyBorder="1" applyAlignment="1">
      <alignment horizontal="right"/>
    </xf>
    <xf numFmtId="0" fontId="8" fillId="0" borderId="3" xfId="0" applyFont="1" applyBorder="1" applyAlignment="1">
      <alignment wrapText="1"/>
    </xf>
    <xf numFmtId="0" fontId="4" fillId="0" borderId="3" xfId="2" applyBorder="1" applyAlignment="1">
      <alignment vertical="center"/>
    </xf>
    <xf numFmtId="0" fontId="4" fillId="0" borderId="3" xfId="2" applyBorder="1"/>
    <xf numFmtId="0" fontId="9" fillId="0" borderId="3" xfId="0" applyFont="1" applyBorder="1" applyAlignment="1">
      <alignment wrapText="1"/>
    </xf>
    <xf numFmtId="0" fontId="7" fillId="0" borderId="3" xfId="0" applyFont="1" applyBorder="1" applyAlignment="1">
      <alignment wrapText="1"/>
    </xf>
    <xf numFmtId="0" fontId="0" fillId="0" borderId="0" xfId="0" applyFill="1" applyBorder="1"/>
    <xf numFmtId="3" fontId="0" fillId="0" borderId="0" xfId="0" applyNumberFormat="1" applyFill="1" applyAlignment="1">
      <alignment horizontal="right"/>
    </xf>
    <xf numFmtId="3" fontId="0" fillId="0" borderId="0" xfId="0" applyNumberFormat="1" applyFill="1"/>
    <xf numFmtId="3" fontId="0" fillId="0" borderId="2" xfId="0" applyNumberFormat="1" applyBorder="1" applyAlignment="1">
      <alignment horizontal="right"/>
    </xf>
    <xf numFmtId="0" fontId="0" fillId="2" borderId="0" xfId="0" applyFill="1" applyAlignment="1">
      <alignment horizontal="right"/>
    </xf>
    <xf numFmtId="0" fontId="0" fillId="2" borderId="2" xfId="0" applyFill="1" applyBorder="1" applyAlignment="1">
      <alignment horizontal="right"/>
    </xf>
    <xf numFmtId="0" fontId="4" fillId="0" borderId="0" xfId="2"/>
    <xf numFmtId="9" fontId="0" fillId="3" borderId="0" xfId="1" applyFont="1" applyFill="1"/>
    <xf numFmtId="14" fontId="3" fillId="0" borderId="1" xfId="0" applyNumberFormat="1" applyFont="1" applyBorder="1" applyAlignment="1">
      <alignment horizontal="right" textRotation="90" wrapText="1"/>
    </xf>
    <xf numFmtId="0" fontId="0" fillId="0" borderId="0" xfId="0" applyAlignment="1">
      <alignment horizontal="center"/>
    </xf>
    <xf numFmtId="0" fontId="0" fillId="0" borderId="0" xfId="0" applyFill="1" applyBorder="1" applyAlignment="1">
      <alignment horizontal="center" vertical="top" wrapText="1"/>
    </xf>
    <xf numFmtId="165" fontId="0" fillId="0" borderId="0" xfId="0" applyNumberFormat="1" applyFill="1" applyBorder="1" applyAlignment="1">
      <alignment horizontal="center" vertical="top"/>
    </xf>
    <xf numFmtId="0" fontId="0" fillId="0" borderId="0" xfId="0" applyFill="1" applyBorder="1" applyAlignment="1">
      <alignment horizontal="left" vertical="top"/>
    </xf>
    <xf numFmtId="0" fontId="0" fillId="0" borderId="0" xfId="0" applyFill="1" applyBorder="1" applyAlignment="1">
      <alignment horizontal="center" vertical="top"/>
    </xf>
    <xf numFmtId="0" fontId="6" fillId="4" borderId="0" xfId="0" applyFont="1" applyFill="1" applyBorder="1" applyAlignment="1">
      <alignment horizontal="center" vertical="top" wrapText="1"/>
    </xf>
    <xf numFmtId="165" fontId="6" fillId="4" borderId="0" xfId="0" applyNumberFormat="1" applyFont="1" applyFill="1" applyBorder="1" applyAlignment="1">
      <alignment horizontal="center" vertical="top"/>
    </xf>
    <xf numFmtId="0" fontId="6" fillId="4" borderId="0" xfId="0" applyFont="1" applyFill="1" applyBorder="1" applyAlignment="1">
      <alignment horizontal="left" vertical="top"/>
    </xf>
    <xf numFmtId="0" fontId="0" fillId="0" borderId="4" xfId="0" applyFill="1" applyBorder="1" applyAlignment="1">
      <alignment horizontal="center" vertical="top" wrapText="1"/>
    </xf>
    <xf numFmtId="165" fontId="0" fillId="0" borderId="4" xfId="0" applyNumberFormat="1" applyFill="1" applyBorder="1" applyAlignment="1">
      <alignment horizontal="center" vertical="top"/>
    </xf>
    <xf numFmtId="0" fontId="0" fillId="0" borderId="4" xfId="0" applyFill="1" applyBorder="1" applyAlignment="1">
      <alignment horizontal="left" vertical="top" wrapText="1"/>
    </xf>
    <xf numFmtId="0" fontId="0" fillId="0" borderId="1" xfId="0" applyFill="1" applyBorder="1" applyAlignment="1">
      <alignment horizontal="center" vertical="top"/>
    </xf>
    <xf numFmtId="165" fontId="0" fillId="0" borderId="1" xfId="0" applyNumberFormat="1" applyFill="1" applyBorder="1" applyAlignment="1">
      <alignment horizontal="center" vertical="top"/>
    </xf>
    <xf numFmtId="0" fontId="0" fillId="0" borderId="1" xfId="0" applyFill="1" applyBorder="1" applyAlignment="1">
      <alignment horizontal="left" vertical="top"/>
    </xf>
    <xf numFmtId="0" fontId="3" fillId="0" borderId="5" xfId="0" applyFont="1" applyFill="1" applyBorder="1" applyAlignment="1">
      <alignment horizontal="center" vertical="top" wrapText="1"/>
    </xf>
    <xf numFmtId="0" fontId="4" fillId="0" borderId="3" xfId="2" applyBorder="1" applyAlignment="1">
      <alignment wrapText="1"/>
    </xf>
    <xf numFmtId="1" fontId="5" fillId="0" borderId="0" xfId="1" applyNumberFormat="1" applyFont="1"/>
    <xf numFmtId="0" fontId="0" fillId="0" borderId="0" xfId="0"/>
    <xf numFmtId="0" fontId="8" fillId="5" borderId="3" xfId="0" applyFont="1" applyFill="1" applyBorder="1" applyAlignment="1">
      <alignment vertical="center"/>
    </xf>
    <xf numFmtId="0" fontId="8" fillId="5" borderId="3" xfId="0" applyFont="1" applyFill="1" applyBorder="1" applyAlignment="1">
      <alignment wrapText="1"/>
    </xf>
    <xf numFmtId="0" fontId="8" fillId="5" borderId="7" xfId="0" applyFont="1" applyFill="1" applyBorder="1" applyAlignment="1">
      <alignment vertical="center"/>
    </xf>
    <xf numFmtId="0" fontId="0" fillId="5" borderId="3" xfId="0" applyFill="1" applyBorder="1"/>
    <xf numFmtId="0" fontId="0" fillId="5" borderId="0" xfId="0" applyFill="1"/>
    <xf numFmtId="0" fontId="0" fillId="6" borderId="8" xfId="0" applyFill="1" applyBorder="1"/>
    <xf numFmtId="14" fontId="0" fillId="6" borderId="8" xfId="0" applyNumberFormat="1" applyFill="1" applyBorder="1"/>
    <xf numFmtId="0" fontId="2" fillId="4" borderId="8" xfId="0" applyFont="1" applyFill="1" applyBorder="1"/>
    <xf numFmtId="166" fontId="2" fillId="4" borderId="8" xfId="0" applyNumberFormat="1" applyFont="1" applyFill="1" applyBorder="1" applyAlignment="1">
      <alignment horizontal="center"/>
    </xf>
    <xf numFmtId="0" fontId="0" fillId="0" borderId="8" xfId="0" applyBorder="1"/>
    <xf numFmtId="166" fontId="0" fillId="0" borderId="8" xfId="0" applyNumberFormat="1" applyBorder="1" applyAlignment="1">
      <alignment horizontal="center"/>
    </xf>
    <xf numFmtId="166" fontId="0" fillId="6" borderId="8" xfId="0" applyNumberFormat="1" applyFill="1" applyBorder="1" applyAlignment="1">
      <alignment horizontal="center"/>
    </xf>
    <xf numFmtId="0" fontId="0" fillId="2" borderId="0" xfId="0" applyFill="1"/>
    <xf numFmtId="3" fontId="5" fillId="0" borderId="0" xfId="0" applyNumberFormat="1" applyFont="1"/>
    <xf numFmtId="0" fontId="0" fillId="0" borderId="0" xfId="0" applyAlignment="1">
      <alignment horizontal="left"/>
    </xf>
    <xf numFmtId="0" fontId="0" fillId="0" borderId="10" xfId="0" applyBorder="1" applyAlignment="1">
      <alignment horizontal="left"/>
    </xf>
    <xf numFmtId="167" fontId="0" fillId="0" borderId="0" xfId="0" applyNumberFormat="1" applyBorder="1" applyAlignment="1">
      <alignment horizontal="right"/>
    </xf>
    <xf numFmtId="9" fontId="0" fillId="0" borderId="0" xfId="1" applyNumberFormat="1" applyFont="1" applyBorder="1"/>
    <xf numFmtId="9" fontId="0" fillId="0" borderId="11" xfId="1" applyNumberFormat="1" applyFont="1" applyBorder="1"/>
    <xf numFmtId="0" fontId="0" fillId="0" borderId="12" xfId="0" applyBorder="1" applyAlignment="1">
      <alignment horizontal="left"/>
    </xf>
    <xf numFmtId="167" fontId="0" fillId="0" borderId="2" xfId="0" applyNumberFormat="1" applyBorder="1" applyAlignment="1">
      <alignment horizontal="right"/>
    </xf>
    <xf numFmtId="9" fontId="0" fillId="0" borderId="2" xfId="1" applyNumberFormat="1" applyFont="1" applyBorder="1"/>
    <xf numFmtId="9" fontId="0" fillId="0" borderId="13" xfId="1" applyNumberFormat="1" applyFont="1" applyBorder="1"/>
    <xf numFmtId="9" fontId="0" fillId="0" borderId="10" xfId="1" applyNumberFormat="1" applyFont="1" applyBorder="1"/>
    <xf numFmtId="9" fontId="0" fillId="0" borderId="12" xfId="1" applyNumberFormat="1" applyFont="1" applyBorder="1"/>
    <xf numFmtId="0" fontId="0" fillId="0" borderId="15" xfId="0" applyBorder="1" applyAlignment="1">
      <alignment horizontal="left" wrapText="1"/>
    </xf>
    <xf numFmtId="0" fontId="0" fillId="0" borderId="16" xfId="0" applyBorder="1" applyAlignment="1">
      <alignment horizontal="right"/>
    </xf>
    <xf numFmtId="0" fontId="0" fillId="0" borderId="17" xfId="0" applyBorder="1" applyAlignment="1">
      <alignment vertical="top"/>
    </xf>
    <xf numFmtId="0" fontId="0" fillId="0" borderId="16" xfId="0" applyBorder="1" applyAlignment="1">
      <alignment vertical="top"/>
    </xf>
    <xf numFmtId="0" fontId="0" fillId="0" borderId="18" xfId="0" applyBorder="1" applyAlignment="1">
      <alignment vertical="top"/>
    </xf>
    <xf numFmtId="0" fontId="0" fillId="0" borderId="14" xfId="0" applyBorder="1" applyAlignment="1">
      <alignment horizontal="left"/>
    </xf>
    <xf numFmtId="167" fontId="0" fillId="0" borderId="4" xfId="0" applyNumberFormat="1" applyBorder="1" applyAlignment="1">
      <alignment horizontal="right"/>
    </xf>
    <xf numFmtId="9" fontId="0" fillId="0" borderId="14" xfId="1" applyNumberFormat="1" applyFont="1" applyBorder="1"/>
    <xf numFmtId="9" fontId="0" fillId="0" borderId="4" xfId="1" applyNumberFormat="1" applyFont="1" applyBorder="1"/>
    <xf numFmtId="9" fontId="0" fillId="0" borderId="9" xfId="1" applyNumberFormat="1" applyFont="1" applyBorder="1"/>
    <xf numFmtId="0" fontId="0" fillId="0" borderId="4" xfId="0" applyBorder="1" applyAlignment="1">
      <alignment horizontal="right"/>
    </xf>
    <xf numFmtId="0" fontId="0" fillId="0" borderId="4" xfId="0" applyBorder="1"/>
    <xf numFmtId="9" fontId="0" fillId="0" borderId="4" xfId="1" applyFont="1" applyBorder="1" applyAlignment="1">
      <alignment horizontal="right"/>
    </xf>
    <xf numFmtId="3" fontId="0" fillId="0" borderId="0" xfId="0" applyNumberFormat="1" applyBorder="1" applyAlignment="1">
      <alignment horizontal="right"/>
    </xf>
    <xf numFmtId="0" fontId="0" fillId="0" borderId="0" xfId="0" applyBorder="1" applyAlignment="1">
      <alignment horizontal="right"/>
    </xf>
    <xf numFmtId="9" fontId="0" fillId="0" borderId="0" xfId="1" applyFont="1" applyBorder="1" applyAlignment="1">
      <alignment horizontal="right"/>
    </xf>
    <xf numFmtId="165" fontId="0" fillId="0" borderId="0" xfId="0" applyNumberFormat="1" applyBorder="1" applyAlignment="1">
      <alignment horizontal="right"/>
    </xf>
    <xf numFmtId="0" fontId="0" fillId="0" borderId="0" xfId="0" applyBorder="1" applyAlignment="1">
      <alignment horizontal="right" vertical="top"/>
    </xf>
    <xf numFmtId="0" fontId="8" fillId="0" borderId="3" xfId="0" applyFont="1" applyBorder="1" applyAlignment="1">
      <alignment vertical="top" wrapText="1"/>
    </xf>
    <xf numFmtId="0" fontId="0" fillId="0" borderId="0" xfId="0" applyFill="1" applyBorder="1" applyAlignment="1">
      <alignment horizontal="right"/>
    </xf>
    <xf numFmtId="0" fontId="3" fillId="0" borderId="4" xfId="0" applyFont="1" applyFill="1" applyBorder="1"/>
    <xf numFmtId="3" fontId="0" fillId="2" borderId="0" xfId="0" applyNumberFormat="1" applyFill="1"/>
    <xf numFmtId="0" fontId="8" fillId="0" borderId="3" xfId="0" applyFont="1" applyBorder="1" applyAlignment="1"/>
    <xf numFmtId="0" fontId="2" fillId="0" borderId="0" xfId="0" applyFont="1" applyBorder="1"/>
    <xf numFmtId="0" fontId="6" fillId="0" borderId="0" xfId="0" applyFont="1" applyBorder="1"/>
    <xf numFmtId="3" fontId="10" fillId="0" borderId="0" xfId="0" applyNumberFormat="1" applyFont="1"/>
    <xf numFmtId="0" fontId="0" fillId="0" borderId="0" xfId="0" applyAlignment="1">
      <alignment horizontal="left" wrapText="1"/>
    </xf>
    <xf numFmtId="0" fontId="3" fillId="0" borderId="0" xfId="0" applyFont="1" applyFill="1"/>
    <xf numFmtId="0" fontId="0" fillId="0" borderId="0" xfId="0" applyFill="1" applyBorder="1" applyAlignment="1">
      <alignment horizontal="left"/>
    </xf>
    <xf numFmtId="0" fontId="0" fillId="0" borderId="2" xfId="0" applyFill="1" applyBorder="1" applyAlignment="1">
      <alignment horizontal="left"/>
    </xf>
    <xf numFmtId="0" fontId="0" fillId="0" borderId="2" xfId="0" applyBorder="1" applyAlignment="1">
      <alignment horizontal="left"/>
    </xf>
    <xf numFmtId="3" fontId="0" fillId="2" borderId="2" xfId="0" applyNumberFormat="1" applyFill="1" applyBorder="1" applyAlignment="1">
      <alignment horizontal="right"/>
    </xf>
    <xf numFmtId="14" fontId="3" fillId="0" borderId="1" xfId="0" applyNumberFormat="1" applyFont="1" applyBorder="1" applyAlignment="1">
      <alignment horizontal="left"/>
    </xf>
    <xf numFmtId="0" fontId="0" fillId="2" borderId="19" xfId="0" applyFill="1" applyBorder="1"/>
    <xf numFmtId="0" fontId="3" fillId="2" borderId="19" xfId="0" applyFont="1" applyFill="1" applyBorder="1"/>
    <xf numFmtId="0" fontId="5" fillId="0" borderId="0" xfId="0" applyFont="1" applyBorder="1"/>
    <xf numFmtId="0" fontId="0" fillId="0" borderId="0" xfId="0" applyAlignment="1"/>
    <xf numFmtId="0" fontId="6" fillId="2" borderId="0" xfId="0" applyFont="1" applyFill="1" applyBorder="1"/>
    <xf numFmtId="165" fontId="0" fillId="0" borderId="0" xfId="0" applyNumberFormat="1"/>
    <xf numFmtId="0" fontId="3" fillId="3" borderId="0" xfId="0" applyFont="1" applyFill="1" applyAlignment="1"/>
    <xf numFmtId="0" fontId="3" fillId="3" borderId="0" xfId="0" applyFont="1" applyFill="1"/>
    <xf numFmtId="3" fontId="2" fillId="0" borderId="0" xfId="0" applyNumberFormat="1" applyFont="1" applyBorder="1"/>
    <xf numFmtId="0" fontId="2" fillId="2" borderId="0" xfId="0" applyFont="1" applyFill="1" applyBorder="1"/>
    <xf numFmtId="0" fontId="2" fillId="0" borderId="0" xfId="0" applyFont="1" applyFill="1" applyBorder="1"/>
    <xf numFmtId="0" fontId="2" fillId="0" borderId="1" xfId="0" applyFont="1" applyFill="1" applyBorder="1"/>
    <xf numFmtId="0" fontId="11" fillId="0" borderId="1" xfId="0" applyFont="1" applyFill="1" applyBorder="1" applyAlignment="1">
      <alignment vertical="center" wrapText="1"/>
    </xf>
    <xf numFmtId="3" fontId="2" fillId="0" borderId="1" xfId="0" applyNumberFormat="1" applyFont="1" applyFill="1" applyBorder="1"/>
    <xf numFmtId="0" fontId="2" fillId="0" borderId="0" xfId="0" applyFont="1"/>
    <xf numFmtId="0" fontId="13" fillId="0" borderId="0" xfId="0" applyFont="1"/>
    <xf numFmtId="0" fontId="14" fillId="0" borderId="0" xfId="0" applyFont="1" applyBorder="1" applyAlignment="1">
      <alignment vertical="center" wrapText="1"/>
    </xf>
    <xf numFmtId="0" fontId="5" fillId="2" borderId="0" xfId="0" applyFont="1" applyFill="1" applyBorder="1"/>
    <xf numFmtId="0" fontId="5" fillId="0" borderId="0" xfId="0" applyFont="1" applyFill="1" applyBorder="1"/>
    <xf numFmtId="0" fontId="0" fillId="0" borderId="0" xfId="0" applyBorder="1" applyAlignment="1">
      <alignment horizontal="center"/>
    </xf>
    <xf numFmtId="0" fontId="0" fillId="0" borderId="0" xfId="0" applyFont="1" applyBorder="1"/>
    <xf numFmtId="0" fontId="10" fillId="0" borderId="0" xfId="0" applyFont="1" applyBorder="1"/>
    <xf numFmtId="3" fontId="0" fillId="0" borderId="2" xfId="0" applyNumberFormat="1" applyFill="1" applyBorder="1" applyAlignment="1">
      <alignment horizontal="right"/>
    </xf>
    <xf numFmtId="1" fontId="6" fillId="0" borderId="0" xfId="0" applyNumberFormat="1" applyFont="1"/>
    <xf numFmtId="1" fontId="0" fillId="0" borderId="0" xfId="0" applyNumberFormat="1"/>
    <xf numFmtId="1" fontId="5" fillId="0" borderId="0" xfId="0" applyNumberFormat="1" applyFont="1" applyFill="1"/>
    <xf numFmtId="1" fontId="5" fillId="0" borderId="0" xfId="0" applyNumberFormat="1" applyFont="1"/>
    <xf numFmtId="1" fontId="10" fillId="0" borderId="0" xfId="0" applyNumberFormat="1" applyFont="1"/>
    <xf numFmtId="0" fontId="4" fillId="5" borderId="0" xfId="2" applyFill="1"/>
    <xf numFmtId="3" fontId="0" fillId="0" borderId="0" xfId="0" applyNumberFormat="1" applyBorder="1"/>
    <xf numFmtId="9" fontId="0" fillId="0" borderId="0" xfId="0" applyNumberFormat="1"/>
    <xf numFmtId="1" fontId="5" fillId="0" borderId="0" xfId="0" applyNumberFormat="1" applyFont="1" applyBorder="1"/>
    <xf numFmtId="0" fontId="15" fillId="0" borderId="0" xfId="0" applyFont="1"/>
    <xf numFmtId="1" fontId="2" fillId="0" borderId="0" xfId="0" applyNumberFormat="1" applyFont="1" applyBorder="1"/>
    <xf numFmtId="1" fontId="5" fillId="0" borderId="0" xfId="0" applyNumberFormat="1" applyFont="1" applyFill="1" applyBorder="1"/>
    <xf numFmtId="1" fontId="0" fillId="3" borderId="0" xfId="0" applyNumberFormat="1" applyFill="1"/>
    <xf numFmtId="1" fontId="0" fillId="0" borderId="0" xfId="0" applyNumberFormat="1" applyFill="1"/>
    <xf numFmtId="0" fontId="2" fillId="0" borderId="0" xfId="0" applyFont="1" applyAlignment="1"/>
    <xf numFmtId="0" fontId="16" fillId="0" borderId="0" xfId="0" applyFont="1" applyAlignment="1">
      <alignment vertical="center" wrapText="1"/>
    </xf>
    <xf numFmtId="0" fontId="14" fillId="0" borderId="0" xfId="0" applyFont="1" applyBorder="1" applyAlignment="1">
      <alignment vertical="center"/>
    </xf>
    <xf numFmtId="0" fontId="16" fillId="7" borderId="0" xfId="0" applyFont="1" applyFill="1" applyAlignment="1">
      <alignment vertical="center" wrapText="1"/>
    </xf>
    <xf numFmtId="0" fontId="0" fillId="7" borderId="0" xfId="0" applyFill="1" applyAlignment="1"/>
    <xf numFmtId="0" fontId="16" fillId="6" borderId="0" xfId="0" applyFont="1" applyFill="1" applyAlignment="1">
      <alignment vertical="center" wrapText="1"/>
    </xf>
    <xf numFmtId="0" fontId="0" fillId="6" borderId="0" xfId="0" applyFill="1" applyAlignment="1"/>
    <xf numFmtId="0" fontId="0" fillId="8" borderId="0" xfId="0" applyFill="1" applyAlignment="1"/>
    <xf numFmtId="0" fontId="16" fillId="8" borderId="0" xfId="0" applyFont="1" applyFill="1" applyAlignment="1">
      <alignment vertical="center" wrapText="1"/>
    </xf>
    <xf numFmtId="0" fontId="0" fillId="4" borderId="0" xfId="0" applyFill="1" applyAlignment="1"/>
    <xf numFmtId="0" fontId="16" fillId="4" borderId="0" xfId="0" applyFont="1" applyFill="1" applyAlignment="1">
      <alignment vertical="center" wrapText="1"/>
    </xf>
    <xf numFmtId="0" fontId="16" fillId="9" borderId="0" xfId="0" applyFont="1" applyFill="1" applyAlignment="1">
      <alignment vertical="center" wrapText="1"/>
    </xf>
    <xf numFmtId="0" fontId="0" fillId="9" borderId="0" xfId="0" applyFill="1" applyAlignment="1"/>
    <xf numFmtId="0" fontId="0" fillId="3" borderId="0" xfId="0" applyFill="1"/>
    <xf numFmtId="0" fontId="3" fillId="0" borderId="0" xfId="0" applyFont="1" applyAlignment="1">
      <alignment horizontal="right" vertical="top" wrapText="1"/>
    </xf>
    <xf numFmtId="0" fontId="0" fillId="0" borderId="10" xfId="0" applyBorder="1"/>
    <xf numFmtId="0" fontId="3" fillId="0" borderId="10" xfId="0" applyFont="1" applyBorder="1" applyAlignment="1">
      <alignment horizontal="right" vertical="top" wrapText="1"/>
    </xf>
    <xf numFmtId="0" fontId="0" fillId="0" borderId="10" xfId="0" applyFill="1" applyBorder="1"/>
    <xf numFmtId="0" fontId="0" fillId="0" borderId="10" xfId="0" applyBorder="1" applyAlignment="1">
      <alignment horizontal="right"/>
    </xf>
    <xf numFmtId="14" fontId="0" fillId="0" borderId="10" xfId="0" applyNumberFormat="1" applyBorder="1" applyAlignment="1">
      <alignment textRotation="45"/>
    </xf>
    <xf numFmtId="0" fontId="0" fillId="0" borderId="0" xfId="0" applyAlignment="1">
      <alignment textRotation="45"/>
    </xf>
    <xf numFmtId="0" fontId="0" fillId="0" borderId="0" xfId="0" applyFill="1" applyAlignment="1">
      <alignment textRotation="45"/>
    </xf>
    <xf numFmtId="0" fontId="0" fillId="0" borderId="0" xfId="0" applyFill="1" applyAlignment="1">
      <alignment horizontal="left"/>
    </xf>
    <xf numFmtId="0" fontId="3" fillId="0" borderId="0" xfId="0" applyFont="1" applyAlignment="1">
      <alignment horizontal="left"/>
    </xf>
    <xf numFmtId="0" fontId="3" fillId="0" borderId="10" xfId="0" applyFont="1" applyBorder="1"/>
    <xf numFmtId="0" fontId="3" fillId="2" borderId="0" xfId="0" applyFont="1" applyFill="1"/>
    <xf numFmtId="0" fontId="3" fillId="0" borderId="0" xfId="0" applyFont="1" applyFill="1" applyAlignment="1">
      <alignment horizontal="right" vertical="top" wrapText="1"/>
    </xf>
    <xf numFmtId="164" fontId="3" fillId="0" borderId="10" xfId="1" applyNumberFormat="1" applyFont="1" applyBorder="1"/>
    <xf numFmtId="164" fontId="3" fillId="0" borderId="0" xfId="1" applyNumberFormat="1" applyFont="1" applyFill="1"/>
    <xf numFmtId="0" fontId="0" fillId="0" borderId="10" xfId="0" applyFont="1" applyBorder="1" applyAlignment="1">
      <alignment horizontal="right" vertical="top" wrapText="1"/>
    </xf>
    <xf numFmtId="0" fontId="0" fillId="0" borderId="0" xfId="0" applyFont="1" applyAlignment="1">
      <alignment horizontal="right" vertical="top" wrapText="1"/>
    </xf>
    <xf numFmtId="0" fontId="0" fillId="0" borderId="0" xfId="0" applyFont="1" applyFill="1"/>
    <xf numFmtId="0" fontId="0" fillId="2" borderId="0" xfId="0" applyFont="1" applyFill="1"/>
    <xf numFmtId="0" fontId="0" fillId="0" borderId="0" xfId="0" applyFill="1" applyAlignment="1"/>
    <xf numFmtId="0" fontId="17" fillId="0" borderId="0" xfId="0" applyFont="1" applyBorder="1" applyAlignment="1">
      <alignment horizontal="left"/>
    </xf>
    <xf numFmtId="0" fontId="0" fillId="0" borderId="0" xfId="0" applyBorder="1" applyAlignment="1">
      <alignment horizontal="left"/>
    </xf>
    <xf numFmtId="14" fontId="3" fillId="0" borderId="10" xfId="0" applyNumberFormat="1" applyFont="1" applyBorder="1" applyAlignment="1">
      <alignment horizontal="right" vertical="top"/>
    </xf>
    <xf numFmtId="14" fontId="3" fillId="0" borderId="10" xfId="0" applyNumberFormat="1" applyFont="1" applyFill="1" applyBorder="1" applyAlignment="1">
      <alignment vertical="top"/>
    </xf>
    <xf numFmtId="14" fontId="3" fillId="0" borderId="0" xfId="0" applyNumberFormat="1" applyFont="1" applyAlignment="1">
      <alignment horizontal="left"/>
    </xf>
    <xf numFmtId="0" fontId="0" fillId="0" borderId="0" xfId="0" applyAlignment="1">
      <alignment vertical="center"/>
    </xf>
    <xf numFmtId="0" fontId="0" fillId="0" borderId="0" xfId="0" applyFont="1" applyFill="1" applyAlignment="1">
      <alignment vertical="center"/>
    </xf>
    <xf numFmtId="3" fontId="0" fillId="8" borderId="0" xfId="0" applyNumberFormat="1" applyFill="1" applyAlignment="1"/>
    <xf numFmtId="3" fontId="0" fillId="4" borderId="0" xfId="0" applyNumberFormat="1" applyFill="1" applyAlignment="1"/>
    <xf numFmtId="3" fontId="0" fillId="7" borderId="0" xfId="0" applyNumberFormat="1" applyFill="1" applyAlignment="1"/>
    <xf numFmtId="3" fontId="0" fillId="9" borderId="0" xfId="0" applyNumberFormat="1" applyFill="1" applyAlignment="1"/>
    <xf numFmtId="3" fontId="0" fillId="0" borderId="0" xfId="0" applyNumberFormat="1" applyAlignment="1"/>
    <xf numFmtId="3" fontId="0" fillId="6" borderId="0" xfId="0" applyNumberFormat="1" applyFill="1" applyAlignment="1"/>
    <xf numFmtId="3" fontId="0" fillId="7" borderId="0" xfId="0" applyNumberFormat="1" applyFill="1"/>
    <xf numFmtId="3" fontId="0" fillId="6" borderId="0" xfId="0" applyNumberFormat="1" applyFill="1"/>
    <xf numFmtId="3" fontId="0" fillId="4" borderId="0" xfId="0" applyNumberFormat="1" applyFill="1"/>
    <xf numFmtId="3" fontId="0" fillId="8" borderId="0" xfId="0" applyNumberFormat="1" applyFill="1"/>
    <xf numFmtId="3" fontId="0" fillId="9" borderId="0" xfId="0" applyNumberFormat="1" applyFill="1"/>
    <xf numFmtId="49" fontId="0" fillId="0" borderId="0" xfId="0" applyNumberFormat="1" applyAlignment="1">
      <alignment vertical="center"/>
    </xf>
    <xf numFmtId="49" fontId="0" fillId="0" borderId="0" xfId="0" applyNumberFormat="1"/>
    <xf numFmtId="49" fontId="3" fillId="0" borderId="0" xfId="0" applyNumberFormat="1" applyFont="1" applyAlignment="1">
      <alignment vertical="center"/>
    </xf>
    <xf numFmtId="0" fontId="3" fillId="0" borderId="0" xfId="0" applyFont="1" applyAlignment="1">
      <alignment vertical="center"/>
    </xf>
    <xf numFmtId="3" fontId="6" fillId="0" borderId="0" xfId="0" applyNumberFormat="1" applyFont="1" applyBorder="1"/>
    <xf numFmtId="3" fontId="2" fillId="0" borderId="0" xfId="0" applyNumberFormat="1" applyFont="1" applyAlignment="1">
      <alignment horizontal="left"/>
    </xf>
    <xf numFmtId="0" fontId="11" fillId="0" borderId="0" xfId="0" applyFont="1" applyBorder="1" applyAlignment="1">
      <alignment vertical="center" wrapText="1"/>
    </xf>
    <xf numFmtId="0" fontId="0" fillId="0" borderId="0" xfId="0"/>
    <xf numFmtId="0" fontId="18" fillId="0" borderId="0" xfId="0" applyFont="1" applyBorder="1" applyAlignment="1">
      <alignment horizontal="left" vertical="center" wrapText="1"/>
    </xf>
    <xf numFmtId="0" fontId="14" fillId="0" borderId="0" xfId="0" applyFont="1" applyBorder="1" applyAlignment="1">
      <alignment horizontal="left" vertical="center" wrapText="1"/>
    </xf>
    <xf numFmtId="1" fontId="6" fillId="3" borderId="0" xfId="0" applyNumberFormat="1" applyFont="1" applyFill="1"/>
    <xf numFmtId="0" fontId="18" fillId="0" borderId="0" xfId="0" applyFont="1" applyFill="1" applyBorder="1" applyAlignment="1">
      <alignment horizontal="left" vertical="center" wrapText="1"/>
    </xf>
    <xf numFmtId="0" fontId="6" fillId="0" borderId="0" xfId="0" applyFont="1" applyFill="1" applyBorder="1"/>
    <xf numFmtId="10" fontId="0" fillId="0" borderId="0" xfId="1" applyNumberFormat="1" applyFont="1" applyBorder="1" applyAlignment="1">
      <alignment horizontal="right"/>
    </xf>
    <xf numFmtId="10" fontId="0" fillId="0" borderId="2" xfId="1" applyNumberFormat="1" applyFont="1" applyBorder="1" applyAlignment="1">
      <alignment horizontal="right"/>
    </xf>
    <xf numFmtId="10" fontId="0" fillId="0" borderId="4" xfId="1" applyNumberFormat="1" applyFont="1" applyBorder="1" applyAlignment="1">
      <alignment horizontal="right"/>
    </xf>
    <xf numFmtId="10" fontId="0" fillId="0" borderId="0" xfId="1" applyNumberFormat="1" applyFont="1" applyAlignment="1">
      <alignment horizontal="right"/>
    </xf>
    <xf numFmtId="1" fontId="0" fillId="0" borderId="0" xfId="0" applyNumberFormat="1" applyBorder="1" applyAlignment="1">
      <alignment horizontal="right" vertical="top"/>
    </xf>
    <xf numFmtId="1" fontId="0" fillId="2" borderId="0" xfId="0" applyNumberFormat="1" applyFill="1" applyBorder="1" applyAlignment="1">
      <alignment horizontal="right" vertical="top"/>
    </xf>
    <xf numFmtId="0" fontId="0" fillId="2" borderId="0" xfId="0" applyFill="1" applyBorder="1" applyAlignment="1">
      <alignment horizontal="right" vertical="top"/>
    </xf>
    <xf numFmtId="0" fontId="0" fillId="2" borderId="0" xfId="0" applyFill="1" applyBorder="1" applyAlignment="1">
      <alignment horizontal="right"/>
    </xf>
    <xf numFmtId="0" fontId="3" fillId="0" borderId="0" xfId="0" applyFont="1" applyFill="1" applyBorder="1"/>
    <xf numFmtId="0" fontId="18" fillId="0" borderId="0" xfId="0" applyFont="1" applyBorder="1" applyAlignment="1">
      <alignment vertical="center" wrapText="1"/>
    </xf>
    <xf numFmtId="0" fontId="0" fillId="0" borderId="0" xfId="0"/>
    <xf numFmtId="0" fontId="0" fillId="0" borderId="0" xfId="0" applyAlignment="1"/>
    <xf numFmtId="3" fontId="2" fillId="2" borderId="0" xfId="0" applyNumberFormat="1" applyFont="1" applyFill="1" applyBorder="1"/>
    <xf numFmtId="0" fontId="6" fillId="0" borderId="0" xfId="0" applyFont="1" applyBorder="1" applyAlignment="1">
      <alignment horizontal="right" indent="1"/>
    </xf>
    <xf numFmtId="0" fontId="2" fillId="0" borderId="0" xfId="0" applyFont="1" applyFill="1" applyBorder="1" applyAlignment="1">
      <alignment horizontal="center"/>
    </xf>
    <xf numFmtId="0" fontId="0" fillId="0" borderId="0" xfId="0" applyFill="1" applyBorder="1" applyAlignment="1">
      <alignment horizontal="center"/>
    </xf>
    <xf numFmtId="10" fontId="0" fillId="0" borderId="0" xfId="1" applyNumberFormat="1" applyFont="1" applyFill="1" applyBorder="1" applyAlignment="1">
      <alignment horizontal="center"/>
    </xf>
    <xf numFmtId="10" fontId="6" fillId="0" borderId="0" xfId="1" applyNumberFormat="1" applyFont="1" applyFill="1" applyBorder="1" applyAlignment="1">
      <alignment horizontal="center"/>
    </xf>
    <xf numFmtId="10" fontId="2" fillId="0" borderId="0" xfId="1" applyNumberFormat="1" applyFont="1" applyFill="1" applyBorder="1" applyAlignment="1">
      <alignment horizontal="center"/>
    </xf>
    <xf numFmtId="0" fontId="2" fillId="0" borderId="0" xfId="0" applyFont="1" applyFill="1" applyBorder="1" applyAlignment="1">
      <alignment wrapText="1"/>
    </xf>
    <xf numFmtId="0" fontId="2" fillId="0" borderId="0" xfId="0" applyFont="1" applyFill="1" applyBorder="1" applyAlignment="1">
      <alignment horizontal="center" wrapText="1"/>
    </xf>
    <xf numFmtId="1" fontId="6" fillId="0" borderId="0" xfId="0" applyNumberFormat="1" applyFont="1" applyBorder="1"/>
    <xf numFmtId="3" fontId="5" fillId="2" borderId="0" xfId="0" applyNumberFormat="1" applyFont="1" applyFill="1" applyBorder="1"/>
    <xf numFmtId="0" fontId="0" fillId="0" borderId="4" xfId="0" applyFill="1" applyBorder="1"/>
    <xf numFmtId="0" fontId="6" fillId="0" borderId="10" xfId="0" applyFont="1" applyFill="1" applyBorder="1" applyAlignment="1">
      <alignment wrapText="1"/>
    </xf>
    <xf numFmtId="0" fontId="19" fillId="0" borderId="0" xfId="0" applyFont="1" applyFill="1" applyBorder="1" applyAlignment="1">
      <alignment horizontal="center"/>
    </xf>
    <xf numFmtId="1" fontId="0" fillId="0" borderId="0" xfId="0" applyNumberFormat="1" applyBorder="1" applyAlignment="1">
      <alignment horizontal="right"/>
    </xf>
    <xf numFmtId="0" fontId="3" fillId="0" borderId="10" xfId="0" applyFont="1" applyFill="1" applyBorder="1"/>
    <xf numFmtId="164" fontId="6" fillId="0" borderId="11" xfId="1" applyNumberFormat="1" applyFont="1" applyFill="1" applyBorder="1" applyAlignment="1">
      <alignment horizontal="center"/>
    </xf>
    <xf numFmtId="0" fontId="0" fillId="0" borderId="9" xfId="0" applyFill="1" applyBorder="1"/>
    <xf numFmtId="0" fontId="0" fillId="0" borderId="11" xfId="0" applyFill="1" applyBorder="1" applyAlignment="1">
      <alignment horizontal="center"/>
    </xf>
    <xf numFmtId="3" fontId="19" fillId="0" borderId="0" xfId="0" applyNumberFormat="1" applyFont="1" applyFill="1" applyBorder="1" applyAlignment="1">
      <alignment horizontal="center"/>
    </xf>
    <xf numFmtId="10" fontId="19" fillId="0" borderId="2" xfId="1" applyNumberFormat="1" applyFont="1" applyFill="1" applyBorder="1" applyAlignment="1">
      <alignment horizontal="center" wrapText="1"/>
    </xf>
    <xf numFmtId="3" fontId="19" fillId="0" borderId="0" xfId="0" applyNumberFormat="1" applyFont="1" applyFill="1" applyBorder="1" applyAlignment="1">
      <alignment horizontal="center" wrapText="1"/>
    </xf>
    <xf numFmtId="0" fontId="2" fillId="0" borderId="9" xfId="0" applyFont="1" applyFill="1" applyBorder="1"/>
    <xf numFmtId="3" fontId="2" fillId="0" borderId="0" xfId="0" applyNumberFormat="1" applyFont="1" applyFill="1" applyBorder="1" applyAlignment="1">
      <alignment horizontal="center" wrapText="1"/>
    </xf>
    <xf numFmtId="0" fontId="3" fillId="0" borderId="11" xfId="0" applyFont="1" applyFill="1" applyBorder="1" applyAlignment="1">
      <alignment horizontal="center"/>
    </xf>
    <xf numFmtId="0" fontId="12" fillId="0" borderId="2" xfId="0" applyFont="1" applyFill="1" applyBorder="1" applyAlignment="1">
      <alignment horizontal="center" wrapText="1"/>
    </xf>
    <xf numFmtId="3" fontId="19" fillId="0" borderId="13" xfId="0" applyNumberFormat="1" applyFont="1" applyFill="1" applyBorder="1" applyAlignment="1">
      <alignment horizontal="center" wrapText="1"/>
    </xf>
    <xf numFmtId="0" fontId="19" fillId="0" borderId="0" xfId="0" applyFont="1" applyFill="1" applyBorder="1" applyAlignment="1">
      <alignment horizontal="center" wrapText="1"/>
    </xf>
    <xf numFmtId="0" fontId="3" fillId="0" borderId="12" xfId="0" applyFont="1" applyFill="1" applyBorder="1"/>
    <xf numFmtId="10" fontId="6" fillId="0" borderId="0" xfId="1" applyNumberFormat="1" applyFont="1" applyFill="1" applyBorder="1" applyAlignment="1">
      <alignment horizontal="center" wrapText="1"/>
    </xf>
    <xf numFmtId="0" fontId="6" fillId="0" borderId="10" xfId="0" applyFont="1" applyFill="1" applyBorder="1"/>
    <xf numFmtId="0" fontId="6" fillId="0" borderId="0" xfId="0" applyFont="1" applyFill="1" applyBorder="1" applyAlignment="1">
      <alignment wrapText="1"/>
    </xf>
    <xf numFmtId="1" fontId="0" fillId="0" borderId="2" xfId="0" applyNumberFormat="1" applyBorder="1" applyAlignment="1">
      <alignment horizontal="right"/>
    </xf>
    <xf numFmtId="1" fontId="0" fillId="0" borderId="0" xfId="0" applyNumberFormat="1" applyAlignment="1">
      <alignment horizontal="right"/>
    </xf>
    <xf numFmtId="0" fontId="2" fillId="0" borderId="4" xfId="0" applyFont="1" applyFill="1" applyBorder="1" applyAlignment="1">
      <alignment wrapText="1"/>
    </xf>
    <xf numFmtId="10" fontId="2" fillId="0" borderId="11" xfId="1" applyNumberFormat="1" applyFont="1" applyFill="1" applyBorder="1" applyAlignment="1">
      <alignment horizontal="center"/>
    </xf>
    <xf numFmtId="10" fontId="0" fillId="0" borderId="11" xfId="1" applyNumberFormat="1" applyFont="1" applyFill="1" applyBorder="1" applyAlignment="1">
      <alignment horizontal="center"/>
    </xf>
    <xf numFmtId="0" fontId="3" fillId="0" borderId="0" xfId="0" applyFont="1" applyFill="1" applyBorder="1" applyAlignment="1">
      <alignment horizontal="center"/>
    </xf>
    <xf numFmtId="0" fontId="19" fillId="0" borderId="11" xfId="0" applyFont="1" applyFill="1" applyBorder="1" applyAlignment="1">
      <alignment horizontal="center" wrapText="1"/>
    </xf>
    <xf numFmtId="10" fontId="6" fillId="0" borderId="11" xfId="1" applyNumberFormat="1" applyFont="1" applyFill="1" applyBorder="1" applyAlignment="1">
      <alignment horizontal="center" wrapText="1"/>
    </xf>
    <xf numFmtId="10" fontId="19" fillId="0" borderId="13" xfId="1" applyNumberFormat="1" applyFont="1" applyFill="1" applyBorder="1" applyAlignment="1">
      <alignment horizontal="center" wrapText="1"/>
    </xf>
    <xf numFmtId="0" fontId="18" fillId="0" borderId="0" xfId="0" applyFont="1" applyBorder="1" applyAlignment="1">
      <alignment vertical="center"/>
    </xf>
    <xf numFmtId="0" fontId="2" fillId="0" borderId="9" xfId="0" applyFont="1" applyFill="1" applyBorder="1" applyAlignment="1">
      <alignment wrapText="1"/>
    </xf>
    <xf numFmtId="0" fontId="2" fillId="0" borderId="11" xfId="0" applyFont="1" applyFill="1" applyBorder="1" applyAlignment="1">
      <alignment horizontal="center"/>
    </xf>
    <xf numFmtId="3" fontId="19" fillId="0" borderId="2" xfId="0" applyNumberFormat="1" applyFont="1" applyFill="1" applyBorder="1" applyAlignment="1">
      <alignment horizontal="center" wrapText="1"/>
    </xf>
    <xf numFmtId="3" fontId="19" fillId="0" borderId="11" xfId="0" applyNumberFormat="1" applyFont="1" applyFill="1" applyBorder="1" applyAlignment="1">
      <alignment horizontal="center" wrapText="1"/>
    </xf>
    <xf numFmtId="3" fontId="6" fillId="0" borderId="0" xfId="0" applyNumberFormat="1" applyFont="1" applyFill="1" applyBorder="1" applyAlignment="1">
      <alignment horizontal="center"/>
    </xf>
    <xf numFmtId="3" fontId="3" fillId="0" borderId="0" xfId="0" applyNumberFormat="1" applyFont="1" applyFill="1" applyBorder="1" applyAlignment="1">
      <alignment horizontal="center"/>
    </xf>
    <xf numFmtId="0" fontId="2" fillId="0" borderId="4" xfId="0" applyFont="1" applyFill="1" applyBorder="1"/>
    <xf numFmtId="3" fontId="0" fillId="0" borderId="0" xfId="1" applyNumberFormat="1" applyFont="1" applyFill="1" applyBorder="1" applyAlignment="1">
      <alignment horizontal="center"/>
    </xf>
    <xf numFmtId="0" fontId="12" fillId="0" borderId="0" xfId="0" applyFont="1" applyFill="1" applyBorder="1" applyAlignment="1">
      <alignment horizontal="left" wrapText="1"/>
    </xf>
    <xf numFmtId="10" fontId="2" fillId="0" borderId="0" xfId="1" applyNumberFormat="1" applyFont="1" applyFill="1" applyBorder="1" applyAlignment="1">
      <alignment horizontal="left" wrapText="1"/>
    </xf>
    <xf numFmtId="0" fontId="2" fillId="0" borderId="0" xfId="0" applyFont="1" applyFill="1" applyBorder="1" applyAlignment="1">
      <alignment horizontal="left" wrapText="1"/>
    </xf>
    <xf numFmtId="3" fontId="2" fillId="0" borderId="0" xfId="0" applyNumberFormat="1" applyFont="1" applyFill="1" applyBorder="1" applyAlignment="1">
      <alignment horizontal="left" wrapText="1"/>
    </xf>
    <xf numFmtId="1" fontId="0" fillId="0" borderId="0" xfId="0" applyNumberFormat="1" applyFill="1" applyBorder="1"/>
    <xf numFmtId="0" fontId="0" fillId="0" borderId="0" xfId="0"/>
    <xf numFmtId="0" fontId="0" fillId="0" borderId="0" xfId="0" applyAlignment="1">
      <alignment horizontal="left" wrapText="1" indent="1"/>
    </xf>
    <xf numFmtId="14" fontId="12" fillId="0" borderId="1" xfId="0" applyNumberFormat="1" applyFont="1" applyBorder="1" applyAlignment="1">
      <alignment horizontal="center" textRotation="90"/>
    </xf>
    <xf numFmtId="1" fontId="0" fillId="0" borderId="2" xfId="0" applyNumberFormat="1" applyBorder="1"/>
    <xf numFmtId="1" fontId="0" fillId="0" borderId="0" xfId="0" applyNumberFormat="1" applyFill="1" applyBorder="1" applyAlignment="1">
      <alignment horizontal="right"/>
    </xf>
    <xf numFmtId="1" fontId="0" fillId="0" borderId="2" xfId="0" applyNumberFormat="1" applyFill="1" applyBorder="1" applyAlignment="1">
      <alignment horizontal="right"/>
    </xf>
    <xf numFmtId="1" fontId="0" fillId="0" borderId="0" xfId="0" applyNumberFormat="1" applyBorder="1"/>
    <xf numFmtId="1" fontId="0" fillId="2" borderId="0" xfId="0" applyNumberFormat="1" applyFill="1" applyBorder="1" applyAlignment="1">
      <alignment horizontal="right"/>
    </xf>
    <xf numFmtId="0" fontId="19" fillId="3" borderId="14" xfId="0" applyFont="1" applyFill="1" applyBorder="1" applyAlignment="1"/>
    <xf numFmtId="1" fontId="0" fillId="2" borderId="2" xfId="0" applyNumberFormat="1" applyFill="1" applyBorder="1" applyAlignment="1">
      <alignment horizontal="right"/>
    </xf>
    <xf numFmtId="1" fontId="0" fillId="0" borderId="0" xfId="1" applyNumberFormat="1" applyFont="1" applyBorder="1" applyAlignment="1">
      <alignment horizontal="right"/>
    </xf>
    <xf numFmtId="1" fontId="0" fillId="2" borderId="0" xfId="0" applyNumberFormat="1" applyFill="1" applyAlignment="1">
      <alignment horizontal="right"/>
    </xf>
    <xf numFmtId="3" fontId="20" fillId="0" borderId="0" xfId="98" applyNumberFormat="1" applyFont="1" applyFill="1" applyAlignment="1">
      <alignment horizontal="right"/>
    </xf>
    <xf numFmtId="0" fontId="0" fillId="0" borderId="21" xfId="0" applyFill="1" applyBorder="1" applyAlignment="1">
      <alignment horizontal="right"/>
    </xf>
    <xf numFmtId="0" fontId="0" fillId="2" borderId="21" xfId="0" applyFill="1" applyBorder="1" applyAlignment="1">
      <alignment horizontal="right"/>
    </xf>
    <xf numFmtId="0" fontId="0" fillId="0" borderId="21" xfId="0" applyBorder="1" applyAlignment="1">
      <alignment horizontal="right"/>
    </xf>
    <xf numFmtId="0" fontId="0" fillId="0" borderId="21" xfId="0" applyBorder="1"/>
    <xf numFmtId="10" fontId="0" fillId="0" borderId="21" xfId="1" applyNumberFormat="1" applyFont="1" applyBorder="1" applyAlignment="1">
      <alignment horizontal="right"/>
    </xf>
    <xf numFmtId="0" fontId="3" fillId="0" borderId="21" xfId="0" applyFont="1" applyBorder="1" applyAlignment="1">
      <alignment horizontal="left" vertical="top" wrapText="1"/>
    </xf>
    <xf numFmtId="14" fontId="3" fillId="0" borderId="21" xfId="0" applyNumberFormat="1" applyFont="1" applyBorder="1" applyAlignment="1">
      <alignment horizontal="right" textRotation="90" wrapText="1"/>
    </xf>
    <xf numFmtId="14" fontId="3" fillId="0" borderId="21" xfId="0" applyNumberFormat="1" applyFont="1" applyBorder="1" applyAlignment="1">
      <alignment horizontal="center" textRotation="90"/>
    </xf>
    <xf numFmtId="1" fontId="3" fillId="0" borderId="0" xfId="0" applyNumberFormat="1" applyFont="1" applyFill="1" applyBorder="1"/>
    <xf numFmtId="1" fontId="0" fillId="0" borderId="21" xfId="0" applyNumberFormat="1" applyFill="1" applyBorder="1" applyAlignment="1">
      <alignment horizontal="right"/>
    </xf>
    <xf numFmtId="1" fontId="0" fillId="2" borderId="21" xfId="0" applyNumberFormat="1" applyFill="1" applyBorder="1" applyAlignment="1">
      <alignment horizontal="right"/>
    </xf>
    <xf numFmtId="1" fontId="0" fillId="0" borderId="21" xfId="0" applyNumberFormat="1" applyBorder="1" applyAlignment="1">
      <alignment horizontal="right"/>
    </xf>
    <xf numFmtId="1" fontId="0" fillId="0" borderId="21" xfId="0" applyNumberFormat="1" applyBorder="1"/>
    <xf numFmtId="1" fontId="0" fillId="0" borderId="21" xfId="1" applyNumberFormat="1" applyFont="1" applyBorder="1" applyAlignment="1">
      <alignment horizontal="right"/>
    </xf>
    <xf numFmtId="0" fontId="2" fillId="0" borderId="0" xfId="0" applyFont="1" applyBorder="1" applyAlignment="1">
      <alignment horizontal="right"/>
    </xf>
    <xf numFmtId="1" fontId="2" fillId="0" borderId="0" xfId="0" applyNumberFormat="1" applyFont="1" applyBorder="1" applyAlignment="1">
      <alignment horizontal="right" vertical="top"/>
    </xf>
    <xf numFmtId="0" fontId="18" fillId="0" borderId="0" xfId="0" applyFont="1" applyBorder="1" applyAlignment="1">
      <alignment horizontal="left" vertical="center"/>
    </xf>
    <xf numFmtId="2" fontId="0" fillId="0" borderId="0" xfId="1" applyNumberFormat="1" applyFont="1" applyAlignment="1">
      <alignment horizontal="right"/>
    </xf>
    <xf numFmtId="2" fontId="0" fillId="0" borderId="2" xfId="1" applyNumberFormat="1" applyFont="1" applyBorder="1" applyAlignment="1">
      <alignment horizontal="right"/>
    </xf>
    <xf numFmtId="2" fontId="0" fillId="0" borderId="0" xfId="1" applyNumberFormat="1" applyFont="1" applyBorder="1" applyAlignment="1">
      <alignment horizontal="right"/>
    </xf>
    <xf numFmtId="2" fontId="0" fillId="0" borderId="0" xfId="0" applyNumberFormat="1" applyAlignment="1">
      <alignment horizontal="right"/>
    </xf>
    <xf numFmtId="1" fontId="0" fillId="0" borderId="10" xfId="1" applyNumberFormat="1" applyFont="1" applyBorder="1" applyAlignment="1">
      <alignment horizontal="right"/>
    </xf>
    <xf numFmtId="1" fontId="0" fillId="0" borderId="12" xfId="1" applyNumberFormat="1" applyFont="1" applyBorder="1" applyAlignment="1">
      <alignment horizontal="right"/>
    </xf>
    <xf numFmtId="1" fontId="0" fillId="0" borderId="10" xfId="0" applyNumberFormat="1" applyBorder="1" applyAlignment="1">
      <alignment horizontal="right"/>
    </xf>
    <xf numFmtId="165" fontId="0" fillId="0" borderId="10" xfId="1" applyNumberFormat="1" applyFont="1" applyBorder="1" applyAlignment="1">
      <alignment horizontal="right"/>
    </xf>
    <xf numFmtId="165" fontId="0" fillId="0" borderId="12" xfId="1" applyNumberFormat="1" applyFont="1" applyBorder="1" applyAlignment="1">
      <alignment horizontal="right"/>
    </xf>
    <xf numFmtId="165" fontId="0" fillId="0" borderId="10" xfId="0" applyNumberFormat="1" applyBorder="1" applyAlignment="1">
      <alignment horizontal="right"/>
    </xf>
    <xf numFmtId="165" fontId="0" fillId="0" borderId="12" xfId="0" applyNumberFormat="1" applyBorder="1" applyAlignment="1">
      <alignment horizontal="right"/>
    </xf>
    <xf numFmtId="165" fontId="0" fillId="2" borderId="12" xfId="0" applyNumberFormat="1" applyFill="1" applyBorder="1" applyAlignment="1">
      <alignment horizontal="right"/>
    </xf>
    <xf numFmtId="165" fontId="0" fillId="2" borderId="10" xfId="0" applyNumberFormat="1" applyFill="1" applyBorder="1" applyAlignment="1">
      <alignment horizontal="right"/>
    </xf>
    <xf numFmtId="0" fontId="0" fillId="2" borderId="12" xfId="0" applyFill="1" applyBorder="1" applyAlignment="1">
      <alignment horizontal="right"/>
    </xf>
    <xf numFmtId="2" fontId="0" fillId="2" borderId="2" xfId="1" applyNumberFormat="1" applyFont="1" applyFill="1" applyBorder="1" applyAlignment="1">
      <alignment horizontal="right"/>
    </xf>
    <xf numFmtId="2" fontId="0" fillId="2" borderId="0" xfId="1" applyNumberFormat="1" applyFont="1" applyFill="1" applyAlignment="1">
      <alignment horizontal="right"/>
    </xf>
    <xf numFmtId="0" fontId="6" fillId="0" borderId="10" xfId="0" applyFont="1" applyFill="1" applyBorder="1" applyAlignment="1">
      <alignment horizontal="right"/>
    </xf>
    <xf numFmtId="0" fontId="3" fillId="0" borderId="22" xfId="0" applyFont="1" applyBorder="1" applyAlignment="1">
      <alignment horizontal="right" vertical="top" wrapText="1"/>
    </xf>
    <xf numFmtId="0" fontId="3" fillId="0" borderId="1" xfId="0" applyFont="1" applyBorder="1" applyAlignment="1">
      <alignment horizontal="right" vertical="top" wrapText="1"/>
    </xf>
    <xf numFmtId="2" fontId="3" fillId="0" borderId="1" xfId="0" applyNumberFormat="1" applyFont="1" applyBorder="1" applyAlignment="1">
      <alignment horizontal="right" vertical="top" wrapText="1"/>
    </xf>
    <xf numFmtId="1" fontId="3" fillId="0" borderId="22" xfId="0" applyNumberFormat="1" applyFont="1" applyBorder="1" applyAlignment="1">
      <alignment horizontal="right" vertical="top" wrapText="1"/>
    </xf>
    <xf numFmtId="3" fontId="0" fillId="0" borderId="10" xfId="0" applyNumberFormat="1" applyBorder="1" applyAlignment="1">
      <alignment horizontal="right"/>
    </xf>
    <xf numFmtId="0" fontId="0" fillId="0" borderId="12" xfId="0" applyBorder="1" applyAlignment="1">
      <alignment horizontal="right"/>
    </xf>
    <xf numFmtId="0" fontId="0" fillId="0" borderId="10" xfId="0" applyFill="1" applyBorder="1" applyAlignment="1">
      <alignment horizontal="right"/>
    </xf>
    <xf numFmtId="0" fontId="0" fillId="0" borderId="12" xfId="0" applyFill="1" applyBorder="1" applyAlignment="1">
      <alignment horizontal="right"/>
    </xf>
    <xf numFmtId="0" fontId="0" fillId="0" borderId="14" xfId="0" applyBorder="1" applyAlignment="1">
      <alignment horizontal="right"/>
    </xf>
    <xf numFmtId="1" fontId="0" fillId="0" borderId="12" xfId="0" applyNumberFormat="1" applyBorder="1" applyAlignment="1">
      <alignment horizontal="right"/>
    </xf>
    <xf numFmtId="1" fontId="0" fillId="0" borderId="14" xfId="0" applyNumberFormat="1" applyBorder="1" applyAlignment="1">
      <alignment horizontal="right"/>
    </xf>
    <xf numFmtId="9" fontId="0" fillId="0" borderId="14" xfId="1" applyFont="1" applyBorder="1" applyAlignment="1">
      <alignment horizontal="right"/>
    </xf>
    <xf numFmtId="165" fontId="0" fillId="0" borderId="14" xfId="0" applyNumberFormat="1" applyBorder="1" applyAlignment="1">
      <alignment horizontal="right"/>
    </xf>
    <xf numFmtId="2" fontId="0" fillId="0" borderId="4" xfId="1" applyNumberFormat="1" applyFont="1" applyBorder="1" applyAlignment="1">
      <alignment horizontal="right"/>
    </xf>
    <xf numFmtId="1" fontId="0" fillId="0" borderId="14" xfId="1" applyNumberFormat="1" applyFont="1" applyBorder="1" applyAlignment="1">
      <alignment horizontal="right"/>
    </xf>
    <xf numFmtId="0" fontId="2" fillId="0" borderId="2" xfId="0" applyFont="1" applyFill="1" applyBorder="1" applyAlignment="1">
      <alignment horizontal="center" wrapText="1"/>
    </xf>
    <xf numFmtId="0" fontId="2" fillId="0" borderId="13" xfId="0" applyFont="1" applyFill="1" applyBorder="1" applyAlignment="1">
      <alignment horizontal="center" wrapText="1"/>
    </xf>
    <xf numFmtId="0" fontId="6" fillId="0" borderId="0" xfId="0" applyFont="1" applyFill="1" applyBorder="1" applyAlignment="1">
      <alignment horizontal="center" wrapText="1"/>
    </xf>
    <xf numFmtId="0" fontId="2" fillId="0" borderId="11" xfId="0" applyFont="1" applyFill="1" applyBorder="1" applyAlignment="1">
      <alignment wrapText="1"/>
    </xf>
    <xf numFmtId="0" fontId="19" fillId="0" borderId="10" xfId="0" applyFont="1" applyFill="1" applyBorder="1" applyAlignment="1">
      <alignment wrapText="1"/>
    </xf>
    <xf numFmtId="0" fontId="19" fillId="0" borderId="12" xfId="0" applyFont="1" applyFill="1" applyBorder="1" applyAlignment="1">
      <alignment wrapText="1"/>
    </xf>
    <xf numFmtId="0" fontId="19" fillId="0" borderId="14" xfId="0" applyFont="1" applyFill="1" applyBorder="1" applyAlignment="1"/>
    <xf numFmtId="0" fontId="19" fillId="0" borderId="14" xfId="0" applyFont="1" applyFill="1" applyBorder="1" applyAlignment="1">
      <alignment wrapText="1"/>
    </xf>
    <xf numFmtId="0" fontId="6" fillId="0" borderId="12" xfId="0" applyFont="1" applyFill="1" applyBorder="1" applyAlignment="1">
      <alignment wrapText="1"/>
    </xf>
    <xf numFmtId="0" fontId="19" fillId="0" borderId="11" xfId="0" applyFont="1" applyFill="1" applyBorder="1" applyAlignment="1">
      <alignment horizontal="center"/>
    </xf>
    <xf numFmtId="0" fontId="6" fillId="0" borderId="11" xfId="0" applyFont="1" applyFill="1" applyBorder="1" applyAlignment="1">
      <alignment horizontal="center" wrapText="1"/>
    </xf>
    <xf numFmtId="0" fontId="6" fillId="0" borderId="2" xfId="0" applyFont="1" applyFill="1" applyBorder="1" applyAlignment="1">
      <alignment horizontal="center" wrapText="1"/>
    </xf>
    <xf numFmtId="0" fontId="6" fillId="0" borderId="13" xfId="0" applyFont="1" applyFill="1" applyBorder="1" applyAlignment="1">
      <alignment horizontal="center" wrapText="1"/>
    </xf>
    <xf numFmtId="10" fontId="6" fillId="0" borderId="2" xfId="1" applyNumberFormat="1" applyFont="1" applyFill="1" applyBorder="1" applyAlignment="1">
      <alignment horizontal="center" wrapText="1"/>
    </xf>
    <xf numFmtId="10" fontId="6" fillId="0" borderId="13" xfId="1" applyNumberFormat="1" applyFont="1" applyFill="1" applyBorder="1" applyAlignment="1">
      <alignment horizontal="center" wrapText="1"/>
    </xf>
    <xf numFmtId="0" fontId="19" fillId="0" borderId="2" xfId="0" applyFont="1" applyFill="1" applyBorder="1" applyAlignment="1">
      <alignment horizontal="center"/>
    </xf>
    <xf numFmtId="0" fontId="19" fillId="0" borderId="13" xfId="0" applyFont="1" applyFill="1" applyBorder="1" applyAlignment="1">
      <alignment horizontal="center"/>
    </xf>
    <xf numFmtId="0" fontId="2" fillId="0" borderId="16" xfId="0" applyFont="1" applyFill="1" applyBorder="1" applyAlignment="1">
      <alignment wrapText="1"/>
    </xf>
    <xf numFmtId="0" fontId="2" fillId="0" borderId="18" xfId="0" applyFont="1" applyFill="1" applyBorder="1" applyAlignment="1">
      <alignment wrapText="1"/>
    </xf>
    <xf numFmtId="14" fontId="3" fillId="0" borderId="21" xfId="0" applyNumberFormat="1" applyFont="1" applyFill="1" applyBorder="1" applyAlignment="1">
      <alignment horizontal="right" textRotation="90" wrapText="1"/>
    </xf>
    <xf numFmtId="0" fontId="2" fillId="0" borderId="0" xfId="0" applyFont="1" applyFill="1" applyBorder="1" applyAlignment="1">
      <alignment horizontal="right"/>
    </xf>
    <xf numFmtId="1" fontId="2" fillId="0" borderId="0" xfId="0" applyNumberFormat="1" applyFont="1" applyFill="1" applyBorder="1" applyAlignment="1">
      <alignment horizontal="right" vertical="top"/>
    </xf>
    <xf numFmtId="0" fontId="0" fillId="0" borderId="0" xfId="0" applyFill="1" applyBorder="1" applyAlignment="1">
      <alignment horizontal="right" vertical="top"/>
    </xf>
    <xf numFmtId="1" fontId="0" fillId="0" borderId="0" xfId="0" applyNumberFormat="1" applyFill="1" applyBorder="1" applyAlignment="1">
      <alignment horizontal="right" vertical="top"/>
    </xf>
    <xf numFmtId="1" fontId="0" fillId="0" borderId="0" xfId="0" applyNumberFormat="1" applyFill="1" applyAlignment="1">
      <alignment horizontal="right"/>
    </xf>
    <xf numFmtId="0" fontId="0" fillId="0" borderId="0" xfId="0"/>
    <xf numFmtId="0" fontId="3" fillId="0" borderId="0" xfId="0" applyFont="1" applyFill="1" applyBorder="1" applyAlignment="1">
      <alignment horizontal="right" vertical="top" wrapText="1"/>
    </xf>
    <xf numFmtId="3" fontId="2" fillId="0" borderId="0" xfId="0" applyNumberFormat="1" applyFont="1" applyFill="1" applyBorder="1"/>
    <xf numFmtId="0" fontId="0" fillId="0" borderId="0" xfId="0"/>
    <xf numFmtId="0" fontId="0" fillId="0" borderId="0" xfId="0"/>
    <xf numFmtId="164" fontId="2" fillId="0" borderId="1" xfId="1" applyNumberFormat="1" applyFont="1" applyBorder="1"/>
    <xf numFmtId="0" fontId="2" fillId="0" borderId="0" xfId="0" applyFont="1" applyFill="1" applyBorder="1" applyAlignment="1">
      <alignment horizontal="center" wrapText="1"/>
    </xf>
    <xf numFmtId="0" fontId="2" fillId="0" borderId="0" xfId="0" applyFont="1" applyAlignment="1">
      <alignment horizontal="left"/>
    </xf>
    <xf numFmtId="0" fontId="2" fillId="0" borderId="0" xfId="0" applyFont="1" applyFill="1"/>
    <xf numFmtId="0" fontId="2" fillId="0" borderId="0" xfId="0" applyFont="1" applyFill="1" applyAlignment="1">
      <alignment horizontal="left"/>
    </xf>
    <xf numFmtId="14" fontId="3" fillId="0" borderId="1" xfId="0" applyNumberFormat="1" applyFont="1" applyBorder="1" applyAlignment="1">
      <alignment textRotation="90"/>
    </xf>
    <xf numFmtId="0" fontId="0" fillId="0" borderId="12" xfId="0" applyBorder="1"/>
    <xf numFmtId="0" fontId="0" fillId="0" borderId="0" xfId="0" applyAlignment="1">
      <alignment horizontal="right" wrapText="1"/>
    </xf>
    <xf numFmtId="0" fontId="2" fillId="0" borderId="0" xfId="0" applyFont="1" applyFill="1" applyAlignment="1">
      <alignment horizontal="left" wrapText="1"/>
    </xf>
    <xf numFmtId="0" fontId="2" fillId="0" borderId="0" xfId="0" applyFont="1" applyFill="1" applyAlignment="1">
      <alignment wrapText="1"/>
    </xf>
    <xf numFmtId="0" fontId="0" fillId="0" borderId="0" xfId="0"/>
    <xf numFmtId="165" fontId="0" fillId="0" borderId="10" xfId="0" applyNumberFormat="1" applyBorder="1"/>
    <xf numFmtId="0" fontId="2" fillId="0" borderId="0" xfId="0" applyFont="1" applyAlignment="1">
      <alignment horizontal="right" wrapText="1"/>
    </xf>
    <xf numFmtId="165" fontId="2" fillId="0" borderId="0" xfId="0" applyNumberFormat="1" applyFont="1"/>
    <xf numFmtId="165" fontId="0" fillId="0" borderId="12" xfId="0" applyNumberFormat="1" applyBorder="1"/>
    <xf numFmtId="0" fontId="6" fillId="0" borderId="0" xfId="0" applyFont="1" applyAlignment="1">
      <alignment horizontal="right"/>
    </xf>
    <xf numFmtId="3" fontId="29" fillId="0" borderId="8" xfId="0" applyNumberFormat="1" applyFont="1" applyFill="1" applyBorder="1" applyAlignment="1">
      <alignment horizontal="center" wrapText="1"/>
    </xf>
    <xf numFmtId="0" fontId="32" fillId="0" borderId="0" xfId="0" applyFont="1" applyFill="1"/>
    <xf numFmtId="3" fontId="32" fillId="0" borderId="0" xfId="0" applyNumberFormat="1" applyFont="1" applyFill="1"/>
    <xf numFmtId="0" fontId="29" fillId="0" borderId="8" xfId="0" applyFont="1" applyFill="1" applyBorder="1" applyAlignment="1">
      <alignment horizontal="center" wrapText="1"/>
    </xf>
    <xf numFmtId="0" fontId="0" fillId="0" borderId="16" xfId="0" applyBorder="1"/>
    <xf numFmtId="0" fontId="0" fillId="0" borderId="17" xfId="0" applyBorder="1"/>
    <xf numFmtId="165" fontId="0" fillId="0" borderId="17" xfId="0" applyNumberFormat="1" applyBorder="1"/>
    <xf numFmtId="0" fontId="0" fillId="0" borderId="16" xfId="0" applyFill="1" applyBorder="1"/>
    <xf numFmtId="9" fontId="0" fillId="0" borderId="0" xfId="1" applyFont="1"/>
    <xf numFmtId="2" fontId="0" fillId="0" borderId="0" xfId="0" applyNumberFormat="1"/>
    <xf numFmtId="9" fontId="0" fillId="0" borderId="2" xfId="1" applyFont="1" applyBorder="1"/>
    <xf numFmtId="9" fontId="0" fillId="0" borderId="16" xfId="1" applyFont="1" applyBorder="1"/>
    <xf numFmtId="2" fontId="0" fillId="0" borderId="2" xfId="0" applyNumberFormat="1" applyBorder="1"/>
    <xf numFmtId="2" fontId="0" fillId="0" borderId="16" xfId="0" applyNumberFormat="1" applyBorder="1"/>
    <xf numFmtId="0" fontId="2" fillId="0" borderId="2" xfId="0" applyFont="1" applyBorder="1" applyAlignment="1">
      <alignment horizontal="left"/>
    </xf>
    <xf numFmtId="0" fontId="2" fillId="0" borderId="2" xfId="0" applyFont="1" applyBorder="1"/>
    <xf numFmtId="0" fontId="0" fillId="0" borderId="0" xfId="0"/>
    <xf numFmtId="0" fontId="0" fillId="0" borderId="0" xfId="0" applyAlignment="1">
      <alignment wrapText="1"/>
    </xf>
    <xf numFmtId="0" fontId="0" fillId="0" borderId="0" xfId="0" applyAlignment="1"/>
    <xf numFmtId="9" fontId="0" fillId="0" borderId="0" xfId="1" applyFont="1" applyBorder="1"/>
    <xf numFmtId="2" fontId="0" fillId="0" borderId="0" xfId="0" applyNumberFormat="1" applyBorder="1"/>
    <xf numFmtId="0" fontId="0" fillId="2" borderId="0" xfId="0" applyFill="1" applyBorder="1"/>
    <xf numFmtId="0" fontId="0" fillId="2" borderId="2" xfId="0" applyFill="1" applyBorder="1"/>
    <xf numFmtId="0" fontId="2" fillId="0" borderId="2" xfId="0" applyFont="1" applyFill="1" applyBorder="1" applyAlignment="1">
      <alignment horizontal="left"/>
    </xf>
    <xf numFmtId="165" fontId="2" fillId="0" borderId="2" xfId="0" applyNumberFormat="1" applyFont="1" applyBorder="1"/>
    <xf numFmtId="0" fontId="12" fillId="0" borderId="0" xfId="0" applyFont="1" applyFill="1" applyBorder="1" applyAlignment="1">
      <alignment wrapText="1"/>
    </xf>
    <xf numFmtId="165" fontId="0" fillId="3" borderId="0" xfId="0" applyNumberFormat="1" applyFill="1"/>
    <xf numFmtId="3" fontId="0" fillId="3" borderId="0" xfId="0" applyNumberFormat="1" applyFill="1"/>
    <xf numFmtId="0" fontId="0" fillId="2" borderId="10" xfId="0" applyFill="1" applyBorder="1"/>
    <xf numFmtId="0" fontId="33" fillId="0" borderId="0" xfId="0" applyFont="1" applyAlignment="1">
      <alignment vertical="center" wrapText="1"/>
    </xf>
    <xf numFmtId="0" fontId="0" fillId="0" borderId="0" xfId="0"/>
    <xf numFmtId="0" fontId="0" fillId="0" borderId="0" xfId="0"/>
    <xf numFmtId="0" fontId="5" fillId="0" borderId="0" xfId="0" applyFont="1" applyAlignment="1">
      <alignment horizontal="right"/>
    </xf>
    <xf numFmtId="0" fontId="5" fillId="2" borderId="0" xfId="0" applyFont="1" applyFill="1" applyAlignment="1">
      <alignment horizontal="right"/>
    </xf>
    <xf numFmtId="0" fontId="0" fillId="0" borderId="0" xfId="0"/>
    <xf numFmtId="0" fontId="0" fillId="0" borderId="0" xfId="0"/>
    <xf numFmtId="2" fontId="0" fillId="2" borderId="0" xfId="0" applyNumberFormat="1" applyFill="1"/>
    <xf numFmtId="9" fontId="3" fillId="0" borderId="1" xfId="1" applyFont="1" applyBorder="1" applyAlignment="1">
      <alignment horizontal="right" vertical="top" wrapText="1"/>
    </xf>
    <xf numFmtId="9" fontId="0" fillId="2" borderId="0" xfId="1" applyFont="1" applyFill="1"/>
    <xf numFmtId="9" fontId="0" fillId="0" borderId="0" xfId="1" applyFont="1" applyFill="1" applyBorder="1"/>
    <xf numFmtId="2" fontId="0" fillId="0" borderId="0" xfId="0" applyNumberFormat="1" applyFill="1" applyBorder="1"/>
    <xf numFmtId="0" fontId="0" fillId="0" borderId="12" xfId="0" applyFill="1" applyBorder="1"/>
    <xf numFmtId="9" fontId="0" fillId="0" borderId="2" xfId="1" applyFont="1" applyFill="1" applyBorder="1"/>
    <xf numFmtId="2" fontId="0" fillId="0" borderId="2" xfId="0" applyNumberFormat="1" applyFill="1" applyBorder="1"/>
    <xf numFmtId="0" fontId="0" fillId="0" borderId="0" xfId="0"/>
    <xf numFmtId="0" fontId="3" fillId="0" borderId="0" xfId="0" applyFont="1" applyAlignment="1">
      <alignment vertical="top"/>
    </xf>
    <xf numFmtId="1" fontId="0" fillId="0" borderId="2" xfId="0" applyNumberFormat="1" applyFill="1" applyBorder="1" applyAlignment="1"/>
    <xf numFmtId="1" fontId="0" fillId="0" borderId="0" xfId="0" applyNumberFormat="1" applyFill="1" applyBorder="1" applyAlignment="1"/>
    <xf numFmtId="1" fontId="3" fillId="0" borderId="1" xfId="0" applyNumberFormat="1" applyFont="1" applyBorder="1" applyAlignment="1">
      <alignment vertical="top" wrapText="1"/>
    </xf>
    <xf numFmtId="1" fontId="0" fillId="0" borderId="4" xfId="0" applyNumberFormat="1" applyBorder="1" applyAlignment="1"/>
    <xf numFmtId="1" fontId="0" fillId="0" borderId="2" xfId="0" applyNumberFormat="1" applyBorder="1" applyAlignment="1"/>
    <xf numFmtId="1" fontId="2" fillId="0" borderId="0" xfId="0" applyNumberFormat="1" applyFont="1" applyBorder="1" applyAlignment="1">
      <alignment horizontal="right"/>
    </xf>
    <xf numFmtId="1" fontId="2" fillId="2" borderId="0" xfId="0" applyNumberFormat="1" applyFont="1" applyFill="1" applyBorder="1" applyAlignment="1">
      <alignment horizontal="right" vertical="top"/>
    </xf>
    <xf numFmtId="0" fontId="2" fillId="0" borderId="0" xfId="0" applyFont="1" applyBorder="1" applyAlignment="1">
      <alignment horizontal="right" vertical="top"/>
    </xf>
    <xf numFmtId="10" fontId="2" fillId="0" borderId="0" xfId="1" applyNumberFormat="1" applyFont="1" applyBorder="1" applyAlignment="1">
      <alignment horizontal="right"/>
    </xf>
    <xf numFmtId="0" fontId="19" fillId="0" borderId="0" xfId="0" applyFont="1" applyFill="1" applyBorder="1"/>
    <xf numFmtId="0" fontId="2" fillId="0" borderId="2" xfId="0" applyFont="1" applyFill="1" applyBorder="1" applyAlignment="1">
      <alignment horizontal="right"/>
    </xf>
    <xf numFmtId="1" fontId="2" fillId="0" borderId="2" xfId="0" applyNumberFormat="1" applyFont="1" applyBorder="1" applyAlignment="1"/>
    <xf numFmtId="0" fontId="2" fillId="0" borderId="2" xfId="0" applyFont="1" applyBorder="1" applyAlignment="1">
      <alignment horizontal="right"/>
    </xf>
    <xf numFmtId="1" fontId="2" fillId="0" borderId="0" xfId="0" applyNumberFormat="1" applyFont="1" applyFill="1" applyBorder="1" applyAlignment="1">
      <alignment horizontal="right"/>
    </xf>
    <xf numFmtId="1" fontId="2" fillId="0" borderId="0" xfId="1" applyNumberFormat="1" applyFont="1" applyBorder="1" applyAlignment="1">
      <alignment horizontal="right"/>
    </xf>
    <xf numFmtId="1" fontId="2" fillId="0" borderId="0" xfId="0" applyNumberFormat="1" applyFont="1"/>
    <xf numFmtId="2" fontId="2" fillId="0" borderId="0" xfId="1" applyNumberFormat="1" applyFont="1" applyBorder="1" applyAlignment="1">
      <alignment horizontal="right"/>
    </xf>
    <xf numFmtId="2" fontId="0" fillId="0" borderId="21" xfId="1" applyNumberFormat="1" applyFont="1" applyBorder="1" applyAlignment="1">
      <alignment horizontal="right"/>
    </xf>
    <xf numFmtId="2" fontId="2" fillId="0" borderId="0" xfId="0" applyNumberFormat="1" applyFont="1" applyBorder="1" applyAlignment="1">
      <alignment horizontal="right"/>
    </xf>
    <xf numFmtId="2" fontId="0" fillId="0" borderId="0" xfId="0" applyNumberFormat="1" applyBorder="1" applyAlignment="1">
      <alignment horizontal="right"/>
    </xf>
    <xf numFmtId="2" fontId="0" fillId="0" borderId="21" xfId="0" applyNumberFormat="1" applyBorder="1" applyAlignment="1">
      <alignment horizontal="right"/>
    </xf>
    <xf numFmtId="1" fontId="2" fillId="2" borderId="0" xfId="0" applyNumberFormat="1" applyFont="1" applyFill="1" applyBorder="1"/>
    <xf numFmtId="1" fontId="2" fillId="2" borderId="0" xfId="1" applyNumberFormat="1" applyFont="1" applyFill="1" applyBorder="1" applyAlignment="1">
      <alignment horizontal="right"/>
    </xf>
    <xf numFmtId="1" fontId="0" fillId="2" borderId="0" xfId="0" applyNumberFormat="1" applyFill="1" applyBorder="1"/>
    <xf numFmtId="1" fontId="0" fillId="2" borderId="0" xfId="1" applyNumberFormat="1" applyFont="1" applyFill="1" applyBorder="1" applyAlignment="1">
      <alignment horizontal="right"/>
    </xf>
    <xf numFmtId="1" fontId="0" fillId="2" borderId="2" xfId="0" applyNumberFormat="1" applyFill="1" applyBorder="1"/>
    <xf numFmtId="1" fontId="0" fillId="2" borderId="2" xfId="1" applyNumberFormat="1" applyFont="1" applyFill="1" applyBorder="1" applyAlignment="1">
      <alignment horizontal="right"/>
    </xf>
    <xf numFmtId="1" fontId="0" fillId="2" borderId="0" xfId="0" applyNumberFormat="1" applyFill="1"/>
    <xf numFmtId="1" fontId="0" fillId="2" borderId="0" xfId="1" applyNumberFormat="1" applyFont="1" applyFill="1" applyAlignment="1">
      <alignment horizontal="right"/>
    </xf>
    <xf numFmtId="1" fontId="0" fillId="2" borderId="21" xfId="0" applyNumberFormat="1" applyFill="1" applyBorder="1"/>
    <xf numFmtId="1" fontId="0" fillId="2" borderId="21" xfId="1" applyNumberFormat="1" applyFont="1" applyFill="1" applyBorder="1" applyAlignment="1">
      <alignment horizontal="right"/>
    </xf>
    <xf numFmtId="1" fontId="2" fillId="2" borderId="0" xfId="0" applyNumberFormat="1" applyFont="1" applyFill="1" applyBorder="1" applyAlignment="1">
      <alignment horizontal="right"/>
    </xf>
    <xf numFmtId="3" fontId="2" fillId="2" borderId="2" xfId="0" applyNumberFormat="1" applyFont="1" applyFill="1" applyBorder="1"/>
    <xf numFmtId="10" fontId="2" fillId="2" borderId="2" xfId="1" applyNumberFormat="1" applyFont="1" applyFill="1" applyBorder="1" applyAlignment="1">
      <alignment horizontal="right"/>
    </xf>
    <xf numFmtId="2" fontId="2" fillId="2" borderId="2" xfId="1" applyNumberFormat="1" applyFont="1" applyFill="1" applyBorder="1" applyAlignment="1">
      <alignment horizontal="right"/>
    </xf>
    <xf numFmtId="1" fontId="2" fillId="2" borderId="2" xfId="1" applyNumberFormat="1" applyFont="1" applyFill="1" applyBorder="1" applyAlignment="1">
      <alignment horizontal="right"/>
    </xf>
    <xf numFmtId="2" fontId="2" fillId="2" borderId="2" xfId="0" applyNumberFormat="1" applyFont="1" applyFill="1" applyBorder="1" applyAlignment="1">
      <alignment horizontal="right"/>
    </xf>
    <xf numFmtId="3" fontId="0" fillId="2" borderId="0" xfId="0" applyNumberFormat="1" applyFill="1" applyBorder="1"/>
    <xf numFmtId="10" fontId="0" fillId="2" borderId="0" xfId="1" applyNumberFormat="1" applyFont="1" applyFill="1" applyBorder="1" applyAlignment="1">
      <alignment horizontal="right"/>
    </xf>
    <xf numFmtId="2" fontId="0" fillId="2" borderId="0" xfId="1" applyNumberFormat="1" applyFont="1" applyFill="1" applyBorder="1" applyAlignment="1">
      <alignment horizontal="right"/>
    </xf>
    <xf numFmtId="2" fontId="0" fillId="2" borderId="0" xfId="0" applyNumberFormat="1" applyFill="1" applyBorder="1" applyAlignment="1">
      <alignment horizontal="right"/>
    </xf>
    <xf numFmtId="0" fontId="0" fillId="2" borderId="21" xfId="0" applyFill="1" applyBorder="1"/>
    <xf numFmtId="10" fontId="0" fillId="2" borderId="21" xfId="1" applyNumberFormat="1" applyFont="1" applyFill="1" applyBorder="1" applyAlignment="1">
      <alignment horizontal="right"/>
    </xf>
    <xf numFmtId="2" fontId="0" fillId="2" borderId="21" xfId="1" applyNumberFormat="1" applyFont="1" applyFill="1" applyBorder="1" applyAlignment="1">
      <alignment horizontal="right"/>
    </xf>
    <xf numFmtId="2" fontId="0" fillId="2" borderId="21" xfId="0" applyNumberFormat="1" applyFill="1" applyBorder="1" applyAlignment="1">
      <alignment horizontal="right"/>
    </xf>
    <xf numFmtId="0" fontId="0" fillId="0" borderId="0" xfId="0"/>
    <xf numFmtId="165" fontId="0" fillId="0" borderId="10" xfId="0" applyNumberFormat="1" applyFill="1" applyBorder="1"/>
    <xf numFmtId="165" fontId="0" fillId="0" borderId="12" xfId="0" applyNumberFormat="1" applyFill="1" applyBorder="1"/>
    <xf numFmtId="1" fontId="5" fillId="2" borderId="0" xfId="0" applyNumberFormat="1" applyFont="1" applyFill="1"/>
    <xf numFmtId="0" fontId="0" fillId="0" borderId="0" xfId="0"/>
    <xf numFmtId="0" fontId="6" fillId="0" borderId="10" xfId="0" applyFont="1" applyBorder="1" applyAlignment="1">
      <alignment horizontal="right"/>
    </xf>
    <xf numFmtId="168" fontId="20" fillId="0" borderId="0" xfId="15" applyFont="1" applyAlignment="1">
      <alignment horizontal="right"/>
    </xf>
    <xf numFmtId="168" fontId="20" fillId="0" borderId="0" xfId="15" applyFont="1"/>
    <xf numFmtId="0" fontId="21" fillId="0" borderId="0" xfId="14" applyAlignment="1" applyProtection="1"/>
    <xf numFmtId="0" fontId="20" fillId="0" borderId="0" xfId="58"/>
    <xf numFmtId="168" fontId="36" fillId="0" borderId="0" xfId="15" applyFont="1" applyAlignment="1">
      <alignment wrapText="1"/>
    </xf>
    <xf numFmtId="168" fontId="38" fillId="0" borderId="0" xfId="15" applyFont="1" applyAlignment="1">
      <alignment horizontal="left"/>
    </xf>
    <xf numFmtId="0" fontId="9" fillId="0" borderId="0" xfId="24" applyFont="1"/>
    <xf numFmtId="0" fontId="8" fillId="0" borderId="0" xfId="24" applyFont="1"/>
    <xf numFmtId="0" fontId="9" fillId="0" borderId="23" xfId="24" applyFont="1" applyBorder="1" applyAlignment="1">
      <alignment horizontal="left"/>
    </xf>
    <xf numFmtId="0" fontId="9" fillId="0" borderId="23" xfId="24" applyFont="1" applyBorder="1" applyAlignment="1">
      <alignment horizontal="left" wrapText="1"/>
    </xf>
    <xf numFmtId="0" fontId="9" fillId="0" borderId="23" xfId="35" applyFont="1" applyBorder="1" applyAlignment="1">
      <alignment horizontal="left" wrapText="1"/>
    </xf>
    <xf numFmtId="0" fontId="9" fillId="0" borderId="23" xfId="35" applyFont="1" applyBorder="1" applyAlignment="1">
      <alignment wrapText="1"/>
    </xf>
    <xf numFmtId="0" fontId="35" fillId="0" borderId="23" xfId="35" applyFont="1" applyBorder="1" applyAlignment="1">
      <alignment wrapText="1"/>
    </xf>
    <xf numFmtId="14" fontId="8" fillId="0" borderId="0" xfId="24" applyNumberFormat="1" applyFont="1" applyAlignment="1">
      <alignment horizontal="left" indent="1"/>
    </xf>
    <xf numFmtId="3" fontId="8" fillId="0" borderId="0" xfId="297" applyNumberFormat="1" applyFont="1"/>
    <xf numFmtId="3" fontId="8" fillId="0" borderId="0" xfId="24" applyNumberFormat="1" applyFont="1"/>
    <xf numFmtId="3" fontId="8" fillId="0" borderId="0" xfId="296" applyNumberFormat="1" applyFont="1"/>
    <xf numFmtId="1" fontId="8" fillId="0" borderId="0" xfId="24" applyNumberFormat="1" applyFont="1" applyAlignment="1">
      <alignment horizontal="right" indent="1"/>
    </xf>
    <xf numFmtId="0" fontId="8" fillId="0" borderId="0" xfId="24" applyFont="1" applyAlignment="1">
      <alignment vertical="center"/>
    </xf>
    <xf numFmtId="0" fontId="24" fillId="0" borderId="0" xfId="25" applyFont="1" applyAlignment="1">
      <alignment horizontal="left"/>
    </xf>
    <xf numFmtId="0" fontId="8" fillId="0" borderId="0" xfId="24" applyFont="1" applyAlignment="1">
      <alignment horizontal="left" wrapText="1"/>
    </xf>
    <xf numFmtId="0" fontId="20" fillId="0" borderId="0" xfId="25" applyFont="1" applyAlignment="1">
      <alignment horizontal="left"/>
    </xf>
    <xf numFmtId="0" fontId="20" fillId="0" borderId="0" xfId="24" applyFont="1" applyAlignment="1">
      <alignment horizontal="left" wrapText="1"/>
    </xf>
    <xf numFmtId="0" fontId="9" fillId="0" borderId="0" xfId="214" applyFont="1"/>
    <xf numFmtId="0" fontId="8" fillId="0" borderId="0" xfId="214" applyFont="1"/>
    <xf numFmtId="0" fontId="9" fillId="0" borderId="23" xfId="214" applyFont="1" applyBorder="1" applyAlignment="1">
      <alignment horizontal="left"/>
    </xf>
    <xf numFmtId="0" fontId="9" fillId="0" borderId="23" xfId="214" applyFont="1" applyBorder="1" applyAlignment="1">
      <alignment horizontal="left" wrapText="1"/>
    </xf>
    <xf numFmtId="0" fontId="9" fillId="0" borderId="23" xfId="215" applyFont="1" applyBorder="1" applyAlignment="1">
      <alignment horizontal="left" wrapText="1"/>
    </xf>
    <xf numFmtId="0" fontId="9" fillId="0" borderId="23" xfId="215" applyFont="1" applyBorder="1" applyAlignment="1">
      <alignment wrapText="1"/>
    </xf>
    <xf numFmtId="0" fontId="35" fillId="0" borderId="23" xfId="215" applyFont="1" applyBorder="1" applyAlignment="1">
      <alignment wrapText="1"/>
    </xf>
    <xf numFmtId="14" fontId="8" fillId="0" borderId="0" xfId="214" applyNumberFormat="1" applyFont="1" applyAlignment="1">
      <alignment horizontal="left" indent="1"/>
    </xf>
    <xf numFmtId="3" fontId="8" fillId="0" borderId="0" xfId="297" applyNumberFormat="1" applyFont="1" applyAlignment="1">
      <alignment horizontal="right"/>
    </xf>
    <xf numFmtId="1" fontId="8" fillId="0" borderId="0" xfId="214" applyNumberFormat="1" applyFont="1" applyAlignment="1">
      <alignment horizontal="right" indent="1"/>
    </xf>
    <xf numFmtId="169" fontId="8" fillId="0" borderId="0" xfId="214" applyNumberFormat="1" applyFont="1"/>
    <xf numFmtId="0" fontId="8" fillId="0" borderId="0" xfId="214" applyFont="1" applyAlignment="1">
      <alignment vertical="center"/>
    </xf>
    <xf numFmtId="0" fontId="8" fillId="0" borderId="0" xfId="214" applyFont="1" applyAlignment="1">
      <alignment horizontal="left" wrapText="1"/>
    </xf>
    <xf numFmtId="0" fontId="20" fillId="0" borderId="0" xfId="214" applyFont="1" applyAlignment="1">
      <alignment horizontal="left" wrapText="1"/>
    </xf>
    <xf numFmtId="0" fontId="0" fillId="0" borderId="0" xfId="0"/>
    <xf numFmtId="0" fontId="0" fillId="0" borderId="0" xfId="0"/>
    <xf numFmtId="1" fontId="4" fillId="0" borderId="0" xfId="2" applyNumberFormat="1"/>
    <xf numFmtId="0" fontId="0" fillId="0" borderId="0" xfId="0"/>
    <xf numFmtId="0" fontId="0" fillId="0" borderId="0" xfId="0"/>
    <xf numFmtId="0" fontId="0" fillId="0" borderId="0" xfId="0"/>
    <xf numFmtId="164" fontId="4" fillId="0" borderId="0" xfId="2" applyNumberFormat="1"/>
    <xf numFmtId="0" fontId="0" fillId="0" borderId="0" xfId="0"/>
    <xf numFmtId="0" fontId="0" fillId="0" borderId="0" xfId="0"/>
    <xf numFmtId="0" fontId="0" fillId="0" borderId="0" xfId="0"/>
    <xf numFmtId="0" fontId="0" fillId="0" borderId="0" xfId="0"/>
    <xf numFmtId="0" fontId="0" fillId="0" borderId="0" xfId="0"/>
    <xf numFmtId="0" fontId="29" fillId="0" borderId="11" xfId="0" applyFont="1" applyFill="1" applyBorder="1" applyAlignment="1">
      <alignment horizontal="center" vertical="top"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6" fillId="0" borderId="12" xfId="0" applyFont="1" applyFill="1" applyBorder="1"/>
    <xf numFmtId="0" fontId="0" fillId="0" borderId="0" xfId="0"/>
    <xf numFmtId="0" fontId="0" fillId="2" borderId="0" xfId="0" applyFill="1" applyAlignment="1">
      <alignment horizontal="left"/>
    </xf>
    <xf numFmtId="0" fontId="0" fillId="0" borderId="1" xfId="0" applyBorder="1" applyAlignment="1">
      <alignment horizontal="left" vertical="top" wrapText="1"/>
    </xf>
    <xf numFmtId="0" fontId="2" fillId="0" borderId="10" xfId="0" applyFont="1" applyFill="1" applyBorder="1" applyAlignment="1">
      <alignment horizontal="center" wrapText="1"/>
    </xf>
    <xf numFmtId="0" fontId="2" fillId="0" borderId="0" xfId="0" applyFont="1" applyFill="1" applyBorder="1" applyAlignment="1">
      <alignment horizontal="center" wrapText="1"/>
    </xf>
    <xf numFmtId="0" fontId="2" fillId="0" borderId="11" xfId="0" applyFont="1" applyFill="1" applyBorder="1" applyAlignment="1">
      <alignment horizontal="center" wrapText="1"/>
    </xf>
    <xf numFmtId="0" fontId="2" fillId="0" borderId="12" xfId="0" applyFont="1" applyFill="1" applyBorder="1" applyAlignment="1">
      <alignment horizontal="center" wrapText="1"/>
    </xf>
    <xf numFmtId="0" fontId="2" fillId="0" borderId="2" xfId="0" applyFont="1" applyFill="1" applyBorder="1" applyAlignment="1">
      <alignment horizontal="center" wrapText="1"/>
    </xf>
    <xf numFmtId="0" fontId="2" fillId="0" borderId="13" xfId="0" applyFont="1" applyFill="1" applyBorder="1" applyAlignment="1">
      <alignment horizontal="center" wrapText="1"/>
    </xf>
    <xf numFmtId="0" fontId="19" fillId="0" borderId="4" xfId="0" applyFont="1" applyFill="1" applyBorder="1" applyAlignment="1">
      <alignment horizontal="center"/>
    </xf>
    <xf numFmtId="0" fontId="19" fillId="0" borderId="9" xfId="0" applyFont="1" applyFill="1" applyBorder="1" applyAlignment="1">
      <alignment horizontal="center"/>
    </xf>
    <xf numFmtId="0" fontId="0" fillId="0" borderId="0" xfId="0" applyAlignment="1">
      <alignment horizontal="center" wrapText="1"/>
    </xf>
    <xf numFmtId="168" fontId="20" fillId="0" borderId="2" xfId="15" applyFont="1" applyBorder="1" applyAlignment="1">
      <alignment horizontal="left" vertical="top" wrapText="1"/>
    </xf>
    <xf numFmtId="168" fontId="20" fillId="0" borderId="0" xfId="15" applyFont="1" applyAlignment="1">
      <alignment horizontal="left" vertical="top" wrapText="1"/>
    </xf>
    <xf numFmtId="0" fontId="0" fillId="0" borderId="6" xfId="0" applyBorder="1" applyAlignment="1">
      <alignment horizontal="center" vertical="top"/>
    </xf>
    <xf numFmtId="0" fontId="0" fillId="0" borderId="0" xfId="0"/>
  </cellXfs>
  <cellStyles count="376">
    <cellStyle name="Comma 10" xfId="95" xr:uid="{DD23053A-6B8D-4D74-8483-5A8B52852479}"/>
    <cellStyle name="Comma 11" xfId="146" xr:uid="{9CEC0D89-E5A2-4C2A-8146-B049D4D3E3EF}"/>
    <cellStyle name="Comma 12" xfId="147" xr:uid="{E22608CE-A19D-495A-A71C-36698FCB57D4}"/>
    <cellStyle name="Comma 13" xfId="148" xr:uid="{07E09D95-2477-414A-98D1-C4BADDEFB89A}"/>
    <cellStyle name="Comma 14" xfId="149" xr:uid="{970EECC6-9D1D-4F2B-BC36-D85E4D5F458A}"/>
    <cellStyle name="Comma 15" xfId="150" xr:uid="{C75D7D99-BA4C-4A94-88C2-8B70D2122383}"/>
    <cellStyle name="Comma 16" xfId="151" xr:uid="{A3E9E19D-9971-4A6A-A26C-CDDBBCADBBE1}"/>
    <cellStyle name="Comma 17" xfId="152" xr:uid="{27053C30-95EF-4D4A-94B4-F5ECBBF4CBE4}"/>
    <cellStyle name="Comma 18" xfId="153" xr:uid="{54361807-CCC7-4B7F-8D31-6BD379DC559C}"/>
    <cellStyle name="Comma 19" xfId="155" xr:uid="{D0089A20-754B-4B90-B5D2-B5975617438C}"/>
    <cellStyle name="Comma 2" xfId="3" xr:uid="{C840CA2D-4744-466E-954C-555BE6A4C00E}"/>
    <cellStyle name="Comma 2 10" xfId="96" xr:uid="{69570FAF-64A8-4505-8254-114D8FBCCAE7}"/>
    <cellStyle name="Comma 2 10 2" xfId="219" xr:uid="{E555CF2F-FDDB-45C5-9D11-1C51043619BC}"/>
    <cellStyle name="Comma 2 11" xfId="164" xr:uid="{C131E9C8-CA5D-462F-B9FA-5A9BD6543168}"/>
    <cellStyle name="Comma 2 12" xfId="331" xr:uid="{AB582D70-F4FD-44E3-A898-50069737D7EC}"/>
    <cellStyle name="Comma 2 13" xfId="334" xr:uid="{EA8C6595-9BFC-48FA-8E08-C6ECD411711E}"/>
    <cellStyle name="Comma 2 14" xfId="336" xr:uid="{D764A053-DF2D-4175-8C27-05E1D4F6E62C}"/>
    <cellStyle name="Comma 2 15" xfId="338" xr:uid="{CFB59312-A99F-4B11-A496-558A732647B3}"/>
    <cellStyle name="Comma 2 16" xfId="340" xr:uid="{0AD193D8-CC85-4217-8506-EDF9CA172340}"/>
    <cellStyle name="Comma 2 17" xfId="342" xr:uid="{099E96FB-7C5D-4EDE-98E3-F68CA3C3DE89}"/>
    <cellStyle name="Comma 2 18" xfId="345" xr:uid="{FB1BC6D8-21E4-469D-9062-E3438CD2C02D}"/>
    <cellStyle name="Comma 2 19" xfId="346" xr:uid="{8D1DAF11-AFB6-4A63-9DBB-32BF8A88C3CE}"/>
    <cellStyle name="Comma 2 2" xfId="8" xr:uid="{8AD8586E-DEC0-46B8-9C5D-EBB2ED6B3ED4}"/>
    <cellStyle name="Comma 2 2 2" xfId="31" xr:uid="{2DC547A3-4D2C-4965-919B-258DDF6D7849}"/>
    <cellStyle name="Comma 2 2 2 2" xfId="46" xr:uid="{B3EC6D06-7009-44EC-8E6A-3FBBF27AE45B}"/>
    <cellStyle name="Comma 2 2 2 2 2" xfId="117" xr:uid="{D7D7CEE4-84B0-4DCC-9AEC-7B6DC9CD77A8}"/>
    <cellStyle name="Comma 2 2 2 2 2 2" xfId="292" xr:uid="{C22BC455-5504-421A-9D4B-4D701C74BF90}"/>
    <cellStyle name="Comma 2 2 2 2 3" xfId="242" xr:uid="{38587813-15E8-4678-9A4C-17400288834E}"/>
    <cellStyle name="Comma 2 2 2 2 4" xfId="186" xr:uid="{5E65028C-5BC4-4523-BFAB-E4BE598A1650}"/>
    <cellStyle name="Comma 2 2 2 3" xfId="78" xr:uid="{C20A3510-E278-427B-823F-B252F1293ACA}"/>
    <cellStyle name="Comma 2 2 2 3 2" xfId="130" xr:uid="{EC6E83CC-8F19-46A0-8013-5393E4AB41BC}"/>
    <cellStyle name="Comma 2 2 2 3 2 2" xfId="312" xr:uid="{5FA6290C-6EBD-41C0-A8A7-988EC12D110C}"/>
    <cellStyle name="Comma 2 2 2 3 3" xfId="256" xr:uid="{8E9BC951-7F8C-4654-BCF2-72776D07F961}"/>
    <cellStyle name="Comma 2 2 2 3 4" xfId="199" xr:uid="{BFC97A68-EDA2-4D91-8D9A-9CBCC3DC2C6D}"/>
    <cellStyle name="Comma 2 2 2 4" xfId="104" xr:uid="{0F40230E-A7E2-479D-B911-9AB3B5D1ABB9}"/>
    <cellStyle name="Comma 2 2 2 4 2" xfId="279" xr:uid="{BA0D3C01-0F17-49E1-A27A-975108777F14}"/>
    <cellStyle name="Comma 2 2 2 5" xfId="227" xr:uid="{373EB604-233F-4634-BDBA-BEA1BEF22C93}"/>
    <cellStyle name="Comma 2 2 2 6" xfId="173" xr:uid="{5CA0138E-A430-4B4C-88DE-BB3BC027A4E3}"/>
    <cellStyle name="Comma 2 2 3" xfId="38" xr:uid="{4C7DCC97-B020-49C3-BAED-2C4BEBD8BD3F}"/>
    <cellStyle name="Comma 2 2 3 2" xfId="82" xr:uid="{3AC6EE72-A062-4FA3-AD33-D411E6B81E8D}"/>
    <cellStyle name="Comma 2 2 3 2 2" xfId="134" xr:uid="{9D66800D-4C89-4BA3-940B-CDECF3C434A7}"/>
    <cellStyle name="Comma 2 2 3 2 2 2" xfId="316" xr:uid="{AF90063D-BB37-42AE-A0EE-9552E2D51D26}"/>
    <cellStyle name="Comma 2 2 3 2 3" xfId="203" xr:uid="{642ADAF1-3B2B-4EA2-BBCE-229015EA4E52}"/>
    <cellStyle name="Comma 2 2 3 3" xfId="110" xr:uid="{D0B9F898-59F1-48E5-B0B8-1A8D81D89010}"/>
    <cellStyle name="Comma 2 2 3 3 2" xfId="285" xr:uid="{97D30596-2797-4662-B80D-67CE5986D3F8}"/>
    <cellStyle name="Comma 2 2 3 4" xfId="234" xr:uid="{863BF478-FBC6-41F1-BB4E-852CD419CC97}"/>
    <cellStyle name="Comma 2 2 3 5" xfId="179" xr:uid="{07144896-DA2E-49C5-A1D7-76AF9220A504}"/>
    <cellStyle name="Comma 2 2 4" xfId="87" xr:uid="{D0DA708D-9FB7-4229-A7B3-89318E5233A8}"/>
    <cellStyle name="Comma 2 2 4 2" xfId="138" xr:uid="{0A594F52-3D1F-4FAA-9C4B-E21253B70FA8}"/>
    <cellStyle name="Comma 2 2 4 2 2" xfId="320" xr:uid="{DED146D0-0B2C-4F95-AC24-87493F69CDF3}"/>
    <cellStyle name="Comma 2 2 4 3" xfId="249" xr:uid="{4BD8A1F9-E1A4-4AF2-AC27-2F708AD39E76}"/>
    <cellStyle name="Comma 2 2 4 4" xfId="207" xr:uid="{29CF8316-580B-40BC-B1EA-D0F0DA92E11A}"/>
    <cellStyle name="Comma 2 2 5" xfId="91" xr:uid="{FD2AA48B-F31D-4AF7-9DE4-B1722FBCCDAB}"/>
    <cellStyle name="Comma 2 2 5 2" xfId="142" xr:uid="{AC9A6012-B188-4FD8-A761-C6E5360B9761}"/>
    <cellStyle name="Comma 2 2 5 2 2" xfId="324" xr:uid="{9FCF1A8E-A2DA-40A8-9AF8-34E25BE7EEAF}"/>
    <cellStyle name="Comma 2 2 5 3" xfId="262" xr:uid="{07744334-59DC-4784-BD3C-4BC1746D56EE}"/>
    <cellStyle name="Comma 2 2 5 4" xfId="211" xr:uid="{F448CBDC-A7AB-488C-8C17-9CC72A48FCFA}"/>
    <cellStyle name="Comma 2 2 6" xfId="69" xr:uid="{83556BFF-87FD-42DC-959F-EAC98984C606}"/>
    <cellStyle name="Comma 2 2 6 2" xfId="126" xr:uid="{18E0B8C3-CF24-4A71-A97D-B34E59B021A7}"/>
    <cellStyle name="Comma 2 2 6 2 2" xfId="306" xr:uid="{EBB697F6-AC6E-416B-96BC-8A706A54000D}"/>
    <cellStyle name="Comma 2 2 6 3" xfId="195" xr:uid="{182EA5E3-CBCF-4713-ADAE-E878747D5523}"/>
    <cellStyle name="Comma 2 2 7" xfId="97" xr:uid="{6D2EB4E6-623F-4E9E-971C-2D132C38F408}"/>
    <cellStyle name="Comma 2 2 7 2" xfId="272" xr:uid="{04090397-0607-403E-A43C-406BD71DBA29}"/>
    <cellStyle name="Comma 2 2 8" xfId="220" xr:uid="{4B10248E-DF98-4249-A2C2-8D7508365FF3}"/>
    <cellStyle name="Comma 2 2 9" xfId="166" xr:uid="{C668EC8F-68AD-4BA8-8C67-9F92035C0818}"/>
    <cellStyle name="Comma 2 20" xfId="348" xr:uid="{7E05F1F2-02F3-41D4-8D7C-0307383E296D}"/>
    <cellStyle name="Comma 2 21" xfId="350" xr:uid="{370DD707-E70A-4762-9E79-4BB51E39266E}"/>
    <cellStyle name="Comma 2 22" xfId="351" xr:uid="{38F51EC6-656A-4323-9A22-F95058344103}"/>
    <cellStyle name="Comma 2 23" xfId="352" xr:uid="{8E059919-00F3-44F8-8F18-EEFF7EDD178C}"/>
    <cellStyle name="Comma 2 24" xfId="353" xr:uid="{66668DB8-5C6E-4DFE-AEDB-D7BA936FEEAF}"/>
    <cellStyle name="Comma 2 25" xfId="354" xr:uid="{E4359917-C605-4F17-B314-D408170136A8}"/>
    <cellStyle name="Comma 2 26" xfId="355" xr:uid="{6C008E34-6B35-48F9-B279-72BED5EF6D1D}"/>
    <cellStyle name="Comma 2 27" xfId="356" xr:uid="{E1EB3D15-840A-41B0-9941-BD81466CECFA}"/>
    <cellStyle name="Comma 2 28" xfId="357" xr:uid="{CCBE6658-3429-40C6-82FC-04AE9DCAFF18}"/>
    <cellStyle name="Comma 2 29" xfId="358" xr:uid="{26BEF4CC-233F-4397-8A2A-AA3404110D47}"/>
    <cellStyle name="Comma 2 3" xfId="30" xr:uid="{DB42C9CB-965B-4E75-AE96-EAEC9C3D70F6}"/>
    <cellStyle name="Comma 2 3 2" xfId="45" xr:uid="{0405DC04-F3B9-4B1D-A954-42B10B85C017}"/>
    <cellStyle name="Comma 2 3 2 2" xfId="116" xr:uid="{C255FAF6-C4C4-4AB1-BF8B-9C4F458A5A31}"/>
    <cellStyle name="Comma 2 3 2 2 2" xfId="291" xr:uid="{73506A6D-FFD3-4393-9E33-33929443050C}"/>
    <cellStyle name="Comma 2 3 2 3" xfId="241" xr:uid="{6C56BBD0-FC5C-438C-AD5E-BF78A6FFE2CE}"/>
    <cellStyle name="Comma 2 3 2 4" xfId="185" xr:uid="{76131E77-B3DC-439D-9308-46C1C60FD8D6}"/>
    <cellStyle name="Comma 2 3 3" xfId="68" xr:uid="{1B79F784-662C-4D17-BA91-FC0AB5C8B64B}"/>
    <cellStyle name="Comma 2 3 3 2" xfId="125" xr:uid="{DA5236A6-C0E2-4101-8B1B-A5B2D8F52D0C}"/>
    <cellStyle name="Comma 2 3 3 2 2" xfId="305" xr:uid="{237EAEF2-3B6F-4A3C-9A94-45144D32821B}"/>
    <cellStyle name="Comma 2 3 3 3" xfId="255" xr:uid="{478042CB-9E79-4DE8-8296-4EC9B5D75298}"/>
    <cellStyle name="Comma 2 3 3 4" xfId="194" xr:uid="{4E1D1606-7458-4162-BFC1-90A9FEDF2923}"/>
    <cellStyle name="Comma 2 3 4" xfId="103" xr:uid="{149ECCC6-7513-40E6-9D8B-74FDB3EBB7A7}"/>
    <cellStyle name="Comma 2 3 4 2" xfId="278" xr:uid="{4C5129DB-3285-4420-8758-C35CFE35AA6C}"/>
    <cellStyle name="Comma 2 3 5" xfId="226" xr:uid="{4EC22317-592D-4EFC-AC06-1096FA188A23}"/>
    <cellStyle name="Comma 2 3 6" xfId="172" xr:uid="{98856FB8-C5C7-4737-88B9-F4BDAFFAA4E9}"/>
    <cellStyle name="Comma 2 30" xfId="359" xr:uid="{914C4523-790C-42F4-AA6B-0B8E9BA8851A}"/>
    <cellStyle name="Comma 2 31" xfId="360" xr:uid="{1C518CEB-4FB3-47CC-A4D2-7C7E440C851F}"/>
    <cellStyle name="Comma 2 32" xfId="361" xr:uid="{3FA09D99-D294-4C22-98F5-C8BB3D4D73E4}"/>
    <cellStyle name="Comma 2 33" xfId="362" xr:uid="{AD5CAAF0-D4AF-4B31-AD72-2849B4AD27CD}"/>
    <cellStyle name="Comma 2 34" xfId="363" xr:uid="{0FD5FCC7-A251-4CDD-9A3A-6894B3B6DDDC}"/>
    <cellStyle name="Comma 2 35" xfId="364" xr:uid="{57206D68-2054-4ACA-BB28-5A3D79618450}"/>
    <cellStyle name="Comma 2 36" xfId="365" xr:uid="{812F3E83-83E0-4B00-8052-F6252B7A7AA7}"/>
    <cellStyle name="Comma 2 37" xfId="366" xr:uid="{A9BFE440-C168-4F2C-A642-D55FE54501E5}"/>
    <cellStyle name="Comma 2 38" xfId="367" xr:uid="{CC8B902B-A89D-4CEF-8AE4-EEEBF0E1BEA2}"/>
    <cellStyle name="Comma 2 39" xfId="368" xr:uid="{7F84DCEA-335E-4411-9A98-7FC58E19CE27}"/>
    <cellStyle name="Comma 2 4" xfId="37" xr:uid="{C6325CAA-70DE-45E5-B5ED-1EF51DB6B69B}"/>
    <cellStyle name="Comma 2 4 2" xfId="77" xr:uid="{B2E15888-7CFE-4DC9-AECF-56D1B3C62624}"/>
    <cellStyle name="Comma 2 4 2 2" xfId="129" xr:uid="{54124A97-DCF5-4319-B6DB-DABF99152021}"/>
    <cellStyle name="Comma 2 4 2 2 2" xfId="311" xr:uid="{F2D56348-2E6C-4968-A520-E46C7D404097}"/>
    <cellStyle name="Comma 2 4 2 3" xfId="198" xr:uid="{19CB9766-B06C-4305-A675-466844396DC6}"/>
    <cellStyle name="Comma 2 4 3" xfId="109" xr:uid="{A82FB7E9-B140-4E6E-BA53-DD22A7CE8148}"/>
    <cellStyle name="Comma 2 4 3 2" xfId="284" xr:uid="{4F57227F-B2BD-444F-9322-8983DEB4E97D}"/>
    <cellStyle name="Comma 2 4 4" xfId="233" xr:uid="{C67CDB4A-A484-4BEF-8B87-65F60A2713DC}"/>
    <cellStyle name="Comma 2 4 5" xfId="178" xr:uid="{0E653635-ACA4-46FF-BCAF-3A996589A8E7}"/>
    <cellStyle name="Comma 2 40" xfId="369" xr:uid="{516E27E7-5920-48EC-B26B-573489B18C90}"/>
    <cellStyle name="Comma 2 41" xfId="370" xr:uid="{EF72BA3F-1ED1-4360-8F76-1B5AF10B98C5}"/>
    <cellStyle name="Comma 2 42" xfId="371" xr:uid="{5F03EC93-3C17-41FA-ADBC-B80C133DD482}"/>
    <cellStyle name="Comma 2 43" xfId="372" xr:uid="{A9727D8F-CAE1-46E9-B3BA-5FCD609E2274}"/>
    <cellStyle name="Comma 2 44" xfId="373" xr:uid="{016A4835-D4A4-473B-B971-3791FAE5E0EA}"/>
    <cellStyle name="Comma 2 45" xfId="374" xr:uid="{1D05AA46-FCEC-46D2-9396-331B569985EF}"/>
    <cellStyle name="Comma 2 46" xfId="375" xr:uid="{C4394E09-EAA6-4221-B67A-64B665692A06}"/>
    <cellStyle name="Comma 2 5" xfId="81" xr:uid="{F890C60E-7008-4431-81F4-F35D5B3DBE34}"/>
    <cellStyle name="Comma 2 5 2" xfId="133" xr:uid="{58E73EFF-D071-4591-BED5-1F48848C32F9}"/>
    <cellStyle name="Comma 2 5 2 2" xfId="315" xr:uid="{D80529B4-6233-4433-9295-AAB130936AA8}"/>
    <cellStyle name="Comma 2 5 3" xfId="248" xr:uid="{16C10F65-5AB5-4C43-AFEF-B96A2A42FC9B}"/>
    <cellStyle name="Comma 2 5 4" xfId="202" xr:uid="{EE1D942D-63AD-4F15-BE05-7D307BD7D501}"/>
    <cellStyle name="Comma 2 6" xfId="86" xr:uid="{565AD1DD-5385-4DA0-B0F1-1D98A37E7091}"/>
    <cellStyle name="Comma 2 6 2" xfId="137" xr:uid="{8D939763-CDF9-47E2-B65F-2826D45FFAE0}"/>
    <cellStyle name="Comma 2 6 2 2" xfId="319" xr:uid="{790DDF3D-04E5-4D44-85DF-3A266BF631F4}"/>
    <cellStyle name="Comma 2 6 3" xfId="261" xr:uid="{AF3742EC-0986-45A7-B714-18AB02173F56}"/>
    <cellStyle name="Comma 2 6 4" xfId="206" xr:uid="{35BD409A-25DE-48AB-8A17-4CD0DE71A8DF}"/>
    <cellStyle name="Comma 2 7" xfId="90" xr:uid="{2007A908-1CD8-4CCD-8B80-FB27BD6FF14C}"/>
    <cellStyle name="Comma 2 7 2" xfId="141" xr:uid="{67E18ED1-F6D2-424A-8B51-D779D38060A5}"/>
    <cellStyle name="Comma 2 7 2 2" xfId="323" xr:uid="{1AFA82EB-F01C-4FC1-AB8D-1DEACA36AEB8}"/>
    <cellStyle name="Comma 2 7 3" xfId="210" xr:uid="{44239444-B413-4934-A1BE-EB0BC2BB90B6}"/>
    <cellStyle name="Comma 2 8" xfId="59" xr:uid="{9B2E97F4-46C3-438B-91C9-9880CA833293}"/>
    <cellStyle name="Comma 2 8 2" xfId="122" xr:uid="{3F00B619-B469-4E32-BD4B-C1866AEF5143}"/>
    <cellStyle name="Comma 2 8 2 2" xfId="302" xr:uid="{6F65D945-6DA2-4D68-8F59-F3D10F8EA2F6}"/>
    <cellStyle name="Comma 2 8 3" xfId="191" xr:uid="{E2F7F873-DA54-4E26-A1D2-C3FFEF1C4038}"/>
    <cellStyle name="Comma 2 9" xfId="7" xr:uid="{209F7F2A-5D41-4801-BE17-04334FFE7DE8}"/>
    <cellStyle name="Comma 2 9 2" xfId="271" xr:uid="{725D4F9B-A2F1-4852-8036-F984B199963D}"/>
    <cellStyle name="Comma 20" xfId="159" xr:uid="{287D4C5E-9443-4B04-9839-CE350ACF9898}"/>
    <cellStyle name="Comma 21" xfId="160" xr:uid="{0104C5BA-A2CE-4A2C-B0FB-7793C92F30F9}"/>
    <cellStyle name="Comma 22" xfId="161" xr:uid="{AA7A8586-6F59-43FF-9402-226F62D6E375}"/>
    <cellStyle name="Comma 23" xfId="162" xr:uid="{40C2FB93-141A-4971-B2F8-371391AAEA8C}"/>
    <cellStyle name="Comma 24" xfId="163" xr:uid="{9E77EEFD-1CCE-4DF5-8121-394F2CCEC57E}"/>
    <cellStyle name="Comma 25" xfId="165" xr:uid="{302AD8D0-1258-4A77-9716-A123008667B0}"/>
    <cellStyle name="Comma 26" xfId="328" xr:uid="{C5C47CF5-CC44-4C2A-96CF-9BD3F166FE80}"/>
    <cellStyle name="Comma 27" xfId="329" xr:uid="{BA47B611-108E-439F-8ACE-B2541D55AF08}"/>
    <cellStyle name="Comma 28" xfId="333" xr:uid="{A54521F0-060F-49CD-9D1A-AA18881B7142}"/>
    <cellStyle name="Comma 29" xfId="335" xr:uid="{84814410-39B5-43FF-AFCC-466D0E76A333}"/>
    <cellStyle name="Comma 3" xfId="4" xr:uid="{B0D47E43-EA7F-4DA2-B859-8EC299E015B6}"/>
    <cellStyle name="Comma 3 10" xfId="9" xr:uid="{DD5121FE-A806-4AD2-AF27-DAC39AEC1AD1}"/>
    <cellStyle name="Comma 3 10 2" xfId="273" xr:uid="{61328468-7FC3-4DA0-9BAB-FB35FB39B7C3}"/>
    <cellStyle name="Comma 3 11" xfId="98" xr:uid="{0EC13943-7BAE-492A-9A0E-4C26AED3F72F}"/>
    <cellStyle name="Comma 3 11 2" xfId="221" xr:uid="{94916A57-3996-4333-9ADC-625AD97919AA}"/>
    <cellStyle name="Comma 3 12" xfId="167" xr:uid="{5E167B44-A808-4505-892B-1900C2279BAD}"/>
    <cellStyle name="Comma 3 2" xfId="10" xr:uid="{E2EECF97-D241-44DB-A9EA-56FA74FD7FCA}"/>
    <cellStyle name="Comma 3 2 2" xfId="28" xr:uid="{0EBE8367-B5F2-40F7-8E79-07577CBB0A96}"/>
    <cellStyle name="Comma 3 2 2 2" xfId="43" xr:uid="{0264D3E2-E6CF-4C65-8AB1-858D770681B9}"/>
    <cellStyle name="Comma 3 2 2 2 2" xfId="114" xr:uid="{FC4C902B-59A6-43BE-B619-7064EB8A5D08}"/>
    <cellStyle name="Comma 3 2 2 2 2 2" xfId="289" xr:uid="{D07CDDC1-FAA3-47F0-8C07-F52426396D4C}"/>
    <cellStyle name="Comma 3 2 2 2 3" xfId="239" xr:uid="{5408B4E5-CDFF-41DA-A22D-C0D420368542}"/>
    <cellStyle name="Comma 3 2 2 2 4" xfId="183" xr:uid="{237B6C97-9FA8-48D5-82BC-89BA30E7CFB3}"/>
    <cellStyle name="Comma 3 2 2 3" xfId="80" xr:uid="{D0C63F9C-2651-4940-A076-FA60A89336B0}"/>
    <cellStyle name="Comma 3 2 2 3 2" xfId="132" xr:uid="{B432AD3F-A9E2-42FD-B64D-79E407B5DE2C}"/>
    <cellStyle name="Comma 3 2 2 3 2 2" xfId="314" xr:uid="{5F497232-C547-4B46-B2D6-D75EA89AA0CB}"/>
    <cellStyle name="Comma 3 2 2 3 3" xfId="253" xr:uid="{AD38C7C4-17ED-462D-B789-B35C237AE42B}"/>
    <cellStyle name="Comma 3 2 2 3 4" xfId="201" xr:uid="{4F20E321-1080-4BD2-A825-A8E27C980C5D}"/>
    <cellStyle name="Comma 3 2 2 4" xfId="101" xr:uid="{A3B5C444-44CF-4CAD-A680-9E67CD84BE0D}"/>
    <cellStyle name="Comma 3 2 2 4 2" xfId="276" xr:uid="{6D5194FE-2A90-4993-B697-73FC1EFF9503}"/>
    <cellStyle name="Comma 3 2 2 5" xfId="229" xr:uid="{8A55BCA4-128B-48BF-9C09-3E2CCA4AFA9C}"/>
    <cellStyle name="Comma 3 2 2 6" xfId="170" xr:uid="{D38C855B-85EB-4913-9F3D-AED2C8A2FB47}"/>
    <cellStyle name="Comma 3 2 3" xfId="33" xr:uid="{5810301D-CA8E-4C0A-A40A-3D26CB2C54C8}"/>
    <cellStyle name="Comma 3 2 3 2" xfId="48" xr:uid="{ED8E2453-E5AC-433C-9018-08CEE0580BDA}"/>
    <cellStyle name="Comma 3 2 3 2 2" xfId="119" xr:uid="{11B0162A-445F-4301-8947-215D7D097E2E}"/>
    <cellStyle name="Comma 3 2 3 2 2 2" xfId="294" xr:uid="{E76B243E-94EC-4D3D-A3E5-578AC4CAC776}"/>
    <cellStyle name="Comma 3 2 3 2 3" xfId="258" xr:uid="{0B77C5BF-C9E5-4EDE-9805-3290D5783BFA}"/>
    <cellStyle name="Comma 3 2 3 2 4" xfId="188" xr:uid="{287BE822-3A20-45A6-B8A8-1172CDFB1C3F}"/>
    <cellStyle name="Comma 3 2 3 3" xfId="84" xr:uid="{22CC7C61-930C-41B7-B45C-590178E9D2CA}"/>
    <cellStyle name="Comma 3 2 3 3 2" xfId="136" xr:uid="{DB90D82B-02E6-449B-B140-A5208675FA5D}"/>
    <cellStyle name="Comma 3 2 3 3 2 2" xfId="318" xr:uid="{2E97DB74-5A09-4A7B-9D81-3D6665AB27A9}"/>
    <cellStyle name="Comma 3 2 3 3 3" xfId="205" xr:uid="{61F15A14-FCC4-47F4-A6AA-0638E28C114B}"/>
    <cellStyle name="Comma 3 2 3 4" xfId="106" xr:uid="{C31CDAD1-D613-4104-B4B0-327C713E41C1}"/>
    <cellStyle name="Comma 3 2 3 4 2" xfId="281" xr:uid="{8CAFEB27-3F03-4C25-98E5-E87BFDE86406}"/>
    <cellStyle name="Comma 3 2 3 5" xfId="244" xr:uid="{6E6D7A9F-CEBD-4B35-8EE2-43C9B59BF77C}"/>
    <cellStyle name="Comma 3 2 3 6" xfId="175" xr:uid="{D7C626D7-E2D4-45EC-AFC5-50D19146B99F}"/>
    <cellStyle name="Comma 3 2 4" xfId="40" xr:uid="{017F8704-783D-491D-A417-59F6ACE0C5A0}"/>
    <cellStyle name="Comma 3 2 4 2" xfId="89" xr:uid="{379D35DD-0A0B-45B0-A7C9-B747CA7D77D8}"/>
    <cellStyle name="Comma 3 2 4 2 2" xfId="140" xr:uid="{B4D1A1C9-6506-4561-9FF4-7237C0B009D2}"/>
    <cellStyle name="Comma 3 2 4 2 2 2" xfId="322" xr:uid="{3DF3CED3-328F-4257-B1CE-63649A73D381}"/>
    <cellStyle name="Comma 3 2 4 2 3" xfId="209" xr:uid="{F6F2D6AB-96BA-4F39-A323-3E2E5A93D22F}"/>
    <cellStyle name="Comma 3 2 4 3" xfId="112" xr:uid="{23E2F2C6-E7AD-40EC-B2DC-6A0B63DFC5CA}"/>
    <cellStyle name="Comma 3 2 4 3 2" xfId="287" xr:uid="{A262B696-8736-4711-A919-0870F10C7EE8}"/>
    <cellStyle name="Comma 3 2 4 4" xfId="236" xr:uid="{E586EE50-47B6-49AE-BA7C-2A9F72FCE91B}"/>
    <cellStyle name="Comma 3 2 4 5" xfId="181" xr:uid="{367782B8-5EC7-4243-91FB-BD57502EAD5E}"/>
    <cellStyle name="Comma 3 2 5" xfId="93" xr:uid="{0AB9D472-49A6-4398-9B8D-EB30FEBD9B6F}"/>
    <cellStyle name="Comma 3 2 5 2" xfId="144" xr:uid="{575D5357-16AE-4F68-A801-ECA1DB5DAB5A}"/>
    <cellStyle name="Comma 3 2 5 2 2" xfId="326" xr:uid="{3EC93307-D55E-43AE-9E8B-F57933D905FC}"/>
    <cellStyle name="Comma 3 2 5 3" xfId="251" xr:uid="{F0BF9C10-20F5-4F09-9CCE-2AF2343CD235}"/>
    <cellStyle name="Comma 3 2 5 4" xfId="213" xr:uid="{230270DD-1527-4196-A41B-E006B586E757}"/>
    <cellStyle name="Comma 3 2 6" xfId="71" xr:uid="{C976C438-1F4D-4983-B61D-8B099E9C327A}"/>
    <cellStyle name="Comma 3 2 6 2" xfId="128" xr:uid="{643C747E-9EF8-400D-BB05-C1C042290EE4}"/>
    <cellStyle name="Comma 3 2 6 2 2" xfId="308" xr:uid="{6FBC8370-84FA-4328-9A06-CC93F8F77119}"/>
    <cellStyle name="Comma 3 2 6 3" xfId="264" xr:uid="{ED92265C-B0C7-4035-8B1E-CA5F2074749C}"/>
    <cellStyle name="Comma 3 2 6 4" xfId="197" xr:uid="{4CC1ED5C-5456-4E10-887E-85A0F4D89099}"/>
    <cellStyle name="Comma 3 2 7" xfId="99" xr:uid="{2390E058-46A1-4C02-B711-BCCEFB62437E}"/>
    <cellStyle name="Comma 3 2 7 2" xfId="274" xr:uid="{D99D2716-FE9B-49FD-A81C-07DB269B7B15}"/>
    <cellStyle name="Comma 3 2 8" xfId="222" xr:uid="{7D9A43ED-7787-4B73-8FA5-E7C639DE9499}"/>
    <cellStyle name="Comma 3 2 9" xfId="168" xr:uid="{714F6CE0-4FAA-4992-8EE3-8D15625CD1AB}"/>
    <cellStyle name="Comma 3 3" xfId="32" xr:uid="{28709940-169E-4D4E-9CDA-AEF97CB8EED1}"/>
    <cellStyle name="Comma 3 3 2" xfId="47" xr:uid="{FDA82FC6-9EF5-4DCB-920B-0657285552DB}"/>
    <cellStyle name="Comma 3 3 2 2" xfId="118" xr:uid="{1C5ADA32-EBCF-483A-8B11-0CDBB2BDE974}"/>
    <cellStyle name="Comma 3 3 2 2 2" xfId="293" xr:uid="{D13E29CE-88DA-4128-9369-349350BDB04F}"/>
    <cellStyle name="Comma 3 3 2 3" xfId="243" xr:uid="{27869B7E-0DD6-447D-AEB6-0CD896A4061A}"/>
    <cellStyle name="Comma 3 3 2 4" xfId="187" xr:uid="{C5B901FA-6BEA-4292-9551-16F0E9F710F7}"/>
    <cellStyle name="Comma 3 3 3" xfId="66" xr:uid="{E70D6ABB-35AE-49B8-BDBC-E95CFF89F34F}"/>
    <cellStyle name="Comma 3 3 3 2" xfId="124" xr:uid="{C29130CA-003C-481B-9642-B4740F677D1E}"/>
    <cellStyle name="Comma 3 3 3 2 2" xfId="304" xr:uid="{C7160873-C25F-4B9A-AE16-29CB4ACF876C}"/>
    <cellStyle name="Comma 3 3 3 3" xfId="257" xr:uid="{473E73EB-2F53-4BC2-B2F9-DA21053E5EDC}"/>
    <cellStyle name="Comma 3 3 3 4" xfId="193" xr:uid="{74CA4689-4188-480D-A684-EBB71F07E4C2}"/>
    <cellStyle name="Comma 3 3 4" xfId="105" xr:uid="{D9DD7A06-E7CB-4885-9D03-3D0CB481A96D}"/>
    <cellStyle name="Comma 3 3 4 2" xfId="280" xr:uid="{B9B32C15-ACAA-47E3-ADBA-A2DEDDA6AD4F}"/>
    <cellStyle name="Comma 3 3 5" xfId="228" xr:uid="{20776FC4-6258-4A5C-8FFE-A7B34EEA8E66}"/>
    <cellStyle name="Comma 3 3 6" xfId="174" xr:uid="{4E2701C4-C89C-43E9-B249-2346CE8A9698}"/>
    <cellStyle name="Comma 3 4" xfId="39" xr:uid="{1E8BA0CA-251A-4995-B7D3-94964C57063A}"/>
    <cellStyle name="Comma 3 4 2" xfId="70" xr:uid="{68273068-30F5-4D28-9574-6B216F1085D2}"/>
    <cellStyle name="Comma 3 4 2 2" xfId="127" xr:uid="{E9B96A02-9F74-4CFD-BF8E-FE4DAD5ADAF8}"/>
    <cellStyle name="Comma 3 4 2 2 2" xfId="307" xr:uid="{6D00D52A-E3C8-46B6-89EA-0A29DACE1C30}"/>
    <cellStyle name="Comma 3 4 2 3" xfId="196" xr:uid="{13F41572-43C7-4D3D-8448-ADC1FA3F7374}"/>
    <cellStyle name="Comma 3 4 3" xfId="111" xr:uid="{E818BE29-62AF-4AAB-AE4D-C0E336B48CB2}"/>
    <cellStyle name="Comma 3 4 3 2" xfId="286" xr:uid="{675DB798-35A0-42AA-A628-9ACAB1308E17}"/>
    <cellStyle name="Comma 3 4 4" xfId="235" xr:uid="{0F4548C1-8828-45A0-ACD9-EC5BB191F6CB}"/>
    <cellStyle name="Comma 3 4 5" xfId="180" xr:uid="{BD155006-8081-4E06-9B31-0BDD7D1C5B13}"/>
    <cellStyle name="Comma 3 5" xfId="79" xr:uid="{C213D511-035C-47AF-8D43-9C95B05EE423}"/>
    <cellStyle name="Comma 3 5 2" xfId="131" xr:uid="{667BD2A5-4EED-4802-A37A-168B6EFE2D33}"/>
    <cellStyle name="Comma 3 5 2 2" xfId="313" xr:uid="{8C5E9D74-A104-4B55-8183-8BD12A7805DB}"/>
    <cellStyle name="Comma 3 5 3" xfId="250" xr:uid="{D12B584C-FCAA-47AA-9C9A-CA0CA769D01E}"/>
    <cellStyle name="Comma 3 5 4" xfId="200" xr:uid="{06F758F8-5F3C-4D63-8CB7-7D1C2E774041}"/>
    <cellStyle name="Comma 3 6" xfId="83" xr:uid="{3EFCEEE5-8B9D-4331-90A8-72FC372B16C8}"/>
    <cellStyle name="Comma 3 6 2" xfId="135" xr:uid="{AC955EF5-EEDD-4B9F-970B-6B3234EDAF9A}"/>
    <cellStyle name="Comma 3 6 2 2" xfId="317" xr:uid="{4DB25797-7D1E-43D6-8B3C-79503132F3CB}"/>
    <cellStyle name="Comma 3 6 3" xfId="263" xr:uid="{F43F9AC2-C98C-4374-A8F9-CFADD16C3760}"/>
    <cellStyle name="Comma 3 6 4" xfId="204" xr:uid="{03AD1D10-A6D9-4046-ADC1-BBFB2F6E3096}"/>
    <cellStyle name="Comma 3 7" xfId="88" xr:uid="{F1EFC6B1-C5E7-4553-AE07-28716176A1E9}"/>
    <cellStyle name="Comma 3 7 2" xfId="139" xr:uid="{08E5CBF5-7853-483A-97D9-1ACA56C8898C}"/>
    <cellStyle name="Comma 3 7 2 2" xfId="321" xr:uid="{31360409-8A75-49D7-A5FB-28228B2CE2F9}"/>
    <cellStyle name="Comma 3 7 3" xfId="208" xr:uid="{1C9FC326-710D-4DD1-BC39-E79400DDD85A}"/>
    <cellStyle name="Comma 3 8" xfId="92" xr:uid="{D870ADAC-1F4C-4646-8A86-767EE8035309}"/>
    <cellStyle name="Comma 3 8 2" xfId="143" xr:uid="{47300A33-C609-4FA6-BBA8-C65971DA256A}"/>
    <cellStyle name="Comma 3 8 2 2" xfId="325" xr:uid="{553A22E6-83F9-480B-879A-CA50D38C0F06}"/>
    <cellStyle name="Comma 3 8 3" xfId="212" xr:uid="{C0A41B3D-2E95-405E-9EC8-4D1F209DD76F}"/>
    <cellStyle name="Comma 3 9" xfId="65" xr:uid="{D7F1D0CB-5174-407C-B723-33F9C241C86A}"/>
    <cellStyle name="Comma 3 9 2" xfId="123" xr:uid="{D3BBF3D0-C51E-40BE-91FB-D81586522E38}"/>
    <cellStyle name="Comma 3 9 2 2" xfId="303" xr:uid="{3B3C947E-A320-4E2F-BFE4-C8AECDDCD157}"/>
    <cellStyle name="Comma 3 9 3" xfId="192" xr:uid="{3B128495-9F0D-4695-A276-F3522D0BA9FD}"/>
    <cellStyle name="Comma 30" xfId="337" xr:uid="{9B57F714-BE04-4D1D-8277-D132B16B9AC1}"/>
    <cellStyle name="Comma 31" xfId="339" xr:uid="{13F87330-18AD-4C5D-9817-DE77B7962044}"/>
    <cellStyle name="Comma 32" xfId="341" xr:uid="{9C1F3099-164B-4D1E-91C1-C94B63F62947}"/>
    <cellStyle name="Comma 33" xfId="344" xr:uid="{AADCF61D-B325-48CE-8E4F-8370DFBD6693}"/>
    <cellStyle name="Comma 4" xfId="11" xr:uid="{1EBF4B76-CCFC-4951-9910-803B23EB4390}"/>
    <cellStyle name="Comma 4 2" xfId="34" xr:uid="{63365CE7-5198-4C6B-ACD2-FBA5F96AC50F}"/>
    <cellStyle name="Comma 4 2 2" xfId="49" xr:uid="{68BCDB70-F168-4C0C-B1C9-91FAF18C1173}"/>
    <cellStyle name="Comma 4 2 2 2" xfId="120" xr:uid="{D3BA6F58-53D4-4858-AAF0-FF158408D102}"/>
    <cellStyle name="Comma 4 2 2 2 2" xfId="295" xr:uid="{F9606F22-C799-4BC0-BB16-F50022A5B113}"/>
    <cellStyle name="Comma 4 2 2 3" xfId="245" xr:uid="{731F918E-8F15-4EFE-B3F5-AE1C777C19ED}"/>
    <cellStyle name="Comma 4 2 2 4" xfId="189" xr:uid="{FEB4AEDA-86AC-4897-B16C-989A145B0779}"/>
    <cellStyle name="Comma 4 2 3" xfId="107" xr:uid="{10D2EA03-5ED5-4202-8F86-903CACBBC1EB}"/>
    <cellStyle name="Comma 4 2 3 2" xfId="259" xr:uid="{40D85C74-0206-41B6-A854-28321FEF0E86}"/>
    <cellStyle name="Comma 4 2 4" xfId="282" xr:uid="{8685EAC9-E3A3-4E09-9681-CD90D59BAF97}"/>
    <cellStyle name="Comma 4 2 5" xfId="230" xr:uid="{AC9FFC3D-5063-4986-BB0A-5870C864F710}"/>
    <cellStyle name="Comma 4 2 6" xfId="176" xr:uid="{5D15AE56-9441-43FC-A962-7BEAEF87ECE3}"/>
    <cellStyle name="Comma 4 3" xfId="41" xr:uid="{B2B6AF80-37B3-4259-B248-E911C78DE9CB}"/>
    <cellStyle name="Comma 4 3 2" xfId="113" xr:uid="{A7991983-3110-4D5C-88EF-FEA9769E5241}"/>
    <cellStyle name="Comma 4 3 2 2" xfId="288" xr:uid="{AC61D669-9DCE-4235-997C-A836BC1B5EEC}"/>
    <cellStyle name="Comma 4 3 3" xfId="237" xr:uid="{A8D67D40-3600-4FDB-A29B-542A5B970997}"/>
    <cellStyle name="Comma 4 3 4" xfId="182" xr:uid="{650A717F-BAF8-42D5-9AF0-90066B27A4DB}"/>
    <cellStyle name="Comma 4 4" xfId="100" xr:uid="{C47FCD4E-F0BB-438F-B7C2-FE524B636AF6}"/>
    <cellStyle name="Comma 4 4 2" xfId="252" xr:uid="{C4457F66-35AA-4CEA-A266-C3470E3E8242}"/>
    <cellStyle name="Comma 4 5" xfId="265" xr:uid="{6D30131D-E53D-428D-B64D-E4F3E7D37FF0}"/>
    <cellStyle name="Comma 4 6" xfId="275" xr:uid="{F188A647-F3E8-4EC2-87E9-1238D5423760}"/>
    <cellStyle name="Comma 4 7" xfId="223" xr:uid="{A67FDC15-5BE0-4B12-8C3D-5674F9B0AE05}"/>
    <cellStyle name="Comma 4 8" xfId="169" xr:uid="{35F2D6C3-075A-4029-9202-B62D185E3D3B}"/>
    <cellStyle name="Comma 5" xfId="29" xr:uid="{D3F4CF56-D507-4D3C-8A36-F2A5F60F66BC}"/>
    <cellStyle name="Comma 5 2" xfId="44" xr:uid="{B043CFC5-7112-483A-8A30-E7F4473D0D82}"/>
    <cellStyle name="Comma 5 2 2" xfId="115" xr:uid="{26E5CFD8-D380-4250-A7AB-F8D02AE37812}"/>
    <cellStyle name="Comma 5 2 2 2" xfId="290" xr:uid="{9ECE17C5-9562-411D-A424-1B4C78228823}"/>
    <cellStyle name="Comma 5 2 3" xfId="240" xr:uid="{A308AAD5-54AB-40E0-9161-9622C05D1612}"/>
    <cellStyle name="Comma 5 2 4" xfId="184" xr:uid="{E4591F4F-BAE3-4991-95BB-E8015573ED64}"/>
    <cellStyle name="Comma 5 3" xfId="102" xr:uid="{02EC4A92-689F-485D-ADDD-5B80C579DE06}"/>
    <cellStyle name="Comma 5 3 2" xfId="254" xr:uid="{97FB8580-AACE-4C97-B7AE-392A2E30B433}"/>
    <cellStyle name="Comma 5 4" xfId="260" xr:uid="{1D891590-6B76-40E2-A34A-061E3D0D6C64}"/>
    <cellStyle name="Comma 5 5" xfId="277" xr:uid="{863FD10F-3D73-48C1-98E4-A64880472630}"/>
    <cellStyle name="Comma 5 6" xfId="218" xr:uid="{D8C1726D-7421-47BC-A84A-4FBD367F73C7}"/>
    <cellStyle name="Comma 5 7" xfId="171" xr:uid="{ECC73AC5-C8F9-4F57-A3A8-B265B57C098F}"/>
    <cellStyle name="Comma 6" xfId="36" xr:uid="{123FA9CC-D3B4-45A8-8E91-B56643AC8E69}"/>
    <cellStyle name="Comma 6 2" xfId="108" xr:uid="{63C361EE-4838-4689-B246-BE0225CB33D0}"/>
    <cellStyle name="Comma 6 2 2" xfId="283" xr:uid="{B647EE35-C8F1-4812-8693-A356A83530DA}"/>
    <cellStyle name="Comma 6 3" xfId="225" xr:uid="{2AA3B33D-38B2-45FF-A54C-1CC2B283EE7F}"/>
    <cellStyle name="Comma 6 4" xfId="177" xr:uid="{3F528DBF-9D18-4F82-A20E-305F9F8980EA}"/>
    <cellStyle name="Comma 7" xfId="52" xr:uid="{30F624D5-0170-4B8D-AE7A-1FB2ECC7AF13}"/>
    <cellStyle name="Comma 7 2" xfId="121" xr:uid="{7DC2B7EF-9B30-43B2-857F-1A94F7F81D8F}"/>
    <cellStyle name="Comma 7 2 2" xfId="298" xr:uid="{CED90A9B-FC82-4D1C-8597-DEBC4B4D8CE8}"/>
    <cellStyle name="Comma 7 3" xfId="232" xr:uid="{407701B8-5607-44C6-8FF8-2F56A3B9E844}"/>
    <cellStyle name="Comma 7 4" xfId="190" xr:uid="{9290CF3C-8DD8-40A7-A6D9-BAFB42A458DE}"/>
    <cellStyle name="Comma 8" xfId="6" xr:uid="{202A6A16-F158-4C2B-B94C-E7E27EAE361E}"/>
    <cellStyle name="Comma 8 2" xfId="145" xr:uid="{267EA469-8DE1-4581-8BC4-7F10A6E21B43}"/>
    <cellStyle name="Comma 8 2 2" xfId="327" xr:uid="{3075367D-8794-4FEA-A171-D4F64E2F53BD}"/>
    <cellStyle name="Comma 8 3" xfId="269" xr:uid="{1D7A591B-8092-4BC0-88A8-46FDBCFE6272}"/>
    <cellStyle name="Comma 8 4" xfId="247" xr:uid="{ED78EFAA-FBCC-41CF-8F5D-B03B9B7D266B}"/>
    <cellStyle name="Comma 8 5" xfId="216" xr:uid="{9377C69F-4C02-451F-879A-1B2F399A93C8}"/>
    <cellStyle name="Comma 9" xfId="94" xr:uid="{63251F85-2471-4212-AF2A-BF47ABDB48AB}"/>
    <cellStyle name="Comma 9 2" xfId="270" xr:uid="{F2D98FA3-93BB-470A-BFF0-7E420EC5EC1B}"/>
    <cellStyle name="Comma 9 3" xfId="266" xr:uid="{93330D6E-93C2-4E62-BBF5-B5926BC57353}"/>
    <cellStyle name="Hyperlink" xfId="2" builtinId="8"/>
    <cellStyle name="Hyperlink 2" xfId="13" xr:uid="{7C2CC4C5-6D56-47A2-B11A-32973C1D8E36}"/>
    <cellStyle name="Hyperlink 2 2" xfId="14" xr:uid="{EB7649E0-CB3C-42B9-A010-B8B7D31F6DE0}"/>
    <cellStyle name="Hyperlink 2 2 2" xfId="27" xr:uid="{A81939E4-6F94-4027-94F8-4A210A1A6A7C}"/>
    <cellStyle name="Hyperlink 2 3" xfId="349" xr:uid="{6F884273-1E93-42B5-A540-A14B4FA74E80}"/>
    <cellStyle name="Hyperlink 3" xfId="25" xr:uid="{4B9C5938-0E09-49A8-A19E-4A9CFFDDF169}"/>
    <cellStyle name="Hyperlink 3 2" xfId="60" xr:uid="{426A6A9C-D180-48EF-BBFE-EECFD1486463}"/>
    <cellStyle name="Hyperlink 3 2 2" xfId="72" xr:uid="{EB884732-CE34-4FB1-9C9E-E5A4EC291D3D}"/>
    <cellStyle name="Hyperlink 3 3" xfId="56" xr:uid="{2B5E59CA-7CE7-4C5B-948D-99670B0E395C}"/>
    <cellStyle name="Hyperlink 4" xfId="63" xr:uid="{95F5EB8D-C74B-4FA9-AA2B-0CD7D2FF669D}"/>
    <cellStyle name="Hyperlink 5" xfId="12" xr:uid="{8FF04E21-745C-4BA7-B727-0747C34D21A3}"/>
    <cellStyle name="Hyperlink 6" xfId="156" xr:uid="{5EF0CF08-55F8-45BF-8EFA-E2EA316978F4}"/>
    <cellStyle name="Hyperlink 7" xfId="347" xr:uid="{603882D5-16AA-431A-B520-3425DE29BC3E}"/>
    <cellStyle name="Normal" xfId="0" builtinId="0"/>
    <cellStyle name="Normal 10" xfId="58" xr:uid="{EF89C962-B98D-4EEB-B051-AA895F28980D}"/>
    <cellStyle name="Normal 11" xfId="67" xr:uid="{815E0494-84F1-4618-A7F5-1D83F9D7AE38}"/>
    <cellStyle name="Normal 12" xfId="85" xr:uid="{5CFF24BC-D742-4143-82A1-B29DEF00DF75}"/>
    <cellStyle name="Normal 13" xfId="51" xr:uid="{429552A2-84A2-4CAF-BB06-5F05D4E5E7C5}"/>
    <cellStyle name="Normal 13 2" xfId="297" xr:uid="{31CB485E-2A59-421D-A19F-640DA9C2F5D2}"/>
    <cellStyle name="Normal 14" xfId="5" xr:uid="{879BC46C-6F77-4562-AEA4-E75CADEE71C8}"/>
    <cellStyle name="Normal 15" xfId="154" xr:uid="{030F1878-E206-4368-A2D4-F3CD9FFAE5CC}"/>
    <cellStyle name="Normal 15 2" xfId="217" xr:uid="{CF8C2DA5-4897-42C9-A378-7C4635E2C42B}"/>
    <cellStyle name="Normal 16" xfId="343" xr:uid="{7F1C5D22-D1DF-4C11-A996-D04D96F28516}"/>
    <cellStyle name="Normal 2" xfId="15" xr:uid="{8FD97FAD-7B81-45C2-816D-F160878B5899}"/>
    <cellStyle name="Normal 2 2" xfId="16" xr:uid="{239655BD-48C8-4FDD-99FB-83A2045B0ABE}"/>
    <cellStyle name="Normal 2 2 2" xfId="17" xr:uid="{358BA6DA-DAF7-4F64-BAA8-0A04351CD93F}"/>
    <cellStyle name="Normal 2 3" xfId="18" xr:uid="{9F6A6CDE-52E4-4DA5-94E3-2970025605F3}"/>
    <cellStyle name="Normal 2 4" xfId="19" xr:uid="{13349ABF-F772-493C-8368-6F59B4CB52A7}"/>
    <cellStyle name="Normal 2 5" xfId="26" xr:uid="{427F855F-E201-47C9-9084-EB918A271E73}"/>
    <cellStyle name="Normal 2 6" xfId="157" xr:uid="{77737F9F-765E-4BC7-A7FE-7509231A980B}"/>
    <cellStyle name="Normal 3" xfId="20" xr:uid="{48BB2596-7E8E-4AB2-9054-6225D4B6B77A}"/>
    <cellStyle name="Normal 3 2" xfId="21" xr:uid="{FF2495CD-DAD9-43DD-BA5A-6A9C76D31CE9}"/>
    <cellStyle name="Normal 3 2 2" xfId="73" xr:uid="{C5628C6C-E357-4BDE-AD90-32DC568F6E7F}"/>
    <cellStyle name="Normal 3 2 2 2" xfId="309" xr:uid="{D781EEB8-45E7-426F-AE41-1B237337E5B9}"/>
    <cellStyle name="Normal 3 3" xfId="22" xr:uid="{48FA0D16-E509-45E7-BA0C-FF05D8C81D85}"/>
    <cellStyle name="Normal 3 4" xfId="57" xr:uid="{61A30380-3DBD-4A63-8D21-0E6F060E1248}"/>
    <cellStyle name="Normal 3 4 2" xfId="301" xr:uid="{A5EBF27A-F933-4D21-BBE5-00447149AA2D}"/>
    <cellStyle name="Normal 4" xfId="23" xr:uid="{A69EFD50-33E9-4445-B4B3-3E481B622C6B}"/>
    <cellStyle name="Normal 4 2" xfId="74" xr:uid="{C279F38D-4702-4E35-AAC6-4A11B23F78E5}"/>
    <cellStyle name="Normal 4 3" xfId="158" xr:uid="{60BE13F3-E219-4A9B-91D9-1D9FFB53012D}"/>
    <cellStyle name="Normal 4 4" xfId="330" xr:uid="{71892FD0-F8BE-4396-8A5A-143D0FA5EB70}"/>
    <cellStyle name="Normal 5" xfId="24" xr:uid="{48CE14DA-B438-4B8E-A11A-5CBB1C66A083}"/>
    <cellStyle name="Normal 5 2" xfId="35" xr:uid="{01E2A2AB-48CD-4C4B-A6CA-4A96F15AD7F2}"/>
    <cellStyle name="Normal 5 2 2" xfId="50" xr:uid="{AD9EC3EA-5D2F-485B-A730-C25D52E81DFD}"/>
    <cellStyle name="Normal 5 2 2 2" xfId="296" xr:uid="{2C156E3F-54B0-4609-A94B-688ED4377D5E}"/>
    <cellStyle name="Normal 5 2 3" xfId="215" xr:uid="{1E933DA9-2EC9-41D8-AECF-8414183E50FB}"/>
    <cellStyle name="Normal 5 2 4" xfId="246" xr:uid="{C1A98706-25B3-4166-B828-E4D3DF54FFC2}"/>
    <cellStyle name="Normal 5 3" xfId="42" xr:uid="{33E25883-4331-4D39-B8E5-8AB766FFB1C7}"/>
    <cellStyle name="Normal 5 3 2" xfId="238" xr:uid="{B37D51FA-2750-48AF-8C46-F25D916545AD}"/>
    <cellStyle name="Normal 5 4" xfId="53" xr:uid="{84685970-C42B-42E0-B5DB-2B0FEE0B2221}"/>
    <cellStyle name="Normal 5 5" xfId="214" xr:uid="{1D511957-628D-4BE7-BD04-4C55119FDAB1}"/>
    <cellStyle name="Normal 6" xfId="55" xr:uid="{F6E8060B-8A6F-4447-8F42-A288A3CF5C15}"/>
    <cellStyle name="Normal 6 2" xfId="267" xr:uid="{6C482C09-E05D-4830-9E02-F4F09CF69DC1}"/>
    <cellStyle name="Normal 6 3" xfId="300" xr:uid="{EB667B6D-B871-4008-9123-E8937211B69E}"/>
    <cellStyle name="Normal 6 4" xfId="231" xr:uid="{AA63D33B-026A-4053-9933-518F3E10E618}"/>
    <cellStyle name="Normal 7" xfId="54" xr:uid="{3E446D4F-FA37-49A8-86C1-634E0D8DFCEA}"/>
    <cellStyle name="Normal 7 2" xfId="299" xr:uid="{4F85B6FE-FA1B-4A71-9BEE-96CE037384C6}"/>
    <cellStyle name="Normal 8" xfId="61" xr:uid="{E984A36F-B74A-4180-B639-4B7375A0C488}"/>
    <cellStyle name="Normal 8 2" xfId="62" xr:uid="{E140E540-7308-4E67-BC9E-0243E9DC3897}"/>
    <cellStyle name="Normal 9" xfId="64" xr:uid="{73F355B2-95DE-4C81-A3D9-2A89D020E9FA}"/>
    <cellStyle name="Note 2" xfId="75" xr:uid="{9D09DE14-535F-43B7-ABD4-9AB51BF60D62}"/>
    <cellStyle name="Note 2 2" xfId="310" xr:uid="{CFBBAC6D-4584-4EC6-B939-A91B9F987F9C}"/>
    <cellStyle name="Percent" xfId="1" builtinId="5"/>
    <cellStyle name="Percent 2" xfId="76" xr:uid="{A68A6C44-BD32-4B32-A85A-6F705047EFE1}"/>
    <cellStyle name="Percent 2 2" xfId="268" xr:uid="{FEE09F00-4F94-48B5-AED2-0268546EFBAB}"/>
    <cellStyle name="Percent 2 3" xfId="332" xr:uid="{B88E106B-4AEB-44F6-9340-13577B12D91A}"/>
    <cellStyle name="Percent 3" xfId="224" xr:uid="{900AC1C2-4666-460C-9945-F6FEFBFE39AB}"/>
  </cellStyles>
  <dxfs count="3049">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Testing in </a:t>
            </a:r>
            <a:r>
              <a:rPr lang="en-GB" b="1">
                <a:solidFill>
                  <a:srgbClr val="00B0F0"/>
                </a:solidFill>
              </a:rPr>
              <a:t>Scotland</a:t>
            </a:r>
          </a:p>
          <a:p>
            <a:pPr>
              <a:defRPr/>
            </a:pPr>
            <a:r>
              <a:rPr lang="en-GB"/>
              <a:t>Daily</a:t>
            </a:r>
            <a:r>
              <a:rPr lang="en-GB" baseline="0"/>
              <a:t> Positive and Negative Cases (Bars + Axis on the Left), Daily Positive Rates (Line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'L1-Country'!$C$299</c:f>
              <c:strCache>
                <c:ptCount val="1"/>
                <c:pt idx="0">
                  <c:v>Daily Positive Cases</c:v>
                </c:pt>
              </c:strCache>
            </c:strRef>
          </c:tx>
          <c:spPr>
            <a:solidFill>
              <a:srgbClr val="FF0000"/>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'L1-Country'!$D$299:$FB$299</c:f>
              <c:numCache>
                <c:formatCode>General</c:formatCode>
                <c:ptCount val="155"/>
                <c:pt idx="3" formatCode="0">
                  <c:v>0</c:v>
                </c:pt>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1</c:v>
                </c:pt>
                <c:pt idx="40" formatCode="0">
                  <c:v>0</c:v>
                </c:pt>
                <c:pt idx="41" formatCode="0">
                  <c:v>2</c:v>
                </c:pt>
                <c:pt idx="42" formatCode="0">
                  <c:v>3</c:v>
                </c:pt>
                <c:pt idx="43" formatCode="0">
                  <c:v>5</c:v>
                </c:pt>
                <c:pt idx="44" formatCode="0">
                  <c:v>5</c:v>
                </c:pt>
                <c:pt idx="45" formatCode="0">
                  <c:v>2</c:v>
                </c:pt>
                <c:pt idx="46" formatCode="0">
                  <c:v>5</c:v>
                </c:pt>
                <c:pt idx="47" formatCode="0">
                  <c:v>4</c:v>
                </c:pt>
                <c:pt idx="48" formatCode="0">
                  <c:v>9</c:v>
                </c:pt>
                <c:pt idx="49" formatCode="0">
                  <c:v>24</c:v>
                </c:pt>
                <c:pt idx="50" formatCode="0">
                  <c:v>25</c:v>
                </c:pt>
                <c:pt idx="51" formatCode="0">
                  <c:v>36</c:v>
                </c:pt>
                <c:pt idx="52" formatCode="0">
                  <c:v>32</c:v>
                </c:pt>
                <c:pt idx="53" formatCode="0">
                  <c:v>18</c:v>
                </c:pt>
                <c:pt idx="54" formatCode="0">
                  <c:v>24</c:v>
                </c:pt>
                <c:pt idx="55" formatCode="0">
                  <c:v>32</c:v>
                </c:pt>
                <c:pt idx="56" formatCode="0">
                  <c:v>39</c:v>
                </c:pt>
                <c:pt idx="57" formatCode="0">
                  <c:v>56</c:v>
                </c:pt>
                <c:pt idx="58" formatCode="0">
                  <c:v>51</c:v>
                </c:pt>
                <c:pt idx="59" formatCode="0">
                  <c:v>43</c:v>
                </c:pt>
                <c:pt idx="60" formatCode="0">
                  <c:v>83</c:v>
                </c:pt>
                <c:pt idx="61" formatCode="0">
                  <c:v>85</c:v>
                </c:pt>
                <c:pt idx="62" formatCode="0">
                  <c:v>135</c:v>
                </c:pt>
                <c:pt idx="63" formatCode="0">
                  <c:v>175</c:v>
                </c:pt>
                <c:pt idx="64" formatCode="0">
                  <c:v>165</c:v>
                </c:pt>
                <c:pt idx="65" formatCode="0">
                  <c:v>186</c:v>
                </c:pt>
                <c:pt idx="66" formatCode="0">
                  <c:v>139</c:v>
                </c:pt>
                <c:pt idx="67" formatCode="0">
                  <c:v>179</c:v>
                </c:pt>
                <c:pt idx="68" formatCode="0">
                  <c:v>430</c:v>
                </c:pt>
                <c:pt idx="69" formatCode="0">
                  <c:v>317</c:v>
                </c:pt>
                <c:pt idx="70" formatCode="0">
                  <c:v>292</c:v>
                </c:pt>
                <c:pt idx="71" formatCode="0">
                  <c:v>399</c:v>
                </c:pt>
                <c:pt idx="72" formatCode="0">
                  <c:v>344</c:v>
                </c:pt>
                <c:pt idx="73" formatCode="0">
                  <c:v>361</c:v>
                </c:pt>
                <c:pt idx="74" formatCode="0">
                  <c:v>255</c:v>
                </c:pt>
                <c:pt idx="75" formatCode="0">
                  <c:v>268</c:v>
                </c:pt>
                <c:pt idx="76" formatCode="0">
                  <c:v>336</c:v>
                </c:pt>
                <c:pt idx="77" formatCode="0">
                  <c:v>392</c:v>
                </c:pt>
                <c:pt idx="78" formatCode="0">
                  <c:v>318</c:v>
                </c:pt>
                <c:pt idx="79" formatCode="0">
                  <c:v>315</c:v>
                </c:pt>
                <c:pt idx="80" formatCode="0">
                  <c:v>322</c:v>
                </c:pt>
                <c:pt idx="81" formatCode="0">
                  <c:v>155</c:v>
                </c:pt>
                <c:pt idx="82" formatCode="0">
                  <c:v>291</c:v>
                </c:pt>
                <c:pt idx="83" formatCode="0">
                  <c:v>390</c:v>
                </c:pt>
                <c:pt idx="84" formatCode="0">
                  <c:v>354</c:v>
                </c:pt>
                <c:pt idx="85" formatCode="0">
                  <c:v>307</c:v>
                </c:pt>
                <c:pt idx="86" formatCode="0">
                  <c:v>411</c:v>
                </c:pt>
                <c:pt idx="87" formatCode="0">
                  <c:v>367</c:v>
                </c:pt>
                <c:pt idx="88" formatCode="0">
                  <c:v>263</c:v>
                </c:pt>
                <c:pt idx="89" formatCode="0">
                  <c:v>222</c:v>
                </c:pt>
                <c:pt idx="90" formatCode="0">
                  <c:v>366</c:v>
                </c:pt>
                <c:pt idx="91" formatCode="0">
                  <c:v>371</c:v>
                </c:pt>
                <c:pt idx="92" formatCode="0">
                  <c:v>288</c:v>
                </c:pt>
                <c:pt idx="93" formatCode="0">
                  <c:v>354</c:v>
                </c:pt>
                <c:pt idx="94" formatCode="0">
                  <c:v>273</c:v>
                </c:pt>
                <c:pt idx="95" formatCode="0">
                  <c:v>197</c:v>
                </c:pt>
                <c:pt idx="96" formatCode="0">
                  <c:v>200</c:v>
                </c:pt>
                <c:pt idx="97" formatCode="0">
                  <c:v>313</c:v>
                </c:pt>
                <c:pt idx="98" formatCode="0">
                  <c:v>319</c:v>
                </c:pt>
                <c:pt idx="99" formatCode="0">
                  <c:v>301</c:v>
                </c:pt>
                <c:pt idx="100" formatCode="0">
                  <c:v>273</c:v>
                </c:pt>
                <c:pt idx="101" formatCode="0">
                  <c:v>170</c:v>
                </c:pt>
                <c:pt idx="102" formatCode="0">
                  <c:v>169</c:v>
                </c:pt>
                <c:pt idx="103" formatCode="0">
                  <c:v>171</c:v>
                </c:pt>
                <c:pt idx="104" formatCode="0">
                  <c:v>272</c:v>
                </c:pt>
                <c:pt idx="105" formatCode="0">
                  <c:v>215</c:v>
                </c:pt>
                <c:pt idx="106" formatCode="0">
                  <c:v>225</c:v>
                </c:pt>
                <c:pt idx="107" formatCode="0">
                  <c:v>156</c:v>
                </c:pt>
                <c:pt idx="108" formatCode="0">
                  <c:v>181</c:v>
                </c:pt>
                <c:pt idx="109" formatCode="0">
                  <c:v>141</c:v>
                </c:pt>
                <c:pt idx="110" formatCode="0">
                  <c:v>136</c:v>
                </c:pt>
                <c:pt idx="111" formatCode="0">
                  <c:v>166</c:v>
                </c:pt>
                <c:pt idx="112" formatCode="0">
                  <c:v>188</c:v>
                </c:pt>
                <c:pt idx="113" formatCode="0">
                  <c:v>143</c:v>
                </c:pt>
                <c:pt idx="114" formatCode="0">
                  <c:v>187</c:v>
                </c:pt>
                <c:pt idx="115" formatCode="0">
                  <c:v>90</c:v>
                </c:pt>
                <c:pt idx="116" formatCode="0">
                  <c:v>57</c:v>
                </c:pt>
                <c:pt idx="117" formatCode="0">
                  <c:v>61</c:v>
                </c:pt>
                <c:pt idx="118" formatCode="0">
                  <c:v>96</c:v>
                </c:pt>
                <c:pt idx="119" formatCode="0">
                  <c:v>105</c:v>
                </c:pt>
                <c:pt idx="120" formatCode="0">
                  <c:v>113</c:v>
                </c:pt>
                <c:pt idx="121" formatCode="0">
                  <c:v>72</c:v>
                </c:pt>
                <c:pt idx="122" formatCode="0">
                  <c:v>60</c:v>
                </c:pt>
                <c:pt idx="123" formatCode="0">
                  <c:v>55</c:v>
                </c:pt>
                <c:pt idx="124" formatCode="0">
                  <c:v>29</c:v>
                </c:pt>
                <c:pt idx="125" formatCode="0">
                  <c:v>55</c:v>
                </c:pt>
                <c:pt idx="126" formatCode="0">
                  <c:v>48</c:v>
                </c:pt>
                <c:pt idx="127" formatCode="0">
                  <c:v>39</c:v>
                </c:pt>
                <c:pt idx="128" formatCode="0">
                  <c:v>55</c:v>
                </c:pt>
                <c:pt idx="129" formatCode="0">
                  <c:v>18</c:v>
                </c:pt>
                <c:pt idx="130" formatCode="0">
                  <c:v>18</c:v>
                </c:pt>
                <c:pt idx="131" formatCode="0">
                  <c:v>53</c:v>
                </c:pt>
                <c:pt idx="132" formatCode="0">
                  <c:v>33</c:v>
                </c:pt>
                <c:pt idx="133" formatCode="0">
                  <c:v>49</c:v>
                </c:pt>
                <c:pt idx="134" formatCode="0">
                  <c:v>29</c:v>
                </c:pt>
                <c:pt idx="135" formatCode="0">
                  <c:v>21</c:v>
                </c:pt>
                <c:pt idx="136" formatCode="0">
                  <c:v>18</c:v>
                </c:pt>
                <c:pt idx="137" formatCode="0">
                  <c:v>18</c:v>
                </c:pt>
                <c:pt idx="138" formatCode="0">
                  <c:v>14</c:v>
                </c:pt>
                <c:pt idx="139" formatCode="0">
                  <c:v>12</c:v>
                </c:pt>
                <c:pt idx="140" formatCode="0">
                  <c:v>17</c:v>
                </c:pt>
                <c:pt idx="141" formatCode="0">
                  <c:v>27</c:v>
                </c:pt>
                <c:pt idx="142" formatCode="0">
                  <c:v>21</c:v>
                </c:pt>
                <c:pt idx="143" formatCode="0">
                  <c:v>25</c:v>
                </c:pt>
                <c:pt idx="144" formatCode="0">
                  <c:v>29</c:v>
                </c:pt>
                <c:pt idx="145" formatCode="0">
                  <c:v>15</c:v>
                </c:pt>
                <c:pt idx="146" formatCode="0">
                  <c:v>21</c:v>
                </c:pt>
                <c:pt idx="147" formatCode="0">
                  <c:v>11</c:v>
                </c:pt>
                <c:pt idx="148" formatCode="0">
                  <c:v>27</c:v>
                </c:pt>
                <c:pt idx="149" formatCode="0">
                  <c:v>26</c:v>
                </c:pt>
                <c:pt idx="150" formatCode="0">
                  <c:v>26</c:v>
                </c:pt>
                <c:pt idx="151" formatCode="0">
                  <c:v>14</c:v>
                </c:pt>
              </c:numCache>
            </c:numRef>
          </c:val>
          <c:extLst>
            <c:ext xmlns:c16="http://schemas.microsoft.com/office/drawing/2014/chart" uri="{C3380CC4-5D6E-409C-BE32-E72D297353CC}">
              <c16:uniqueId val="{00000000-0ED5-4B47-B821-6B77AC23E8A0}"/>
            </c:ext>
          </c:extLst>
        </c:ser>
        <c:ser>
          <c:idx val="1"/>
          <c:order val="1"/>
          <c:tx>
            <c:strRef>
              <c:f>'L1-Country'!$C$298</c:f>
              <c:strCache>
                <c:ptCount val="1"/>
                <c:pt idx="0">
                  <c:v>Daily Negative Cases</c:v>
                </c:pt>
              </c:strCache>
            </c:strRef>
          </c:tx>
          <c:spPr>
            <a:solidFill>
              <a:schemeClr val="accent6">
                <a:lumMod val="40000"/>
                <a:lumOff val="60000"/>
              </a:schemeClr>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'L1-Country'!$D$298:$FB$298</c:f>
              <c:numCache>
                <c:formatCode>General</c:formatCode>
                <c:ptCount val="155"/>
                <c:pt idx="3" formatCode="0">
                  <c:v>6</c:v>
                </c:pt>
                <c:pt idx="4" formatCode="0">
                  <c:v>1</c:v>
                </c:pt>
                <c:pt idx="5" formatCode="0">
                  <c:v>4</c:v>
                </c:pt>
                <c:pt idx="6" formatCode="0">
                  <c:v>0</c:v>
                </c:pt>
                <c:pt idx="7" formatCode="0">
                  <c:v>5</c:v>
                </c:pt>
                <c:pt idx="8" formatCode="0">
                  <c:v>0</c:v>
                </c:pt>
                <c:pt idx="9" formatCode="0">
                  <c:v>0</c:v>
                </c:pt>
                <c:pt idx="10" formatCode="0">
                  <c:v>0</c:v>
                </c:pt>
                <c:pt idx="11" formatCode="0">
                  <c:v>10</c:v>
                </c:pt>
                <c:pt idx="12" formatCode="0">
                  <c:v>0</c:v>
                </c:pt>
                <c:pt idx="13" formatCode="0">
                  <c:v>5</c:v>
                </c:pt>
                <c:pt idx="14" formatCode="0">
                  <c:v>3</c:v>
                </c:pt>
                <c:pt idx="15" formatCode="0">
                  <c:v>4</c:v>
                </c:pt>
                <c:pt idx="16" formatCode="0">
                  <c:v>0</c:v>
                </c:pt>
                <c:pt idx="17" formatCode="0">
                  <c:v>3</c:v>
                </c:pt>
                <c:pt idx="18" formatCode="0">
                  <c:v>16</c:v>
                </c:pt>
                <c:pt idx="19" formatCode="0">
                  <c:v>25</c:v>
                </c:pt>
                <c:pt idx="20" formatCode="0">
                  <c:v>24</c:v>
                </c:pt>
                <c:pt idx="21" formatCode="0">
                  <c:v>42</c:v>
                </c:pt>
                <c:pt idx="22" formatCode="0">
                  <c:v>52</c:v>
                </c:pt>
                <c:pt idx="23" formatCode="0">
                  <c:v>24</c:v>
                </c:pt>
                <c:pt idx="24" formatCode="0">
                  <c:v>28</c:v>
                </c:pt>
                <c:pt idx="25" formatCode="0">
                  <c:v>12</c:v>
                </c:pt>
                <c:pt idx="26" formatCode="0">
                  <c:v>12</c:v>
                </c:pt>
                <c:pt idx="27" formatCode="0">
                  <c:v>30</c:v>
                </c:pt>
                <c:pt idx="28" formatCode="0">
                  <c:v>21</c:v>
                </c:pt>
                <c:pt idx="29" formatCode="0">
                  <c:v>41</c:v>
                </c:pt>
                <c:pt idx="30" formatCode="0">
                  <c:v>14</c:v>
                </c:pt>
                <c:pt idx="31" formatCode="0">
                  <c:v>11</c:v>
                </c:pt>
                <c:pt idx="32" formatCode="0">
                  <c:v>11</c:v>
                </c:pt>
                <c:pt idx="33" formatCode="0">
                  <c:v>8</c:v>
                </c:pt>
                <c:pt idx="34" formatCode="0">
                  <c:v>25</c:v>
                </c:pt>
                <c:pt idx="35" formatCode="0">
                  <c:v>33</c:v>
                </c:pt>
                <c:pt idx="36" formatCode="0">
                  <c:v>30</c:v>
                </c:pt>
                <c:pt idx="37" formatCode="0">
                  <c:v>130</c:v>
                </c:pt>
                <c:pt idx="38" formatCode="0">
                  <c:v>68</c:v>
                </c:pt>
                <c:pt idx="39" formatCode="0">
                  <c:v>117</c:v>
                </c:pt>
                <c:pt idx="40" formatCode="0">
                  <c:v>99</c:v>
                </c:pt>
                <c:pt idx="41" formatCode="0">
                  <c:v>129</c:v>
                </c:pt>
                <c:pt idx="42" formatCode="0">
                  <c:v>207</c:v>
                </c:pt>
                <c:pt idx="43" formatCode="0">
                  <c:v>264</c:v>
                </c:pt>
                <c:pt idx="44" formatCode="0">
                  <c:v>150</c:v>
                </c:pt>
                <c:pt idx="45" formatCode="0">
                  <c:v>275</c:v>
                </c:pt>
                <c:pt idx="46" formatCode="0">
                  <c:v>139</c:v>
                </c:pt>
                <c:pt idx="47" formatCode="0">
                  <c:v>129</c:v>
                </c:pt>
                <c:pt idx="48" formatCode="0">
                  <c:v>73</c:v>
                </c:pt>
                <c:pt idx="49" formatCode="0">
                  <c:v>552</c:v>
                </c:pt>
                <c:pt idx="50" formatCode="0">
                  <c:v>397</c:v>
                </c:pt>
                <c:pt idx="51" formatCode="0">
                  <c:v>365</c:v>
                </c:pt>
                <c:pt idx="52" formatCode="0">
                  <c:v>493</c:v>
                </c:pt>
                <c:pt idx="53" formatCode="0">
                  <c:v>637</c:v>
                </c:pt>
                <c:pt idx="54" formatCode="0">
                  <c:v>327</c:v>
                </c:pt>
                <c:pt idx="55" formatCode="0">
                  <c:v>813</c:v>
                </c:pt>
                <c:pt idx="56" formatCode="0">
                  <c:v>642</c:v>
                </c:pt>
                <c:pt idx="57" formatCode="0">
                  <c:v>722</c:v>
                </c:pt>
                <c:pt idx="58" formatCode="0">
                  <c:v>658</c:v>
                </c:pt>
                <c:pt idx="59" formatCode="0">
                  <c:v>377</c:v>
                </c:pt>
                <c:pt idx="60" formatCode="0">
                  <c:v>602</c:v>
                </c:pt>
                <c:pt idx="61" formatCode="0">
                  <c:v>519</c:v>
                </c:pt>
                <c:pt idx="62" formatCode="0">
                  <c:v>573</c:v>
                </c:pt>
                <c:pt idx="63" formatCode="0">
                  <c:v>636</c:v>
                </c:pt>
                <c:pt idx="64" formatCode="0">
                  <c:v>621</c:v>
                </c:pt>
                <c:pt idx="65" formatCode="0">
                  <c:v>674</c:v>
                </c:pt>
                <c:pt idx="66" formatCode="0">
                  <c:v>617</c:v>
                </c:pt>
                <c:pt idx="67" formatCode="0">
                  <c:v>556</c:v>
                </c:pt>
                <c:pt idx="68" formatCode="0">
                  <c:v>841</c:v>
                </c:pt>
                <c:pt idx="69" formatCode="0">
                  <c:v>795</c:v>
                </c:pt>
                <c:pt idx="70" formatCode="0">
                  <c:v>829</c:v>
                </c:pt>
                <c:pt idx="71" formatCode="0">
                  <c:v>1008</c:v>
                </c:pt>
                <c:pt idx="72" formatCode="0">
                  <c:v>919</c:v>
                </c:pt>
                <c:pt idx="73" formatCode="0">
                  <c:v>1984</c:v>
                </c:pt>
                <c:pt idx="74" formatCode="0">
                  <c:v>638</c:v>
                </c:pt>
                <c:pt idx="75" formatCode="0">
                  <c:v>718</c:v>
                </c:pt>
                <c:pt idx="76" formatCode="0">
                  <c:v>868</c:v>
                </c:pt>
                <c:pt idx="77" formatCode="0">
                  <c:v>900</c:v>
                </c:pt>
                <c:pt idx="78" formatCode="0">
                  <c:v>816</c:v>
                </c:pt>
                <c:pt idx="79" formatCode="0">
                  <c:v>936</c:v>
                </c:pt>
                <c:pt idx="80" formatCode="0">
                  <c:v>889</c:v>
                </c:pt>
                <c:pt idx="81" formatCode="0">
                  <c:v>544</c:v>
                </c:pt>
                <c:pt idx="82" formatCode="0">
                  <c:v>751</c:v>
                </c:pt>
                <c:pt idx="83" formatCode="0">
                  <c:v>819</c:v>
                </c:pt>
                <c:pt idx="84" formatCode="0">
                  <c:v>974</c:v>
                </c:pt>
                <c:pt idx="85" formatCode="0">
                  <c:v>938</c:v>
                </c:pt>
                <c:pt idx="86" formatCode="0">
                  <c:v>1185</c:v>
                </c:pt>
                <c:pt idx="87" formatCode="0">
                  <c:v>1012</c:v>
                </c:pt>
                <c:pt idx="88" formatCode="0">
                  <c:v>825</c:v>
                </c:pt>
                <c:pt idx="89" formatCode="0">
                  <c:v>777</c:v>
                </c:pt>
                <c:pt idx="90" formatCode="0">
                  <c:v>1244</c:v>
                </c:pt>
                <c:pt idx="91" formatCode="0">
                  <c:v>1119</c:v>
                </c:pt>
                <c:pt idx="92" formatCode="0">
                  <c:v>1002</c:v>
                </c:pt>
                <c:pt idx="93" formatCode="0">
                  <c:v>1306</c:v>
                </c:pt>
                <c:pt idx="94" formatCode="0">
                  <c:v>1135</c:v>
                </c:pt>
                <c:pt idx="95" formatCode="0">
                  <c:v>940</c:v>
                </c:pt>
                <c:pt idx="96" formatCode="0">
                  <c:v>955</c:v>
                </c:pt>
                <c:pt idx="97" formatCode="0">
                  <c:v>1320</c:v>
                </c:pt>
                <c:pt idx="98" formatCode="0">
                  <c:v>1238</c:v>
                </c:pt>
                <c:pt idx="99" formatCode="0">
                  <c:v>1762</c:v>
                </c:pt>
                <c:pt idx="100" formatCode="0">
                  <c:v>1858</c:v>
                </c:pt>
                <c:pt idx="101" formatCode="0">
                  <c:v>1292</c:v>
                </c:pt>
                <c:pt idx="102" formatCode="0">
                  <c:v>1232</c:v>
                </c:pt>
                <c:pt idx="103" formatCode="0">
                  <c:v>1444</c:v>
                </c:pt>
                <c:pt idx="104" formatCode="0">
                  <c:v>1542</c:v>
                </c:pt>
                <c:pt idx="105" formatCode="0">
                  <c:v>1757</c:v>
                </c:pt>
                <c:pt idx="106" formatCode="0">
                  <c:v>1869</c:v>
                </c:pt>
                <c:pt idx="107" formatCode="0">
                  <c:v>1745</c:v>
                </c:pt>
                <c:pt idx="108" formatCode="0">
                  <c:v>1410</c:v>
                </c:pt>
                <c:pt idx="109" formatCode="0">
                  <c:v>1239</c:v>
                </c:pt>
                <c:pt idx="110" formatCode="0">
                  <c:v>1371</c:v>
                </c:pt>
                <c:pt idx="111" formatCode="0">
                  <c:v>2014</c:v>
                </c:pt>
                <c:pt idx="112" formatCode="0">
                  <c:v>2337</c:v>
                </c:pt>
                <c:pt idx="113" formatCode="0">
                  <c:v>1848</c:v>
                </c:pt>
                <c:pt idx="114" formatCode="0">
                  <c:v>3151</c:v>
                </c:pt>
                <c:pt idx="115" formatCode="0">
                  <c:v>1966</c:v>
                </c:pt>
                <c:pt idx="116" formatCode="0">
                  <c:v>1223</c:v>
                </c:pt>
                <c:pt idx="117" formatCode="0">
                  <c:v>1420</c:v>
                </c:pt>
                <c:pt idx="118" formatCode="0">
                  <c:v>2077</c:v>
                </c:pt>
                <c:pt idx="119" formatCode="0">
                  <c:v>2474</c:v>
                </c:pt>
                <c:pt idx="120" formatCode="0">
                  <c:v>2321</c:v>
                </c:pt>
                <c:pt idx="121" formatCode="0">
                  <c:v>2253</c:v>
                </c:pt>
                <c:pt idx="122" formatCode="0">
                  <c:v>1721</c:v>
                </c:pt>
                <c:pt idx="123" formatCode="0">
                  <c:v>1740</c:v>
                </c:pt>
                <c:pt idx="124" formatCode="0">
                  <c:v>1343</c:v>
                </c:pt>
                <c:pt idx="125" formatCode="0">
                  <c:v>2049</c:v>
                </c:pt>
                <c:pt idx="126" formatCode="0">
                  <c:v>1999</c:v>
                </c:pt>
                <c:pt idx="127" formatCode="0">
                  <c:v>2015</c:v>
                </c:pt>
                <c:pt idx="128" formatCode="0">
                  <c:v>1844</c:v>
                </c:pt>
                <c:pt idx="129" formatCode="0">
                  <c:v>1320</c:v>
                </c:pt>
                <c:pt idx="130" formatCode="0">
                  <c:v>919</c:v>
                </c:pt>
                <c:pt idx="131" formatCode="0">
                  <c:v>1536</c:v>
                </c:pt>
                <c:pt idx="132" formatCode="0">
                  <c:v>1692</c:v>
                </c:pt>
                <c:pt idx="133" formatCode="0">
                  <c:v>1979</c:v>
                </c:pt>
                <c:pt idx="134" formatCode="0">
                  <c:v>2132</c:v>
                </c:pt>
                <c:pt idx="135" formatCode="0">
                  <c:v>1760</c:v>
                </c:pt>
                <c:pt idx="136" formatCode="0">
                  <c:v>1451</c:v>
                </c:pt>
                <c:pt idx="137" formatCode="0">
                  <c:v>1174</c:v>
                </c:pt>
                <c:pt idx="138" formatCode="0">
                  <c:v>1277</c:v>
                </c:pt>
                <c:pt idx="139" formatCode="0">
                  <c:v>1597</c:v>
                </c:pt>
                <c:pt idx="140" formatCode="0">
                  <c:v>1880</c:v>
                </c:pt>
                <c:pt idx="141" formatCode="0">
                  <c:v>1866</c:v>
                </c:pt>
                <c:pt idx="142" formatCode="0">
                  <c:v>2231</c:v>
                </c:pt>
                <c:pt idx="143" formatCode="0">
                  <c:v>1467</c:v>
                </c:pt>
                <c:pt idx="145" formatCode="0">
                  <c:v>2553</c:v>
                </c:pt>
                <c:pt idx="146" formatCode="0">
                  <c:v>3195</c:v>
                </c:pt>
                <c:pt idx="147" formatCode="0">
                  <c:v>3444</c:v>
                </c:pt>
                <c:pt idx="148" formatCode="0">
                  <c:v>2291</c:v>
                </c:pt>
                <c:pt idx="149" formatCode="0">
                  <c:v>5541</c:v>
                </c:pt>
                <c:pt idx="150" formatCode="0">
                  <c:v>3416</c:v>
                </c:pt>
                <c:pt idx="151" formatCode="0">
                  <c:v>1996</c:v>
                </c:pt>
              </c:numCache>
            </c:numRef>
          </c:val>
          <c:extLst>
            <c:ext xmlns:c16="http://schemas.microsoft.com/office/drawing/2014/chart" uri="{C3380CC4-5D6E-409C-BE32-E72D297353CC}">
              <c16:uniqueId val="{00000001-0ED5-4B47-B821-6B77AC23E8A0}"/>
            </c:ext>
          </c:extLst>
        </c:ser>
        <c:dLbls>
          <c:showLegendKey val="0"/>
          <c:showVal val="0"/>
          <c:showCatName val="0"/>
          <c:showSerName val="0"/>
          <c:showPercent val="0"/>
          <c:showBubbleSize val="0"/>
        </c:dLbls>
        <c:gapWidth val="150"/>
        <c:overlap val="100"/>
        <c:axId val="769458856"/>
        <c:axId val="769461480"/>
      </c:barChart>
      <c:lineChart>
        <c:grouping val="standard"/>
        <c:varyColors val="0"/>
        <c:ser>
          <c:idx val="2"/>
          <c:order val="2"/>
          <c:tx>
            <c:strRef>
              <c:f>'L1-Country'!$C$300</c:f>
              <c:strCache>
                <c:ptCount val="1"/>
                <c:pt idx="0">
                  <c:v>Daily Positive Rate</c:v>
                </c:pt>
              </c:strCache>
            </c:strRef>
          </c:tx>
          <c:spPr>
            <a:ln w="15875" cap="rnd">
              <a:solidFill>
                <a:schemeClr val="accent2"/>
              </a:solidFill>
              <a:round/>
            </a:ln>
            <a:effectLst/>
          </c:spPr>
          <c:marker>
            <c:symbol val="none"/>
          </c:marker>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'L1-Country'!$D$300:$FB$300</c:f>
              <c:numCache>
                <c:formatCode>General</c:formatCode>
                <c:ptCount val="155"/>
                <c:pt idx="3" formatCode="0.0%">
                  <c:v>0</c:v>
                </c:pt>
                <c:pt idx="4" formatCode="0.0%">
                  <c:v>0</c:v>
                </c:pt>
                <c:pt idx="5" formatCode="0.0%">
                  <c:v>0</c:v>
                </c:pt>
                <c:pt idx="6" formatCode="0.0%">
                  <c:v>0</c:v>
                </c:pt>
                <c:pt idx="7" formatCode="0.0%">
                  <c:v>0</c:v>
                </c:pt>
                <c:pt idx="8" formatCode="0.0%">
                  <c:v>0</c:v>
                </c:pt>
                <c:pt idx="9" formatCode="0.0%">
                  <c:v>0</c:v>
                </c:pt>
                <c:pt idx="10" formatCode="0.0%">
                  <c:v>0</c:v>
                </c:pt>
                <c:pt idx="11" formatCode="0.0%">
                  <c:v>0</c:v>
                </c:pt>
                <c:pt idx="12" formatCode="0.0%">
                  <c:v>0</c:v>
                </c:pt>
                <c:pt idx="13" formatCode="0.0%">
                  <c:v>0</c:v>
                </c:pt>
                <c:pt idx="14" formatCode="0.0%">
                  <c:v>0</c:v>
                </c:pt>
                <c:pt idx="15" formatCode="0.0%">
                  <c:v>0</c:v>
                </c:pt>
                <c:pt idx="16" formatCode="0.0%">
                  <c:v>0</c:v>
                </c:pt>
                <c:pt idx="17" formatCode="0.0%">
                  <c:v>0</c:v>
                </c:pt>
                <c:pt idx="18" formatCode="0.0%">
                  <c:v>0</c:v>
                </c:pt>
                <c:pt idx="19" formatCode="0.0%">
                  <c:v>0</c:v>
                </c:pt>
                <c:pt idx="20" formatCode="0.0%">
                  <c:v>0</c:v>
                </c:pt>
                <c:pt idx="21" formatCode="0.0%">
                  <c:v>0</c:v>
                </c:pt>
                <c:pt idx="22" formatCode="0.0%">
                  <c:v>0</c:v>
                </c:pt>
                <c:pt idx="23" formatCode="0.0%">
                  <c:v>0</c:v>
                </c:pt>
                <c:pt idx="24" formatCode="0.0%">
                  <c:v>0</c:v>
                </c:pt>
                <c:pt idx="25" formatCode="0.0%">
                  <c:v>0</c:v>
                </c:pt>
                <c:pt idx="26" formatCode="0.0%">
                  <c:v>0</c:v>
                </c:pt>
                <c:pt idx="27" formatCode="0.0%">
                  <c:v>0</c:v>
                </c:pt>
                <c:pt idx="28" formatCode="0.0%">
                  <c:v>0</c:v>
                </c:pt>
                <c:pt idx="29" formatCode="0.0%">
                  <c:v>0</c:v>
                </c:pt>
                <c:pt idx="30" formatCode="0.0%">
                  <c:v>0</c:v>
                </c:pt>
                <c:pt idx="31" formatCode="0.0%">
                  <c:v>0</c:v>
                </c:pt>
                <c:pt idx="32" formatCode="0.0%">
                  <c:v>0</c:v>
                </c:pt>
                <c:pt idx="33" formatCode="0.0%">
                  <c:v>0</c:v>
                </c:pt>
                <c:pt idx="34" formatCode="0.0%">
                  <c:v>0</c:v>
                </c:pt>
                <c:pt idx="35" formatCode="0.0%">
                  <c:v>0</c:v>
                </c:pt>
                <c:pt idx="36" formatCode="0.0%">
                  <c:v>0</c:v>
                </c:pt>
                <c:pt idx="37" formatCode="0.0%">
                  <c:v>0</c:v>
                </c:pt>
                <c:pt idx="38" formatCode="0.0%">
                  <c:v>0</c:v>
                </c:pt>
                <c:pt idx="39" formatCode="0.0%">
                  <c:v>8.4745762711864406E-3</c:v>
                </c:pt>
                <c:pt idx="40" formatCode="0.0%">
                  <c:v>0</c:v>
                </c:pt>
                <c:pt idx="41" formatCode="0.0%">
                  <c:v>1.5267175572519083E-2</c:v>
                </c:pt>
                <c:pt idx="42" formatCode="0.0%">
                  <c:v>1.4285714285714285E-2</c:v>
                </c:pt>
                <c:pt idx="43" formatCode="0.0%">
                  <c:v>1.858736059479554E-2</c:v>
                </c:pt>
                <c:pt idx="44" formatCode="0.0%">
                  <c:v>3.2258064516129031E-2</c:v>
                </c:pt>
                <c:pt idx="45" formatCode="0.0%">
                  <c:v>7.2202166064981952E-3</c:v>
                </c:pt>
                <c:pt idx="46" formatCode="0.0%">
                  <c:v>3.4722222222222224E-2</c:v>
                </c:pt>
                <c:pt idx="47" formatCode="0.0%">
                  <c:v>3.007518796992481E-2</c:v>
                </c:pt>
                <c:pt idx="48" formatCode="0.0%">
                  <c:v>0.10975609756097561</c:v>
                </c:pt>
                <c:pt idx="49" formatCode="0.0%">
                  <c:v>4.1666666666666664E-2</c:v>
                </c:pt>
                <c:pt idx="50" formatCode="0.0%">
                  <c:v>5.9241706161137442E-2</c:v>
                </c:pt>
                <c:pt idx="51" formatCode="0.0%">
                  <c:v>8.9775561097256859E-2</c:v>
                </c:pt>
                <c:pt idx="52" formatCode="0.0%">
                  <c:v>6.0952380952380952E-2</c:v>
                </c:pt>
                <c:pt idx="53" formatCode="0.0%">
                  <c:v>2.748091603053435E-2</c:v>
                </c:pt>
                <c:pt idx="54" formatCode="0.0%">
                  <c:v>6.8376068376068383E-2</c:v>
                </c:pt>
                <c:pt idx="55" formatCode="0.0%">
                  <c:v>3.7869822485207101E-2</c:v>
                </c:pt>
                <c:pt idx="56" formatCode="0.0%">
                  <c:v>5.7268722466960353E-2</c:v>
                </c:pt>
                <c:pt idx="57" formatCode="0.0%">
                  <c:v>7.1979434447300775E-2</c:v>
                </c:pt>
                <c:pt idx="58" formatCode="0.0%">
                  <c:v>7.1932299012693934E-2</c:v>
                </c:pt>
                <c:pt idx="59" formatCode="0.0%">
                  <c:v>0.10238095238095238</c:v>
                </c:pt>
                <c:pt idx="60" formatCode="0.0%">
                  <c:v>0.12116788321167883</c:v>
                </c:pt>
                <c:pt idx="61" formatCode="0.0%">
                  <c:v>0.14072847682119205</c:v>
                </c:pt>
                <c:pt idx="62" formatCode="0.0%">
                  <c:v>0.19067796610169491</c:v>
                </c:pt>
                <c:pt idx="63" formatCode="0.0%">
                  <c:v>0.21578298397040691</c:v>
                </c:pt>
                <c:pt idx="64" formatCode="0.0%">
                  <c:v>0.20992366412213739</c:v>
                </c:pt>
                <c:pt idx="65" formatCode="0.0%">
                  <c:v>0.21627906976744185</c:v>
                </c:pt>
                <c:pt idx="66" formatCode="0.0%">
                  <c:v>0.18386243386243387</c:v>
                </c:pt>
                <c:pt idx="67" formatCode="0.0%">
                  <c:v>0.24353741496598638</c:v>
                </c:pt>
                <c:pt idx="68" formatCode="0.0%">
                  <c:v>0.33831628638867034</c:v>
                </c:pt>
                <c:pt idx="69" formatCode="0.0%">
                  <c:v>0.28507194244604317</c:v>
                </c:pt>
                <c:pt idx="70" formatCode="0.0%">
                  <c:v>0.26048171275646742</c:v>
                </c:pt>
                <c:pt idx="71" formatCode="0.0%">
                  <c:v>0.28358208955223879</c:v>
                </c:pt>
                <c:pt idx="72" formatCode="0.0%">
                  <c:v>0.27236737925574028</c:v>
                </c:pt>
                <c:pt idx="73" formatCode="0.0%">
                  <c:v>0.15394456289978678</c:v>
                </c:pt>
                <c:pt idx="74" formatCode="0.0%">
                  <c:v>0.28555431131019038</c:v>
                </c:pt>
                <c:pt idx="75" formatCode="0.0%">
                  <c:v>0.27180527383367142</c:v>
                </c:pt>
                <c:pt idx="76" formatCode="0.0%">
                  <c:v>0.27906976744186046</c:v>
                </c:pt>
                <c:pt idx="77" formatCode="0.0%">
                  <c:v>0.30340557275541796</c:v>
                </c:pt>
                <c:pt idx="78" formatCode="0.0%">
                  <c:v>0.28042328042328041</c:v>
                </c:pt>
                <c:pt idx="79" formatCode="0.0%">
                  <c:v>0.25179856115107913</c:v>
                </c:pt>
                <c:pt idx="80" formatCode="0.0%">
                  <c:v>0.26589595375722541</c:v>
                </c:pt>
                <c:pt idx="81" formatCode="0.0%">
                  <c:v>0.22174535050071531</c:v>
                </c:pt>
                <c:pt idx="82" formatCode="0.0%">
                  <c:v>0.27927063339731284</c:v>
                </c:pt>
                <c:pt idx="83" formatCode="0.0%">
                  <c:v>0.32258064516129031</c:v>
                </c:pt>
                <c:pt idx="84" formatCode="0.0%">
                  <c:v>0.26656626506024095</c:v>
                </c:pt>
                <c:pt idx="85" formatCode="0.0%">
                  <c:v>0.2465863453815261</c:v>
                </c:pt>
                <c:pt idx="86" formatCode="0.0%">
                  <c:v>0.2575187969924812</c:v>
                </c:pt>
                <c:pt idx="87" formatCode="0.0%">
                  <c:v>0.26613488034807831</c:v>
                </c:pt>
                <c:pt idx="88" formatCode="0.0%">
                  <c:v>0.24172794117647059</c:v>
                </c:pt>
                <c:pt idx="89" formatCode="0.0%">
                  <c:v>0.22222222222222221</c:v>
                </c:pt>
                <c:pt idx="90" formatCode="0.0%">
                  <c:v>0.22732919254658385</c:v>
                </c:pt>
                <c:pt idx="91" formatCode="0.0%">
                  <c:v>0.24899328859060402</c:v>
                </c:pt>
                <c:pt idx="92" formatCode="0.0%">
                  <c:v>0.22325581395348837</c:v>
                </c:pt>
                <c:pt idx="93" formatCode="0.0%">
                  <c:v>0.21325301204819277</c:v>
                </c:pt>
                <c:pt idx="94" formatCode="0.0%">
                  <c:v>0.19389204545454544</c:v>
                </c:pt>
                <c:pt idx="95" formatCode="0.0%">
                  <c:v>0.17326297273526825</c:v>
                </c:pt>
                <c:pt idx="96" formatCode="0.0%">
                  <c:v>0.16597510373443983</c:v>
                </c:pt>
                <c:pt idx="97" formatCode="0.0%">
                  <c:v>0.19772583701831964</c:v>
                </c:pt>
                <c:pt idx="98" formatCode="0.0%">
                  <c:v>0.20488118175979447</c:v>
                </c:pt>
                <c:pt idx="99" formatCode="0.0%">
                  <c:v>0.14590402326708676</c:v>
                </c:pt>
                <c:pt idx="100" formatCode="0.0%">
                  <c:v>0.12810886907555138</c:v>
                </c:pt>
                <c:pt idx="101" formatCode="0.0%">
                  <c:v>0.11627906976744186</c:v>
                </c:pt>
                <c:pt idx="102" formatCode="0.0%">
                  <c:v>0.1206281227694504</c:v>
                </c:pt>
                <c:pt idx="103" formatCode="0.0%">
                  <c:v>0.10588235294117647</c:v>
                </c:pt>
                <c:pt idx="104" formatCode="0.0%">
                  <c:v>0.14994487320837926</c:v>
                </c:pt>
                <c:pt idx="105" formatCode="0.0%">
                  <c:v>0.10902636916835699</c:v>
                </c:pt>
                <c:pt idx="106" formatCode="0.0%">
                  <c:v>0.10744985673352435</c:v>
                </c:pt>
                <c:pt idx="107" formatCode="0.0%">
                  <c:v>8.2062072593371907E-2</c:v>
                </c:pt>
                <c:pt idx="108" formatCode="0.0%">
                  <c:v>0.11376492771841609</c:v>
                </c:pt>
                <c:pt idx="109" formatCode="0.0%">
                  <c:v>0.10217391304347827</c:v>
                </c:pt>
                <c:pt idx="110" formatCode="0.0%">
                  <c:v>9.0245520902455204E-2</c:v>
                </c:pt>
                <c:pt idx="111" formatCode="0.0%">
                  <c:v>7.6146788990825692E-2</c:v>
                </c:pt>
                <c:pt idx="112" formatCode="0.0%">
                  <c:v>7.4455445544554452E-2</c:v>
                </c:pt>
                <c:pt idx="113" formatCode="0.0%">
                  <c:v>7.18232044198895E-2</c:v>
                </c:pt>
                <c:pt idx="114" formatCode="0.0%">
                  <c:v>5.6021569802276815E-2</c:v>
                </c:pt>
                <c:pt idx="115" formatCode="0.0%">
                  <c:v>4.3774319066147857E-2</c:v>
                </c:pt>
                <c:pt idx="116" formatCode="0.0%">
                  <c:v>4.4531250000000001E-2</c:v>
                </c:pt>
                <c:pt idx="117" formatCode="0.0%">
                  <c:v>4.1188386225523295E-2</c:v>
                </c:pt>
                <c:pt idx="118" formatCode="0.0%">
                  <c:v>4.4178554993097099E-2</c:v>
                </c:pt>
                <c:pt idx="119" formatCode="0.0%">
                  <c:v>4.0713454827452498E-2</c:v>
                </c:pt>
                <c:pt idx="120" formatCode="0.0%">
                  <c:v>4.6425636811832371E-2</c:v>
                </c:pt>
                <c:pt idx="121" formatCode="0.0%">
                  <c:v>3.0967741935483871E-2</c:v>
                </c:pt>
                <c:pt idx="122" formatCode="0.0%">
                  <c:v>3.3688938798427846E-2</c:v>
                </c:pt>
                <c:pt idx="123" formatCode="0.0%">
                  <c:v>3.0640668523676879E-2</c:v>
                </c:pt>
                <c:pt idx="124" formatCode="0.0%">
                  <c:v>2.1137026239067054E-2</c:v>
                </c:pt>
                <c:pt idx="125" formatCode="0.0%">
                  <c:v>2.6140684410646389E-2</c:v>
                </c:pt>
                <c:pt idx="126" formatCode="0.0%">
                  <c:v>2.3448949682462139E-2</c:v>
                </c:pt>
                <c:pt idx="127" formatCode="0.0%">
                  <c:v>1.8987341772151899E-2</c:v>
                </c:pt>
                <c:pt idx="128" formatCode="0.0%">
                  <c:v>2.8962611901000527E-2</c:v>
                </c:pt>
                <c:pt idx="129" formatCode="0.0%">
                  <c:v>1.3452914798206279E-2</c:v>
                </c:pt>
                <c:pt idx="130" formatCode="0.0%">
                  <c:v>1.9210245464247599E-2</c:v>
                </c:pt>
                <c:pt idx="131" formatCode="0.0%">
                  <c:v>3.3354310887350538E-2</c:v>
                </c:pt>
                <c:pt idx="132" formatCode="0.0%">
                  <c:v>1.9130434782608695E-2</c:v>
                </c:pt>
                <c:pt idx="133" formatCode="0.0%">
                  <c:v>2.4161735700197237E-2</c:v>
                </c:pt>
                <c:pt idx="134" formatCode="0.0%">
                  <c:v>1.3419713095788986E-2</c:v>
                </c:pt>
                <c:pt idx="135" formatCode="0.0%">
                  <c:v>1.1791128579449747E-2</c:v>
                </c:pt>
                <c:pt idx="136" formatCode="0.0%">
                  <c:v>1.2253233492171545E-2</c:v>
                </c:pt>
                <c:pt idx="137" formatCode="0.0%">
                  <c:v>1.5100671140939598E-2</c:v>
                </c:pt>
                <c:pt idx="138" formatCode="0.0%">
                  <c:v>1.0844306738962044E-2</c:v>
                </c:pt>
                <c:pt idx="139" formatCode="0.0%">
                  <c:v>7.4580484773151025E-3</c:v>
                </c:pt>
                <c:pt idx="140" formatCode="0.0%">
                  <c:v>8.9615181866104371E-3</c:v>
                </c:pt>
                <c:pt idx="141" formatCode="0.0%">
                  <c:v>1.4263074484944533E-2</c:v>
                </c:pt>
                <c:pt idx="142" formatCode="0.0%">
                  <c:v>9.3250444049733563E-3</c:v>
                </c:pt>
                <c:pt idx="143" formatCode="0.0%">
                  <c:v>1.675603217158177E-2</c:v>
                </c:pt>
                <c:pt idx="145" formatCode="0.0%">
                  <c:v>5.8411214953271026E-3</c:v>
                </c:pt>
                <c:pt idx="146" formatCode="0.0%">
                  <c:v>6.5298507462686565E-3</c:v>
                </c:pt>
                <c:pt idx="147" formatCode="0.0%">
                  <c:v>3.1837916063675834E-3</c:v>
                </c:pt>
                <c:pt idx="148" formatCode="0.0%">
                  <c:v>1.1647972389991372E-2</c:v>
                </c:pt>
                <c:pt idx="149" formatCode="0.0%">
                  <c:v>4.6703790192204062E-3</c:v>
                </c:pt>
                <c:pt idx="150" formatCode="0.0%">
                  <c:v>7.5537478210342826E-3</c:v>
                </c:pt>
                <c:pt idx="151" formatCode="0.0%">
                  <c:v>6.965174129353234E-3</c:v>
                </c:pt>
              </c:numCache>
            </c:numRef>
          </c:val>
          <c:smooth val="0"/>
          <c:extLst>
            <c:ext xmlns:c16="http://schemas.microsoft.com/office/drawing/2014/chart" uri="{C3380CC4-5D6E-409C-BE32-E72D297353CC}">
              <c16:uniqueId val="{00000002-0ED5-4B47-B821-6B77AC23E8A0}"/>
            </c:ext>
          </c:extLst>
        </c:ser>
        <c:dLbls>
          <c:showLegendKey val="0"/>
          <c:showVal val="0"/>
          <c:showCatName val="0"/>
          <c:showSerName val="0"/>
          <c:showPercent val="0"/>
          <c:showBubbleSize val="0"/>
        </c:dLbls>
        <c:marker val="1"/>
        <c:smooth val="0"/>
        <c:axId val="505136168"/>
        <c:axId val="583549536"/>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4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4"/>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Cases in </a:t>
            </a:r>
            <a:r>
              <a:rPr lang="en-GB" b="1">
                <a:solidFill>
                  <a:srgbClr val="00B0F0"/>
                </a:solidFill>
              </a:rPr>
              <a:t>Scotland</a:t>
            </a:r>
          </a:p>
          <a:p>
            <a:pPr>
              <a:defRPr/>
            </a:pPr>
            <a:r>
              <a:rPr lang="en-GB" baseline="0"/>
              <a:t>Total Confirmed Cases (Lines + Axis on the Left), Overall Death Rates (Bars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1"/>
          <c:tx>
            <c:strRef>
              <c:f>'L1-Country'!$C$301</c:f>
              <c:strCache>
                <c:ptCount val="1"/>
                <c:pt idx="0">
                  <c:v>Total Death / Total Positive Cases</c:v>
                </c:pt>
              </c:strCache>
            </c:strRef>
          </c:tx>
          <c:spPr>
            <a:solidFill>
              <a:schemeClr val="accent3"/>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'L1-Country'!$D$301:$FB$301</c:f>
              <c:numCache>
                <c:formatCode>General</c:formatCode>
                <c:ptCount val="155"/>
                <c:pt idx="39" formatCode="0.0%">
                  <c:v>0</c:v>
                </c:pt>
                <c:pt idx="40" formatCode="0.0%">
                  <c:v>0</c:v>
                </c:pt>
                <c:pt idx="41" formatCode="0.0%">
                  <c:v>0</c:v>
                </c:pt>
                <c:pt idx="42" formatCode="0.0%">
                  <c:v>0</c:v>
                </c:pt>
                <c:pt idx="43" formatCode="0.0%">
                  <c:v>0</c:v>
                </c:pt>
                <c:pt idx="44" formatCode="0.0%">
                  <c:v>0</c:v>
                </c:pt>
                <c:pt idx="45" formatCode="0.0%">
                  <c:v>0</c:v>
                </c:pt>
                <c:pt idx="46" formatCode="0.0%">
                  <c:v>0</c:v>
                </c:pt>
                <c:pt idx="47" formatCode="0.0%">
                  <c:v>0</c:v>
                </c:pt>
                <c:pt idx="48" formatCode="0.0%">
                  <c:v>0</c:v>
                </c:pt>
                <c:pt idx="49" formatCode="0.0%">
                  <c:v>0</c:v>
                </c:pt>
                <c:pt idx="50" formatCode="0.0%">
                  <c:v>0</c:v>
                </c:pt>
                <c:pt idx="51" formatCode="0.0%">
                  <c:v>8.2644628099173556E-3</c:v>
                </c:pt>
                <c:pt idx="52" formatCode="0.0%">
                  <c:v>6.5359477124183009E-3</c:v>
                </c:pt>
                <c:pt idx="53" formatCode="0.0%">
                  <c:v>5.8479532163742687E-3</c:v>
                </c:pt>
                <c:pt idx="54" formatCode="0.0%">
                  <c:v>1.0256410256410256E-2</c:v>
                </c:pt>
                <c:pt idx="55" formatCode="0.0%">
                  <c:v>1.3215859030837005E-2</c:v>
                </c:pt>
                <c:pt idx="56" formatCode="0.0%">
                  <c:v>2.2556390977443608E-2</c:v>
                </c:pt>
                <c:pt idx="57" formatCode="0.0%">
                  <c:v>1.8633540372670808E-2</c:v>
                </c:pt>
                <c:pt idx="58" formatCode="0.0%">
                  <c:v>1.876675603217158E-2</c:v>
                </c:pt>
                <c:pt idx="59" formatCode="0.0%">
                  <c:v>2.403846153846154E-2</c:v>
                </c:pt>
                <c:pt idx="60" formatCode="0.0%">
                  <c:v>2.8056112224448898E-2</c:v>
                </c:pt>
                <c:pt idx="61" formatCode="0.0%">
                  <c:v>2.7397260273972601E-2</c:v>
                </c:pt>
                <c:pt idx="62" formatCode="0.0%">
                  <c:v>3.0598052851182198E-2</c:v>
                </c:pt>
                <c:pt idx="63" formatCode="0.0%">
                  <c:v>2.7964205816554809E-2</c:v>
                </c:pt>
                <c:pt idx="64" formatCode="0.0%">
                  <c:v>3.1161473087818695E-2</c:v>
                </c:pt>
                <c:pt idx="65" formatCode="0.0%">
                  <c:v>3.2128514056224897E-2</c:v>
                </c:pt>
                <c:pt idx="66" formatCode="0.0%">
                  <c:v>2.9624277456647398E-2</c:v>
                </c:pt>
                <c:pt idx="67" formatCode="0.0%">
                  <c:v>3.0070377479206652E-2</c:v>
                </c:pt>
                <c:pt idx="68" formatCode="0.0%">
                  <c:v>3.0105368790767688E-2</c:v>
                </c:pt>
                <c:pt idx="69" formatCode="0.0%">
                  <c:v>3.2900432900432902E-2</c:v>
                </c:pt>
                <c:pt idx="70" formatCode="0.0%">
                  <c:v>4.8424289008455038E-2</c:v>
                </c:pt>
                <c:pt idx="71" formatCode="0.0%">
                  <c:v>5.7314228590469841E-2</c:v>
                </c:pt>
                <c:pt idx="72" formatCode="0.0%">
                  <c:v>6.5171898355754862E-2</c:v>
                </c:pt>
                <c:pt idx="73" formatCode="0.0%">
                  <c:v>5.9363194819212088E-2</c:v>
                </c:pt>
                <c:pt idx="74" formatCode="0.0%">
                  <c:v>5.6046452915930321E-2</c:v>
                </c:pt>
                <c:pt idx="75" formatCode="0.0%">
                  <c:v>6.9992906124379292E-2</c:v>
                </c:pt>
                <c:pt idx="76" formatCode="0.0%">
                  <c:v>8.0175246440306686E-2</c:v>
                </c:pt>
                <c:pt idx="77" formatCode="0.0%">
                  <c:v>9.0175509380673799E-2</c:v>
                </c:pt>
                <c:pt idx="78" formatCode="0.0%">
                  <c:v>9.3838862559241704E-2</c:v>
                </c:pt>
                <c:pt idx="79" formatCode="0.0%">
                  <c:v>9.6958855098389987E-2</c:v>
                </c:pt>
                <c:pt idx="80" formatCode="0.0%">
                  <c:v>9.5737483085250333E-2</c:v>
                </c:pt>
                <c:pt idx="81" formatCode="0.0%">
                  <c:v>9.4775012361958136E-2</c:v>
                </c:pt>
                <c:pt idx="82" formatCode="0.0%">
                  <c:v>9.672853098458635E-2</c:v>
                </c:pt>
                <c:pt idx="83" formatCode="0.0%">
                  <c:v>0.10358624777711915</c:v>
                </c:pt>
                <c:pt idx="84" formatCode="0.0%">
                  <c:v>0.10968741199662067</c:v>
                </c:pt>
                <c:pt idx="85" formatCode="0.0%">
                  <c:v>0.11297071129707113</c:v>
                </c:pt>
                <c:pt idx="86" formatCode="0.0%">
                  <c:v>0.11419437340153453</c:v>
                </c:pt>
                <c:pt idx="87" formatCode="0.0%">
                  <c:v>0.1102968120190546</c:v>
                </c:pt>
                <c:pt idx="88" formatCode="0.0%">
                  <c:v>0.10828402366863905</c:v>
                </c:pt>
                <c:pt idx="89" formatCode="0.0%">
                  <c:v>0.11358394833948339</c:v>
                </c:pt>
                <c:pt idx="90" formatCode="0.0%">
                  <c:v>0.11750387253817217</c:v>
                </c:pt>
                <c:pt idx="91" formatCode="0.0%">
                  <c:v>0.11903496652141567</c:v>
                </c:pt>
                <c:pt idx="92" formatCode="0.0%">
                  <c:v>0.12209961843869238</c:v>
                </c:pt>
                <c:pt idx="93" formatCode="0.0%">
                  <c:v>0.12247537558451896</c:v>
                </c:pt>
                <c:pt idx="94" formatCode="0.0%">
                  <c:v>0.12098024021697017</c:v>
                </c:pt>
                <c:pt idx="95" formatCode="0.0%">
                  <c:v>0.1199505750403954</c:v>
                </c:pt>
                <c:pt idx="96" formatCode="0.0%">
                  <c:v>0.12424214159126946</c:v>
                </c:pt>
                <c:pt idx="97" formatCode="0.0%">
                  <c:v>0.12823998549936561</c:v>
                </c:pt>
                <c:pt idx="98" formatCode="0.0%">
                  <c:v>0.12992160662379987</c:v>
                </c:pt>
                <c:pt idx="99" formatCode="0.0%">
                  <c:v>0.12999828385103826</c:v>
                </c:pt>
                <c:pt idx="100" formatCode="0.0%">
                  <c:v>0.13071183030099773</c:v>
                </c:pt>
                <c:pt idx="101" formatCode="0.0%">
                  <c:v>0.12986690915102919</c:v>
                </c:pt>
                <c:pt idx="102" formatCode="0.0%">
                  <c:v>0.12848524376324799</c:v>
                </c:pt>
                <c:pt idx="103" formatCode="0.0%">
                  <c:v>0.13025649272332557</c:v>
                </c:pt>
                <c:pt idx="104" formatCode="0.0%">
                  <c:v>0.13399952789361869</c:v>
                </c:pt>
                <c:pt idx="105" formatCode="0.0%">
                  <c:v>0.13633549984524915</c:v>
                </c:pt>
                <c:pt idx="106" formatCode="0.0%">
                  <c:v>0.13772910487489542</c:v>
                </c:pt>
                <c:pt idx="107" formatCode="0.0%">
                  <c:v>0.13881999248402857</c:v>
                </c:pt>
                <c:pt idx="108" formatCode="0.0%">
                  <c:v>0.1376983538484354</c:v>
                </c:pt>
                <c:pt idx="109" formatCode="0.0%">
                  <c:v>0.13664049313862187</c:v>
                </c:pt>
                <c:pt idx="110" formatCode="0.0%">
                  <c:v>0.13892319988374627</c:v>
                </c:pt>
                <c:pt idx="111" formatCode="0.0%">
                  <c:v>0.14164692368439946</c:v>
                </c:pt>
                <c:pt idx="112" formatCode="0.0%">
                  <c:v>0.14216901607990365</c:v>
                </c:pt>
                <c:pt idx="113" formatCode="0.0%">
                  <c:v>0.14396914446002804</c:v>
                </c:pt>
                <c:pt idx="114" formatCode="0.0%">
                  <c:v>0.14494358690385548</c:v>
                </c:pt>
                <c:pt idx="115" formatCode="0.0%">
                  <c:v>0.14466533672697254</c:v>
                </c:pt>
                <c:pt idx="116" formatCode="0.0%">
                  <c:v>0.14423735781828148</c:v>
                </c:pt>
                <c:pt idx="117" formatCode="0.0%">
                  <c:v>0.1456158307744797</c:v>
                </c:pt>
                <c:pt idx="118" formatCode="0.0%">
                  <c:v>0.14805775879601382</c:v>
                </c:pt>
                <c:pt idx="119" formatCode="0.0%">
                  <c:v>0.14950188476036619</c:v>
                </c:pt>
                <c:pt idx="120" formatCode="0.0%">
                  <c:v>0.14997661834457879</c:v>
                </c:pt>
                <c:pt idx="121" formatCode="0.0%">
                  <c:v>0.15032245196463001</c:v>
                </c:pt>
                <c:pt idx="122" formatCode="0.0%">
                  <c:v>0.15032117078339183</c:v>
                </c:pt>
                <c:pt idx="123" formatCode="0.0%">
                  <c:v>0.14997360781208763</c:v>
                </c:pt>
                <c:pt idx="124" formatCode="0.0%">
                  <c:v>0.15087257161672704</c:v>
                </c:pt>
                <c:pt idx="125" formatCode="0.0%">
                  <c:v>0.15118110236220472</c:v>
                </c:pt>
                <c:pt idx="126" formatCode="0.0%">
                  <c:v>0.15149136577708006</c:v>
                </c:pt>
                <c:pt idx="127" formatCode="0.0%">
                  <c:v>0.15208455666470932</c:v>
                </c:pt>
                <c:pt idx="128" formatCode="0.0%">
                  <c:v>0.15297100507086206</c:v>
                </c:pt>
                <c:pt idx="129" formatCode="0.0%">
                  <c:v>0.15337662337662339</c:v>
                </c:pt>
                <c:pt idx="130" formatCode="0.0%">
                  <c:v>0.15326242054741213</c:v>
                </c:pt>
                <c:pt idx="131" formatCode="0.0%">
                  <c:v>0.15351302436817271</c:v>
                </c:pt>
                <c:pt idx="132" formatCode="0.0%">
                  <c:v>0.15389576883384934</c:v>
                </c:pt>
                <c:pt idx="133" formatCode="0.0%">
                  <c:v>0.15398958400308621</c:v>
                </c:pt>
                <c:pt idx="134" formatCode="0.0%">
                  <c:v>0.15460146322680016</c:v>
                </c:pt>
                <c:pt idx="135" formatCode="0.0%">
                  <c:v>0.15477792732166892</c:v>
                </c:pt>
                <c:pt idx="136" formatCode="0.0%">
                  <c:v>0.15459957749183792</c:v>
                </c:pt>
                <c:pt idx="137" formatCode="0.0%">
                  <c:v>0.1544216382121619</c:v>
                </c:pt>
                <c:pt idx="138" formatCode="0.0%">
                  <c:v>0.15473072254519901</c:v>
                </c:pt>
                <c:pt idx="139" formatCode="0.0%">
                  <c:v>0.15537823172677945</c:v>
                </c:pt>
                <c:pt idx="140" formatCode="0.0%">
                  <c:v>0.15552863155209795</c:v>
                </c:pt>
                <c:pt idx="141" formatCode="0.0%">
                  <c:v>0.1554522884970399</c:v>
                </c:pt>
                <c:pt idx="142" formatCode="0.0%">
                  <c:v>0.15556261919898284</c:v>
                </c:pt>
                <c:pt idx="143" formatCode="0.0%">
                  <c:v>0.15537924468422723</c:v>
                </c:pt>
                <c:pt idx="144" formatCode="0.0%">
                  <c:v>0.13577371048252912</c:v>
                </c:pt>
                <c:pt idx="145" formatCode="0.0%">
                  <c:v>0.13593793294541423</c:v>
                </c:pt>
                <c:pt idx="146" formatCode="0.0%">
                  <c:v>0.13627809144248865</c:v>
                </c:pt>
                <c:pt idx="147" formatCode="0.0%">
                  <c:v>0.13630580295402997</c:v>
                </c:pt>
                <c:pt idx="148" formatCode="0.0%">
                  <c:v>0.13643393725143615</c:v>
                </c:pt>
                <c:pt idx="149" formatCode="0.0%">
                  <c:v>0.13634859349145065</c:v>
                </c:pt>
                <c:pt idx="150" formatCode="0.0%">
                  <c:v>0.13615333773959021</c:v>
                </c:pt>
                <c:pt idx="151" formatCode="0.0%">
                  <c:v>0.13604843148046231</c:v>
                </c:pt>
              </c:numCache>
            </c:numRef>
          </c:val>
          <c:extLst>
            <c:ext xmlns:c16="http://schemas.microsoft.com/office/drawing/2014/chart" uri="{C3380CC4-5D6E-409C-BE32-E72D297353CC}">
              <c16:uniqueId val="{00000000-2FC2-4CA6-9E8A-D07D634C3CD4}"/>
            </c:ext>
          </c:extLst>
        </c:ser>
        <c:dLbls>
          <c:showLegendKey val="0"/>
          <c:showVal val="0"/>
          <c:showCatName val="0"/>
          <c:showSerName val="0"/>
          <c:showPercent val="0"/>
          <c:showBubbleSize val="0"/>
        </c:dLbls>
        <c:gapWidth val="150"/>
        <c:axId val="505136168"/>
        <c:axId val="583549536"/>
      </c:barChart>
      <c:lineChart>
        <c:grouping val="standard"/>
        <c:varyColors val="0"/>
        <c:ser>
          <c:idx val="1"/>
          <c:order val="0"/>
          <c:tx>
            <c:strRef>
              <c:f>'L1-Country'!$C$283</c:f>
              <c:strCache>
                <c:ptCount val="1"/>
                <c:pt idx="0">
                  <c:v>Total Positive Cases (Overall)</c:v>
                </c:pt>
              </c:strCache>
            </c:strRef>
          </c:tx>
          <c:spPr>
            <a:ln w="28575" cap="rnd">
              <a:solidFill>
                <a:srgbClr val="FF0000"/>
              </a:solidFill>
              <a:round/>
            </a:ln>
            <a:effectLst/>
          </c:spPr>
          <c:marker>
            <c:symbol val="none"/>
          </c:marker>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'L1-Country'!$D$283:$FB$283</c:f>
              <c:numCache>
                <c:formatCode>General</c:formatCode>
                <c:ptCount val="155"/>
                <c:pt idx="2" formatCode="0">
                  <c:v>0</c:v>
                </c:pt>
                <c:pt idx="3" formatCode="0">
                  <c:v>0</c:v>
                </c:pt>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1</c:v>
                </c:pt>
                <c:pt idx="40" formatCode="0">
                  <c:v>1</c:v>
                </c:pt>
                <c:pt idx="41" formatCode="0">
                  <c:v>3</c:v>
                </c:pt>
                <c:pt idx="42" formatCode="0">
                  <c:v>6</c:v>
                </c:pt>
                <c:pt idx="43" formatCode="0">
                  <c:v>11</c:v>
                </c:pt>
                <c:pt idx="44" formatCode="0">
                  <c:v>16</c:v>
                </c:pt>
                <c:pt idx="45" formatCode="0">
                  <c:v>18</c:v>
                </c:pt>
                <c:pt idx="46" formatCode="0">
                  <c:v>23</c:v>
                </c:pt>
                <c:pt idx="47" formatCode="0">
                  <c:v>27</c:v>
                </c:pt>
                <c:pt idx="48" formatCode="0">
                  <c:v>36</c:v>
                </c:pt>
                <c:pt idx="49" formatCode="0">
                  <c:v>60</c:v>
                </c:pt>
                <c:pt idx="50" formatCode="0">
                  <c:v>85</c:v>
                </c:pt>
                <c:pt idx="51" formatCode="0">
                  <c:v>121</c:v>
                </c:pt>
                <c:pt idx="52" formatCode="0">
                  <c:v>153</c:v>
                </c:pt>
                <c:pt idx="53" formatCode="0">
                  <c:v>171</c:v>
                </c:pt>
                <c:pt idx="54" formatCode="0">
                  <c:v>195</c:v>
                </c:pt>
                <c:pt idx="55" formatCode="0">
                  <c:v>227</c:v>
                </c:pt>
                <c:pt idx="56" formatCode="0">
                  <c:v>266</c:v>
                </c:pt>
                <c:pt idx="57" formatCode="0">
                  <c:v>322</c:v>
                </c:pt>
                <c:pt idx="58" formatCode="0">
                  <c:v>373</c:v>
                </c:pt>
                <c:pt idx="59" formatCode="0">
                  <c:v>416</c:v>
                </c:pt>
                <c:pt idx="60" formatCode="0">
                  <c:v>499</c:v>
                </c:pt>
                <c:pt idx="61" formatCode="0">
                  <c:v>584</c:v>
                </c:pt>
                <c:pt idx="62" formatCode="0">
                  <c:v>719</c:v>
                </c:pt>
                <c:pt idx="63" formatCode="0">
                  <c:v>894</c:v>
                </c:pt>
                <c:pt idx="64" formatCode="0">
                  <c:v>1059</c:v>
                </c:pt>
                <c:pt idx="65" formatCode="0">
                  <c:v>1245</c:v>
                </c:pt>
                <c:pt idx="66" formatCode="0">
                  <c:v>1384</c:v>
                </c:pt>
                <c:pt idx="67" formatCode="0">
                  <c:v>1563</c:v>
                </c:pt>
                <c:pt idx="68" formatCode="0">
                  <c:v>1993</c:v>
                </c:pt>
                <c:pt idx="69" formatCode="0">
                  <c:v>2310</c:v>
                </c:pt>
                <c:pt idx="70" formatCode="0">
                  <c:v>2602</c:v>
                </c:pt>
                <c:pt idx="71" formatCode="0">
                  <c:v>3001</c:v>
                </c:pt>
                <c:pt idx="72" formatCode="0">
                  <c:v>3345</c:v>
                </c:pt>
                <c:pt idx="73" formatCode="0">
                  <c:v>3706</c:v>
                </c:pt>
                <c:pt idx="74" formatCode="0">
                  <c:v>3961</c:v>
                </c:pt>
                <c:pt idx="75" formatCode="0">
                  <c:v>4229</c:v>
                </c:pt>
                <c:pt idx="76" formatCode="0">
                  <c:v>4565</c:v>
                </c:pt>
                <c:pt idx="77" formatCode="0">
                  <c:v>4957</c:v>
                </c:pt>
                <c:pt idx="78" formatCode="0">
                  <c:v>5275</c:v>
                </c:pt>
                <c:pt idx="79" formatCode="0">
                  <c:v>5590</c:v>
                </c:pt>
                <c:pt idx="80" formatCode="0">
                  <c:v>5912</c:v>
                </c:pt>
                <c:pt idx="81" formatCode="0">
                  <c:v>6067</c:v>
                </c:pt>
                <c:pt idx="82" formatCode="0">
                  <c:v>6358</c:v>
                </c:pt>
                <c:pt idx="83" formatCode="0">
                  <c:v>6748</c:v>
                </c:pt>
                <c:pt idx="84" formatCode="0">
                  <c:v>7102</c:v>
                </c:pt>
                <c:pt idx="85" formatCode="0">
                  <c:v>7409</c:v>
                </c:pt>
                <c:pt idx="86" formatCode="0">
                  <c:v>7820</c:v>
                </c:pt>
                <c:pt idx="87" formatCode="0">
                  <c:v>8187</c:v>
                </c:pt>
                <c:pt idx="88" formatCode="0">
                  <c:v>8450</c:v>
                </c:pt>
                <c:pt idx="89" formatCode="0">
                  <c:v>8672</c:v>
                </c:pt>
                <c:pt idx="90" formatCode="0">
                  <c:v>9038</c:v>
                </c:pt>
                <c:pt idx="91" formatCode="0">
                  <c:v>9409</c:v>
                </c:pt>
                <c:pt idx="92" formatCode="0">
                  <c:v>9697</c:v>
                </c:pt>
                <c:pt idx="93" formatCode="0">
                  <c:v>10051</c:v>
                </c:pt>
                <c:pt idx="94" formatCode="0">
                  <c:v>10324</c:v>
                </c:pt>
                <c:pt idx="95" formatCode="0">
                  <c:v>10521</c:v>
                </c:pt>
                <c:pt idx="96" formatCode="0">
                  <c:v>10721</c:v>
                </c:pt>
                <c:pt idx="97" formatCode="0">
                  <c:v>11034</c:v>
                </c:pt>
                <c:pt idx="98" formatCode="0">
                  <c:v>11353</c:v>
                </c:pt>
                <c:pt idx="99" formatCode="0">
                  <c:v>11654</c:v>
                </c:pt>
                <c:pt idx="100" formatCode="0">
                  <c:v>11927</c:v>
                </c:pt>
                <c:pt idx="101" formatCode="0">
                  <c:v>12097</c:v>
                </c:pt>
                <c:pt idx="102" formatCode="0">
                  <c:v>12266</c:v>
                </c:pt>
                <c:pt idx="103" formatCode="0">
                  <c:v>12437</c:v>
                </c:pt>
                <c:pt idx="104" formatCode="0">
                  <c:v>12709</c:v>
                </c:pt>
                <c:pt idx="105" formatCode="0">
                  <c:v>12924</c:v>
                </c:pt>
                <c:pt idx="106" formatCode="0">
                  <c:v>13149</c:v>
                </c:pt>
                <c:pt idx="107" formatCode="0">
                  <c:v>13305</c:v>
                </c:pt>
                <c:pt idx="108" formatCode="0">
                  <c:v>13486</c:v>
                </c:pt>
                <c:pt idx="109" formatCode="0">
                  <c:v>13627</c:v>
                </c:pt>
                <c:pt idx="110" formatCode="0">
                  <c:v>13763</c:v>
                </c:pt>
                <c:pt idx="111" formatCode="0">
                  <c:v>13929</c:v>
                </c:pt>
                <c:pt idx="112" formatCode="0">
                  <c:v>14117</c:v>
                </c:pt>
                <c:pt idx="113" formatCode="0">
                  <c:v>14260</c:v>
                </c:pt>
                <c:pt idx="114" formatCode="0">
                  <c:v>14447</c:v>
                </c:pt>
                <c:pt idx="115" formatCode="0">
                  <c:v>14537</c:v>
                </c:pt>
                <c:pt idx="116" formatCode="0">
                  <c:v>14594</c:v>
                </c:pt>
                <c:pt idx="117" formatCode="0">
                  <c:v>14655</c:v>
                </c:pt>
                <c:pt idx="118" formatCode="0">
                  <c:v>14751</c:v>
                </c:pt>
                <c:pt idx="119" formatCode="0">
                  <c:v>14856</c:v>
                </c:pt>
                <c:pt idx="120" formatCode="0">
                  <c:v>14969</c:v>
                </c:pt>
                <c:pt idx="121" formatCode="0">
                  <c:v>15041</c:v>
                </c:pt>
                <c:pt idx="122" formatCode="0">
                  <c:v>15101</c:v>
                </c:pt>
                <c:pt idx="123" formatCode="0">
                  <c:v>15156</c:v>
                </c:pt>
                <c:pt idx="124" formatCode="0">
                  <c:v>15185</c:v>
                </c:pt>
                <c:pt idx="125" formatCode="0">
                  <c:v>15240</c:v>
                </c:pt>
                <c:pt idx="126" formatCode="0">
                  <c:v>15288</c:v>
                </c:pt>
                <c:pt idx="127" formatCode="0">
                  <c:v>15327</c:v>
                </c:pt>
                <c:pt idx="128" formatCode="0">
                  <c:v>15382</c:v>
                </c:pt>
                <c:pt idx="129" formatCode="0">
                  <c:v>15400</c:v>
                </c:pt>
                <c:pt idx="130" formatCode="0">
                  <c:v>15418</c:v>
                </c:pt>
                <c:pt idx="131" formatCode="0">
                  <c:v>15471</c:v>
                </c:pt>
                <c:pt idx="132" formatCode="0">
                  <c:v>15504</c:v>
                </c:pt>
                <c:pt idx="133" formatCode="0">
                  <c:v>15553</c:v>
                </c:pt>
                <c:pt idx="134" formatCode="0">
                  <c:v>15582</c:v>
                </c:pt>
                <c:pt idx="135" formatCode="0">
                  <c:v>15603</c:v>
                </c:pt>
                <c:pt idx="136" formatCode="0">
                  <c:v>15621</c:v>
                </c:pt>
                <c:pt idx="137" formatCode="0">
                  <c:v>15639</c:v>
                </c:pt>
                <c:pt idx="138" formatCode="0">
                  <c:v>15653</c:v>
                </c:pt>
                <c:pt idx="139" formatCode="0">
                  <c:v>15665</c:v>
                </c:pt>
                <c:pt idx="140" formatCode="0">
                  <c:v>15682</c:v>
                </c:pt>
                <c:pt idx="141" formatCode="0">
                  <c:v>15709</c:v>
                </c:pt>
                <c:pt idx="142" formatCode="0">
                  <c:v>15730</c:v>
                </c:pt>
                <c:pt idx="143" formatCode="0">
                  <c:v>15755</c:v>
                </c:pt>
                <c:pt idx="144" formatCode="0">
                  <c:v>18030</c:v>
                </c:pt>
                <c:pt idx="145" formatCode="0">
                  <c:v>18045</c:v>
                </c:pt>
                <c:pt idx="146" formatCode="0">
                  <c:v>18066</c:v>
                </c:pt>
                <c:pt idx="147" formatCode="0">
                  <c:v>18077</c:v>
                </c:pt>
                <c:pt idx="148" formatCode="0">
                  <c:v>18104</c:v>
                </c:pt>
                <c:pt idx="149" formatCode="0">
                  <c:v>18130</c:v>
                </c:pt>
                <c:pt idx="150" formatCode="0">
                  <c:v>18156</c:v>
                </c:pt>
                <c:pt idx="151" formatCode="0">
                  <c:v>18170</c:v>
                </c:pt>
              </c:numCache>
            </c:numRef>
          </c:val>
          <c:smooth val="0"/>
          <c:extLst>
            <c:ext xmlns:c16="http://schemas.microsoft.com/office/drawing/2014/chart" uri="{C3380CC4-5D6E-409C-BE32-E72D297353CC}">
              <c16:uniqueId val="{00000001-2FC2-4CA6-9E8A-D07D634C3CD4}"/>
            </c:ext>
          </c:extLst>
        </c:ser>
        <c:dLbls>
          <c:showLegendKey val="0"/>
          <c:showVal val="0"/>
          <c:showCatName val="0"/>
          <c:showSerName val="0"/>
          <c:showPercent val="0"/>
          <c:showBubbleSize val="0"/>
        </c:dLbls>
        <c:marker val="1"/>
        <c:smooth val="0"/>
        <c:axId val="769458856"/>
        <c:axId val="769461480"/>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2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5"/>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Testing in </a:t>
            </a:r>
            <a:r>
              <a:rPr lang="en-GB" b="1">
                <a:solidFill>
                  <a:schemeClr val="accent2"/>
                </a:solidFill>
              </a:rPr>
              <a:t>Northern Ireland</a:t>
            </a:r>
          </a:p>
          <a:p>
            <a:pPr>
              <a:defRPr/>
            </a:pPr>
            <a:r>
              <a:rPr lang="en-GB"/>
              <a:t>Daily</a:t>
            </a:r>
            <a:r>
              <a:rPr lang="en-GB" baseline="0"/>
              <a:t> Positive and Negative Cases (Bars + Axis on the Left), Daily Positive Rates (Line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'L1-Country'!$C$317</c:f>
              <c:strCache>
                <c:ptCount val="1"/>
                <c:pt idx="0">
                  <c:v>Daily Positive Cases</c:v>
                </c:pt>
              </c:strCache>
            </c:strRef>
          </c:tx>
          <c:spPr>
            <a:solidFill>
              <a:srgbClr val="FF0000"/>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'L1-Country'!$D$317:$FB$317</c:f>
              <c:numCache>
                <c:formatCode>General</c:formatCode>
                <c:ptCount val="155"/>
                <c:pt idx="3" formatCode="0">
                  <c:v>0</c:v>
                </c:pt>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1</c:v>
                </c:pt>
                <c:pt idx="36" formatCode="0">
                  <c:v>0</c:v>
                </c:pt>
                <c:pt idx="37" formatCode="0">
                  <c:v>0</c:v>
                </c:pt>
                <c:pt idx="38" formatCode="0">
                  <c:v>0</c:v>
                </c:pt>
                <c:pt idx="39" formatCode="0">
                  <c:v>0</c:v>
                </c:pt>
                <c:pt idx="40" formatCode="0">
                  <c:v>0</c:v>
                </c:pt>
                <c:pt idx="41" formatCode="0">
                  <c:v>0</c:v>
                </c:pt>
                <c:pt idx="42" formatCode="0">
                  <c:v>0</c:v>
                </c:pt>
                <c:pt idx="43" formatCode="0">
                  <c:v>2</c:v>
                </c:pt>
                <c:pt idx="44" formatCode="0">
                  <c:v>4</c:v>
                </c:pt>
                <c:pt idx="45" formatCode="0">
                  <c:v>5</c:v>
                </c:pt>
                <c:pt idx="46" formatCode="0">
                  <c:v>0</c:v>
                </c:pt>
                <c:pt idx="47" formatCode="0">
                  <c:v>4</c:v>
                </c:pt>
                <c:pt idx="48" formatCode="0">
                  <c:v>2</c:v>
                </c:pt>
                <c:pt idx="49" formatCode="0">
                  <c:v>2</c:v>
                </c:pt>
                <c:pt idx="50" formatCode="0">
                  <c:v>9</c:v>
                </c:pt>
                <c:pt idx="51" formatCode="0">
                  <c:v>5</c:v>
                </c:pt>
                <c:pt idx="52" formatCode="0">
                  <c:v>11</c:v>
                </c:pt>
                <c:pt idx="53" formatCode="0">
                  <c:v>7</c:v>
                </c:pt>
                <c:pt idx="54" formatCode="0">
                  <c:v>10</c:v>
                </c:pt>
                <c:pt idx="55" formatCode="0">
                  <c:v>6</c:v>
                </c:pt>
                <c:pt idx="56" formatCode="0">
                  <c:v>9</c:v>
                </c:pt>
                <c:pt idx="57" formatCode="0">
                  <c:v>9</c:v>
                </c:pt>
                <c:pt idx="58" formatCode="0">
                  <c:v>22</c:v>
                </c:pt>
                <c:pt idx="59" formatCode="0">
                  <c:v>20</c:v>
                </c:pt>
                <c:pt idx="60" formatCode="0">
                  <c:v>20</c:v>
                </c:pt>
                <c:pt idx="61" formatCode="0">
                  <c:v>24</c:v>
                </c:pt>
                <c:pt idx="62" formatCode="0">
                  <c:v>37</c:v>
                </c:pt>
                <c:pt idx="63" formatCode="0">
                  <c:v>32</c:v>
                </c:pt>
                <c:pt idx="64" formatCode="0">
                  <c:v>34</c:v>
                </c:pt>
                <c:pt idx="65" formatCode="0">
                  <c:v>49</c:v>
                </c:pt>
                <c:pt idx="66" formatCode="0">
                  <c:v>86</c:v>
                </c:pt>
                <c:pt idx="67" formatCode="0">
                  <c:v>123</c:v>
                </c:pt>
                <c:pt idx="68" formatCode="0">
                  <c:v>53</c:v>
                </c:pt>
                <c:pt idx="69" formatCode="0">
                  <c:v>103</c:v>
                </c:pt>
                <c:pt idx="70" formatCode="0">
                  <c:v>85</c:v>
                </c:pt>
                <c:pt idx="71" formatCode="0">
                  <c:v>130</c:v>
                </c:pt>
                <c:pt idx="72" formatCode="0">
                  <c:v>94</c:v>
                </c:pt>
                <c:pt idx="73" formatCode="0">
                  <c:v>91</c:v>
                </c:pt>
                <c:pt idx="74" formatCode="0">
                  <c:v>69</c:v>
                </c:pt>
                <c:pt idx="75" formatCode="0">
                  <c:v>97</c:v>
                </c:pt>
                <c:pt idx="76" formatCode="0">
                  <c:v>84</c:v>
                </c:pt>
                <c:pt idx="77" formatCode="0">
                  <c:v>138</c:v>
                </c:pt>
                <c:pt idx="78" formatCode="0">
                  <c:v>112</c:v>
                </c:pt>
                <c:pt idx="79" formatCode="0">
                  <c:v>128</c:v>
                </c:pt>
                <c:pt idx="80" formatCode="0">
                  <c:v>89</c:v>
                </c:pt>
                <c:pt idx="81" formatCode="0">
                  <c:v>76</c:v>
                </c:pt>
                <c:pt idx="82" formatCode="0">
                  <c:v>85</c:v>
                </c:pt>
                <c:pt idx="83" formatCode="0">
                  <c:v>121</c:v>
                </c:pt>
                <c:pt idx="84" formatCode="0">
                  <c:v>113</c:v>
                </c:pt>
                <c:pt idx="85" formatCode="0">
                  <c:v>137</c:v>
                </c:pt>
                <c:pt idx="86" formatCode="0">
                  <c:v>148</c:v>
                </c:pt>
                <c:pt idx="87" formatCode="0">
                  <c:v>159</c:v>
                </c:pt>
                <c:pt idx="88" formatCode="0">
                  <c:v>83</c:v>
                </c:pt>
                <c:pt idx="89" formatCode="0">
                  <c:v>30</c:v>
                </c:pt>
                <c:pt idx="90" formatCode="0">
                  <c:v>116</c:v>
                </c:pt>
                <c:pt idx="91" formatCode="0">
                  <c:v>142</c:v>
                </c:pt>
                <c:pt idx="92" formatCode="0">
                  <c:v>106</c:v>
                </c:pt>
                <c:pt idx="93" formatCode="0">
                  <c:v>104</c:v>
                </c:pt>
                <c:pt idx="94" formatCode="0">
                  <c:v>82</c:v>
                </c:pt>
                <c:pt idx="95" formatCode="0">
                  <c:v>66</c:v>
                </c:pt>
                <c:pt idx="96" formatCode="0">
                  <c:v>34</c:v>
                </c:pt>
                <c:pt idx="97" formatCode="0">
                  <c:v>55</c:v>
                </c:pt>
                <c:pt idx="98" formatCode="0">
                  <c:v>73</c:v>
                </c:pt>
                <c:pt idx="99" formatCode="0">
                  <c:v>87</c:v>
                </c:pt>
                <c:pt idx="100" formatCode="0">
                  <c:v>66</c:v>
                </c:pt>
                <c:pt idx="101" formatCode="0">
                  <c:v>78</c:v>
                </c:pt>
                <c:pt idx="102" formatCode="0">
                  <c:v>69</c:v>
                </c:pt>
                <c:pt idx="103" formatCode="0">
                  <c:v>45</c:v>
                </c:pt>
                <c:pt idx="104" formatCode="0">
                  <c:v>53</c:v>
                </c:pt>
                <c:pt idx="105" formatCode="0">
                  <c:v>50</c:v>
                </c:pt>
                <c:pt idx="106" formatCode="0">
                  <c:v>38</c:v>
                </c:pt>
                <c:pt idx="107" formatCode="0">
                  <c:v>56</c:v>
                </c:pt>
                <c:pt idx="108" formatCode="0">
                  <c:v>41</c:v>
                </c:pt>
                <c:pt idx="109" formatCode="0">
                  <c:v>30</c:v>
                </c:pt>
                <c:pt idx="110" formatCode="0">
                  <c:v>44</c:v>
                </c:pt>
                <c:pt idx="111" formatCode="0">
                  <c:v>60</c:v>
                </c:pt>
                <c:pt idx="112" formatCode="0">
                  <c:v>38</c:v>
                </c:pt>
                <c:pt idx="113" formatCode="0">
                  <c:v>26</c:v>
                </c:pt>
                <c:pt idx="114" formatCode="0">
                  <c:v>40</c:v>
                </c:pt>
                <c:pt idx="117" formatCode="0">
                  <c:v>20</c:v>
                </c:pt>
                <c:pt idx="118" formatCode="0">
                  <c:v>18</c:v>
                </c:pt>
                <c:pt idx="119" formatCode="0">
                  <c:v>42</c:v>
                </c:pt>
                <c:pt idx="120" formatCode="0">
                  <c:v>23</c:v>
                </c:pt>
                <c:pt idx="121" formatCode="0">
                  <c:v>41</c:v>
                </c:pt>
                <c:pt idx="122" formatCode="0">
                  <c:v>25</c:v>
                </c:pt>
                <c:pt idx="123" formatCode="0">
                  <c:v>39</c:v>
                </c:pt>
                <c:pt idx="124" formatCode="0">
                  <c:v>28</c:v>
                </c:pt>
                <c:pt idx="125" formatCode="0">
                  <c:v>26</c:v>
                </c:pt>
                <c:pt idx="126" formatCode="0">
                  <c:v>16</c:v>
                </c:pt>
                <c:pt idx="127" formatCode="0">
                  <c:v>17</c:v>
                </c:pt>
                <c:pt idx="128" formatCode="0">
                  <c:v>13</c:v>
                </c:pt>
                <c:pt idx="129" formatCode="0">
                  <c:v>7</c:v>
                </c:pt>
                <c:pt idx="130" formatCode="0">
                  <c:v>12</c:v>
                </c:pt>
                <c:pt idx="131" formatCode="0">
                  <c:v>4</c:v>
                </c:pt>
                <c:pt idx="132" formatCode="0">
                  <c:v>8</c:v>
                </c:pt>
                <c:pt idx="133" formatCode="0">
                  <c:v>33</c:v>
                </c:pt>
                <c:pt idx="134" formatCode="0">
                  <c:v>3</c:v>
                </c:pt>
                <c:pt idx="135" formatCode="0">
                  <c:v>14</c:v>
                </c:pt>
                <c:pt idx="136" formatCode="0">
                  <c:v>6</c:v>
                </c:pt>
                <c:pt idx="137" formatCode="0">
                  <c:v>6</c:v>
                </c:pt>
                <c:pt idx="138" formatCode="0">
                  <c:v>3</c:v>
                </c:pt>
                <c:pt idx="139" formatCode="0">
                  <c:v>13</c:v>
                </c:pt>
                <c:pt idx="140" formatCode="0">
                  <c:v>4</c:v>
                </c:pt>
                <c:pt idx="141" formatCode="0">
                  <c:v>16</c:v>
                </c:pt>
                <c:pt idx="142" formatCode="0">
                  <c:v>3</c:v>
                </c:pt>
                <c:pt idx="143" formatCode="0">
                  <c:v>7</c:v>
                </c:pt>
                <c:pt idx="144" formatCode="0">
                  <c:v>4</c:v>
                </c:pt>
                <c:pt idx="145" formatCode="0">
                  <c:v>2</c:v>
                </c:pt>
                <c:pt idx="146" formatCode="0">
                  <c:v>8</c:v>
                </c:pt>
                <c:pt idx="147" formatCode="0">
                  <c:v>1</c:v>
                </c:pt>
                <c:pt idx="148" formatCode="0">
                  <c:v>3</c:v>
                </c:pt>
                <c:pt idx="149" formatCode="0">
                  <c:v>0</c:v>
                </c:pt>
                <c:pt idx="150" formatCode="0">
                  <c:v>4</c:v>
                </c:pt>
                <c:pt idx="151" formatCode="0">
                  <c:v>1</c:v>
                </c:pt>
              </c:numCache>
            </c:numRef>
          </c:val>
          <c:extLst>
            <c:ext xmlns:c16="http://schemas.microsoft.com/office/drawing/2014/chart" uri="{C3380CC4-5D6E-409C-BE32-E72D297353CC}">
              <c16:uniqueId val="{00000000-FF5E-47DC-8411-DAEA3846F2FC}"/>
            </c:ext>
          </c:extLst>
        </c:ser>
        <c:ser>
          <c:idx val="1"/>
          <c:order val="1"/>
          <c:tx>
            <c:strRef>
              <c:f>'L1-Country'!$C$316</c:f>
              <c:strCache>
                <c:ptCount val="1"/>
                <c:pt idx="0">
                  <c:v>Daily Negative Cases</c:v>
                </c:pt>
              </c:strCache>
            </c:strRef>
          </c:tx>
          <c:spPr>
            <a:solidFill>
              <a:schemeClr val="accent6">
                <a:lumMod val="40000"/>
                <a:lumOff val="60000"/>
              </a:schemeClr>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'L1-Country'!$D$316:$FB$316</c:f>
              <c:numCache>
                <c:formatCode>General</c:formatCode>
                <c:ptCount val="155"/>
                <c:pt idx="47" formatCode="0">
                  <c:v>11</c:v>
                </c:pt>
                <c:pt idx="48" formatCode="0">
                  <c:v>7</c:v>
                </c:pt>
                <c:pt idx="49" formatCode="0">
                  <c:v>31</c:v>
                </c:pt>
                <c:pt idx="50" formatCode="0">
                  <c:v>33</c:v>
                </c:pt>
                <c:pt idx="61" formatCode="0">
                  <c:v>273</c:v>
                </c:pt>
                <c:pt idx="62" formatCode="0">
                  <c:v>346</c:v>
                </c:pt>
                <c:pt idx="63" formatCode="0">
                  <c:v>312</c:v>
                </c:pt>
                <c:pt idx="64" formatCode="0">
                  <c:v>264</c:v>
                </c:pt>
                <c:pt idx="65" formatCode="0">
                  <c:v>222</c:v>
                </c:pt>
                <c:pt idx="66" formatCode="0">
                  <c:v>657</c:v>
                </c:pt>
                <c:pt idx="67" formatCode="0">
                  <c:v>377</c:v>
                </c:pt>
                <c:pt idx="68" formatCode="0">
                  <c:v>279</c:v>
                </c:pt>
                <c:pt idx="69" formatCode="0">
                  <c:v>477</c:v>
                </c:pt>
                <c:pt idx="70" formatCode="0">
                  <c:v>358</c:v>
                </c:pt>
                <c:pt idx="71" formatCode="0">
                  <c:v>495</c:v>
                </c:pt>
                <c:pt idx="72" formatCode="0">
                  <c:v>412</c:v>
                </c:pt>
                <c:pt idx="73" formatCode="0">
                  <c:v>356</c:v>
                </c:pt>
                <c:pt idx="74" formatCode="0">
                  <c:v>184</c:v>
                </c:pt>
                <c:pt idx="75" formatCode="0">
                  <c:v>324</c:v>
                </c:pt>
                <c:pt idx="76" formatCode="0">
                  <c:v>324</c:v>
                </c:pt>
                <c:pt idx="77" formatCode="0">
                  <c:v>495</c:v>
                </c:pt>
                <c:pt idx="78" formatCode="0">
                  <c:v>672</c:v>
                </c:pt>
                <c:pt idx="79" formatCode="0">
                  <c:v>632</c:v>
                </c:pt>
                <c:pt idx="80" formatCode="0">
                  <c:v>344</c:v>
                </c:pt>
                <c:pt idx="81" formatCode="0">
                  <c:v>356</c:v>
                </c:pt>
                <c:pt idx="82" formatCode="0">
                  <c:v>371</c:v>
                </c:pt>
                <c:pt idx="83" formatCode="0">
                  <c:v>456</c:v>
                </c:pt>
                <c:pt idx="84" formatCode="0">
                  <c:v>453</c:v>
                </c:pt>
                <c:pt idx="85" formatCode="0">
                  <c:v>635</c:v>
                </c:pt>
                <c:pt idx="86" formatCode="0">
                  <c:v>579</c:v>
                </c:pt>
                <c:pt idx="87" formatCode="0">
                  <c:v>576</c:v>
                </c:pt>
                <c:pt idx="91" formatCode="0">
                  <c:v>716</c:v>
                </c:pt>
                <c:pt idx="92" formatCode="0">
                  <c:v>530</c:v>
                </c:pt>
                <c:pt idx="93" formatCode="0">
                  <c:v>690</c:v>
                </c:pt>
                <c:pt idx="94" formatCode="0">
                  <c:v>604</c:v>
                </c:pt>
                <c:pt idx="95" formatCode="0">
                  <c:v>531</c:v>
                </c:pt>
                <c:pt idx="100" formatCode="0">
                  <c:v>982</c:v>
                </c:pt>
                <c:pt idx="101" formatCode="0">
                  <c:v>878</c:v>
                </c:pt>
                <c:pt idx="102" formatCode="0">
                  <c:v>1034</c:v>
                </c:pt>
                <c:pt idx="103" formatCode="0">
                  <c:v>803</c:v>
                </c:pt>
                <c:pt idx="104" formatCode="0">
                  <c:v>963</c:v>
                </c:pt>
                <c:pt idx="105" formatCode="0">
                  <c:v>1000</c:v>
                </c:pt>
                <c:pt idx="106" formatCode="0">
                  <c:v>1166</c:v>
                </c:pt>
                <c:pt idx="107" formatCode="0">
                  <c:v>1003</c:v>
                </c:pt>
                <c:pt idx="108" formatCode="0">
                  <c:v>920</c:v>
                </c:pt>
                <c:pt idx="109" formatCode="0">
                  <c:v>775</c:v>
                </c:pt>
                <c:pt idx="110" formatCode="0">
                  <c:v>656</c:v>
                </c:pt>
                <c:pt idx="111" formatCode="0">
                  <c:v>996</c:v>
                </c:pt>
                <c:pt idx="112" formatCode="0">
                  <c:v>985</c:v>
                </c:pt>
                <c:pt idx="113" formatCode="0">
                  <c:v>971</c:v>
                </c:pt>
                <c:pt idx="114" formatCode="0">
                  <c:v>1059</c:v>
                </c:pt>
                <c:pt idx="117" formatCode="0">
                  <c:v>646</c:v>
                </c:pt>
                <c:pt idx="118" formatCode="0">
                  <c:v>877</c:v>
                </c:pt>
                <c:pt idx="119" formatCode="0">
                  <c:v>1042</c:v>
                </c:pt>
                <c:pt idx="120" formatCode="0">
                  <c:v>1155</c:v>
                </c:pt>
                <c:pt idx="121" formatCode="0">
                  <c:v>1142</c:v>
                </c:pt>
                <c:pt idx="122" formatCode="0">
                  <c:v>1056</c:v>
                </c:pt>
                <c:pt idx="123" formatCode="0">
                  <c:v>807</c:v>
                </c:pt>
                <c:pt idx="124" formatCode="0">
                  <c:v>659</c:v>
                </c:pt>
                <c:pt idx="125" formatCode="0">
                  <c:v>819</c:v>
                </c:pt>
                <c:pt idx="126" formatCode="0">
                  <c:v>1045</c:v>
                </c:pt>
                <c:pt idx="127" formatCode="0">
                  <c:v>1061</c:v>
                </c:pt>
                <c:pt idx="128" formatCode="0">
                  <c:v>836</c:v>
                </c:pt>
                <c:pt idx="129" formatCode="0">
                  <c:v>915</c:v>
                </c:pt>
                <c:pt idx="130" formatCode="0">
                  <c:v>812</c:v>
                </c:pt>
                <c:pt idx="131" formatCode="0">
                  <c:v>580</c:v>
                </c:pt>
                <c:pt idx="132" formatCode="0">
                  <c:v>879</c:v>
                </c:pt>
                <c:pt idx="133" formatCode="0">
                  <c:v>1277</c:v>
                </c:pt>
                <c:pt idx="134" formatCode="0">
                  <c:v>1095</c:v>
                </c:pt>
                <c:pt idx="135" formatCode="0">
                  <c:v>1105</c:v>
                </c:pt>
                <c:pt idx="136" formatCode="0">
                  <c:v>891</c:v>
                </c:pt>
                <c:pt idx="137" formatCode="0">
                  <c:v>955</c:v>
                </c:pt>
                <c:pt idx="138" formatCode="0">
                  <c:v>701</c:v>
                </c:pt>
                <c:pt idx="139" formatCode="0">
                  <c:v>818</c:v>
                </c:pt>
                <c:pt idx="140" formatCode="0">
                  <c:v>1181</c:v>
                </c:pt>
                <c:pt idx="141" formatCode="0">
                  <c:v>870</c:v>
                </c:pt>
                <c:pt idx="142" formatCode="0">
                  <c:v>992</c:v>
                </c:pt>
                <c:pt idx="143" formatCode="0">
                  <c:v>741</c:v>
                </c:pt>
                <c:pt idx="144" formatCode="0">
                  <c:v>716</c:v>
                </c:pt>
                <c:pt idx="145" formatCode="0">
                  <c:v>648</c:v>
                </c:pt>
                <c:pt idx="146" formatCode="0">
                  <c:v>1003</c:v>
                </c:pt>
                <c:pt idx="147" formatCode="0">
                  <c:v>1025</c:v>
                </c:pt>
                <c:pt idx="148" formatCode="0">
                  <c:v>811</c:v>
                </c:pt>
                <c:pt idx="149" formatCode="0">
                  <c:v>995</c:v>
                </c:pt>
                <c:pt idx="150" formatCode="0">
                  <c:v>796</c:v>
                </c:pt>
                <c:pt idx="151" formatCode="0">
                  <c:v>456</c:v>
                </c:pt>
              </c:numCache>
            </c:numRef>
          </c:val>
          <c:extLst>
            <c:ext xmlns:c16="http://schemas.microsoft.com/office/drawing/2014/chart" uri="{C3380CC4-5D6E-409C-BE32-E72D297353CC}">
              <c16:uniqueId val="{00000001-FF5E-47DC-8411-DAEA3846F2FC}"/>
            </c:ext>
          </c:extLst>
        </c:ser>
        <c:dLbls>
          <c:showLegendKey val="0"/>
          <c:showVal val="0"/>
          <c:showCatName val="0"/>
          <c:showSerName val="0"/>
          <c:showPercent val="0"/>
          <c:showBubbleSize val="0"/>
        </c:dLbls>
        <c:gapWidth val="150"/>
        <c:overlap val="100"/>
        <c:axId val="769458856"/>
        <c:axId val="769461480"/>
      </c:barChart>
      <c:lineChart>
        <c:grouping val="standard"/>
        <c:varyColors val="0"/>
        <c:ser>
          <c:idx val="2"/>
          <c:order val="2"/>
          <c:tx>
            <c:strRef>
              <c:f>'L1-Country'!$C$318</c:f>
              <c:strCache>
                <c:ptCount val="1"/>
                <c:pt idx="0">
                  <c:v>Daily Positive Rate</c:v>
                </c:pt>
              </c:strCache>
            </c:strRef>
          </c:tx>
          <c:spPr>
            <a:ln w="15875" cap="rnd">
              <a:solidFill>
                <a:schemeClr val="accent2"/>
              </a:solidFill>
              <a:round/>
            </a:ln>
            <a:effectLst/>
          </c:spPr>
          <c:marker>
            <c:symbol val="none"/>
          </c:marker>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'L1-Country'!$D$318:$FB$318</c:f>
              <c:numCache>
                <c:formatCode>General</c:formatCode>
                <c:ptCount val="155"/>
                <c:pt idx="47" formatCode="0.0%">
                  <c:v>0.26666666666666666</c:v>
                </c:pt>
                <c:pt idx="48" formatCode="0.0%">
                  <c:v>0.22222222222222221</c:v>
                </c:pt>
                <c:pt idx="49" formatCode="0.0%">
                  <c:v>6.0606060606060608E-2</c:v>
                </c:pt>
                <c:pt idx="50" formatCode="0.0%">
                  <c:v>0.21428571428571427</c:v>
                </c:pt>
                <c:pt idx="61" formatCode="0.0%">
                  <c:v>8.0808080808080815E-2</c:v>
                </c:pt>
                <c:pt idx="62" formatCode="0.0%">
                  <c:v>9.6605744125326368E-2</c:v>
                </c:pt>
                <c:pt idx="63" formatCode="0.0%">
                  <c:v>9.3023255813953487E-2</c:v>
                </c:pt>
                <c:pt idx="64" formatCode="0.0%">
                  <c:v>0.11409395973154363</c:v>
                </c:pt>
                <c:pt idx="65" formatCode="0.0%">
                  <c:v>0.18014705882352941</c:v>
                </c:pt>
                <c:pt idx="66" formatCode="0.0%">
                  <c:v>0.11590296495956873</c:v>
                </c:pt>
                <c:pt idx="67" formatCode="0.0%">
                  <c:v>0.23976608187134502</c:v>
                </c:pt>
                <c:pt idx="68" formatCode="0.0%">
                  <c:v>0.15406976744186046</c:v>
                </c:pt>
                <c:pt idx="69" formatCode="0.0%">
                  <c:v>0.18230088495575222</c:v>
                </c:pt>
                <c:pt idx="70" formatCode="0.0%">
                  <c:v>0.18930957683741648</c:v>
                </c:pt>
                <c:pt idx="71" formatCode="0.0%">
                  <c:v>0.20766773162939298</c:v>
                </c:pt>
                <c:pt idx="72" formatCode="0.0%">
                  <c:v>0.18467583497053044</c:v>
                </c:pt>
                <c:pt idx="73" formatCode="0.0%">
                  <c:v>0.20132743362831859</c:v>
                </c:pt>
                <c:pt idx="74" formatCode="0.0%">
                  <c:v>0.27165354330708663</c:v>
                </c:pt>
                <c:pt idx="75" formatCode="0.0%">
                  <c:v>0.23205741626794257</c:v>
                </c:pt>
                <c:pt idx="76" formatCode="0.0%">
                  <c:v>0.20689655172413793</c:v>
                </c:pt>
                <c:pt idx="77" formatCode="0.0%">
                  <c:v>0.215962441314554</c:v>
                </c:pt>
                <c:pt idx="78" formatCode="0.0%">
                  <c:v>0.13947696139476962</c:v>
                </c:pt>
                <c:pt idx="79" formatCode="0.0%">
                  <c:v>0.16864295125164691</c:v>
                </c:pt>
                <c:pt idx="80" formatCode="0.0%">
                  <c:v>0.20506912442396313</c:v>
                </c:pt>
                <c:pt idx="81" formatCode="0.0%">
                  <c:v>0.17511520737327188</c:v>
                </c:pt>
                <c:pt idx="82" formatCode="0.0%">
                  <c:v>0.18398268398268397</c:v>
                </c:pt>
                <c:pt idx="83" formatCode="0.0%">
                  <c:v>0.20970537261698441</c:v>
                </c:pt>
                <c:pt idx="84" formatCode="0.0%">
                  <c:v>0.198943661971831</c:v>
                </c:pt>
                <c:pt idx="85" formatCode="0.0%">
                  <c:v>0.17452229299363056</c:v>
                </c:pt>
                <c:pt idx="86" formatCode="0.0%">
                  <c:v>0.20441988950276244</c:v>
                </c:pt>
                <c:pt idx="87" formatCode="0.0%">
                  <c:v>0.2145748987854251</c:v>
                </c:pt>
                <c:pt idx="91" formatCode="0.0%">
                  <c:v>0.1655011655011655</c:v>
                </c:pt>
                <c:pt idx="92" formatCode="0.0%">
                  <c:v>0.16666666666666666</c:v>
                </c:pt>
                <c:pt idx="93" formatCode="0.0%">
                  <c:v>0.13098236775818639</c:v>
                </c:pt>
                <c:pt idx="94" formatCode="0.0%">
                  <c:v>0.119533527696793</c:v>
                </c:pt>
                <c:pt idx="95" formatCode="0.0%">
                  <c:v>0.11055276381909548</c:v>
                </c:pt>
                <c:pt idx="100" formatCode="0.0%">
                  <c:v>6.2977099236641215E-2</c:v>
                </c:pt>
                <c:pt idx="101" formatCode="0.0%">
                  <c:v>8.1589958158995821E-2</c:v>
                </c:pt>
                <c:pt idx="102" formatCode="0.0%">
                  <c:v>6.2556663644605617E-2</c:v>
                </c:pt>
                <c:pt idx="103" formatCode="0.0%">
                  <c:v>5.3066037735849059E-2</c:v>
                </c:pt>
                <c:pt idx="104" formatCode="0.0%">
                  <c:v>5.190989226248776E-2</c:v>
                </c:pt>
                <c:pt idx="105" formatCode="0.0%">
                  <c:v>4.743833017077799E-2</c:v>
                </c:pt>
                <c:pt idx="106" formatCode="0.0%">
                  <c:v>3.1613976705490848E-2</c:v>
                </c:pt>
                <c:pt idx="107" formatCode="0.0%">
                  <c:v>5.2930056710775046E-2</c:v>
                </c:pt>
                <c:pt idx="108" formatCode="0.0%">
                  <c:v>4.2575285565939772E-2</c:v>
                </c:pt>
                <c:pt idx="109" formatCode="0.0%">
                  <c:v>3.7220843672456573E-2</c:v>
                </c:pt>
                <c:pt idx="110" formatCode="0.0%">
                  <c:v>6.25E-2</c:v>
                </c:pt>
                <c:pt idx="111" formatCode="0.0%">
                  <c:v>5.6764427625354781E-2</c:v>
                </c:pt>
                <c:pt idx="112" formatCode="0.0%">
                  <c:v>3.7218413320274243E-2</c:v>
                </c:pt>
                <c:pt idx="113" formatCode="0.0%">
                  <c:v>2.6026026026026026E-2</c:v>
                </c:pt>
                <c:pt idx="114" formatCode="0.0%">
                  <c:v>3.6101083032490974E-2</c:v>
                </c:pt>
                <c:pt idx="117" formatCode="0.0%">
                  <c:v>3.0211480362537766E-2</c:v>
                </c:pt>
                <c:pt idx="118" formatCode="0.0%">
                  <c:v>2.0224719101123594E-2</c:v>
                </c:pt>
                <c:pt idx="119" formatCode="0.0%">
                  <c:v>3.8745387453874541E-2</c:v>
                </c:pt>
                <c:pt idx="120" formatCode="0.0%">
                  <c:v>1.9524617996604415E-2</c:v>
                </c:pt>
                <c:pt idx="121" formatCode="0.0%">
                  <c:v>3.4657650042265425E-2</c:v>
                </c:pt>
                <c:pt idx="122" formatCode="0.0%">
                  <c:v>2.3148148148148147E-2</c:v>
                </c:pt>
                <c:pt idx="123" formatCode="0.0%">
                  <c:v>4.6044864226682407E-2</c:v>
                </c:pt>
                <c:pt idx="124" formatCode="0.0%">
                  <c:v>4.0756914119359534E-2</c:v>
                </c:pt>
                <c:pt idx="125" formatCode="0.0%">
                  <c:v>3.0769230769230771E-2</c:v>
                </c:pt>
                <c:pt idx="126" formatCode="0.0%">
                  <c:v>1.499531396438613E-2</c:v>
                </c:pt>
                <c:pt idx="127" formatCode="0.0%">
                  <c:v>1.569713758079409E-2</c:v>
                </c:pt>
                <c:pt idx="128" formatCode="0.0%">
                  <c:v>1.5312131919905771E-2</c:v>
                </c:pt>
                <c:pt idx="129" formatCode="0.0%">
                  <c:v>7.575757575757576E-3</c:v>
                </c:pt>
                <c:pt idx="130" formatCode="0.0%">
                  <c:v>1.4563106796116505E-2</c:v>
                </c:pt>
                <c:pt idx="131" formatCode="0.0%">
                  <c:v>6.8610634648370496E-3</c:v>
                </c:pt>
                <c:pt idx="132" formatCode="0.0%">
                  <c:v>9.0090090090090089E-3</c:v>
                </c:pt>
                <c:pt idx="133" formatCode="0.0%">
                  <c:v>2.5056947608200455E-2</c:v>
                </c:pt>
                <c:pt idx="134" formatCode="0.0%">
                  <c:v>2.7322404371584699E-3</c:v>
                </c:pt>
                <c:pt idx="135" formatCode="0.0%">
                  <c:v>1.2500000000000001E-2</c:v>
                </c:pt>
                <c:pt idx="136" formatCode="0.0%">
                  <c:v>6.6740823136818691E-3</c:v>
                </c:pt>
                <c:pt idx="137" formatCode="0.0%">
                  <c:v>6.2565172054223151E-3</c:v>
                </c:pt>
                <c:pt idx="138" formatCode="0.0%">
                  <c:v>4.2735042735042739E-3</c:v>
                </c:pt>
                <c:pt idx="139" formatCode="0.0%">
                  <c:v>1.5643802647412757E-2</c:v>
                </c:pt>
                <c:pt idx="140" formatCode="0.0%">
                  <c:v>3.3755274261603376E-3</c:v>
                </c:pt>
                <c:pt idx="141" formatCode="0.0%">
                  <c:v>1.8058690744920992E-2</c:v>
                </c:pt>
                <c:pt idx="142" formatCode="0.0%">
                  <c:v>3.015075376884422E-3</c:v>
                </c:pt>
                <c:pt idx="143" formatCode="0.0%">
                  <c:v>9.3457943925233638E-3</c:v>
                </c:pt>
                <c:pt idx="144" formatCode="0.0%">
                  <c:v>5.5555555555555558E-3</c:v>
                </c:pt>
                <c:pt idx="145" formatCode="0.0%">
                  <c:v>3.0769230769230769E-3</c:v>
                </c:pt>
                <c:pt idx="146" formatCode="0.0%">
                  <c:v>7.91295746785361E-3</c:v>
                </c:pt>
                <c:pt idx="147" formatCode="0.0%">
                  <c:v>9.7370983446932818E-4</c:v>
                </c:pt>
                <c:pt idx="148" formatCode="0.0%">
                  <c:v>3.6945812807881772E-3</c:v>
                </c:pt>
                <c:pt idx="149" formatCode="0.0%">
                  <c:v>0</c:v>
                </c:pt>
                <c:pt idx="150" formatCode="0.0%">
                  <c:v>5.0000000000000001E-3</c:v>
                </c:pt>
                <c:pt idx="151" formatCode="0.0%">
                  <c:v>2.1834061135371178E-3</c:v>
                </c:pt>
              </c:numCache>
            </c:numRef>
          </c:val>
          <c:smooth val="0"/>
          <c:extLst>
            <c:ext xmlns:c16="http://schemas.microsoft.com/office/drawing/2014/chart" uri="{C3380CC4-5D6E-409C-BE32-E72D297353CC}">
              <c16:uniqueId val="{00000002-FF5E-47DC-8411-DAEA3846F2FC}"/>
            </c:ext>
          </c:extLst>
        </c:ser>
        <c:dLbls>
          <c:showLegendKey val="0"/>
          <c:showVal val="0"/>
          <c:showCatName val="0"/>
          <c:showSerName val="0"/>
          <c:showPercent val="0"/>
          <c:showBubbleSize val="0"/>
        </c:dLbls>
        <c:marker val="1"/>
        <c:smooth val="0"/>
        <c:axId val="505136168"/>
        <c:axId val="583549536"/>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2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5"/>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Cases in </a:t>
            </a:r>
            <a:r>
              <a:rPr lang="en-GB" b="1">
                <a:solidFill>
                  <a:schemeClr val="accent2"/>
                </a:solidFill>
              </a:rPr>
              <a:t>Northern Ireland</a:t>
            </a:r>
          </a:p>
          <a:p>
            <a:pPr>
              <a:defRPr/>
            </a:pPr>
            <a:r>
              <a:rPr lang="en-GB" baseline="0"/>
              <a:t>Total Confirmed Cases (Lines + Axis on the Left), Overall Death Rates (Bars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1"/>
          <c:tx>
            <c:strRef>
              <c:f>'L1-Country'!$C$319</c:f>
              <c:strCache>
                <c:ptCount val="1"/>
                <c:pt idx="0">
                  <c:v>Total Death / Total Positive Cases</c:v>
                </c:pt>
              </c:strCache>
            </c:strRef>
          </c:tx>
          <c:spPr>
            <a:solidFill>
              <a:schemeClr val="accent3"/>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'L1-Country'!$D$319:$FB$319</c:f>
              <c:numCache>
                <c:formatCode>General</c:formatCode>
                <c:ptCount val="155"/>
                <c:pt idx="35" formatCode="0.0%">
                  <c:v>0</c:v>
                </c:pt>
                <c:pt idx="36" formatCode="0.0%">
                  <c:v>0</c:v>
                </c:pt>
                <c:pt idx="37" formatCode="0.0%">
                  <c:v>0</c:v>
                </c:pt>
                <c:pt idx="38" formatCode="0.0%">
                  <c:v>0</c:v>
                </c:pt>
                <c:pt idx="39" formatCode="0.0%">
                  <c:v>0</c:v>
                </c:pt>
                <c:pt idx="40" formatCode="0.0%">
                  <c:v>0</c:v>
                </c:pt>
                <c:pt idx="41" formatCode="0.0%">
                  <c:v>0</c:v>
                </c:pt>
                <c:pt idx="42" formatCode="0.0%">
                  <c:v>0</c:v>
                </c:pt>
                <c:pt idx="43" formatCode="0.0%">
                  <c:v>0</c:v>
                </c:pt>
                <c:pt idx="44" formatCode="0.0%">
                  <c:v>0</c:v>
                </c:pt>
                <c:pt idx="45" formatCode="0.0%">
                  <c:v>0</c:v>
                </c:pt>
                <c:pt idx="46" formatCode="0.0%">
                  <c:v>0</c:v>
                </c:pt>
                <c:pt idx="47" formatCode="0.0%">
                  <c:v>0</c:v>
                </c:pt>
                <c:pt idx="48" formatCode="0.0%">
                  <c:v>0</c:v>
                </c:pt>
                <c:pt idx="49" formatCode="0.0%">
                  <c:v>0</c:v>
                </c:pt>
                <c:pt idx="50" formatCode="0.0%">
                  <c:v>0</c:v>
                </c:pt>
                <c:pt idx="51" formatCode="0.0%">
                  <c:v>0</c:v>
                </c:pt>
                <c:pt idx="52" formatCode="0.0%">
                  <c:v>0</c:v>
                </c:pt>
                <c:pt idx="53" formatCode="0.0%">
                  <c:v>0</c:v>
                </c:pt>
                <c:pt idx="54" formatCode="0.0%">
                  <c:v>0</c:v>
                </c:pt>
                <c:pt idx="55" formatCode="0.0%">
                  <c:v>0</c:v>
                </c:pt>
                <c:pt idx="56" formatCode="0.0%">
                  <c:v>1.2987012987012988E-2</c:v>
                </c:pt>
                <c:pt idx="57" formatCode="0.0%">
                  <c:v>1.1627906976744186E-2</c:v>
                </c:pt>
                <c:pt idx="58" formatCode="0.0%">
                  <c:v>9.2592592592592587E-3</c:v>
                </c:pt>
                <c:pt idx="59" formatCode="0.0%">
                  <c:v>1.5625E-2</c:v>
                </c:pt>
                <c:pt idx="60" formatCode="0.0%">
                  <c:v>1.3513513513513514E-2</c:v>
                </c:pt>
                <c:pt idx="61" formatCode="0.0%">
                  <c:v>2.3255813953488372E-2</c:v>
                </c:pt>
                <c:pt idx="62" formatCode="0.0%">
                  <c:v>3.3492822966507178E-2</c:v>
                </c:pt>
                <c:pt idx="63" formatCode="0.0%">
                  <c:v>4.1493775933609957E-2</c:v>
                </c:pt>
                <c:pt idx="64" formatCode="0.0%">
                  <c:v>4.7272727272727272E-2</c:v>
                </c:pt>
                <c:pt idx="65" formatCode="0.0%">
                  <c:v>4.6296296296296294E-2</c:v>
                </c:pt>
                <c:pt idx="66" formatCode="0.0%">
                  <c:v>5.1219512195121948E-2</c:v>
                </c:pt>
                <c:pt idx="67" formatCode="0.0%">
                  <c:v>4.1275797373358347E-2</c:v>
                </c:pt>
                <c:pt idx="68" formatCode="0.0%">
                  <c:v>4.778156996587031E-2</c:v>
                </c:pt>
                <c:pt idx="69" formatCode="0.0%">
                  <c:v>4.3541364296081277E-2</c:v>
                </c:pt>
                <c:pt idx="70" formatCode="0.0%">
                  <c:v>4.6511627906976744E-2</c:v>
                </c:pt>
                <c:pt idx="71" formatCode="0.0%">
                  <c:v>5.3097345132743362E-2</c:v>
                </c:pt>
                <c:pt idx="72" formatCode="0.0%">
                  <c:v>5.6112224448897796E-2</c:v>
                </c:pt>
                <c:pt idx="73" formatCode="0.0%">
                  <c:v>5.7851239669421489E-2</c:v>
                </c:pt>
                <c:pt idx="74" formatCode="0.0%">
                  <c:v>6.0449050086355788E-2</c:v>
                </c:pt>
                <c:pt idx="75" formatCode="0.0%">
                  <c:v>5.8167330677290838E-2</c:v>
                </c:pt>
                <c:pt idx="76" formatCode="0.0%">
                  <c:v>5.8252427184466021E-2</c:v>
                </c:pt>
                <c:pt idx="77" formatCode="0.0%">
                  <c:v>5.5517941773865945E-2</c:v>
                </c:pt>
                <c:pt idx="78" formatCode="0.0%">
                  <c:v>5.7898049087476401E-2</c:v>
                </c:pt>
                <c:pt idx="79" formatCode="0.0%">
                  <c:v>6.2317996505532908E-2</c:v>
                </c:pt>
                <c:pt idx="80" formatCode="0.0%">
                  <c:v>6.533776301218161E-2</c:v>
                </c:pt>
                <c:pt idx="81" formatCode="0.0%">
                  <c:v>6.5887353878852278E-2</c:v>
                </c:pt>
                <c:pt idx="82" formatCode="0.0%">
                  <c:v>6.8124046771733601E-2</c:v>
                </c:pt>
                <c:pt idx="83" formatCode="0.0%">
                  <c:v>6.7049808429118771E-2</c:v>
                </c:pt>
                <c:pt idx="84" formatCode="0.0%">
                  <c:v>7.1785552021808266E-2</c:v>
                </c:pt>
                <c:pt idx="85" formatCode="0.0%">
                  <c:v>7.5278015397775871E-2</c:v>
                </c:pt>
                <c:pt idx="86" formatCode="0.0%">
                  <c:v>7.7634754625905064E-2</c:v>
                </c:pt>
                <c:pt idx="87" formatCode="0.0%">
                  <c:v>7.3345935727788275E-2</c:v>
                </c:pt>
                <c:pt idx="88" formatCode="0.0%">
                  <c:v>7.587976539589443E-2</c:v>
                </c:pt>
                <c:pt idx="89" formatCode="0.0%">
                  <c:v>7.8317621464829582E-2</c:v>
                </c:pt>
                <c:pt idx="90" formatCode="0.0%">
                  <c:v>8.6986778009742513E-2</c:v>
                </c:pt>
                <c:pt idx="91" formatCode="0.0%">
                  <c:v>8.7201591511936336E-2</c:v>
                </c:pt>
                <c:pt idx="92" formatCode="0.0%">
                  <c:v>8.9045483664317748E-2</c:v>
                </c:pt>
                <c:pt idx="93" formatCode="0.0%">
                  <c:v>9.1134531928084309E-2</c:v>
                </c:pt>
                <c:pt idx="94" formatCode="0.0%">
                  <c:v>9.0386940749697706E-2</c:v>
                </c:pt>
                <c:pt idx="95" formatCode="0.0%">
                  <c:v>9.1582691167753402E-2</c:v>
                </c:pt>
                <c:pt idx="96" formatCode="0.0%">
                  <c:v>9.6537558685446015E-2</c:v>
                </c:pt>
                <c:pt idx="97" formatCode="0.0%">
                  <c:v>9.7603234190008659E-2</c:v>
                </c:pt>
                <c:pt idx="98" formatCode="0.0%">
                  <c:v>9.8133484162895926E-2</c:v>
                </c:pt>
                <c:pt idx="99" formatCode="0.0%">
                  <c:v>0.10074523875241513</c:v>
                </c:pt>
                <c:pt idx="100" formatCode="0.0%">
                  <c:v>0.10192464082407156</c:v>
                </c:pt>
                <c:pt idx="101" formatCode="0.0%">
                  <c:v>0.10114149190337138</c:v>
                </c:pt>
                <c:pt idx="102" formatCode="0.0%">
                  <c:v>0.10088633993743483</c:v>
                </c:pt>
                <c:pt idx="103" formatCode="0.0%">
                  <c:v>0.1040968822468436</c:v>
                </c:pt>
                <c:pt idx="104" formatCode="0.0%">
                  <c:v>0.10625317742755465</c:v>
                </c:pt>
                <c:pt idx="105" formatCode="0.0%">
                  <c:v>0.10592369477911646</c:v>
                </c:pt>
                <c:pt idx="106" formatCode="0.0%">
                  <c:v>0.10616608652411735</c:v>
                </c:pt>
                <c:pt idx="107" formatCode="0.0%">
                  <c:v>0.10544384502206965</c:v>
                </c:pt>
                <c:pt idx="108" formatCode="0.0%">
                  <c:v>0.1056081573197378</c:v>
                </c:pt>
                <c:pt idx="109" formatCode="0.0%">
                  <c:v>0.10556760665220535</c:v>
                </c:pt>
                <c:pt idx="110" formatCode="0.0%">
                  <c:v>0.10660624850942046</c:v>
                </c:pt>
                <c:pt idx="111" formatCode="0.0%">
                  <c:v>0.10557253703268281</c:v>
                </c:pt>
                <c:pt idx="112" formatCode="0.0%">
                  <c:v>0.10580284316010254</c:v>
                </c:pt>
                <c:pt idx="113" formatCode="0.0%">
                  <c:v>0.10864025943942553</c:v>
                </c:pt>
                <c:pt idx="114" formatCode="0.0%">
                  <c:v>0.10856093642414505</c:v>
                </c:pt>
                <c:pt idx="116" formatCode="0.0%">
                  <c:v>0.10952056350829358</c:v>
                </c:pt>
                <c:pt idx="117" formatCode="0.0%">
                  <c:v>0.11060845962451935</c:v>
                </c:pt>
                <c:pt idx="118" formatCode="0.0%">
                  <c:v>0.11128632574904258</c:v>
                </c:pt>
                <c:pt idx="119" formatCode="0.0%">
                  <c:v>0.11180540058022763</c:v>
                </c:pt>
                <c:pt idx="120" formatCode="0.0%">
                  <c:v>0.11190053285968028</c:v>
                </c:pt>
                <c:pt idx="121" formatCode="0.0%">
                  <c:v>0.1111111111111111</c:v>
                </c:pt>
                <c:pt idx="122" formatCode="0.0%">
                  <c:v>0.11072210065645514</c:v>
                </c:pt>
                <c:pt idx="123" formatCode="0.0%">
                  <c:v>0.11152093729659363</c:v>
                </c:pt>
                <c:pt idx="124" formatCode="0.0%">
                  <c:v>0.11084753073107613</c:v>
                </c:pt>
                <c:pt idx="125" formatCode="0.0%">
                  <c:v>0.11065837443705769</c:v>
                </c:pt>
                <c:pt idx="126" formatCode="0.0%">
                  <c:v>0.1107074161145544</c:v>
                </c:pt>
                <c:pt idx="127" formatCode="0.0%">
                  <c:v>0.11094548551959114</c:v>
                </c:pt>
                <c:pt idx="128" formatCode="0.0%">
                  <c:v>0.11085156084094287</c:v>
                </c:pt>
                <c:pt idx="129" formatCode="0.0%">
                  <c:v>0.11089906700593724</c:v>
                </c:pt>
                <c:pt idx="130" formatCode="0.0%">
                  <c:v>0.11082910321489002</c:v>
                </c:pt>
                <c:pt idx="131" formatCode="0.0%">
                  <c:v>0.11115807269653423</c:v>
                </c:pt>
                <c:pt idx="132" formatCode="0.0%">
                  <c:v>0.11265822784810127</c:v>
                </c:pt>
                <c:pt idx="133" formatCode="0.0%">
                  <c:v>0.11208883301906558</c:v>
                </c:pt>
                <c:pt idx="134" formatCode="0.0%">
                  <c:v>0.11222780569514237</c:v>
                </c:pt>
                <c:pt idx="135" formatCode="0.0%">
                  <c:v>0.11210855949895616</c:v>
                </c:pt>
                <c:pt idx="136" formatCode="0.0%">
                  <c:v>0.11196830692243537</c:v>
                </c:pt>
                <c:pt idx="137" formatCode="0.0%">
                  <c:v>0.11182840483132028</c:v>
                </c:pt>
                <c:pt idx="138" formatCode="0.0%">
                  <c:v>0.11175858480749219</c:v>
                </c:pt>
                <c:pt idx="139" formatCode="0.0%">
                  <c:v>0.11145703611457036</c:v>
                </c:pt>
                <c:pt idx="140" formatCode="0.0%">
                  <c:v>0.11157196184155951</c:v>
                </c:pt>
                <c:pt idx="141" formatCode="0.0%">
                  <c:v>0.11140967341876809</c:v>
                </c:pt>
                <c:pt idx="142" formatCode="0.0%">
                  <c:v>0.11175376988225573</c:v>
                </c:pt>
                <c:pt idx="143" formatCode="0.0%">
                  <c:v>0.11159240924092409</c:v>
                </c:pt>
                <c:pt idx="144" formatCode="0.0%">
                  <c:v>0.11150041220115417</c:v>
                </c:pt>
                <c:pt idx="145" formatCode="0.0%">
                  <c:v>0.11166048619695097</c:v>
                </c:pt>
                <c:pt idx="146" formatCode="0.0%">
                  <c:v>0.11168243521184698</c:v>
                </c:pt>
                <c:pt idx="147" formatCode="0.0%">
                  <c:v>0.11165946946329426</c:v>
                </c:pt>
                <c:pt idx="148" formatCode="0.0%">
                  <c:v>0.11179613645704892</c:v>
                </c:pt>
                <c:pt idx="149" formatCode="0.0%">
                  <c:v>0.11200164406083025</c:v>
                </c:pt>
                <c:pt idx="150" formatCode="0.0%">
                  <c:v>0.11190965092402463</c:v>
                </c:pt>
                <c:pt idx="151" formatCode="0.0%">
                  <c:v>0.11188667624717717</c:v>
                </c:pt>
              </c:numCache>
            </c:numRef>
          </c:val>
          <c:extLst>
            <c:ext xmlns:c16="http://schemas.microsoft.com/office/drawing/2014/chart" uri="{C3380CC4-5D6E-409C-BE32-E72D297353CC}">
              <c16:uniqueId val="{00000000-2095-4072-81A4-5782C26E7698}"/>
            </c:ext>
          </c:extLst>
        </c:ser>
        <c:dLbls>
          <c:showLegendKey val="0"/>
          <c:showVal val="0"/>
          <c:showCatName val="0"/>
          <c:showSerName val="0"/>
          <c:showPercent val="0"/>
          <c:showBubbleSize val="0"/>
        </c:dLbls>
        <c:gapWidth val="150"/>
        <c:axId val="505136168"/>
        <c:axId val="583549536"/>
      </c:barChart>
      <c:lineChart>
        <c:grouping val="standard"/>
        <c:varyColors val="0"/>
        <c:ser>
          <c:idx val="1"/>
          <c:order val="0"/>
          <c:tx>
            <c:strRef>
              <c:f>'L1-Country'!$C$308</c:f>
              <c:strCache>
                <c:ptCount val="1"/>
                <c:pt idx="0">
                  <c:v>Total Positive Cases</c:v>
                </c:pt>
              </c:strCache>
            </c:strRef>
          </c:tx>
          <c:spPr>
            <a:ln w="28575" cap="rnd">
              <a:solidFill>
                <a:srgbClr val="FF0000"/>
              </a:solidFill>
              <a:round/>
            </a:ln>
            <a:effectLst/>
          </c:spPr>
          <c:marker>
            <c:symbol val="none"/>
          </c:marker>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'L1-Country'!$D$308:$FB$308</c:f>
              <c:numCache>
                <c:formatCode>General</c:formatCode>
                <c:ptCount val="155"/>
                <c:pt idx="2" formatCode="0">
                  <c:v>0</c:v>
                </c:pt>
                <c:pt idx="3" formatCode="0">
                  <c:v>0</c:v>
                </c:pt>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1</c:v>
                </c:pt>
                <c:pt idx="36" formatCode="0">
                  <c:v>1</c:v>
                </c:pt>
                <c:pt idx="37" formatCode="0">
                  <c:v>1</c:v>
                </c:pt>
                <c:pt idx="38" formatCode="0">
                  <c:v>1</c:v>
                </c:pt>
                <c:pt idx="39" formatCode="0">
                  <c:v>1</c:v>
                </c:pt>
                <c:pt idx="40" formatCode="0">
                  <c:v>1</c:v>
                </c:pt>
                <c:pt idx="41" formatCode="0">
                  <c:v>1</c:v>
                </c:pt>
                <c:pt idx="42" formatCode="0">
                  <c:v>1</c:v>
                </c:pt>
                <c:pt idx="43" formatCode="0">
                  <c:v>3</c:v>
                </c:pt>
                <c:pt idx="44" formatCode="0">
                  <c:v>7</c:v>
                </c:pt>
                <c:pt idx="45" formatCode="0">
                  <c:v>12</c:v>
                </c:pt>
                <c:pt idx="46" formatCode="0">
                  <c:v>12</c:v>
                </c:pt>
                <c:pt idx="47" formatCode="0">
                  <c:v>16</c:v>
                </c:pt>
                <c:pt idx="48" formatCode="0">
                  <c:v>18</c:v>
                </c:pt>
                <c:pt idx="49" formatCode="0">
                  <c:v>20</c:v>
                </c:pt>
                <c:pt idx="50" formatCode="0">
                  <c:v>29</c:v>
                </c:pt>
                <c:pt idx="51" formatCode="0">
                  <c:v>34</c:v>
                </c:pt>
                <c:pt idx="52" formatCode="0">
                  <c:v>45</c:v>
                </c:pt>
                <c:pt idx="53" formatCode="0">
                  <c:v>52</c:v>
                </c:pt>
                <c:pt idx="54" formatCode="0">
                  <c:v>62</c:v>
                </c:pt>
                <c:pt idx="55" formatCode="0">
                  <c:v>68</c:v>
                </c:pt>
                <c:pt idx="56" formatCode="0">
                  <c:v>77</c:v>
                </c:pt>
                <c:pt idx="57" formatCode="0">
                  <c:v>86</c:v>
                </c:pt>
                <c:pt idx="58" formatCode="0">
                  <c:v>108</c:v>
                </c:pt>
                <c:pt idx="59" formatCode="0">
                  <c:v>128</c:v>
                </c:pt>
                <c:pt idx="60" formatCode="0">
                  <c:v>148</c:v>
                </c:pt>
                <c:pt idx="61" formatCode="0">
                  <c:v>172</c:v>
                </c:pt>
                <c:pt idx="62" formatCode="0">
                  <c:v>209</c:v>
                </c:pt>
                <c:pt idx="63" formatCode="0">
                  <c:v>241</c:v>
                </c:pt>
                <c:pt idx="64" formatCode="0">
                  <c:v>275</c:v>
                </c:pt>
                <c:pt idx="65" formatCode="0">
                  <c:v>324</c:v>
                </c:pt>
                <c:pt idx="66" formatCode="0">
                  <c:v>410</c:v>
                </c:pt>
                <c:pt idx="67" formatCode="0">
                  <c:v>533</c:v>
                </c:pt>
                <c:pt idx="68" formatCode="0">
                  <c:v>586</c:v>
                </c:pt>
                <c:pt idx="69" formatCode="0">
                  <c:v>689</c:v>
                </c:pt>
                <c:pt idx="70" formatCode="0">
                  <c:v>774</c:v>
                </c:pt>
                <c:pt idx="71" formatCode="0">
                  <c:v>904</c:v>
                </c:pt>
                <c:pt idx="72" formatCode="0">
                  <c:v>998</c:v>
                </c:pt>
                <c:pt idx="73" formatCode="0">
                  <c:v>1089</c:v>
                </c:pt>
                <c:pt idx="74" formatCode="0">
                  <c:v>1158</c:v>
                </c:pt>
                <c:pt idx="75" formatCode="0">
                  <c:v>1255</c:v>
                </c:pt>
                <c:pt idx="76" formatCode="0">
                  <c:v>1339</c:v>
                </c:pt>
                <c:pt idx="77">
                  <c:v>1477</c:v>
                </c:pt>
                <c:pt idx="78" formatCode="0">
                  <c:v>1589</c:v>
                </c:pt>
                <c:pt idx="79" formatCode="0">
                  <c:v>1717</c:v>
                </c:pt>
                <c:pt idx="80" formatCode="0">
                  <c:v>1806</c:v>
                </c:pt>
                <c:pt idx="81" formatCode="0">
                  <c:v>1882</c:v>
                </c:pt>
                <c:pt idx="82" formatCode="0">
                  <c:v>1967</c:v>
                </c:pt>
                <c:pt idx="83" formatCode="0">
                  <c:v>2088</c:v>
                </c:pt>
                <c:pt idx="84" formatCode="0">
                  <c:v>2201</c:v>
                </c:pt>
                <c:pt idx="85" formatCode="0">
                  <c:v>2338</c:v>
                </c:pt>
                <c:pt idx="86" formatCode="0">
                  <c:v>2486</c:v>
                </c:pt>
                <c:pt idx="87" formatCode="0">
                  <c:v>2645</c:v>
                </c:pt>
                <c:pt idx="88" formatCode="0">
                  <c:v>2728</c:v>
                </c:pt>
                <c:pt idx="89" formatCode="0">
                  <c:v>2758</c:v>
                </c:pt>
                <c:pt idx="90" formatCode="0">
                  <c:v>2874</c:v>
                </c:pt>
                <c:pt idx="91" formatCode="0">
                  <c:v>3016</c:v>
                </c:pt>
                <c:pt idx="92" formatCode="0">
                  <c:v>3122</c:v>
                </c:pt>
                <c:pt idx="93" formatCode="0">
                  <c:v>3226</c:v>
                </c:pt>
                <c:pt idx="94" formatCode="0">
                  <c:v>3308</c:v>
                </c:pt>
                <c:pt idx="95" formatCode="0">
                  <c:v>3374</c:v>
                </c:pt>
                <c:pt idx="96" formatCode="0">
                  <c:v>3408</c:v>
                </c:pt>
                <c:pt idx="97" formatCode="0">
                  <c:v>3463</c:v>
                </c:pt>
                <c:pt idx="98" formatCode="0">
                  <c:v>3536</c:v>
                </c:pt>
                <c:pt idx="99" formatCode="0">
                  <c:v>3623</c:v>
                </c:pt>
                <c:pt idx="100" formatCode="0">
                  <c:v>3689</c:v>
                </c:pt>
                <c:pt idx="101" formatCode="0">
                  <c:v>3767</c:v>
                </c:pt>
                <c:pt idx="102" formatCode="0">
                  <c:v>3836</c:v>
                </c:pt>
                <c:pt idx="103" formatCode="0">
                  <c:v>3881</c:v>
                </c:pt>
                <c:pt idx="104" formatCode="0">
                  <c:v>3934</c:v>
                </c:pt>
                <c:pt idx="105" formatCode="0">
                  <c:v>3984</c:v>
                </c:pt>
                <c:pt idx="106" formatCode="0">
                  <c:v>4022</c:v>
                </c:pt>
                <c:pt idx="107" formatCode="0">
                  <c:v>4078</c:v>
                </c:pt>
                <c:pt idx="108" formatCode="0">
                  <c:v>4119</c:v>
                </c:pt>
                <c:pt idx="109" formatCode="0">
                  <c:v>4149</c:v>
                </c:pt>
                <c:pt idx="110" formatCode="0">
                  <c:v>4193</c:v>
                </c:pt>
                <c:pt idx="111" formatCode="0">
                  <c:v>4253</c:v>
                </c:pt>
                <c:pt idx="112" formatCode="0">
                  <c:v>4291</c:v>
                </c:pt>
                <c:pt idx="113" formatCode="0">
                  <c:v>4317</c:v>
                </c:pt>
                <c:pt idx="114" formatCode="0">
                  <c:v>4357</c:v>
                </c:pt>
                <c:pt idx="116" formatCode="0">
                  <c:v>4401</c:v>
                </c:pt>
                <c:pt idx="117" formatCode="0">
                  <c:v>4421</c:v>
                </c:pt>
                <c:pt idx="118" formatCode="0">
                  <c:v>4439</c:v>
                </c:pt>
                <c:pt idx="119" formatCode="0">
                  <c:v>4481</c:v>
                </c:pt>
                <c:pt idx="120" formatCode="0">
                  <c:v>4504</c:v>
                </c:pt>
                <c:pt idx="121" formatCode="0">
                  <c:v>4545</c:v>
                </c:pt>
                <c:pt idx="122" formatCode="0">
                  <c:v>4570</c:v>
                </c:pt>
                <c:pt idx="123" formatCode="0">
                  <c:v>4609</c:v>
                </c:pt>
                <c:pt idx="124" formatCode="0">
                  <c:v>4637</c:v>
                </c:pt>
                <c:pt idx="125" formatCode="0">
                  <c:v>4663</c:v>
                </c:pt>
                <c:pt idx="126" formatCode="0">
                  <c:v>4679</c:v>
                </c:pt>
                <c:pt idx="127" formatCode="0">
                  <c:v>4696</c:v>
                </c:pt>
                <c:pt idx="128" formatCode="0">
                  <c:v>4709</c:v>
                </c:pt>
                <c:pt idx="129" formatCode="0">
                  <c:v>4716</c:v>
                </c:pt>
                <c:pt idx="130" formatCode="0">
                  <c:v>4728</c:v>
                </c:pt>
                <c:pt idx="131" formatCode="0">
                  <c:v>4732</c:v>
                </c:pt>
                <c:pt idx="132" formatCode="0">
                  <c:v>4740</c:v>
                </c:pt>
                <c:pt idx="133" formatCode="0">
                  <c:v>4773</c:v>
                </c:pt>
                <c:pt idx="134" formatCode="0">
                  <c:v>4776</c:v>
                </c:pt>
                <c:pt idx="135" formatCode="0">
                  <c:v>4790</c:v>
                </c:pt>
                <c:pt idx="136" formatCode="0">
                  <c:v>4796</c:v>
                </c:pt>
                <c:pt idx="137" formatCode="0">
                  <c:v>4802</c:v>
                </c:pt>
                <c:pt idx="138" formatCode="0">
                  <c:v>4805</c:v>
                </c:pt>
                <c:pt idx="139" formatCode="0">
                  <c:v>4818</c:v>
                </c:pt>
                <c:pt idx="140" formatCode="0">
                  <c:v>4822</c:v>
                </c:pt>
                <c:pt idx="141" formatCode="0">
                  <c:v>4838</c:v>
                </c:pt>
                <c:pt idx="142" formatCode="0">
                  <c:v>4841</c:v>
                </c:pt>
                <c:pt idx="143" formatCode="0">
                  <c:v>4848</c:v>
                </c:pt>
                <c:pt idx="144" formatCode="0">
                  <c:v>4852</c:v>
                </c:pt>
                <c:pt idx="145" formatCode="0">
                  <c:v>4854</c:v>
                </c:pt>
                <c:pt idx="146" formatCode="0">
                  <c:v>4862</c:v>
                </c:pt>
                <c:pt idx="147" formatCode="0">
                  <c:v>4863</c:v>
                </c:pt>
                <c:pt idx="148" formatCode="0">
                  <c:v>4866</c:v>
                </c:pt>
                <c:pt idx="149" formatCode="0">
                  <c:v>4866</c:v>
                </c:pt>
                <c:pt idx="150" formatCode="0">
                  <c:v>4870</c:v>
                </c:pt>
                <c:pt idx="151" formatCode="0">
                  <c:v>4871</c:v>
                </c:pt>
              </c:numCache>
            </c:numRef>
          </c:val>
          <c:smooth val="0"/>
          <c:extLst>
            <c:ext xmlns:c16="http://schemas.microsoft.com/office/drawing/2014/chart" uri="{C3380CC4-5D6E-409C-BE32-E72D297353CC}">
              <c16:uniqueId val="{00000001-2095-4072-81A4-5782C26E7698}"/>
            </c:ext>
          </c:extLst>
        </c:ser>
        <c:dLbls>
          <c:showLegendKey val="0"/>
          <c:showVal val="0"/>
          <c:showCatName val="0"/>
          <c:showSerName val="0"/>
          <c:showPercent val="0"/>
          <c:showBubbleSize val="0"/>
        </c:dLbls>
        <c:marker val="1"/>
        <c:smooth val="0"/>
        <c:axId val="769458856"/>
        <c:axId val="769461480"/>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5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majorUnit val="1000"/>
      </c:valAx>
      <c:valAx>
        <c:axId val="583549536"/>
        <c:scaling>
          <c:orientation val="minMax"/>
          <c:max val="0.15000000000000002"/>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majorUnit val="3.0000000000000006E-2"/>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Cases in </a:t>
            </a:r>
            <a:r>
              <a:rPr lang="en-GB" b="1">
                <a:solidFill>
                  <a:srgbClr val="00B050"/>
                </a:solidFill>
              </a:rPr>
              <a:t>Wales</a:t>
            </a:r>
          </a:p>
          <a:p>
            <a:pPr>
              <a:defRPr/>
            </a:pPr>
            <a:r>
              <a:rPr lang="en-GB" baseline="0"/>
              <a:t>Total Confirmed Cases (Lines + Axis on the Left), Overall Death Rates (Bars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1"/>
          <c:tx>
            <c:strRef>
              <c:f>'L1-Country'!$C$336</c:f>
              <c:strCache>
                <c:ptCount val="1"/>
                <c:pt idx="0">
                  <c:v>Total Death / Total Positive Cases</c:v>
                </c:pt>
              </c:strCache>
            </c:strRef>
          </c:tx>
          <c:spPr>
            <a:solidFill>
              <a:schemeClr val="accent3"/>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'L1-Country'!$D$336:$FB$336</c:f>
              <c:numCache>
                <c:formatCode>General</c:formatCode>
                <c:ptCount val="155"/>
                <c:pt idx="63" formatCode="0.0%">
                  <c:v>4.5883940620782729E-2</c:v>
                </c:pt>
                <c:pt idx="64" formatCode="0.0%">
                  <c:v>4.1259500542888163E-2</c:v>
                </c:pt>
                <c:pt idx="65" formatCode="0.0%">
                  <c:v>4.3915827996340348E-2</c:v>
                </c:pt>
                <c:pt idx="66" formatCode="0.0%">
                  <c:v>4.9959709911361803E-2</c:v>
                </c:pt>
                <c:pt idx="67" formatCode="0.0%">
                  <c:v>4.755341144038594E-2</c:v>
                </c:pt>
                <c:pt idx="68" formatCode="0.0%">
                  <c:v>6.2699936020473454E-2</c:v>
                </c:pt>
                <c:pt idx="69" formatCode="0.0%">
                  <c:v>6.3690800217746327E-2</c:v>
                </c:pt>
                <c:pt idx="70" formatCode="0.0%">
                  <c:v>6.6478076379066484E-2</c:v>
                </c:pt>
                <c:pt idx="71" formatCode="0.0%">
                  <c:v>6.2449310624493104E-2</c:v>
                </c:pt>
                <c:pt idx="72" formatCode="0.0%">
                  <c:v>5.8184367332632318E-2</c:v>
                </c:pt>
                <c:pt idx="73" formatCode="0.0%">
                  <c:v>6.0369096027525805E-2</c:v>
                </c:pt>
                <c:pt idx="74" formatCode="0.0%">
                  <c:v>6.058873963989711E-2</c:v>
                </c:pt>
                <c:pt idx="75" formatCode="0.0%">
                  <c:v>6.464379947229551E-2</c:v>
                </c:pt>
                <c:pt idx="76" formatCode="0.0%">
                  <c:v>7.021851215320403E-2</c:v>
                </c:pt>
                <c:pt idx="77" formatCode="0.0%">
                  <c:v>7.7035950110051363E-2</c:v>
                </c:pt>
                <c:pt idx="78" formatCode="0.0%">
                  <c:v>7.6453931605314746E-2</c:v>
                </c:pt>
                <c:pt idx="79" formatCode="0.0%">
                  <c:v>7.4847870182555787E-2</c:v>
                </c:pt>
                <c:pt idx="80" formatCode="0.0%">
                  <c:v>7.2493864451576365E-2</c:v>
                </c:pt>
                <c:pt idx="81" formatCode="0.0%">
                  <c:v>7.1836007130124779E-2</c:v>
                </c:pt>
                <c:pt idx="82" formatCode="0.0%">
                  <c:v>7.9172366621067025E-2</c:v>
                </c:pt>
                <c:pt idx="83" formatCode="0.0%">
                  <c:v>8.0908793723439038E-2</c:v>
                </c:pt>
                <c:pt idx="84" formatCode="0.0%">
                  <c:v>7.9050148414310267E-2</c:v>
                </c:pt>
                <c:pt idx="85" formatCode="0.0%">
                  <c:v>8.0361173814898421E-2</c:v>
                </c:pt>
                <c:pt idx="86" formatCode="0.0%">
                  <c:v>8.2900807381776243E-2</c:v>
                </c:pt>
                <c:pt idx="87" formatCode="0.0%">
                  <c:v>8.0330123796423653E-2</c:v>
                </c:pt>
                <c:pt idx="88" formatCode="0.0%">
                  <c:v>8.0705009276437853E-2</c:v>
                </c:pt>
                <c:pt idx="89" formatCode="0.0%">
                  <c:v>7.949044585987261E-2</c:v>
                </c:pt>
                <c:pt idx="90" formatCode="0.0%">
                  <c:v>7.8902018709995081E-2</c:v>
                </c:pt>
                <c:pt idx="91" formatCode="0.0%">
                  <c:v>8.9854032065087339E-2</c:v>
                </c:pt>
                <c:pt idx="92" formatCode="0.0%">
                  <c:v>8.9989536100453432E-2</c:v>
                </c:pt>
                <c:pt idx="93" formatCode="0.0%">
                  <c:v>8.8539325842696623E-2</c:v>
                </c:pt>
                <c:pt idx="94" formatCode="0.0%">
                  <c:v>8.7684512007050006E-2</c:v>
                </c:pt>
                <c:pt idx="95" formatCode="0.0%">
                  <c:v>8.760775862068966E-2</c:v>
                </c:pt>
                <c:pt idx="96" formatCode="0.0%">
                  <c:v>9.3145500420521443E-2</c:v>
                </c:pt>
                <c:pt idx="97" formatCode="0.0%">
                  <c:v>9.4298473361719801E-2</c:v>
                </c:pt>
                <c:pt idx="98" formatCode="0.0%">
                  <c:v>9.4272319608642477E-2</c:v>
                </c:pt>
                <c:pt idx="99" formatCode="0.0%">
                  <c:v>9.7172081829121543E-2</c:v>
                </c:pt>
                <c:pt idx="100" formatCode="0.0%">
                  <c:v>9.6799606105366809E-2</c:v>
                </c:pt>
                <c:pt idx="101" formatCode="0.0%">
                  <c:v>9.6524348920515049E-2</c:v>
                </c:pt>
                <c:pt idx="102" formatCode="0.0%">
                  <c:v>9.7206385404789056E-2</c:v>
                </c:pt>
                <c:pt idx="103" formatCode="0.0%">
                  <c:v>9.7853594526197393E-2</c:v>
                </c:pt>
                <c:pt idx="104" formatCode="0.0%">
                  <c:v>9.8662207357859535E-2</c:v>
                </c:pt>
                <c:pt idx="105" formatCode="0.0%">
                  <c:v>0.10045157128375265</c:v>
                </c:pt>
                <c:pt idx="106" formatCode="0.0%">
                  <c:v>9.988185040443516E-2</c:v>
                </c:pt>
                <c:pt idx="107" formatCode="0.0%">
                  <c:v>9.9901088031651833E-2</c:v>
                </c:pt>
                <c:pt idx="108" formatCode="0.0%">
                  <c:v>9.8377997179125529E-2</c:v>
                </c:pt>
                <c:pt idx="109" formatCode="0.0%">
                  <c:v>9.870945238925706E-2</c:v>
                </c:pt>
                <c:pt idx="110" formatCode="0.0%">
                  <c:v>9.9714853538408366E-2</c:v>
                </c:pt>
                <c:pt idx="111" formatCode="0.0%">
                  <c:v>9.9436186570989238E-2</c:v>
                </c:pt>
                <c:pt idx="112" formatCode="0.0%">
                  <c:v>9.9121176271759343E-2</c:v>
                </c:pt>
                <c:pt idx="113" formatCode="0.0%">
                  <c:v>9.958193979933111E-2</c:v>
                </c:pt>
                <c:pt idx="114" formatCode="0.0%">
                  <c:v>9.9077581946960966E-2</c:v>
                </c:pt>
                <c:pt idx="115" formatCode="0.0%">
                  <c:v>9.8098179453836157E-2</c:v>
                </c:pt>
                <c:pt idx="116" formatCode="0.0%">
                  <c:v>9.8677845856175422E-2</c:v>
                </c:pt>
                <c:pt idx="117" formatCode="0.0%">
                  <c:v>9.8488464598249795E-2</c:v>
                </c:pt>
                <c:pt idx="118" formatCode="0.0%">
                  <c:v>9.8343848580441637E-2</c:v>
                </c:pt>
                <c:pt idx="119" formatCode="0.0%">
                  <c:v>9.7617935544138251E-2</c:v>
                </c:pt>
                <c:pt idx="120" formatCode="0.0%">
                  <c:v>9.7042513863216259E-2</c:v>
                </c:pt>
                <c:pt idx="121" formatCode="0.0%">
                  <c:v>9.621079808641507E-2</c:v>
                </c:pt>
                <c:pt idx="122" formatCode="0.0%">
                  <c:v>9.5724697573070852E-2</c:v>
                </c:pt>
                <c:pt idx="123" formatCode="0.0%">
                  <c:v>9.5564666418188601E-2</c:v>
                </c:pt>
                <c:pt idx="124" formatCode="0.0%">
                  <c:v>9.5382118619061665E-2</c:v>
                </c:pt>
                <c:pt idx="125" formatCode="0.0%">
                  <c:v>9.5729876217681101E-2</c:v>
                </c:pt>
                <c:pt idx="126" formatCode="0.0%">
                  <c:v>9.5956284153005458E-2</c:v>
                </c:pt>
                <c:pt idx="127" formatCode="0.0%">
                  <c:v>9.6260938743038982E-2</c:v>
                </c:pt>
                <c:pt idx="128" formatCode="0.0%">
                  <c:v>9.6456551426723214E-2</c:v>
                </c:pt>
                <c:pt idx="129" formatCode="0.0%">
                  <c:v>9.6248660235798505E-2</c:v>
                </c:pt>
                <c:pt idx="130" formatCode="0.0%">
                  <c:v>9.6342678241070165E-2</c:v>
                </c:pt>
                <c:pt idx="131" formatCode="0.0%">
                  <c:v>9.7089441257701289E-2</c:v>
                </c:pt>
                <c:pt idx="132" formatCode="0.0%">
                  <c:v>9.7092163627402667E-2</c:v>
                </c:pt>
                <c:pt idx="133" formatCode="0.0%">
                  <c:v>9.7134428992836072E-2</c:v>
                </c:pt>
                <c:pt idx="134" formatCode="0.0%">
                  <c:v>9.7317311722788874E-2</c:v>
                </c:pt>
                <c:pt idx="135" formatCode="0.0%">
                  <c:v>9.7380886040679848E-2</c:v>
                </c:pt>
                <c:pt idx="136" formatCode="0.0%">
                  <c:v>9.7318699638788558E-2</c:v>
                </c:pt>
                <c:pt idx="137" formatCode="0.0%">
                  <c:v>9.7658955534007483E-2</c:v>
                </c:pt>
                <c:pt idx="138" formatCode="0.0%">
                  <c:v>9.7997237569060772E-2</c:v>
                </c:pt>
                <c:pt idx="139" formatCode="0.0%">
                  <c:v>9.8154015704642508E-2</c:v>
                </c:pt>
                <c:pt idx="140" formatCode="0.0%">
                  <c:v>9.8415746519443112E-2</c:v>
                </c:pt>
                <c:pt idx="141" formatCode="0.0%">
                  <c:v>9.8308091144767365E-2</c:v>
                </c:pt>
                <c:pt idx="142" formatCode="0.0%">
                  <c:v>9.8211249404883363E-2</c:v>
                </c:pt>
                <c:pt idx="143" formatCode="0.0%">
                  <c:v>9.822276488943156E-2</c:v>
                </c:pt>
                <c:pt idx="144" formatCode="0.0%">
                  <c:v>9.8351796811672526E-2</c:v>
                </c:pt>
                <c:pt idx="145" formatCode="0.0%">
                  <c:v>9.8594391014863142E-2</c:v>
                </c:pt>
                <c:pt idx="146" formatCode="0.0%">
                  <c:v>9.8579278917035246E-2</c:v>
                </c:pt>
                <c:pt idx="147" formatCode="0.0%">
                  <c:v>9.8530394121576492E-2</c:v>
                </c:pt>
                <c:pt idx="148" formatCode="0.0%">
                  <c:v>9.8393440437304178E-2</c:v>
                </c:pt>
                <c:pt idx="149" formatCode="0.0%">
                  <c:v>9.8296286436842809E-2</c:v>
                </c:pt>
                <c:pt idx="150" formatCode="0.0%">
                  <c:v>9.7712547930715321E-2</c:v>
                </c:pt>
              </c:numCache>
            </c:numRef>
          </c:val>
          <c:extLst>
            <c:ext xmlns:c16="http://schemas.microsoft.com/office/drawing/2014/chart" uri="{C3380CC4-5D6E-409C-BE32-E72D297353CC}">
              <c16:uniqueId val="{00000000-E5F6-4E0F-8486-79D4145DA300}"/>
            </c:ext>
          </c:extLst>
        </c:ser>
        <c:dLbls>
          <c:showLegendKey val="0"/>
          <c:showVal val="0"/>
          <c:showCatName val="0"/>
          <c:showSerName val="0"/>
          <c:showPercent val="0"/>
          <c:showBubbleSize val="0"/>
        </c:dLbls>
        <c:gapWidth val="150"/>
        <c:axId val="505136168"/>
        <c:axId val="583549536"/>
      </c:barChart>
      <c:lineChart>
        <c:grouping val="standard"/>
        <c:varyColors val="0"/>
        <c:ser>
          <c:idx val="1"/>
          <c:order val="0"/>
          <c:tx>
            <c:strRef>
              <c:f>'L1-Country'!$C$325</c:f>
              <c:strCache>
                <c:ptCount val="1"/>
                <c:pt idx="0">
                  <c:v>Total Positive Cases</c:v>
                </c:pt>
              </c:strCache>
            </c:strRef>
          </c:tx>
          <c:spPr>
            <a:ln w="28575" cap="rnd">
              <a:solidFill>
                <a:srgbClr val="FF0000"/>
              </a:solidFill>
              <a:round/>
            </a:ln>
            <a:effectLst/>
          </c:spPr>
          <c:marker>
            <c:symbol val="none"/>
          </c:marker>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'L1-Country'!$D$325:$FB$325</c:f>
              <c:numCache>
                <c:formatCode>General</c:formatCode>
                <c:ptCount val="155"/>
                <c:pt idx="46" formatCode="0">
                  <c:v>4</c:v>
                </c:pt>
                <c:pt idx="47" formatCode="0">
                  <c:v>6</c:v>
                </c:pt>
                <c:pt idx="48" formatCode="0">
                  <c:v>15</c:v>
                </c:pt>
                <c:pt idx="49" formatCode="0">
                  <c:v>25</c:v>
                </c:pt>
                <c:pt idx="50" formatCode="0">
                  <c:v>38</c:v>
                </c:pt>
                <c:pt idx="51" formatCode="0">
                  <c:v>60</c:v>
                </c:pt>
                <c:pt idx="52" formatCode="0">
                  <c:v>94</c:v>
                </c:pt>
                <c:pt idx="53" formatCode="0">
                  <c:v>124</c:v>
                </c:pt>
                <c:pt idx="54" formatCode="0">
                  <c:v>136</c:v>
                </c:pt>
                <c:pt idx="55" formatCode="0">
                  <c:v>149</c:v>
                </c:pt>
                <c:pt idx="56" formatCode="0">
                  <c:v>170</c:v>
                </c:pt>
                <c:pt idx="57" formatCode="0">
                  <c:v>191</c:v>
                </c:pt>
                <c:pt idx="58" formatCode="0">
                  <c:v>280</c:v>
                </c:pt>
                <c:pt idx="59" formatCode="0">
                  <c:v>347</c:v>
                </c:pt>
                <c:pt idx="60" formatCode="0">
                  <c:v>418</c:v>
                </c:pt>
                <c:pt idx="61" formatCode="0">
                  <c:v>478</c:v>
                </c:pt>
                <c:pt idx="62" formatCode="0">
                  <c:v>628</c:v>
                </c:pt>
                <c:pt idx="63" formatCode="0">
                  <c:v>741</c:v>
                </c:pt>
                <c:pt idx="64" formatCode="0">
                  <c:v>921</c:v>
                </c:pt>
                <c:pt idx="65" formatCode="0">
                  <c:v>1093</c:v>
                </c:pt>
                <c:pt idx="66" formatCode="0">
                  <c:v>1241</c:v>
                </c:pt>
                <c:pt idx="67" formatCode="0">
                  <c:v>1451</c:v>
                </c:pt>
                <c:pt idx="68" formatCode="0">
                  <c:v>1563</c:v>
                </c:pt>
                <c:pt idx="69" formatCode="0">
                  <c:v>1837</c:v>
                </c:pt>
                <c:pt idx="70" formatCode="0">
                  <c:v>2121</c:v>
                </c:pt>
                <c:pt idx="71" formatCode="0">
                  <c:v>2466</c:v>
                </c:pt>
                <c:pt idx="72" formatCode="0">
                  <c:v>2853</c:v>
                </c:pt>
                <c:pt idx="73" formatCode="0">
                  <c:v>3197</c:v>
                </c:pt>
                <c:pt idx="74" formatCode="0">
                  <c:v>3499</c:v>
                </c:pt>
                <c:pt idx="75" formatCode="0">
                  <c:v>3790</c:v>
                </c:pt>
                <c:pt idx="76" formatCode="0">
                  <c:v>4073</c:v>
                </c:pt>
                <c:pt idx="77" formatCode="0">
                  <c:v>4089</c:v>
                </c:pt>
                <c:pt idx="78" formatCode="0">
                  <c:v>4591</c:v>
                </c:pt>
                <c:pt idx="79" formatCode="0">
                  <c:v>4930</c:v>
                </c:pt>
                <c:pt idx="80" formatCode="0">
                  <c:v>5297</c:v>
                </c:pt>
                <c:pt idx="81" formatCode="0">
                  <c:v>5610</c:v>
                </c:pt>
                <c:pt idx="82" formatCode="0">
                  <c:v>5848</c:v>
                </c:pt>
                <c:pt idx="83" formatCode="0">
                  <c:v>6118</c:v>
                </c:pt>
                <c:pt idx="84" formatCode="0">
                  <c:v>6401</c:v>
                </c:pt>
                <c:pt idx="85" formatCode="0">
                  <c:v>6645</c:v>
                </c:pt>
                <c:pt idx="86" formatCode="0">
                  <c:v>6936</c:v>
                </c:pt>
                <c:pt idx="87" formatCode="0">
                  <c:v>7270</c:v>
                </c:pt>
                <c:pt idx="88" formatCode="0">
                  <c:v>7546</c:v>
                </c:pt>
                <c:pt idx="89" formatCode="0">
                  <c:v>7850</c:v>
                </c:pt>
                <c:pt idx="90" formatCode="0">
                  <c:v>8124</c:v>
                </c:pt>
                <c:pt idx="91" formatCode="0">
                  <c:v>8358</c:v>
                </c:pt>
                <c:pt idx="92" formatCode="0">
                  <c:v>8601</c:v>
                </c:pt>
                <c:pt idx="93" formatCode="0">
                  <c:v>8900</c:v>
                </c:pt>
                <c:pt idx="94" formatCode="0">
                  <c:v>9078</c:v>
                </c:pt>
                <c:pt idx="95" formatCode="0">
                  <c:v>9280</c:v>
                </c:pt>
                <c:pt idx="96" formatCode="0">
                  <c:v>9512</c:v>
                </c:pt>
                <c:pt idx="97" formatCode="0">
                  <c:v>9629</c:v>
                </c:pt>
                <c:pt idx="98" formatCode="0">
                  <c:v>9812</c:v>
                </c:pt>
                <c:pt idx="99" formatCode="0">
                  <c:v>9972</c:v>
                </c:pt>
                <c:pt idx="100" formatCode="0">
                  <c:v>10155</c:v>
                </c:pt>
                <c:pt idx="101" formatCode="0">
                  <c:v>10329</c:v>
                </c:pt>
                <c:pt idx="102" formatCode="0">
                  <c:v>10524</c:v>
                </c:pt>
                <c:pt idx="103" formatCode="0">
                  <c:v>10669</c:v>
                </c:pt>
                <c:pt idx="104" formatCode="0">
                  <c:v>10764</c:v>
                </c:pt>
                <c:pt idx="105" formatCode="0">
                  <c:v>10851</c:v>
                </c:pt>
                <c:pt idx="106" formatCode="0">
                  <c:v>11003</c:v>
                </c:pt>
                <c:pt idx="107" formatCode="0">
                  <c:v>11121</c:v>
                </c:pt>
                <c:pt idx="108" formatCode="0">
                  <c:v>11344</c:v>
                </c:pt>
                <c:pt idx="109" formatCode="0">
                  <c:v>11468</c:v>
                </c:pt>
                <c:pt idx="110" formatCode="0">
                  <c:v>11573</c:v>
                </c:pt>
                <c:pt idx="111" formatCode="0">
                  <c:v>11706</c:v>
                </c:pt>
                <c:pt idx="112" formatCode="0">
                  <c:v>11834</c:v>
                </c:pt>
                <c:pt idx="113" formatCode="0">
                  <c:v>11960</c:v>
                </c:pt>
                <c:pt idx="114" formatCode="0">
                  <c:v>12142</c:v>
                </c:pt>
                <c:pt idx="115" formatCode="0">
                  <c:v>12304</c:v>
                </c:pt>
                <c:pt idx="116" formatCode="0">
                  <c:v>12404</c:v>
                </c:pt>
                <c:pt idx="117" formatCode="0">
                  <c:v>12570</c:v>
                </c:pt>
                <c:pt idx="118" formatCode="0">
                  <c:v>12680</c:v>
                </c:pt>
                <c:pt idx="119" formatCode="0">
                  <c:v>12846</c:v>
                </c:pt>
                <c:pt idx="120" formatCode="0">
                  <c:v>12984</c:v>
                </c:pt>
                <c:pt idx="121" formatCode="0">
                  <c:v>13169</c:v>
                </c:pt>
                <c:pt idx="122" formatCode="0">
                  <c:v>13309</c:v>
                </c:pt>
                <c:pt idx="123" formatCode="0">
                  <c:v>13415</c:v>
                </c:pt>
                <c:pt idx="124" formatCode="0">
                  <c:v>13556</c:v>
                </c:pt>
                <c:pt idx="125" formatCode="0">
                  <c:v>13653</c:v>
                </c:pt>
                <c:pt idx="126" formatCode="0">
                  <c:v>13725</c:v>
                </c:pt>
                <c:pt idx="127" formatCode="0">
                  <c:v>13827</c:v>
                </c:pt>
                <c:pt idx="128" formatCode="0">
                  <c:v>13913</c:v>
                </c:pt>
                <c:pt idx="129" formatCode="0">
                  <c:v>13995</c:v>
                </c:pt>
                <c:pt idx="130" formatCode="0">
                  <c:v>14054</c:v>
                </c:pt>
                <c:pt idx="131" formatCode="0">
                  <c:v>14121</c:v>
                </c:pt>
                <c:pt idx="132" formatCode="0">
                  <c:v>14203</c:v>
                </c:pt>
                <c:pt idx="133" formatCode="0">
                  <c:v>14238</c:v>
                </c:pt>
                <c:pt idx="134" formatCode="0">
                  <c:v>14314</c:v>
                </c:pt>
                <c:pt idx="135" formatCode="0">
                  <c:v>14356</c:v>
                </c:pt>
                <c:pt idx="136" formatCode="0">
                  <c:v>14396</c:v>
                </c:pt>
                <c:pt idx="137" formatCode="0">
                  <c:v>14438</c:v>
                </c:pt>
                <c:pt idx="138" formatCode="0">
                  <c:v>14480</c:v>
                </c:pt>
                <c:pt idx="139" formatCode="0">
                  <c:v>14518</c:v>
                </c:pt>
                <c:pt idx="140" formatCode="0">
                  <c:v>14581</c:v>
                </c:pt>
                <c:pt idx="141" formatCode="0">
                  <c:v>14658</c:v>
                </c:pt>
                <c:pt idx="142" formatCode="0">
                  <c:v>14703</c:v>
                </c:pt>
                <c:pt idx="143" formatCode="0">
                  <c:v>14742</c:v>
                </c:pt>
                <c:pt idx="144" formatCode="0">
                  <c:v>14804</c:v>
                </c:pt>
                <c:pt idx="145" formatCode="0">
                  <c:v>14869</c:v>
                </c:pt>
                <c:pt idx="146" formatCode="0">
                  <c:v>14922</c:v>
                </c:pt>
                <c:pt idx="147" formatCode="0">
                  <c:v>14970</c:v>
                </c:pt>
                <c:pt idx="148" formatCode="0">
                  <c:v>15001</c:v>
                </c:pt>
                <c:pt idx="149" formatCode="0">
                  <c:v>15026</c:v>
                </c:pt>
                <c:pt idx="150" formatCode="0">
                  <c:v>15126</c:v>
                </c:pt>
                <c:pt idx="151" formatCode="0">
                  <c:v>15197</c:v>
                </c:pt>
              </c:numCache>
            </c:numRef>
          </c:val>
          <c:smooth val="0"/>
          <c:extLst>
            <c:ext xmlns:c16="http://schemas.microsoft.com/office/drawing/2014/chart" uri="{C3380CC4-5D6E-409C-BE32-E72D297353CC}">
              <c16:uniqueId val="{00000001-E5F6-4E0F-8486-79D4145DA300}"/>
            </c:ext>
          </c:extLst>
        </c:ser>
        <c:dLbls>
          <c:showLegendKey val="0"/>
          <c:showVal val="0"/>
          <c:showCatName val="0"/>
          <c:showSerName val="0"/>
          <c:showPercent val="0"/>
          <c:showBubbleSize val="0"/>
        </c:dLbls>
        <c:marker val="1"/>
        <c:smooth val="0"/>
        <c:axId val="769458856"/>
        <c:axId val="769461480"/>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2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2"/>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Testing in </a:t>
            </a:r>
            <a:r>
              <a:rPr lang="en-GB" b="1">
                <a:solidFill>
                  <a:srgbClr val="00B050"/>
                </a:solidFill>
              </a:rPr>
              <a:t>Wales</a:t>
            </a:r>
          </a:p>
          <a:p>
            <a:pPr>
              <a:defRPr/>
            </a:pPr>
            <a:r>
              <a:rPr lang="en-GB"/>
              <a:t>Daily</a:t>
            </a:r>
            <a:r>
              <a:rPr lang="en-GB" baseline="0"/>
              <a:t> Positive and Negative Cases (Bars + Axis on the Left), Daily Positive Rates (Line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'L1-Country'!$C$334</c:f>
              <c:strCache>
                <c:ptCount val="1"/>
                <c:pt idx="0">
                  <c:v>Daily Positive Cases</c:v>
                </c:pt>
              </c:strCache>
            </c:strRef>
          </c:tx>
          <c:spPr>
            <a:solidFill>
              <a:srgbClr val="FF0000"/>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'L1-Country'!$D$334:$FB$334</c:f>
              <c:numCache>
                <c:formatCode>General</c:formatCode>
                <c:ptCount val="155"/>
                <c:pt idx="47" formatCode="0">
                  <c:v>2</c:v>
                </c:pt>
                <c:pt idx="48" formatCode="0">
                  <c:v>9</c:v>
                </c:pt>
                <c:pt idx="49" formatCode="0">
                  <c:v>10</c:v>
                </c:pt>
                <c:pt idx="50" formatCode="0">
                  <c:v>13</c:v>
                </c:pt>
                <c:pt idx="51" formatCode="0">
                  <c:v>22</c:v>
                </c:pt>
                <c:pt idx="52" formatCode="0">
                  <c:v>34</c:v>
                </c:pt>
                <c:pt idx="53" formatCode="0">
                  <c:v>30</c:v>
                </c:pt>
                <c:pt idx="54" formatCode="0">
                  <c:v>12</c:v>
                </c:pt>
                <c:pt idx="55" formatCode="0">
                  <c:v>13</c:v>
                </c:pt>
                <c:pt idx="56" formatCode="0">
                  <c:v>21</c:v>
                </c:pt>
                <c:pt idx="57" formatCode="0">
                  <c:v>21</c:v>
                </c:pt>
                <c:pt idx="58" formatCode="0">
                  <c:v>89</c:v>
                </c:pt>
                <c:pt idx="59" formatCode="0">
                  <c:v>67</c:v>
                </c:pt>
                <c:pt idx="60" formatCode="0">
                  <c:v>71</c:v>
                </c:pt>
                <c:pt idx="61" formatCode="0">
                  <c:v>60</c:v>
                </c:pt>
                <c:pt idx="62" formatCode="0">
                  <c:v>150</c:v>
                </c:pt>
                <c:pt idx="63" formatCode="0">
                  <c:v>113</c:v>
                </c:pt>
                <c:pt idx="64" formatCode="0">
                  <c:v>180</c:v>
                </c:pt>
                <c:pt idx="65" formatCode="0">
                  <c:v>172</c:v>
                </c:pt>
                <c:pt idx="66" formatCode="0">
                  <c:v>148</c:v>
                </c:pt>
                <c:pt idx="67" formatCode="0">
                  <c:v>210</c:v>
                </c:pt>
                <c:pt idx="68" formatCode="0">
                  <c:v>112</c:v>
                </c:pt>
                <c:pt idx="69" formatCode="0">
                  <c:v>274</c:v>
                </c:pt>
                <c:pt idx="70" formatCode="0">
                  <c:v>284</c:v>
                </c:pt>
                <c:pt idx="71" formatCode="0">
                  <c:v>345</c:v>
                </c:pt>
                <c:pt idx="72" formatCode="0">
                  <c:v>387</c:v>
                </c:pt>
                <c:pt idx="73" formatCode="0">
                  <c:v>344</c:v>
                </c:pt>
                <c:pt idx="74" formatCode="0">
                  <c:v>302</c:v>
                </c:pt>
                <c:pt idx="75" formatCode="0">
                  <c:v>291</c:v>
                </c:pt>
                <c:pt idx="76" formatCode="0">
                  <c:v>283</c:v>
                </c:pt>
                <c:pt idx="77" formatCode="0">
                  <c:v>16</c:v>
                </c:pt>
                <c:pt idx="78" formatCode="0">
                  <c:v>502</c:v>
                </c:pt>
                <c:pt idx="79" formatCode="0">
                  <c:v>339</c:v>
                </c:pt>
                <c:pt idx="80" formatCode="0">
                  <c:v>367</c:v>
                </c:pt>
                <c:pt idx="81" formatCode="0">
                  <c:v>313</c:v>
                </c:pt>
                <c:pt idx="82" formatCode="0">
                  <c:v>238</c:v>
                </c:pt>
                <c:pt idx="83" formatCode="0">
                  <c:v>270</c:v>
                </c:pt>
                <c:pt idx="84" formatCode="0">
                  <c:v>283</c:v>
                </c:pt>
                <c:pt idx="85" formatCode="0">
                  <c:v>244</c:v>
                </c:pt>
                <c:pt idx="86" formatCode="0">
                  <c:v>291</c:v>
                </c:pt>
                <c:pt idx="87" formatCode="0">
                  <c:v>334</c:v>
                </c:pt>
                <c:pt idx="88" formatCode="0">
                  <c:v>276</c:v>
                </c:pt>
                <c:pt idx="89" formatCode="0">
                  <c:v>304</c:v>
                </c:pt>
                <c:pt idx="90" formatCode="0">
                  <c:v>274</c:v>
                </c:pt>
                <c:pt idx="91" formatCode="0">
                  <c:v>234</c:v>
                </c:pt>
                <c:pt idx="92" formatCode="0">
                  <c:v>243</c:v>
                </c:pt>
                <c:pt idx="93" formatCode="0">
                  <c:v>299</c:v>
                </c:pt>
                <c:pt idx="94" formatCode="0">
                  <c:v>178</c:v>
                </c:pt>
                <c:pt idx="95" formatCode="0">
                  <c:v>202</c:v>
                </c:pt>
                <c:pt idx="96" formatCode="0">
                  <c:v>232</c:v>
                </c:pt>
                <c:pt idx="97" formatCode="0">
                  <c:v>117</c:v>
                </c:pt>
                <c:pt idx="98" formatCode="0">
                  <c:v>183</c:v>
                </c:pt>
                <c:pt idx="99" formatCode="0">
                  <c:v>160</c:v>
                </c:pt>
                <c:pt idx="100" formatCode="0">
                  <c:v>183</c:v>
                </c:pt>
                <c:pt idx="101" formatCode="0">
                  <c:v>174</c:v>
                </c:pt>
                <c:pt idx="102" formatCode="0">
                  <c:v>195</c:v>
                </c:pt>
                <c:pt idx="103" formatCode="0">
                  <c:v>145</c:v>
                </c:pt>
                <c:pt idx="104" formatCode="0">
                  <c:v>95</c:v>
                </c:pt>
                <c:pt idx="105" formatCode="0">
                  <c:v>87</c:v>
                </c:pt>
                <c:pt idx="106" formatCode="0">
                  <c:v>152</c:v>
                </c:pt>
                <c:pt idx="107" formatCode="0">
                  <c:v>118</c:v>
                </c:pt>
                <c:pt idx="108" formatCode="0">
                  <c:v>223</c:v>
                </c:pt>
                <c:pt idx="109" formatCode="0">
                  <c:v>124</c:v>
                </c:pt>
                <c:pt idx="110" formatCode="0">
                  <c:v>105</c:v>
                </c:pt>
                <c:pt idx="111" formatCode="0">
                  <c:v>133</c:v>
                </c:pt>
                <c:pt idx="112" formatCode="0">
                  <c:v>128</c:v>
                </c:pt>
                <c:pt idx="113" formatCode="0">
                  <c:v>126</c:v>
                </c:pt>
                <c:pt idx="114" formatCode="0">
                  <c:v>182</c:v>
                </c:pt>
                <c:pt idx="115" formatCode="0">
                  <c:v>162</c:v>
                </c:pt>
                <c:pt idx="116" formatCode="0">
                  <c:v>100</c:v>
                </c:pt>
                <c:pt idx="117" formatCode="0">
                  <c:v>166</c:v>
                </c:pt>
                <c:pt idx="118" formatCode="0">
                  <c:v>110</c:v>
                </c:pt>
                <c:pt idx="119" formatCode="0">
                  <c:v>166</c:v>
                </c:pt>
                <c:pt idx="120" formatCode="0">
                  <c:v>138</c:v>
                </c:pt>
                <c:pt idx="121" formatCode="0">
                  <c:v>185</c:v>
                </c:pt>
                <c:pt idx="122" formatCode="0">
                  <c:v>140</c:v>
                </c:pt>
                <c:pt idx="123" formatCode="0">
                  <c:v>106</c:v>
                </c:pt>
                <c:pt idx="124" formatCode="0">
                  <c:v>141</c:v>
                </c:pt>
                <c:pt idx="125" formatCode="0">
                  <c:v>97</c:v>
                </c:pt>
                <c:pt idx="126" formatCode="0">
                  <c:v>72</c:v>
                </c:pt>
                <c:pt idx="127" formatCode="0">
                  <c:v>102</c:v>
                </c:pt>
                <c:pt idx="128" formatCode="0">
                  <c:v>86</c:v>
                </c:pt>
                <c:pt idx="129" formatCode="0">
                  <c:v>82</c:v>
                </c:pt>
                <c:pt idx="130" formatCode="0">
                  <c:v>59</c:v>
                </c:pt>
                <c:pt idx="131" formatCode="0">
                  <c:v>67</c:v>
                </c:pt>
                <c:pt idx="132" formatCode="0">
                  <c:v>82</c:v>
                </c:pt>
                <c:pt idx="133" formatCode="0">
                  <c:v>35</c:v>
                </c:pt>
                <c:pt idx="134" formatCode="0">
                  <c:v>76</c:v>
                </c:pt>
                <c:pt idx="135" formatCode="0">
                  <c:v>42</c:v>
                </c:pt>
                <c:pt idx="136" formatCode="0">
                  <c:v>40</c:v>
                </c:pt>
                <c:pt idx="137" formatCode="0">
                  <c:v>42</c:v>
                </c:pt>
                <c:pt idx="138" formatCode="0">
                  <c:v>42</c:v>
                </c:pt>
                <c:pt idx="139" formatCode="0">
                  <c:v>38</c:v>
                </c:pt>
                <c:pt idx="140" formatCode="0">
                  <c:v>63</c:v>
                </c:pt>
                <c:pt idx="141" formatCode="0">
                  <c:v>77</c:v>
                </c:pt>
                <c:pt idx="142" formatCode="0">
                  <c:v>45</c:v>
                </c:pt>
                <c:pt idx="143" formatCode="0">
                  <c:v>39</c:v>
                </c:pt>
                <c:pt idx="144" formatCode="0">
                  <c:v>62</c:v>
                </c:pt>
                <c:pt idx="145" formatCode="0">
                  <c:v>65</c:v>
                </c:pt>
                <c:pt idx="146" formatCode="0">
                  <c:v>53</c:v>
                </c:pt>
                <c:pt idx="147" formatCode="0">
                  <c:v>48</c:v>
                </c:pt>
                <c:pt idx="148" formatCode="0">
                  <c:v>31</c:v>
                </c:pt>
                <c:pt idx="149" formatCode="0">
                  <c:v>25</c:v>
                </c:pt>
                <c:pt idx="150" formatCode="0">
                  <c:v>100</c:v>
                </c:pt>
                <c:pt idx="151" formatCode="0">
                  <c:v>71</c:v>
                </c:pt>
              </c:numCache>
            </c:numRef>
          </c:val>
          <c:extLst>
            <c:ext xmlns:c16="http://schemas.microsoft.com/office/drawing/2014/chart" uri="{C3380CC4-5D6E-409C-BE32-E72D297353CC}">
              <c16:uniqueId val="{00000000-0B49-4966-A77B-C9FC0C414EC4}"/>
            </c:ext>
          </c:extLst>
        </c:ser>
        <c:ser>
          <c:idx val="1"/>
          <c:order val="1"/>
          <c:tx>
            <c:strRef>
              <c:f>'L1-Country'!$C$333</c:f>
              <c:strCache>
                <c:ptCount val="1"/>
                <c:pt idx="0">
                  <c:v>Daily Negative Cases</c:v>
                </c:pt>
              </c:strCache>
            </c:strRef>
          </c:tx>
          <c:spPr>
            <a:solidFill>
              <a:schemeClr val="accent6">
                <a:lumMod val="40000"/>
                <a:lumOff val="60000"/>
              </a:schemeClr>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'L1-Country'!$D$333:$FB$333</c:f>
              <c:numCache>
                <c:formatCode>General</c:formatCode>
                <c:ptCount val="155"/>
                <c:pt idx="76" formatCode="0">
                  <c:v>511</c:v>
                </c:pt>
                <c:pt idx="77" formatCode="0">
                  <c:v>5</c:v>
                </c:pt>
                <c:pt idx="78" formatCode="0">
                  <c:v>613</c:v>
                </c:pt>
                <c:pt idx="79" formatCode="0">
                  <c:v>491</c:v>
                </c:pt>
                <c:pt idx="80" formatCode="0">
                  <c:v>546</c:v>
                </c:pt>
                <c:pt idx="81" formatCode="0">
                  <c:v>343</c:v>
                </c:pt>
                <c:pt idx="82" formatCode="0">
                  <c:v>352</c:v>
                </c:pt>
                <c:pt idx="83" formatCode="0">
                  <c:v>343</c:v>
                </c:pt>
                <c:pt idx="84" formatCode="0">
                  <c:v>395</c:v>
                </c:pt>
                <c:pt idx="85" formatCode="0">
                  <c:v>375</c:v>
                </c:pt>
                <c:pt idx="86" formatCode="0">
                  <c:v>409</c:v>
                </c:pt>
                <c:pt idx="87" formatCode="0">
                  <c:v>617</c:v>
                </c:pt>
                <c:pt idx="88" formatCode="0">
                  <c:v>543</c:v>
                </c:pt>
                <c:pt idx="89" formatCode="0">
                  <c:v>621</c:v>
                </c:pt>
                <c:pt idx="90" formatCode="0">
                  <c:v>570</c:v>
                </c:pt>
                <c:pt idx="91" formatCode="0">
                  <c:v>489</c:v>
                </c:pt>
                <c:pt idx="92" formatCode="0">
                  <c:v>627</c:v>
                </c:pt>
                <c:pt idx="93" formatCode="0">
                  <c:v>795</c:v>
                </c:pt>
                <c:pt idx="94" formatCode="0">
                  <c:v>583</c:v>
                </c:pt>
                <c:pt idx="95" formatCode="0">
                  <c:v>764</c:v>
                </c:pt>
                <c:pt idx="96" formatCode="0">
                  <c:v>795</c:v>
                </c:pt>
                <c:pt idx="97" formatCode="0">
                  <c:v>499</c:v>
                </c:pt>
                <c:pt idx="98" formatCode="0">
                  <c:v>670</c:v>
                </c:pt>
                <c:pt idx="99" formatCode="0">
                  <c:v>770</c:v>
                </c:pt>
                <c:pt idx="100" formatCode="0">
                  <c:v>1005</c:v>
                </c:pt>
                <c:pt idx="101" formatCode="0">
                  <c:v>827</c:v>
                </c:pt>
                <c:pt idx="102" formatCode="0">
                  <c:v>1089</c:v>
                </c:pt>
                <c:pt idx="103" formatCode="0">
                  <c:v>626</c:v>
                </c:pt>
                <c:pt idx="104" formatCode="0">
                  <c:v>520</c:v>
                </c:pt>
                <c:pt idx="105" formatCode="0">
                  <c:v>675</c:v>
                </c:pt>
                <c:pt idx="106" formatCode="0">
                  <c:v>810</c:v>
                </c:pt>
                <c:pt idx="107" formatCode="0">
                  <c:v>825</c:v>
                </c:pt>
                <c:pt idx="108" formatCode="0">
                  <c:v>1440</c:v>
                </c:pt>
                <c:pt idx="109" formatCode="0">
                  <c:v>917</c:v>
                </c:pt>
                <c:pt idx="110" formatCode="0">
                  <c:v>866</c:v>
                </c:pt>
                <c:pt idx="111" formatCode="0">
                  <c:v>812</c:v>
                </c:pt>
                <c:pt idx="112" formatCode="0">
                  <c:v>939</c:v>
                </c:pt>
                <c:pt idx="113" formatCode="0">
                  <c:v>1058</c:v>
                </c:pt>
                <c:pt idx="114" formatCode="0">
                  <c:v>1126</c:v>
                </c:pt>
                <c:pt idx="115" formatCode="0">
                  <c:v>1272</c:v>
                </c:pt>
                <c:pt idx="116" formatCode="0">
                  <c:v>1389</c:v>
                </c:pt>
                <c:pt idx="117" formatCode="0">
                  <c:v>1528</c:v>
                </c:pt>
                <c:pt idx="118" formatCode="0">
                  <c:v>1096</c:v>
                </c:pt>
                <c:pt idx="119" formatCode="0">
                  <c:v>1383</c:v>
                </c:pt>
                <c:pt idx="120" formatCode="0">
                  <c:v>1294</c:v>
                </c:pt>
                <c:pt idx="121" formatCode="0">
                  <c:v>1589</c:v>
                </c:pt>
                <c:pt idx="122" formatCode="0">
                  <c:v>1877</c:v>
                </c:pt>
                <c:pt idx="123" formatCode="0">
                  <c:v>2302</c:v>
                </c:pt>
                <c:pt idx="124" formatCode="0">
                  <c:v>2282</c:v>
                </c:pt>
                <c:pt idx="125" formatCode="0">
                  <c:v>1799</c:v>
                </c:pt>
                <c:pt idx="126" formatCode="0">
                  <c:v>1144</c:v>
                </c:pt>
                <c:pt idx="127" formatCode="0">
                  <c:v>2188</c:v>
                </c:pt>
                <c:pt idx="128" formatCode="0">
                  <c:v>1786</c:v>
                </c:pt>
                <c:pt idx="129" formatCode="0">
                  <c:v>2462</c:v>
                </c:pt>
                <c:pt idx="130" formatCode="0">
                  <c:v>2402</c:v>
                </c:pt>
                <c:pt idx="131" formatCode="0">
                  <c:v>1962</c:v>
                </c:pt>
                <c:pt idx="132" formatCode="0">
                  <c:v>1758</c:v>
                </c:pt>
                <c:pt idx="133" formatCode="0">
                  <c:v>2098</c:v>
                </c:pt>
                <c:pt idx="134" formatCode="0">
                  <c:v>2407</c:v>
                </c:pt>
                <c:pt idx="135" formatCode="0">
                  <c:v>2513</c:v>
                </c:pt>
                <c:pt idx="136" formatCode="0">
                  <c:v>3198</c:v>
                </c:pt>
                <c:pt idx="137" formatCode="0">
                  <c:v>2637</c:v>
                </c:pt>
                <c:pt idx="138" formatCode="0">
                  <c:v>2367</c:v>
                </c:pt>
                <c:pt idx="139" formatCode="0">
                  <c:v>2788</c:v>
                </c:pt>
                <c:pt idx="140" formatCode="0">
                  <c:v>2646</c:v>
                </c:pt>
                <c:pt idx="141" formatCode="0">
                  <c:v>2500</c:v>
                </c:pt>
                <c:pt idx="142" formatCode="0">
                  <c:v>2752</c:v>
                </c:pt>
                <c:pt idx="143" formatCode="0">
                  <c:v>2178</c:v>
                </c:pt>
                <c:pt idx="144" formatCode="0">
                  <c:v>2116</c:v>
                </c:pt>
                <c:pt idx="145" formatCode="0">
                  <c:v>2134</c:v>
                </c:pt>
                <c:pt idx="146" formatCode="0">
                  <c:v>1204</c:v>
                </c:pt>
                <c:pt idx="147" formatCode="0">
                  <c:v>1592</c:v>
                </c:pt>
                <c:pt idx="148" formatCode="0">
                  <c:v>1554</c:v>
                </c:pt>
                <c:pt idx="149" formatCode="0">
                  <c:v>518</c:v>
                </c:pt>
                <c:pt idx="150" formatCode="0">
                  <c:v>1821</c:v>
                </c:pt>
                <c:pt idx="151" formatCode="0">
                  <c:v>1404</c:v>
                </c:pt>
              </c:numCache>
            </c:numRef>
          </c:val>
          <c:extLst>
            <c:ext xmlns:c16="http://schemas.microsoft.com/office/drawing/2014/chart" uri="{C3380CC4-5D6E-409C-BE32-E72D297353CC}">
              <c16:uniqueId val="{00000001-0B49-4966-A77B-C9FC0C414EC4}"/>
            </c:ext>
          </c:extLst>
        </c:ser>
        <c:dLbls>
          <c:showLegendKey val="0"/>
          <c:showVal val="0"/>
          <c:showCatName val="0"/>
          <c:showSerName val="0"/>
          <c:showPercent val="0"/>
          <c:showBubbleSize val="0"/>
        </c:dLbls>
        <c:gapWidth val="150"/>
        <c:overlap val="100"/>
        <c:axId val="769458856"/>
        <c:axId val="769461480"/>
      </c:barChart>
      <c:lineChart>
        <c:grouping val="standard"/>
        <c:varyColors val="0"/>
        <c:ser>
          <c:idx val="2"/>
          <c:order val="2"/>
          <c:tx>
            <c:strRef>
              <c:f>'L1-Country'!$C$335</c:f>
              <c:strCache>
                <c:ptCount val="1"/>
                <c:pt idx="0">
                  <c:v>Daily Positive Rate</c:v>
                </c:pt>
              </c:strCache>
            </c:strRef>
          </c:tx>
          <c:spPr>
            <a:ln w="15875" cap="rnd">
              <a:solidFill>
                <a:schemeClr val="accent2"/>
              </a:solidFill>
              <a:round/>
            </a:ln>
            <a:effectLst/>
          </c:spPr>
          <c:marker>
            <c:symbol val="none"/>
          </c:marker>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'L1-Country'!$D$335:$FB$335</c:f>
              <c:numCache>
                <c:formatCode>General</c:formatCode>
                <c:ptCount val="155"/>
                <c:pt idx="76" formatCode="0.0%">
                  <c:v>0.35642317380352645</c:v>
                </c:pt>
                <c:pt idx="77" formatCode="0.0%">
                  <c:v>0.76190476190476186</c:v>
                </c:pt>
                <c:pt idx="78" formatCode="0.0%">
                  <c:v>0.45022421524663675</c:v>
                </c:pt>
                <c:pt idx="79" formatCode="0.0%">
                  <c:v>0.40843373493975904</c:v>
                </c:pt>
                <c:pt idx="80" formatCode="0.0%">
                  <c:v>0.40197152245345019</c:v>
                </c:pt>
                <c:pt idx="81" formatCode="0.0%">
                  <c:v>0.47713414634146339</c:v>
                </c:pt>
                <c:pt idx="82" formatCode="0.0%">
                  <c:v>0.4033898305084746</c:v>
                </c:pt>
                <c:pt idx="83" formatCode="0.0%">
                  <c:v>0.44045676998368677</c:v>
                </c:pt>
                <c:pt idx="84" formatCode="0.0%">
                  <c:v>0.41740412979351033</c:v>
                </c:pt>
                <c:pt idx="85" formatCode="0.0%">
                  <c:v>0.39418416801292405</c:v>
                </c:pt>
                <c:pt idx="86" formatCode="0.0%">
                  <c:v>0.4157142857142857</c:v>
                </c:pt>
                <c:pt idx="87" formatCode="0.0%">
                  <c:v>0.35120925341745529</c:v>
                </c:pt>
                <c:pt idx="88" formatCode="0.0%">
                  <c:v>0.33699633699633702</c:v>
                </c:pt>
                <c:pt idx="89" formatCode="0.0%">
                  <c:v>0.32864864864864862</c:v>
                </c:pt>
                <c:pt idx="90" formatCode="0.0%">
                  <c:v>0.3246445497630332</c:v>
                </c:pt>
                <c:pt idx="91" formatCode="0.0%">
                  <c:v>0.32365145228215769</c:v>
                </c:pt>
                <c:pt idx="92" formatCode="0.0%">
                  <c:v>0.27931034482758621</c:v>
                </c:pt>
                <c:pt idx="93" formatCode="0.0%">
                  <c:v>0.27330895795246801</c:v>
                </c:pt>
                <c:pt idx="94" formatCode="0.0%">
                  <c:v>0.23390275952693823</c:v>
                </c:pt>
                <c:pt idx="95" formatCode="0.0%">
                  <c:v>0.20910973084886128</c:v>
                </c:pt>
                <c:pt idx="96" formatCode="0.0%">
                  <c:v>0.22590068159688412</c:v>
                </c:pt>
                <c:pt idx="97" formatCode="0.0%">
                  <c:v>0.18993506493506493</c:v>
                </c:pt>
                <c:pt idx="98" formatCode="0.0%">
                  <c:v>0.21453692848769051</c:v>
                </c:pt>
                <c:pt idx="99" formatCode="0.0%">
                  <c:v>0.17204301075268819</c:v>
                </c:pt>
                <c:pt idx="100" formatCode="0.0%">
                  <c:v>0.15404040404040403</c:v>
                </c:pt>
                <c:pt idx="101" formatCode="0.0%">
                  <c:v>0.17382617382617382</c:v>
                </c:pt>
                <c:pt idx="102" formatCode="0.0%">
                  <c:v>0.15186915887850466</c:v>
                </c:pt>
                <c:pt idx="103" formatCode="0.0%">
                  <c:v>0.1880674448767834</c:v>
                </c:pt>
                <c:pt idx="104" formatCode="0.0%">
                  <c:v>0.15447154471544716</c:v>
                </c:pt>
                <c:pt idx="105" formatCode="0.0%">
                  <c:v>0.1141732283464567</c:v>
                </c:pt>
                <c:pt idx="106" formatCode="0.0%">
                  <c:v>0.15800415800415801</c:v>
                </c:pt>
                <c:pt idx="107" formatCode="0.0%">
                  <c:v>0.12513255567338283</c:v>
                </c:pt>
                <c:pt idx="108" formatCode="0.0%">
                  <c:v>0.13409500901984367</c:v>
                </c:pt>
                <c:pt idx="109" formatCode="0.0%">
                  <c:v>0.11911623439000961</c:v>
                </c:pt>
                <c:pt idx="110" formatCode="0.0%">
                  <c:v>0.10813594232749743</c:v>
                </c:pt>
                <c:pt idx="111" formatCode="0.0%">
                  <c:v>0.14074074074074075</c:v>
                </c:pt>
                <c:pt idx="112" formatCode="0.0%">
                  <c:v>0.11996251171508904</c:v>
                </c:pt>
                <c:pt idx="113" formatCode="0.0%">
                  <c:v>0.10641891891891891</c:v>
                </c:pt>
                <c:pt idx="114" formatCode="0.0%">
                  <c:v>0.13914373088685014</c:v>
                </c:pt>
                <c:pt idx="115" formatCode="0.0%">
                  <c:v>0.11297071129707113</c:v>
                </c:pt>
                <c:pt idx="116" formatCode="0.0%">
                  <c:v>6.7159167226326394E-2</c:v>
                </c:pt>
                <c:pt idx="117" formatCode="0.0%">
                  <c:v>9.7992916174734351E-2</c:v>
                </c:pt>
                <c:pt idx="118" formatCode="0.0%">
                  <c:v>9.1210613598673301E-2</c:v>
                </c:pt>
                <c:pt idx="119" formatCode="0.0%">
                  <c:v>0.10716591349257586</c:v>
                </c:pt>
                <c:pt idx="120" formatCode="0.0%">
                  <c:v>9.6368715083798878E-2</c:v>
                </c:pt>
                <c:pt idx="121" formatCode="0.0%">
                  <c:v>0.10428410372040586</c:v>
                </c:pt>
                <c:pt idx="122" formatCode="0.0%">
                  <c:v>6.9410014873574621E-2</c:v>
                </c:pt>
                <c:pt idx="123" formatCode="0.0%">
                  <c:v>4.4019933554817273E-2</c:v>
                </c:pt>
                <c:pt idx="124" formatCode="0.0%">
                  <c:v>5.8192323565827486E-2</c:v>
                </c:pt>
                <c:pt idx="125" formatCode="0.0%">
                  <c:v>5.1160337552742616E-2</c:v>
                </c:pt>
                <c:pt idx="126" formatCode="0.0%">
                  <c:v>5.921052631578947E-2</c:v>
                </c:pt>
                <c:pt idx="127" formatCode="0.0%">
                  <c:v>4.4541484716157202E-2</c:v>
                </c:pt>
                <c:pt idx="128" formatCode="0.0%">
                  <c:v>4.5940170940170943E-2</c:v>
                </c:pt>
                <c:pt idx="129" formatCode="0.0%">
                  <c:v>3.2232704402515723E-2</c:v>
                </c:pt>
                <c:pt idx="130" formatCode="0.0%">
                  <c:v>2.3973994311255586E-2</c:v>
                </c:pt>
                <c:pt idx="131" formatCode="0.0%">
                  <c:v>3.3021192705766388E-2</c:v>
                </c:pt>
                <c:pt idx="132" formatCode="0.0%">
                  <c:v>4.4565217391304347E-2</c:v>
                </c:pt>
                <c:pt idx="133" formatCode="0.0%">
                  <c:v>1.6408813877168308E-2</c:v>
                </c:pt>
                <c:pt idx="134" formatCode="0.0%">
                  <c:v>3.0608135320177206E-2</c:v>
                </c:pt>
                <c:pt idx="135" formatCode="0.0%">
                  <c:v>1.643835616438356E-2</c:v>
                </c:pt>
                <c:pt idx="136" formatCode="0.0%">
                  <c:v>1.2353304508956145E-2</c:v>
                </c:pt>
                <c:pt idx="137" formatCode="0.0%">
                  <c:v>1.5677491601343786E-2</c:v>
                </c:pt>
                <c:pt idx="138" formatCode="0.0%">
                  <c:v>1.7434620174346202E-2</c:v>
                </c:pt>
                <c:pt idx="139" formatCode="0.0%">
                  <c:v>1.3446567586694975E-2</c:v>
                </c:pt>
                <c:pt idx="140" formatCode="0.0%">
                  <c:v>2.3255813953488372E-2</c:v>
                </c:pt>
                <c:pt idx="141" formatCode="0.0%">
                  <c:v>2.9879705083430345E-2</c:v>
                </c:pt>
                <c:pt idx="142" formatCode="0.0%">
                  <c:v>1.6088666428316054E-2</c:v>
                </c:pt>
                <c:pt idx="143" formatCode="0.0%">
                  <c:v>1.7591339648173207E-2</c:v>
                </c:pt>
                <c:pt idx="144" formatCode="0.0%">
                  <c:v>2.8466483011937556E-2</c:v>
                </c:pt>
                <c:pt idx="145" formatCode="0.0%">
                  <c:v>2.9558890404729421E-2</c:v>
                </c:pt>
                <c:pt idx="146" formatCode="0.0%">
                  <c:v>4.2163882259347654E-2</c:v>
                </c:pt>
                <c:pt idx="147" formatCode="0.0%">
                  <c:v>2.9268292682926831E-2</c:v>
                </c:pt>
                <c:pt idx="148" formatCode="0.0%">
                  <c:v>1.9558359621451103E-2</c:v>
                </c:pt>
                <c:pt idx="149" formatCode="0.0%">
                  <c:v>4.6040515653775323E-2</c:v>
                </c:pt>
                <c:pt idx="150" formatCode="0.0%">
                  <c:v>5.2056220718375845E-2</c:v>
                </c:pt>
                <c:pt idx="151" formatCode="0.0%">
                  <c:v>4.8135593220338981E-2</c:v>
                </c:pt>
              </c:numCache>
            </c:numRef>
          </c:val>
          <c:smooth val="0"/>
          <c:extLst>
            <c:ext xmlns:c16="http://schemas.microsoft.com/office/drawing/2014/chart" uri="{C3380CC4-5D6E-409C-BE32-E72D297353CC}">
              <c16:uniqueId val="{00000002-0B49-4966-A77B-C9FC0C414EC4}"/>
            </c:ext>
          </c:extLst>
        </c:ser>
        <c:dLbls>
          <c:showLegendKey val="0"/>
          <c:showVal val="0"/>
          <c:showCatName val="0"/>
          <c:showSerName val="0"/>
          <c:showPercent val="0"/>
          <c:showBubbleSize val="0"/>
        </c:dLbls>
        <c:marker val="1"/>
        <c:smooth val="0"/>
        <c:axId val="505136168"/>
        <c:axId val="583549536"/>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3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majorUnit val="300"/>
      </c:valAx>
      <c:valAx>
        <c:axId val="583549536"/>
        <c:scaling>
          <c:orientation val="minMax"/>
          <c:max val="0.9"/>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Testing in the </a:t>
            </a:r>
            <a:r>
              <a:rPr lang="en-GB" b="1">
                <a:solidFill>
                  <a:srgbClr val="FF0000"/>
                </a:solidFill>
              </a:rPr>
              <a:t>United Kingdom</a:t>
            </a:r>
          </a:p>
          <a:p>
            <a:pPr>
              <a:defRPr/>
            </a:pPr>
            <a:r>
              <a:rPr lang="en-GB"/>
              <a:t>Daily</a:t>
            </a:r>
            <a:r>
              <a:rPr lang="en-GB" baseline="0"/>
              <a:t> Positive and Negative Cases (Bars + Axis on the Left), Daily Positive Rates (Line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'L1-Country'!$C$21</c:f>
              <c:strCache>
                <c:ptCount val="1"/>
                <c:pt idx="0">
                  <c:v>Daily Positive Cases (Overall)</c:v>
                </c:pt>
              </c:strCache>
            </c:strRef>
          </c:tx>
          <c:spPr>
            <a:solidFill>
              <a:srgbClr val="FF0000"/>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'L1-Country'!$D$21:$FB$21</c:f>
              <c:numCache>
                <c:formatCode>General</c:formatCode>
                <c:ptCount val="155"/>
                <c:pt idx="2" formatCode="0">
                  <c:v>0</c:v>
                </c:pt>
                <c:pt idx="3" formatCode="0">
                  <c:v>0</c:v>
                </c:pt>
                <c:pt idx="4" formatCode="0">
                  <c:v>0</c:v>
                </c:pt>
                <c:pt idx="5" formatCode="0">
                  <c:v>0</c:v>
                </c:pt>
                <c:pt idx="6" formatCode="0">
                  <c:v>0</c:v>
                </c:pt>
                <c:pt idx="7" formatCode="0">
                  <c:v>0</c:v>
                </c:pt>
                <c:pt idx="8" formatCode="0">
                  <c:v>2</c:v>
                </c:pt>
                <c:pt idx="9" formatCode="0">
                  <c:v>0</c:v>
                </c:pt>
                <c:pt idx="10" formatCode="0">
                  <c:v>0</c:v>
                </c:pt>
                <c:pt idx="11" formatCode="0">
                  <c:v>0</c:v>
                </c:pt>
                <c:pt idx="12" formatCode="0">
                  <c:v>0</c:v>
                </c:pt>
                <c:pt idx="13" formatCode="0">
                  <c:v>0</c:v>
                </c:pt>
                <c:pt idx="14" formatCode="0">
                  <c:v>1</c:v>
                </c:pt>
                <c:pt idx="15" formatCode="0">
                  <c:v>0</c:v>
                </c:pt>
                <c:pt idx="16" formatCode="0">
                  <c:v>0</c:v>
                </c:pt>
                <c:pt idx="17" formatCode="0">
                  <c:v>1</c:v>
                </c:pt>
                <c:pt idx="18" formatCode="0">
                  <c:v>4</c:v>
                </c:pt>
                <c:pt idx="19" formatCode="0">
                  <c:v>0</c:v>
                </c:pt>
                <c:pt idx="20" formatCode="0">
                  <c:v>0</c:v>
                </c:pt>
                <c:pt idx="21" formatCode="0">
                  <c:v>1</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4</c:v>
                </c:pt>
                <c:pt idx="34" formatCode="0">
                  <c:v>0</c:v>
                </c:pt>
                <c:pt idx="35" formatCode="0">
                  <c:v>2</c:v>
                </c:pt>
                <c:pt idx="36" formatCode="0">
                  <c:v>5</c:v>
                </c:pt>
                <c:pt idx="37" formatCode="0">
                  <c:v>3</c:v>
                </c:pt>
                <c:pt idx="38" formatCode="0">
                  <c:v>12</c:v>
                </c:pt>
                <c:pt idx="39" formatCode="0">
                  <c:v>5</c:v>
                </c:pt>
                <c:pt idx="40" formatCode="0">
                  <c:v>11</c:v>
                </c:pt>
                <c:pt idx="41" formatCode="0">
                  <c:v>34</c:v>
                </c:pt>
                <c:pt idx="42" formatCode="0">
                  <c:v>30</c:v>
                </c:pt>
                <c:pt idx="43" formatCode="0">
                  <c:v>48</c:v>
                </c:pt>
                <c:pt idx="44" formatCode="0">
                  <c:v>43</c:v>
                </c:pt>
                <c:pt idx="45" formatCode="0">
                  <c:v>67</c:v>
                </c:pt>
                <c:pt idx="46" formatCode="0">
                  <c:v>46</c:v>
                </c:pt>
                <c:pt idx="47" formatCode="0">
                  <c:v>54</c:v>
                </c:pt>
                <c:pt idx="48" formatCode="0">
                  <c:v>83</c:v>
                </c:pt>
                <c:pt idx="49" formatCode="0">
                  <c:v>134</c:v>
                </c:pt>
                <c:pt idx="50" formatCode="0">
                  <c:v>208</c:v>
                </c:pt>
                <c:pt idx="51" formatCode="0">
                  <c:v>342</c:v>
                </c:pt>
                <c:pt idx="52" formatCode="0">
                  <c:v>232</c:v>
                </c:pt>
                <c:pt idx="53" formatCode="0">
                  <c:v>171</c:v>
                </c:pt>
                <c:pt idx="54" formatCode="0">
                  <c:v>407</c:v>
                </c:pt>
                <c:pt idx="55" formatCode="0">
                  <c:v>676</c:v>
                </c:pt>
                <c:pt idx="56" formatCode="0">
                  <c:v>643</c:v>
                </c:pt>
                <c:pt idx="57" formatCode="0">
                  <c:v>714</c:v>
                </c:pt>
                <c:pt idx="58" formatCode="0">
                  <c:v>1035</c:v>
                </c:pt>
                <c:pt idx="59" formatCode="0">
                  <c:v>665</c:v>
                </c:pt>
                <c:pt idx="60" formatCode="0">
                  <c:v>967</c:v>
                </c:pt>
                <c:pt idx="61" formatCode="0">
                  <c:v>1427</c:v>
                </c:pt>
                <c:pt idx="62" formatCode="0">
                  <c:v>1452</c:v>
                </c:pt>
                <c:pt idx="63" formatCode="0">
                  <c:v>2129</c:v>
                </c:pt>
                <c:pt idx="64" formatCode="0">
                  <c:v>2926</c:v>
                </c:pt>
                <c:pt idx="65" formatCode="0">
                  <c:v>2520</c:v>
                </c:pt>
                <c:pt idx="66" formatCode="0">
                  <c:v>2502</c:v>
                </c:pt>
                <c:pt idx="67" formatCode="0">
                  <c:v>2665</c:v>
                </c:pt>
                <c:pt idx="68" formatCode="0">
                  <c:v>3250</c:v>
                </c:pt>
                <c:pt idx="69" formatCode="0">
                  <c:v>4567</c:v>
                </c:pt>
                <c:pt idx="70" formatCode="0">
                  <c:v>4522</c:v>
                </c:pt>
                <c:pt idx="71" formatCode="0">
                  <c:v>4672</c:v>
                </c:pt>
                <c:pt idx="72" formatCode="0">
                  <c:v>4000</c:v>
                </c:pt>
                <c:pt idx="73" formatCode="0">
                  <c:v>6199</c:v>
                </c:pt>
                <c:pt idx="74" formatCode="0">
                  <c:v>4143</c:v>
                </c:pt>
                <c:pt idx="75" formatCode="0">
                  <c:v>3888</c:v>
                </c:pt>
                <c:pt idx="76" formatCode="0">
                  <c:v>5865</c:v>
                </c:pt>
                <c:pt idx="77" formatCode="0">
                  <c:v>4675</c:v>
                </c:pt>
                <c:pt idx="78" formatCode="0">
                  <c:v>5706</c:v>
                </c:pt>
                <c:pt idx="79" formatCode="0">
                  <c:v>5233</c:v>
                </c:pt>
                <c:pt idx="80" formatCode="0">
                  <c:v>5288</c:v>
                </c:pt>
                <c:pt idx="81" formatCode="0">
                  <c:v>4342</c:v>
                </c:pt>
                <c:pt idx="82" formatCode="0">
                  <c:v>5252</c:v>
                </c:pt>
                <c:pt idx="83" formatCode="0">
                  <c:v>4603</c:v>
                </c:pt>
                <c:pt idx="84" formatCode="0">
                  <c:v>4617</c:v>
                </c:pt>
                <c:pt idx="85" formatCode="0">
                  <c:v>5599</c:v>
                </c:pt>
                <c:pt idx="86" formatCode="0">
                  <c:v>5525</c:v>
                </c:pt>
                <c:pt idx="87" formatCode="0">
                  <c:v>5850</c:v>
                </c:pt>
                <c:pt idx="88" formatCode="0">
                  <c:v>4676</c:v>
                </c:pt>
                <c:pt idx="89" formatCode="0">
                  <c:v>4301</c:v>
                </c:pt>
                <c:pt idx="90" formatCode="0">
                  <c:v>4451</c:v>
                </c:pt>
                <c:pt idx="91" formatCode="0">
                  <c:v>4583</c:v>
                </c:pt>
                <c:pt idx="92" formatCode="0">
                  <c:v>5386</c:v>
                </c:pt>
                <c:pt idx="93" formatCode="0">
                  <c:v>4913</c:v>
                </c:pt>
                <c:pt idx="94" formatCode="0">
                  <c:v>4463</c:v>
                </c:pt>
                <c:pt idx="95" formatCode="0">
                  <c:v>4309</c:v>
                </c:pt>
                <c:pt idx="96" formatCode="0">
                  <c:v>3996</c:v>
                </c:pt>
                <c:pt idx="97" formatCode="0">
                  <c:v>4076</c:v>
                </c:pt>
                <c:pt idx="98" formatCode="0">
                  <c:v>6032</c:v>
                </c:pt>
                <c:pt idx="99" formatCode="0">
                  <c:v>6201</c:v>
                </c:pt>
                <c:pt idx="100" formatCode="0">
                  <c:v>4806</c:v>
                </c:pt>
                <c:pt idx="101" formatCode="0">
                  <c:v>4339</c:v>
                </c:pt>
                <c:pt idx="102" formatCode="0">
                  <c:v>3985</c:v>
                </c:pt>
                <c:pt idx="103" formatCode="0">
                  <c:v>4406</c:v>
                </c:pt>
                <c:pt idx="104" formatCode="0">
                  <c:v>6111</c:v>
                </c:pt>
                <c:pt idx="105" formatCode="0">
                  <c:v>5614</c:v>
                </c:pt>
                <c:pt idx="106" formatCode="0">
                  <c:v>4649</c:v>
                </c:pt>
                <c:pt idx="107" formatCode="0">
                  <c:v>3896</c:v>
                </c:pt>
                <c:pt idx="108" formatCode="0">
                  <c:v>3923</c:v>
                </c:pt>
                <c:pt idx="109" formatCode="0">
                  <c:v>3877</c:v>
                </c:pt>
                <c:pt idx="110" formatCode="0">
                  <c:v>3403</c:v>
                </c:pt>
                <c:pt idx="111" formatCode="0">
                  <c:v>3242</c:v>
                </c:pt>
                <c:pt idx="112" formatCode="0">
                  <c:v>3446</c:v>
                </c:pt>
                <c:pt idx="113" formatCode="0">
                  <c:v>3560</c:v>
                </c:pt>
                <c:pt idx="114" formatCode="0">
                  <c:v>3450</c:v>
                </c:pt>
                <c:pt idx="115" formatCode="0">
                  <c:v>3534</c:v>
                </c:pt>
                <c:pt idx="116" formatCode="0">
                  <c:v>2711</c:v>
                </c:pt>
                <c:pt idx="117" formatCode="0">
                  <c:v>2412</c:v>
                </c:pt>
                <c:pt idx="118" formatCode="0">
                  <c:v>2472</c:v>
                </c:pt>
                <c:pt idx="119" formatCode="0">
                  <c:v>2615</c:v>
                </c:pt>
                <c:pt idx="120" formatCode="0">
                  <c:v>3287</c:v>
                </c:pt>
                <c:pt idx="121" formatCode="0">
                  <c:v>2959</c:v>
                </c:pt>
                <c:pt idx="122" formatCode="0">
                  <c:v>2405</c:v>
                </c:pt>
                <c:pt idx="123" formatCode="0">
                  <c:v>1625</c:v>
                </c:pt>
                <c:pt idx="124" formatCode="0">
                  <c:v>4043</c:v>
                </c:pt>
                <c:pt idx="125" formatCode="0">
                  <c:v>2013</c:v>
                </c:pt>
                <c:pt idx="126" formatCode="0">
                  <c:v>1887</c:v>
                </c:pt>
                <c:pt idx="127" formatCode="0">
                  <c:v>2095</c:v>
                </c:pt>
                <c:pt idx="128" formatCode="0">
                  <c:v>2445</c:v>
                </c:pt>
                <c:pt idx="129" formatCode="0">
                  <c:v>1936</c:v>
                </c:pt>
                <c:pt idx="130" formatCode="0">
                  <c:v>1570</c:v>
                </c:pt>
                <c:pt idx="131" formatCode="0">
                  <c:v>1653</c:v>
                </c:pt>
                <c:pt idx="132" formatCode="0">
                  <c:v>1871</c:v>
                </c:pt>
                <c:pt idx="133" formatCode="0">
                  <c:v>1805</c:v>
                </c:pt>
                <c:pt idx="134" formatCode="0">
                  <c:v>1650</c:v>
                </c:pt>
                <c:pt idx="135" formatCode="0">
                  <c:v>1557</c:v>
                </c:pt>
                <c:pt idx="136" formatCode="0">
                  <c:v>1326</c:v>
                </c:pt>
                <c:pt idx="137" formatCode="0">
                  <c:v>1205</c:v>
                </c:pt>
                <c:pt idx="138" formatCode="0">
                  <c:v>1741</c:v>
                </c:pt>
                <c:pt idx="139" formatCode="0">
                  <c:v>1003</c:v>
                </c:pt>
                <c:pt idx="140" formatCode="0">
                  <c:v>1266</c:v>
                </c:pt>
                <c:pt idx="141" formatCode="0">
                  <c:v>1541</c:v>
                </c:pt>
                <c:pt idx="142" formatCode="0">
                  <c:v>1425</c:v>
                </c:pt>
                <c:pt idx="143" formatCode="0">
                  <c:v>1514</c:v>
                </c:pt>
                <c:pt idx="144" formatCode="0">
                  <c:v>1056</c:v>
                </c:pt>
                <c:pt idx="145" formatCode="0">
                  <c:v>1279</c:v>
                </c:pt>
                <c:pt idx="146" formatCode="0">
                  <c:v>1115</c:v>
                </c:pt>
                <c:pt idx="147" formatCode="0">
                  <c:v>1218</c:v>
                </c:pt>
                <c:pt idx="148" formatCode="0">
                  <c:v>1346</c:v>
                </c:pt>
                <c:pt idx="149" formatCode="0">
                  <c:v>1295</c:v>
                </c:pt>
                <c:pt idx="150" formatCode="0">
                  <c:v>1221</c:v>
                </c:pt>
                <c:pt idx="151" formatCode="0">
                  <c:v>958</c:v>
                </c:pt>
              </c:numCache>
            </c:numRef>
          </c:val>
          <c:extLst>
            <c:ext xmlns:c16="http://schemas.microsoft.com/office/drawing/2014/chart" uri="{C3380CC4-5D6E-409C-BE32-E72D297353CC}">
              <c16:uniqueId val="{00000000-85C2-4418-B9BA-E2A64C2B5B96}"/>
            </c:ext>
          </c:extLst>
        </c:ser>
        <c:ser>
          <c:idx val="1"/>
          <c:order val="1"/>
          <c:tx>
            <c:strRef>
              <c:f>'L1-Country'!$C$18</c:f>
              <c:strCache>
                <c:ptCount val="1"/>
                <c:pt idx="0">
                  <c:v>Daily Negative Cases (Overall)</c:v>
                </c:pt>
              </c:strCache>
            </c:strRef>
          </c:tx>
          <c:spPr>
            <a:solidFill>
              <a:schemeClr val="accent6">
                <a:lumMod val="40000"/>
                <a:lumOff val="60000"/>
              </a:schemeClr>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'L1-Country'!$D$18:$FB$18</c:f>
              <c:numCache>
                <c:formatCode>General</c:formatCode>
                <c:ptCount val="155"/>
                <c:pt idx="2" formatCode="0">
                  <c:v>31</c:v>
                </c:pt>
                <c:pt idx="3" formatCode="0">
                  <c:v>21</c:v>
                </c:pt>
                <c:pt idx="4" formatCode="0">
                  <c:v>21</c:v>
                </c:pt>
                <c:pt idx="5" formatCode="0">
                  <c:v>24</c:v>
                </c:pt>
                <c:pt idx="6" formatCode="0">
                  <c:v>33</c:v>
                </c:pt>
                <c:pt idx="7" formatCode="0">
                  <c:v>31</c:v>
                </c:pt>
                <c:pt idx="8" formatCode="0">
                  <c:v>14</c:v>
                </c:pt>
                <c:pt idx="9" formatCode="0">
                  <c:v>26</c:v>
                </c:pt>
                <c:pt idx="10" formatCode="0">
                  <c:v>63</c:v>
                </c:pt>
                <c:pt idx="11" formatCode="0">
                  <c:v>60</c:v>
                </c:pt>
                <c:pt idx="12" formatCode="0">
                  <c:v>90</c:v>
                </c:pt>
                <c:pt idx="13" formatCode="0">
                  <c:v>52</c:v>
                </c:pt>
                <c:pt idx="14" formatCode="0">
                  <c:v>97</c:v>
                </c:pt>
                <c:pt idx="15" formatCode="0">
                  <c:v>54</c:v>
                </c:pt>
                <c:pt idx="16" formatCode="0">
                  <c:v>66</c:v>
                </c:pt>
                <c:pt idx="17" formatCode="0">
                  <c:v>108</c:v>
                </c:pt>
                <c:pt idx="18" formatCode="0">
                  <c:v>315</c:v>
                </c:pt>
                <c:pt idx="19" formatCode="0">
                  <c:v>244</c:v>
                </c:pt>
                <c:pt idx="20" formatCode="0">
                  <c:v>400</c:v>
                </c:pt>
                <c:pt idx="21" formatCode="0">
                  <c:v>762</c:v>
                </c:pt>
                <c:pt idx="22" formatCode="0">
                  <c:v>443</c:v>
                </c:pt>
                <c:pt idx="23" formatCode="0">
                  <c:v>28</c:v>
                </c:pt>
                <c:pt idx="24" formatCode="0">
                  <c:v>117</c:v>
                </c:pt>
                <c:pt idx="25" formatCode="0">
                  <c:v>1392</c:v>
                </c:pt>
                <c:pt idx="26" formatCode="0">
                  <c:v>415</c:v>
                </c:pt>
                <c:pt idx="27" formatCode="0">
                  <c:v>300</c:v>
                </c:pt>
                <c:pt idx="28" formatCode="0">
                  <c:v>333</c:v>
                </c:pt>
                <c:pt idx="29" formatCode="0">
                  <c:v>336</c:v>
                </c:pt>
                <c:pt idx="30" formatCode="0">
                  <c:v>267</c:v>
                </c:pt>
                <c:pt idx="31" formatCode="0">
                  <c:v>172</c:v>
                </c:pt>
                <c:pt idx="32" formatCode="0">
                  <c:v>212</c:v>
                </c:pt>
                <c:pt idx="33" formatCode="0">
                  <c:v>255</c:v>
                </c:pt>
                <c:pt idx="34" formatCode="0">
                  <c:v>337</c:v>
                </c:pt>
                <c:pt idx="35" formatCode="0">
                  <c:v>556</c:v>
                </c:pt>
                <c:pt idx="36" formatCode="0">
                  <c:v>1291</c:v>
                </c:pt>
                <c:pt idx="37" formatCode="0">
                  <c:v>1494</c:v>
                </c:pt>
                <c:pt idx="38" formatCode="0">
                  <c:v>1255</c:v>
                </c:pt>
                <c:pt idx="39" formatCode="0">
                  <c:v>1770</c:v>
                </c:pt>
                <c:pt idx="40" formatCode="0">
                  <c:v>375</c:v>
                </c:pt>
                <c:pt idx="41" formatCode="0">
                  <c:v>2714</c:v>
                </c:pt>
                <c:pt idx="42" formatCode="0">
                  <c:v>1394</c:v>
                </c:pt>
                <c:pt idx="43" formatCode="0">
                  <c:v>2207</c:v>
                </c:pt>
                <c:pt idx="44" formatCode="0">
                  <c:v>1079</c:v>
                </c:pt>
                <c:pt idx="45" formatCode="0">
                  <c:v>1986</c:v>
                </c:pt>
                <c:pt idx="46" formatCode="0">
                  <c:v>1401</c:v>
                </c:pt>
                <c:pt idx="47" formatCode="0">
                  <c:v>1247</c:v>
                </c:pt>
                <c:pt idx="48" formatCode="0">
                  <c:v>1132</c:v>
                </c:pt>
                <c:pt idx="49" formatCode="0">
                  <c:v>2154</c:v>
                </c:pt>
                <c:pt idx="50" formatCode="0">
                  <c:v>2799</c:v>
                </c:pt>
                <c:pt idx="51" formatCode="0">
                  <c:v>4633</c:v>
                </c:pt>
                <c:pt idx="52" formatCode="0">
                  <c:v>2301</c:v>
                </c:pt>
                <c:pt idx="53" formatCode="0">
                  <c:v>3655</c:v>
                </c:pt>
                <c:pt idx="54" formatCode="0">
                  <c:v>5930</c:v>
                </c:pt>
                <c:pt idx="55" formatCode="0">
                  <c:v>5103</c:v>
                </c:pt>
                <c:pt idx="56" formatCode="0">
                  <c:v>7757</c:v>
                </c:pt>
                <c:pt idx="57" formatCode="0">
                  <c:v>1641</c:v>
                </c:pt>
                <c:pt idx="58" formatCode="0">
                  <c:v>4807</c:v>
                </c:pt>
                <c:pt idx="59" formatCode="0">
                  <c:v>4857</c:v>
                </c:pt>
                <c:pt idx="60" formatCode="0">
                  <c:v>4638</c:v>
                </c:pt>
                <c:pt idx="61" formatCode="0">
                  <c:v>5064</c:v>
                </c:pt>
                <c:pt idx="62" formatCode="0">
                  <c:v>5131</c:v>
                </c:pt>
                <c:pt idx="63" formatCode="0">
                  <c:v>5718</c:v>
                </c:pt>
                <c:pt idx="64" formatCode="0">
                  <c:v>5990</c:v>
                </c:pt>
                <c:pt idx="65" formatCode="0">
                  <c:v>4489</c:v>
                </c:pt>
                <c:pt idx="66" formatCode="0">
                  <c:v>4528</c:v>
                </c:pt>
                <c:pt idx="67" formatCode="0">
                  <c:v>4590</c:v>
                </c:pt>
                <c:pt idx="68" formatCode="0">
                  <c:v>4860</c:v>
                </c:pt>
                <c:pt idx="69" formatCode="0">
                  <c:v>5226</c:v>
                </c:pt>
                <c:pt idx="70" formatCode="0">
                  <c:v>5693</c:v>
                </c:pt>
                <c:pt idx="71" formatCode="0">
                  <c:v>5918</c:v>
                </c:pt>
                <c:pt idx="72" formatCode="0">
                  <c:v>5406</c:v>
                </c:pt>
                <c:pt idx="73" formatCode="0">
                  <c:v>6135</c:v>
                </c:pt>
                <c:pt idx="74" formatCode="0">
                  <c:v>9170</c:v>
                </c:pt>
                <c:pt idx="75" formatCode="0">
                  <c:v>5852</c:v>
                </c:pt>
                <c:pt idx="76" formatCode="0">
                  <c:v>8266</c:v>
                </c:pt>
                <c:pt idx="77" formatCode="0">
                  <c:v>6038</c:v>
                </c:pt>
                <c:pt idx="78" formatCode="0">
                  <c:v>7478</c:v>
                </c:pt>
                <c:pt idx="79" formatCode="0">
                  <c:v>7760</c:v>
                </c:pt>
                <c:pt idx="80" formatCode="0">
                  <c:v>7488</c:v>
                </c:pt>
                <c:pt idx="81" formatCode="0">
                  <c:v>4004</c:v>
                </c:pt>
                <c:pt idx="82" formatCode="0">
                  <c:v>6627</c:v>
                </c:pt>
                <c:pt idx="83" formatCode="0">
                  <c:v>6567</c:v>
                </c:pt>
                <c:pt idx="84" formatCode="0">
                  <c:v>9222</c:v>
                </c:pt>
                <c:pt idx="85" formatCode="0">
                  <c:v>8344</c:v>
                </c:pt>
                <c:pt idx="86" formatCode="0">
                  <c:v>9947</c:v>
                </c:pt>
                <c:pt idx="87" formatCode="0">
                  <c:v>10094</c:v>
                </c:pt>
                <c:pt idx="88" formatCode="0">
                  <c:v>8401</c:v>
                </c:pt>
                <c:pt idx="89" formatCode="0">
                  <c:v>7325</c:v>
                </c:pt>
                <c:pt idx="90" formatCode="0">
                  <c:v>9071</c:v>
                </c:pt>
                <c:pt idx="91" formatCode="0">
                  <c:v>10046</c:v>
                </c:pt>
                <c:pt idx="92" formatCode="0">
                  <c:v>13015</c:v>
                </c:pt>
                <c:pt idx="93" formatCode="0">
                  <c:v>18202</c:v>
                </c:pt>
                <c:pt idx="94" formatCode="0">
                  <c:v>21114</c:v>
                </c:pt>
                <c:pt idx="95" formatCode="0">
                  <c:v>22046</c:v>
                </c:pt>
                <c:pt idx="96" formatCode="0">
                  <c:v>25575</c:v>
                </c:pt>
                <c:pt idx="97" formatCode="0">
                  <c:v>29379</c:v>
                </c:pt>
                <c:pt idx="98" formatCode="0">
                  <c:v>48543</c:v>
                </c:pt>
                <c:pt idx="99" formatCode="0">
                  <c:v>68709</c:v>
                </c:pt>
                <c:pt idx="100" formatCode="0">
                  <c:v>58861</c:v>
                </c:pt>
                <c:pt idx="101" formatCode="0">
                  <c:v>52058</c:v>
                </c:pt>
                <c:pt idx="102" formatCode="0">
                  <c:v>58971</c:v>
                </c:pt>
                <c:pt idx="103" formatCode="0">
                  <c:v>65433</c:v>
                </c:pt>
                <c:pt idx="104" formatCode="0">
                  <c:v>50895</c:v>
                </c:pt>
                <c:pt idx="105" formatCode="0">
                  <c:v>61868</c:v>
                </c:pt>
                <c:pt idx="106" formatCode="0">
                  <c:v>62794</c:v>
                </c:pt>
                <c:pt idx="107" formatCode="0">
                  <c:v>59443</c:v>
                </c:pt>
                <c:pt idx="108" formatCode="0">
                  <c:v>60439</c:v>
                </c:pt>
                <c:pt idx="109" formatCode="0">
                  <c:v>61460</c:v>
                </c:pt>
                <c:pt idx="110" formatCode="0">
                  <c:v>57007</c:v>
                </c:pt>
                <c:pt idx="111" formatCode="0">
                  <c:v>58499</c:v>
                </c:pt>
                <c:pt idx="112" formatCode="0">
                  <c:v>68198</c:v>
                </c:pt>
                <c:pt idx="113" formatCode="0">
                  <c:v>66030</c:v>
                </c:pt>
                <c:pt idx="114" formatCode="0">
                  <c:v>75086</c:v>
                </c:pt>
                <c:pt idx="115" formatCode="0">
                  <c:v>73150</c:v>
                </c:pt>
                <c:pt idx="116" formatCode="0">
                  <c:v>65628</c:v>
                </c:pt>
                <c:pt idx="117" formatCode="0">
                  <c:v>46441</c:v>
                </c:pt>
                <c:pt idx="118" formatCode="0">
                  <c:v>61269</c:v>
                </c:pt>
                <c:pt idx="119" formatCode="0">
                  <c:v>65066</c:v>
                </c:pt>
                <c:pt idx="120" formatCode="0">
                  <c:v>77010</c:v>
                </c:pt>
              </c:numCache>
            </c:numRef>
          </c:val>
          <c:extLst>
            <c:ext xmlns:c16="http://schemas.microsoft.com/office/drawing/2014/chart" uri="{C3380CC4-5D6E-409C-BE32-E72D297353CC}">
              <c16:uniqueId val="{00000001-85C2-4418-B9BA-E2A64C2B5B96}"/>
            </c:ext>
          </c:extLst>
        </c:ser>
        <c:dLbls>
          <c:showLegendKey val="0"/>
          <c:showVal val="0"/>
          <c:showCatName val="0"/>
          <c:showSerName val="0"/>
          <c:showPercent val="0"/>
          <c:showBubbleSize val="0"/>
        </c:dLbls>
        <c:gapWidth val="150"/>
        <c:overlap val="100"/>
        <c:axId val="769458856"/>
        <c:axId val="769461480"/>
      </c:barChart>
      <c:lineChart>
        <c:grouping val="standard"/>
        <c:varyColors val="0"/>
        <c:ser>
          <c:idx val="2"/>
          <c:order val="2"/>
          <c:tx>
            <c:strRef>
              <c:f>'L1-Country'!$C$24</c:f>
              <c:strCache>
                <c:ptCount val="1"/>
                <c:pt idx="0">
                  <c:v>Daily Positive Rate (Overall)</c:v>
                </c:pt>
              </c:strCache>
            </c:strRef>
          </c:tx>
          <c:spPr>
            <a:ln w="15875" cap="rnd">
              <a:solidFill>
                <a:schemeClr val="accent2"/>
              </a:solidFill>
              <a:round/>
            </a:ln>
            <a:effectLst/>
          </c:spPr>
          <c:marker>
            <c:symbol val="none"/>
          </c:marker>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'L1-Country'!$D$24:$FB$24</c:f>
              <c:numCache>
                <c:formatCode>General</c:formatCode>
                <c:ptCount val="155"/>
                <c:pt idx="2" formatCode="0.0%">
                  <c:v>0</c:v>
                </c:pt>
                <c:pt idx="3" formatCode="0.0%">
                  <c:v>0</c:v>
                </c:pt>
                <c:pt idx="4" formatCode="0.0%">
                  <c:v>0</c:v>
                </c:pt>
                <c:pt idx="5" formatCode="0.0%">
                  <c:v>0</c:v>
                </c:pt>
                <c:pt idx="6" formatCode="0.0%">
                  <c:v>0</c:v>
                </c:pt>
                <c:pt idx="7" formatCode="0.0%">
                  <c:v>0</c:v>
                </c:pt>
                <c:pt idx="8" formatCode="0.0%">
                  <c:v>0.125</c:v>
                </c:pt>
                <c:pt idx="9" formatCode="0.0%">
                  <c:v>0</c:v>
                </c:pt>
                <c:pt idx="10" formatCode="0.0%">
                  <c:v>0</c:v>
                </c:pt>
                <c:pt idx="11" formatCode="0.0%">
                  <c:v>0</c:v>
                </c:pt>
                <c:pt idx="12" formatCode="0.0%">
                  <c:v>0</c:v>
                </c:pt>
                <c:pt idx="13" formatCode="0.0%">
                  <c:v>0</c:v>
                </c:pt>
                <c:pt idx="14" formatCode="0.0%">
                  <c:v>1.020408163265306E-2</c:v>
                </c:pt>
                <c:pt idx="15" formatCode="0.0%">
                  <c:v>0</c:v>
                </c:pt>
                <c:pt idx="16" formatCode="0.0%">
                  <c:v>0</c:v>
                </c:pt>
                <c:pt idx="17" formatCode="0.0%">
                  <c:v>9.1743119266055051E-3</c:v>
                </c:pt>
                <c:pt idx="18" formatCode="0.0%">
                  <c:v>1.2539184952978056E-2</c:v>
                </c:pt>
                <c:pt idx="19" formatCode="0.0%">
                  <c:v>0</c:v>
                </c:pt>
                <c:pt idx="20" formatCode="0.0%">
                  <c:v>0</c:v>
                </c:pt>
                <c:pt idx="21" formatCode="0.0%">
                  <c:v>1.3106159895150721E-3</c:v>
                </c:pt>
                <c:pt idx="22" formatCode="0.0%">
                  <c:v>0</c:v>
                </c:pt>
                <c:pt idx="23" formatCode="0.0%">
                  <c:v>0</c:v>
                </c:pt>
                <c:pt idx="24" formatCode="0.0%">
                  <c:v>0</c:v>
                </c:pt>
                <c:pt idx="25" formatCode="0.0%">
                  <c:v>0</c:v>
                </c:pt>
                <c:pt idx="26" formatCode="0.0%">
                  <c:v>0</c:v>
                </c:pt>
                <c:pt idx="27" formatCode="0.0%">
                  <c:v>0</c:v>
                </c:pt>
                <c:pt idx="28" formatCode="0.0%">
                  <c:v>0</c:v>
                </c:pt>
                <c:pt idx="29" formatCode="0.0%">
                  <c:v>0</c:v>
                </c:pt>
                <c:pt idx="30" formatCode="0.0%">
                  <c:v>0</c:v>
                </c:pt>
                <c:pt idx="31" formatCode="0.0%">
                  <c:v>0</c:v>
                </c:pt>
                <c:pt idx="32" formatCode="0.0%">
                  <c:v>0</c:v>
                </c:pt>
                <c:pt idx="33" formatCode="0.0%">
                  <c:v>1.5444015444015444E-2</c:v>
                </c:pt>
                <c:pt idx="34" formatCode="0.0%">
                  <c:v>0</c:v>
                </c:pt>
                <c:pt idx="35" formatCode="0.0%">
                  <c:v>3.5842293906810036E-3</c:v>
                </c:pt>
                <c:pt idx="36" formatCode="0.0%">
                  <c:v>3.8580246913580245E-3</c:v>
                </c:pt>
                <c:pt idx="37" formatCode="0.0%">
                  <c:v>2.004008016032064E-3</c:v>
                </c:pt>
                <c:pt idx="38" formatCode="0.0%">
                  <c:v>9.4711917916337814E-3</c:v>
                </c:pt>
                <c:pt idx="39" formatCode="0.0%">
                  <c:v>2.8169014084507044E-3</c:v>
                </c:pt>
                <c:pt idx="40" formatCode="0.0%">
                  <c:v>2.8497409326424871E-2</c:v>
                </c:pt>
                <c:pt idx="41" formatCode="0.0%">
                  <c:v>1.2372634643377001E-2</c:v>
                </c:pt>
                <c:pt idx="42" formatCode="0.0%">
                  <c:v>2.1067415730337078E-2</c:v>
                </c:pt>
                <c:pt idx="43" formatCode="0.0%">
                  <c:v>2.1286031042128603E-2</c:v>
                </c:pt>
                <c:pt idx="44" formatCode="0.0%">
                  <c:v>3.8324420677361852E-2</c:v>
                </c:pt>
                <c:pt idx="45" formatCode="0.0%">
                  <c:v>3.2635168046760837E-2</c:v>
                </c:pt>
                <c:pt idx="46" formatCode="0.0%">
                  <c:v>3.1789910158949553E-2</c:v>
                </c:pt>
                <c:pt idx="47" formatCode="0.0%">
                  <c:v>4.1506533435818602E-2</c:v>
                </c:pt>
                <c:pt idx="48" formatCode="0.0%">
                  <c:v>6.831275720164609E-2</c:v>
                </c:pt>
                <c:pt idx="49" formatCode="0.0%">
                  <c:v>5.8566433566433568E-2</c:v>
                </c:pt>
                <c:pt idx="50" formatCode="0.0%">
                  <c:v>6.9171932158297311E-2</c:v>
                </c:pt>
                <c:pt idx="51" formatCode="0.0%">
                  <c:v>6.8743718592964825E-2</c:v>
                </c:pt>
                <c:pt idx="52" formatCode="0.0%">
                  <c:v>9.1590998815633637E-2</c:v>
                </c:pt>
                <c:pt idx="53" formatCode="0.0%">
                  <c:v>4.4694197595399894E-2</c:v>
                </c:pt>
                <c:pt idx="54" formatCode="0.0%">
                  <c:v>6.4225974435852928E-2</c:v>
                </c:pt>
                <c:pt idx="55" formatCode="0.0%">
                  <c:v>0.11697525523446964</c:v>
                </c:pt>
                <c:pt idx="56" formatCode="0.0%">
                  <c:v>7.6547619047619045E-2</c:v>
                </c:pt>
                <c:pt idx="57" formatCode="0.0%">
                  <c:v>0.30318471337579617</c:v>
                </c:pt>
                <c:pt idx="58" formatCode="0.0%">
                  <c:v>0.17716535433070865</c:v>
                </c:pt>
                <c:pt idx="59" formatCode="0.0%">
                  <c:v>0.12042738138355669</c:v>
                </c:pt>
                <c:pt idx="60" formatCode="0.0%">
                  <c:v>0.17252453166815343</c:v>
                </c:pt>
                <c:pt idx="61" formatCode="0.0%">
                  <c:v>0.21984285934370668</c:v>
                </c:pt>
                <c:pt idx="62" formatCode="0.0%">
                  <c:v>0.22056813003190034</c:v>
                </c:pt>
                <c:pt idx="63" formatCode="0.0%">
                  <c:v>0.27131387791512679</c:v>
                </c:pt>
                <c:pt idx="64" formatCode="0.0%">
                  <c:v>0.32835820895522388</c:v>
                </c:pt>
                <c:pt idx="65" formatCode="0.0%">
                  <c:v>0.36005143591941707</c:v>
                </c:pt>
                <c:pt idx="66" formatCode="0.0%">
                  <c:v>0.35943111621893409</c:v>
                </c:pt>
                <c:pt idx="67" formatCode="0.0%">
                  <c:v>0.36967679289776667</c:v>
                </c:pt>
                <c:pt idx="68" formatCode="0.0%">
                  <c:v>0.39441747572815533</c:v>
                </c:pt>
                <c:pt idx="69" formatCode="0.0%">
                  <c:v>0.46635351781885021</c:v>
                </c:pt>
                <c:pt idx="70" formatCode="0.0%">
                  <c:v>0.44268232990699952</c:v>
                </c:pt>
                <c:pt idx="71" formatCode="0.0%">
                  <c:v>0.44117091595845137</c:v>
                </c:pt>
                <c:pt idx="72" formatCode="0.0%">
                  <c:v>0.42526047203912398</c:v>
                </c:pt>
                <c:pt idx="73" formatCode="0.0%">
                  <c:v>0.50259445435381866</c:v>
                </c:pt>
                <c:pt idx="74" formatCode="0.0%">
                  <c:v>0.31119957935852177</c:v>
                </c:pt>
                <c:pt idx="75" formatCode="0.0%">
                  <c:v>0.39917864476386039</c:v>
                </c:pt>
                <c:pt idx="76" formatCode="0.0%">
                  <c:v>0.41504493666407188</c:v>
                </c:pt>
                <c:pt idx="77" formatCode="0.0%">
                  <c:v>0.4363856996172874</c:v>
                </c:pt>
                <c:pt idx="78" formatCode="0.0%">
                  <c:v>0.43279733009708737</c:v>
                </c:pt>
                <c:pt idx="79" formatCode="0.0%">
                  <c:v>0.40275532979296547</c:v>
                </c:pt>
                <c:pt idx="80" formatCode="0.0%">
                  <c:v>0.41390106449592989</c:v>
                </c:pt>
                <c:pt idx="81" formatCode="0.0%">
                  <c:v>0.52024922118380057</c:v>
                </c:pt>
                <c:pt idx="82" formatCode="0.0%">
                  <c:v>0.44212475797626061</c:v>
                </c:pt>
                <c:pt idx="83" formatCode="0.0%">
                  <c:v>0.41208594449418084</c:v>
                </c:pt>
                <c:pt idx="84" formatCode="0.0%">
                  <c:v>0.33362237155863861</c:v>
                </c:pt>
                <c:pt idx="85" formatCode="0.0%">
                  <c:v>0.40156350857060891</c:v>
                </c:pt>
                <c:pt idx="86" formatCode="0.0%">
                  <c:v>0.35709669079627715</c:v>
                </c:pt>
                <c:pt idx="87" formatCode="0.0%">
                  <c:v>0.36690918213748119</c:v>
                </c:pt>
                <c:pt idx="88" formatCode="0.0%">
                  <c:v>0.35757436720960467</c:v>
                </c:pt>
                <c:pt idx="89" formatCode="0.0%">
                  <c:v>0.36994667125408565</c:v>
                </c:pt>
                <c:pt idx="90" formatCode="0.0%">
                  <c:v>0.3291672829463097</c:v>
                </c:pt>
                <c:pt idx="91" formatCode="0.0%">
                  <c:v>0.31328183744616855</c:v>
                </c:pt>
                <c:pt idx="92" formatCode="0.0%">
                  <c:v>0.29270148361502091</c:v>
                </c:pt>
                <c:pt idx="93" formatCode="0.0%">
                  <c:v>0.21254596582305862</c:v>
                </c:pt>
                <c:pt idx="94" formatCode="0.0%">
                  <c:v>0.17449270829260663</c:v>
                </c:pt>
                <c:pt idx="95" formatCode="0.0%">
                  <c:v>0.16349838740276987</c:v>
                </c:pt>
                <c:pt idx="96" formatCode="0.0%">
                  <c:v>0.1351323932230902</c:v>
                </c:pt>
                <c:pt idx="97" formatCode="0.0%">
                  <c:v>0.12183530115079959</c:v>
                </c:pt>
                <c:pt idx="98" formatCode="0.0%">
                  <c:v>0.11052679798442511</c:v>
                </c:pt>
                <c:pt idx="99" formatCode="0.0%">
                  <c:v>8.277933520224269E-2</c:v>
                </c:pt>
                <c:pt idx="100" formatCode="0.0%">
                  <c:v>7.5486515777404312E-2</c:v>
                </c:pt>
                <c:pt idx="101" formatCode="0.0%">
                  <c:v>7.6936716492011989E-2</c:v>
                </c:pt>
                <c:pt idx="102" formatCode="0.0%">
                  <c:v>6.3298176504225173E-2</c:v>
                </c:pt>
                <c:pt idx="103" formatCode="0.0%">
                  <c:v>6.3087959449591197E-2</c:v>
                </c:pt>
                <c:pt idx="104" formatCode="0.0%">
                  <c:v>0.10719924218503316</c:v>
                </c:pt>
                <c:pt idx="105" formatCode="0.0%">
                  <c:v>8.3192555051717493E-2</c:v>
                </c:pt>
                <c:pt idx="106" formatCode="0.0%">
                  <c:v>6.8932283557967475E-2</c:v>
                </c:pt>
                <c:pt idx="107" formatCode="0.0%">
                  <c:v>6.1510285921785944E-2</c:v>
                </c:pt>
                <c:pt idx="108" formatCode="0.0%">
                  <c:v>6.0952114601783659E-2</c:v>
                </c:pt>
                <c:pt idx="109" formatCode="0.0%">
                  <c:v>5.9338506512389609E-2</c:v>
                </c:pt>
                <c:pt idx="110" formatCode="0.0%">
                  <c:v>5.6331733156762126E-2</c:v>
                </c:pt>
                <c:pt idx="111" formatCode="0.0%">
                  <c:v>5.2509677523849628E-2</c:v>
                </c:pt>
                <c:pt idx="112" formatCode="0.0%">
                  <c:v>4.80989336162135E-2</c:v>
                </c:pt>
                <c:pt idx="113" formatCode="0.0%">
                  <c:v>5.115677539876419E-2</c:v>
                </c:pt>
                <c:pt idx="114" formatCode="0.0%">
                  <c:v>4.392889884893552E-2</c:v>
                </c:pt>
                <c:pt idx="115" formatCode="0.0%">
                  <c:v>4.6085232903865216E-2</c:v>
                </c:pt>
                <c:pt idx="116" formatCode="0.0%">
                  <c:v>3.9669881034255693E-2</c:v>
                </c:pt>
                <c:pt idx="117" formatCode="0.0%">
                  <c:v>4.937260761877469E-2</c:v>
                </c:pt>
                <c:pt idx="118" formatCode="0.0%">
                  <c:v>4.0695377321216912E-2</c:v>
                </c:pt>
                <c:pt idx="119" formatCode="0.0%">
                  <c:v>3.8637135976123282E-2</c:v>
                </c:pt>
                <c:pt idx="120" formatCode="0.0%">
                  <c:v>4.0935526856545078E-2</c:v>
                </c:pt>
              </c:numCache>
            </c:numRef>
          </c:val>
          <c:smooth val="0"/>
          <c:extLst>
            <c:ext xmlns:c16="http://schemas.microsoft.com/office/drawing/2014/chart" uri="{C3380CC4-5D6E-409C-BE32-E72D297353CC}">
              <c16:uniqueId val="{00000002-85C2-4418-B9BA-E2A64C2B5B96}"/>
            </c:ext>
          </c:extLst>
        </c:ser>
        <c:dLbls>
          <c:showLegendKey val="0"/>
          <c:showVal val="0"/>
          <c:showCatName val="0"/>
          <c:showSerName val="0"/>
          <c:showPercent val="0"/>
          <c:showBubbleSize val="0"/>
        </c:dLbls>
        <c:marker val="1"/>
        <c:smooth val="0"/>
        <c:axId val="505136168"/>
        <c:axId val="583549536"/>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10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1"/>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COVID-19 Cases in the </a:t>
            </a:r>
            <a:r>
              <a:rPr lang="en-GB" b="1">
                <a:solidFill>
                  <a:srgbClr val="FF0000"/>
                </a:solidFill>
              </a:rPr>
              <a:t>United Kingdom</a:t>
            </a:r>
          </a:p>
          <a:p>
            <a:pPr>
              <a:defRPr/>
            </a:pPr>
            <a:r>
              <a:rPr lang="en-GB" baseline="0"/>
              <a:t>Total Confirmed Cases (Lines + Axis on the Left), Overall Death Rates (Bars + Axis on the Right)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1"/>
          <c:tx>
            <c:strRef>
              <c:f>'L1-Country'!$C$26</c:f>
              <c:strCache>
                <c:ptCount val="1"/>
                <c:pt idx="0">
                  <c:v>Total Death / Total Positive Cases</c:v>
                </c:pt>
              </c:strCache>
            </c:strRef>
          </c:tx>
          <c:spPr>
            <a:solidFill>
              <a:schemeClr val="accent3"/>
            </a:solidFill>
            <a:ln>
              <a:noFill/>
            </a:ln>
            <a:effectLst/>
          </c:spPr>
          <c:invertIfNegative val="0"/>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'L1-Country'!$D$26:$FB$26</c:f>
              <c:numCache>
                <c:formatCode>General</c:formatCode>
                <c:ptCount val="155"/>
                <c:pt idx="8" formatCode="0.0%">
                  <c:v>0</c:v>
                </c:pt>
                <c:pt idx="9" formatCode="0.0%">
                  <c:v>0</c:v>
                </c:pt>
                <c:pt idx="10" formatCode="0.0%">
                  <c:v>0</c:v>
                </c:pt>
                <c:pt idx="11" formatCode="0.0%">
                  <c:v>0</c:v>
                </c:pt>
                <c:pt idx="12" formatCode="0.0%">
                  <c:v>0</c:v>
                </c:pt>
                <c:pt idx="13" formatCode="0.0%">
                  <c:v>0</c:v>
                </c:pt>
                <c:pt idx="14" formatCode="0.0%">
                  <c:v>0</c:v>
                </c:pt>
                <c:pt idx="15" formatCode="0.0%">
                  <c:v>0</c:v>
                </c:pt>
                <c:pt idx="16" formatCode="0.0%">
                  <c:v>0</c:v>
                </c:pt>
                <c:pt idx="17" formatCode="0.0%">
                  <c:v>0</c:v>
                </c:pt>
                <c:pt idx="18" formatCode="0.0%">
                  <c:v>0</c:v>
                </c:pt>
                <c:pt idx="19" formatCode="0.0%">
                  <c:v>0</c:v>
                </c:pt>
                <c:pt idx="20" formatCode="0.0%">
                  <c:v>0</c:v>
                </c:pt>
                <c:pt idx="21" formatCode="0.0%">
                  <c:v>0</c:v>
                </c:pt>
                <c:pt idx="22" formatCode="0.0%">
                  <c:v>0</c:v>
                </c:pt>
                <c:pt idx="23" formatCode="0.0%">
                  <c:v>0</c:v>
                </c:pt>
                <c:pt idx="24" formatCode="0.0%">
                  <c:v>0</c:v>
                </c:pt>
                <c:pt idx="25" formatCode="0.0%">
                  <c:v>0</c:v>
                </c:pt>
                <c:pt idx="26" formatCode="0.0%">
                  <c:v>0</c:v>
                </c:pt>
                <c:pt idx="27" formatCode="0.0%">
                  <c:v>0</c:v>
                </c:pt>
                <c:pt idx="28" formatCode="0.0%">
                  <c:v>0</c:v>
                </c:pt>
                <c:pt idx="29" formatCode="0.0%">
                  <c:v>0</c:v>
                </c:pt>
                <c:pt idx="30" formatCode="0.0%">
                  <c:v>0</c:v>
                </c:pt>
                <c:pt idx="31" formatCode="0.0%">
                  <c:v>0</c:v>
                </c:pt>
                <c:pt idx="32" formatCode="0.0%">
                  <c:v>0</c:v>
                </c:pt>
                <c:pt idx="33" formatCode="0.0%">
                  <c:v>0</c:v>
                </c:pt>
                <c:pt idx="34" formatCode="0.0%">
                  <c:v>0</c:v>
                </c:pt>
                <c:pt idx="35" formatCode="0.0%">
                  <c:v>0</c:v>
                </c:pt>
                <c:pt idx="36" formatCode="0.0%">
                  <c:v>0</c:v>
                </c:pt>
                <c:pt idx="37" formatCode="0.0%">
                  <c:v>0</c:v>
                </c:pt>
                <c:pt idx="38" formatCode="0.0%">
                  <c:v>0</c:v>
                </c:pt>
                <c:pt idx="39" formatCode="0.0%">
                  <c:v>0</c:v>
                </c:pt>
                <c:pt idx="40" formatCode="0.0%">
                  <c:v>0</c:v>
                </c:pt>
                <c:pt idx="41" formatCode="0.0%">
                  <c:v>0</c:v>
                </c:pt>
                <c:pt idx="42" formatCode="0.0%">
                  <c:v>8.6956521739130436E-3</c:v>
                </c:pt>
                <c:pt idx="43" formatCode="0.0%">
                  <c:v>6.1349693251533744E-3</c:v>
                </c:pt>
                <c:pt idx="44" formatCode="0.0%">
                  <c:v>9.7087378640776691E-3</c:v>
                </c:pt>
                <c:pt idx="45" formatCode="0.0%">
                  <c:v>7.326007326007326E-3</c:v>
                </c:pt>
                <c:pt idx="46" formatCode="0.0%">
                  <c:v>9.4043887147335428E-3</c:v>
                </c:pt>
                <c:pt idx="47" formatCode="0.0%">
                  <c:v>1.6085790884718499E-2</c:v>
                </c:pt>
                <c:pt idx="48" formatCode="0.0%">
                  <c:v>1.3157894736842105E-2</c:v>
                </c:pt>
                <c:pt idx="49" formatCode="0.0%">
                  <c:v>1.3559322033898305E-2</c:v>
                </c:pt>
                <c:pt idx="50" formatCode="0.0%">
                  <c:v>1.2531328320802004E-2</c:v>
                </c:pt>
                <c:pt idx="51" formatCode="0.0%">
                  <c:v>1.8421052631578946E-2</c:v>
                </c:pt>
                <c:pt idx="52" formatCode="0.0%">
                  <c:v>2.5510204081632654E-2</c:v>
                </c:pt>
                <c:pt idx="53" formatCode="0.0%">
                  <c:v>3.5644847699287101E-2</c:v>
                </c:pt>
                <c:pt idx="54" formatCode="0.0%">
                  <c:v>3.0769230769230771E-2</c:v>
                </c:pt>
                <c:pt idx="55" formatCode="0.0%">
                  <c:v>3.9223153084539226E-2</c:v>
                </c:pt>
                <c:pt idx="56" formatCode="0.0%">
                  <c:v>4.4050168247170389E-2</c:v>
                </c:pt>
                <c:pt idx="57" formatCode="0.0%">
                  <c:v>4.4438865177002261E-2</c:v>
                </c:pt>
                <c:pt idx="58" formatCode="0.0%">
                  <c:v>4.6432841769629335E-2</c:v>
                </c:pt>
                <c:pt idx="59" formatCode="0.0%">
                  <c:v>4.9445715291219425E-2</c:v>
                </c:pt>
                <c:pt idx="60" formatCode="0.0%">
                  <c:v>5.037593984962406E-2</c:v>
                </c:pt>
                <c:pt idx="61" formatCode="0.0%">
                  <c:v>5.2247121455986131E-2</c:v>
                </c:pt>
                <c:pt idx="62" formatCode="0.0%">
                  <c:v>6.0656941966628186E-2</c:v>
                </c:pt>
                <c:pt idx="63" formatCode="0.0%">
                  <c:v>6.5105506948018532E-2</c:v>
                </c:pt>
                <c:pt idx="64" formatCode="0.0%">
                  <c:v>6.9871091607240809E-2</c:v>
                </c:pt>
                <c:pt idx="65" formatCode="0.0%">
                  <c:v>7.1796071094480829E-2</c:v>
                </c:pt>
                <c:pt idx="66" formatCode="0.0%">
                  <c:v>7.1814750586555134E-2</c:v>
                </c:pt>
                <c:pt idx="67" formatCode="0.0%">
                  <c:v>8.032867855058147E-2</c:v>
                </c:pt>
                <c:pt idx="68" formatCode="0.0%">
                  <c:v>9.2159398142706003E-2</c:v>
                </c:pt>
                <c:pt idx="69" formatCode="0.0%">
                  <c:v>9.7081893113533629E-2</c:v>
                </c:pt>
                <c:pt idx="70" formatCode="0.0%">
                  <c:v>0.1041606472117885</c:v>
                </c:pt>
                <c:pt idx="71" formatCode="0.0%">
                  <c:v>0.10979583524260475</c:v>
                </c:pt>
                <c:pt idx="72" formatCode="0.0%">
                  <c:v>0.11399658056466891</c:v>
                </c:pt>
                <c:pt idx="73" formatCode="0.0%">
                  <c:v>0.10858713445564964</c:v>
                </c:pt>
                <c:pt idx="74" formatCode="0.0%">
                  <c:v>0.11485528867671192</c:v>
                </c:pt>
                <c:pt idx="75" formatCode="0.0%">
                  <c:v>0.12340033384337182</c:v>
                </c:pt>
                <c:pt idx="76" formatCode="0.0%">
                  <c:v>0.12588162898212285</c:v>
                </c:pt>
                <c:pt idx="77" formatCode="0.0%">
                  <c:v>0.1316346323399753</c:v>
                </c:pt>
                <c:pt idx="78" formatCode="0.0%">
                  <c:v>0.13388378209821308</c:v>
                </c:pt>
                <c:pt idx="79" formatCode="0.0%">
                  <c:v>0.13434441898444127</c:v>
                </c:pt>
                <c:pt idx="80" formatCode="0.0%">
                  <c:v>0.13442257264561752</c:v>
                </c:pt>
                <c:pt idx="81" formatCode="0.0%">
                  <c:v>0.13661547488744202</c:v>
                </c:pt>
                <c:pt idx="82" formatCode="0.0%">
                  <c:v>0.13707881925580306</c:v>
                </c:pt>
                <c:pt idx="83" formatCode="0.0%">
                  <c:v>0.13941467971891627</c:v>
                </c:pt>
                <c:pt idx="84" formatCode="0.0%">
                  <c:v>0.14138690308750351</c:v>
                </c:pt>
                <c:pt idx="85" formatCode="0.0%">
                  <c:v>0.14227358039230117</c:v>
                </c:pt>
                <c:pt idx="86" formatCode="0.0%">
                  <c:v>0.14060954148681895</c:v>
                </c:pt>
                <c:pt idx="87" formatCode="0.0%">
                  <c:v>0.13749823015483023</c:v>
                </c:pt>
                <c:pt idx="88" formatCode="0.0%">
                  <c:v>0.13898174647074385</c:v>
                </c:pt>
                <c:pt idx="89" formatCode="0.0%">
                  <c:v>0.14026223613651156</c:v>
                </c:pt>
                <c:pt idx="90" formatCode="0.0%">
                  <c:v>0.14036480767069928</c:v>
                </c:pt>
                <c:pt idx="91" formatCode="0.0%">
                  <c:v>0.14126797896840915</c:v>
                </c:pt>
                <c:pt idx="92" formatCode="0.0%">
                  <c:v>0.14163135002509342</c:v>
                </c:pt>
                <c:pt idx="93" formatCode="0.0%">
                  <c:v>0.13972515955977005</c:v>
                </c:pt>
                <c:pt idx="94" formatCode="0.0%">
                  <c:v>0.13800052342318764</c:v>
                </c:pt>
                <c:pt idx="95" formatCode="0.0%">
                  <c:v>0.13794551667525723</c:v>
                </c:pt>
                <c:pt idx="96" formatCode="0.0%">
                  <c:v>0.16194731453039188</c:v>
                </c:pt>
                <c:pt idx="97" formatCode="0.0%">
                  <c:v>0.16203146089177525</c:v>
                </c:pt>
                <c:pt idx="98" formatCode="0.0%">
                  <c:v>0.16063952164341647</c:v>
                </c:pt>
                <c:pt idx="99" formatCode="0.0%">
                  <c:v>0.15852558973029629</c:v>
                </c:pt>
                <c:pt idx="100" formatCode="0.0%">
                  <c:v>0.15607374080983211</c:v>
                </c:pt>
                <c:pt idx="101" formatCode="0.0%">
                  <c:v>0.15398796349390939</c:v>
                </c:pt>
                <c:pt idx="102" formatCode="0.0%">
                  <c:v>0.15440435713386225</c:v>
                </c:pt>
                <c:pt idx="103" formatCode="0.0%">
                  <c:v>0.15424380737473717</c:v>
                </c:pt>
                <c:pt idx="104" formatCode="0.0%">
                  <c:v>0.15223693566914137</c:v>
                </c:pt>
                <c:pt idx="105" formatCode="0.0%">
                  <c:v>0.15113078392956486</c:v>
                </c:pt>
                <c:pt idx="106" formatCode="0.0%">
                  <c:v>0.14944361386044927</c:v>
                </c:pt>
                <c:pt idx="107" formatCode="0.0%">
                  <c:v>0.14798383350366998</c:v>
                </c:pt>
                <c:pt idx="108" formatCode="0.0%">
                  <c:v>0.14629328004452899</c:v>
                </c:pt>
                <c:pt idx="109" formatCode="0.0%">
                  <c:v>0.14656146328342151</c:v>
                </c:pt>
                <c:pt idx="110" formatCode="0.0%">
                  <c:v>0.14654049447371092</c:v>
                </c:pt>
                <c:pt idx="111" formatCode="0.0%">
                  <c:v>0.14633551729392047</c:v>
                </c:pt>
                <c:pt idx="112" formatCode="0.0%">
                  <c:v>0.14581966193582699</c:v>
                </c:pt>
                <c:pt idx="113" formatCode="0.0%">
                  <c:v>0.14560371085416393</c:v>
                </c:pt>
                <c:pt idx="114" formatCode="0.0%">
                  <c:v>0.14421991913757853</c:v>
                </c:pt>
                <c:pt idx="115" formatCode="0.0%">
                  <c:v>0.14278503867539341</c:v>
                </c:pt>
                <c:pt idx="116" formatCode="0.0%">
                  <c:v>0.14342589060331323</c:v>
                </c:pt>
                <c:pt idx="117" formatCode="0.0%">
                  <c:v>0.14349444172045431</c:v>
                </c:pt>
                <c:pt idx="118" formatCode="0.0%">
                  <c:v>0.14515914665334906</c:v>
                </c:pt>
                <c:pt idx="119" formatCode="0.0%">
                  <c:v>0.14504519584867762</c:v>
                </c:pt>
                <c:pt idx="120" formatCode="0.0%">
                  <c:v>0.144278998406735</c:v>
                </c:pt>
                <c:pt idx="121" formatCode="0.0%">
                  <c:v>0.14307768885570515</c:v>
                </c:pt>
                <c:pt idx="122" formatCode="0.0%">
                  <c:v>0.14221814693383777</c:v>
                </c:pt>
                <c:pt idx="123" formatCode="0.0%">
                  <c:v>0.14184636118598382</c:v>
                </c:pt>
                <c:pt idx="124" formatCode="0.0%">
                  <c:v>0.14123750598543888</c:v>
                </c:pt>
                <c:pt idx="125" formatCode="0.0%">
                  <c:v>0.14158434366112857</c:v>
                </c:pt>
                <c:pt idx="126" formatCode="0.0%">
                  <c:v>0.14179550918339667</c:v>
                </c:pt>
                <c:pt idx="127" formatCode="0.0%">
                  <c:v>0.14149294673735907</c:v>
                </c:pt>
                <c:pt idx="128" formatCode="0.0%">
                  <c:v>0.14107526408773358</c:v>
                </c:pt>
                <c:pt idx="129" formatCode="0.0%">
                  <c:v>0.1421048034298775</c:v>
                </c:pt>
                <c:pt idx="130" formatCode="0.0%">
                  <c:v>0.14246992747854031</c:v>
                </c:pt>
                <c:pt idx="131" formatCode="0.0%">
                  <c:v>0.14291418601723113</c:v>
                </c:pt>
                <c:pt idx="132" formatCode="0.0%">
                  <c:v>0.14258761648847978</c:v>
                </c:pt>
                <c:pt idx="133" formatCode="0.0%">
                  <c:v>0.14294133728134176</c:v>
                </c:pt>
                <c:pt idx="134" formatCode="0.0%">
                  <c:v>0.14282890533724424</c:v>
                </c:pt>
                <c:pt idx="135" formatCode="0.0%">
                  <c:v>0.14231854753780698</c:v>
                </c:pt>
                <c:pt idx="136" formatCode="0.0%">
                  <c:v>0.14185133161421973</c:v>
                </c:pt>
                <c:pt idx="137" formatCode="0.0%">
                  <c:v>0.14225171277561857</c:v>
                </c:pt>
                <c:pt idx="138" formatCode="0.0%">
                  <c:v>0.14224251227778931</c:v>
                </c:pt>
                <c:pt idx="139" formatCode="0.0%">
                  <c:v>0.14227122487876667</c:v>
                </c:pt>
                <c:pt idx="140" formatCode="0.0%">
                  <c:v>0.14234632423844151</c:v>
                </c:pt>
                <c:pt idx="141" formatCode="0.0%">
                  <c:v>0.14221539511862091</c:v>
                </c:pt>
                <c:pt idx="142" formatCode="0.0%">
                  <c:v>0.14164925690021232</c:v>
                </c:pt>
                <c:pt idx="143" formatCode="0.0%">
                  <c:v>0.14105289483556332</c:v>
                </c:pt>
                <c:pt idx="144" formatCode="0.0%">
                  <c:v>0.14137783511926619</c:v>
                </c:pt>
                <c:pt idx="145" formatCode="0.0%">
                  <c:v>0.14138849384173666</c:v>
                </c:pt>
                <c:pt idx="146" formatCode="0.0%">
                  <c:v>0.14131281098475862</c:v>
                </c:pt>
                <c:pt idx="147" formatCode="0.0%">
                  <c:v>0.14131574305502398</c:v>
                </c:pt>
                <c:pt idx="148" formatCode="0.0%">
                  <c:v>0.14110962013153752</c:v>
                </c:pt>
                <c:pt idx="149" formatCode="0.0%">
                  <c:v>0.14064860941572366</c:v>
                </c:pt>
                <c:pt idx="150" formatCode="0.0%">
                  <c:v>0.14013360452927898</c:v>
                </c:pt>
              </c:numCache>
            </c:numRef>
          </c:val>
          <c:extLst>
            <c:ext xmlns:c16="http://schemas.microsoft.com/office/drawing/2014/chart" uri="{C3380CC4-5D6E-409C-BE32-E72D297353CC}">
              <c16:uniqueId val="{00000000-63BA-4B7A-905B-020FAEABE443}"/>
            </c:ext>
          </c:extLst>
        </c:ser>
        <c:dLbls>
          <c:showLegendKey val="0"/>
          <c:showVal val="0"/>
          <c:showCatName val="0"/>
          <c:showSerName val="0"/>
          <c:showPercent val="0"/>
          <c:showBubbleSize val="0"/>
        </c:dLbls>
        <c:gapWidth val="150"/>
        <c:axId val="505136168"/>
        <c:axId val="583549536"/>
      </c:barChart>
      <c:lineChart>
        <c:grouping val="standard"/>
        <c:varyColors val="0"/>
        <c:ser>
          <c:idx val="1"/>
          <c:order val="0"/>
          <c:tx>
            <c:strRef>
              <c:f>'L1-Country'!$C$9</c:f>
              <c:strCache>
                <c:ptCount val="1"/>
                <c:pt idx="0">
                  <c:v>Total Positive Cases (Overall)</c:v>
                </c:pt>
              </c:strCache>
            </c:strRef>
          </c:tx>
          <c:spPr>
            <a:ln w="28575" cap="rnd">
              <a:solidFill>
                <a:srgbClr val="FF0000"/>
              </a:solidFill>
              <a:round/>
            </a:ln>
            <a:effectLst/>
          </c:spPr>
          <c:marker>
            <c:symbol val="none"/>
          </c:marker>
          <c:cat>
            <c:numRef>
              <c:f>'L1-Country'!$D$2:$FB$2</c:f>
              <c:numCache>
                <c:formatCode>m/d/yyyy</c:formatCode>
                <c:ptCount val="155"/>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numCache>
            </c:numRef>
          </c:cat>
          <c:val>
            <c:numRef>
              <c:f>'L1-Country'!$D$9:$FB$9</c:f>
              <c:numCache>
                <c:formatCode>General</c:formatCode>
                <c:ptCount val="155"/>
                <c:pt idx="2" formatCode="0">
                  <c:v>0</c:v>
                </c:pt>
                <c:pt idx="3" formatCode="0">
                  <c:v>0</c:v>
                </c:pt>
                <c:pt idx="4" formatCode="0">
                  <c:v>0</c:v>
                </c:pt>
                <c:pt idx="5" formatCode="0">
                  <c:v>0</c:v>
                </c:pt>
                <c:pt idx="6" formatCode="0">
                  <c:v>0</c:v>
                </c:pt>
                <c:pt idx="7" formatCode="0">
                  <c:v>0</c:v>
                </c:pt>
                <c:pt idx="8" formatCode="0">
                  <c:v>2</c:v>
                </c:pt>
                <c:pt idx="9" formatCode="0">
                  <c:v>2</c:v>
                </c:pt>
                <c:pt idx="10" formatCode="0">
                  <c:v>2</c:v>
                </c:pt>
                <c:pt idx="11" formatCode="0">
                  <c:v>2</c:v>
                </c:pt>
                <c:pt idx="12" formatCode="0">
                  <c:v>2</c:v>
                </c:pt>
                <c:pt idx="13" formatCode="0">
                  <c:v>2</c:v>
                </c:pt>
                <c:pt idx="14" formatCode="0">
                  <c:v>3</c:v>
                </c:pt>
                <c:pt idx="15" formatCode="0">
                  <c:v>3</c:v>
                </c:pt>
                <c:pt idx="16" formatCode="0">
                  <c:v>3</c:v>
                </c:pt>
                <c:pt idx="17" formatCode="0">
                  <c:v>4</c:v>
                </c:pt>
                <c:pt idx="18" formatCode="0">
                  <c:v>8</c:v>
                </c:pt>
                <c:pt idx="19" formatCode="0">
                  <c:v>8</c:v>
                </c:pt>
                <c:pt idx="20" formatCode="0">
                  <c:v>8</c:v>
                </c:pt>
                <c:pt idx="21" formatCode="0">
                  <c:v>9</c:v>
                </c:pt>
                <c:pt idx="22" formatCode="0">
                  <c:v>9</c:v>
                </c:pt>
                <c:pt idx="23" formatCode="0">
                  <c:v>9</c:v>
                </c:pt>
                <c:pt idx="24" formatCode="0">
                  <c:v>9</c:v>
                </c:pt>
                <c:pt idx="25" formatCode="0">
                  <c:v>9</c:v>
                </c:pt>
                <c:pt idx="26" formatCode="0">
                  <c:v>9</c:v>
                </c:pt>
                <c:pt idx="27" formatCode="0">
                  <c:v>9</c:v>
                </c:pt>
                <c:pt idx="28" formatCode="0">
                  <c:v>9</c:v>
                </c:pt>
                <c:pt idx="29" formatCode="0">
                  <c:v>9</c:v>
                </c:pt>
                <c:pt idx="30" formatCode="0">
                  <c:v>9</c:v>
                </c:pt>
                <c:pt idx="31" formatCode="0">
                  <c:v>9</c:v>
                </c:pt>
                <c:pt idx="32" formatCode="0">
                  <c:v>9</c:v>
                </c:pt>
                <c:pt idx="33" formatCode="0">
                  <c:v>13</c:v>
                </c:pt>
                <c:pt idx="34" formatCode="0">
                  <c:v>13</c:v>
                </c:pt>
                <c:pt idx="35" formatCode="0">
                  <c:v>15</c:v>
                </c:pt>
                <c:pt idx="36" formatCode="0">
                  <c:v>20</c:v>
                </c:pt>
                <c:pt idx="37" formatCode="0">
                  <c:v>23</c:v>
                </c:pt>
                <c:pt idx="38" formatCode="0">
                  <c:v>35</c:v>
                </c:pt>
                <c:pt idx="39" formatCode="0">
                  <c:v>40</c:v>
                </c:pt>
                <c:pt idx="40" formatCode="0">
                  <c:v>51</c:v>
                </c:pt>
                <c:pt idx="41" formatCode="0">
                  <c:v>85</c:v>
                </c:pt>
                <c:pt idx="42" formatCode="0">
                  <c:v>115</c:v>
                </c:pt>
                <c:pt idx="43" formatCode="0">
                  <c:v>163</c:v>
                </c:pt>
                <c:pt idx="44" formatCode="0">
                  <c:v>206</c:v>
                </c:pt>
                <c:pt idx="45" formatCode="0">
                  <c:v>273</c:v>
                </c:pt>
                <c:pt idx="46" formatCode="0">
                  <c:v>319</c:v>
                </c:pt>
                <c:pt idx="47" formatCode="0">
                  <c:v>373</c:v>
                </c:pt>
                <c:pt idx="48" formatCode="0">
                  <c:v>456</c:v>
                </c:pt>
                <c:pt idx="49" formatCode="0">
                  <c:v>590</c:v>
                </c:pt>
                <c:pt idx="50" formatCode="0">
                  <c:v>798</c:v>
                </c:pt>
                <c:pt idx="51" formatCode="0">
                  <c:v>1140</c:v>
                </c:pt>
                <c:pt idx="52" formatCode="0">
                  <c:v>1372</c:v>
                </c:pt>
                <c:pt idx="53" formatCode="0">
                  <c:v>1543</c:v>
                </c:pt>
                <c:pt idx="54" formatCode="0">
                  <c:v>1950</c:v>
                </c:pt>
                <c:pt idx="55" formatCode="0">
                  <c:v>2626</c:v>
                </c:pt>
                <c:pt idx="56" formatCode="0">
                  <c:v>3269</c:v>
                </c:pt>
                <c:pt idx="57" formatCode="0">
                  <c:v>3983</c:v>
                </c:pt>
                <c:pt idx="58" formatCode="0">
                  <c:v>5018</c:v>
                </c:pt>
                <c:pt idx="59" formatCode="0">
                  <c:v>5683</c:v>
                </c:pt>
                <c:pt idx="60" formatCode="0">
                  <c:v>6650</c:v>
                </c:pt>
                <c:pt idx="61" formatCode="0">
                  <c:v>8077</c:v>
                </c:pt>
                <c:pt idx="62" formatCode="0">
                  <c:v>9529</c:v>
                </c:pt>
                <c:pt idx="63" formatCode="0">
                  <c:v>11658</c:v>
                </c:pt>
                <c:pt idx="64" formatCode="0">
                  <c:v>14584</c:v>
                </c:pt>
                <c:pt idx="65" formatCode="0">
                  <c:v>17104</c:v>
                </c:pt>
                <c:pt idx="66" formatCode="0">
                  <c:v>19606</c:v>
                </c:pt>
                <c:pt idx="67" formatCode="0">
                  <c:v>22271</c:v>
                </c:pt>
                <c:pt idx="68" formatCode="0">
                  <c:v>25521</c:v>
                </c:pt>
                <c:pt idx="69" formatCode="0">
                  <c:v>30088</c:v>
                </c:pt>
                <c:pt idx="70" formatCode="0">
                  <c:v>34610</c:v>
                </c:pt>
                <c:pt idx="71" formatCode="0">
                  <c:v>39282</c:v>
                </c:pt>
                <c:pt idx="72" formatCode="0">
                  <c:v>43282</c:v>
                </c:pt>
                <c:pt idx="73" formatCode="0">
                  <c:v>49481</c:v>
                </c:pt>
                <c:pt idx="74" formatCode="0">
                  <c:v>53624</c:v>
                </c:pt>
                <c:pt idx="75" formatCode="0">
                  <c:v>57512</c:v>
                </c:pt>
                <c:pt idx="76" formatCode="0">
                  <c:v>63377</c:v>
                </c:pt>
                <c:pt idx="77" formatCode="0">
                  <c:v>68052</c:v>
                </c:pt>
                <c:pt idx="78" formatCode="0">
                  <c:v>73758</c:v>
                </c:pt>
                <c:pt idx="79" formatCode="0">
                  <c:v>78991</c:v>
                </c:pt>
                <c:pt idx="80" formatCode="0">
                  <c:v>84279</c:v>
                </c:pt>
                <c:pt idx="81" formatCode="0">
                  <c:v>88621</c:v>
                </c:pt>
                <c:pt idx="82" formatCode="0">
                  <c:v>93873</c:v>
                </c:pt>
                <c:pt idx="83" formatCode="0">
                  <c:v>98476</c:v>
                </c:pt>
                <c:pt idx="84" formatCode="0">
                  <c:v>103093</c:v>
                </c:pt>
                <c:pt idx="85" formatCode="0">
                  <c:v>108692</c:v>
                </c:pt>
                <c:pt idx="86" formatCode="0">
                  <c:v>114217</c:v>
                </c:pt>
                <c:pt idx="87" formatCode="0">
                  <c:v>120067</c:v>
                </c:pt>
                <c:pt idx="88" formatCode="0">
                  <c:v>124743</c:v>
                </c:pt>
                <c:pt idx="89" formatCode="0">
                  <c:v>129044</c:v>
                </c:pt>
                <c:pt idx="90" formatCode="0">
                  <c:v>133495</c:v>
                </c:pt>
                <c:pt idx="91" formatCode="0">
                  <c:v>138078</c:v>
                </c:pt>
                <c:pt idx="92" formatCode="0">
                  <c:v>143464</c:v>
                </c:pt>
                <c:pt idx="93" formatCode="0">
                  <c:v>148377</c:v>
                </c:pt>
                <c:pt idx="94" formatCode="0">
                  <c:v>152840</c:v>
                </c:pt>
                <c:pt idx="95" formatCode="0">
                  <c:v>157149</c:v>
                </c:pt>
                <c:pt idx="96" formatCode="0">
                  <c:v>161145</c:v>
                </c:pt>
                <c:pt idx="97" formatCode="0">
                  <c:v>165221</c:v>
                </c:pt>
                <c:pt idx="98" formatCode="0">
                  <c:v>171253</c:v>
                </c:pt>
                <c:pt idx="99" formatCode="0">
                  <c:v>177454</c:v>
                </c:pt>
                <c:pt idx="100" formatCode="0">
                  <c:v>182260</c:v>
                </c:pt>
                <c:pt idx="101" formatCode="0">
                  <c:v>186599</c:v>
                </c:pt>
                <c:pt idx="102" formatCode="0">
                  <c:v>190584</c:v>
                </c:pt>
                <c:pt idx="103" formatCode="0">
                  <c:v>194990</c:v>
                </c:pt>
                <c:pt idx="104" formatCode="0">
                  <c:v>201101</c:v>
                </c:pt>
                <c:pt idx="105" formatCode="0">
                  <c:v>206715</c:v>
                </c:pt>
                <c:pt idx="106" formatCode="0">
                  <c:v>211364</c:v>
                </c:pt>
                <c:pt idx="107" formatCode="0">
                  <c:v>215260</c:v>
                </c:pt>
                <c:pt idx="108" formatCode="0">
                  <c:v>219183</c:v>
                </c:pt>
                <c:pt idx="109" formatCode="0">
                  <c:v>223060</c:v>
                </c:pt>
                <c:pt idx="110" formatCode="0">
                  <c:v>226463</c:v>
                </c:pt>
                <c:pt idx="111" formatCode="0">
                  <c:v>229705</c:v>
                </c:pt>
                <c:pt idx="112" formatCode="0">
                  <c:v>233151</c:v>
                </c:pt>
                <c:pt idx="113" formatCode="0">
                  <c:v>236711</c:v>
                </c:pt>
                <c:pt idx="114" formatCode="0">
                  <c:v>240161</c:v>
                </c:pt>
                <c:pt idx="115" formatCode="0">
                  <c:v>243695</c:v>
                </c:pt>
                <c:pt idx="116" formatCode="0">
                  <c:v>246406</c:v>
                </c:pt>
                <c:pt idx="117" formatCode="0">
                  <c:v>248818</c:v>
                </c:pt>
                <c:pt idx="118" formatCode="0">
                  <c:v>248293</c:v>
                </c:pt>
                <c:pt idx="119" formatCode="0">
                  <c:v>250908</c:v>
                </c:pt>
                <c:pt idx="120" formatCode="0">
                  <c:v>254195</c:v>
                </c:pt>
                <c:pt idx="121" formatCode="0">
                  <c:v>257154</c:v>
                </c:pt>
                <c:pt idx="122" formatCode="0">
                  <c:v>259559</c:v>
                </c:pt>
                <c:pt idx="123" formatCode="0">
                  <c:v>261184</c:v>
                </c:pt>
                <c:pt idx="124" formatCode="0">
                  <c:v>265227</c:v>
                </c:pt>
                <c:pt idx="125" formatCode="0">
                  <c:v>267240</c:v>
                </c:pt>
                <c:pt idx="126" formatCode="0">
                  <c:v>269127</c:v>
                </c:pt>
                <c:pt idx="127" formatCode="0">
                  <c:v>271222</c:v>
                </c:pt>
                <c:pt idx="128" formatCode="0">
                  <c:v>272826</c:v>
                </c:pt>
                <c:pt idx="129" formatCode="0">
                  <c:v>274762</c:v>
                </c:pt>
                <c:pt idx="130" formatCode="0">
                  <c:v>276332</c:v>
                </c:pt>
                <c:pt idx="131" formatCode="0">
                  <c:v>277985</c:v>
                </c:pt>
                <c:pt idx="132" formatCode="0">
                  <c:v>279856</c:v>
                </c:pt>
                <c:pt idx="133" formatCode="0">
                  <c:v>281661</c:v>
                </c:pt>
                <c:pt idx="134" formatCode="0">
                  <c:v>283311</c:v>
                </c:pt>
                <c:pt idx="135" formatCode="0">
                  <c:v>284868</c:v>
                </c:pt>
                <c:pt idx="136" formatCode="0">
                  <c:v>286194</c:v>
                </c:pt>
                <c:pt idx="137" formatCode="0">
                  <c:v>287399</c:v>
                </c:pt>
                <c:pt idx="138" formatCode="0">
                  <c:v>289140</c:v>
                </c:pt>
                <c:pt idx="139" formatCode="0">
                  <c:v>290143</c:v>
                </c:pt>
                <c:pt idx="140" formatCode="0">
                  <c:v>291409</c:v>
                </c:pt>
                <c:pt idx="141" formatCode="0">
                  <c:v>292950</c:v>
                </c:pt>
                <c:pt idx="142" formatCode="0">
                  <c:v>294375</c:v>
                </c:pt>
                <c:pt idx="143" formatCode="0">
                  <c:v>295889</c:v>
                </c:pt>
                <c:pt idx="144" formatCode="0">
                  <c:v>296857</c:v>
                </c:pt>
                <c:pt idx="145" formatCode="0">
                  <c:v>298136</c:v>
                </c:pt>
                <c:pt idx="146" formatCode="0">
                  <c:v>299251</c:v>
                </c:pt>
                <c:pt idx="147" formatCode="0">
                  <c:v>300469</c:v>
                </c:pt>
                <c:pt idx="148" formatCode="0">
                  <c:v>301815</c:v>
                </c:pt>
                <c:pt idx="149" formatCode="0">
                  <c:v>303110</c:v>
                </c:pt>
                <c:pt idx="150" formatCode="0">
                  <c:v>304331</c:v>
                </c:pt>
                <c:pt idx="151" formatCode="0">
                  <c:v>305289</c:v>
                </c:pt>
              </c:numCache>
            </c:numRef>
          </c:val>
          <c:smooth val="0"/>
          <c:extLst>
            <c:ext xmlns:c16="http://schemas.microsoft.com/office/drawing/2014/chart" uri="{C3380CC4-5D6E-409C-BE32-E72D297353CC}">
              <c16:uniqueId val="{00000001-63BA-4B7A-905B-020FAEABE443}"/>
            </c:ext>
          </c:extLst>
        </c:ser>
        <c:dLbls>
          <c:showLegendKey val="0"/>
          <c:showVal val="0"/>
          <c:showCatName val="0"/>
          <c:showSerName val="0"/>
          <c:showPercent val="0"/>
          <c:showBubbleSize val="0"/>
        </c:dLbls>
        <c:marker val="1"/>
        <c:smooth val="0"/>
        <c:axId val="769458856"/>
        <c:axId val="769461480"/>
      </c:lineChart>
      <c:dateAx>
        <c:axId val="7694588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1480"/>
        <c:crosses val="autoZero"/>
        <c:auto val="1"/>
        <c:lblOffset val="100"/>
        <c:baseTimeUnit val="days"/>
      </c:dateAx>
      <c:valAx>
        <c:axId val="769461480"/>
        <c:scaling>
          <c:orientation val="minMax"/>
          <c:max val="30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58856"/>
        <c:crosses val="autoZero"/>
        <c:crossBetween val="between"/>
      </c:valAx>
      <c:valAx>
        <c:axId val="583549536"/>
        <c:scaling>
          <c:orientation val="minMax"/>
          <c:max val="0.60000000000000009"/>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36168"/>
        <c:crosses val="max"/>
        <c:crossBetween val="between"/>
      </c:valAx>
      <c:dateAx>
        <c:axId val="505136168"/>
        <c:scaling>
          <c:orientation val="minMax"/>
        </c:scaling>
        <c:delete val="1"/>
        <c:axPos val="b"/>
        <c:numFmt formatCode="m/d/yyyy" sourceLinked="1"/>
        <c:majorTickMark val="out"/>
        <c:minorTickMark val="none"/>
        <c:tickLblPos val="nextTo"/>
        <c:crossAx val="58354953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164</xdr:col>
      <xdr:colOff>0</xdr:colOff>
      <xdr:row>30</xdr:row>
      <xdr:rowOff>0</xdr:rowOff>
    </xdr:from>
    <xdr:to>
      <xdr:col>179</xdr:col>
      <xdr:colOff>527695</xdr:colOff>
      <xdr:row>50</xdr:row>
      <xdr:rowOff>56670</xdr:rowOff>
    </xdr:to>
    <xdr:graphicFrame macro="">
      <xdr:nvGraphicFramePr>
        <xdr:cNvPr id="19" name="Chart 18">
          <a:extLst>
            <a:ext uri="{FF2B5EF4-FFF2-40B4-BE49-F238E27FC236}">
              <a16:creationId xmlns:a16="http://schemas.microsoft.com/office/drawing/2014/main" id="{F1879780-FD1B-42D0-ACD5-B3A45C08E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180</xdr:col>
      <xdr:colOff>0</xdr:colOff>
      <xdr:row>30</xdr:row>
      <xdr:rowOff>0</xdr:rowOff>
    </xdr:from>
    <xdr:to>
      <xdr:col>195</xdr:col>
      <xdr:colOff>560294</xdr:colOff>
      <xdr:row>50</xdr:row>
      <xdr:rowOff>56671</xdr:rowOff>
    </xdr:to>
    <xdr:graphicFrame macro="">
      <xdr:nvGraphicFramePr>
        <xdr:cNvPr id="20" name="Chart 19">
          <a:extLst>
            <a:ext uri="{FF2B5EF4-FFF2-40B4-BE49-F238E27FC236}">
              <a16:creationId xmlns:a16="http://schemas.microsoft.com/office/drawing/2014/main" id="{C8E64237-7FC3-4845-80B7-D5BC7A8A2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164</xdr:col>
      <xdr:colOff>0</xdr:colOff>
      <xdr:row>51</xdr:row>
      <xdr:rowOff>0</xdr:rowOff>
    </xdr:from>
    <xdr:to>
      <xdr:col>179</xdr:col>
      <xdr:colOff>527695</xdr:colOff>
      <xdr:row>71</xdr:row>
      <xdr:rowOff>72680</xdr:rowOff>
    </xdr:to>
    <xdr:graphicFrame macro="">
      <xdr:nvGraphicFramePr>
        <xdr:cNvPr id="11" name="Chart 10">
          <a:extLst>
            <a:ext uri="{FF2B5EF4-FFF2-40B4-BE49-F238E27FC236}">
              <a16:creationId xmlns:a16="http://schemas.microsoft.com/office/drawing/2014/main" id="{4AD0B313-80C1-4EB5-B14D-ED14C17F1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180</xdr:col>
      <xdr:colOff>0</xdr:colOff>
      <xdr:row>51</xdr:row>
      <xdr:rowOff>0</xdr:rowOff>
    </xdr:from>
    <xdr:to>
      <xdr:col>195</xdr:col>
      <xdr:colOff>560294</xdr:colOff>
      <xdr:row>71</xdr:row>
      <xdr:rowOff>72680</xdr:rowOff>
    </xdr:to>
    <xdr:graphicFrame macro="">
      <xdr:nvGraphicFramePr>
        <xdr:cNvPr id="12" name="Chart 11">
          <a:extLst>
            <a:ext uri="{FF2B5EF4-FFF2-40B4-BE49-F238E27FC236}">
              <a16:creationId xmlns:a16="http://schemas.microsoft.com/office/drawing/2014/main" id="{3B6C763A-D0BC-4F3A-8D80-862825556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180</xdr:col>
      <xdr:colOff>0</xdr:colOff>
      <xdr:row>72</xdr:row>
      <xdr:rowOff>0</xdr:rowOff>
    </xdr:from>
    <xdr:to>
      <xdr:col>195</xdr:col>
      <xdr:colOff>560294</xdr:colOff>
      <xdr:row>92</xdr:row>
      <xdr:rowOff>39063</xdr:rowOff>
    </xdr:to>
    <xdr:graphicFrame macro="">
      <xdr:nvGraphicFramePr>
        <xdr:cNvPr id="13" name="Chart 12">
          <a:extLst>
            <a:ext uri="{FF2B5EF4-FFF2-40B4-BE49-F238E27FC236}">
              <a16:creationId xmlns:a16="http://schemas.microsoft.com/office/drawing/2014/main" id="{8F4EDD48-DB7B-43B2-9E5D-8FD9C874F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164</xdr:col>
      <xdr:colOff>0</xdr:colOff>
      <xdr:row>72</xdr:row>
      <xdr:rowOff>0</xdr:rowOff>
    </xdr:from>
    <xdr:to>
      <xdr:col>179</xdr:col>
      <xdr:colOff>527695</xdr:colOff>
      <xdr:row>92</xdr:row>
      <xdr:rowOff>39063</xdr:rowOff>
    </xdr:to>
    <xdr:graphicFrame macro="">
      <xdr:nvGraphicFramePr>
        <xdr:cNvPr id="14" name="Chart 13">
          <a:extLst>
            <a:ext uri="{FF2B5EF4-FFF2-40B4-BE49-F238E27FC236}">
              <a16:creationId xmlns:a16="http://schemas.microsoft.com/office/drawing/2014/main" id="{795D96CD-12F2-4173-9F40-C7CA52A71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164</xdr:col>
      <xdr:colOff>0</xdr:colOff>
      <xdr:row>2</xdr:row>
      <xdr:rowOff>0</xdr:rowOff>
    </xdr:from>
    <xdr:to>
      <xdr:col>179</xdr:col>
      <xdr:colOff>530679</xdr:colOff>
      <xdr:row>23</xdr:row>
      <xdr:rowOff>96329</xdr:rowOff>
    </xdr:to>
    <xdr:graphicFrame macro="">
      <xdr:nvGraphicFramePr>
        <xdr:cNvPr id="17" name="Chart 16">
          <a:extLst>
            <a:ext uri="{FF2B5EF4-FFF2-40B4-BE49-F238E27FC236}">
              <a16:creationId xmlns:a16="http://schemas.microsoft.com/office/drawing/2014/main" id="{0E6623E6-118A-49F5-B501-8D110E445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180</xdr:col>
      <xdr:colOff>0</xdr:colOff>
      <xdr:row>2</xdr:row>
      <xdr:rowOff>0</xdr:rowOff>
    </xdr:from>
    <xdr:to>
      <xdr:col>195</xdr:col>
      <xdr:colOff>564697</xdr:colOff>
      <xdr:row>23</xdr:row>
      <xdr:rowOff>96329</xdr:rowOff>
    </xdr:to>
    <xdr:graphicFrame macro="">
      <xdr:nvGraphicFramePr>
        <xdr:cNvPr id="18" name="Chart 17">
          <a:extLst>
            <a:ext uri="{FF2B5EF4-FFF2-40B4-BE49-F238E27FC236}">
              <a16:creationId xmlns:a16="http://schemas.microsoft.com/office/drawing/2014/main" id="{BFD928BC-8D5C-48F6-9AA6-0D9B5750A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ov.scot/coronavirus-covid-19/" TargetMode="External"/><Relationship Id="rId13" Type="http://schemas.openxmlformats.org/officeDocument/2006/relationships/hyperlink" Target="http://geoportal.statistics.gov.uk/datasets/counties-and-unitary-authorities-december-2017-full-extent-boundaries-in-uk-wgs84" TargetMode="External"/><Relationship Id="rId18" Type="http://schemas.openxmlformats.org/officeDocument/2006/relationships/hyperlink" Target="https://www.ons.gov.uk/peoplepopulationandcommunity/populationandmigration/populationestimates" TargetMode="External"/><Relationship Id="rId26" Type="http://schemas.openxmlformats.org/officeDocument/2006/relationships/hyperlink" Target="https://twitter.com/publichealthni" TargetMode="External"/><Relationship Id="rId3" Type="http://schemas.openxmlformats.org/officeDocument/2006/relationships/hyperlink" Target="https://www.youtube.com/watch?v=-RRq7BbOzuU" TargetMode="External"/><Relationship Id="rId21" Type="http://schemas.openxmlformats.org/officeDocument/2006/relationships/hyperlink" Target="http://geoportal1-ons.opendata.arcgis.com/datasets/local-health-boards-december-2016-full-extent-boundaries-in-wales" TargetMode="External"/><Relationship Id="rId34" Type="http://schemas.openxmlformats.org/officeDocument/2006/relationships/hyperlink" Target="http://geoportal.statistics.gov.uk/datasets/3e4f4af826d343349c13fb7f0aa2a307_0" TargetMode="External"/><Relationship Id="rId7" Type="http://schemas.openxmlformats.org/officeDocument/2006/relationships/hyperlink" Target="https://www.bbc.co.uk/news/uk-51768274" TargetMode="External"/><Relationship Id="rId12" Type="http://schemas.openxmlformats.org/officeDocument/2006/relationships/hyperlink" Target="http://geoportal.statistics.gov.uk/datasets/6638c31a8e9842f98a037748f72258ed_0" TargetMode="External"/><Relationship Id="rId17" Type="http://schemas.openxmlformats.org/officeDocument/2006/relationships/hyperlink" Target="https://data.gov.uk/dataset/27d0fe5f-79bb-4116-aec9-a8e565ff756a/nhs-health-boards" TargetMode="External"/><Relationship Id="rId25" Type="http://schemas.openxmlformats.org/officeDocument/2006/relationships/hyperlink" Target="https://twitter.com/publichealthni/status/1233114223863062528" TargetMode="External"/><Relationship Id="rId33" Type="http://schemas.openxmlformats.org/officeDocument/2006/relationships/hyperlink" Target="https://app.powerbi.com/view?r=eyJrIjoiZGYxNjYzNmUtOTlmZS00ODAxLWE1YTEtMjA0NjZhMzlmN2JmIiwidCI6IjljOWEzMGRlLWQ4ZDctNGFhNC05NjAwLTRiZTc2MjVmZjZjNSIsImMiOjh9" TargetMode="External"/><Relationship Id="rId2" Type="http://schemas.openxmlformats.org/officeDocument/2006/relationships/hyperlink" Target="https://www.arcgis.com/apps/opsdashboard/index.html" TargetMode="External"/><Relationship Id="rId16" Type="http://schemas.openxmlformats.org/officeDocument/2006/relationships/hyperlink" Target="https://twitter.com/DHSCgovuk/status/1243237209039396872" TargetMode="External"/><Relationship Id="rId20" Type="http://schemas.openxmlformats.org/officeDocument/2006/relationships/hyperlink" Target="https://covid19-phwstatement.nhs.wales/" TargetMode="External"/><Relationship Id="rId29" Type="http://schemas.openxmlformats.org/officeDocument/2006/relationships/hyperlink" Target="https://www.ons.gov.uk/peoplepopulationandcommunity/birthsdeathsandmarriages/deaths/adhocs/11600numberofprovisionalweeklydeathsinvolvingcoronaviruscovid19bylocalauthorityenglandandwales2020" TargetMode="External"/><Relationship Id="rId1" Type="http://schemas.openxmlformats.org/officeDocument/2006/relationships/hyperlink" Target="https://twitter.com/DHSCgovuk" TargetMode="External"/><Relationship Id="rId6" Type="http://schemas.openxmlformats.org/officeDocument/2006/relationships/hyperlink" Target="https://en.wikipedia.org/wiki/2020_Hubei_lockdowns" TargetMode="External"/><Relationship Id="rId11" Type="http://schemas.openxmlformats.org/officeDocument/2006/relationships/hyperlink" Target="https://github.com/Robinlovelace/Creating-maps-in-R" TargetMode="External"/><Relationship Id="rId24" Type="http://schemas.openxmlformats.org/officeDocument/2006/relationships/hyperlink" Target="https://www.health-ni.gov.uk/news/statement-department-health" TargetMode="External"/><Relationship Id="rId32" Type="http://schemas.openxmlformats.org/officeDocument/2006/relationships/hyperlink" Target="https://www.ons.gov.uk/peoplepopulationandcommunity/birthsdeathsandmarriages/deaths/datasets/weeklyprovisionalfiguresondeathsregisteredinenglandandwales" TargetMode="External"/><Relationship Id="rId37" Type="http://schemas.openxmlformats.org/officeDocument/2006/relationships/hyperlink" Target="https://geoportal.statistics.gov.uk/datasets/health-boards-april-2019-names-and-codes-in-scotland/data" TargetMode="External"/><Relationship Id="rId5" Type="http://schemas.openxmlformats.org/officeDocument/2006/relationships/hyperlink" Target="https://www.bbc.co.uk/news/health-51674743" TargetMode="External"/><Relationship Id="rId15" Type="http://schemas.openxmlformats.org/officeDocument/2006/relationships/hyperlink" Target="https://www.gov.uk/guidance/coronavirus-covid-19-information-for-the-public" TargetMode="External"/><Relationship Id="rId23" Type="http://schemas.openxmlformats.org/officeDocument/2006/relationships/hyperlink" Target="https://twitter.com/healthdpt" TargetMode="External"/><Relationship Id="rId28" Type="http://schemas.openxmlformats.org/officeDocument/2006/relationships/hyperlink" Target="https://www.gov.uk/guidance/coronavirus-covid-19-information-for-the-public" TargetMode="External"/><Relationship Id="rId36" Type="http://schemas.openxmlformats.org/officeDocument/2006/relationships/hyperlink" Target="https://statistics.gov.scot/data/data-zone-lookup" TargetMode="External"/><Relationship Id="rId10" Type="http://schemas.openxmlformats.org/officeDocument/2006/relationships/hyperlink" Target="https://twitter.com/scotgov" TargetMode="External"/><Relationship Id="rId19" Type="http://schemas.openxmlformats.org/officeDocument/2006/relationships/hyperlink" Target="https://www.publichealth.hscni.net/publications/covid-19-surveillance-reports" TargetMode="External"/><Relationship Id="rId31" Type="http://schemas.openxmlformats.org/officeDocument/2006/relationships/hyperlink" Target="https://www.ethnicity-facts-figures.service.gov.uk/uk-population-by-ethnicity/national-and-regional-populations/population-of-england-and-wales/latest" TargetMode="External"/><Relationship Id="rId4" Type="http://schemas.openxmlformats.org/officeDocument/2006/relationships/hyperlink" Target="https://www.bbc.co.uk/news/uk-51759602" TargetMode="External"/><Relationship Id="rId9" Type="http://schemas.openxmlformats.org/officeDocument/2006/relationships/hyperlink" Target="https://www.bbc.co.uk/news/uk-scotland-51874899" TargetMode="External"/><Relationship Id="rId14" Type="http://schemas.openxmlformats.org/officeDocument/2006/relationships/hyperlink" Target="https://www.worldometers.info/coronavirus/country/uk/" TargetMode="External"/><Relationship Id="rId22" Type="http://schemas.openxmlformats.org/officeDocument/2006/relationships/hyperlink" Target="http://geoportal1-ons.opendata.arcgis.com/datasets/87e71b2c79fc4ac894eeb79359cda131_0" TargetMode="External"/><Relationship Id="rId27" Type="http://schemas.openxmlformats.org/officeDocument/2006/relationships/hyperlink" Target="https://public.tableau.com/profile/public.health.wales.health.protection" TargetMode="External"/><Relationship Id="rId30" Type="http://schemas.openxmlformats.org/officeDocument/2006/relationships/hyperlink" Target="https://www.england.nhs.uk/statistics/statistical-work-areas/covid-19-daily-deaths/" TargetMode="External"/><Relationship Id="rId35"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public.flourish.studio/story/275559/" TargetMode="External"/><Relationship Id="rId2" Type="http://schemas.openxmlformats.org/officeDocument/2006/relationships/hyperlink" Target="https://drive.google.com/file/d/1Bk03g2fXelPF4Ue2AvxvMyIxGspZkhl4/view?usp=sharing" TargetMode="External"/><Relationship Id="rId1" Type="http://schemas.openxmlformats.org/officeDocument/2006/relationships/hyperlink" Target="https://www.facebook.com/groups/224857015370702/"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england.nhs.uk/statistics/statistical-work-areas/covid-19-daily-deaths/" TargetMode="External"/><Relationship Id="rId1" Type="http://schemas.openxmlformats.org/officeDocument/2006/relationships/hyperlink" Target="https://www.ons.gov.uk/peoplepopulationandcommunity/birthsdeathsandmarriages/deaths/articles/impactofregistrationdelaysonmortalitystatisticsinenglandandwales/lates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birthsdeathsandmarriages/deaths/articles/impactofregistrationdelaysonmortalitystatisticsinenglandandwales/latest"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6813E-FA3D-421B-89C3-7230DAFED07F}">
  <sheetPr codeName="Sheet1"/>
  <dimension ref="A1:B51"/>
  <sheetViews>
    <sheetView zoomScale="115" zoomScaleNormal="115" workbookViewId="0">
      <selection activeCell="A33" sqref="A33"/>
    </sheetView>
  </sheetViews>
  <sheetFormatPr defaultRowHeight="15" x14ac:dyDescent="0.25"/>
  <cols>
    <col min="1" max="1" width="102.85546875" customWidth="1"/>
    <col min="2" max="2" width="118.85546875" customWidth="1"/>
  </cols>
  <sheetData>
    <row r="1" spans="1:2" ht="23.25" x14ac:dyDescent="0.35">
      <c r="A1" s="40" t="s">
        <v>171</v>
      </c>
      <c r="B1" s="36"/>
    </row>
    <row r="2" spans="1:2" ht="15" customHeight="1" x14ac:dyDescent="0.25">
      <c r="A2" s="36" t="s">
        <v>154</v>
      </c>
      <c r="B2" s="37" t="s">
        <v>137</v>
      </c>
    </row>
    <row r="3" spans="1:2" x14ac:dyDescent="0.25">
      <c r="A3" s="36" t="s">
        <v>191</v>
      </c>
      <c r="B3" s="37" t="s">
        <v>135</v>
      </c>
    </row>
    <row r="4" spans="1:2" x14ac:dyDescent="0.25">
      <c r="A4" s="36" t="s">
        <v>215</v>
      </c>
      <c r="B4" s="37" t="s">
        <v>217</v>
      </c>
    </row>
    <row r="5" spans="1:2" x14ac:dyDescent="0.25">
      <c r="A5" s="36" t="s">
        <v>216</v>
      </c>
      <c r="B5" s="37" t="s">
        <v>211</v>
      </c>
    </row>
    <row r="6" spans="1:2" s="67" customFormat="1" x14ac:dyDescent="0.25">
      <c r="A6" s="115" t="s">
        <v>437</v>
      </c>
      <c r="B6" s="37" t="s">
        <v>436</v>
      </c>
    </row>
    <row r="7" spans="1:2" s="67" customFormat="1" x14ac:dyDescent="0.25">
      <c r="A7" s="115" t="s">
        <v>491</v>
      </c>
      <c r="B7" s="37" t="s">
        <v>492</v>
      </c>
    </row>
    <row r="8" spans="1:2" s="67" customFormat="1" x14ac:dyDescent="0.25">
      <c r="A8" s="115" t="s">
        <v>498</v>
      </c>
      <c r="B8" s="37" t="s">
        <v>497</v>
      </c>
    </row>
    <row r="9" spans="1:2" s="67" customFormat="1" x14ac:dyDescent="0.25">
      <c r="A9" s="115" t="s">
        <v>1756</v>
      </c>
      <c r="B9" s="47" t="s">
        <v>2161</v>
      </c>
    </row>
    <row r="10" spans="1:2" s="67" customFormat="1" x14ac:dyDescent="0.25">
      <c r="A10" s="115" t="s">
        <v>449</v>
      </c>
      <c r="B10" s="37" t="s">
        <v>450</v>
      </c>
    </row>
    <row r="11" spans="1:2" s="67" customFormat="1" x14ac:dyDescent="0.25">
      <c r="A11" s="115" t="s">
        <v>507</v>
      </c>
      <c r="B11" s="37" t="s">
        <v>508</v>
      </c>
    </row>
    <row r="12" spans="1:2" x14ac:dyDescent="0.25">
      <c r="A12" s="115" t="s">
        <v>251</v>
      </c>
      <c r="B12" s="37" t="s">
        <v>250</v>
      </c>
    </row>
    <row r="13" spans="1:2" s="67" customFormat="1" x14ac:dyDescent="0.25">
      <c r="A13" s="36" t="s">
        <v>520</v>
      </c>
      <c r="B13" s="37" t="s">
        <v>519</v>
      </c>
    </row>
    <row r="14" spans="1:2" s="67" customFormat="1" x14ac:dyDescent="0.25">
      <c r="A14" s="36" t="s">
        <v>1991</v>
      </c>
      <c r="B14" s="37" t="s">
        <v>1990</v>
      </c>
    </row>
    <row r="15" spans="1:2" s="238" customFormat="1" x14ac:dyDescent="0.25">
      <c r="A15" s="36" t="s">
        <v>2090</v>
      </c>
      <c r="B15" s="47" t="s">
        <v>2091</v>
      </c>
    </row>
    <row r="16" spans="1:2" s="238" customFormat="1" x14ac:dyDescent="0.25">
      <c r="A16" s="115" t="s">
        <v>535</v>
      </c>
      <c r="B16" s="47" t="s">
        <v>536</v>
      </c>
    </row>
    <row r="17" spans="1:2" x14ac:dyDescent="0.25">
      <c r="A17" s="36" t="s">
        <v>249</v>
      </c>
      <c r="B17" s="65" t="s">
        <v>248</v>
      </c>
    </row>
    <row r="18" spans="1:2" s="67" customFormat="1" x14ac:dyDescent="0.25">
      <c r="A18" s="111" t="s">
        <v>431</v>
      </c>
      <c r="B18" s="154" t="s">
        <v>430</v>
      </c>
    </row>
    <row r="19" spans="1:2" x14ac:dyDescent="0.25">
      <c r="A19" s="36" t="s">
        <v>2190</v>
      </c>
      <c r="B19" s="38" t="s">
        <v>172</v>
      </c>
    </row>
    <row r="20" spans="1:2" s="386" customFormat="1" x14ac:dyDescent="0.25">
      <c r="A20" s="115" t="s">
        <v>2189</v>
      </c>
      <c r="B20" s="38" t="s">
        <v>2188</v>
      </c>
    </row>
    <row r="21" spans="1:2" x14ac:dyDescent="0.25">
      <c r="A21" s="36" t="s">
        <v>166</v>
      </c>
      <c r="B21" s="38" t="s">
        <v>167</v>
      </c>
    </row>
    <row r="22" spans="1:2" x14ac:dyDescent="0.25">
      <c r="A22" s="36" t="s">
        <v>222</v>
      </c>
      <c r="B22" s="38" t="s">
        <v>221</v>
      </c>
    </row>
    <row r="23" spans="1:2" x14ac:dyDescent="0.25">
      <c r="A23" s="36" t="s">
        <v>485</v>
      </c>
      <c r="B23" s="38" t="s">
        <v>242</v>
      </c>
    </row>
    <row r="24" spans="1:2" x14ac:dyDescent="0.25">
      <c r="A24" s="36" t="s">
        <v>243</v>
      </c>
      <c r="B24" s="38" t="s">
        <v>244</v>
      </c>
    </row>
    <row r="25" spans="1:2" s="67" customFormat="1" x14ac:dyDescent="0.25">
      <c r="A25" s="36" t="s">
        <v>484</v>
      </c>
      <c r="B25" s="38" t="s">
        <v>483</v>
      </c>
    </row>
    <row r="26" spans="1:2" s="67" customFormat="1" x14ac:dyDescent="0.25">
      <c r="A26" s="36" t="s">
        <v>482</v>
      </c>
      <c r="B26" s="38" t="s">
        <v>481</v>
      </c>
    </row>
    <row r="27" spans="1:2" s="386" customFormat="1" x14ac:dyDescent="0.25">
      <c r="A27" s="36" t="s">
        <v>2177</v>
      </c>
      <c r="B27" s="38" t="s">
        <v>2176</v>
      </c>
    </row>
    <row r="28" spans="1:2" s="419" customFormat="1" x14ac:dyDescent="0.25">
      <c r="A28" s="36" t="s">
        <v>2273</v>
      </c>
      <c r="B28" s="38" t="s">
        <v>2272</v>
      </c>
    </row>
    <row r="29" spans="1:2" s="419" customFormat="1" x14ac:dyDescent="0.25">
      <c r="A29" s="36" t="s">
        <v>2275</v>
      </c>
      <c r="B29" s="38" t="s">
        <v>2274</v>
      </c>
    </row>
    <row r="30" spans="1:2" s="67" customFormat="1" x14ac:dyDescent="0.25">
      <c r="A30" s="36" t="s">
        <v>256</v>
      </c>
      <c r="B30" s="38" t="s">
        <v>255</v>
      </c>
    </row>
    <row r="31" spans="1:2" x14ac:dyDescent="0.25">
      <c r="A31" s="36" t="s">
        <v>170</v>
      </c>
      <c r="B31" s="38" t="s">
        <v>169</v>
      </c>
    </row>
    <row r="32" spans="1:2" x14ac:dyDescent="0.25">
      <c r="A32" s="36" t="s">
        <v>155</v>
      </c>
      <c r="B32" s="37" t="s">
        <v>156</v>
      </c>
    </row>
    <row r="33" spans="1:2" x14ac:dyDescent="0.25">
      <c r="A33" s="36" t="s">
        <v>157</v>
      </c>
      <c r="B33" s="37" t="s">
        <v>158</v>
      </c>
    </row>
    <row r="34" spans="1:2" x14ac:dyDescent="0.25">
      <c r="A34" s="36" t="s">
        <v>212</v>
      </c>
      <c r="B34" s="154" t="s">
        <v>213</v>
      </c>
    </row>
    <row r="35" spans="1:2" s="67" customFormat="1" x14ac:dyDescent="0.25">
      <c r="A35" s="36" t="s">
        <v>496</v>
      </c>
      <c r="B35" s="154" t="s">
        <v>495</v>
      </c>
    </row>
    <row r="36" spans="1:2" s="67" customFormat="1" x14ac:dyDescent="0.25">
      <c r="A36" s="36" t="s">
        <v>494</v>
      </c>
      <c r="B36" s="154" t="s">
        <v>493</v>
      </c>
    </row>
    <row r="37" spans="1:2" s="67" customFormat="1" x14ac:dyDescent="0.25">
      <c r="A37" s="36" t="s">
        <v>254</v>
      </c>
      <c r="B37" s="154" t="s">
        <v>253</v>
      </c>
    </row>
    <row r="38" spans="1:2" s="238" customFormat="1" x14ac:dyDescent="0.25">
      <c r="A38" s="115" t="s">
        <v>2047</v>
      </c>
      <c r="B38" s="47" t="s">
        <v>2048</v>
      </c>
    </row>
    <row r="39" spans="1:2" s="67" customFormat="1" x14ac:dyDescent="0.25">
      <c r="A39" s="36"/>
      <c r="B39" s="38"/>
    </row>
    <row r="40" spans="1:2" x14ac:dyDescent="0.25">
      <c r="A40" s="39" t="s">
        <v>159</v>
      </c>
      <c r="B40" s="36"/>
    </row>
    <row r="41" spans="1:2" x14ac:dyDescent="0.25">
      <c r="A41" s="70" t="s">
        <v>264</v>
      </c>
      <c r="B41" s="69"/>
    </row>
    <row r="42" spans="1:2" x14ac:dyDescent="0.25">
      <c r="A42" s="68" t="s">
        <v>265</v>
      </c>
      <c r="B42" s="69"/>
    </row>
    <row r="43" spans="1:2" x14ac:dyDescent="0.25">
      <c r="A43" s="68" t="s">
        <v>259</v>
      </c>
      <c r="B43" s="69"/>
    </row>
    <row r="44" spans="1:2" s="67" customFormat="1" x14ac:dyDescent="0.25">
      <c r="A44" s="70" t="s">
        <v>257</v>
      </c>
      <c r="B44" s="69"/>
    </row>
    <row r="45" spans="1:2" s="67" customFormat="1" x14ac:dyDescent="0.25">
      <c r="A45" s="68" t="s">
        <v>263</v>
      </c>
      <c r="B45" s="69"/>
    </row>
    <row r="46" spans="1:2" x14ac:dyDescent="0.25">
      <c r="A46" s="68" t="s">
        <v>160</v>
      </c>
      <c r="B46" s="71"/>
    </row>
    <row r="47" spans="1:2" hidden="1" x14ac:dyDescent="0.25">
      <c r="A47" s="68" t="s">
        <v>260</v>
      </c>
      <c r="B47" s="71"/>
    </row>
    <row r="48" spans="1:2" x14ac:dyDescent="0.25">
      <c r="A48" s="68" t="s">
        <v>432</v>
      </c>
      <c r="B48" s="71"/>
    </row>
    <row r="49" spans="1:2" x14ac:dyDescent="0.25">
      <c r="A49" s="72"/>
      <c r="B49" s="71"/>
    </row>
    <row r="50" spans="1:2" x14ac:dyDescent="0.25">
      <c r="A50" s="72"/>
      <c r="B50" s="71"/>
    </row>
    <row r="51" spans="1:2" x14ac:dyDescent="0.25">
      <c r="A51" s="72"/>
    </row>
  </sheetData>
  <hyperlinks>
    <hyperlink ref="B2" r:id="rId1" xr:uid="{02941231-6706-49D4-B7CC-A24554E8D2FA}"/>
    <hyperlink ref="B3" r:id="rId2" location="/f94c3c90da5b4e9f9a0b19484dd4bb14" display="https://www.arcgis.com/apps/opsdashboard/index.html - /f94c3c90da5b4e9f9a0b19484dd4bb14" xr:uid="{17EB5B06-969A-4F67-8CD0-FCCF5D34A76B}"/>
    <hyperlink ref="B32" r:id="rId3" xr:uid="{4A3E548A-71AE-4ADE-8863-ED3B746721C3}"/>
    <hyperlink ref="B33" r:id="rId4" xr:uid="{0AA2EBDB-7826-4F94-810E-EDF63B99A0BD}"/>
    <hyperlink ref="B21" r:id="rId5" xr:uid="{AE4C6523-CF8D-496F-B723-1F344B758360}"/>
    <hyperlink ref="B31" r:id="rId6" xr:uid="{48052DF9-7950-450A-91D1-E942B20ADBFC}"/>
    <hyperlink ref="B19" r:id="rId7" xr:uid="{0EC4153B-3963-4A50-A379-17C555C9B17F}"/>
    <hyperlink ref="B5" r:id="rId8" xr:uid="{0982F066-B10C-4344-A6E1-E53EB66234C8}"/>
    <hyperlink ref="B34" r:id="rId9" xr:uid="{E00F9598-3249-46DB-8853-079D95D172E9}"/>
    <hyperlink ref="B4" r:id="rId10" xr:uid="{3745BD2C-0D10-4E8B-AE36-0EF9EEE69ED7}"/>
    <hyperlink ref="B22" r:id="rId11" xr:uid="{EEC30B6C-CB08-4263-A79B-F260DCFDF637}"/>
    <hyperlink ref="B23" r:id="rId12" xr:uid="{7D3659C7-D7A7-4163-A75F-AD534DA1B3CC}"/>
    <hyperlink ref="B24" r:id="rId13" xr:uid="{EABC8078-1094-4CEC-8CEB-8670047342B4}"/>
    <hyperlink ref="B17" r:id="rId14" xr:uid="{53D41BBD-E421-462D-8438-59F066772B91}"/>
    <hyperlink ref="B12" r:id="rId15" location="number-of-cases" xr:uid="{BF7537FE-F460-4CB0-B117-D98EBCB63EA8}"/>
    <hyperlink ref="B37" r:id="rId16" xr:uid="{54D36C81-2883-4BB0-8C09-F0AAB8829304}"/>
    <hyperlink ref="B30" r:id="rId17" xr:uid="{30721318-E9C6-4658-B683-4B5573EB1677}"/>
    <hyperlink ref="B18" r:id="rId18" xr:uid="{F064C746-58B4-4B84-8624-ABB3D007640F}"/>
    <hyperlink ref="B6" r:id="rId19" xr:uid="{0071F658-A9A5-469E-806E-C386EDEE00E8}"/>
    <hyperlink ref="B10" r:id="rId20" xr:uid="{279F37D3-4A44-492E-84FC-821ABADD26DC}"/>
    <hyperlink ref="B26" r:id="rId21" xr:uid="{F6A05163-0552-471F-B698-B948FFCDDA08}"/>
    <hyperlink ref="B25" r:id="rId22" xr:uid="{A48615E9-3981-4D97-9E5F-B28563B36DE6}"/>
    <hyperlink ref="B7" r:id="rId23" xr:uid="{70008D61-AB68-4E2D-8640-24C5C95F7C25}"/>
    <hyperlink ref="B36" r:id="rId24" xr:uid="{77F80780-7041-4E9D-B727-2C9A8FF63F73}"/>
    <hyperlink ref="B35" r:id="rId25" xr:uid="{FC4CA84B-FD73-4063-A84A-904BD6959CEC}"/>
    <hyperlink ref="B8" r:id="rId26" xr:uid="{67738A60-D1B8-4921-BD6D-85543048612B}"/>
    <hyperlink ref="B11" r:id="rId27" location="!/vizhome/RapidCOVID-19virology-Public/Headlinesummary" xr:uid="{BA087AB1-1E4F-4C22-82E8-E15227F18AE9}"/>
    <hyperlink ref="B13" r:id="rId28" xr:uid="{6636EC77-0585-438E-A31E-FAE3AE7F15A0}"/>
    <hyperlink ref="B16" r:id="rId29" xr:uid="{13C84820-7344-4CC4-A9DA-19BF0F39BC38}"/>
    <hyperlink ref="B14" r:id="rId30" xr:uid="{2189BEE1-F5B6-4FEE-9275-8A52EFD4A05A}"/>
    <hyperlink ref="B38" r:id="rId31" xr:uid="{36AD12CB-9BBF-434C-A2F2-C0638B429DFF}"/>
    <hyperlink ref="B15" r:id="rId32" xr:uid="{3C43F0BD-ECCF-4668-BB19-11291ED0E000}"/>
    <hyperlink ref="B9" r:id="rId33" xr:uid="{DE0D7A63-D51C-4F9C-A3DE-987C6E70DCC6}"/>
    <hyperlink ref="B27" r:id="rId34" xr:uid="{832A2E2B-6AD0-4D71-808F-F2B89BF2DD03}"/>
    <hyperlink ref="B20" r:id="rId35" xr:uid="{910FF72C-5989-4BAD-89A8-0F65C6CBEED7}"/>
    <hyperlink ref="B28" r:id="rId36" xr:uid="{F1A695BD-7239-45E8-A21B-F23E83939A88}"/>
    <hyperlink ref="B29" r:id="rId37" xr:uid="{1B0D657F-E60C-45B1-AE60-6DE26370D2D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BCE7B-12FC-422A-8F52-DE42B9205688}">
  <sheetPr codeName="Sheet2"/>
  <dimension ref="A1:B8"/>
  <sheetViews>
    <sheetView workbookViewId="0">
      <selection activeCell="B17" sqref="B17"/>
    </sheetView>
  </sheetViews>
  <sheetFormatPr defaultRowHeight="15" x14ac:dyDescent="0.25"/>
  <cols>
    <col min="1" max="1" width="36.85546875" bestFit="1" customWidth="1"/>
    <col min="2" max="2" width="94" customWidth="1"/>
  </cols>
  <sheetData>
    <row r="1" spans="1:2" s="67" customFormat="1" ht="19.5" x14ac:dyDescent="0.3">
      <c r="A1" s="158" t="s">
        <v>488</v>
      </c>
    </row>
    <row r="2" spans="1:2" x14ac:dyDescent="0.25">
      <c r="A2" t="s">
        <v>487</v>
      </c>
      <c r="B2" s="47" t="s">
        <v>486</v>
      </c>
    </row>
    <row r="4" spans="1:2" ht="19.5" x14ac:dyDescent="0.3">
      <c r="A4" s="158" t="s">
        <v>1976</v>
      </c>
    </row>
    <row r="5" spans="1:2" s="67" customFormat="1" x14ac:dyDescent="0.25">
      <c r="A5" s="67" t="s">
        <v>1977</v>
      </c>
      <c r="B5" s="47" t="s">
        <v>1978</v>
      </c>
    </row>
    <row r="6" spans="1:2" s="67" customFormat="1" x14ac:dyDescent="0.25"/>
    <row r="7" spans="1:2" ht="19.5" x14ac:dyDescent="0.3">
      <c r="A7" s="158" t="s">
        <v>533</v>
      </c>
    </row>
    <row r="8" spans="1:2" x14ac:dyDescent="0.25">
      <c r="A8" t="s">
        <v>534</v>
      </c>
      <c r="B8" s="47" t="s">
        <v>532</v>
      </c>
    </row>
  </sheetData>
  <hyperlinks>
    <hyperlink ref="B2" r:id="rId1" xr:uid="{FD8F6C95-F915-4ACF-9B7F-2B2BE94C7277}"/>
    <hyperlink ref="B8" r:id="rId2" xr:uid="{C2C28315-476B-40A5-A01B-2F89908465F4}"/>
    <hyperlink ref="B5" r:id="rId3" xr:uid="{48EEE8A2-672E-4343-94D2-1E572634A38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7A6F-6047-4B5A-89B5-59AB305CDB0A}">
  <sheetPr codeName="Sheet3"/>
  <dimension ref="A1:GN373"/>
  <sheetViews>
    <sheetView topLeftCell="B1" zoomScale="85" zoomScaleNormal="85" workbookViewId="0">
      <pane xSplit="2" ySplit="2" topLeftCell="EP3" activePane="bottomRight" state="frozen"/>
      <selection activeCell="B1" sqref="B1"/>
      <selection pane="topRight" activeCell="C1" sqref="C1"/>
      <selection pane="bottomLeft" activeCell="B3" sqref="B3"/>
      <selection pane="bottomRight" activeCell="EY2" sqref="EY2"/>
    </sheetView>
  </sheetViews>
  <sheetFormatPr defaultRowHeight="15" x14ac:dyDescent="0.25"/>
  <cols>
    <col min="1" max="1" width="13.42578125" hidden="1" customWidth="1"/>
    <col min="2" max="2" width="48.7109375" customWidth="1"/>
    <col min="3" max="3" width="37.140625" customWidth="1"/>
    <col min="4" max="11" width="4.85546875" customWidth="1"/>
    <col min="12" max="40" width="5.85546875" customWidth="1"/>
    <col min="41" max="66" width="6.42578125" customWidth="1"/>
    <col min="67" max="68" width="7.140625" customWidth="1"/>
    <col min="69" max="97" width="7.140625" style="67" customWidth="1"/>
    <col min="98" max="98" width="7.140625" style="238" customWidth="1"/>
    <col min="99" max="106" width="7.140625" style="295" customWidth="1"/>
    <col min="107" max="107" width="8" style="382" customWidth="1"/>
    <col min="108" max="109" width="8" style="385" customWidth="1"/>
    <col min="110" max="110" width="8" style="397" customWidth="1"/>
    <col min="111" max="113" width="8" style="419" customWidth="1"/>
    <col min="114" max="114" width="8" style="433" customWidth="1"/>
    <col min="115" max="115" width="8" style="434" customWidth="1"/>
    <col min="116" max="116" width="8" style="437" customWidth="1"/>
    <col min="117" max="118" width="8" style="438" customWidth="1"/>
    <col min="119" max="119" width="8" style="447" customWidth="1"/>
    <col min="120" max="120" width="8" style="494" customWidth="1"/>
    <col min="121" max="122" width="8" style="498" customWidth="1"/>
    <col min="123" max="125" width="8" style="537" customWidth="1"/>
    <col min="126" max="126" width="8" style="538" customWidth="1"/>
    <col min="127" max="128" width="8" style="540" customWidth="1"/>
    <col min="129" max="130" width="8" style="541" customWidth="1"/>
    <col min="131" max="132" width="8" style="542" customWidth="1"/>
    <col min="133" max="134" width="8" style="544" customWidth="1"/>
    <col min="135" max="135" width="8" style="545" customWidth="1"/>
    <col min="136" max="136" width="8" style="546" customWidth="1"/>
    <col min="137" max="137" width="8" style="547" customWidth="1"/>
    <col min="138" max="138" width="8" style="548" customWidth="1"/>
    <col min="139" max="139" width="8" style="550" customWidth="1"/>
    <col min="140" max="140" width="8" style="551" customWidth="1"/>
    <col min="141" max="141" width="8" style="552" customWidth="1"/>
    <col min="142" max="145" width="8" style="553" customWidth="1"/>
    <col min="146" max="146" width="8" style="554" customWidth="1"/>
    <col min="147" max="147" width="8" style="555" customWidth="1"/>
    <col min="148" max="150" width="8" style="556" customWidth="1"/>
    <col min="151" max="152" width="8" style="557" customWidth="1"/>
    <col min="153" max="155" width="8" style="559" customWidth="1"/>
    <col min="156" max="157" width="7.140625" style="67" customWidth="1"/>
    <col min="158" max="158" width="7.140625" customWidth="1"/>
    <col min="159" max="159" width="47.5703125" bestFit="1" customWidth="1"/>
    <col min="160" max="160" width="11.42578125" customWidth="1"/>
    <col min="161" max="161" width="11.42578125" style="419" customWidth="1"/>
    <col min="162" max="162" width="11.42578125" customWidth="1"/>
    <col min="163" max="163" width="11.42578125" style="67" customWidth="1"/>
    <col min="164" max="164" width="36" style="238" customWidth="1"/>
    <col min="197" max="16384" width="9.140625" style="20"/>
  </cols>
  <sheetData>
    <row r="1" spans="1:196" x14ac:dyDescent="0.25">
      <c r="C1" s="21" t="s">
        <v>161</v>
      </c>
      <c r="D1" t="s">
        <v>139</v>
      </c>
      <c r="L1" t="s">
        <v>141</v>
      </c>
      <c r="AT1" t="s">
        <v>151</v>
      </c>
      <c r="BA1" t="s">
        <v>150</v>
      </c>
      <c r="BC1" t="s">
        <v>214</v>
      </c>
      <c r="BR1" s="67" t="s">
        <v>422</v>
      </c>
    </row>
    <row r="2" spans="1:196" s="145" customFormat="1" ht="66" customHeight="1" thickBot="1" x14ac:dyDescent="0.3">
      <c r="A2" s="11"/>
      <c r="B2" s="12"/>
      <c r="C2" s="12" t="s">
        <v>136</v>
      </c>
      <c r="D2" s="10">
        <v>43853</v>
      </c>
      <c r="E2" s="10">
        <v>43854</v>
      </c>
      <c r="F2" s="10">
        <v>43855</v>
      </c>
      <c r="G2" s="10">
        <v>43856</v>
      </c>
      <c r="H2" s="10">
        <v>43857</v>
      </c>
      <c r="I2" s="10">
        <v>43858</v>
      </c>
      <c r="J2" s="10">
        <v>43859</v>
      </c>
      <c r="K2" s="10">
        <v>43860</v>
      </c>
      <c r="L2" s="10">
        <v>43861</v>
      </c>
      <c r="M2" s="10">
        <v>43862</v>
      </c>
      <c r="N2" s="10">
        <v>43863</v>
      </c>
      <c r="O2" s="10">
        <v>43864</v>
      </c>
      <c r="P2" s="10">
        <v>43865</v>
      </c>
      <c r="Q2" s="10">
        <v>43866</v>
      </c>
      <c r="R2" s="10">
        <v>43867</v>
      </c>
      <c r="S2" s="10">
        <v>43868</v>
      </c>
      <c r="T2" s="10">
        <v>43869</v>
      </c>
      <c r="U2" s="10">
        <v>43870</v>
      </c>
      <c r="V2" s="10">
        <v>43871</v>
      </c>
      <c r="W2" s="10">
        <v>43872</v>
      </c>
      <c r="X2" s="10">
        <v>43873</v>
      </c>
      <c r="Y2" s="10">
        <v>43874</v>
      </c>
      <c r="Z2" s="10">
        <v>43875</v>
      </c>
      <c r="AA2" s="10">
        <v>43876</v>
      </c>
      <c r="AB2" s="10">
        <v>43877</v>
      </c>
      <c r="AC2" s="10">
        <v>43878</v>
      </c>
      <c r="AD2" s="10">
        <v>43879</v>
      </c>
      <c r="AE2" s="10">
        <v>43880</v>
      </c>
      <c r="AF2" s="10">
        <v>43881</v>
      </c>
      <c r="AG2" s="10">
        <v>43882</v>
      </c>
      <c r="AH2" s="10">
        <v>43883</v>
      </c>
      <c r="AI2" s="10">
        <v>43884</v>
      </c>
      <c r="AJ2" s="10">
        <v>43885</v>
      </c>
      <c r="AK2" s="10">
        <v>43886</v>
      </c>
      <c r="AL2" s="10">
        <v>43887</v>
      </c>
      <c r="AM2" s="10">
        <v>43888</v>
      </c>
      <c r="AN2" s="10">
        <v>43889</v>
      </c>
      <c r="AO2" s="10">
        <v>43890</v>
      </c>
      <c r="AP2" s="297">
        <v>43891</v>
      </c>
      <c r="AQ2" s="10">
        <v>43892</v>
      </c>
      <c r="AR2" s="10">
        <v>43893</v>
      </c>
      <c r="AS2" s="10">
        <v>43894</v>
      </c>
      <c r="AT2" s="10">
        <v>43895</v>
      </c>
      <c r="AU2" s="10">
        <v>43896</v>
      </c>
      <c r="AV2" s="10">
        <v>43897</v>
      </c>
      <c r="AW2" s="10">
        <v>43898</v>
      </c>
      <c r="AX2" s="10">
        <v>43899</v>
      </c>
      <c r="AY2" s="10">
        <v>43900</v>
      </c>
      <c r="AZ2" s="10">
        <v>43901</v>
      </c>
      <c r="BA2" s="10">
        <v>43902</v>
      </c>
      <c r="BB2" s="10">
        <v>43903</v>
      </c>
      <c r="BC2" s="10">
        <v>43904</v>
      </c>
      <c r="BD2" s="10">
        <v>43905</v>
      </c>
      <c r="BE2" s="10">
        <v>43906</v>
      </c>
      <c r="BF2" s="10">
        <v>43907</v>
      </c>
      <c r="BG2" s="10">
        <v>43908</v>
      </c>
      <c r="BH2" s="10">
        <v>43909</v>
      </c>
      <c r="BI2" s="10">
        <v>43910</v>
      </c>
      <c r="BJ2" s="10">
        <v>43911</v>
      </c>
      <c r="BK2" s="10">
        <v>43912</v>
      </c>
      <c r="BL2" s="10">
        <v>43913</v>
      </c>
      <c r="BM2" s="10">
        <v>43914</v>
      </c>
      <c r="BN2" s="10">
        <v>43915</v>
      </c>
      <c r="BO2" s="10">
        <v>43916</v>
      </c>
      <c r="BP2" s="10">
        <v>43917</v>
      </c>
      <c r="BQ2" s="10">
        <v>43918</v>
      </c>
      <c r="BR2" s="10">
        <v>43919</v>
      </c>
      <c r="BS2" s="10">
        <v>43920</v>
      </c>
      <c r="BT2" s="10">
        <v>43921</v>
      </c>
      <c r="BU2" s="10">
        <v>43922</v>
      </c>
      <c r="BV2" s="10">
        <v>43923</v>
      </c>
      <c r="BW2" s="10">
        <v>43924</v>
      </c>
      <c r="BX2" s="10">
        <v>43925</v>
      </c>
      <c r="BY2" s="10">
        <v>43926</v>
      </c>
      <c r="BZ2" s="10">
        <v>43927</v>
      </c>
      <c r="CA2" s="10">
        <v>43928</v>
      </c>
      <c r="CB2" s="10">
        <v>43929</v>
      </c>
      <c r="CC2" s="10">
        <v>43930</v>
      </c>
      <c r="CD2" s="10">
        <v>43931</v>
      </c>
      <c r="CE2" s="10">
        <v>43932</v>
      </c>
      <c r="CF2" s="10">
        <v>43933</v>
      </c>
      <c r="CG2" s="10">
        <v>43934</v>
      </c>
      <c r="CH2" s="10">
        <v>43935</v>
      </c>
      <c r="CI2" s="10">
        <v>43936</v>
      </c>
      <c r="CJ2" s="10">
        <v>43937</v>
      </c>
      <c r="CK2" s="10">
        <v>43938</v>
      </c>
      <c r="CL2" s="10">
        <v>43939</v>
      </c>
      <c r="CM2" s="10">
        <v>43940</v>
      </c>
      <c r="CN2" s="10">
        <v>43941</v>
      </c>
      <c r="CO2" s="10">
        <v>43942</v>
      </c>
      <c r="CP2" s="10">
        <v>43943</v>
      </c>
      <c r="CQ2" s="10">
        <v>43944</v>
      </c>
      <c r="CR2" s="10">
        <v>43945</v>
      </c>
      <c r="CS2" s="10">
        <v>43946</v>
      </c>
      <c r="CT2" s="10">
        <v>43947</v>
      </c>
      <c r="CU2" s="10">
        <v>43948</v>
      </c>
      <c r="CV2" s="10">
        <v>43949</v>
      </c>
      <c r="CW2" s="10">
        <v>43950</v>
      </c>
      <c r="CX2" s="10">
        <v>43951</v>
      </c>
      <c r="CY2" s="10">
        <v>43952</v>
      </c>
      <c r="CZ2" s="10">
        <v>43953</v>
      </c>
      <c r="DA2" s="10">
        <v>43954</v>
      </c>
      <c r="DB2" s="10">
        <v>43955</v>
      </c>
      <c r="DC2" s="10">
        <v>43956</v>
      </c>
      <c r="DD2" s="10">
        <v>43957</v>
      </c>
      <c r="DE2" s="10">
        <v>43958</v>
      </c>
      <c r="DF2" s="10">
        <v>43959</v>
      </c>
      <c r="DG2" s="10">
        <v>43960</v>
      </c>
      <c r="DH2" s="10">
        <v>43961</v>
      </c>
      <c r="DI2" s="10">
        <v>43962</v>
      </c>
      <c r="DJ2" s="10">
        <v>43963</v>
      </c>
      <c r="DK2" s="10">
        <v>43964</v>
      </c>
      <c r="DL2" s="10">
        <v>43965</v>
      </c>
      <c r="DM2" s="10">
        <v>43966</v>
      </c>
      <c r="DN2" s="10">
        <v>43967</v>
      </c>
      <c r="DO2" s="10">
        <v>43968</v>
      </c>
      <c r="DP2" s="10">
        <v>43969</v>
      </c>
      <c r="DQ2" s="10">
        <v>43970</v>
      </c>
      <c r="DR2" s="10">
        <v>43971</v>
      </c>
      <c r="DS2" s="10">
        <v>43972</v>
      </c>
      <c r="DT2" s="10">
        <v>43973</v>
      </c>
      <c r="DU2" s="10">
        <v>43974</v>
      </c>
      <c r="DV2" s="10">
        <v>43975</v>
      </c>
      <c r="DW2" s="10">
        <v>43976</v>
      </c>
      <c r="DX2" s="10">
        <v>43977</v>
      </c>
      <c r="DY2" s="10">
        <v>43978</v>
      </c>
      <c r="DZ2" s="10">
        <v>43979</v>
      </c>
      <c r="EA2" s="10">
        <v>43980</v>
      </c>
      <c r="EB2" s="10">
        <v>43981</v>
      </c>
      <c r="EC2" s="10">
        <v>43982</v>
      </c>
      <c r="ED2" s="10">
        <v>43983</v>
      </c>
      <c r="EE2" s="10">
        <v>43984</v>
      </c>
      <c r="EF2" s="10">
        <v>43985</v>
      </c>
      <c r="EG2" s="10">
        <v>43986</v>
      </c>
      <c r="EH2" s="10">
        <v>43987</v>
      </c>
      <c r="EI2" s="10">
        <v>43988</v>
      </c>
      <c r="EJ2" s="10">
        <v>43989</v>
      </c>
      <c r="EK2" s="10">
        <v>43990</v>
      </c>
      <c r="EL2" s="10">
        <v>43991</v>
      </c>
      <c r="EM2" s="10">
        <v>43992</v>
      </c>
      <c r="EN2" s="10">
        <v>43993</v>
      </c>
      <c r="EO2" s="10">
        <v>43994</v>
      </c>
      <c r="EP2" s="10">
        <v>43995</v>
      </c>
      <c r="EQ2" s="10">
        <v>43996</v>
      </c>
      <c r="ER2" s="10">
        <v>43997</v>
      </c>
      <c r="ES2" s="10">
        <v>43998</v>
      </c>
      <c r="ET2" s="10">
        <v>43999</v>
      </c>
      <c r="EU2" s="10">
        <v>44000</v>
      </c>
      <c r="EV2" s="10">
        <v>44001</v>
      </c>
      <c r="EW2" s="10">
        <v>44002</v>
      </c>
      <c r="EX2" s="10">
        <v>44003</v>
      </c>
      <c r="EY2" s="10">
        <v>44004</v>
      </c>
      <c r="EZ2" s="10"/>
      <c r="FA2" s="10"/>
      <c r="FB2" s="10"/>
      <c r="FC2" s="125" t="s">
        <v>173</v>
      </c>
      <c r="FD2" s="10"/>
      <c r="FE2" s="10"/>
      <c r="FF2" s="11"/>
      <c r="FG2" s="11"/>
      <c r="FH2" s="11"/>
      <c r="FI2" s="561" t="s">
        <v>190</v>
      </c>
      <c r="FJ2" s="561"/>
      <c r="FK2" s="561"/>
      <c r="FL2" s="561"/>
      <c r="FM2" s="561"/>
      <c r="FN2" s="561"/>
      <c r="FO2" s="561"/>
      <c r="FP2" s="561"/>
      <c r="FQ2" s="561"/>
      <c r="FR2" s="561"/>
      <c r="FS2" s="561"/>
      <c r="FT2" s="561"/>
      <c r="FU2" s="561"/>
      <c r="FV2" s="561"/>
      <c r="FW2" s="561"/>
      <c r="FX2" s="561"/>
      <c r="FY2" s="561" t="s">
        <v>168</v>
      </c>
      <c r="FZ2" s="561"/>
      <c r="GA2" s="561"/>
      <c r="GB2" s="561"/>
      <c r="GC2" s="561"/>
      <c r="GD2" s="561"/>
      <c r="GE2" s="561"/>
      <c r="GF2" s="561"/>
      <c r="GG2" s="561"/>
      <c r="GH2" s="561"/>
      <c r="GI2" s="561"/>
      <c r="GJ2" s="561"/>
      <c r="GK2" s="561"/>
      <c r="GL2" s="561"/>
      <c r="GM2" s="561"/>
      <c r="GN2" s="561"/>
    </row>
    <row r="3" spans="1:196" s="146" customFormat="1" x14ac:dyDescent="0.25">
      <c r="A3" s="3"/>
      <c r="B3" s="2" t="s">
        <v>435</v>
      </c>
      <c r="C3" s="6" t="s">
        <v>2309</v>
      </c>
      <c r="D3" s="8"/>
      <c r="E3" s="114"/>
      <c r="F3" s="114"/>
      <c r="G3" s="114"/>
      <c r="H3" s="114"/>
      <c r="I3" s="114"/>
      <c r="J3" s="114"/>
      <c r="K3" s="114"/>
      <c r="L3" s="114"/>
      <c r="M3" s="114"/>
      <c r="N3" s="114"/>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4"/>
      <c r="AO3" s="114"/>
      <c r="AP3" s="114"/>
      <c r="AQ3" s="114"/>
      <c r="AR3" s="114"/>
      <c r="AS3" s="114"/>
      <c r="AT3" s="114"/>
      <c r="AU3" s="114"/>
      <c r="AV3" s="114"/>
      <c r="AW3" s="114"/>
      <c r="AX3" s="114"/>
      <c r="AY3" s="114"/>
      <c r="AZ3" s="114"/>
      <c r="BA3" s="114"/>
      <c r="BB3" s="114"/>
      <c r="BC3" s="114"/>
      <c r="BD3" s="114"/>
      <c r="BE3" s="114"/>
      <c r="BF3" s="114"/>
      <c r="BG3" s="114"/>
      <c r="BH3" s="114"/>
      <c r="BI3" s="114"/>
      <c r="BJ3" s="114"/>
      <c r="BK3" s="114"/>
      <c r="BL3" s="114"/>
      <c r="BM3" s="114"/>
      <c r="BN3" s="114"/>
      <c r="BO3" s="114"/>
      <c r="BP3" s="114"/>
      <c r="BQ3" s="114"/>
      <c r="BR3" s="114"/>
      <c r="BS3" s="114"/>
      <c r="BT3" s="114"/>
      <c r="BU3" s="114"/>
      <c r="BV3" s="114"/>
      <c r="BW3" s="114"/>
      <c r="BX3" s="114"/>
      <c r="BY3" s="114"/>
      <c r="BZ3" s="114"/>
      <c r="CA3" s="114"/>
      <c r="CB3" s="114"/>
      <c r="CC3" s="114"/>
      <c r="CD3" s="114"/>
      <c r="CE3" s="114"/>
      <c r="CF3" s="114"/>
      <c r="CG3" s="114"/>
      <c r="CH3" s="114"/>
      <c r="CI3" s="114"/>
      <c r="CJ3" s="114"/>
      <c r="CK3" s="114"/>
      <c r="CL3" s="114"/>
      <c r="CM3" s="114"/>
      <c r="CN3" s="114"/>
      <c r="CO3" s="114"/>
      <c r="CP3" s="114"/>
      <c r="CQ3" s="114"/>
      <c r="CR3" s="114"/>
      <c r="CS3" s="114"/>
      <c r="CT3" s="114"/>
      <c r="CU3" s="114"/>
      <c r="CV3" s="114"/>
      <c r="CW3" s="114"/>
      <c r="CX3" s="114"/>
      <c r="CY3" s="114"/>
      <c r="CZ3" s="114"/>
      <c r="DA3" s="114"/>
      <c r="DB3" s="114"/>
      <c r="DC3" s="114"/>
      <c r="DD3" s="114"/>
      <c r="DE3" s="114"/>
      <c r="DF3" s="114"/>
      <c r="DG3" s="114"/>
      <c r="DH3" s="114"/>
      <c r="DI3" s="114"/>
      <c r="DJ3" s="114"/>
      <c r="DK3" s="114"/>
      <c r="DL3" s="114"/>
      <c r="DM3" s="114"/>
      <c r="DN3" s="114"/>
      <c r="DO3" s="114"/>
      <c r="DP3" s="114"/>
      <c r="DQ3" s="114"/>
      <c r="DR3" s="114"/>
      <c r="DS3" s="114"/>
      <c r="DT3" s="114"/>
      <c r="DU3" s="114"/>
      <c r="DV3" s="114"/>
      <c r="DW3" s="161">
        <f>DX3-DX15</f>
        <v>1079351</v>
      </c>
      <c r="DX3" s="150">
        <v>1095930</v>
      </c>
      <c r="DY3" s="150">
        <v>1126208</v>
      </c>
      <c r="DZ3" s="150">
        <v>1149878</v>
      </c>
      <c r="EA3" s="150">
        <v>1171597</v>
      </c>
      <c r="EB3" s="150">
        <v>1192416</v>
      </c>
      <c r="EC3" s="150">
        <v>1212006</v>
      </c>
      <c r="ED3" s="150">
        <v>1227377</v>
      </c>
      <c r="EE3" s="150">
        <v>1248046</v>
      </c>
      <c r="EF3" s="150">
        <v>1267099</v>
      </c>
      <c r="EG3" s="150">
        <v>1290076</v>
      </c>
      <c r="EH3" s="150">
        <v>1311185</v>
      </c>
      <c r="EI3" s="150">
        <v>1335764</v>
      </c>
      <c r="EJ3" s="161">
        <f>EK3-EK15</f>
        <v>1358205</v>
      </c>
      <c r="EK3" s="150">
        <v>1372567</v>
      </c>
      <c r="EL3" s="150">
        <v>1396065</v>
      </c>
      <c r="EM3" s="150">
        <v>1418313</v>
      </c>
      <c r="EN3" s="150">
        <v>1441749</v>
      </c>
      <c r="EO3" s="150">
        <v>1465452</v>
      </c>
      <c r="EP3" s="150">
        <v>1490086</v>
      </c>
      <c r="EQ3" s="150">
        <v>1510587</v>
      </c>
      <c r="ER3" s="150">
        <v>1527536</v>
      </c>
      <c r="ES3" s="150">
        <v>1554752</v>
      </c>
      <c r="ET3" s="150">
        <v>1575151</v>
      </c>
      <c r="EU3" s="150">
        <v>1598395</v>
      </c>
      <c r="EV3" s="150">
        <v>1621952</v>
      </c>
      <c r="EW3" s="150">
        <v>1643885</v>
      </c>
      <c r="EX3" s="150">
        <v>1662798</v>
      </c>
      <c r="EY3" s="150">
        <v>1681704</v>
      </c>
      <c r="EZ3" s="4"/>
      <c r="FB3" s="4"/>
      <c r="FC3" s="4"/>
      <c r="FD3" s="4"/>
      <c r="FE3" s="4"/>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row>
    <row r="4" spans="1:196" s="146" customFormat="1" x14ac:dyDescent="0.25">
      <c r="A4" s="3"/>
      <c r="B4" s="2"/>
      <c r="C4" s="6" t="s">
        <v>2310</v>
      </c>
      <c r="D4" s="8"/>
      <c r="E4" s="114"/>
      <c r="F4" s="114"/>
      <c r="G4" s="114"/>
      <c r="H4" s="114"/>
      <c r="I4" s="114"/>
      <c r="J4" s="114"/>
      <c r="K4" s="114"/>
      <c r="L4" s="114"/>
      <c r="M4" s="114"/>
      <c r="N4" s="114"/>
      <c r="O4" s="114"/>
      <c r="P4" s="114"/>
      <c r="Q4" s="114"/>
      <c r="R4" s="114"/>
      <c r="S4" s="114"/>
      <c r="T4" s="114"/>
      <c r="U4" s="114"/>
      <c r="V4" s="114"/>
      <c r="W4" s="114"/>
      <c r="X4" s="114"/>
      <c r="Y4" s="114"/>
      <c r="Z4" s="114"/>
      <c r="AA4" s="114"/>
      <c r="AB4" s="114"/>
      <c r="AC4" s="114"/>
      <c r="AD4" s="114"/>
      <c r="AE4" s="114"/>
      <c r="AF4" s="114"/>
      <c r="AG4" s="114"/>
      <c r="AH4" s="114"/>
      <c r="AI4" s="114"/>
      <c r="AJ4" s="114"/>
      <c r="AK4" s="114"/>
      <c r="AL4" s="114"/>
      <c r="AM4" s="11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c r="CA4" s="114"/>
      <c r="CB4" s="114"/>
      <c r="CC4" s="114"/>
      <c r="CD4" s="114"/>
      <c r="CE4" s="114"/>
      <c r="CF4" s="114"/>
      <c r="CG4" s="114"/>
      <c r="CH4" s="114"/>
      <c r="CI4" s="114"/>
      <c r="CJ4" s="114"/>
      <c r="CK4" s="114"/>
      <c r="CL4" s="114"/>
      <c r="CM4" s="114"/>
      <c r="CN4" s="114"/>
      <c r="CO4" s="114"/>
      <c r="CP4" s="114"/>
      <c r="CQ4" s="114"/>
      <c r="CR4" s="114"/>
      <c r="CS4" s="114"/>
      <c r="CT4" s="114"/>
      <c r="CU4" s="114"/>
      <c r="CV4" s="114"/>
      <c r="CW4" s="114"/>
      <c r="CX4" s="114"/>
      <c r="CY4" s="114"/>
      <c r="CZ4" s="114"/>
      <c r="DA4" s="114"/>
      <c r="DB4" s="114"/>
      <c r="DC4" s="114"/>
      <c r="DD4" s="114"/>
      <c r="DE4" s="114"/>
      <c r="DF4" s="114"/>
      <c r="DG4" s="114"/>
      <c r="DH4" s="114"/>
      <c r="DI4" s="114"/>
      <c r="DJ4" s="114"/>
      <c r="DK4" s="114"/>
      <c r="DL4" s="114"/>
      <c r="DM4" s="114"/>
      <c r="DN4" s="114"/>
      <c r="DO4" s="114"/>
      <c r="DP4" s="114"/>
      <c r="DQ4" s="114"/>
      <c r="DR4" s="114"/>
      <c r="DS4" s="114"/>
      <c r="DT4" s="114"/>
      <c r="DU4" s="114"/>
      <c r="DV4" s="114"/>
      <c r="DW4" s="114"/>
      <c r="DX4" s="114"/>
      <c r="DY4" s="114"/>
      <c r="DZ4" s="114"/>
      <c r="EA4" s="114"/>
      <c r="EB4" s="114"/>
      <c r="EC4" s="114"/>
      <c r="ED4" s="114"/>
      <c r="EE4" s="114"/>
      <c r="EF4" s="114"/>
      <c r="EG4" s="114"/>
      <c r="EH4" s="114"/>
      <c r="EI4" s="114"/>
      <c r="EJ4" s="114"/>
      <c r="EK4" s="114"/>
      <c r="EL4" s="114"/>
      <c r="EM4" s="114"/>
      <c r="EN4" s="114"/>
      <c r="EO4" s="114"/>
      <c r="EP4" s="114"/>
      <c r="EQ4" s="114"/>
      <c r="ER4" s="114"/>
      <c r="ES4" s="114"/>
      <c r="ET4" s="114"/>
      <c r="EU4" s="114"/>
      <c r="EV4" s="114"/>
      <c r="EW4" s="114"/>
      <c r="EX4" s="114"/>
      <c r="EY4" s="114"/>
      <c r="EZ4" s="4"/>
      <c r="FB4" s="4"/>
      <c r="FC4" s="4"/>
      <c r="FD4" s="4"/>
      <c r="FE4" s="4"/>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row>
    <row r="5" spans="1:196" s="146" customFormat="1" x14ac:dyDescent="0.25">
      <c r="A5" s="3"/>
      <c r="B5" s="2"/>
      <c r="C5" s="6" t="s">
        <v>2311</v>
      </c>
      <c r="D5" s="8" t="s">
        <v>142</v>
      </c>
      <c r="E5" s="8"/>
      <c r="F5" s="149">
        <v>31</v>
      </c>
      <c r="G5" s="149">
        <v>52</v>
      </c>
      <c r="H5" s="149">
        <v>73</v>
      </c>
      <c r="I5" s="149">
        <v>97</v>
      </c>
      <c r="J5" s="149">
        <v>130</v>
      </c>
      <c r="K5" s="149">
        <v>161</v>
      </c>
      <c r="L5" s="150">
        <v>177</v>
      </c>
      <c r="M5" s="150">
        <v>203</v>
      </c>
      <c r="N5" s="150">
        <v>266</v>
      </c>
      <c r="O5" s="150">
        <v>326</v>
      </c>
      <c r="P5" s="150">
        <v>416</v>
      </c>
      <c r="Q5" s="150">
        <v>468</v>
      </c>
      <c r="R5" s="150">
        <v>566</v>
      </c>
      <c r="S5" s="150">
        <v>620</v>
      </c>
      <c r="T5" s="150">
        <v>686</v>
      </c>
      <c r="U5" s="150">
        <v>795</v>
      </c>
      <c r="V5" s="150">
        <v>1114</v>
      </c>
      <c r="W5" s="150">
        <v>1358</v>
      </c>
      <c r="X5" s="150">
        <v>1758</v>
      </c>
      <c r="Y5" s="150">
        <v>2521</v>
      </c>
      <c r="Z5" s="150">
        <v>2964</v>
      </c>
      <c r="AA5" s="150">
        <v>2992</v>
      </c>
      <c r="AB5" s="150">
        <v>3109</v>
      </c>
      <c r="AC5" s="150">
        <v>4501</v>
      </c>
      <c r="AD5" s="150">
        <v>4916</v>
      </c>
      <c r="AE5" s="150">
        <v>5216</v>
      </c>
      <c r="AF5" s="150">
        <v>5549</v>
      </c>
      <c r="AG5" s="150">
        <v>5885</v>
      </c>
      <c r="AH5" s="150">
        <v>6152</v>
      </c>
      <c r="AI5" s="150">
        <v>6324</v>
      </c>
      <c r="AJ5" s="150">
        <v>6536</v>
      </c>
      <c r="AK5" s="150">
        <v>6795</v>
      </c>
      <c r="AL5" s="150">
        <v>7132</v>
      </c>
      <c r="AM5" s="150">
        <v>7690</v>
      </c>
      <c r="AN5" s="150">
        <v>8986</v>
      </c>
      <c r="AO5" s="150">
        <v>10483</v>
      </c>
      <c r="AP5" s="150">
        <v>11750</v>
      </c>
      <c r="AQ5" s="150">
        <v>13525</v>
      </c>
      <c r="AR5" s="150">
        <v>13911</v>
      </c>
      <c r="AS5" s="150">
        <v>16659</v>
      </c>
      <c r="AT5" s="150">
        <v>18083</v>
      </c>
      <c r="AU5" s="150">
        <v>20338</v>
      </c>
      <c r="AV5" s="150">
        <v>21460</v>
      </c>
      <c r="AW5" s="150">
        <v>23513</v>
      </c>
      <c r="AX5" s="150">
        <v>24960</v>
      </c>
      <c r="AY5" s="150">
        <v>26261</v>
      </c>
      <c r="AZ5" s="150">
        <v>27476</v>
      </c>
      <c r="BA5" s="150">
        <v>29764</v>
      </c>
      <c r="BB5" s="150">
        <v>32771</v>
      </c>
      <c r="BC5" s="150">
        <v>37746</v>
      </c>
      <c r="BD5" s="150">
        <v>40279</v>
      </c>
      <c r="BE5" s="150">
        <v>44105</v>
      </c>
      <c r="BF5" s="150">
        <v>50442</v>
      </c>
      <c r="BG5" s="150">
        <v>56221</v>
      </c>
      <c r="BH5" s="150">
        <v>64621</v>
      </c>
      <c r="BI5" s="150">
        <v>66976</v>
      </c>
      <c r="BJ5" s="150">
        <v>72818</v>
      </c>
      <c r="BK5" s="150">
        <v>78340</v>
      </c>
      <c r="BL5" s="150">
        <v>83945</v>
      </c>
      <c r="BM5" s="150">
        <v>90436</v>
      </c>
      <c r="BN5" s="150">
        <v>97019</v>
      </c>
      <c r="BO5" s="150">
        <v>104866</v>
      </c>
      <c r="BP5" s="150">
        <v>113777</v>
      </c>
      <c r="BQ5" s="150">
        <v>120776</v>
      </c>
      <c r="BR5" s="150">
        <v>127737</v>
      </c>
      <c r="BS5" s="150">
        <v>134946</v>
      </c>
      <c r="BT5" s="150">
        <v>143186</v>
      </c>
      <c r="BU5" s="150">
        <v>152979</v>
      </c>
      <c r="BV5" s="150">
        <v>163194</v>
      </c>
      <c r="BW5" s="150">
        <v>173784</v>
      </c>
      <c r="BX5" s="150">
        <v>183190</v>
      </c>
      <c r="BY5" s="150">
        <v>195524</v>
      </c>
      <c r="BZ5" s="150">
        <v>208837</v>
      </c>
      <c r="CA5" s="161">
        <f>BZ5+9740</f>
        <v>218577</v>
      </c>
      <c r="CB5" s="150">
        <v>232708</v>
      </c>
      <c r="CC5" s="150">
        <v>243421</v>
      </c>
      <c r="CD5" s="150">
        <v>256605</v>
      </c>
      <c r="CE5" s="150">
        <v>269598</v>
      </c>
      <c r="CF5" s="150">
        <v>282374</v>
      </c>
      <c r="CG5" s="150">
        <v>290720</v>
      </c>
      <c r="CH5" s="150">
        <v>302599</v>
      </c>
      <c r="CI5" s="150">
        <v>313769</v>
      </c>
      <c r="CJ5" s="150">
        <v>327608</v>
      </c>
      <c r="CK5" s="150">
        <v>341551</v>
      </c>
      <c r="CL5" s="150">
        <v>357023</v>
      </c>
      <c r="CM5" s="150">
        <v>372967</v>
      </c>
      <c r="CN5" s="150">
        <v>386044</v>
      </c>
      <c r="CO5" s="150">
        <v>397670</v>
      </c>
      <c r="CP5" s="150">
        <v>411192</v>
      </c>
      <c r="CQ5" s="150">
        <v>425821</v>
      </c>
      <c r="CR5" s="150">
        <v>444222</v>
      </c>
      <c r="CS5" s="161">
        <v>517836</v>
      </c>
      <c r="CT5" s="150">
        <v>543413</v>
      </c>
      <c r="CU5" s="150">
        <v>569768</v>
      </c>
      <c r="CV5" s="150">
        <v>599339</v>
      </c>
      <c r="CW5" s="150">
        <v>632794</v>
      </c>
      <c r="CX5" s="150">
        <v>687369</v>
      </c>
      <c r="CY5" s="150">
        <v>762279</v>
      </c>
      <c r="CZ5" s="150">
        <v>825946</v>
      </c>
      <c r="DA5" s="150">
        <v>882343</v>
      </c>
      <c r="DB5" s="150">
        <v>945299</v>
      </c>
      <c r="DC5" s="150">
        <v>1015138</v>
      </c>
      <c r="DD5" s="150">
        <v>1072144</v>
      </c>
      <c r="DE5" s="150">
        <v>1139626</v>
      </c>
      <c r="DF5" s="150">
        <v>1207069</v>
      </c>
      <c r="DG5" s="150">
        <v>1270408</v>
      </c>
      <c r="DH5" s="150">
        <v>1334770</v>
      </c>
      <c r="DI5" s="150">
        <v>1400107</v>
      </c>
      <c r="DJ5" s="150">
        <v>1460517</v>
      </c>
      <c r="DK5" s="150">
        <v>1522258</v>
      </c>
      <c r="DL5" s="150">
        <v>1593902</v>
      </c>
      <c r="DM5" s="150">
        <v>1663492</v>
      </c>
      <c r="DN5" s="150">
        <v>1742028</v>
      </c>
      <c r="DO5" s="150">
        <v>1818712</v>
      </c>
      <c r="DP5" s="150">
        <v>1887051</v>
      </c>
      <c r="DQ5" s="161">
        <f>DR5-DR17</f>
        <v>1935904</v>
      </c>
      <c r="DR5" s="150">
        <v>1996648</v>
      </c>
      <c r="DS5" s="150">
        <v>2064329</v>
      </c>
      <c r="DT5" s="150">
        <v>2144626</v>
      </c>
      <c r="DU5" s="114"/>
      <c r="DV5" s="114"/>
      <c r="DW5" s="114"/>
      <c r="DX5" s="114"/>
      <c r="DY5" s="114"/>
      <c r="DZ5" s="114"/>
      <c r="EA5" s="114"/>
      <c r="EB5" s="114"/>
      <c r="EC5" s="114"/>
      <c r="ED5" s="114"/>
      <c r="EE5" s="114"/>
      <c r="EF5" s="114"/>
      <c r="EG5" s="114"/>
      <c r="EH5" s="114"/>
      <c r="EI5" s="114"/>
      <c r="EJ5" s="114"/>
      <c r="EK5" s="114"/>
      <c r="EL5" s="114"/>
      <c r="EM5" s="114"/>
      <c r="EN5" s="114"/>
      <c r="EO5" s="114"/>
      <c r="EP5" s="114"/>
      <c r="EQ5" s="114"/>
      <c r="ER5" s="114"/>
      <c r="ES5" s="114"/>
      <c r="ET5" s="114"/>
      <c r="EU5" s="114"/>
      <c r="EV5" s="114"/>
      <c r="EW5" s="114"/>
      <c r="EX5" s="114"/>
      <c r="EY5" s="114"/>
      <c r="EZ5" s="4"/>
      <c r="FB5" s="4"/>
      <c r="FC5" s="4" t="s">
        <v>218</v>
      </c>
      <c r="FD5" s="48">
        <v>0.01</v>
      </c>
      <c r="FE5" s="4"/>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row>
    <row r="6" spans="1:196" s="146" customFormat="1" x14ac:dyDescent="0.25">
      <c r="A6" s="3"/>
      <c r="B6" s="67" t="s">
        <v>464</v>
      </c>
      <c r="C6" s="6" t="s">
        <v>2316</v>
      </c>
      <c r="D6" s="8"/>
      <c r="E6" s="8"/>
      <c r="F6" s="149">
        <v>31</v>
      </c>
      <c r="G6" s="149">
        <v>52</v>
      </c>
      <c r="H6" s="149">
        <v>73</v>
      </c>
      <c r="I6" s="149">
        <v>97</v>
      </c>
      <c r="J6" s="149">
        <v>130</v>
      </c>
      <c r="K6" s="149">
        <v>161</v>
      </c>
      <c r="L6" s="150">
        <v>175</v>
      </c>
      <c r="M6" s="150">
        <v>201</v>
      </c>
      <c r="N6" s="150">
        <v>264</v>
      </c>
      <c r="O6" s="150">
        <v>324</v>
      </c>
      <c r="P6" s="150">
        <v>414</v>
      </c>
      <c r="Q6" s="150">
        <v>466</v>
      </c>
      <c r="R6" s="150">
        <v>563</v>
      </c>
      <c r="S6" s="150">
        <v>617</v>
      </c>
      <c r="T6" s="150">
        <v>683</v>
      </c>
      <c r="U6" s="150">
        <v>791</v>
      </c>
      <c r="V6" s="150">
        <v>1106</v>
      </c>
      <c r="W6" s="150">
        <v>1350</v>
      </c>
      <c r="X6" s="150">
        <v>1750</v>
      </c>
      <c r="Y6" s="150">
        <v>2512</v>
      </c>
      <c r="Z6" s="150">
        <v>2955</v>
      </c>
      <c r="AA6" s="150">
        <v>2983</v>
      </c>
      <c r="AB6" s="150">
        <v>3100</v>
      </c>
      <c r="AC6" s="150">
        <v>4492</v>
      </c>
      <c r="AD6" s="150">
        <v>4907</v>
      </c>
      <c r="AE6" s="150">
        <v>5207</v>
      </c>
      <c r="AF6" s="150">
        <v>5540</v>
      </c>
      <c r="AG6" s="150">
        <v>5876</v>
      </c>
      <c r="AH6" s="150">
        <v>6143</v>
      </c>
      <c r="AI6" s="150">
        <v>6315</v>
      </c>
      <c r="AJ6" s="150">
        <v>6527</v>
      </c>
      <c r="AK6" s="150">
        <v>6782</v>
      </c>
      <c r="AL6" s="150">
        <v>7119</v>
      </c>
      <c r="AM6" s="150">
        <v>7675</v>
      </c>
      <c r="AN6" s="150">
        <v>8966</v>
      </c>
      <c r="AO6" s="150">
        <v>10460</v>
      </c>
      <c r="AP6" s="150">
        <v>11715</v>
      </c>
      <c r="AQ6" s="150">
        <v>13485</v>
      </c>
      <c r="AR6" s="150">
        <v>13860</v>
      </c>
      <c r="AS6" s="150">
        <v>16574</v>
      </c>
      <c r="AT6" s="150">
        <v>17968</v>
      </c>
      <c r="AU6" s="150">
        <v>20175</v>
      </c>
      <c r="AV6" s="150">
        <v>21254</v>
      </c>
      <c r="AW6" s="150">
        <v>23240</v>
      </c>
      <c r="AX6" s="150">
        <v>24641</v>
      </c>
      <c r="AY6" s="150">
        <v>25888</v>
      </c>
      <c r="AZ6" s="150">
        <v>27020</v>
      </c>
      <c r="BA6" s="150">
        <v>29174</v>
      </c>
      <c r="BB6" s="150">
        <v>31973</v>
      </c>
      <c r="BC6" s="150">
        <v>36606</v>
      </c>
      <c r="BD6" s="150">
        <v>38907</v>
      </c>
      <c r="BE6" s="150">
        <v>42562</v>
      </c>
      <c r="BF6" s="150">
        <v>48492</v>
      </c>
      <c r="BG6" s="150">
        <v>53595</v>
      </c>
      <c r="BH6" s="150">
        <v>61352</v>
      </c>
      <c r="BI6" s="150">
        <v>62993</v>
      </c>
      <c r="BJ6" s="150">
        <v>67800</v>
      </c>
      <c r="BK6" s="150">
        <v>72657</v>
      </c>
      <c r="BL6" s="150">
        <v>77295</v>
      </c>
      <c r="BM6" s="150">
        <v>82359</v>
      </c>
      <c r="BN6" s="150">
        <v>87490</v>
      </c>
      <c r="BO6" s="150">
        <v>93208</v>
      </c>
      <c r="BP6" s="150">
        <v>99198</v>
      </c>
      <c r="BQ6" s="150">
        <v>103687</v>
      </c>
      <c r="BR6" s="150">
        <v>108215</v>
      </c>
      <c r="BS6" s="150">
        <v>112805</v>
      </c>
      <c r="BT6" s="152">
        <f t="shared" ref="BT6:CY6" si="0">BT5-BT9</f>
        <v>117665</v>
      </c>
      <c r="BU6" s="152">
        <f t="shared" si="0"/>
        <v>122891</v>
      </c>
      <c r="BV6" s="152">
        <f t="shared" si="0"/>
        <v>128584</v>
      </c>
      <c r="BW6" s="152">
        <f t="shared" si="0"/>
        <v>134502</v>
      </c>
      <c r="BX6" s="152">
        <f t="shared" si="0"/>
        <v>139908</v>
      </c>
      <c r="BY6" s="152">
        <f t="shared" si="0"/>
        <v>146043</v>
      </c>
      <c r="BZ6" s="152">
        <f t="shared" si="0"/>
        <v>155213</v>
      </c>
      <c r="CA6" s="152">
        <f t="shared" si="0"/>
        <v>161065</v>
      </c>
      <c r="CB6" s="152">
        <f t="shared" si="0"/>
        <v>169331</v>
      </c>
      <c r="CC6" s="152">
        <f t="shared" si="0"/>
        <v>175369</v>
      </c>
      <c r="CD6" s="152">
        <f t="shared" si="0"/>
        <v>182847</v>
      </c>
      <c r="CE6" s="152">
        <f t="shared" si="0"/>
        <v>190607</v>
      </c>
      <c r="CF6" s="152">
        <f t="shared" si="0"/>
        <v>198095</v>
      </c>
      <c r="CG6" s="152">
        <f t="shared" si="0"/>
        <v>202099</v>
      </c>
      <c r="CH6" s="152">
        <f t="shared" si="0"/>
        <v>208726</v>
      </c>
      <c r="CI6" s="152">
        <f t="shared" si="0"/>
        <v>215293</v>
      </c>
      <c r="CJ6" s="152">
        <f t="shared" si="0"/>
        <v>224515</v>
      </c>
      <c r="CK6" s="152">
        <f t="shared" si="0"/>
        <v>232859</v>
      </c>
      <c r="CL6" s="152">
        <f t="shared" si="0"/>
        <v>242806</v>
      </c>
      <c r="CM6" s="152">
        <f t="shared" si="0"/>
        <v>252900</v>
      </c>
      <c r="CN6" s="152">
        <f t="shared" si="0"/>
        <v>261301</v>
      </c>
      <c r="CO6" s="152">
        <f t="shared" si="0"/>
        <v>268626</v>
      </c>
      <c r="CP6" s="152">
        <f t="shared" si="0"/>
        <v>277697</v>
      </c>
      <c r="CQ6" s="152">
        <f t="shared" si="0"/>
        <v>287743</v>
      </c>
      <c r="CR6" s="152">
        <f t="shared" si="0"/>
        <v>300758</v>
      </c>
      <c r="CS6" s="152">
        <f t="shared" si="0"/>
        <v>369459</v>
      </c>
      <c r="CT6" s="152">
        <f t="shared" si="0"/>
        <v>390573</v>
      </c>
      <c r="CU6" s="152">
        <f t="shared" si="0"/>
        <v>412619</v>
      </c>
      <c r="CV6" s="152">
        <f t="shared" si="0"/>
        <v>438194</v>
      </c>
      <c r="CW6" s="152">
        <f t="shared" si="0"/>
        <v>467573</v>
      </c>
      <c r="CX6" s="152">
        <f t="shared" si="0"/>
        <v>516116</v>
      </c>
      <c r="CY6" s="152">
        <f t="shared" si="0"/>
        <v>584825</v>
      </c>
      <c r="CZ6" s="152">
        <f t="shared" ref="CZ6:DT6" si="1">CZ5-CZ9</f>
        <v>643686</v>
      </c>
      <c r="DA6" s="152">
        <f t="shared" si="1"/>
        <v>695744</v>
      </c>
      <c r="DB6" s="152">
        <f t="shared" si="1"/>
        <v>754715</v>
      </c>
      <c r="DC6" s="152">
        <f t="shared" si="1"/>
        <v>820148</v>
      </c>
      <c r="DD6" s="152">
        <f t="shared" si="1"/>
        <v>871043</v>
      </c>
      <c r="DE6" s="152">
        <f t="shared" si="1"/>
        <v>932911</v>
      </c>
      <c r="DF6" s="152">
        <f t="shared" si="1"/>
        <v>995705</v>
      </c>
      <c r="DG6" s="152">
        <f t="shared" si="1"/>
        <v>1055148</v>
      </c>
      <c r="DH6" s="152">
        <f t="shared" si="1"/>
        <v>1115587</v>
      </c>
      <c r="DI6" s="152">
        <f t="shared" si="1"/>
        <v>1177047</v>
      </c>
      <c r="DJ6" s="152">
        <f t="shared" si="1"/>
        <v>1234054</v>
      </c>
      <c r="DK6" s="152">
        <f t="shared" si="1"/>
        <v>1292553</v>
      </c>
      <c r="DL6" s="152">
        <f t="shared" si="1"/>
        <v>1360751</v>
      </c>
      <c r="DM6" s="152">
        <f t="shared" si="1"/>
        <v>1426781</v>
      </c>
      <c r="DN6" s="152">
        <f t="shared" si="1"/>
        <v>1501867</v>
      </c>
      <c r="DO6" s="152">
        <f t="shared" si="1"/>
        <v>1575017</v>
      </c>
      <c r="DP6" s="152">
        <f t="shared" si="1"/>
        <v>1640645</v>
      </c>
      <c r="DQ6" s="152">
        <f t="shared" si="1"/>
        <v>1687086</v>
      </c>
      <c r="DR6" s="152">
        <f t="shared" si="1"/>
        <v>1748355</v>
      </c>
      <c r="DS6" s="152">
        <f t="shared" si="1"/>
        <v>1813421</v>
      </c>
      <c r="DT6" s="152">
        <f t="shared" si="1"/>
        <v>1890431</v>
      </c>
      <c r="DU6" s="114"/>
      <c r="DV6" s="114"/>
      <c r="DW6" s="114"/>
      <c r="DX6" s="114"/>
      <c r="DY6" s="114"/>
      <c r="DZ6" s="114"/>
      <c r="EA6" s="114"/>
      <c r="EB6" s="114"/>
      <c r="EC6" s="114"/>
      <c r="ED6" s="114"/>
      <c r="EE6" s="114"/>
      <c r="EF6" s="114"/>
      <c r="EG6" s="114"/>
      <c r="EH6" s="114"/>
      <c r="EI6" s="114"/>
      <c r="EJ6" s="114"/>
      <c r="EK6" s="114"/>
      <c r="EL6" s="114"/>
      <c r="EM6" s="114"/>
      <c r="EN6" s="114"/>
      <c r="EO6" s="114"/>
      <c r="EP6" s="114"/>
      <c r="EQ6" s="114"/>
      <c r="ER6" s="114"/>
      <c r="ES6" s="114"/>
      <c r="ET6" s="114"/>
      <c r="EU6" s="114"/>
      <c r="EV6" s="114"/>
      <c r="EW6" s="114"/>
      <c r="EX6" s="114"/>
      <c r="EY6" s="114"/>
      <c r="EZ6" s="4"/>
      <c r="FA6" s="4"/>
      <c r="FB6" s="4"/>
      <c r="FC6" s="3" t="s">
        <v>219</v>
      </c>
      <c r="FD6" s="4">
        <f>MAX($D$10:$FB$10)</f>
        <v>42647</v>
      </c>
      <c r="FE6" s="4"/>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row>
    <row r="7" spans="1:196" x14ac:dyDescent="0.25">
      <c r="C7" s="6" t="s">
        <v>513</v>
      </c>
      <c r="D7" s="8"/>
      <c r="E7" s="8"/>
      <c r="F7" s="149">
        <v>0</v>
      </c>
      <c r="G7" s="149">
        <v>0</v>
      </c>
      <c r="H7" s="149">
        <v>0</v>
      </c>
      <c r="I7" s="149">
        <v>0</v>
      </c>
      <c r="J7" s="149">
        <v>0</v>
      </c>
      <c r="K7" s="149">
        <v>0</v>
      </c>
      <c r="L7" s="150">
        <v>2</v>
      </c>
      <c r="M7" s="150">
        <v>2</v>
      </c>
      <c r="N7" s="150">
        <v>2</v>
      </c>
      <c r="O7" s="150">
        <v>2</v>
      </c>
      <c r="P7" s="150">
        <v>2</v>
      </c>
      <c r="Q7" s="150">
        <v>2</v>
      </c>
      <c r="R7" s="150">
        <v>3</v>
      </c>
      <c r="S7" s="150">
        <v>3</v>
      </c>
      <c r="T7" s="150">
        <v>3</v>
      </c>
      <c r="U7" s="150">
        <v>4</v>
      </c>
      <c r="V7" s="150">
        <v>8</v>
      </c>
      <c r="W7" s="150">
        <v>8</v>
      </c>
      <c r="X7" s="150">
        <v>8</v>
      </c>
      <c r="Y7" s="150">
        <v>9</v>
      </c>
      <c r="Z7" s="150">
        <v>9</v>
      </c>
      <c r="AA7" s="150">
        <v>9</v>
      </c>
      <c r="AB7" s="150">
        <v>9</v>
      </c>
      <c r="AC7" s="150">
        <v>9</v>
      </c>
      <c r="AD7" s="150">
        <v>9</v>
      </c>
      <c r="AE7" s="150">
        <v>9</v>
      </c>
      <c r="AF7" s="150">
        <v>9</v>
      </c>
      <c r="AG7" s="150">
        <v>9</v>
      </c>
      <c r="AH7" s="150">
        <v>9</v>
      </c>
      <c r="AI7" s="150">
        <v>9</v>
      </c>
      <c r="AJ7" s="150">
        <v>9</v>
      </c>
      <c r="AK7" s="150">
        <v>13</v>
      </c>
      <c r="AL7" s="150">
        <v>13</v>
      </c>
      <c r="AM7" s="150">
        <v>15</v>
      </c>
      <c r="AN7" s="150">
        <v>20</v>
      </c>
      <c r="AO7" s="150">
        <v>23</v>
      </c>
      <c r="AP7" s="150">
        <v>35</v>
      </c>
      <c r="AQ7" s="150">
        <v>40</v>
      </c>
      <c r="AR7" s="150">
        <v>51</v>
      </c>
      <c r="AS7" s="150">
        <v>85</v>
      </c>
      <c r="AT7" s="150">
        <v>115</v>
      </c>
      <c r="AU7" s="150">
        <v>163</v>
      </c>
      <c r="AV7" s="150">
        <v>206</v>
      </c>
      <c r="AW7" s="150">
        <v>273</v>
      </c>
      <c r="AX7" s="150">
        <v>319</v>
      </c>
      <c r="AY7" s="150">
        <v>373</v>
      </c>
      <c r="AZ7" s="150">
        <v>456</v>
      </c>
      <c r="BA7" s="150">
        <v>590</v>
      </c>
      <c r="BB7" s="150">
        <v>798</v>
      </c>
      <c r="BC7" s="150">
        <v>1140</v>
      </c>
      <c r="BD7" s="150">
        <v>1372</v>
      </c>
      <c r="BE7" s="150">
        <v>1543</v>
      </c>
      <c r="BF7" s="150">
        <v>1950</v>
      </c>
      <c r="BG7" s="150">
        <v>2626</v>
      </c>
      <c r="BH7" s="150">
        <v>3269</v>
      </c>
      <c r="BI7" s="150">
        <v>3983</v>
      </c>
      <c r="BJ7" s="150">
        <v>5018</v>
      </c>
      <c r="BK7" s="150">
        <v>5683</v>
      </c>
      <c r="BL7" s="150">
        <v>6650</v>
      </c>
      <c r="BM7" s="150">
        <v>8077</v>
      </c>
      <c r="BN7" s="150">
        <v>9529</v>
      </c>
      <c r="BO7" s="150">
        <v>11658</v>
      </c>
      <c r="BP7" s="150">
        <v>14579</v>
      </c>
      <c r="BQ7" s="150">
        <v>17089</v>
      </c>
      <c r="BR7" s="150">
        <v>19522</v>
      </c>
      <c r="BS7" s="150">
        <v>22141</v>
      </c>
      <c r="BT7" s="150">
        <v>25150</v>
      </c>
      <c r="BU7" s="150">
        <v>29474</v>
      </c>
      <c r="BV7" s="150">
        <v>33718</v>
      </c>
      <c r="BW7" s="150">
        <v>38168</v>
      </c>
      <c r="BX7" s="150">
        <v>41903</v>
      </c>
      <c r="BY7" s="150">
        <v>47806</v>
      </c>
      <c r="BZ7" s="150">
        <v>51608</v>
      </c>
      <c r="CA7" s="150">
        <v>55242</v>
      </c>
      <c r="CB7" s="150">
        <v>60733</v>
      </c>
      <c r="CC7" s="150">
        <v>65077</v>
      </c>
      <c r="CD7" s="150">
        <v>70272</v>
      </c>
      <c r="CE7" s="150">
        <v>74895</v>
      </c>
      <c r="CF7" s="152">
        <f>SUM(CF30:CF33)</f>
        <v>79345</v>
      </c>
      <c r="CG7" s="152">
        <f t="shared" ref="CG7:CS7" si="2">SUM(CG30:CG33)</f>
        <v>82888</v>
      </c>
      <c r="CH7" s="152">
        <f t="shared" si="2"/>
        <v>87356</v>
      </c>
      <c r="CI7" s="152">
        <f t="shared" si="2"/>
        <v>91325</v>
      </c>
      <c r="CJ7" s="152">
        <f t="shared" si="2"/>
        <v>95193</v>
      </c>
      <c r="CK7" s="152">
        <f t="shared" si="2"/>
        <v>99866</v>
      </c>
      <c r="CL7" s="152">
        <f t="shared" si="2"/>
        <v>104264</v>
      </c>
      <c r="CM7" s="152">
        <f t="shared" si="2"/>
        <v>108731</v>
      </c>
      <c r="CN7" s="152">
        <f t="shared" si="2"/>
        <v>111754</v>
      </c>
      <c r="CO7" s="152">
        <f t="shared" si="2"/>
        <v>115397</v>
      </c>
      <c r="CP7" s="152">
        <f t="shared" si="2"/>
        <v>119173</v>
      </c>
      <c r="CQ7" s="152">
        <f t="shared" si="2"/>
        <v>123004</v>
      </c>
      <c r="CR7" s="152">
        <f t="shared" si="2"/>
        <v>126645</v>
      </c>
      <c r="CS7" s="152">
        <f t="shared" si="2"/>
        <v>130228</v>
      </c>
      <c r="CT7" s="152">
        <f t="shared" ref="CT7:CU7" si="3">SUM(CT30:CT33)</f>
        <v>132913</v>
      </c>
      <c r="CU7" s="152">
        <f t="shared" si="3"/>
        <v>135642</v>
      </c>
      <c r="CV7" s="152">
        <f t="shared" ref="CV7:CW7" si="4">SUM(CV30:CV33)</f>
        <v>138097</v>
      </c>
      <c r="CW7" s="152">
        <f t="shared" si="4"/>
        <v>139985</v>
      </c>
      <c r="CX7" s="152">
        <f t="shared" ref="CX7:CY7" si="5">SUM(CX30:CX33)</f>
        <v>143044</v>
      </c>
      <c r="CY7" s="152">
        <f t="shared" si="5"/>
        <v>145863</v>
      </c>
      <c r="CZ7" s="152">
        <f t="shared" ref="CZ7" si="6">SUM(CZ30:CZ33)</f>
        <v>148613</v>
      </c>
      <c r="DA7" s="152">
        <f t="shared" ref="DA7:DF7" si="7">SUM(DA30:DA33)</f>
        <v>151054</v>
      </c>
      <c r="DB7" s="152">
        <f t="shared" si="7"/>
        <v>152972</v>
      </c>
      <c r="DC7" s="152">
        <f t="shared" si="7"/>
        <v>155175</v>
      </c>
      <c r="DD7" s="152">
        <f t="shared" si="7"/>
        <v>157206</v>
      </c>
      <c r="DE7" s="152">
        <f t="shared" si="7"/>
        <v>159691</v>
      </c>
      <c r="DF7" s="152">
        <f t="shared" si="7"/>
        <v>161800</v>
      </c>
      <c r="DG7" s="152">
        <f t="shared" ref="DG7:DH7" si="8">SUM(DG30:DG33)</f>
        <v>163479</v>
      </c>
      <c r="DH7" s="152">
        <f t="shared" si="8"/>
        <v>164931</v>
      </c>
      <c r="DI7" s="152">
        <f t="shared" ref="DI7:DJ7" si="9">SUM(DI30:DI33)</f>
        <v>166117</v>
      </c>
      <c r="DJ7" s="152">
        <f t="shared" si="9"/>
        <v>167469</v>
      </c>
      <c r="DK7" s="152">
        <f t="shared" ref="DK7:DL7" si="10">SUM(DK30:DK33)</f>
        <v>168974</v>
      </c>
      <c r="DL7" s="152">
        <f t="shared" si="10"/>
        <v>170517</v>
      </c>
      <c r="DM7" s="152">
        <f t="shared" ref="DM7:DN7" si="11">SUM(DM30:DM33)</f>
        <v>171924</v>
      </c>
      <c r="DN7" s="152">
        <f t="shared" si="11"/>
        <v>173469</v>
      </c>
      <c r="DO7" s="152">
        <f t="shared" ref="DO7:DP7" si="12">SUM(DO30:DO33)</f>
        <v>174509</v>
      </c>
      <c r="DP7" s="152">
        <f t="shared" si="12"/>
        <v>175526</v>
      </c>
      <c r="DQ7" s="152">
        <f t="shared" ref="DQ7:DR7" si="13">SUM(DQ30:DQ33)</f>
        <v>176630</v>
      </c>
      <c r="DR7" s="152">
        <f t="shared" si="13"/>
        <v>177678</v>
      </c>
      <c r="DS7" s="152">
        <f t="shared" ref="DS7:DT7" si="14">SUM(DS30:DS33)</f>
        <v>178845</v>
      </c>
      <c r="DT7" s="152">
        <f t="shared" si="14"/>
        <v>180202</v>
      </c>
      <c r="DU7" s="152">
        <f t="shared" ref="DU7:DV7" si="15">SUM(DU30:DU33)</f>
        <v>181479</v>
      </c>
      <c r="DV7" s="152">
        <f t="shared" si="15"/>
        <v>182288</v>
      </c>
      <c r="DW7" s="152">
        <f t="shared" ref="DW7:DX7" si="16">SUM(DW30:DW33)</f>
        <v>182982</v>
      </c>
      <c r="DX7" s="152">
        <f t="shared" si="16"/>
        <v>183672</v>
      </c>
      <c r="DY7" s="152">
        <f t="shared" ref="DY7:DZ7" si="17">SUM(DY30:DY33)</f>
        <v>184459</v>
      </c>
      <c r="DZ7" s="152">
        <f t="shared" si="17"/>
        <v>185114</v>
      </c>
      <c r="EA7" s="152">
        <f t="shared" ref="EA7:EB7" si="18">SUM(EA30:EA33)</f>
        <v>185832</v>
      </c>
      <c r="EB7" s="152">
        <f t="shared" si="18"/>
        <v>185860</v>
      </c>
      <c r="EC7" s="152">
        <f t="shared" ref="EC7:ED7" si="19">SUM(EC30:EC33)</f>
        <v>186287</v>
      </c>
      <c r="ED7" s="152">
        <f t="shared" si="19"/>
        <v>186670</v>
      </c>
      <c r="EE7" s="152">
        <f t="shared" ref="EE7:EF7" si="20">SUM(EE30:EE33)</f>
        <v>187238</v>
      </c>
      <c r="EF7" s="152">
        <f t="shared" si="20"/>
        <v>187823</v>
      </c>
      <c r="EG7" s="152">
        <f t="shared" ref="EG7:EH7" si="21">SUM(EG30:EG33)</f>
        <v>188371</v>
      </c>
      <c r="EH7" s="152">
        <f t="shared" si="21"/>
        <v>188930</v>
      </c>
      <c r="EI7" s="152">
        <f t="shared" ref="EI7:EJ7" si="22">SUM(EI30:EI33)</f>
        <v>189429</v>
      </c>
      <c r="EJ7" s="152">
        <f t="shared" si="22"/>
        <v>189721</v>
      </c>
      <c r="EK7" s="152">
        <f t="shared" ref="EK7:EL7" si="23">SUM(EK30:EK33)</f>
        <v>189879</v>
      </c>
      <c r="EL7" s="152">
        <f t="shared" si="23"/>
        <v>190589</v>
      </c>
      <c r="EM7" s="152">
        <f t="shared" ref="EM7:EN7" si="24">SUM(EM30:EM33)</f>
        <v>190715</v>
      </c>
      <c r="EN7" s="152">
        <f t="shared" si="24"/>
        <v>191103</v>
      </c>
      <c r="EO7" s="152">
        <f t="shared" ref="EO7:EP7" si="25">SUM(EO30:EO33)</f>
        <v>191615</v>
      </c>
      <c r="EP7" s="152">
        <f t="shared" si="25"/>
        <v>192056</v>
      </c>
      <c r="EQ7" s="152">
        <f t="shared" ref="EQ7:ER7" si="26">SUM(EQ30:EQ33)</f>
        <v>192419</v>
      </c>
      <c r="ER7" s="152">
        <f t="shared" si="26"/>
        <v>192636</v>
      </c>
      <c r="ES7" s="152">
        <f t="shared" ref="ES7:ET7" si="27">SUM(ES30:ES33)</f>
        <v>192965</v>
      </c>
      <c r="ET7" s="152">
        <f t="shared" si="27"/>
        <v>193293</v>
      </c>
      <c r="EU7" s="152">
        <f t="shared" ref="EU7:EV7" si="28">SUM(EU30:EU33)</f>
        <v>193629</v>
      </c>
      <c r="EV7" s="152">
        <f t="shared" si="28"/>
        <v>194010</v>
      </c>
      <c r="EW7" s="152">
        <f t="shared" ref="EW7:EX7" si="29">SUM(EW30:EW33)</f>
        <v>194374</v>
      </c>
      <c r="EX7" s="152">
        <f t="shared" si="29"/>
        <v>194710</v>
      </c>
      <c r="EY7" s="152">
        <f t="shared" ref="EY7" si="30">SUM(EY30:EY33)</f>
        <v>194970</v>
      </c>
      <c r="FC7" s="4" t="s">
        <v>453</v>
      </c>
      <c r="FD7" s="4">
        <f>MAX($D$9:$FB$9)</f>
        <v>305289</v>
      </c>
      <c r="FE7" s="4"/>
    </row>
    <row r="8" spans="1:196" x14ac:dyDescent="0.25">
      <c r="A8" s="67"/>
      <c r="B8" s="67"/>
      <c r="C8" s="6" t="s">
        <v>514</v>
      </c>
      <c r="D8" s="8"/>
      <c r="E8" s="8"/>
      <c r="F8" s="149">
        <v>0</v>
      </c>
      <c r="G8" s="149">
        <v>0</v>
      </c>
      <c r="H8" s="149">
        <v>0</v>
      </c>
      <c r="I8" s="149">
        <v>0</v>
      </c>
      <c r="J8" s="149">
        <v>0</v>
      </c>
      <c r="K8" s="149">
        <v>0</v>
      </c>
      <c r="L8" s="149">
        <v>0</v>
      </c>
      <c r="M8" s="149">
        <v>0</v>
      </c>
      <c r="N8" s="149">
        <v>0</v>
      </c>
      <c r="O8" s="149">
        <v>0</v>
      </c>
      <c r="P8" s="149">
        <v>0</v>
      </c>
      <c r="Q8" s="149">
        <v>0</v>
      </c>
      <c r="R8" s="149">
        <v>0</v>
      </c>
      <c r="S8" s="149">
        <v>0</v>
      </c>
      <c r="T8" s="149">
        <v>0</v>
      </c>
      <c r="U8" s="149">
        <v>0</v>
      </c>
      <c r="V8" s="149">
        <v>0</v>
      </c>
      <c r="W8" s="149">
        <v>0</v>
      </c>
      <c r="X8" s="149">
        <v>0</v>
      </c>
      <c r="Y8" s="149">
        <v>0</v>
      </c>
      <c r="Z8" s="149">
        <v>0</v>
      </c>
      <c r="AA8" s="149">
        <v>0</v>
      </c>
      <c r="AB8" s="149">
        <v>0</v>
      </c>
      <c r="AC8" s="149">
        <v>0</v>
      </c>
      <c r="AD8" s="149">
        <v>0</v>
      </c>
      <c r="AE8" s="149">
        <v>0</v>
      </c>
      <c r="AF8" s="149">
        <v>0</v>
      </c>
      <c r="AG8" s="149">
        <v>0</v>
      </c>
      <c r="AH8" s="149">
        <v>0</v>
      </c>
      <c r="AI8" s="149">
        <v>0</v>
      </c>
      <c r="AJ8" s="149">
        <v>0</v>
      </c>
      <c r="AK8" s="149">
        <v>0</v>
      </c>
      <c r="AL8" s="149">
        <v>0</v>
      </c>
      <c r="AM8" s="149">
        <v>0</v>
      </c>
      <c r="AN8" s="149">
        <v>0</v>
      </c>
      <c r="AO8" s="149">
        <v>0</v>
      </c>
      <c r="AP8" s="149">
        <v>0</v>
      </c>
      <c r="AQ8" s="149">
        <v>0</v>
      </c>
      <c r="AR8" s="149">
        <v>0</v>
      </c>
      <c r="AS8" s="149">
        <v>0</v>
      </c>
      <c r="AT8" s="149">
        <v>0</v>
      </c>
      <c r="AU8" s="149">
        <v>0</v>
      </c>
      <c r="AV8" s="149">
        <v>0</v>
      </c>
      <c r="AW8" s="149">
        <v>0</v>
      </c>
      <c r="AX8" s="149">
        <v>0</v>
      </c>
      <c r="AY8" s="149">
        <v>0</v>
      </c>
      <c r="AZ8" s="149">
        <v>0</v>
      </c>
      <c r="BA8" s="149">
        <v>0</v>
      </c>
      <c r="BB8" s="149">
        <v>0</v>
      </c>
      <c r="BC8" s="149">
        <v>0</v>
      </c>
      <c r="BD8" s="149">
        <v>0</v>
      </c>
      <c r="BE8" s="149">
        <v>0</v>
      </c>
      <c r="BF8" s="149">
        <v>0</v>
      </c>
      <c r="BG8" s="149">
        <v>0</v>
      </c>
      <c r="BH8" s="149">
        <v>0</v>
      </c>
      <c r="BI8" s="149">
        <v>0</v>
      </c>
      <c r="BJ8" s="149">
        <v>0</v>
      </c>
      <c r="BK8" s="149">
        <v>0</v>
      </c>
      <c r="BL8" s="149">
        <v>0</v>
      </c>
      <c r="BM8" s="149">
        <v>0</v>
      </c>
      <c r="BN8" s="149">
        <v>0</v>
      </c>
      <c r="BO8" s="152">
        <f>SUM($BO20:BO20)</f>
        <v>0</v>
      </c>
      <c r="BP8" s="152">
        <f>SUM($BO20:BP20)</f>
        <v>5</v>
      </c>
      <c r="BQ8" s="152">
        <f>SUM($BO20:BQ20)</f>
        <v>15</v>
      </c>
      <c r="BR8" s="152">
        <f>SUM($BO20:BR20)</f>
        <v>84</v>
      </c>
      <c r="BS8" s="152">
        <f>SUM($BO20:BS20)</f>
        <v>130</v>
      </c>
      <c r="BT8" s="152">
        <f>SUM($BO20:BT20)</f>
        <v>371</v>
      </c>
      <c r="BU8" s="152">
        <f>SUM($BO20:BU20)</f>
        <v>614</v>
      </c>
      <c r="BV8" s="152">
        <f>SUM($BO20:BV20)</f>
        <v>892</v>
      </c>
      <c r="BW8" s="152">
        <f>SUM($BO20:BW20)</f>
        <v>1114</v>
      </c>
      <c r="BX8" s="152">
        <f>SUM($BO20:BX20)</f>
        <v>1379</v>
      </c>
      <c r="BY8" s="152">
        <f>SUM($BO20:BY20)</f>
        <v>1675</v>
      </c>
      <c r="BZ8" s="152">
        <f>SUM($BO20:BZ20)</f>
        <v>2016</v>
      </c>
      <c r="CA8" s="152">
        <f>SUM($BO20:CA20)</f>
        <v>2270</v>
      </c>
      <c r="CB8" s="152">
        <f>SUM($BO20:CB20)</f>
        <v>2644</v>
      </c>
      <c r="CC8" s="152">
        <f>SUM($BO20:CC20)</f>
        <v>2975</v>
      </c>
      <c r="CD8" s="150">
        <v>3486</v>
      </c>
      <c r="CE8" s="150">
        <v>4096</v>
      </c>
      <c r="CF8" s="152">
        <f t="shared" ref="CF8:CL8" si="31">CF9-CF7</f>
        <v>4934</v>
      </c>
      <c r="CG8" s="152">
        <f t="shared" si="31"/>
        <v>5733</v>
      </c>
      <c r="CH8" s="152">
        <f t="shared" si="31"/>
        <v>6517</v>
      </c>
      <c r="CI8" s="152">
        <f t="shared" si="31"/>
        <v>7151</v>
      </c>
      <c r="CJ8" s="152">
        <f t="shared" si="31"/>
        <v>7900</v>
      </c>
      <c r="CK8" s="152">
        <f t="shared" si="31"/>
        <v>8826</v>
      </c>
      <c r="CL8" s="152">
        <f t="shared" si="31"/>
        <v>9953</v>
      </c>
      <c r="CM8" s="152">
        <f t="shared" ref="CM8:CN8" si="32">CM9-CM7</f>
        <v>11336</v>
      </c>
      <c r="CN8" s="152">
        <f t="shared" si="32"/>
        <v>12989</v>
      </c>
      <c r="CO8" s="152">
        <f t="shared" ref="CO8:CP8" si="33">CO9-CO7</f>
        <v>13647</v>
      </c>
      <c r="CP8" s="152">
        <f t="shared" si="33"/>
        <v>14322</v>
      </c>
      <c r="CQ8" s="152">
        <f t="shared" ref="CQ8" si="34">CQ9-CQ7</f>
        <v>15074</v>
      </c>
      <c r="CR8" s="152">
        <f>CR9-CR7</f>
        <v>16819</v>
      </c>
      <c r="CS8" s="152">
        <f t="shared" ref="CS8:CT8" si="35">CS9-CS7</f>
        <v>18149</v>
      </c>
      <c r="CT8" s="152">
        <f t="shared" si="35"/>
        <v>19927</v>
      </c>
      <c r="CU8" s="152">
        <f t="shared" ref="CU8:CV8" si="36">CU9-CU7</f>
        <v>21507</v>
      </c>
      <c r="CV8" s="152">
        <f t="shared" si="36"/>
        <v>23048</v>
      </c>
      <c r="CW8" s="152">
        <f t="shared" ref="CW8:CX8" si="37">CW9-CW7</f>
        <v>25236</v>
      </c>
      <c r="CX8" s="152">
        <f t="shared" si="37"/>
        <v>28209</v>
      </c>
      <c r="CY8" s="152">
        <f t="shared" ref="CY8:CZ8" si="38">CY9-CY7</f>
        <v>31591</v>
      </c>
      <c r="CZ8" s="152">
        <f t="shared" si="38"/>
        <v>33647</v>
      </c>
      <c r="DA8" s="152">
        <f t="shared" ref="DA8:DF8" si="39">DA9-DA7</f>
        <v>35545</v>
      </c>
      <c r="DB8" s="152">
        <f t="shared" si="39"/>
        <v>37612</v>
      </c>
      <c r="DC8" s="152">
        <f t="shared" si="39"/>
        <v>39815</v>
      </c>
      <c r="DD8" s="152">
        <f t="shared" si="39"/>
        <v>43895</v>
      </c>
      <c r="DE8" s="152">
        <f t="shared" si="39"/>
        <v>47024</v>
      </c>
      <c r="DF8" s="152">
        <f t="shared" si="39"/>
        <v>49564</v>
      </c>
      <c r="DG8" s="152">
        <f t="shared" ref="DG8:DH8" si="40">DG9-DG7</f>
        <v>51781</v>
      </c>
      <c r="DH8" s="152">
        <f t="shared" si="40"/>
        <v>54252</v>
      </c>
      <c r="DI8" s="152">
        <f t="shared" ref="DI8:DJ8" si="41">DI9-DI7</f>
        <v>56943</v>
      </c>
      <c r="DJ8" s="152">
        <f t="shared" si="41"/>
        <v>58994</v>
      </c>
      <c r="DK8" s="152">
        <f t="shared" ref="DK8:DL8" si="42">DK9-DK7</f>
        <v>60731</v>
      </c>
      <c r="DL8" s="152">
        <f t="shared" si="42"/>
        <v>62634</v>
      </c>
      <c r="DM8" s="152">
        <f t="shared" ref="DM8:DN8" si="43">DM9-DM7</f>
        <v>64787</v>
      </c>
      <c r="DN8" s="152">
        <f t="shared" si="43"/>
        <v>66692</v>
      </c>
      <c r="DO8" s="152">
        <f t="shared" ref="DO8:DP8" si="44">DO9-DO7</f>
        <v>69186</v>
      </c>
      <c r="DP8" s="152">
        <f t="shared" si="44"/>
        <v>70880</v>
      </c>
      <c r="DQ8" s="152">
        <f t="shared" ref="DQ8:DR8" si="45">DQ9-DQ7</f>
        <v>72188</v>
      </c>
      <c r="DR8" s="152">
        <f t="shared" si="45"/>
        <v>70615</v>
      </c>
      <c r="DS8" s="152">
        <f t="shared" ref="DS8:DT8" si="46">DS9-DS7</f>
        <v>72063</v>
      </c>
      <c r="DT8" s="152">
        <f t="shared" si="46"/>
        <v>73993</v>
      </c>
      <c r="DU8" s="152">
        <f t="shared" ref="DU8:DV8" si="47">DU9-DU7</f>
        <v>75675</v>
      </c>
      <c r="DV8" s="152">
        <f t="shared" si="47"/>
        <v>77271</v>
      </c>
      <c r="DW8" s="152">
        <f t="shared" ref="DW8" si="48">DW9-DW7</f>
        <v>78202</v>
      </c>
      <c r="DX8" s="152">
        <f t="shared" ref="DX8:ED8" si="49">DX9-DX7</f>
        <v>81555</v>
      </c>
      <c r="DY8" s="152">
        <f t="shared" si="49"/>
        <v>82781</v>
      </c>
      <c r="DZ8" s="152">
        <f t="shared" si="49"/>
        <v>84013</v>
      </c>
      <c r="EA8" s="152">
        <f t="shared" si="49"/>
        <v>85390</v>
      </c>
      <c r="EB8" s="152">
        <f t="shared" si="49"/>
        <v>86966</v>
      </c>
      <c r="EC8" s="152">
        <f t="shared" si="49"/>
        <v>88475</v>
      </c>
      <c r="ED8" s="152">
        <f t="shared" si="49"/>
        <v>89662</v>
      </c>
      <c r="EE8" s="152">
        <f t="shared" ref="EE8:EF8" si="50">EE9-EE7</f>
        <v>90747</v>
      </c>
      <c r="EF8" s="152">
        <f t="shared" si="50"/>
        <v>92033</v>
      </c>
      <c r="EG8" s="152">
        <f t="shared" ref="EG8:EH8" si="51">EG9-EG7</f>
        <v>93290</v>
      </c>
      <c r="EH8" s="152">
        <f t="shared" si="51"/>
        <v>94381</v>
      </c>
      <c r="EI8" s="152">
        <f t="shared" ref="EI8:EJ8" si="52">EI9-EI7</f>
        <v>95439</v>
      </c>
      <c r="EJ8" s="152">
        <f t="shared" si="52"/>
        <v>96473</v>
      </c>
      <c r="EK8" s="152">
        <f t="shared" ref="EK8:EL8" si="53">EK9-EK7</f>
        <v>97520</v>
      </c>
      <c r="EL8" s="152">
        <f t="shared" si="53"/>
        <v>98551</v>
      </c>
      <c r="EM8" s="152">
        <f t="shared" ref="EM8:EN8" si="54">EM9-EM7</f>
        <v>99428</v>
      </c>
      <c r="EN8" s="152">
        <f t="shared" si="54"/>
        <v>100306</v>
      </c>
      <c r="EO8" s="152">
        <f t="shared" ref="EO8:EP8" si="55">EO9-EO7</f>
        <v>101335</v>
      </c>
      <c r="EP8" s="152">
        <f t="shared" si="55"/>
        <v>102319</v>
      </c>
      <c r="EQ8" s="152">
        <f t="shared" ref="EQ8:ER8" si="56">EQ9-EQ7</f>
        <v>103470</v>
      </c>
      <c r="ER8" s="152">
        <f t="shared" si="56"/>
        <v>104221</v>
      </c>
      <c r="ES8" s="152">
        <f t="shared" ref="ES8:ET8" si="57">ES9-ES7</f>
        <v>105171</v>
      </c>
      <c r="ET8" s="152">
        <f t="shared" si="57"/>
        <v>105958</v>
      </c>
      <c r="EU8" s="152">
        <f t="shared" ref="EU8:EV8" si="58">EU9-EU7</f>
        <v>106840</v>
      </c>
      <c r="EV8" s="152">
        <f t="shared" si="58"/>
        <v>107805</v>
      </c>
      <c r="EW8" s="152">
        <f t="shared" ref="EW8:EX8" si="59">EW9-EW7</f>
        <v>108736</v>
      </c>
      <c r="EX8" s="152">
        <f t="shared" si="59"/>
        <v>109621</v>
      </c>
      <c r="EY8" s="152">
        <f t="shared" ref="EY8" si="60">EY9-EY7</f>
        <v>110319</v>
      </c>
      <c r="FB8" s="67"/>
      <c r="FC8" s="4" t="s">
        <v>455</v>
      </c>
      <c r="FD8" s="4">
        <f>FD6/FD5</f>
        <v>4264700</v>
      </c>
      <c r="FE8" s="4"/>
      <c r="FF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row>
    <row r="9" spans="1:196" x14ac:dyDescent="0.25">
      <c r="A9" s="67"/>
      <c r="B9" s="67"/>
      <c r="C9" s="6" t="s">
        <v>517</v>
      </c>
      <c r="D9" s="8"/>
      <c r="E9" s="8"/>
      <c r="F9" s="152">
        <f t="shared" ref="F9:BN9" si="61">SUM(F7:F8)</f>
        <v>0</v>
      </c>
      <c r="G9" s="152">
        <f t="shared" si="61"/>
        <v>0</v>
      </c>
      <c r="H9" s="152">
        <f t="shared" si="61"/>
        <v>0</v>
      </c>
      <c r="I9" s="152">
        <f t="shared" si="61"/>
        <v>0</v>
      </c>
      <c r="J9" s="152">
        <f t="shared" si="61"/>
        <v>0</v>
      </c>
      <c r="K9" s="152">
        <f t="shared" si="61"/>
        <v>0</v>
      </c>
      <c r="L9" s="152">
        <f t="shared" si="61"/>
        <v>2</v>
      </c>
      <c r="M9" s="152">
        <f t="shared" si="61"/>
        <v>2</v>
      </c>
      <c r="N9" s="152">
        <f t="shared" si="61"/>
        <v>2</v>
      </c>
      <c r="O9" s="152">
        <f t="shared" si="61"/>
        <v>2</v>
      </c>
      <c r="P9" s="152">
        <f t="shared" si="61"/>
        <v>2</v>
      </c>
      <c r="Q9" s="152">
        <f t="shared" si="61"/>
        <v>2</v>
      </c>
      <c r="R9" s="152">
        <f t="shared" si="61"/>
        <v>3</v>
      </c>
      <c r="S9" s="152">
        <f t="shared" si="61"/>
        <v>3</v>
      </c>
      <c r="T9" s="152">
        <f t="shared" si="61"/>
        <v>3</v>
      </c>
      <c r="U9" s="152">
        <f t="shared" si="61"/>
        <v>4</v>
      </c>
      <c r="V9" s="152">
        <f t="shared" si="61"/>
        <v>8</v>
      </c>
      <c r="W9" s="152">
        <f t="shared" si="61"/>
        <v>8</v>
      </c>
      <c r="X9" s="152">
        <f t="shared" si="61"/>
        <v>8</v>
      </c>
      <c r="Y9" s="152">
        <f t="shared" si="61"/>
        <v>9</v>
      </c>
      <c r="Z9" s="152">
        <f t="shared" si="61"/>
        <v>9</v>
      </c>
      <c r="AA9" s="152">
        <f t="shared" si="61"/>
        <v>9</v>
      </c>
      <c r="AB9" s="152">
        <f t="shared" si="61"/>
        <v>9</v>
      </c>
      <c r="AC9" s="152">
        <f t="shared" si="61"/>
        <v>9</v>
      </c>
      <c r="AD9" s="152">
        <f t="shared" si="61"/>
        <v>9</v>
      </c>
      <c r="AE9" s="152">
        <f t="shared" si="61"/>
        <v>9</v>
      </c>
      <c r="AF9" s="152">
        <f t="shared" si="61"/>
        <v>9</v>
      </c>
      <c r="AG9" s="152">
        <f t="shared" si="61"/>
        <v>9</v>
      </c>
      <c r="AH9" s="152">
        <f t="shared" si="61"/>
        <v>9</v>
      </c>
      <c r="AI9" s="152">
        <f t="shared" si="61"/>
        <v>9</v>
      </c>
      <c r="AJ9" s="152">
        <f t="shared" si="61"/>
        <v>9</v>
      </c>
      <c r="AK9" s="152">
        <f t="shared" si="61"/>
        <v>13</v>
      </c>
      <c r="AL9" s="152">
        <f t="shared" si="61"/>
        <v>13</v>
      </c>
      <c r="AM9" s="152">
        <f t="shared" si="61"/>
        <v>15</v>
      </c>
      <c r="AN9" s="152">
        <f t="shared" si="61"/>
        <v>20</v>
      </c>
      <c r="AO9" s="152">
        <f t="shared" si="61"/>
        <v>23</v>
      </c>
      <c r="AP9" s="152">
        <f t="shared" si="61"/>
        <v>35</v>
      </c>
      <c r="AQ9" s="152">
        <f t="shared" si="61"/>
        <v>40</v>
      </c>
      <c r="AR9" s="152">
        <f t="shared" si="61"/>
        <v>51</v>
      </c>
      <c r="AS9" s="152">
        <f t="shared" si="61"/>
        <v>85</v>
      </c>
      <c r="AT9" s="152">
        <f t="shared" si="61"/>
        <v>115</v>
      </c>
      <c r="AU9" s="152">
        <f t="shared" si="61"/>
        <v>163</v>
      </c>
      <c r="AV9" s="152">
        <f t="shared" si="61"/>
        <v>206</v>
      </c>
      <c r="AW9" s="152">
        <f t="shared" si="61"/>
        <v>273</v>
      </c>
      <c r="AX9" s="152">
        <f t="shared" si="61"/>
        <v>319</v>
      </c>
      <c r="AY9" s="152">
        <f t="shared" si="61"/>
        <v>373</v>
      </c>
      <c r="AZ9" s="152">
        <f t="shared" si="61"/>
        <v>456</v>
      </c>
      <c r="BA9" s="152">
        <f t="shared" si="61"/>
        <v>590</v>
      </c>
      <c r="BB9" s="152">
        <f t="shared" si="61"/>
        <v>798</v>
      </c>
      <c r="BC9" s="152">
        <f t="shared" si="61"/>
        <v>1140</v>
      </c>
      <c r="BD9" s="152">
        <f t="shared" si="61"/>
        <v>1372</v>
      </c>
      <c r="BE9" s="152">
        <f t="shared" si="61"/>
        <v>1543</v>
      </c>
      <c r="BF9" s="152">
        <f t="shared" si="61"/>
        <v>1950</v>
      </c>
      <c r="BG9" s="152">
        <f t="shared" si="61"/>
        <v>2626</v>
      </c>
      <c r="BH9" s="152">
        <f t="shared" si="61"/>
        <v>3269</v>
      </c>
      <c r="BI9" s="152">
        <f t="shared" si="61"/>
        <v>3983</v>
      </c>
      <c r="BJ9" s="152">
        <f t="shared" si="61"/>
        <v>5018</v>
      </c>
      <c r="BK9" s="152">
        <f t="shared" si="61"/>
        <v>5683</v>
      </c>
      <c r="BL9" s="152">
        <f t="shared" si="61"/>
        <v>6650</v>
      </c>
      <c r="BM9" s="152">
        <f t="shared" si="61"/>
        <v>8077</v>
      </c>
      <c r="BN9" s="152">
        <f t="shared" si="61"/>
        <v>9529</v>
      </c>
      <c r="BO9" s="152">
        <f>SUM(BO7:BO8)</f>
        <v>11658</v>
      </c>
      <c r="BP9" s="152">
        <f t="shared" ref="BP9:CD9" si="62">SUM(BP7:BP8)</f>
        <v>14584</v>
      </c>
      <c r="BQ9" s="152">
        <f t="shared" si="62"/>
        <v>17104</v>
      </c>
      <c r="BR9" s="152">
        <f t="shared" si="62"/>
        <v>19606</v>
      </c>
      <c r="BS9" s="152">
        <f t="shared" si="62"/>
        <v>22271</v>
      </c>
      <c r="BT9" s="152">
        <f t="shared" si="62"/>
        <v>25521</v>
      </c>
      <c r="BU9" s="152">
        <f t="shared" si="62"/>
        <v>30088</v>
      </c>
      <c r="BV9" s="152">
        <f t="shared" si="62"/>
        <v>34610</v>
      </c>
      <c r="BW9" s="152">
        <f t="shared" si="62"/>
        <v>39282</v>
      </c>
      <c r="BX9" s="152">
        <f t="shared" si="62"/>
        <v>43282</v>
      </c>
      <c r="BY9" s="152">
        <f t="shared" si="62"/>
        <v>49481</v>
      </c>
      <c r="BZ9" s="152">
        <f t="shared" si="62"/>
        <v>53624</v>
      </c>
      <c r="CA9" s="152">
        <f t="shared" si="62"/>
        <v>57512</v>
      </c>
      <c r="CB9" s="152">
        <f t="shared" si="62"/>
        <v>63377</v>
      </c>
      <c r="CC9" s="152">
        <f t="shared" si="62"/>
        <v>68052</v>
      </c>
      <c r="CD9" s="152">
        <f t="shared" si="62"/>
        <v>73758</v>
      </c>
      <c r="CE9" s="150">
        <v>78991</v>
      </c>
      <c r="CF9" s="150">
        <v>84279</v>
      </c>
      <c r="CG9" s="150">
        <v>88621</v>
      </c>
      <c r="CH9" s="150">
        <v>93873</v>
      </c>
      <c r="CI9" s="150">
        <v>98476</v>
      </c>
      <c r="CJ9" s="150">
        <v>103093</v>
      </c>
      <c r="CK9" s="150">
        <v>108692</v>
      </c>
      <c r="CL9" s="150">
        <v>114217</v>
      </c>
      <c r="CM9" s="150">
        <v>120067</v>
      </c>
      <c r="CN9" s="150">
        <v>124743</v>
      </c>
      <c r="CO9" s="150">
        <v>129044</v>
      </c>
      <c r="CP9" s="150">
        <v>133495</v>
      </c>
      <c r="CQ9" s="150">
        <v>138078</v>
      </c>
      <c r="CR9" s="150">
        <v>143464</v>
      </c>
      <c r="CS9" s="150">
        <v>148377</v>
      </c>
      <c r="CT9" s="150">
        <v>152840</v>
      </c>
      <c r="CU9" s="150">
        <v>157149</v>
      </c>
      <c r="CV9" s="150">
        <v>161145</v>
      </c>
      <c r="CW9" s="150">
        <v>165221</v>
      </c>
      <c r="CX9" s="150">
        <v>171253</v>
      </c>
      <c r="CY9" s="150">
        <v>177454</v>
      </c>
      <c r="CZ9" s="150">
        <v>182260</v>
      </c>
      <c r="DA9" s="150">
        <v>186599</v>
      </c>
      <c r="DB9" s="150">
        <v>190584</v>
      </c>
      <c r="DC9" s="150">
        <v>194990</v>
      </c>
      <c r="DD9" s="150">
        <v>201101</v>
      </c>
      <c r="DE9" s="150">
        <v>206715</v>
      </c>
      <c r="DF9" s="150">
        <v>211364</v>
      </c>
      <c r="DG9" s="150">
        <v>215260</v>
      </c>
      <c r="DH9" s="150">
        <v>219183</v>
      </c>
      <c r="DI9" s="150">
        <v>223060</v>
      </c>
      <c r="DJ9" s="150">
        <v>226463</v>
      </c>
      <c r="DK9" s="150">
        <v>229705</v>
      </c>
      <c r="DL9" s="150">
        <v>233151</v>
      </c>
      <c r="DM9" s="150">
        <v>236711</v>
      </c>
      <c r="DN9" s="150">
        <v>240161</v>
      </c>
      <c r="DO9" s="150">
        <v>243695</v>
      </c>
      <c r="DP9" s="150">
        <v>246406</v>
      </c>
      <c r="DQ9" s="150">
        <v>248818</v>
      </c>
      <c r="DR9" s="150">
        <v>248293</v>
      </c>
      <c r="DS9" s="150">
        <v>250908</v>
      </c>
      <c r="DT9" s="150">
        <v>254195</v>
      </c>
      <c r="DU9" s="150">
        <v>257154</v>
      </c>
      <c r="DV9" s="150">
        <v>259559</v>
      </c>
      <c r="DW9" s="150">
        <v>261184</v>
      </c>
      <c r="DX9" s="150">
        <v>265227</v>
      </c>
      <c r="DY9" s="150">
        <v>267240</v>
      </c>
      <c r="DZ9" s="150">
        <v>269127</v>
      </c>
      <c r="EA9" s="150">
        <v>271222</v>
      </c>
      <c r="EB9" s="150">
        <v>272826</v>
      </c>
      <c r="EC9" s="150">
        <v>274762</v>
      </c>
      <c r="ED9" s="150">
        <v>276332</v>
      </c>
      <c r="EE9" s="150">
        <v>277985</v>
      </c>
      <c r="EF9" s="150">
        <v>279856</v>
      </c>
      <c r="EG9" s="150">
        <v>281661</v>
      </c>
      <c r="EH9" s="150">
        <v>283311</v>
      </c>
      <c r="EI9" s="150">
        <v>284868</v>
      </c>
      <c r="EJ9" s="150">
        <v>286194</v>
      </c>
      <c r="EK9" s="150">
        <v>287399</v>
      </c>
      <c r="EL9" s="150">
        <v>289140</v>
      </c>
      <c r="EM9" s="150">
        <v>290143</v>
      </c>
      <c r="EN9" s="150">
        <v>291409</v>
      </c>
      <c r="EO9" s="150">
        <v>292950</v>
      </c>
      <c r="EP9" s="150">
        <v>294375</v>
      </c>
      <c r="EQ9" s="150">
        <v>295889</v>
      </c>
      <c r="ER9" s="150">
        <v>296857</v>
      </c>
      <c r="ES9" s="150">
        <v>298136</v>
      </c>
      <c r="ET9" s="150">
        <v>299251</v>
      </c>
      <c r="EU9" s="150">
        <v>300469</v>
      </c>
      <c r="EV9" s="150">
        <v>301815</v>
      </c>
      <c r="EW9" s="150">
        <v>303110</v>
      </c>
      <c r="EX9" s="150">
        <v>304331</v>
      </c>
      <c r="EY9" s="150">
        <v>305289</v>
      </c>
      <c r="FB9" s="67"/>
      <c r="FC9" s="67" t="s">
        <v>454</v>
      </c>
      <c r="FD9" s="131">
        <f>FD8/FD7</f>
        <v>13.969386384704329</v>
      </c>
      <c r="FE9" s="131"/>
      <c r="FF9" s="67"/>
      <c r="FI9" s="67"/>
      <c r="FJ9" s="67"/>
      <c r="FK9" s="67"/>
      <c r="FL9" s="67"/>
      <c r="FM9" s="67"/>
      <c r="FN9" s="67"/>
      <c r="FO9" s="67"/>
      <c r="FP9" s="67"/>
      <c r="FQ9" s="67"/>
      <c r="FR9" s="67"/>
      <c r="FS9" s="67"/>
      <c r="FT9" s="67"/>
      <c r="FU9" s="67"/>
      <c r="FV9" s="67"/>
      <c r="FW9" s="67"/>
      <c r="FX9" s="67"/>
      <c r="FY9" s="67"/>
      <c r="FZ9" s="67"/>
      <c r="GA9" s="67"/>
      <c r="GB9" s="67"/>
      <c r="GC9" s="67"/>
      <c r="GD9" s="67"/>
      <c r="GE9" s="67"/>
      <c r="GF9" s="67"/>
      <c r="GG9" s="67"/>
      <c r="GH9" s="67"/>
      <c r="GI9" s="67"/>
      <c r="GJ9" s="67"/>
      <c r="GK9" s="67"/>
      <c r="GL9" s="67"/>
      <c r="GM9" s="67"/>
      <c r="GN9" s="67"/>
    </row>
    <row r="10" spans="1:196" x14ac:dyDescent="0.25">
      <c r="C10" s="6" t="s">
        <v>130</v>
      </c>
      <c r="D10" s="7"/>
      <c r="E10" s="7"/>
      <c r="F10" s="149">
        <v>0</v>
      </c>
      <c r="G10" s="150">
        <v>0</v>
      </c>
      <c r="H10" s="150">
        <v>0</v>
      </c>
      <c r="I10" s="150">
        <v>0</v>
      </c>
      <c r="J10" s="150">
        <v>0</v>
      </c>
      <c r="K10" s="150">
        <v>0</v>
      </c>
      <c r="L10" s="150">
        <v>0</v>
      </c>
      <c r="M10" s="150">
        <v>0</v>
      </c>
      <c r="N10" s="150">
        <v>0</v>
      </c>
      <c r="O10" s="150">
        <v>0</v>
      </c>
      <c r="P10" s="150">
        <v>0</v>
      </c>
      <c r="Q10" s="150">
        <v>0</v>
      </c>
      <c r="R10" s="150">
        <v>0</v>
      </c>
      <c r="S10" s="150">
        <v>0</v>
      </c>
      <c r="T10" s="150">
        <v>0</v>
      </c>
      <c r="U10" s="150">
        <v>0</v>
      </c>
      <c r="V10" s="150">
        <v>0</v>
      </c>
      <c r="W10" s="150">
        <v>0</v>
      </c>
      <c r="X10" s="150">
        <v>0</v>
      </c>
      <c r="Y10" s="150">
        <v>0</v>
      </c>
      <c r="Z10" s="150">
        <v>0</v>
      </c>
      <c r="AA10" s="150">
        <v>0</v>
      </c>
      <c r="AB10" s="150">
        <v>0</v>
      </c>
      <c r="AC10" s="150">
        <v>0</v>
      </c>
      <c r="AD10" s="150">
        <v>0</v>
      </c>
      <c r="AE10" s="150">
        <v>0</v>
      </c>
      <c r="AF10" s="150">
        <v>0</v>
      </c>
      <c r="AG10" s="150">
        <v>0</v>
      </c>
      <c r="AH10" s="150">
        <v>0</v>
      </c>
      <c r="AI10" s="150">
        <v>0</v>
      </c>
      <c r="AJ10" s="150">
        <v>0</v>
      </c>
      <c r="AK10" s="150">
        <v>0</v>
      </c>
      <c r="AL10" s="150">
        <v>0</v>
      </c>
      <c r="AM10" s="150">
        <v>0</v>
      </c>
      <c r="AN10" s="150">
        <v>0</v>
      </c>
      <c r="AO10" s="150">
        <v>0</v>
      </c>
      <c r="AP10" s="150">
        <v>0</v>
      </c>
      <c r="AQ10" s="150">
        <v>0</v>
      </c>
      <c r="AR10" s="150">
        <v>0</v>
      </c>
      <c r="AS10" s="150">
        <v>0</v>
      </c>
      <c r="AT10" s="150">
        <v>1</v>
      </c>
      <c r="AU10" s="150">
        <v>1</v>
      </c>
      <c r="AV10" s="150">
        <v>2</v>
      </c>
      <c r="AW10" s="150">
        <v>2</v>
      </c>
      <c r="AX10" s="150">
        <v>3</v>
      </c>
      <c r="AY10" s="150">
        <v>6</v>
      </c>
      <c r="AZ10" s="150">
        <v>6</v>
      </c>
      <c r="BA10" s="150">
        <v>8</v>
      </c>
      <c r="BB10" s="150">
        <v>10</v>
      </c>
      <c r="BC10" s="150">
        <v>21</v>
      </c>
      <c r="BD10" s="150">
        <v>35</v>
      </c>
      <c r="BE10" s="150">
        <v>55</v>
      </c>
      <c r="BF10" s="150">
        <v>60</v>
      </c>
      <c r="BG10" s="150">
        <v>103</v>
      </c>
      <c r="BH10" s="150">
        <v>144</v>
      </c>
      <c r="BI10" s="150">
        <v>177</v>
      </c>
      <c r="BJ10" s="150">
        <v>233</v>
      </c>
      <c r="BK10" s="150">
        <v>281</v>
      </c>
      <c r="BL10" s="150">
        <v>335</v>
      </c>
      <c r="BM10" s="150">
        <v>422</v>
      </c>
      <c r="BN10" s="150">
        <v>578</v>
      </c>
      <c r="BO10" s="150">
        <v>759</v>
      </c>
      <c r="BP10" s="150">
        <v>1019</v>
      </c>
      <c r="BQ10" s="150">
        <v>1228</v>
      </c>
      <c r="BR10" s="150">
        <v>1408</v>
      </c>
      <c r="BS10" s="150">
        <v>1789</v>
      </c>
      <c r="BT10" s="150">
        <v>2352</v>
      </c>
      <c r="BU10" s="150">
        <v>2921</v>
      </c>
      <c r="BV10" s="150">
        <v>3605</v>
      </c>
      <c r="BW10" s="150">
        <v>4313</v>
      </c>
      <c r="BX10" s="150">
        <v>4934</v>
      </c>
      <c r="BY10" s="150">
        <v>5373</v>
      </c>
      <c r="BZ10" s="150">
        <v>6159</v>
      </c>
      <c r="CA10" s="150">
        <v>7097</v>
      </c>
      <c r="CB10" s="150">
        <v>7978</v>
      </c>
      <c r="CC10" s="150">
        <v>8958</v>
      </c>
      <c r="CD10" s="150">
        <v>9875</v>
      </c>
      <c r="CE10" s="150">
        <v>10612</v>
      </c>
      <c r="CF10" s="150">
        <v>11329</v>
      </c>
      <c r="CG10" s="150">
        <v>12107</v>
      </c>
      <c r="CH10" s="150">
        <v>12868</v>
      </c>
      <c r="CI10" s="150">
        <v>13729</v>
      </c>
      <c r="CJ10" s="150">
        <v>14576</v>
      </c>
      <c r="CK10" s="150">
        <v>15464</v>
      </c>
      <c r="CL10" s="150">
        <v>16060</v>
      </c>
      <c r="CM10" s="150">
        <v>16509</v>
      </c>
      <c r="CN10" s="150">
        <v>17337</v>
      </c>
      <c r="CO10" s="150">
        <v>18100</v>
      </c>
      <c r="CP10" s="150">
        <v>18738</v>
      </c>
      <c r="CQ10" s="150">
        <v>19506</v>
      </c>
      <c r="CR10" s="150">
        <v>20319</v>
      </c>
      <c r="CS10" s="150">
        <v>20732</v>
      </c>
      <c r="CT10" s="150">
        <v>21092</v>
      </c>
      <c r="CU10" s="150">
        <v>21678</v>
      </c>
      <c r="CV10" s="150">
        <v>26097</v>
      </c>
      <c r="CW10" s="150">
        <v>26771</v>
      </c>
      <c r="CX10" s="150">
        <v>27510</v>
      </c>
      <c r="CY10" s="150">
        <v>28131</v>
      </c>
      <c r="CZ10" s="150">
        <v>28446</v>
      </c>
      <c r="DA10" s="150">
        <v>28734</v>
      </c>
      <c r="DB10" s="150">
        <v>29427</v>
      </c>
      <c r="DC10" s="150">
        <v>30076</v>
      </c>
      <c r="DD10" s="150">
        <v>30615</v>
      </c>
      <c r="DE10" s="150">
        <v>31241</v>
      </c>
      <c r="DF10" s="150">
        <v>31587</v>
      </c>
      <c r="DG10" s="150">
        <v>31855</v>
      </c>
      <c r="DH10" s="150">
        <v>32065</v>
      </c>
      <c r="DI10" s="150">
        <v>32692</v>
      </c>
      <c r="DJ10" s="150">
        <v>33186</v>
      </c>
      <c r="DK10" s="150">
        <v>33614</v>
      </c>
      <c r="DL10" s="150">
        <v>33998</v>
      </c>
      <c r="DM10" s="150">
        <v>34466</v>
      </c>
      <c r="DN10" s="150">
        <v>34636</v>
      </c>
      <c r="DO10" s="150">
        <v>34796</v>
      </c>
      <c r="DP10" s="150">
        <v>35341</v>
      </c>
      <c r="DQ10" s="150">
        <v>35704</v>
      </c>
      <c r="DR10" s="150">
        <v>36042</v>
      </c>
      <c r="DS10" s="150">
        <v>36393</v>
      </c>
      <c r="DT10" s="150">
        <v>36675</v>
      </c>
      <c r="DU10" s="150">
        <v>36793</v>
      </c>
      <c r="DV10" s="150">
        <v>36914</v>
      </c>
      <c r="DW10" s="150">
        <v>37048</v>
      </c>
      <c r="DX10" s="150">
        <v>37460</v>
      </c>
      <c r="DY10" s="150">
        <v>37837</v>
      </c>
      <c r="DZ10" s="150">
        <v>38161</v>
      </c>
      <c r="EA10" s="150">
        <v>38376</v>
      </c>
      <c r="EB10" s="150">
        <v>38489</v>
      </c>
      <c r="EC10" s="150">
        <v>39045</v>
      </c>
      <c r="ED10" s="150">
        <v>39369</v>
      </c>
      <c r="EE10" s="150">
        <v>39728</v>
      </c>
      <c r="EF10" s="150">
        <v>39904</v>
      </c>
      <c r="EG10" s="150">
        <v>40261</v>
      </c>
      <c r="EH10" s="150">
        <v>40465</v>
      </c>
      <c r="EI10" s="150">
        <v>40542</v>
      </c>
      <c r="EJ10" s="150">
        <v>40597</v>
      </c>
      <c r="EK10" s="150">
        <v>40883</v>
      </c>
      <c r="EL10" s="150">
        <v>41128</v>
      </c>
      <c r="EM10" s="150">
        <v>41279</v>
      </c>
      <c r="EN10" s="150">
        <v>41481</v>
      </c>
      <c r="EO10" s="150">
        <v>41662</v>
      </c>
      <c r="EP10" s="150">
        <v>41698</v>
      </c>
      <c r="EQ10" s="150">
        <v>41736</v>
      </c>
      <c r="ER10" s="150">
        <v>41969</v>
      </c>
      <c r="ES10" s="150">
        <v>42153</v>
      </c>
      <c r="ET10" s="150">
        <v>42288</v>
      </c>
      <c r="EU10" s="150">
        <v>42461</v>
      </c>
      <c r="EV10" s="150">
        <v>42589</v>
      </c>
      <c r="EW10" s="150">
        <v>42632</v>
      </c>
      <c r="EX10" s="150">
        <v>42647</v>
      </c>
      <c r="EY10" s="150"/>
      <c r="EZ10" s="4"/>
      <c r="FA10" s="4"/>
    </row>
    <row r="11" spans="1:196" x14ac:dyDescent="0.25">
      <c r="C11" s="6" t="s">
        <v>185</v>
      </c>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4">
        <v>52</v>
      </c>
      <c r="BF11" s="4">
        <v>65</v>
      </c>
      <c r="BG11" s="4">
        <v>65</v>
      </c>
      <c r="BH11" s="4">
        <v>79</v>
      </c>
      <c r="BI11" s="4">
        <v>79</v>
      </c>
      <c r="BJ11" s="4">
        <v>93</v>
      </c>
      <c r="BK11" s="4">
        <v>135</v>
      </c>
      <c r="BL11" s="4">
        <v>135</v>
      </c>
      <c r="BM11" s="4">
        <v>135</v>
      </c>
      <c r="BN11" s="4">
        <v>135</v>
      </c>
      <c r="BO11" s="4">
        <v>135</v>
      </c>
      <c r="BP11" s="4">
        <v>135</v>
      </c>
      <c r="BQ11" s="4">
        <v>135</v>
      </c>
      <c r="BR11" s="4">
        <v>135</v>
      </c>
      <c r="BS11" s="4">
        <v>135</v>
      </c>
      <c r="BT11" s="4">
        <v>135</v>
      </c>
      <c r="BU11" s="114"/>
      <c r="BV11" s="114"/>
      <c r="BW11" s="114"/>
      <c r="BX11" s="114"/>
      <c r="BY11" s="114"/>
      <c r="BZ11" s="114"/>
      <c r="CA11" s="114"/>
      <c r="CB11" s="114"/>
      <c r="CC11" s="114"/>
      <c r="CD11" s="114"/>
      <c r="CE11" s="114"/>
      <c r="CF11" s="114"/>
      <c r="CG11" s="114"/>
      <c r="CH11" s="114"/>
      <c r="CI11" s="114"/>
      <c r="CJ11" s="114"/>
      <c r="CK11" s="114"/>
      <c r="CL11" s="114"/>
      <c r="CM11" s="114"/>
      <c r="CN11" s="114"/>
      <c r="CO11" s="114"/>
      <c r="CP11" s="114"/>
      <c r="CQ11" s="114"/>
      <c r="CR11" s="114"/>
      <c r="CS11" s="114"/>
      <c r="CT11" s="114"/>
      <c r="CU11" s="114"/>
      <c r="CV11" s="114"/>
      <c r="CW11" s="114"/>
      <c r="CX11" s="114"/>
      <c r="CY11" s="114"/>
      <c r="CZ11" s="114"/>
      <c r="DA11" s="114"/>
      <c r="DB11" s="114"/>
      <c r="DC11" s="114"/>
      <c r="DD11" s="114"/>
      <c r="DE11" s="114"/>
      <c r="DF11" s="114"/>
      <c r="DG11" s="114"/>
      <c r="DH11" s="114"/>
      <c r="DI11" s="114"/>
      <c r="DJ11" s="114"/>
      <c r="DK11" s="114"/>
      <c r="DL11" s="114"/>
      <c r="DM11" s="114"/>
      <c r="DN11" s="114"/>
      <c r="DO11" s="114"/>
      <c r="DP11" s="114"/>
      <c r="DQ11" s="114"/>
      <c r="DR11" s="114"/>
      <c r="DS11" s="114"/>
      <c r="DT11" s="114"/>
      <c r="DU11" s="114"/>
      <c r="DV11" s="114"/>
      <c r="DW11" s="114"/>
      <c r="DX11" s="114"/>
      <c r="DY11" s="114"/>
      <c r="DZ11" s="114"/>
      <c r="EA11" s="114"/>
      <c r="EB11" s="114"/>
      <c r="EC11" s="114"/>
      <c r="ED11" s="114"/>
      <c r="EE11" s="114"/>
      <c r="EF11" s="114"/>
      <c r="EG11" s="114"/>
      <c r="EH11" s="114"/>
      <c r="EI11" s="114"/>
      <c r="EJ11" s="114"/>
      <c r="EK11" s="114"/>
      <c r="EL11" s="114"/>
      <c r="EM11" s="114"/>
      <c r="EN11" s="114"/>
      <c r="EO11" s="114"/>
      <c r="EP11" s="114"/>
      <c r="EQ11" s="114"/>
      <c r="ER11" s="114"/>
      <c r="ES11" s="114"/>
      <c r="ET11" s="114"/>
      <c r="EU11" s="114"/>
      <c r="EV11" s="114"/>
      <c r="EW11" s="114"/>
      <c r="EX11" s="114"/>
      <c r="EY11" s="114"/>
    </row>
    <row r="12" spans="1:196" s="147" customFormat="1" x14ac:dyDescent="0.25">
      <c r="A12" s="13"/>
      <c r="B12" s="13"/>
      <c r="C12" s="141" t="s">
        <v>459</v>
      </c>
      <c r="D12" s="14"/>
      <c r="E12" s="14"/>
      <c r="F12" s="153">
        <f t="shared" ref="F12:AK12" si="63">SUM(F6,F9)-F5</f>
        <v>0</v>
      </c>
      <c r="G12" s="153">
        <f t="shared" si="63"/>
        <v>0</v>
      </c>
      <c r="H12" s="153">
        <f t="shared" si="63"/>
        <v>0</v>
      </c>
      <c r="I12" s="153">
        <f t="shared" si="63"/>
        <v>0</v>
      </c>
      <c r="J12" s="153">
        <f t="shared" si="63"/>
        <v>0</v>
      </c>
      <c r="K12" s="153">
        <f t="shared" si="63"/>
        <v>0</v>
      </c>
      <c r="L12" s="153">
        <f t="shared" si="63"/>
        <v>0</v>
      </c>
      <c r="M12" s="153">
        <f t="shared" si="63"/>
        <v>0</v>
      </c>
      <c r="N12" s="153">
        <f t="shared" si="63"/>
        <v>0</v>
      </c>
      <c r="O12" s="153">
        <f t="shared" si="63"/>
        <v>0</v>
      </c>
      <c r="P12" s="153">
        <f t="shared" si="63"/>
        <v>0</v>
      </c>
      <c r="Q12" s="153">
        <f t="shared" si="63"/>
        <v>0</v>
      </c>
      <c r="R12" s="153">
        <f t="shared" si="63"/>
        <v>0</v>
      </c>
      <c r="S12" s="153">
        <f t="shared" si="63"/>
        <v>0</v>
      </c>
      <c r="T12" s="153">
        <f t="shared" si="63"/>
        <v>0</v>
      </c>
      <c r="U12" s="153">
        <f t="shared" si="63"/>
        <v>0</v>
      </c>
      <c r="V12" s="153">
        <f t="shared" si="63"/>
        <v>0</v>
      </c>
      <c r="W12" s="153">
        <f t="shared" si="63"/>
        <v>0</v>
      </c>
      <c r="X12" s="153">
        <f t="shared" si="63"/>
        <v>0</v>
      </c>
      <c r="Y12" s="153">
        <f t="shared" si="63"/>
        <v>0</v>
      </c>
      <c r="Z12" s="153">
        <f t="shared" si="63"/>
        <v>0</v>
      </c>
      <c r="AA12" s="153">
        <f t="shared" si="63"/>
        <v>0</v>
      </c>
      <c r="AB12" s="153">
        <f t="shared" si="63"/>
        <v>0</v>
      </c>
      <c r="AC12" s="153">
        <f t="shared" si="63"/>
        <v>0</v>
      </c>
      <c r="AD12" s="153">
        <f t="shared" si="63"/>
        <v>0</v>
      </c>
      <c r="AE12" s="153">
        <f t="shared" si="63"/>
        <v>0</v>
      </c>
      <c r="AF12" s="153">
        <f t="shared" si="63"/>
        <v>0</v>
      </c>
      <c r="AG12" s="153">
        <f t="shared" si="63"/>
        <v>0</v>
      </c>
      <c r="AH12" s="153">
        <f t="shared" si="63"/>
        <v>0</v>
      </c>
      <c r="AI12" s="153">
        <f t="shared" si="63"/>
        <v>0</v>
      </c>
      <c r="AJ12" s="153">
        <f t="shared" si="63"/>
        <v>0</v>
      </c>
      <c r="AK12" s="153">
        <f t="shared" si="63"/>
        <v>0</v>
      </c>
      <c r="AL12" s="153">
        <f t="shared" ref="AL12:BQ12" si="64">SUM(AL6,AL9)-AL5</f>
        <v>0</v>
      </c>
      <c r="AM12" s="153">
        <f t="shared" si="64"/>
        <v>0</v>
      </c>
      <c r="AN12" s="153">
        <f t="shared" si="64"/>
        <v>0</v>
      </c>
      <c r="AO12" s="153">
        <f t="shared" si="64"/>
        <v>0</v>
      </c>
      <c r="AP12" s="153">
        <f t="shared" si="64"/>
        <v>0</v>
      </c>
      <c r="AQ12" s="153">
        <f t="shared" si="64"/>
        <v>0</v>
      </c>
      <c r="AR12" s="153">
        <f t="shared" si="64"/>
        <v>0</v>
      </c>
      <c r="AS12" s="153">
        <f t="shared" si="64"/>
        <v>0</v>
      </c>
      <c r="AT12" s="153">
        <f t="shared" si="64"/>
        <v>0</v>
      </c>
      <c r="AU12" s="153">
        <f t="shared" si="64"/>
        <v>0</v>
      </c>
      <c r="AV12" s="153">
        <f t="shared" si="64"/>
        <v>0</v>
      </c>
      <c r="AW12" s="153">
        <f t="shared" si="64"/>
        <v>0</v>
      </c>
      <c r="AX12" s="153">
        <f t="shared" si="64"/>
        <v>0</v>
      </c>
      <c r="AY12" s="153">
        <f t="shared" si="64"/>
        <v>0</v>
      </c>
      <c r="AZ12" s="153">
        <f t="shared" si="64"/>
        <v>0</v>
      </c>
      <c r="BA12" s="153">
        <f t="shared" si="64"/>
        <v>0</v>
      </c>
      <c r="BB12" s="153">
        <f t="shared" si="64"/>
        <v>0</v>
      </c>
      <c r="BC12" s="153">
        <f t="shared" si="64"/>
        <v>0</v>
      </c>
      <c r="BD12" s="153">
        <f t="shared" si="64"/>
        <v>0</v>
      </c>
      <c r="BE12" s="153">
        <f t="shared" si="64"/>
        <v>0</v>
      </c>
      <c r="BF12" s="153">
        <f t="shared" si="64"/>
        <v>0</v>
      </c>
      <c r="BG12" s="153">
        <f t="shared" si="64"/>
        <v>0</v>
      </c>
      <c r="BH12" s="153">
        <f t="shared" si="64"/>
        <v>0</v>
      </c>
      <c r="BI12" s="153">
        <f t="shared" si="64"/>
        <v>0</v>
      </c>
      <c r="BJ12" s="153">
        <f t="shared" si="64"/>
        <v>0</v>
      </c>
      <c r="BK12" s="153">
        <f t="shared" si="64"/>
        <v>0</v>
      </c>
      <c r="BL12" s="153">
        <f t="shared" si="64"/>
        <v>0</v>
      </c>
      <c r="BM12" s="153">
        <f t="shared" si="64"/>
        <v>0</v>
      </c>
      <c r="BN12" s="153">
        <f t="shared" si="64"/>
        <v>0</v>
      </c>
      <c r="BO12" s="153">
        <f t="shared" si="64"/>
        <v>0</v>
      </c>
      <c r="BP12" s="153">
        <f t="shared" si="64"/>
        <v>5</v>
      </c>
      <c r="BQ12" s="153">
        <f t="shared" si="64"/>
        <v>15</v>
      </c>
      <c r="BR12" s="153">
        <f t="shared" ref="BR12:CW12" si="65">SUM(BR6,BR9)-BR5</f>
        <v>84</v>
      </c>
      <c r="BS12" s="153">
        <f t="shared" si="65"/>
        <v>130</v>
      </c>
      <c r="BT12" s="153">
        <f t="shared" si="65"/>
        <v>0</v>
      </c>
      <c r="BU12" s="153">
        <f t="shared" si="65"/>
        <v>0</v>
      </c>
      <c r="BV12" s="153">
        <f t="shared" si="65"/>
        <v>0</v>
      </c>
      <c r="BW12" s="153">
        <f t="shared" si="65"/>
        <v>0</v>
      </c>
      <c r="BX12" s="153">
        <f t="shared" si="65"/>
        <v>0</v>
      </c>
      <c r="BY12" s="153">
        <f t="shared" si="65"/>
        <v>0</v>
      </c>
      <c r="BZ12" s="153">
        <f t="shared" si="65"/>
        <v>0</v>
      </c>
      <c r="CA12" s="153">
        <f t="shared" si="65"/>
        <v>0</v>
      </c>
      <c r="CB12" s="153">
        <f t="shared" si="65"/>
        <v>0</v>
      </c>
      <c r="CC12" s="153">
        <f t="shared" si="65"/>
        <v>0</v>
      </c>
      <c r="CD12" s="153">
        <f t="shared" si="65"/>
        <v>0</v>
      </c>
      <c r="CE12" s="153">
        <f t="shared" si="65"/>
        <v>0</v>
      </c>
      <c r="CF12" s="153">
        <f t="shared" si="65"/>
        <v>0</v>
      </c>
      <c r="CG12" s="153">
        <f t="shared" si="65"/>
        <v>0</v>
      </c>
      <c r="CH12" s="153">
        <f t="shared" si="65"/>
        <v>0</v>
      </c>
      <c r="CI12" s="153">
        <f t="shared" si="65"/>
        <v>0</v>
      </c>
      <c r="CJ12" s="153">
        <f t="shared" si="65"/>
        <v>0</v>
      </c>
      <c r="CK12" s="153">
        <f t="shared" si="65"/>
        <v>0</v>
      </c>
      <c r="CL12" s="153">
        <f t="shared" si="65"/>
        <v>0</v>
      </c>
      <c r="CM12" s="153">
        <f t="shared" si="65"/>
        <v>0</v>
      </c>
      <c r="CN12" s="153">
        <f t="shared" si="65"/>
        <v>0</v>
      </c>
      <c r="CO12" s="153">
        <f t="shared" si="65"/>
        <v>0</v>
      </c>
      <c r="CP12" s="153">
        <f t="shared" si="65"/>
        <v>0</v>
      </c>
      <c r="CQ12" s="153">
        <f t="shared" si="65"/>
        <v>0</v>
      </c>
      <c r="CR12" s="153">
        <f t="shared" si="65"/>
        <v>0</v>
      </c>
      <c r="CS12" s="153">
        <f t="shared" si="65"/>
        <v>0</v>
      </c>
      <c r="CT12" s="153">
        <f t="shared" si="65"/>
        <v>0</v>
      </c>
      <c r="CU12" s="153">
        <f t="shared" si="65"/>
        <v>0</v>
      </c>
      <c r="CV12" s="153">
        <f t="shared" si="65"/>
        <v>0</v>
      </c>
      <c r="CW12" s="153">
        <f t="shared" si="65"/>
        <v>0</v>
      </c>
      <c r="CX12" s="153">
        <f t="shared" ref="CX12:DP12" si="66">SUM(CX6,CX9)-CX5</f>
        <v>0</v>
      </c>
      <c r="CY12" s="153">
        <f t="shared" si="66"/>
        <v>0</v>
      </c>
      <c r="CZ12" s="153">
        <f t="shared" si="66"/>
        <v>0</v>
      </c>
      <c r="DA12" s="153">
        <f t="shared" si="66"/>
        <v>0</v>
      </c>
      <c r="DB12" s="153">
        <f t="shared" si="66"/>
        <v>0</v>
      </c>
      <c r="DC12" s="153">
        <f t="shared" si="66"/>
        <v>0</v>
      </c>
      <c r="DD12" s="153">
        <f t="shared" si="66"/>
        <v>0</v>
      </c>
      <c r="DE12" s="153">
        <f t="shared" si="66"/>
        <v>0</v>
      </c>
      <c r="DF12" s="153">
        <f t="shared" si="66"/>
        <v>0</v>
      </c>
      <c r="DG12" s="153">
        <f t="shared" si="66"/>
        <v>0</v>
      </c>
      <c r="DH12" s="153">
        <f t="shared" si="66"/>
        <v>0</v>
      </c>
      <c r="DI12" s="153">
        <f t="shared" si="66"/>
        <v>0</v>
      </c>
      <c r="DJ12" s="153">
        <f t="shared" si="66"/>
        <v>0</v>
      </c>
      <c r="DK12" s="153">
        <f t="shared" si="66"/>
        <v>0</v>
      </c>
      <c r="DL12" s="153">
        <f t="shared" si="66"/>
        <v>0</v>
      </c>
      <c r="DM12" s="153">
        <f t="shared" si="66"/>
        <v>0</v>
      </c>
      <c r="DN12" s="153">
        <f t="shared" si="66"/>
        <v>0</v>
      </c>
      <c r="DO12" s="153">
        <f t="shared" si="66"/>
        <v>0</v>
      </c>
      <c r="DP12" s="153">
        <f t="shared" si="66"/>
        <v>0</v>
      </c>
      <c r="DQ12" s="114"/>
      <c r="DR12" s="153">
        <f>SUM(DR6,DR9)-DR5</f>
        <v>0</v>
      </c>
      <c r="DS12" s="153">
        <f>SUM(DS6,DS9)-DS5</f>
        <v>0</v>
      </c>
      <c r="DT12" s="153">
        <f>SUM(DT6,DT9)-DT5</f>
        <v>0</v>
      </c>
      <c r="DU12" s="114"/>
      <c r="DV12" s="114"/>
      <c r="DW12" s="114"/>
      <c r="DX12" s="114"/>
      <c r="DY12" s="114"/>
      <c r="DZ12" s="114"/>
      <c r="EA12" s="114"/>
      <c r="EB12" s="114"/>
      <c r="EC12" s="114"/>
      <c r="ED12" s="114"/>
      <c r="EE12" s="114"/>
      <c r="EF12" s="114"/>
      <c r="EG12" s="114"/>
      <c r="EH12" s="114"/>
      <c r="EI12" s="114"/>
      <c r="EJ12" s="114"/>
      <c r="EK12" s="114"/>
      <c r="EL12" s="114"/>
      <c r="EM12" s="114"/>
      <c r="EN12" s="114"/>
      <c r="EO12" s="114"/>
      <c r="EP12" s="114"/>
      <c r="EQ12" s="114"/>
      <c r="ER12" s="114"/>
      <c r="ES12" s="114"/>
      <c r="ET12" s="114"/>
      <c r="EU12" s="114"/>
      <c r="EV12" s="114"/>
      <c r="EW12" s="114"/>
      <c r="EX12" s="114"/>
      <c r="EY12" s="114"/>
      <c r="EZ12" s="13"/>
      <c r="FA12" s="13"/>
      <c r="FB12" s="13"/>
      <c r="FC12" s="152"/>
      <c r="FD12" s="5"/>
      <c r="FE12" s="5"/>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row>
    <row r="13" spans="1:196" s="147" customFormat="1" x14ac:dyDescent="0.25">
      <c r="A13" s="13"/>
      <c r="B13" s="13"/>
      <c r="C13" s="141" t="s">
        <v>522</v>
      </c>
      <c r="D13" s="14"/>
      <c r="E13" s="14"/>
      <c r="F13" s="153">
        <f t="shared" ref="F13:BQ13" si="67">SUM(F7:F8)-F9</f>
        <v>0</v>
      </c>
      <c r="G13" s="153">
        <f t="shared" si="67"/>
        <v>0</v>
      </c>
      <c r="H13" s="153">
        <f t="shared" si="67"/>
        <v>0</v>
      </c>
      <c r="I13" s="153">
        <f t="shared" si="67"/>
        <v>0</v>
      </c>
      <c r="J13" s="153">
        <f t="shared" si="67"/>
        <v>0</v>
      </c>
      <c r="K13" s="153">
        <f t="shared" si="67"/>
        <v>0</v>
      </c>
      <c r="L13" s="153">
        <f t="shared" si="67"/>
        <v>0</v>
      </c>
      <c r="M13" s="153">
        <f t="shared" si="67"/>
        <v>0</v>
      </c>
      <c r="N13" s="153">
        <f t="shared" si="67"/>
        <v>0</v>
      </c>
      <c r="O13" s="153">
        <f t="shared" si="67"/>
        <v>0</v>
      </c>
      <c r="P13" s="153">
        <f t="shared" si="67"/>
        <v>0</v>
      </c>
      <c r="Q13" s="153">
        <f t="shared" si="67"/>
        <v>0</v>
      </c>
      <c r="R13" s="153">
        <f t="shared" si="67"/>
        <v>0</v>
      </c>
      <c r="S13" s="153">
        <f t="shared" si="67"/>
        <v>0</v>
      </c>
      <c r="T13" s="153">
        <f t="shared" si="67"/>
        <v>0</v>
      </c>
      <c r="U13" s="153">
        <f t="shared" si="67"/>
        <v>0</v>
      </c>
      <c r="V13" s="153">
        <f t="shared" si="67"/>
        <v>0</v>
      </c>
      <c r="W13" s="153">
        <f t="shared" si="67"/>
        <v>0</v>
      </c>
      <c r="X13" s="153">
        <f t="shared" si="67"/>
        <v>0</v>
      </c>
      <c r="Y13" s="153">
        <f t="shared" si="67"/>
        <v>0</v>
      </c>
      <c r="Z13" s="153">
        <f t="shared" si="67"/>
        <v>0</v>
      </c>
      <c r="AA13" s="153">
        <f t="shared" si="67"/>
        <v>0</v>
      </c>
      <c r="AB13" s="153">
        <f t="shared" si="67"/>
        <v>0</v>
      </c>
      <c r="AC13" s="153">
        <f t="shared" si="67"/>
        <v>0</v>
      </c>
      <c r="AD13" s="153">
        <f t="shared" si="67"/>
        <v>0</v>
      </c>
      <c r="AE13" s="153">
        <f t="shared" si="67"/>
        <v>0</v>
      </c>
      <c r="AF13" s="153">
        <f t="shared" si="67"/>
        <v>0</v>
      </c>
      <c r="AG13" s="153">
        <f t="shared" si="67"/>
        <v>0</v>
      </c>
      <c r="AH13" s="153">
        <f t="shared" si="67"/>
        <v>0</v>
      </c>
      <c r="AI13" s="153">
        <f t="shared" si="67"/>
        <v>0</v>
      </c>
      <c r="AJ13" s="153">
        <f t="shared" si="67"/>
        <v>0</v>
      </c>
      <c r="AK13" s="153">
        <f t="shared" si="67"/>
        <v>0</v>
      </c>
      <c r="AL13" s="153">
        <f t="shared" si="67"/>
        <v>0</v>
      </c>
      <c r="AM13" s="153">
        <f t="shared" si="67"/>
        <v>0</v>
      </c>
      <c r="AN13" s="153">
        <f t="shared" si="67"/>
        <v>0</v>
      </c>
      <c r="AO13" s="153">
        <f t="shared" si="67"/>
        <v>0</v>
      </c>
      <c r="AP13" s="153">
        <f t="shared" si="67"/>
        <v>0</v>
      </c>
      <c r="AQ13" s="153">
        <f t="shared" si="67"/>
        <v>0</v>
      </c>
      <c r="AR13" s="153">
        <f t="shared" si="67"/>
        <v>0</v>
      </c>
      <c r="AS13" s="153">
        <f t="shared" si="67"/>
        <v>0</v>
      </c>
      <c r="AT13" s="153">
        <f t="shared" si="67"/>
        <v>0</v>
      </c>
      <c r="AU13" s="153">
        <f t="shared" si="67"/>
        <v>0</v>
      </c>
      <c r="AV13" s="153">
        <f t="shared" si="67"/>
        <v>0</v>
      </c>
      <c r="AW13" s="153">
        <f t="shared" si="67"/>
        <v>0</v>
      </c>
      <c r="AX13" s="153">
        <f t="shared" si="67"/>
        <v>0</v>
      </c>
      <c r="AY13" s="153">
        <f t="shared" si="67"/>
        <v>0</v>
      </c>
      <c r="AZ13" s="153">
        <f t="shared" si="67"/>
        <v>0</v>
      </c>
      <c r="BA13" s="153">
        <f t="shared" si="67"/>
        <v>0</v>
      </c>
      <c r="BB13" s="153">
        <f t="shared" si="67"/>
        <v>0</v>
      </c>
      <c r="BC13" s="153">
        <f t="shared" si="67"/>
        <v>0</v>
      </c>
      <c r="BD13" s="153">
        <f t="shared" si="67"/>
        <v>0</v>
      </c>
      <c r="BE13" s="153">
        <f t="shared" si="67"/>
        <v>0</v>
      </c>
      <c r="BF13" s="153">
        <f t="shared" si="67"/>
        <v>0</v>
      </c>
      <c r="BG13" s="153">
        <f t="shared" si="67"/>
        <v>0</v>
      </c>
      <c r="BH13" s="153">
        <f t="shared" si="67"/>
        <v>0</v>
      </c>
      <c r="BI13" s="153">
        <f t="shared" si="67"/>
        <v>0</v>
      </c>
      <c r="BJ13" s="153">
        <f t="shared" si="67"/>
        <v>0</v>
      </c>
      <c r="BK13" s="153">
        <f t="shared" si="67"/>
        <v>0</v>
      </c>
      <c r="BL13" s="153">
        <f t="shared" si="67"/>
        <v>0</v>
      </c>
      <c r="BM13" s="153">
        <f t="shared" si="67"/>
        <v>0</v>
      </c>
      <c r="BN13" s="153">
        <f t="shared" si="67"/>
        <v>0</v>
      </c>
      <c r="BO13" s="153">
        <f t="shared" si="67"/>
        <v>0</v>
      </c>
      <c r="BP13" s="153">
        <f t="shared" si="67"/>
        <v>0</v>
      </c>
      <c r="BQ13" s="153">
        <f t="shared" si="67"/>
        <v>0</v>
      </c>
      <c r="BR13" s="153">
        <f t="shared" ref="BR13:CR13" si="68">SUM(BR7:BR8)-BR9</f>
        <v>0</v>
      </c>
      <c r="BS13" s="153">
        <f t="shared" si="68"/>
        <v>0</v>
      </c>
      <c r="BT13" s="153">
        <f t="shared" si="68"/>
        <v>0</v>
      </c>
      <c r="BU13" s="153">
        <f t="shared" si="68"/>
        <v>0</v>
      </c>
      <c r="BV13" s="153">
        <f t="shared" si="68"/>
        <v>0</v>
      </c>
      <c r="BW13" s="153">
        <f t="shared" si="68"/>
        <v>0</v>
      </c>
      <c r="BX13" s="153">
        <f t="shared" si="68"/>
        <v>0</v>
      </c>
      <c r="BY13" s="153">
        <f t="shared" si="68"/>
        <v>0</v>
      </c>
      <c r="BZ13" s="153">
        <f t="shared" si="68"/>
        <v>0</v>
      </c>
      <c r="CA13" s="153">
        <f t="shared" si="68"/>
        <v>0</v>
      </c>
      <c r="CB13" s="153">
        <f t="shared" si="68"/>
        <v>0</v>
      </c>
      <c r="CC13" s="153">
        <f t="shared" si="68"/>
        <v>0</v>
      </c>
      <c r="CD13" s="153">
        <f t="shared" si="68"/>
        <v>0</v>
      </c>
      <c r="CE13" s="153">
        <f t="shared" si="68"/>
        <v>0</v>
      </c>
      <c r="CF13" s="153">
        <f t="shared" si="68"/>
        <v>0</v>
      </c>
      <c r="CG13" s="153">
        <f t="shared" si="68"/>
        <v>0</v>
      </c>
      <c r="CH13" s="153">
        <f t="shared" si="68"/>
        <v>0</v>
      </c>
      <c r="CI13" s="153">
        <f t="shared" si="68"/>
        <v>0</v>
      </c>
      <c r="CJ13" s="153">
        <f t="shared" si="68"/>
        <v>0</v>
      </c>
      <c r="CK13" s="153">
        <f t="shared" si="68"/>
        <v>0</v>
      </c>
      <c r="CL13" s="153">
        <f t="shared" si="68"/>
        <v>0</v>
      </c>
      <c r="CM13" s="153">
        <f t="shared" si="68"/>
        <v>0</v>
      </c>
      <c r="CN13" s="153">
        <f t="shared" si="68"/>
        <v>0</v>
      </c>
      <c r="CO13" s="153">
        <f t="shared" si="68"/>
        <v>0</v>
      </c>
      <c r="CP13" s="153">
        <f t="shared" si="68"/>
        <v>0</v>
      </c>
      <c r="CQ13" s="153">
        <f t="shared" si="68"/>
        <v>0</v>
      </c>
      <c r="CR13" s="153">
        <f t="shared" si="68"/>
        <v>0</v>
      </c>
      <c r="CS13" s="153">
        <f>SUM(CS7:CS8)-CS9</f>
        <v>0</v>
      </c>
      <c r="CT13" s="153">
        <f t="shared" ref="CT13:CU13" si="69">SUM(CT7:CT8)-CT9</f>
        <v>0</v>
      </c>
      <c r="CU13" s="153">
        <f t="shared" si="69"/>
        <v>0</v>
      </c>
      <c r="CV13" s="153">
        <f t="shared" ref="CV13:CW13" si="70">SUM(CV7:CV8)-CV9</f>
        <v>0</v>
      </c>
      <c r="CW13" s="153">
        <f t="shared" si="70"/>
        <v>0</v>
      </c>
      <c r="CX13" s="153">
        <f t="shared" ref="CX13:CY13" si="71">SUM(CX7:CX8)-CX9</f>
        <v>0</v>
      </c>
      <c r="CY13" s="153">
        <f t="shared" si="71"/>
        <v>0</v>
      </c>
      <c r="CZ13" s="153">
        <f t="shared" ref="CZ13:DA13" si="72">SUM(CZ7:CZ8)-CZ9</f>
        <v>0</v>
      </c>
      <c r="DA13" s="153">
        <f t="shared" si="72"/>
        <v>0</v>
      </c>
      <c r="DB13" s="153">
        <f t="shared" ref="DB13:DC13" si="73">SUM(DB7:DB8)-DB9</f>
        <v>0</v>
      </c>
      <c r="DC13" s="153">
        <f t="shared" si="73"/>
        <v>0</v>
      </c>
      <c r="DD13" s="153">
        <f t="shared" ref="DD13:DE13" si="74">SUM(DD7:DD8)-DD9</f>
        <v>0</v>
      </c>
      <c r="DE13" s="153">
        <f t="shared" si="74"/>
        <v>0</v>
      </c>
      <c r="DF13" s="153">
        <f t="shared" ref="DF13:DG13" si="75">SUM(DF7:DF8)-DF9</f>
        <v>0</v>
      </c>
      <c r="DG13" s="153">
        <f t="shared" si="75"/>
        <v>0</v>
      </c>
      <c r="DH13" s="153">
        <f t="shared" ref="DH13:DI13" si="76">SUM(DH7:DH8)-DH9</f>
        <v>0</v>
      </c>
      <c r="DI13" s="153">
        <f t="shared" si="76"/>
        <v>0</v>
      </c>
      <c r="DJ13" s="153">
        <f t="shared" ref="DJ13:DK13" si="77">SUM(DJ7:DJ8)-DJ9</f>
        <v>0</v>
      </c>
      <c r="DK13" s="153">
        <f t="shared" si="77"/>
        <v>0</v>
      </c>
      <c r="DL13" s="153">
        <f t="shared" ref="DL13:DM13" si="78">SUM(DL7:DL8)-DL9</f>
        <v>0</v>
      </c>
      <c r="DM13" s="153">
        <f t="shared" si="78"/>
        <v>0</v>
      </c>
      <c r="DN13" s="153">
        <f t="shared" ref="DN13:DO13" si="79">SUM(DN7:DN8)-DN9</f>
        <v>0</v>
      </c>
      <c r="DO13" s="153">
        <f t="shared" si="79"/>
        <v>0</v>
      </c>
      <c r="DP13" s="153">
        <f t="shared" ref="DP13:DQ13" si="80">SUM(DP7:DP8)-DP9</f>
        <v>0</v>
      </c>
      <c r="DQ13" s="153">
        <f t="shared" si="80"/>
        <v>0</v>
      </c>
      <c r="DR13" s="153">
        <f t="shared" ref="DR13:DS13" si="81">SUM(DR7:DR8)-DR9</f>
        <v>0</v>
      </c>
      <c r="DS13" s="153">
        <f t="shared" si="81"/>
        <v>0</v>
      </c>
      <c r="DT13" s="153">
        <f t="shared" ref="DT13:DV13" si="82">SUM(DT7:DT8)-DT9</f>
        <v>0</v>
      </c>
      <c r="DU13" s="153">
        <f t="shared" si="82"/>
        <v>0</v>
      </c>
      <c r="DV13" s="153">
        <f t="shared" si="82"/>
        <v>0</v>
      </c>
      <c r="DW13" s="153">
        <f t="shared" ref="DW13" si="83">SUM(DW7:DW8)-DW9</f>
        <v>0</v>
      </c>
      <c r="DX13" s="153">
        <f>SUM(DX7:DX8)-DX9</f>
        <v>0</v>
      </c>
      <c r="DY13" s="153">
        <f>SUM(DY7:DY8)-DY9</f>
        <v>0</v>
      </c>
      <c r="DZ13" s="153">
        <f>SUM(DZ7:DZ8)-DZ9</f>
        <v>0</v>
      </c>
      <c r="EA13" s="153">
        <f>SUM(EA7:EA8)-EA9</f>
        <v>0</v>
      </c>
      <c r="EB13" s="153">
        <f>SUM(EB7:EB8)-EB9</f>
        <v>0</v>
      </c>
      <c r="EC13" s="153">
        <f t="shared" ref="EC13:EE13" si="84">SUM(EC7:EC8)-EC9</f>
        <v>0</v>
      </c>
      <c r="ED13" s="153">
        <f t="shared" si="84"/>
        <v>0</v>
      </c>
      <c r="EE13" s="153">
        <f t="shared" si="84"/>
        <v>0</v>
      </c>
      <c r="EF13" s="153">
        <f t="shared" ref="EF13:EG13" si="85">SUM(EF7:EF8)-EF9</f>
        <v>0</v>
      </c>
      <c r="EG13" s="153">
        <f t="shared" si="85"/>
        <v>0</v>
      </c>
      <c r="EH13" s="153">
        <f t="shared" ref="EH13:EI13" si="86">SUM(EH7:EH8)-EH9</f>
        <v>0</v>
      </c>
      <c r="EI13" s="153">
        <f t="shared" si="86"/>
        <v>0</v>
      </c>
      <c r="EJ13" s="153">
        <f t="shared" ref="EJ13:EL13" si="87">SUM(EJ7:EJ8)-EJ9</f>
        <v>0</v>
      </c>
      <c r="EK13" s="153">
        <f t="shared" si="87"/>
        <v>0</v>
      </c>
      <c r="EL13" s="153">
        <f t="shared" si="87"/>
        <v>0</v>
      </c>
      <c r="EM13" s="153">
        <f t="shared" ref="EM13:EN13" si="88">SUM(EM7:EM8)-EM9</f>
        <v>0</v>
      </c>
      <c r="EN13" s="153">
        <f t="shared" si="88"/>
        <v>0</v>
      </c>
      <c r="EO13" s="153">
        <f t="shared" ref="EO13:EP13" si="89">SUM(EO7:EO8)-EO9</f>
        <v>0</v>
      </c>
      <c r="EP13" s="153">
        <f t="shared" si="89"/>
        <v>0</v>
      </c>
      <c r="EQ13" s="153">
        <f t="shared" ref="EQ13:ER13" si="90">SUM(EQ7:EQ8)-EQ9</f>
        <v>0</v>
      </c>
      <c r="ER13" s="153">
        <f t="shared" si="90"/>
        <v>0</v>
      </c>
      <c r="ES13" s="153">
        <f t="shared" ref="ES13:ET13" si="91">SUM(ES7:ES8)-ES9</f>
        <v>0</v>
      </c>
      <c r="ET13" s="153">
        <f t="shared" si="91"/>
        <v>0</v>
      </c>
      <c r="EU13" s="153">
        <f t="shared" ref="EU13:EV13" si="92">SUM(EU7:EU8)-EU9</f>
        <v>0</v>
      </c>
      <c r="EV13" s="153">
        <f t="shared" si="92"/>
        <v>0</v>
      </c>
      <c r="EW13" s="153">
        <f t="shared" ref="EW13:EX13" si="93">SUM(EW7:EW8)-EW9</f>
        <v>0</v>
      </c>
      <c r="EX13" s="153">
        <f t="shared" si="93"/>
        <v>0</v>
      </c>
      <c r="EY13" s="153">
        <f t="shared" ref="EY13" si="94">SUM(EY7:EY8)-EY9</f>
        <v>0</v>
      </c>
      <c r="EZ13" s="153"/>
      <c r="FA13" s="153"/>
      <c r="FB13" s="153"/>
      <c r="FC13" s="152"/>
      <c r="FD13" s="5"/>
      <c r="FE13" s="5"/>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row>
    <row r="14" spans="1:196" x14ac:dyDescent="0.25">
      <c r="BN14" s="140" t="s">
        <v>1998</v>
      </c>
      <c r="BO14" s="67"/>
      <c r="BP14" s="140" t="s">
        <v>1999</v>
      </c>
      <c r="BR14" s="140"/>
      <c r="BT14" s="140" t="s">
        <v>2000</v>
      </c>
      <c r="BY14" s="140" t="s">
        <v>490</v>
      </c>
      <c r="CA14" s="140" t="s">
        <v>499</v>
      </c>
      <c r="CD14" s="140" t="s">
        <v>518</v>
      </c>
      <c r="CS14" s="140" t="s">
        <v>1988</v>
      </c>
      <c r="CT14" s="295"/>
      <c r="CV14" s="140" t="s">
        <v>2139</v>
      </c>
      <c r="DF14" s="419"/>
      <c r="DO14" s="494"/>
    </row>
    <row r="15" spans="1:196" x14ac:dyDescent="0.25">
      <c r="A15" s="540"/>
      <c r="B15" s="540"/>
      <c r="C15" s="5" t="s">
        <v>2318</v>
      </c>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225">
        <v>16579</v>
      </c>
      <c r="DY15" s="152">
        <f t="shared" ref="DY15:EQ15" si="95">DY3-DX3</f>
        <v>30278</v>
      </c>
      <c r="DZ15" s="152">
        <f t="shared" si="95"/>
        <v>23670</v>
      </c>
      <c r="EA15" s="152">
        <f t="shared" si="95"/>
        <v>21719</v>
      </c>
      <c r="EB15" s="152">
        <f t="shared" si="95"/>
        <v>20819</v>
      </c>
      <c r="EC15" s="152">
        <f t="shared" si="95"/>
        <v>19590</v>
      </c>
      <c r="ED15" s="152">
        <f t="shared" si="95"/>
        <v>15371</v>
      </c>
      <c r="EE15" s="152">
        <f t="shared" si="95"/>
        <v>20669</v>
      </c>
      <c r="EF15" s="152">
        <f t="shared" si="95"/>
        <v>19053</v>
      </c>
      <c r="EG15" s="152">
        <f t="shared" si="95"/>
        <v>22977</v>
      </c>
      <c r="EH15" s="152">
        <f t="shared" si="95"/>
        <v>21109</v>
      </c>
      <c r="EI15" s="152">
        <f t="shared" si="95"/>
        <v>24579</v>
      </c>
      <c r="EJ15" s="152">
        <f t="shared" si="95"/>
        <v>22441</v>
      </c>
      <c r="EK15" s="225">
        <f>14362</f>
        <v>14362</v>
      </c>
      <c r="EL15" s="152">
        <f t="shared" si="95"/>
        <v>23498</v>
      </c>
      <c r="EM15" s="152">
        <f t="shared" si="95"/>
        <v>22248</v>
      </c>
      <c r="EN15" s="152">
        <f t="shared" si="95"/>
        <v>23436</v>
      </c>
      <c r="EO15" s="152">
        <f t="shared" si="95"/>
        <v>23703</v>
      </c>
      <c r="EP15" s="152">
        <f t="shared" si="95"/>
        <v>24634</v>
      </c>
      <c r="EQ15" s="152">
        <f t="shared" si="95"/>
        <v>20501</v>
      </c>
      <c r="ER15" s="225">
        <v>18783</v>
      </c>
      <c r="ES15" s="225">
        <v>18375</v>
      </c>
      <c r="ET15" s="152">
        <f t="shared" ref="ET15:EY15" si="96">ET3-ES3</f>
        <v>20399</v>
      </c>
      <c r="EU15" s="152">
        <f t="shared" si="96"/>
        <v>23244</v>
      </c>
      <c r="EV15" s="225">
        <v>23472</v>
      </c>
      <c r="EW15" s="152">
        <f t="shared" si="96"/>
        <v>21933</v>
      </c>
      <c r="EX15" s="152">
        <f t="shared" si="96"/>
        <v>18913</v>
      </c>
      <c r="EY15" s="152">
        <f t="shared" si="96"/>
        <v>18906</v>
      </c>
      <c r="EZ15" s="540"/>
      <c r="FA15" s="540"/>
      <c r="FB15" s="540"/>
      <c r="FC15" s="220"/>
      <c r="FD15" s="540"/>
      <c r="FE15" s="540"/>
      <c r="FF15" s="540"/>
      <c r="FG15" s="540"/>
      <c r="FH15" s="540"/>
      <c r="FI15" s="540"/>
      <c r="FJ15" s="540"/>
      <c r="FK15" s="540"/>
      <c r="FL15" s="540"/>
      <c r="FM15" s="540"/>
      <c r="FN15" s="540"/>
      <c r="FO15" s="540"/>
      <c r="FP15" s="540"/>
      <c r="FQ15" s="540"/>
      <c r="FR15" s="540"/>
      <c r="FS15" s="540"/>
      <c r="FT15" s="540"/>
      <c r="FU15" s="540"/>
      <c r="FV15" s="540"/>
      <c r="FW15" s="540"/>
      <c r="FX15" s="540"/>
      <c r="FY15" s="540"/>
      <c r="FZ15" s="540"/>
      <c r="GA15" s="540"/>
      <c r="GB15" s="540"/>
      <c r="GC15" s="540"/>
      <c r="GD15" s="540"/>
      <c r="GE15" s="540"/>
      <c r="GF15" s="540"/>
      <c r="GG15" s="540"/>
      <c r="GH15" s="540"/>
      <c r="GI15" s="540"/>
      <c r="GJ15" s="540"/>
      <c r="GK15" s="540"/>
      <c r="GL15" s="540"/>
      <c r="GM15" s="540"/>
      <c r="GN15" s="540"/>
    </row>
    <row r="16" spans="1:196" x14ac:dyDescent="0.25">
      <c r="A16" s="540"/>
      <c r="B16" s="540"/>
      <c r="C16" s="5" t="s">
        <v>2319</v>
      </c>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540"/>
      <c r="FA16" s="540"/>
      <c r="FB16" s="540"/>
      <c r="FC16" s="220"/>
      <c r="FD16" s="540"/>
      <c r="FE16" s="540"/>
      <c r="FF16" s="540"/>
      <c r="FG16" s="540"/>
      <c r="FH16" s="540"/>
      <c r="FI16" s="540"/>
      <c r="FJ16" s="540"/>
      <c r="FK16" s="540"/>
      <c r="FL16" s="540"/>
      <c r="FM16" s="540"/>
      <c r="FN16" s="540"/>
      <c r="FO16" s="540"/>
      <c r="FP16" s="540"/>
      <c r="FQ16" s="540"/>
      <c r="FR16" s="540"/>
      <c r="FS16" s="540"/>
      <c r="FT16" s="540"/>
      <c r="FU16" s="540"/>
      <c r="FV16" s="540"/>
      <c r="FW16" s="540"/>
      <c r="FX16" s="540"/>
      <c r="FY16" s="540"/>
      <c r="FZ16" s="540"/>
      <c r="GA16" s="540"/>
      <c r="GB16" s="540"/>
      <c r="GC16" s="540"/>
      <c r="GD16" s="540"/>
      <c r="GE16" s="540"/>
      <c r="GF16" s="540"/>
      <c r="GG16" s="540"/>
      <c r="GH16" s="540"/>
      <c r="GI16" s="540"/>
      <c r="GJ16" s="540"/>
      <c r="GK16" s="540"/>
      <c r="GL16" s="540"/>
      <c r="GM16" s="540"/>
      <c r="GN16" s="540"/>
    </row>
    <row r="17" spans="1:196" x14ac:dyDescent="0.25">
      <c r="C17" s="5" t="s">
        <v>2317</v>
      </c>
      <c r="D17" s="7"/>
      <c r="E17" s="7"/>
      <c r="F17" s="152">
        <f t="shared" ref="F17:AK17" si="97">F5-E5</f>
        <v>31</v>
      </c>
      <c r="G17" s="152">
        <f t="shared" si="97"/>
        <v>21</v>
      </c>
      <c r="H17" s="152">
        <f t="shared" si="97"/>
        <v>21</v>
      </c>
      <c r="I17" s="152">
        <f t="shared" si="97"/>
        <v>24</v>
      </c>
      <c r="J17" s="152">
        <f t="shared" si="97"/>
        <v>33</v>
      </c>
      <c r="K17" s="152">
        <f t="shared" si="97"/>
        <v>31</v>
      </c>
      <c r="L17" s="152">
        <f t="shared" si="97"/>
        <v>16</v>
      </c>
      <c r="M17" s="152">
        <f t="shared" si="97"/>
        <v>26</v>
      </c>
      <c r="N17" s="152">
        <f t="shared" si="97"/>
        <v>63</v>
      </c>
      <c r="O17" s="152">
        <f t="shared" si="97"/>
        <v>60</v>
      </c>
      <c r="P17" s="152">
        <f t="shared" si="97"/>
        <v>90</v>
      </c>
      <c r="Q17" s="152">
        <f t="shared" si="97"/>
        <v>52</v>
      </c>
      <c r="R17" s="152">
        <f t="shared" si="97"/>
        <v>98</v>
      </c>
      <c r="S17" s="152">
        <f t="shared" si="97"/>
        <v>54</v>
      </c>
      <c r="T17" s="152">
        <f t="shared" si="97"/>
        <v>66</v>
      </c>
      <c r="U17" s="152">
        <f t="shared" si="97"/>
        <v>109</v>
      </c>
      <c r="V17" s="152">
        <f t="shared" si="97"/>
        <v>319</v>
      </c>
      <c r="W17" s="152">
        <f t="shared" si="97"/>
        <v>244</v>
      </c>
      <c r="X17" s="152">
        <f t="shared" si="97"/>
        <v>400</v>
      </c>
      <c r="Y17" s="152">
        <f t="shared" si="97"/>
        <v>763</v>
      </c>
      <c r="Z17" s="152">
        <f t="shared" si="97"/>
        <v>443</v>
      </c>
      <c r="AA17" s="152">
        <f t="shared" si="97"/>
        <v>28</v>
      </c>
      <c r="AB17" s="152">
        <f t="shared" si="97"/>
        <v>117</v>
      </c>
      <c r="AC17" s="152">
        <f t="shared" si="97"/>
        <v>1392</v>
      </c>
      <c r="AD17" s="152">
        <f t="shared" si="97"/>
        <v>415</v>
      </c>
      <c r="AE17" s="152">
        <f t="shared" si="97"/>
        <v>300</v>
      </c>
      <c r="AF17" s="152">
        <f t="shared" si="97"/>
        <v>333</v>
      </c>
      <c r="AG17" s="152">
        <f t="shared" si="97"/>
        <v>336</v>
      </c>
      <c r="AH17" s="152">
        <f t="shared" si="97"/>
        <v>267</v>
      </c>
      <c r="AI17" s="152">
        <f t="shared" si="97"/>
        <v>172</v>
      </c>
      <c r="AJ17" s="152">
        <f t="shared" si="97"/>
        <v>212</v>
      </c>
      <c r="AK17" s="152">
        <f t="shared" si="97"/>
        <v>259</v>
      </c>
      <c r="AL17" s="152">
        <f t="shared" ref="AL17:BQ17" si="98">AL5-AK5</f>
        <v>337</v>
      </c>
      <c r="AM17" s="152">
        <f t="shared" si="98"/>
        <v>558</v>
      </c>
      <c r="AN17" s="152">
        <f t="shared" si="98"/>
        <v>1296</v>
      </c>
      <c r="AO17" s="152">
        <f t="shared" si="98"/>
        <v>1497</v>
      </c>
      <c r="AP17" s="152">
        <f t="shared" si="98"/>
        <v>1267</v>
      </c>
      <c r="AQ17" s="152">
        <f t="shared" si="98"/>
        <v>1775</v>
      </c>
      <c r="AR17" s="152">
        <f t="shared" si="98"/>
        <v>386</v>
      </c>
      <c r="AS17" s="152">
        <f t="shared" si="98"/>
        <v>2748</v>
      </c>
      <c r="AT17" s="152">
        <f t="shared" si="98"/>
        <v>1424</v>
      </c>
      <c r="AU17" s="152">
        <f t="shared" si="98"/>
        <v>2255</v>
      </c>
      <c r="AV17" s="152">
        <f t="shared" si="98"/>
        <v>1122</v>
      </c>
      <c r="AW17" s="152">
        <f t="shared" si="98"/>
        <v>2053</v>
      </c>
      <c r="AX17" s="152">
        <f t="shared" si="98"/>
        <v>1447</v>
      </c>
      <c r="AY17" s="152">
        <f t="shared" si="98"/>
        <v>1301</v>
      </c>
      <c r="AZ17" s="152">
        <f t="shared" si="98"/>
        <v>1215</v>
      </c>
      <c r="BA17" s="152">
        <f t="shared" si="98"/>
        <v>2288</v>
      </c>
      <c r="BB17" s="152">
        <f t="shared" si="98"/>
        <v>3007</v>
      </c>
      <c r="BC17" s="152">
        <f t="shared" si="98"/>
        <v>4975</v>
      </c>
      <c r="BD17" s="152">
        <f t="shared" si="98"/>
        <v>2533</v>
      </c>
      <c r="BE17" s="152">
        <f t="shared" si="98"/>
        <v>3826</v>
      </c>
      <c r="BF17" s="152">
        <f t="shared" si="98"/>
        <v>6337</v>
      </c>
      <c r="BG17" s="152">
        <f t="shared" si="98"/>
        <v>5779</v>
      </c>
      <c r="BH17" s="152">
        <f t="shared" si="98"/>
        <v>8400</v>
      </c>
      <c r="BI17" s="152">
        <f t="shared" si="98"/>
        <v>2355</v>
      </c>
      <c r="BJ17" s="152">
        <f t="shared" si="98"/>
        <v>5842</v>
      </c>
      <c r="BK17" s="152">
        <f t="shared" si="98"/>
        <v>5522</v>
      </c>
      <c r="BL17" s="152">
        <f t="shared" si="98"/>
        <v>5605</v>
      </c>
      <c r="BM17" s="152">
        <f t="shared" si="98"/>
        <v>6491</v>
      </c>
      <c r="BN17" s="152">
        <f t="shared" si="98"/>
        <v>6583</v>
      </c>
      <c r="BO17" s="152">
        <f t="shared" si="98"/>
        <v>7847</v>
      </c>
      <c r="BP17" s="152">
        <f t="shared" si="98"/>
        <v>8911</v>
      </c>
      <c r="BQ17" s="152">
        <f t="shared" si="98"/>
        <v>6999</v>
      </c>
      <c r="BR17" s="152">
        <f t="shared" ref="BR17:CR17" si="99">BR5-BQ5</f>
        <v>6961</v>
      </c>
      <c r="BS17" s="152">
        <f t="shared" si="99"/>
        <v>7209</v>
      </c>
      <c r="BT17" s="152">
        <f t="shared" si="99"/>
        <v>8240</v>
      </c>
      <c r="BU17" s="152">
        <f t="shared" si="99"/>
        <v>9793</v>
      </c>
      <c r="BV17" s="152">
        <f t="shared" si="99"/>
        <v>10215</v>
      </c>
      <c r="BW17" s="152">
        <f t="shared" si="99"/>
        <v>10590</v>
      </c>
      <c r="BX17" s="152">
        <f t="shared" si="99"/>
        <v>9406</v>
      </c>
      <c r="BY17" s="152">
        <f t="shared" si="99"/>
        <v>12334</v>
      </c>
      <c r="BZ17" s="152">
        <f t="shared" si="99"/>
        <v>13313</v>
      </c>
      <c r="CA17" s="152">
        <f t="shared" si="99"/>
        <v>9740</v>
      </c>
      <c r="CB17" s="152">
        <f t="shared" si="99"/>
        <v>14131</v>
      </c>
      <c r="CC17" s="152">
        <f t="shared" si="99"/>
        <v>10713</v>
      </c>
      <c r="CD17" s="152">
        <f t="shared" si="99"/>
        <v>13184</v>
      </c>
      <c r="CE17" s="152">
        <f t="shared" si="99"/>
        <v>12993</v>
      </c>
      <c r="CF17" s="152">
        <f t="shared" si="99"/>
        <v>12776</v>
      </c>
      <c r="CG17" s="152">
        <f t="shared" si="99"/>
        <v>8346</v>
      </c>
      <c r="CH17" s="152">
        <f t="shared" si="99"/>
        <v>11879</v>
      </c>
      <c r="CI17" s="152">
        <f t="shared" si="99"/>
        <v>11170</v>
      </c>
      <c r="CJ17" s="152">
        <f t="shared" si="99"/>
        <v>13839</v>
      </c>
      <c r="CK17" s="152">
        <f t="shared" si="99"/>
        <v>13943</v>
      </c>
      <c r="CL17" s="152">
        <f t="shared" si="99"/>
        <v>15472</v>
      </c>
      <c r="CM17" s="152">
        <f t="shared" si="99"/>
        <v>15944</v>
      </c>
      <c r="CN17" s="152">
        <f t="shared" si="99"/>
        <v>13077</v>
      </c>
      <c r="CO17" s="152">
        <f t="shared" si="99"/>
        <v>11626</v>
      </c>
      <c r="CP17" s="152">
        <f t="shared" si="99"/>
        <v>13522</v>
      </c>
      <c r="CQ17" s="152">
        <f t="shared" si="99"/>
        <v>14629</v>
      </c>
      <c r="CR17" s="152">
        <f t="shared" si="99"/>
        <v>18401</v>
      </c>
      <c r="CS17" s="225">
        <v>23115</v>
      </c>
      <c r="CT17" s="152">
        <f t="shared" ref="CT17:DQ17" si="100">CT5-CS5</f>
        <v>25577</v>
      </c>
      <c r="CU17" s="152">
        <f t="shared" si="100"/>
        <v>26355</v>
      </c>
      <c r="CV17" s="152">
        <f t="shared" si="100"/>
        <v>29571</v>
      </c>
      <c r="CW17" s="152">
        <f t="shared" si="100"/>
        <v>33455</v>
      </c>
      <c r="CX17" s="152">
        <f t="shared" si="100"/>
        <v>54575</v>
      </c>
      <c r="CY17" s="152">
        <f t="shared" si="100"/>
        <v>74910</v>
      </c>
      <c r="CZ17" s="152">
        <f t="shared" si="100"/>
        <v>63667</v>
      </c>
      <c r="DA17" s="152">
        <f t="shared" si="100"/>
        <v>56397</v>
      </c>
      <c r="DB17" s="152">
        <f t="shared" si="100"/>
        <v>62956</v>
      </c>
      <c r="DC17" s="152">
        <f t="shared" si="100"/>
        <v>69839</v>
      </c>
      <c r="DD17" s="152">
        <f t="shared" si="100"/>
        <v>57006</v>
      </c>
      <c r="DE17" s="152">
        <f t="shared" si="100"/>
        <v>67482</v>
      </c>
      <c r="DF17" s="152">
        <f t="shared" si="100"/>
        <v>67443</v>
      </c>
      <c r="DG17" s="152">
        <f t="shared" si="100"/>
        <v>63339</v>
      </c>
      <c r="DH17" s="152">
        <f t="shared" si="100"/>
        <v>64362</v>
      </c>
      <c r="DI17" s="152">
        <f t="shared" si="100"/>
        <v>65337</v>
      </c>
      <c r="DJ17" s="152">
        <f t="shared" si="100"/>
        <v>60410</v>
      </c>
      <c r="DK17" s="152">
        <f t="shared" si="100"/>
        <v>61741</v>
      </c>
      <c r="DL17" s="152">
        <f t="shared" si="100"/>
        <v>71644</v>
      </c>
      <c r="DM17" s="152">
        <f t="shared" si="100"/>
        <v>69590</v>
      </c>
      <c r="DN17" s="152">
        <f t="shared" si="100"/>
        <v>78536</v>
      </c>
      <c r="DO17" s="152">
        <f t="shared" si="100"/>
        <v>76684</v>
      </c>
      <c r="DP17" s="152">
        <f t="shared" si="100"/>
        <v>68339</v>
      </c>
      <c r="DQ17" s="152">
        <f t="shared" si="100"/>
        <v>48853</v>
      </c>
      <c r="DR17" s="225">
        <v>60744</v>
      </c>
      <c r="DS17" s="152">
        <f>DS5-DR5</f>
        <v>67681</v>
      </c>
      <c r="DT17" s="152">
        <f>DT5-DS5</f>
        <v>80297</v>
      </c>
      <c r="DU17" s="114"/>
      <c r="DV17" s="114"/>
      <c r="DW17" s="114"/>
      <c r="DX17" s="114"/>
      <c r="DY17" s="114"/>
      <c r="DZ17" s="114"/>
      <c r="EA17" s="114"/>
      <c r="EB17" s="114"/>
      <c r="EC17" s="114"/>
      <c r="ED17" s="114"/>
      <c r="EE17" s="114"/>
      <c r="EF17" s="114"/>
      <c r="EG17" s="114"/>
      <c r="EH17" s="114"/>
      <c r="EI17" s="114"/>
      <c r="EJ17" s="114"/>
      <c r="EK17" s="114"/>
      <c r="EL17" s="114"/>
      <c r="EM17" s="114"/>
      <c r="EN17" s="114"/>
      <c r="EO17" s="114"/>
      <c r="EP17" s="114"/>
      <c r="EQ17" s="114"/>
      <c r="ER17" s="114"/>
      <c r="ES17" s="114"/>
      <c r="ET17" s="114"/>
      <c r="EU17" s="114"/>
      <c r="EV17" s="114"/>
      <c r="EW17" s="114"/>
      <c r="EX17" s="114"/>
      <c r="EY17" s="114"/>
      <c r="EZ17" s="5"/>
      <c r="FA17" s="5"/>
      <c r="FB17" s="5"/>
      <c r="FC17" s="220"/>
      <c r="FD17" s="5"/>
      <c r="FE17" s="5"/>
    </row>
    <row r="18" spans="1:196" x14ac:dyDescent="0.25">
      <c r="C18" s="5" t="s">
        <v>2320</v>
      </c>
      <c r="D18" s="7"/>
      <c r="E18" s="7"/>
      <c r="F18" s="152">
        <f t="shared" ref="F18:BQ18" si="101">F6-E6</f>
        <v>31</v>
      </c>
      <c r="G18" s="152">
        <f t="shared" si="101"/>
        <v>21</v>
      </c>
      <c r="H18" s="152">
        <f t="shared" si="101"/>
        <v>21</v>
      </c>
      <c r="I18" s="152">
        <f t="shared" si="101"/>
        <v>24</v>
      </c>
      <c r="J18" s="152">
        <f t="shared" si="101"/>
        <v>33</v>
      </c>
      <c r="K18" s="152">
        <f t="shared" si="101"/>
        <v>31</v>
      </c>
      <c r="L18" s="152">
        <f t="shared" si="101"/>
        <v>14</v>
      </c>
      <c r="M18" s="152">
        <f t="shared" si="101"/>
        <v>26</v>
      </c>
      <c r="N18" s="152">
        <f t="shared" si="101"/>
        <v>63</v>
      </c>
      <c r="O18" s="152">
        <f t="shared" si="101"/>
        <v>60</v>
      </c>
      <c r="P18" s="152">
        <f t="shared" si="101"/>
        <v>90</v>
      </c>
      <c r="Q18" s="152">
        <f t="shared" si="101"/>
        <v>52</v>
      </c>
      <c r="R18" s="152">
        <f t="shared" si="101"/>
        <v>97</v>
      </c>
      <c r="S18" s="152">
        <f t="shared" si="101"/>
        <v>54</v>
      </c>
      <c r="T18" s="152">
        <f t="shared" si="101"/>
        <v>66</v>
      </c>
      <c r="U18" s="152">
        <f t="shared" si="101"/>
        <v>108</v>
      </c>
      <c r="V18" s="152">
        <f t="shared" si="101"/>
        <v>315</v>
      </c>
      <c r="W18" s="152">
        <f t="shared" si="101"/>
        <v>244</v>
      </c>
      <c r="X18" s="152">
        <f t="shared" si="101"/>
        <v>400</v>
      </c>
      <c r="Y18" s="152">
        <f t="shared" si="101"/>
        <v>762</v>
      </c>
      <c r="Z18" s="152">
        <f t="shared" si="101"/>
        <v>443</v>
      </c>
      <c r="AA18" s="152">
        <f t="shared" si="101"/>
        <v>28</v>
      </c>
      <c r="AB18" s="152">
        <f t="shared" si="101"/>
        <v>117</v>
      </c>
      <c r="AC18" s="152">
        <f t="shared" si="101"/>
        <v>1392</v>
      </c>
      <c r="AD18" s="152">
        <f t="shared" si="101"/>
        <v>415</v>
      </c>
      <c r="AE18" s="152">
        <f t="shared" si="101"/>
        <v>300</v>
      </c>
      <c r="AF18" s="152">
        <f t="shared" si="101"/>
        <v>333</v>
      </c>
      <c r="AG18" s="152">
        <f t="shared" si="101"/>
        <v>336</v>
      </c>
      <c r="AH18" s="152">
        <f t="shared" si="101"/>
        <v>267</v>
      </c>
      <c r="AI18" s="152">
        <f t="shared" si="101"/>
        <v>172</v>
      </c>
      <c r="AJ18" s="152">
        <f t="shared" si="101"/>
        <v>212</v>
      </c>
      <c r="AK18" s="152">
        <f t="shared" si="101"/>
        <v>255</v>
      </c>
      <c r="AL18" s="152">
        <f t="shared" si="101"/>
        <v>337</v>
      </c>
      <c r="AM18" s="152">
        <f t="shared" si="101"/>
        <v>556</v>
      </c>
      <c r="AN18" s="152">
        <f t="shared" si="101"/>
        <v>1291</v>
      </c>
      <c r="AO18" s="152">
        <f t="shared" si="101"/>
        <v>1494</v>
      </c>
      <c r="AP18" s="152">
        <f t="shared" si="101"/>
        <v>1255</v>
      </c>
      <c r="AQ18" s="152">
        <f t="shared" si="101"/>
        <v>1770</v>
      </c>
      <c r="AR18" s="152">
        <f t="shared" si="101"/>
        <v>375</v>
      </c>
      <c r="AS18" s="152">
        <f t="shared" si="101"/>
        <v>2714</v>
      </c>
      <c r="AT18" s="152">
        <f t="shared" si="101"/>
        <v>1394</v>
      </c>
      <c r="AU18" s="152">
        <f t="shared" si="101"/>
        <v>2207</v>
      </c>
      <c r="AV18" s="152">
        <f t="shared" si="101"/>
        <v>1079</v>
      </c>
      <c r="AW18" s="152">
        <f t="shared" si="101"/>
        <v>1986</v>
      </c>
      <c r="AX18" s="152">
        <f t="shared" si="101"/>
        <v>1401</v>
      </c>
      <c r="AY18" s="152">
        <f t="shared" si="101"/>
        <v>1247</v>
      </c>
      <c r="AZ18" s="152">
        <f t="shared" si="101"/>
        <v>1132</v>
      </c>
      <c r="BA18" s="152">
        <f t="shared" si="101"/>
        <v>2154</v>
      </c>
      <c r="BB18" s="152">
        <f t="shared" si="101"/>
        <v>2799</v>
      </c>
      <c r="BC18" s="152">
        <f t="shared" si="101"/>
        <v>4633</v>
      </c>
      <c r="BD18" s="152">
        <f t="shared" si="101"/>
        <v>2301</v>
      </c>
      <c r="BE18" s="152">
        <f t="shared" si="101"/>
        <v>3655</v>
      </c>
      <c r="BF18" s="152">
        <f t="shared" si="101"/>
        <v>5930</v>
      </c>
      <c r="BG18" s="152">
        <f t="shared" si="101"/>
        <v>5103</v>
      </c>
      <c r="BH18" s="152">
        <f t="shared" si="101"/>
        <v>7757</v>
      </c>
      <c r="BI18" s="152">
        <f t="shared" si="101"/>
        <v>1641</v>
      </c>
      <c r="BJ18" s="152">
        <f t="shared" si="101"/>
        <v>4807</v>
      </c>
      <c r="BK18" s="152">
        <f t="shared" si="101"/>
        <v>4857</v>
      </c>
      <c r="BL18" s="152">
        <f t="shared" si="101"/>
        <v>4638</v>
      </c>
      <c r="BM18" s="152">
        <f t="shared" si="101"/>
        <v>5064</v>
      </c>
      <c r="BN18" s="152">
        <f t="shared" si="101"/>
        <v>5131</v>
      </c>
      <c r="BO18" s="152">
        <f t="shared" si="101"/>
        <v>5718</v>
      </c>
      <c r="BP18" s="152">
        <f t="shared" si="101"/>
        <v>5990</v>
      </c>
      <c r="BQ18" s="152">
        <f t="shared" si="101"/>
        <v>4489</v>
      </c>
      <c r="BR18" s="152">
        <f t="shared" ref="BR18:CQ18" si="102">BR6-BQ6</f>
        <v>4528</v>
      </c>
      <c r="BS18" s="152">
        <f t="shared" si="102"/>
        <v>4590</v>
      </c>
      <c r="BT18" s="152">
        <f t="shared" si="102"/>
        <v>4860</v>
      </c>
      <c r="BU18" s="152">
        <f t="shared" si="102"/>
        <v>5226</v>
      </c>
      <c r="BV18" s="152">
        <f t="shared" si="102"/>
        <v>5693</v>
      </c>
      <c r="BW18" s="152">
        <f t="shared" si="102"/>
        <v>5918</v>
      </c>
      <c r="BX18" s="152">
        <f t="shared" si="102"/>
        <v>5406</v>
      </c>
      <c r="BY18" s="152">
        <f t="shared" si="102"/>
        <v>6135</v>
      </c>
      <c r="BZ18" s="152">
        <f t="shared" si="102"/>
        <v>9170</v>
      </c>
      <c r="CA18" s="152">
        <f t="shared" si="102"/>
        <v>5852</v>
      </c>
      <c r="CB18" s="152">
        <f t="shared" si="102"/>
        <v>8266</v>
      </c>
      <c r="CC18" s="152">
        <f t="shared" si="102"/>
        <v>6038</v>
      </c>
      <c r="CD18" s="152">
        <f t="shared" si="102"/>
        <v>7478</v>
      </c>
      <c r="CE18" s="152">
        <f t="shared" si="102"/>
        <v>7760</v>
      </c>
      <c r="CF18" s="152">
        <f t="shared" si="102"/>
        <v>7488</v>
      </c>
      <c r="CG18" s="152">
        <f t="shared" si="102"/>
        <v>4004</v>
      </c>
      <c r="CH18" s="152">
        <f t="shared" si="102"/>
        <v>6627</v>
      </c>
      <c r="CI18" s="152">
        <f t="shared" si="102"/>
        <v>6567</v>
      </c>
      <c r="CJ18" s="152">
        <f t="shared" si="102"/>
        <v>9222</v>
      </c>
      <c r="CK18" s="152">
        <f t="shared" si="102"/>
        <v>8344</v>
      </c>
      <c r="CL18" s="152">
        <f t="shared" si="102"/>
        <v>9947</v>
      </c>
      <c r="CM18" s="152">
        <f t="shared" si="102"/>
        <v>10094</v>
      </c>
      <c r="CN18" s="152">
        <f t="shared" si="102"/>
        <v>8401</v>
      </c>
      <c r="CO18" s="152">
        <f t="shared" si="102"/>
        <v>7325</v>
      </c>
      <c r="CP18" s="152">
        <f t="shared" si="102"/>
        <v>9071</v>
      </c>
      <c r="CQ18" s="152">
        <f t="shared" si="102"/>
        <v>10046</v>
      </c>
      <c r="CR18" s="152">
        <f>CR6-CQ6</f>
        <v>13015</v>
      </c>
      <c r="CS18" s="225">
        <f>CS6-CR6-50499</f>
        <v>18202</v>
      </c>
      <c r="CT18" s="152">
        <f t="shared" ref="CT18:DP18" si="103">CT6-CS6</f>
        <v>21114</v>
      </c>
      <c r="CU18" s="152">
        <f t="shared" si="103"/>
        <v>22046</v>
      </c>
      <c r="CV18" s="152">
        <f t="shared" si="103"/>
        <v>25575</v>
      </c>
      <c r="CW18" s="152">
        <f t="shared" si="103"/>
        <v>29379</v>
      </c>
      <c r="CX18" s="152">
        <f t="shared" si="103"/>
        <v>48543</v>
      </c>
      <c r="CY18" s="152">
        <f t="shared" si="103"/>
        <v>68709</v>
      </c>
      <c r="CZ18" s="152">
        <f t="shared" si="103"/>
        <v>58861</v>
      </c>
      <c r="DA18" s="152">
        <f t="shared" si="103"/>
        <v>52058</v>
      </c>
      <c r="DB18" s="152">
        <f t="shared" si="103"/>
        <v>58971</v>
      </c>
      <c r="DC18" s="152">
        <f t="shared" si="103"/>
        <v>65433</v>
      </c>
      <c r="DD18" s="152">
        <f t="shared" si="103"/>
        <v>50895</v>
      </c>
      <c r="DE18" s="152">
        <f t="shared" si="103"/>
        <v>61868</v>
      </c>
      <c r="DF18" s="152">
        <f t="shared" si="103"/>
        <v>62794</v>
      </c>
      <c r="DG18" s="152">
        <f t="shared" si="103"/>
        <v>59443</v>
      </c>
      <c r="DH18" s="152">
        <f t="shared" si="103"/>
        <v>60439</v>
      </c>
      <c r="DI18" s="152">
        <f t="shared" si="103"/>
        <v>61460</v>
      </c>
      <c r="DJ18" s="152">
        <f t="shared" si="103"/>
        <v>57007</v>
      </c>
      <c r="DK18" s="152">
        <f t="shared" si="103"/>
        <v>58499</v>
      </c>
      <c r="DL18" s="152">
        <f t="shared" si="103"/>
        <v>68198</v>
      </c>
      <c r="DM18" s="152">
        <f t="shared" si="103"/>
        <v>66030</v>
      </c>
      <c r="DN18" s="152">
        <f t="shared" si="103"/>
        <v>75086</v>
      </c>
      <c r="DO18" s="152">
        <f t="shared" si="103"/>
        <v>73150</v>
      </c>
      <c r="DP18" s="152">
        <f t="shared" si="103"/>
        <v>65628</v>
      </c>
      <c r="DQ18" s="152">
        <f t="shared" ref="DQ18:DT18" si="104">DQ6-DP6</f>
        <v>46441</v>
      </c>
      <c r="DR18" s="152">
        <f t="shared" ref="DR18" si="105">DR6-DQ6</f>
        <v>61269</v>
      </c>
      <c r="DS18" s="152">
        <f t="shared" si="104"/>
        <v>65066</v>
      </c>
      <c r="DT18" s="152">
        <f t="shared" si="104"/>
        <v>77010</v>
      </c>
      <c r="DU18" s="114"/>
      <c r="DV18" s="114"/>
      <c r="DW18" s="114"/>
      <c r="DX18" s="114"/>
      <c r="DY18" s="114"/>
      <c r="DZ18" s="114"/>
      <c r="EA18" s="114"/>
      <c r="EB18" s="114"/>
      <c r="EC18" s="114"/>
      <c r="ED18" s="114"/>
      <c r="EE18" s="114"/>
      <c r="EF18" s="114"/>
      <c r="EG18" s="114"/>
      <c r="EH18" s="114"/>
      <c r="EI18" s="114"/>
      <c r="EJ18" s="114"/>
      <c r="EK18" s="114"/>
      <c r="EL18" s="114"/>
      <c r="EM18" s="114"/>
      <c r="EN18" s="114"/>
      <c r="EO18" s="114"/>
      <c r="EP18" s="114"/>
      <c r="EQ18" s="114"/>
      <c r="ER18" s="114"/>
      <c r="ES18" s="114"/>
      <c r="ET18" s="114"/>
      <c r="EU18" s="114"/>
      <c r="EV18" s="114"/>
      <c r="EW18" s="114"/>
      <c r="EX18" s="114"/>
      <c r="EY18" s="114"/>
      <c r="EZ18" s="5"/>
      <c r="FA18" s="5"/>
      <c r="FB18" s="5"/>
      <c r="FC18" s="220"/>
      <c r="FD18" s="5"/>
      <c r="FE18" s="5"/>
      <c r="FH18" s="419"/>
    </row>
    <row r="19" spans="1:196" x14ac:dyDescent="0.25">
      <c r="C19" s="5" t="s">
        <v>515</v>
      </c>
      <c r="D19" s="7"/>
      <c r="E19" s="7"/>
      <c r="F19" s="152">
        <f t="shared" ref="F19:BQ19" si="106">F7-E7</f>
        <v>0</v>
      </c>
      <c r="G19" s="152">
        <f t="shared" si="106"/>
        <v>0</v>
      </c>
      <c r="H19" s="152">
        <f t="shared" si="106"/>
        <v>0</v>
      </c>
      <c r="I19" s="152">
        <f t="shared" si="106"/>
        <v>0</v>
      </c>
      <c r="J19" s="152">
        <f t="shared" si="106"/>
        <v>0</v>
      </c>
      <c r="K19" s="152">
        <f t="shared" si="106"/>
        <v>0</v>
      </c>
      <c r="L19" s="152">
        <f t="shared" si="106"/>
        <v>2</v>
      </c>
      <c r="M19" s="152">
        <f t="shared" si="106"/>
        <v>0</v>
      </c>
      <c r="N19" s="152">
        <f t="shared" si="106"/>
        <v>0</v>
      </c>
      <c r="O19" s="152">
        <f t="shared" si="106"/>
        <v>0</v>
      </c>
      <c r="P19" s="152">
        <f t="shared" si="106"/>
        <v>0</v>
      </c>
      <c r="Q19" s="152">
        <f t="shared" si="106"/>
        <v>0</v>
      </c>
      <c r="R19" s="152">
        <f t="shared" si="106"/>
        <v>1</v>
      </c>
      <c r="S19" s="152">
        <f t="shared" si="106"/>
        <v>0</v>
      </c>
      <c r="T19" s="152">
        <f t="shared" si="106"/>
        <v>0</v>
      </c>
      <c r="U19" s="152">
        <f t="shared" si="106"/>
        <v>1</v>
      </c>
      <c r="V19" s="152">
        <f t="shared" si="106"/>
        <v>4</v>
      </c>
      <c r="W19" s="152">
        <f t="shared" si="106"/>
        <v>0</v>
      </c>
      <c r="X19" s="152">
        <f t="shared" si="106"/>
        <v>0</v>
      </c>
      <c r="Y19" s="152">
        <f t="shared" si="106"/>
        <v>1</v>
      </c>
      <c r="Z19" s="152">
        <f t="shared" si="106"/>
        <v>0</v>
      </c>
      <c r="AA19" s="152">
        <f t="shared" si="106"/>
        <v>0</v>
      </c>
      <c r="AB19" s="152">
        <f t="shared" si="106"/>
        <v>0</v>
      </c>
      <c r="AC19" s="152">
        <f t="shared" si="106"/>
        <v>0</v>
      </c>
      <c r="AD19" s="152">
        <f t="shared" si="106"/>
        <v>0</v>
      </c>
      <c r="AE19" s="152">
        <f t="shared" si="106"/>
        <v>0</v>
      </c>
      <c r="AF19" s="152">
        <f t="shared" si="106"/>
        <v>0</v>
      </c>
      <c r="AG19" s="152">
        <f t="shared" si="106"/>
        <v>0</v>
      </c>
      <c r="AH19" s="152">
        <f t="shared" si="106"/>
        <v>0</v>
      </c>
      <c r="AI19" s="152">
        <f t="shared" si="106"/>
        <v>0</v>
      </c>
      <c r="AJ19" s="152">
        <f t="shared" si="106"/>
        <v>0</v>
      </c>
      <c r="AK19" s="152">
        <f t="shared" si="106"/>
        <v>4</v>
      </c>
      <c r="AL19" s="152">
        <f t="shared" si="106"/>
        <v>0</v>
      </c>
      <c r="AM19" s="152">
        <f t="shared" si="106"/>
        <v>2</v>
      </c>
      <c r="AN19" s="152">
        <f t="shared" si="106"/>
        <v>5</v>
      </c>
      <c r="AO19" s="152">
        <f t="shared" si="106"/>
        <v>3</v>
      </c>
      <c r="AP19" s="152">
        <f t="shared" si="106"/>
        <v>12</v>
      </c>
      <c r="AQ19" s="152">
        <f t="shared" si="106"/>
        <v>5</v>
      </c>
      <c r="AR19" s="152">
        <f t="shared" si="106"/>
        <v>11</v>
      </c>
      <c r="AS19" s="152">
        <f t="shared" si="106"/>
        <v>34</v>
      </c>
      <c r="AT19" s="152">
        <f t="shared" si="106"/>
        <v>30</v>
      </c>
      <c r="AU19" s="152">
        <f t="shared" si="106"/>
        <v>48</v>
      </c>
      <c r="AV19" s="152">
        <f t="shared" si="106"/>
        <v>43</v>
      </c>
      <c r="AW19" s="152">
        <f t="shared" si="106"/>
        <v>67</v>
      </c>
      <c r="AX19" s="152">
        <f t="shared" si="106"/>
        <v>46</v>
      </c>
      <c r="AY19" s="152">
        <f t="shared" si="106"/>
        <v>54</v>
      </c>
      <c r="AZ19" s="152">
        <f t="shared" si="106"/>
        <v>83</v>
      </c>
      <c r="BA19" s="152">
        <f t="shared" si="106"/>
        <v>134</v>
      </c>
      <c r="BB19" s="152">
        <f t="shared" si="106"/>
        <v>208</v>
      </c>
      <c r="BC19" s="152">
        <f t="shared" si="106"/>
        <v>342</v>
      </c>
      <c r="BD19" s="152">
        <f t="shared" si="106"/>
        <v>232</v>
      </c>
      <c r="BE19" s="152">
        <f t="shared" si="106"/>
        <v>171</v>
      </c>
      <c r="BF19" s="152">
        <f t="shared" si="106"/>
        <v>407</v>
      </c>
      <c r="BG19" s="152">
        <f t="shared" si="106"/>
        <v>676</v>
      </c>
      <c r="BH19" s="152">
        <f t="shared" si="106"/>
        <v>643</v>
      </c>
      <c r="BI19" s="152">
        <f t="shared" si="106"/>
        <v>714</v>
      </c>
      <c r="BJ19" s="152">
        <f t="shared" si="106"/>
        <v>1035</v>
      </c>
      <c r="BK19" s="152">
        <f t="shared" si="106"/>
        <v>665</v>
      </c>
      <c r="BL19" s="152">
        <f t="shared" si="106"/>
        <v>967</v>
      </c>
      <c r="BM19" s="152">
        <f t="shared" si="106"/>
        <v>1427</v>
      </c>
      <c r="BN19" s="152">
        <f t="shared" si="106"/>
        <v>1452</v>
      </c>
      <c r="BO19" s="152">
        <f t="shared" si="106"/>
        <v>2129</v>
      </c>
      <c r="BP19" s="152">
        <f t="shared" si="106"/>
        <v>2921</v>
      </c>
      <c r="BQ19" s="152">
        <f t="shared" si="106"/>
        <v>2510</v>
      </c>
      <c r="BR19" s="152">
        <f t="shared" ref="BR19:DW19" si="107">BR7-BQ7</f>
        <v>2433</v>
      </c>
      <c r="BS19" s="152">
        <f t="shared" si="107"/>
        <v>2619</v>
      </c>
      <c r="BT19" s="152">
        <f t="shared" si="107"/>
        <v>3009</v>
      </c>
      <c r="BU19" s="152">
        <f t="shared" si="107"/>
        <v>4324</v>
      </c>
      <c r="BV19" s="152">
        <f t="shared" si="107"/>
        <v>4244</v>
      </c>
      <c r="BW19" s="152">
        <f t="shared" si="107"/>
        <v>4450</v>
      </c>
      <c r="BX19" s="152">
        <f t="shared" si="107"/>
        <v>3735</v>
      </c>
      <c r="BY19" s="152">
        <f t="shared" si="107"/>
        <v>5903</v>
      </c>
      <c r="BZ19" s="152">
        <f t="shared" si="107"/>
        <v>3802</v>
      </c>
      <c r="CA19" s="152">
        <f t="shared" si="107"/>
        <v>3634</v>
      </c>
      <c r="CB19" s="152">
        <f t="shared" si="107"/>
        <v>5491</v>
      </c>
      <c r="CC19" s="152">
        <f t="shared" si="107"/>
        <v>4344</v>
      </c>
      <c r="CD19" s="152">
        <f t="shared" si="107"/>
        <v>5195</v>
      </c>
      <c r="CE19" s="152">
        <f t="shared" si="107"/>
        <v>4623</v>
      </c>
      <c r="CF19" s="152">
        <f t="shared" si="107"/>
        <v>4450</v>
      </c>
      <c r="CG19" s="152">
        <f t="shared" si="107"/>
        <v>3543</v>
      </c>
      <c r="CH19" s="152">
        <f t="shared" si="107"/>
        <v>4468</v>
      </c>
      <c r="CI19" s="152">
        <f t="shared" si="107"/>
        <v>3969</v>
      </c>
      <c r="CJ19" s="152">
        <f t="shared" si="107"/>
        <v>3868</v>
      </c>
      <c r="CK19" s="152">
        <f t="shared" si="107"/>
        <v>4673</v>
      </c>
      <c r="CL19" s="152">
        <f t="shared" si="107"/>
        <v>4398</v>
      </c>
      <c r="CM19" s="152">
        <f t="shared" si="107"/>
        <v>4467</v>
      </c>
      <c r="CN19" s="152">
        <f t="shared" si="107"/>
        <v>3023</v>
      </c>
      <c r="CO19" s="152">
        <f t="shared" si="107"/>
        <v>3643</v>
      </c>
      <c r="CP19" s="152">
        <f t="shared" si="107"/>
        <v>3776</v>
      </c>
      <c r="CQ19" s="152">
        <f t="shared" si="107"/>
        <v>3831</v>
      </c>
      <c r="CR19" s="152">
        <f t="shared" si="107"/>
        <v>3641</v>
      </c>
      <c r="CS19" s="152">
        <f>CS7-CR7</f>
        <v>3583</v>
      </c>
      <c r="CT19" s="152">
        <f t="shared" si="107"/>
        <v>2685</v>
      </c>
      <c r="CU19" s="152">
        <f t="shared" si="107"/>
        <v>2729</v>
      </c>
      <c r="CV19" s="152">
        <f t="shared" si="107"/>
        <v>2455</v>
      </c>
      <c r="CW19" s="152">
        <f t="shared" si="107"/>
        <v>1888</v>
      </c>
      <c r="CX19" s="152">
        <f t="shared" si="107"/>
        <v>3059</v>
      </c>
      <c r="CY19" s="152">
        <f t="shared" si="107"/>
        <v>2819</v>
      </c>
      <c r="CZ19" s="152">
        <f t="shared" si="107"/>
        <v>2750</v>
      </c>
      <c r="DA19" s="152">
        <f t="shared" si="107"/>
        <v>2441</v>
      </c>
      <c r="DB19" s="152">
        <f t="shared" si="107"/>
        <v>1918</v>
      </c>
      <c r="DC19" s="152">
        <f t="shared" si="107"/>
        <v>2203</v>
      </c>
      <c r="DD19" s="152">
        <f t="shared" si="107"/>
        <v>2031</v>
      </c>
      <c r="DE19" s="152">
        <f t="shared" si="107"/>
        <v>2485</v>
      </c>
      <c r="DF19" s="152">
        <f t="shared" si="107"/>
        <v>2109</v>
      </c>
      <c r="DG19" s="152">
        <f t="shared" si="107"/>
        <v>1679</v>
      </c>
      <c r="DH19" s="152">
        <f t="shared" si="107"/>
        <v>1452</v>
      </c>
      <c r="DI19" s="152">
        <f t="shared" si="107"/>
        <v>1186</v>
      </c>
      <c r="DJ19" s="152">
        <f t="shared" si="107"/>
        <v>1352</v>
      </c>
      <c r="DK19" s="152">
        <f t="shared" si="107"/>
        <v>1505</v>
      </c>
      <c r="DL19" s="152">
        <f t="shared" si="107"/>
        <v>1543</v>
      </c>
      <c r="DM19" s="152">
        <f t="shared" si="107"/>
        <v>1407</v>
      </c>
      <c r="DN19" s="152">
        <f t="shared" si="107"/>
        <v>1545</v>
      </c>
      <c r="DO19" s="152">
        <f t="shared" si="107"/>
        <v>1040</v>
      </c>
      <c r="DP19" s="152">
        <f t="shared" si="107"/>
        <v>1017</v>
      </c>
      <c r="DQ19" s="152">
        <f t="shared" si="107"/>
        <v>1104</v>
      </c>
      <c r="DR19" s="152">
        <f t="shared" si="107"/>
        <v>1048</v>
      </c>
      <c r="DS19" s="152">
        <f t="shared" si="107"/>
        <v>1167</v>
      </c>
      <c r="DT19" s="152">
        <f t="shared" si="107"/>
        <v>1357</v>
      </c>
      <c r="DU19" s="152">
        <f t="shared" si="107"/>
        <v>1277</v>
      </c>
      <c r="DV19" s="152">
        <f t="shared" si="107"/>
        <v>809</v>
      </c>
      <c r="DW19" s="152">
        <f t="shared" si="107"/>
        <v>694</v>
      </c>
      <c r="DX19" s="152">
        <f>DX7-DW7</f>
        <v>690</v>
      </c>
      <c r="DY19" s="152">
        <f>DY7-DX7</f>
        <v>787</v>
      </c>
      <c r="DZ19" s="152">
        <f>DZ7-DY7</f>
        <v>655</v>
      </c>
      <c r="EA19" s="152">
        <f>EA7-DZ7</f>
        <v>718</v>
      </c>
      <c r="EB19" s="225">
        <v>869</v>
      </c>
      <c r="EC19" s="152">
        <f t="shared" ref="EC19:EY19" si="108">EC7-EB7</f>
        <v>427</v>
      </c>
      <c r="ED19" s="152">
        <f t="shared" si="108"/>
        <v>383</v>
      </c>
      <c r="EE19" s="152">
        <f t="shared" si="108"/>
        <v>568</v>
      </c>
      <c r="EF19" s="152">
        <f t="shared" si="108"/>
        <v>585</v>
      </c>
      <c r="EG19" s="152">
        <f t="shared" si="108"/>
        <v>548</v>
      </c>
      <c r="EH19" s="152">
        <f t="shared" si="108"/>
        <v>559</v>
      </c>
      <c r="EI19" s="152">
        <f t="shared" si="108"/>
        <v>499</v>
      </c>
      <c r="EJ19" s="152">
        <f t="shared" si="108"/>
        <v>292</v>
      </c>
      <c r="EK19" s="152">
        <f t="shared" si="108"/>
        <v>158</v>
      </c>
      <c r="EL19" s="152">
        <f t="shared" si="108"/>
        <v>710</v>
      </c>
      <c r="EM19" s="152">
        <f t="shared" si="108"/>
        <v>126</v>
      </c>
      <c r="EN19" s="152">
        <f t="shared" si="108"/>
        <v>388</v>
      </c>
      <c r="EO19" s="152">
        <f t="shared" si="108"/>
        <v>512</v>
      </c>
      <c r="EP19" s="152">
        <f t="shared" si="108"/>
        <v>441</v>
      </c>
      <c r="EQ19" s="152">
        <f t="shared" si="108"/>
        <v>363</v>
      </c>
      <c r="ER19" s="225">
        <v>305</v>
      </c>
      <c r="ES19" s="152">
        <f t="shared" si="108"/>
        <v>329</v>
      </c>
      <c r="ET19" s="152">
        <f t="shared" si="108"/>
        <v>328</v>
      </c>
      <c r="EU19" s="152">
        <f t="shared" si="108"/>
        <v>336</v>
      </c>
      <c r="EV19" s="152">
        <f t="shared" si="108"/>
        <v>381</v>
      </c>
      <c r="EW19" s="152">
        <f t="shared" si="108"/>
        <v>364</v>
      </c>
      <c r="EX19" s="152">
        <f t="shared" si="108"/>
        <v>336</v>
      </c>
      <c r="EY19" s="152">
        <f t="shared" si="108"/>
        <v>260</v>
      </c>
      <c r="EZ19" s="81"/>
      <c r="FA19" s="81"/>
      <c r="FB19" s="5"/>
      <c r="FC19" s="220"/>
      <c r="FD19" s="5"/>
      <c r="FE19" s="5"/>
    </row>
    <row r="20" spans="1:196" x14ac:dyDescent="0.25">
      <c r="A20" s="67"/>
      <c r="B20" s="67"/>
      <c r="C20" s="5" t="s">
        <v>516</v>
      </c>
      <c r="D20" s="7"/>
      <c r="E20" s="8"/>
      <c r="F20" s="149">
        <v>0</v>
      </c>
      <c r="G20" s="149">
        <v>0</v>
      </c>
      <c r="H20" s="149">
        <v>0</v>
      </c>
      <c r="I20" s="149">
        <v>0</v>
      </c>
      <c r="J20" s="149">
        <v>0</v>
      </c>
      <c r="K20" s="149">
        <v>0</v>
      </c>
      <c r="L20" s="149">
        <v>0</v>
      </c>
      <c r="M20" s="149">
        <v>0</v>
      </c>
      <c r="N20" s="149">
        <v>0</v>
      </c>
      <c r="O20" s="149">
        <v>0</v>
      </c>
      <c r="P20" s="149">
        <v>0</v>
      </c>
      <c r="Q20" s="149">
        <v>0</v>
      </c>
      <c r="R20" s="149">
        <v>0</v>
      </c>
      <c r="S20" s="149">
        <v>0</v>
      </c>
      <c r="T20" s="149">
        <v>0</v>
      </c>
      <c r="U20" s="149">
        <v>0</v>
      </c>
      <c r="V20" s="149">
        <v>0</v>
      </c>
      <c r="W20" s="149">
        <v>0</v>
      </c>
      <c r="X20" s="149">
        <v>0</v>
      </c>
      <c r="Y20" s="149">
        <v>0</v>
      </c>
      <c r="Z20" s="149">
        <v>0</v>
      </c>
      <c r="AA20" s="149">
        <v>0</v>
      </c>
      <c r="AB20" s="149">
        <v>0</v>
      </c>
      <c r="AC20" s="149">
        <v>0</v>
      </c>
      <c r="AD20" s="149">
        <v>0</v>
      </c>
      <c r="AE20" s="149">
        <v>0</v>
      </c>
      <c r="AF20" s="149">
        <v>0</v>
      </c>
      <c r="AG20" s="149">
        <v>0</v>
      </c>
      <c r="AH20" s="149">
        <v>0</v>
      </c>
      <c r="AI20" s="149">
        <v>0</v>
      </c>
      <c r="AJ20" s="149">
        <v>0</v>
      </c>
      <c r="AK20" s="149">
        <v>0</v>
      </c>
      <c r="AL20" s="149">
        <v>0</v>
      </c>
      <c r="AM20" s="149">
        <v>0</v>
      </c>
      <c r="AN20" s="149">
        <v>0</v>
      </c>
      <c r="AO20" s="149">
        <v>0</v>
      </c>
      <c r="AP20" s="149">
        <v>0</v>
      </c>
      <c r="AQ20" s="149">
        <v>0</v>
      </c>
      <c r="AR20" s="149">
        <v>0</v>
      </c>
      <c r="AS20" s="149">
        <v>0</v>
      </c>
      <c r="AT20" s="149">
        <v>0</v>
      </c>
      <c r="AU20" s="149">
        <v>0</v>
      </c>
      <c r="AV20" s="149">
        <v>0</v>
      </c>
      <c r="AW20" s="149">
        <v>0</v>
      </c>
      <c r="AX20" s="149">
        <v>0</v>
      </c>
      <c r="AY20" s="149">
        <v>0</v>
      </c>
      <c r="AZ20" s="149">
        <v>0</v>
      </c>
      <c r="BA20" s="149">
        <v>0</v>
      </c>
      <c r="BB20" s="149">
        <v>0</v>
      </c>
      <c r="BC20" s="149">
        <v>0</v>
      </c>
      <c r="BD20" s="149">
        <v>0</v>
      </c>
      <c r="BE20" s="149">
        <v>0</v>
      </c>
      <c r="BF20" s="149">
        <v>0</v>
      </c>
      <c r="BG20" s="149">
        <v>0</v>
      </c>
      <c r="BH20" s="149">
        <v>0</v>
      </c>
      <c r="BI20" s="149">
        <v>0</v>
      </c>
      <c r="BJ20" s="149">
        <v>0</v>
      </c>
      <c r="BK20" s="149">
        <v>0</v>
      </c>
      <c r="BL20" s="149">
        <v>0</v>
      </c>
      <c r="BM20" s="149">
        <v>0</v>
      </c>
      <c r="BN20" s="149">
        <v>0</v>
      </c>
      <c r="BO20" s="149">
        <v>0</v>
      </c>
      <c r="BP20" s="150">
        <v>5</v>
      </c>
      <c r="BQ20" s="150">
        <v>10</v>
      </c>
      <c r="BR20" s="150">
        <v>69</v>
      </c>
      <c r="BS20" s="150">
        <v>46</v>
      </c>
      <c r="BT20" s="150">
        <v>241</v>
      </c>
      <c r="BU20" s="150">
        <v>243</v>
      </c>
      <c r="BV20" s="150">
        <v>278</v>
      </c>
      <c r="BW20" s="150">
        <v>222</v>
      </c>
      <c r="BX20" s="150">
        <v>265</v>
      </c>
      <c r="BY20" s="150">
        <v>296</v>
      </c>
      <c r="BZ20" s="150">
        <v>341</v>
      </c>
      <c r="CA20" s="150">
        <v>254</v>
      </c>
      <c r="CB20" s="150">
        <v>374</v>
      </c>
      <c r="CC20" s="150">
        <v>331</v>
      </c>
      <c r="CD20" s="150">
        <v>511</v>
      </c>
      <c r="CE20" s="152">
        <f t="shared" ref="CE20:CR20" si="109">CE8-CD8</f>
        <v>610</v>
      </c>
      <c r="CF20" s="152">
        <f t="shared" si="109"/>
        <v>838</v>
      </c>
      <c r="CG20" s="152">
        <f t="shared" si="109"/>
        <v>799</v>
      </c>
      <c r="CH20" s="152">
        <f t="shared" si="109"/>
        <v>784</v>
      </c>
      <c r="CI20" s="152">
        <f t="shared" si="109"/>
        <v>634</v>
      </c>
      <c r="CJ20" s="152">
        <f t="shared" si="109"/>
        <v>749</v>
      </c>
      <c r="CK20" s="152">
        <f t="shared" si="109"/>
        <v>926</v>
      </c>
      <c r="CL20" s="152">
        <f t="shared" si="109"/>
        <v>1127</v>
      </c>
      <c r="CM20" s="152">
        <f t="shared" si="109"/>
        <v>1383</v>
      </c>
      <c r="CN20" s="152">
        <f t="shared" si="109"/>
        <v>1653</v>
      </c>
      <c r="CO20" s="152">
        <f t="shared" si="109"/>
        <v>658</v>
      </c>
      <c r="CP20" s="152">
        <f t="shared" si="109"/>
        <v>675</v>
      </c>
      <c r="CQ20" s="152">
        <f t="shared" si="109"/>
        <v>752</v>
      </c>
      <c r="CR20" s="152">
        <f t="shared" si="109"/>
        <v>1745</v>
      </c>
      <c r="CS20" s="152">
        <f>CS8-CR8</f>
        <v>1330</v>
      </c>
      <c r="CT20" s="152">
        <f t="shared" ref="CT20:DQ20" si="110">CT8-CS8</f>
        <v>1778</v>
      </c>
      <c r="CU20" s="152">
        <f t="shared" si="110"/>
        <v>1580</v>
      </c>
      <c r="CV20" s="152">
        <f t="shared" si="110"/>
        <v>1541</v>
      </c>
      <c r="CW20" s="152">
        <f t="shared" si="110"/>
        <v>2188</v>
      </c>
      <c r="CX20" s="152">
        <f t="shared" si="110"/>
        <v>2973</v>
      </c>
      <c r="CY20" s="152">
        <f t="shared" si="110"/>
        <v>3382</v>
      </c>
      <c r="CZ20" s="152">
        <f t="shared" si="110"/>
        <v>2056</v>
      </c>
      <c r="DA20" s="152">
        <f t="shared" si="110"/>
        <v>1898</v>
      </c>
      <c r="DB20" s="152">
        <f t="shared" si="110"/>
        <v>2067</v>
      </c>
      <c r="DC20" s="152">
        <f t="shared" si="110"/>
        <v>2203</v>
      </c>
      <c r="DD20" s="152">
        <f t="shared" si="110"/>
        <v>4080</v>
      </c>
      <c r="DE20" s="152">
        <f t="shared" si="110"/>
        <v>3129</v>
      </c>
      <c r="DF20" s="152">
        <f t="shared" si="110"/>
        <v>2540</v>
      </c>
      <c r="DG20" s="152">
        <f t="shared" si="110"/>
        <v>2217</v>
      </c>
      <c r="DH20" s="152">
        <f t="shared" si="110"/>
        <v>2471</v>
      </c>
      <c r="DI20" s="152">
        <f t="shared" si="110"/>
        <v>2691</v>
      </c>
      <c r="DJ20" s="152">
        <f t="shared" si="110"/>
        <v>2051</v>
      </c>
      <c r="DK20" s="152">
        <f t="shared" si="110"/>
        <v>1737</v>
      </c>
      <c r="DL20" s="152">
        <f t="shared" si="110"/>
        <v>1903</v>
      </c>
      <c r="DM20" s="152">
        <f t="shared" si="110"/>
        <v>2153</v>
      </c>
      <c r="DN20" s="152">
        <f t="shared" si="110"/>
        <v>1905</v>
      </c>
      <c r="DO20" s="152">
        <f t="shared" si="110"/>
        <v>2494</v>
      </c>
      <c r="DP20" s="152">
        <f t="shared" si="110"/>
        <v>1694</v>
      </c>
      <c r="DQ20" s="152">
        <f t="shared" si="110"/>
        <v>1308</v>
      </c>
      <c r="DR20" s="225">
        <v>1424</v>
      </c>
      <c r="DS20" s="152">
        <f t="shared" ref="DS20:EY21" si="111">DS8-DR8</f>
        <v>1448</v>
      </c>
      <c r="DT20" s="152">
        <f t="shared" si="111"/>
        <v>1930</v>
      </c>
      <c r="DU20" s="152">
        <f t="shared" si="111"/>
        <v>1682</v>
      </c>
      <c r="DV20" s="152">
        <f t="shared" si="111"/>
        <v>1596</v>
      </c>
      <c r="DW20" s="152">
        <f t="shared" si="111"/>
        <v>931</v>
      </c>
      <c r="DX20" s="225">
        <v>1314</v>
      </c>
      <c r="DY20" s="152">
        <f t="shared" si="111"/>
        <v>1226</v>
      </c>
      <c r="DZ20" s="152">
        <f t="shared" si="111"/>
        <v>1232</v>
      </c>
      <c r="EA20" s="152">
        <f t="shared" si="111"/>
        <v>1377</v>
      </c>
      <c r="EB20" s="152">
        <f t="shared" si="111"/>
        <v>1576</v>
      </c>
      <c r="EC20" s="152">
        <f t="shared" si="111"/>
        <v>1509</v>
      </c>
      <c r="ED20" s="152">
        <f t="shared" si="111"/>
        <v>1187</v>
      </c>
      <c r="EE20" s="152">
        <f t="shared" si="111"/>
        <v>1085</v>
      </c>
      <c r="EF20" s="152">
        <f t="shared" si="111"/>
        <v>1286</v>
      </c>
      <c r="EG20" s="152">
        <f t="shared" si="111"/>
        <v>1257</v>
      </c>
      <c r="EH20" s="152">
        <f t="shared" si="111"/>
        <v>1091</v>
      </c>
      <c r="EI20" s="152">
        <f t="shared" si="111"/>
        <v>1058</v>
      </c>
      <c r="EJ20" s="152">
        <f t="shared" si="111"/>
        <v>1034</v>
      </c>
      <c r="EK20" s="152">
        <f t="shared" si="111"/>
        <v>1047</v>
      </c>
      <c r="EL20" s="152">
        <f t="shared" si="111"/>
        <v>1031</v>
      </c>
      <c r="EM20" s="152">
        <f t="shared" si="111"/>
        <v>877</v>
      </c>
      <c r="EN20" s="152">
        <f t="shared" si="111"/>
        <v>878</v>
      </c>
      <c r="EO20" s="152">
        <f t="shared" si="111"/>
        <v>1029</v>
      </c>
      <c r="EP20" s="152">
        <f t="shared" si="111"/>
        <v>984</v>
      </c>
      <c r="EQ20" s="152">
        <f t="shared" si="111"/>
        <v>1151</v>
      </c>
      <c r="ER20" s="152">
        <f t="shared" si="111"/>
        <v>751</v>
      </c>
      <c r="ES20" s="152">
        <f t="shared" si="111"/>
        <v>950</v>
      </c>
      <c r="ET20" s="152">
        <f t="shared" si="111"/>
        <v>787</v>
      </c>
      <c r="EU20" s="152">
        <f t="shared" si="111"/>
        <v>882</v>
      </c>
      <c r="EV20" s="152">
        <f t="shared" si="111"/>
        <v>965</v>
      </c>
      <c r="EW20" s="152">
        <f t="shared" si="111"/>
        <v>931</v>
      </c>
      <c r="EX20" s="152">
        <f t="shared" si="111"/>
        <v>885</v>
      </c>
      <c r="EY20" s="152">
        <f t="shared" si="111"/>
        <v>698</v>
      </c>
      <c r="EZ20" s="81"/>
      <c r="FA20" s="81"/>
      <c r="FB20" s="5"/>
      <c r="FC20" s="220"/>
      <c r="FD20" s="5"/>
      <c r="FE20" s="5"/>
      <c r="FF20" s="67"/>
      <c r="FI20" s="67"/>
      <c r="FJ20" s="67"/>
      <c r="FK20" s="67"/>
      <c r="FL20" s="67"/>
      <c r="FM20" s="67"/>
      <c r="FN20" s="67"/>
      <c r="FO20" s="67"/>
      <c r="FP20" s="67"/>
      <c r="FQ20" s="67"/>
      <c r="FR20" s="67"/>
      <c r="FS20" s="67"/>
      <c r="FT20" s="67"/>
      <c r="FU20" s="67"/>
      <c r="FV20" s="67"/>
      <c r="FW20" s="67"/>
      <c r="FX20" s="67"/>
      <c r="FY20" s="67"/>
      <c r="FZ20" s="67"/>
      <c r="GA20" s="67"/>
      <c r="GB20" s="67"/>
      <c r="GC20" s="67"/>
      <c r="GD20" s="67"/>
      <c r="GE20" s="67"/>
      <c r="GF20" s="67"/>
      <c r="GG20" s="67"/>
      <c r="GH20" s="67"/>
      <c r="GI20" s="67"/>
      <c r="GJ20" s="67"/>
      <c r="GK20" s="67"/>
      <c r="GL20" s="67"/>
      <c r="GM20" s="67"/>
      <c r="GN20" s="67"/>
    </row>
    <row r="21" spans="1:196" x14ac:dyDescent="0.25">
      <c r="A21" s="67"/>
      <c r="B21" s="67"/>
      <c r="C21" s="5" t="s">
        <v>521</v>
      </c>
      <c r="D21" s="7"/>
      <c r="E21" s="8"/>
      <c r="F21" s="152">
        <f t="shared" ref="F21:BQ21" si="112">F9-E9</f>
        <v>0</v>
      </c>
      <c r="G21" s="152">
        <f t="shared" si="112"/>
        <v>0</v>
      </c>
      <c r="H21" s="152">
        <f t="shared" si="112"/>
        <v>0</v>
      </c>
      <c r="I21" s="152">
        <f t="shared" si="112"/>
        <v>0</v>
      </c>
      <c r="J21" s="152">
        <f t="shared" si="112"/>
        <v>0</v>
      </c>
      <c r="K21" s="152">
        <f t="shared" si="112"/>
        <v>0</v>
      </c>
      <c r="L21" s="152">
        <f t="shared" si="112"/>
        <v>2</v>
      </c>
      <c r="M21" s="152">
        <f t="shared" si="112"/>
        <v>0</v>
      </c>
      <c r="N21" s="152">
        <f t="shared" si="112"/>
        <v>0</v>
      </c>
      <c r="O21" s="152">
        <f t="shared" si="112"/>
        <v>0</v>
      </c>
      <c r="P21" s="152">
        <f t="shared" si="112"/>
        <v>0</v>
      </c>
      <c r="Q21" s="152">
        <f t="shared" si="112"/>
        <v>0</v>
      </c>
      <c r="R21" s="152">
        <f t="shared" si="112"/>
        <v>1</v>
      </c>
      <c r="S21" s="152">
        <f t="shared" si="112"/>
        <v>0</v>
      </c>
      <c r="T21" s="152">
        <f t="shared" si="112"/>
        <v>0</v>
      </c>
      <c r="U21" s="152">
        <f t="shared" si="112"/>
        <v>1</v>
      </c>
      <c r="V21" s="152">
        <f t="shared" si="112"/>
        <v>4</v>
      </c>
      <c r="W21" s="152">
        <f t="shared" si="112"/>
        <v>0</v>
      </c>
      <c r="X21" s="152">
        <f t="shared" si="112"/>
        <v>0</v>
      </c>
      <c r="Y21" s="152">
        <f t="shared" si="112"/>
        <v>1</v>
      </c>
      <c r="Z21" s="152">
        <f t="shared" si="112"/>
        <v>0</v>
      </c>
      <c r="AA21" s="152">
        <f t="shared" si="112"/>
        <v>0</v>
      </c>
      <c r="AB21" s="152">
        <f t="shared" si="112"/>
        <v>0</v>
      </c>
      <c r="AC21" s="152">
        <f t="shared" si="112"/>
        <v>0</v>
      </c>
      <c r="AD21" s="152">
        <f t="shared" si="112"/>
        <v>0</v>
      </c>
      <c r="AE21" s="152">
        <f t="shared" si="112"/>
        <v>0</v>
      </c>
      <c r="AF21" s="152">
        <f t="shared" si="112"/>
        <v>0</v>
      </c>
      <c r="AG21" s="152">
        <f t="shared" si="112"/>
        <v>0</v>
      </c>
      <c r="AH21" s="152">
        <f t="shared" si="112"/>
        <v>0</v>
      </c>
      <c r="AI21" s="152">
        <f t="shared" si="112"/>
        <v>0</v>
      </c>
      <c r="AJ21" s="152">
        <f t="shared" si="112"/>
        <v>0</v>
      </c>
      <c r="AK21" s="152">
        <f t="shared" si="112"/>
        <v>4</v>
      </c>
      <c r="AL21" s="152">
        <f t="shared" si="112"/>
        <v>0</v>
      </c>
      <c r="AM21" s="152">
        <f t="shared" si="112"/>
        <v>2</v>
      </c>
      <c r="AN21" s="152">
        <f t="shared" si="112"/>
        <v>5</v>
      </c>
      <c r="AO21" s="152">
        <f t="shared" si="112"/>
        <v>3</v>
      </c>
      <c r="AP21" s="152">
        <f t="shared" si="112"/>
        <v>12</v>
      </c>
      <c r="AQ21" s="152">
        <f t="shared" si="112"/>
        <v>5</v>
      </c>
      <c r="AR21" s="152">
        <f t="shared" si="112"/>
        <v>11</v>
      </c>
      <c r="AS21" s="152">
        <f t="shared" si="112"/>
        <v>34</v>
      </c>
      <c r="AT21" s="152">
        <f t="shared" si="112"/>
        <v>30</v>
      </c>
      <c r="AU21" s="152">
        <f t="shared" si="112"/>
        <v>48</v>
      </c>
      <c r="AV21" s="152">
        <f t="shared" si="112"/>
        <v>43</v>
      </c>
      <c r="AW21" s="152">
        <f t="shared" si="112"/>
        <v>67</v>
      </c>
      <c r="AX21" s="152">
        <f t="shared" si="112"/>
        <v>46</v>
      </c>
      <c r="AY21" s="152">
        <f t="shared" si="112"/>
        <v>54</v>
      </c>
      <c r="AZ21" s="152">
        <f t="shared" si="112"/>
        <v>83</v>
      </c>
      <c r="BA21" s="152">
        <f t="shared" si="112"/>
        <v>134</v>
      </c>
      <c r="BB21" s="152">
        <f t="shared" si="112"/>
        <v>208</v>
      </c>
      <c r="BC21" s="152">
        <f t="shared" si="112"/>
        <v>342</v>
      </c>
      <c r="BD21" s="152">
        <f t="shared" si="112"/>
        <v>232</v>
      </c>
      <c r="BE21" s="152">
        <f t="shared" si="112"/>
        <v>171</v>
      </c>
      <c r="BF21" s="152">
        <f t="shared" si="112"/>
        <v>407</v>
      </c>
      <c r="BG21" s="152">
        <f t="shared" si="112"/>
        <v>676</v>
      </c>
      <c r="BH21" s="152">
        <f t="shared" si="112"/>
        <v>643</v>
      </c>
      <c r="BI21" s="152">
        <f t="shared" si="112"/>
        <v>714</v>
      </c>
      <c r="BJ21" s="152">
        <f t="shared" si="112"/>
        <v>1035</v>
      </c>
      <c r="BK21" s="152">
        <f t="shared" si="112"/>
        <v>665</v>
      </c>
      <c r="BL21" s="152">
        <f t="shared" si="112"/>
        <v>967</v>
      </c>
      <c r="BM21" s="152">
        <f t="shared" si="112"/>
        <v>1427</v>
      </c>
      <c r="BN21" s="152">
        <f t="shared" si="112"/>
        <v>1452</v>
      </c>
      <c r="BO21" s="152">
        <f t="shared" si="112"/>
        <v>2129</v>
      </c>
      <c r="BP21" s="152">
        <f t="shared" si="112"/>
        <v>2926</v>
      </c>
      <c r="BQ21" s="152">
        <f t="shared" si="112"/>
        <v>2520</v>
      </c>
      <c r="BR21" s="152">
        <f t="shared" ref="BR21:DP21" si="113">BR9-BQ9</f>
        <v>2502</v>
      </c>
      <c r="BS21" s="152">
        <f t="shared" si="113"/>
        <v>2665</v>
      </c>
      <c r="BT21" s="152">
        <f t="shared" si="113"/>
        <v>3250</v>
      </c>
      <c r="BU21" s="152">
        <f t="shared" si="113"/>
        <v>4567</v>
      </c>
      <c r="BV21" s="152">
        <f t="shared" si="113"/>
        <v>4522</v>
      </c>
      <c r="BW21" s="152">
        <f t="shared" si="113"/>
        <v>4672</v>
      </c>
      <c r="BX21" s="152">
        <f t="shared" si="113"/>
        <v>4000</v>
      </c>
      <c r="BY21" s="152">
        <f t="shared" si="113"/>
        <v>6199</v>
      </c>
      <c r="BZ21" s="152">
        <f t="shared" si="113"/>
        <v>4143</v>
      </c>
      <c r="CA21" s="152">
        <f t="shared" si="113"/>
        <v>3888</v>
      </c>
      <c r="CB21" s="152">
        <f t="shared" si="113"/>
        <v>5865</v>
      </c>
      <c r="CC21" s="152">
        <f t="shared" si="113"/>
        <v>4675</v>
      </c>
      <c r="CD21" s="152">
        <f t="shared" si="113"/>
        <v>5706</v>
      </c>
      <c r="CE21" s="152">
        <f t="shared" si="113"/>
        <v>5233</v>
      </c>
      <c r="CF21" s="152">
        <f t="shared" si="113"/>
        <v>5288</v>
      </c>
      <c r="CG21" s="152">
        <f t="shared" si="113"/>
        <v>4342</v>
      </c>
      <c r="CH21" s="152">
        <f t="shared" si="113"/>
        <v>5252</v>
      </c>
      <c r="CI21" s="152">
        <f t="shared" si="113"/>
        <v>4603</v>
      </c>
      <c r="CJ21" s="152">
        <f t="shared" si="113"/>
        <v>4617</v>
      </c>
      <c r="CK21" s="152">
        <f t="shared" si="113"/>
        <v>5599</v>
      </c>
      <c r="CL21" s="152">
        <f t="shared" si="113"/>
        <v>5525</v>
      </c>
      <c r="CM21" s="152">
        <f t="shared" si="113"/>
        <v>5850</v>
      </c>
      <c r="CN21" s="152">
        <f t="shared" si="113"/>
        <v>4676</v>
      </c>
      <c r="CO21" s="152">
        <f t="shared" si="113"/>
        <v>4301</v>
      </c>
      <c r="CP21" s="152">
        <f t="shared" si="113"/>
        <v>4451</v>
      </c>
      <c r="CQ21" s="152">
        <f t="shared" si="113"/>
        <v>4583</v>
      </c>
      <c r="CR21" s="152">
        <f t="shared" si="113"/>
        <v>5386</v>
      </c>
      <c r="CS21" s="152">
        <f>CS9-CR9</f>
        <v>4913</v>
      </c>
      <c r="CT21" s="152">
        <f t="shared" si="113"/>
        <v>4463</v>
      </c>
      <c r="CU21" s="152">
        <f t="shared" si="113"/>
        <v>4309</v>
      </c>
      <c r="CV21" s="152">
        <f t="shared" si="113"/>
        <v>3996</v>
      </c>
      <c r="CW21" s="152">
        <f t="shared" si="113"/>
        <v>4076</v>
      </c>
      <c r="CX21" s="152">
        <f t="shared" si="113"/>
        <v>6032</v>
      </c>
      <c r="CY21" s="152">
        <f t="shared" si="113"/>
        <v>6201</v>
      </c>
      <c r="CZ21" s="152">
        <f t="shared" si="113"/>
        <v>4806</v>
      </c>
      <c r="DA21" s="152">
        <f t="shared" si="113"/>
        <v>4339</v>
      </c>
      <c r="DB21" s="152">
        <f t="shared" si="113"/>
        <v>3985</v>
      </c>
      <c r="DC21" s="152">
        <f t="shared" si="113"/>
        <v>4406</v>
      </c>
      <c r="DD21" s="152">
        <f t="shared" si="113"/>
        <v>6111</v>
      </c>
      <c r="DE21" s="152">
        <f t="shared" si="113"/>
        <v>5614</v>
      </c>
      <c r="DF21" s="152">
        <f t="shared" si="113"/>
        <v>4649</v>
      </c>
      <c r="DG21" s="152">
        <f t="shared" si="113"/>
        <v>3896</v>
      </c>
      <c r="DH21" s="152">
        <f t="shared" si="113"/>
        <v>3923</v>
      </c>
      <c r="DI21" s="152">
        <f t="shared" si="113"/>
        <v>3877</v>
      </c>
      <c r="DJ21" s="152">
        <f t="shared" si="113"/>
        <v>3403</v>
      </c>
      <c r="DK21" s="152">
        <f t="shared" si="113"/>
        <v>3242</v>
      </c>
      <c r="DL21" s="152">
        <f t="shared" si="113"/>
        <v>3446</v>
      </c>
      <c r="DM21" s="152">
        <f t="shared" si="113"/>
        <v>3560</v>
      </c>
      <c r="DN21" s="152">
        <f t="shared" si="113"/>
        <v>3450</v>
      </c>
      <c r="DO21" s="152">
        <f t="shared" si="113"/>
        <v>3534</v>
      </c>
      <c r="DP21" s="152">
        <f t="shared" si="113"/>
        <v>2711</v>
      </c>
      <c r="DQ21" s="152">
        <f>DQ9-DP9</f>
        <v>2412</v>
      </c>
      <c r="DR21" s="225">
        <v>2472</v>
      </c>
      <c r="DS21" s="152">
        <f t="shared" si="111"/>
        <v>2615</v>
      </c>
      <c r="DT21" s="152">
        <f t="shared" si="111"/>
        <v>3287</v>
      </c>
      <c r="DU21" s="152">
        <f t="shared" si="111"/>
        <v>2959</v>
      </c>
      <c r="DV21" s="152">
        <f t="shared" si="111"/>
        <v>2405</v>
      </c>
      <c r="DW21" s="152">
        <f t="shared" si="111"/>
        <v>1625</v>
      </c>
      <c r="DX21" s="152">
        <f>DX9-DW9</f>
        <v>4043</v>
      </c>
      <c r="DY21" s="152">
        <f>DY9-DX9</f>
        <v>2013</v>
      </c>
      <c r="DZ21" s="152">
        <f>DZ9-DY9</f>
        <v>1887</v>
      </c>
      <c r="EA21" s="152">
        <f>EA9-DZ9</f>
        <v>2095</v>
      </c>
      <c r="EB21" s="225">
        <v>2445</v>
      </c>
      <c r="EC21" s="152">
        <f t="shared" ref="EC21:EY21" si="114">EC9-EB9</f>
        <v>1936</v>
      </c>
      <c r="ED21" s="152">
        <f t="shared" si="114"/>
        <v>1570</v>
      </c>
      <c r="EE21" s="152">
        <f t="shared" si="114"/>
        <v>1653</v>
      </c>
      <c r="EF21" s="152">
        <f t="shared" si="114"/>
        <v>1871</v>
      </c>
      <c r="EG21" s="152">
        <f t="shared" si="114"/>
        <v>1805</v>
      </c>
      <c r="EH21" s="152">
        <f t="shared" si="114"/>
        <v>1650</v>
      </c>
      <c r="EI21" s="152">
        <f t="shared" si="114"/>
        <v>1557</v>
      </c>
      <c r="EJ21" s="152">
        <f t="shared" si="114"/>
        <v>1326</v>
      </c>
      <c r="EK21" s="152">
        <f t="shared" si="114"/>
        <v>1205</v>
      </c>
      <c r="EL21" s="152">
        <f t="shared" si="114"/>
        <v>1741</v>
      </c>
      <c r="EM21" s="152">
        <f t="shared" si="114"/>
        <v>1003</v>
      </c>
      <c r="EN21" s="152">
        <f t="shared" si="114"/>
        <v>1266</v>
      </c>
      <c r="EO21" s="152">
        <f t="shared" si="114"/>
        <v>1541</v>
      </c>
      <c r="EP21" s="152">
        <f t="shared" si="114"/>
        <v>1425</v>
      </c>
      <c r="EQ21" s="152">
        <f t="shared" si="114"/>
        <v>1514</v>
      </c>
      <c r="ER21" s="225">
        <v>1056</v>
      </c>
      <c r="ES21" s="152">
        <f t="shared" si="114"/>
        <v>1279</v>
      </c>
      <c r="ET21" s="152">
        <f t="shared" si="114"/>
        <v>1115</v>
      </c>
      <c r="EU21" s="152">
        <f t="shared" si="114"/>
        <v>1218</v>
      </c>
      <c r="EV21" s="152">
        <f t="shared" si="114"/>
        <v>1346</v>
      </c>
      <c r="EW21" s="152">
        <f t="shared" si="114"/>
        <v>1295</v>
      </c>
      <c r="EX21" s="152">
        <f t="shared" si="114"/>
        <v>1221</v>
      </c>
      <c r="EY21" s="152">
        <f t="shared" si="114"/>
        <v>958</v>
      </c>
      <c r="EZ21" s="81"/>
      <c r="FA21" s="81"/>
      <c r="FB21" s="5"/>
      <c r="FC21" s="220"/>
      <c r="FD21" s="5"/>
      <c r="FE21" s="5"/>
      <c r="FF21" s="67"/>
      <c r="FI21" s="67"/>
      <c r="FJ21" s="67"/>
      <c r="FK21" s="67"/>
      <c r="FL21" s="67"/>
      <c r="FM21" s="67"/>
      <c r="FN21" s="67"/>
      <c r="FO21" s="67"/>
      <c r="FP21" s="67"/>
      <c r="FQ21" s="67"/>
      <c r="FR21" s="67"/>
      <c r="FS21" s="67"/>
      <c r="FT21" s="67"/>
      <c r="FU21" s="67"/>
      <c r="FV21" s="67"/>
      <c r="FW21" s="67"/>
      <c r="FX21" s="67"/>
      <c r="FY21" s="67"/>
      <c r="FZ21" s="67"/>
      <c r="GA21" s="67"/>
      <c r="GB21" s="67"/>
      <c r="GC21" s="67"/>
      <c r="GD21" s="67"/>
      <c r="GE21" s="67"/>
      <c r="GF21" s="67"/>
      <c r="GG21" s="67"/>
      <c r="GH21" s="67"/>
      <c r="GI21" s="67"/>
      <c r="GJ21" s="67"/>
      <c r="GK21" s="67"/>
      <c r="GL21" s="67"/>
      <c r="GM21" s="67"/>
      <c r="GN21" s="67"/>
    </row>
    <row r="22" spans="1:196" x14ac:dyDescent="0.25">
      <c r="A22" s="540"/>
      <c r="B22" s="540"/>
      <c r="C22" s="5" t="s">
        <v>2314</v>
      </c>
      <c r="D22" s="7"/>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16">
        <f t="shared" ref="DX22:ED22" si="115">DX19/DX15</f>
        <v>4.1618915495506364E-2</v>
      </c>
      <c r="DY22" s="16">
        <f t="shared" si="115"/>
        <v>2.5992469780038312E-2</v>
      </c>
      <c r="DZ22" s="16">
        <f t="shared" si="115"/>
        <v>2.7672158850866074E-2</v>
      </c>
      <c r="EA22" s="16">
        <f t="shared" si="115"/>
        <v>3.305861227496662E-2</v>
      </c>
      <c r="EB22" s="16">
        <f t="shared" si="115"/>
        <v>4.174071761371824E-2</v>
      </c>
      <c r="EC22" s="16">
        <f t="shared" si="115"/>
        <v>2.1796835119959161E-2</v>
      </c>
      <c r="ED22" s="16">
        <f t="shared" si="115"/>
        <v>2.4917051590657734E-2</v>
      </c>
      <c r="EE22" s="16">
        <f t="shared" ref="EE22:EF22" si="116">EE19/EE15</f>
        <v>2.7480768300353186E-2</v>
      </c>
      <c r="EF22" s="16">
        <f t="shared" si="116"/>
        <v>3.0703826169107228E-2</v>
      </c>
      <c r="EG22" s="16">
        <f t="shared" ref="EG22:EH22" si="117">EG19/EG15</f>
        <v>2.3849936893415153E-2</v>
      </c>
      <c r="EH22" s="16">
        <f t="shared" si="117"/>
        <v>2.6481595527973849E-2</v>
      </c>
      <c r="EI22" s="16">
        <f t="shared" ref="EI22:EK22" si="118">EI19/EI15</f>
        <v>2.0301883721876399E-2</v>
      </c>
      <c r="EJ22" s="16">
        <f t="shared" si="118"/>
        <v>1.3011897865514014E-2</v>
      </c>
      <c r="EK22" s="16">
        <f t="shared" si="118"/>
        <v>1.1001253307338811E-2</v>
      </c>
      <c r="EL22" s="16">
        <f t="shared" ref="EL22:EM22" si="119">EL19/EL15</f>
        <v>3.0215337475529833E-2</v>
      </c>
      <c r="EM22" s="16">
        <f t="shared" si="119"/>
        <v>5.6634304207119745E-3</v>
      </c>
      <c r="EN22" s="16">
        <f t="shared" ref="EN22:EO22" si="120">EN19/EN15</f>
        <v>1.6555726233145589E-2</v>
      </c>
      <c r="EO22" s="16">
        <f t="shared" si="120"/>
        <v>2.1600641269037674E-2</v>
      </c>
      <c r="EP22" s="16">
        <f t="shared" ref="EP22:EQ22" si="121">EP19/EP15</f>
        <v>1.7902086547048793E-2</v>
      </c>
      <c r="EQ22" s="16">
        <f t="shared" si="121"/>
        <v>1.7706453343739329E-2</v>
      </c>
      <c r="ER22" s="16">
        <f t="shared" ref="ER22:ET22" si="122">ER19/ER15</f>
        <v>1.6238087632433583E-2</v>
      </c>
      <c r="ES22" s="16">
        <f t="shared" si="122"/>
        <v>1.7904761904761906E-2</v>
      </c>
      <c r="ET22" s="16">
        <f t="shared" si="122"/>
        <v>1.6079219569586745E-2</v>
      </c>
      <c r="EU22" s="16">
        <f t="shared" ref="EU22:EV22" si="123">EU19/EU15</f>
        <v>1.4455343314403717E-2</v>
      </c>
      <c r="EV22" s="16">
        <f t="shared" si="123"/>
        <v>1.6232106339468304E-2</v>
      </c>
      <c r="EW22" s="16">
        <f t="shared" ref="EW22:EX22" si="124">EW19/EW15</f>
        <v>1.659599689964893E-2</v>
      </c>
      <c r="EX22" s="16">
        <f t="shared" si="124"/>
        <v>1.7765558081742717E-2</v>
      </c>
      <c r="EY22" s="16">
        <f t="shared" ref="EY22" si="125">EY19/EY15</f>
        <v>1.3752247963609436E-2</v>
      </c>
      <c r="EZ22" s="81"/>
      <c r="FA22" s="81"/>
      <c r="FB22" s="5"/>
      <c r="FC22" s="220"/>
      <c r="FD22" s="5"/>
      <c r="FE22" s="5"/>
      <c r="FF22" s="540"/>
      <c r="FG22" s="540"/>
      <c r="FH22" s="540"/>
      <c r="FI22" s="540"/>
      <c r="FJ22" s="540"/>
      <c r="FK22" s="540"/>
      <c r="FL22" s="540"/>
      <c r="FM22" s="540"/>
      <c r="FN22" s="540"/>
      <c r="FO22" s="540"/>
      <c r="FP22" s="540"/>
      <c r="FQ22" s="540"/>
      <c r="FR22" s="540"/>
      <c r="FS22" s="540"/>
      <c r="FT22" s="540"/>
      <c r="FU22" s="540"/>
      <c r="FV22" s="540"/>
      <c r="FW22" s="540"/>
      <c r="FX22" s="540"/>
      <c r="FY22" s="540"/>
      <c r="FZ22" s="540"/>
      <c r="GA22" s="540"/>
      <c r="GB22" s="540"/>
      <c r="GC22" s="540"/>
      <c r="GD22" s="540"/>
      <c r="GE22" s="540"/>
      <c r="GF22" s="540"/>
      <c r="GG22" s="540"/>
      <c r="GH22" s="540"/>
      <c r="GI22" s="540"/>
      <c r="GJ22" s="540"/>
      <c r="GK22" s="540"/>
      <c r="GL22" s="540"/>
      <c r="GM22" s="540"/>
      <c r="GN22" s="540"/>
    </row>
    <row r="23" spans="1:196" x14ac:dyDescent="0.25">
      <c r="A23" s="540"/>
      <c r="B23" s="540"/>
      <c r="C23" s="5" t="s">
        <v>2313</v>
      </c>
      <c r="D23" s="7"/>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1"/>
      <c r="FA23" s="81"/>
      <c r="FB23" s="5"/>
      <c r="FC23" s="220"/>
      <c r="FD23" s="5"/>
      <c r="FE23" s="5"/>
      <c r="FF23" s="540"/>
      <c r="FG23" s="540"/>
      <c r="FH23" s="540"/>
      <c r="FI23" s="540"/>
      <c r="FJ23" s="540"/>
      <c r="FK23" s="540"/>
      <c r="FL23" s="540"/>
      <c r="FM23" s="540"/>
      <c r="FN23" s="540"/>
      <c r="FO23" s="540"/>
      <c r="FP23" s="540"/>
      <c r="FQ23" s="540"/>
      <c r="FR23" s="540"/>
      <c r="FS23" s="540"/>
      <c r="FT23" s="540"/>
      <c r="FU23" s="540"/>
      <c r="FV23" s="540"/>
      <c r="FW23" s="540"/>
      <c r="FX23" s="540"/>
      <c r="FY23" s="540"/>
      <c r="FZ23" s="540"/>
      <c r="GA23" s="540"/>
      <c r="GB23" s="540"/>
      <c r="GC23" s="540"/>
      <c r="GD23" s="540"/>
      <c r="GE23" s="540"/>
      <c r="GF23" s="540"/>
      <c r="GG23" s="540"/>
      <c r="GH23" s="540"/>
      <c r="GI23" s="540"/>
      <c r="GJ23" s="540"/>
      <c r="GK23" s="540"/>
      <c r="GL23" s="540"/>
      <c r="GM23" s="540"/>
      <c r="GN23" s="540"/>
    </row>
    <row r="24" spans="1:196" x14ac:dyDescent="0.25">
      <c r="C24" s="5" t="s">
        <v>2312</v>
      </c>
      <c r="D24" s="7"/>
      <c r="E24" s="7"/>
      <c r="F24" s="16">
        <f t="shared" ref="F24:BQ24" si="126">F21/F17</f>
        <v>0</v>
      </c>
      <c r="G24" s="16">
        <f t="shared" si="126"/>
        <v>0</v>
      </c>
      <c r="H24" s="16">
        <f t="shared" si="126"/>
        <v>0</v>
      </c>
      <c r="I24" s="16">
        <f t="shared" si="126"/>
        <v>0</v>
      </c>
      <c r="J24" s="16">
        <f t="shared" si="126"/>
        <v>0</v>
      </c>
      <c r="K24" s="16">
        <f t="shared" si="126"/>
        <v>0</v>
      </c>
      <c r="L24" s="16">
        <f t="shared" si="126"/>
        <v>0.125</v>
      </c>
      <c r="M24" s="16">
        <f t="shared" si="126"/>
        <v>0</v>
      </c>
      <c r="N24" s="16">
        <f t="shared" si="126"/>
        <v>0</v>
      </c>
      <c r="O24" s="16">
        <f t="shared" si="126"/>
        <v>0</v>
      </c>
      <c r="P24" s="16">
        <f t="shared" si="126"/>
        <v>0</v>
      </c>
      <c r="Q24" s="16">
        <f t="shared" si="126"/>
        <v>0</v>
      </c>
      <c r="R24" s="16">
        <f t="shared" si="126"/>
        <v>1.020408163265306E-2</v>
      </c>
      <c r="S24" s="16">
        <f t="shared" si="126"/>
        <v>0</v>
      </c>
      <c r="T24" s="16">
        <f t="shared" si="126"/>
        <v>0</v>
      </c>
      <c r="U24" s="16">
        <f t="shared" si="126"/>
        <v>9.1743119266055051E-3</v>
      </c>
      <c r="V24" s="16">
        <f t="shared" si="126"/>
        <v>1.2539184952978056E-2</v>
      </c>
      <c r="W24" s="16">
        <f t="shared" si="126"/>
        <v>0</v>
      </c>
      <c r="X24" s="16">
        <f t="shared" si="126"/>
        <v>0</v>
      </c>
      <c r="Y24" s="16">
        <f t="shared" si="126"/>
        <v>1.3106159895150721E-3</v>
      </c>
      <c r="Z24" s="16">
        <f t="shared" si="126"/>
        <v>0</v>
      </c>
      <c r="AA24" s="16">
        <f t="shared" si="126"/>
        <v>0</v>
      </c>
      <c r="AB24" s="16">
        <f t="shared" si="126"/>
        <v>0</v>
      </c>
      <c r="AC24" s="16">
        <f t="shared" si="126"/>
        <v>0</v>
      </c>
      <c r="AD24" s="16">
        <f t="shared" si="126"/>
        <v>0</v>
      </c>
      <c r="AE24" s="16">
        <f t="shared" si="126"/>
        <v>0</v>
      </c>
      <c r="AF24" s="16">
        <f t="shared" si="126"/>
        <v>0</v>
      </c>
      <c r="AG24" s="16">
        <f t="shared" si="126"/>
        <v>0</v>
      </c>
      <c r="AH24" s="16">
        <f t="shared" si="126"/>
        <v>0</v>
      </c>
      <c r="AI24" s="16">
        <f t="shared" si="126"/>
        <v>0</v>
      </c>
      <c r="AJ24" s="16">
        <f t="shared" si="126"/>
        <v>0</v>
      </c>
      <c r="AK24" s="16">
        <f t="shared" si="126"/>
        <v>1.5444015444015444E-2</v>
      </c>
      <c r="AL24" s="16">
        <f t="shared" si="126"/>
        <v>0</v>
      </c>
      <c r="AM24" s="16">
        <f t="shared" si="126"/>
        <v>3.5842293906810036E-3</v>
      </c>
      <c r="AN24" s="16">
        <f t="shared" si="126"/>
        <v>3.8580246913580245E-3</v>
      </c>
      <c r="AO24" s="16">
        <f t="shared" si="126"/>
        <v>2.004008016032064E-3</v>
      </c>
      <c r="AP24" s="16">
        <f t="shared" si="126"/>
        <v>9.4711917916337814E-3</v>
      </c>
      <c r="AQ24" s="16">
        <f t="shared" si="126"/>
        <v>2.8169014084507044E-3</v>
      </c>
      <c r="AR24" s="16">
        <f t="shared" si="126"/>
        <v>2.8497409326424871E-2</v>
      </c>
      <c r="AS24" s="16">
        <f t="shared" si="126"/>
        <v>1.2372634643377001E-2</v>
      </c>
      <c r="AT24" s="16">
        <f t="shared" si="126"/>
        <v>2.1067415730337078E-2</v>
      </c>
      <c r="AU24" s="16">
        <f t="shared" si="126"/>
        <v>2.1286031042128603E-2</v>
      </c>
      <c r="AV24" s="16">
        <f t="shared" si="126"/>
        <v>3.8324420677361852E-2</v>
      </c>
      <c r="AW24" s="16">
        <f t="shared" si="126"/>
        <v>3.2635168046760837E-2</v>
      </c>
      <c r="AX24" s="16">
        <f t="shared" si="126"/>
        <v>3.1789910158949553E-2</v>
      </c>
      <c r="AY24" s="16">
        <f t="shared" si="126"/>
        <v>4.1506533435818602E-2</v>
      </c>
      <c r="AZ24" s="16">
        <f t="shared" si="126"/>
        <v>6.831275720164609E-2</v>
      </c>
      <c r="BA24" s="16">
        <f t="shared" si="126"/>
        <v>5.8566433566433568E-2</v>
      </c>
      <c r="BB24" s="16">
        <f t="shared" si="126"/>
        <v>6.9171932158297311E-2</v>
      </c>
      <c r="BC24" s="16">
        <f t="shared" si="126"/>
        <v>6.8743718592964825E-2</v>
      </c>
      <c r="BD24" s="16">
        <f t="shared" si="126"/>
        <v>9.1590998815633637E-2</v>
      </c>
      <c r="BE24" s="16">
        <f t="shared" si="126"/>
        <v>4.4694197595399894E-2</v>
      </c>
      <c r="BF24" s="16">
        <f t="shared" si="126"/>
        <v>6.4225974435852928E-2</v>
      </c>
      <c r="BG24" s="16">
        <f t="shared" si="126"/>
        <v>0.11697525523446964</v>
      </c>
      <c r="BH24" s="16">
        <f t="shared" si="126"/>
        <v>7.6547619047619045E-2</v>
      </c>
      <c r="BI24" s="16">
        <f t="shared" si="126"/>
        <v>0.30318471337579617</v>
      </c>
      <c r="BJ24" s="16">
        <f t="shared" si="126"/>
        <v>0.17716535433070865</v>
      </c>
      <c r="BK24" s="16">
        <f t="shared" si="126"/>
        <v>0.12042738138355669</v>
      </c>
      <c r="BL24" s="16">
        <f t="shared" si="126"/>
        <v>0.17252453166815343</v>
      </c>
      <c r="BM24" s="16">
        <f t="shared" si="126"/>
        <v>0.21984285934370668</v>
      </c>
      <c r="BN24" s="16">
        <f t="shared" si="126"/>
        <v>0.22056813003190034</v>
      </c>
      <c r="BO24" s="16">
        <f t="shared" si="126"/>
        <v>0.27131387791512679</v>
      </c>
      <c r="BP24" s="16">
        <f t="shared" si="126"/>
        <v>0.32835820895522388</v>
      </c>
      <c r="BQ24" s="16">
        <f t="shared" si="126"/>
        <v>0.36005143591941707</v>
      </c>
      <c r="BR24" s="16">
        <f t="shared" ref="BR24:CR24" si="127">BR21/BR17</f>
        <v>0.35943111621893409</v>
      </c>
      <c r="BS24" s="16">
        <f t="shared" si="127"/>
        <v>0.36967679289776667</v>
      </c>
      <c r="BT24" s="16">
        <f t="shared" si="127"/>
        <v>0.39441747572815533</v>
      </c>
      <c r="BU24" s="16">
        <f t="shared" si="127"/>
        <v>0.46635351781885021</v>
      </c>
      <c r="BV24" s="16">
        <f t="shared" si="127"/>
        <v>0.44268232990699952</v>
      </c>
      <c r="BW24" s="16">
        <f t="shared" si="127"/>
        <v>0.44117091595845137</v>
      </c>
      <c r="BX24" s="16">
        <f t="shared" si="127"/>
        <v>0.42526047203912398</v>
      </c>
      <c r="BY24" s="16">
        <f t="shared" si="127"/>
        <v>0.50259445435381866</v>
      </c>
      <c r="BZ24" s="16">
        <f t="shared" si="127"/>
        <v>0.31119957935852177</v>
      </c>
      <c r="CA24" s="16">
        <f t="shared" si="127"/>
        <v>0.39917864476386039</v>
      </c>
      <c r="CB24" s="16">
        <f t="shared" si="127"/>
        <v>0.41504493666407188</v>
      </c>
      <c r="CC24" s="16">
        <f t="shared" si="127"/>
        <v>0.4363856996172874</v>
      </c>
      <c r="CD24" s="16">
        <f t="shared" si="127"/>
        <v>0.43279733009708737</v>
      </c>
      <c r="CE24" s="16">
        <f t="shared" si="127"/>
        <v>0.40275532979296547</v>
      </c>
      <c r="CF24" s="16">
        <f t="shared" si="127"/>
        <v>0.41390106449592989</v>
      </c>
      <c r="CG24" s="16">
        <f t="shared" si="127"/>
        <v>0.52024922118380057</v>
      </c>
      <c r="CH24" s="16">
        <f t="shared" si="127"/>
        <v>0.44212475797626061</v>
      </c>
      <c r="CI24" s="16">
        <f t="shared" si="127"/>
        <v>0.41208594449418084</v>
      </c>
      <c r="CJ24" s="16">
        <f t="shared" si="127"/>
        <v>0.33362237155863861</v>
      </c>
      <c r="CK24" s="16">
        <f t="shared" si="127"/>
        <v>0.40156350857060891</v>
      </c>
      <c r="CL24" s="16">
        <f t="shared" si="127"/>
        <v>0.35709669079627715</v>
      </c>
      <c r="CM24" s="16">
        <f t="shared" si="127"/>
        <v>0.36690918213748119</v>
      </c>
      <c r="CN24" s="16">
        <f t="shared" si="127"/>
        <v>0.35757436720960467</v>
      </c>
      <c r="CO24" s="16">
        <f t="shared" si="127"/>
        <v>0.36994667125408565</v>
      </c>
      <c r="CP24" s="16">
        <f t="shared" si="127"/>
        <v>0.3291672829463097</v>
      </c>
      <c r="CQ24" s="16">
        <f t="shared" si="127"/>
        <v>0.31328183744616855</v>
      </c>
      <c r="CR24" s="16">
        <f t="shared" si="127"/>
        <v>0.29270148361502091</v>
      </c>
      <c r="CS24" s="16">
        <f>CS21/CS17</f>
        <v>0.21254596582305862</v>
      </c>
      <c r="CT24" s="16">
        <f t="shared" ref="CT24:CU24" si="128">CT21/CT17</f>
        <v>0.17449270829260663</v>
      </c>
      <c r="CU24" s="16">
        <f t="shared" si="128"/>
        <v>0.16349838740276987</v>
      </c>
      <c r="CV24" s="16">
        <f t="shared" ref="CV24:CW24" si="129">CV21/CV17</f>
        <v>0.1351323932230902</v>
      </c>
      <c r="CW24" s="16">
        <f t="shared" si="129"/>
        <v>0.12183530115079959</v>
      </c>
      <c r="CX24" s="16">
        <f t="shared" ref="CX24:CY24" si="130">CX21/CX17</f>
        <v>0.11052679798442511</v>
      </c>
      <c r="CY24" s="16">
        <f t="shared" si="130"/>
        <v>8.277933520224269E-2</v>
      </c>
      <c r="CZ24" s="16">
        <f t="shared" ref="CZ24:DA24" si="131">CZ21/CZ17</f>
        <v>7.5486515777404312E-2</v>
      </c>
      <c r="DA24" s="16">
        <f t="shared" si="131"/>
        <v>7.6936716492011989E-2</v>
      </c>
      <c r="DB24" s="16">
        <f t="shared" ref="DB24:DC24" si="132">DB21/DB17</f>
        <v>6.3298176504225173E-2</v>
      </c>
      <c r="DC24" s="16">
        <f t="shared" si="132"/>
        <v>6.3087959449591197E-2</v>
      </c>
      <c r="DD24" s="16">
        <f t="shared" ref="DD24:DE24" si="133">DD21/DD17</f>
        <v>0.10719924218503316</v>
      </c>
      <c r="DE24" s="16">
        <f t="shared" si="133"/>
        <v>8.3192555051717493E-2</v>
      </c>
      <c r="DF24" s="16">
        <f t="shared" ref="DF24:DG24" si="134">DF21/DF17</f>
        <v>6.8932283557967475E-2</v>
      </c>
      <c r="DG24" s="16">
        <f t="shared" si="134"/>
        <v>6.1510285921785944E-2</v>
      </c>
      <c r="DH24" s="16">
        <f t="shared" ref="DH24:DI24" si="135">DH21/DH17</f>
        <v>6.0952114601783659E-2</v>
      </c>
      <c r="DI24" s="16">
        <f t="shared" si="135"/>
        <v>5.9338506512389609E-2</v>
      </c>
      <c r="DJ24" s="16">
        <f t="shared" ref="DJ24:DK24" si="136">DJ21/DJ17</f>
        <v>5.6331733156762126E-2</v>
      </c>
      <c r="DK24" s="16">
        <f t="shared" si="136"/>
        <v>5.2509677523849628E-2</v>
      </c>
      <c r="DL24" s="16">
        <f t="shared" ref="DL24:DM24" si="137">DL21/DL17</f>
        <v>4.80989336162135E-2</v>
      </c>
      <c r="DM24" s="16">
        <f t="shared" si="137"/>
        <v>5.115677539876419E-2</v>
      </c>
      <c r="DN24" s="16">
        <f t="shared" ref="DN24:DO24" si="138">DN21/DN17</f>
        <v>4.392889884893552E-2</v>
      </c>
      <c r="DO24" s="16">
        <f t="shared" si="138"/>
        <v>4.6085232903865216E-2</v>
      </c>
      <c r="DP24" s="16">
        <f t="shared" ref="DP24:DQ24" si="139">DP21/DP17</f>
        <v>3.9669881034255693E-2</v>
      </c>
      <c r="DQ24" s="16">
        <f t="shared" si="139"/>
        <v>4.937260761877469E-2</v>
      </c>
      <c r="DR24" s="16">
        <f>DR21/DR17</f>
        <v>4.0695377321216912E-2</v>
      </c>
      <c r="DS24" s="16">
        <f t="shared" ref="DS24:DT24" si="140">DS21/DS17</f>
        <v>3.8637135976123282E-2</v>
      </c>
      <c r="DT24" s="16">
        <f t="shared" si="140"/>
        <v>4.0935526856545078E-2</v>
      </c>
      <c r="DU24" s="114"/>
      <c r="DV24" s="114"/>
      <c r="DW24" s="114"/>
      <c r="DX24" s="114"/>
      <c r="DY24" s="114"/>
      <c r="DZ24" s="114"/>
      <c r="EA24" s="114"/>
      <c r="EB24" s="114"/>
      <c r="EC24" s="114"/>
      <c r="ED24" s="114"/>
      <c r="EE24" s="114"/>
      <c r="EF24" s="114"/>
      <c r="EG24" s="114"/>
      <c r="EH24" s="114"/>
      <c r="EI24" s="114"/>
      <c r="EJ24" s="114"/>
      <c r="EK24" s="114"/>
      <c r="EL24" s="114"/>
      <c r="EM24" s="114"/>
      <c r="EN24" s="114"/>
      <c r="EO24" s="114"/>
      <c r="EP24" s="114"/>
      <c r="EQ24" s="114"/>
      <c r="ER24" s="114"/>
      <c r="ES24" s="114"/>
      <c r="ET24" s="114"/>
      <c r="EU24" s="114"/>
      <c r="EV24" s="114"/>
      <c r="EW24" s="114"/>
      <c r="EX24" s="114"/>
      <c r="EY24" s="114"/>
      <c r="EZ24" s="16"/>
      <c r="FA24" s="16"/>
      <c r="FB24" s="16"/>
      <c r="FC24" s="220"/>
      <c r="FD24" s="16"/>
      <c r="FE24" s="16"/>
    </row>
    <row r="25" spans="1:196" x14ac:dyDescent="0.25">
      <c r="A25" s="386"/>
      <c r="B25" s="386"/>
      <c r="C25" s="5" t="s">
        <v>2178</v>
      </c>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16">
        <f t="shared" ref="BP25:BQ25" si="141">BP7/BP9</f>
        <v>0.99965715852989578</v>
      </c>
      <c r="BQ25" s="16">
        <f t="shared" si="141"/>
        <v>0.99912301216089805</v>
      </c>
      <c r="BR25" s="16">
        <f t="shared" ref="BR25:DD25" si="142">BR7/BR9</f>
        <v>0.995715597266143</v>
      </c>
      <c r="BS25" s="16">
        <f t="shared" si="142"/>
        <v>0.99416281262628525</v>
      </c>
      <c r="BT25" s="16">
        <f t="shared" si="142"/>
        <v>0.98546295207868029</v>
      </c>
      <c r="BU25" s="16">
        <f t="shared" si="142"/>
        <v>0.97959319329965433</v>
      </c>
      <c r="BV25" s="16">
        <f t="shared" si="142"/>
        <v>0.97422710199364349</v>
      </c>
      <c r="BW25" s="16">
        <f t="shared" si="142"/>
        <v>0.97164095514485005</v>
      </c>
      <c r="BX25" s="16">
        <f t="shared" si="142"/>
        <v>0.96813918025969226</v>
      </c>
      <c r="BY25" s="16">
        <f t="shared" si="142"/>
        <v>0.96614862270366408</v>
      </c>
      <c r="BZ25" s="16">
        <f t="shared" si="142"/>
        <v>0.96240489333134416</v>
      </c>
      <c r="CA25" s="16">
        <f t="shared" si="142"/>
        <v>0.96052997635276116</v>
      </c>
      <c r="CB25" s="16">
        <f t="shared" si="142"/>
        <v>0.95828139545892044</v>
      </c>
      <c r="CC25" s="16">
        <f t="shared" si="142"/>
        <v>0.95628343031799212</v>
      </c>
      <c r="CD25" s="16">
        <f t="shared" si="142"/>
        <v>0.95273733018791185</v>
      </c>
      <c r="CE25" s="16">
        <f t="shared" si="142"/>
        <v>0.94814599131546629</v>
      </c>
      <c r="CF25" s="16">
        <f t="shared" si="142"/>
        <v>0.94145635330272071</v>
      </c>
      <c r="CG25" s="16">
        <f t="shared" si="142"/>
        <v>0.93530878685638841</v>
      </c>
      <c r="CH25" s="16">
        <f t="shared" si="142"/>
        <v>0.93057641707413208</v>
      </c>
      <c r="CI25" s="16">
        <f t="shared" si="142"/>
        <v>0.92738332182460703</v>
      </c>
      <c r="CJ25" s="16">
        <f t="shared" si="142"/>
        <v>0.92337016092266211</v>
      </c>
      <c r="CK25" s="16">
        <f t="shared" si="142"/>
        <v>0.91879807161520632</v>
      </c>
      <c r="CL25" s="16">
        <f t="shared" si="142"/>
        <v>0.91285885638740294</v>
      </c>
      <c r="CM25" s="16">
        <f t="shared" si="142"/>
        <v>0.90558604778998397</v>
      </c>
      <c r="CN25" s="16">
        <f t="shared" si="142"/>
        <v>0.89587391677288508</v>
      </c>
      <c r="CO25" s="16">
        <f t="shared" si="142"/>
        <v>0.89424537367099599</v>
      </c>
      <c r="CP25" s="16">
        <f t="shared" si="142"/>
        <v>0.89271508296190871</v>
      </c>
      <c r="CQ25" s="16">
        <f t="shared" si="142"/>
        <v>0.89082982082591</v>
      </c>
      <c r="CR25" s="16">
        <f t="shared" si="142"/>
        <v>0.88276501421959519</v>
      </c>
      <c r="CS25" s="16">
        <f t="shared" si="142"/>
        <v>0.87768319887853241</v>
      </c>
      <c r="CT25" s="16">
        <f t="shared" si="142"/>
        <v>0.8696218267469249</v>
      </c>
      <c r="CU25" s="16">
        <f t="shared" si="142"/>
        <v>0.86314262260657082</v>
      </c>
      <c r="CV25" s="16">
        <f t="shared" si="142"/>
        <v>0.85697353315337121</v>
      </c>
      <c r="CW25" s="16">
        <f t="shared" si="142"/>
        <v>0.84725912565593964</v>
      </c>
      <c r="CX25" s="16">
        <f t="shared" si="142"/>
        <v>0.83527879803565486</v>
      </c>
      <c r="CY25" s="16">
        <f t="shared" si="142"/>
        <v>0.82197639951762147</v>
      </c>
      <c r="CZ25" s="16">
        <f t="shared" si="142"/>
        <v>0.81539010205201357</v>
      </c>
      <c r="DA25" s="16">
        <f t="shared" si="142"/>
        <v>0.80951130499091639</v>
      </c>
      <c r="DB25" s="16">
        <f t="shared" si="142"/>
        <v>0.80264870083532724</v>
      </c>
      <c r="DC25" s="16">
        <f t="shared" si="142"/>
        <v>0.79581004154059187</v>
      </c>
      <c r="DD25" s="16">
        <f t="shared" si="142"/>
        <v>0.78172659509400744</v>
      </c>
      <c r="DE25" s="16">
        <f t="shared" ref="DE25:DJ25" si="143">DE7/DE9</f>
        <v>0.7725177176305541</v>
      </c>
      <c r="DF25" s="16">
        <f t="shared" si="143"/>
        <v>0.76550405934785493</v>
      </c>
      <c r="DG25" s="16">
        <f t="shared" si="143"/>
        <v>0.75944903837220101</v>
      </c>
      <c r="DH25" s="16">
        <f t="shared" si="143"/>
        <v>0.75248080371196668</v>
      </c>
      <c r="DI25" s="16">
        <f t="shared" si="143"/>
        <v>0.74471890971039179</v>
      </c>
      <c r="DJ25" s="16">
        <f t="shared" si="143"/>
        <v>0.73949828448797372</v>
      </c>
      <c r="DK25" s="16">
        <f t="shared" ref="DK25:DL25" si="144">DK7/DK9</f>
        <v>0.73561306893624434</v>
      </c>
      <c r="DL25" s="16">
        <f t="shared" si="144"/>
        <v>0.73135864740018275</v>
      </c>
      <c r="DM25" s="16">
        <f t="shared" ref="DM25:DN25" si="145">DM7/DM9</f>
        <v>0.72630338260579352</v>
      </c>
      <c r="DN25" s="16">
        <f t="shared" si="145"/>
        <v>0.7223029551009531</v>
      </c>
      <c r="DO25" s="16">
        <f t="shared" ref="DO25:DP25" si="146">DO7/DO9</f>
        <v>0.71609593959662698</v>
      </c>
      <c r="DP25" s="16">
        <f t="shared" si="146"/>
        <v>0.71234466693181175</v>
      </c>
      <c r="DQ25" s="16">
        <f t="shared" ref="DQ25:DS25" si="147">DQ7/DQ9</f>
        <v>0.70987629512334316</v>
      </c>
      <c r="DR25" s="16">
        <f>DR7/DR9</f>
        <v>0.71559810385310907</v>
      </c>
      <c r="DS25" s="16">
        <f t="shared" si="147"/>
        <v>0.71279114257018505</v>
      </c>
      <c r="DT25" s="16">
        <f t="shared" ref="DT25:DV25" si="148">DT7/DT9</f>
        <v>0.70891244910403428</v>
      </c>
      <c r="DU25" s="16">
        <f t="shared" si="148"/>
        <v>0.70572108541963186</v>
      </c>
      <c r="DV25" s="16">
        <f t="shared" si="148"/>
        <v>0.7022988992868674</v>
      </c>
      <c r="DW25" s="16">
        <f t="shared" ref="DW25:DX25" si="149">DW7/DW9</f>
        <v>0.70058655966674832</v>
      </c>
      <c r="DX25" s="16">
        <f t="shared" si="149"/>
        <v>0.69250868124285991</v>
      </c>
      <c r="DY25" s="16">
        <f t="shared" ref="DY25:DZ25" si="150">DY7/DY9</f>
        <v>0.69023723993414154</v>
      </c>
      <c r="DZ25" s="16">
        <f t="shared" si="150"/>
        <v>0.68783139558647033</v>
      </c>
      <c r="EA25" s="16">
        <f t="shared" ref="EA25:EB25" si="151">EA7/EA9</f>
        <v>0.68516565765314019</v>
      </c>
      <c r="EB25" s="16">
        <f t="shared" si="151"/>
        <v>0.68124005776575547</v>
      </c>
      <c r="EC25" s="16">
        <f t="shared" ref="EC25:ED25" si="152">EC7/EC9</f>
        <v>0.67799404575596334</v>
      </c>
      <c r="ED25" s="16">
        <f t="shared" si="152"/>
        <v>0.67552798807231884</v>
      </c>
      <c r="EE25" s="16">
        <f t="shared" ref="EE25:EF25" si="153">EE7/EE9</f>
        <v>0.67355432847096064</v>
      </c>
      <c r="EF25" s="16">
        <f t="shared" si="153"/>
        <v>0.67114158710193816</v>
      </c>
      <c r="EG25" s="16">
        <f t="shared" ref="EG25:EH25" si="154">EG7/EG9</f>
        <v>0.66878623593610764</v>
      </c>
      <c r="EH25" s="16">
        <f t="shared" si="154"/>
        <v>0.66686432930595707</v>
      </c>
      <c r="EI25" s="16">
        <f t="shared" ref="EI25:EJ25" si="155">EI7/EI9</f>
        <v>0.6649711445300982</v>
      </c>
      <c r="EJ25" s="16">
        <f t="shared" si="155"/>
        <v>0.66291047331530362</v>
      </c>
      <c r="EK25" s="16">
        <f t="shared" ref="EK25:EL25" si="156">EK7/EK9</f>
        <v>0.66068079568822435</v>
      </c>
      <c r="EL25" s="16">
        <f t="shared" si="156"/>
        <v>0.65915819326277925</v>
      </c>
      <c r="EM25" s="16">
        <f t="shared" ref="EM25:EN25" si="157">EM7/EM9</f>
        <v>0.6573138073294893</v>
      </c>
      <c r="EN25" s="16">
        <f t="shared" si="157"/>
        <v>0.65578962900939919</v>
      </c>
      <c r="EO25" s="16">
        <f t="shared" ref="EO25:EP25" si="158">EO7/EO9</f>
        <v>0.6540877282812767</v>
      </c>
      <c r="EP25" s="16">
        <f t="shared" si="158"/>
        <v>0.65241953290870491</v>
      </c>
      <c r="EQ25" s="16">
        <f t="shared" ref="EQ25:ER25" si="159">EQ7/EQ9</f>
        <v>0.65030805470970532</v>
      </c>
      <c r="ER25" s="16">
        <f t="shared" si="159"/>
        <v>0.64891850284817265</v>
      </c>
      <c r="ES25" s="16">
        <f t="shared" ref="ES25:ET25" si="160">ES7/ES9</f>
        <v>0.6472381731827086</v>
      </c>
      <c r="ET25" s="16">
        <f t="shared" si="160"/>
        <v>0.64592265355838407</v>
      </c>
      <c r="EU25" s="16">
        <f t="shared" ref="EU25:EV25" si="161">EU7/EU9</f>
        <v>0.64442255274254578</v>
      </c>
      <c r="EV25" s="16">
        <f t="shared" si="161"/>
        <v>0.64281099348938919</v>
      </c>
      <c r="EW25" s="16">
        <f t="shared" ref="EW25:EX25" si="162">EW7/EW9</f>
        <v>0.64126554716109663</v>
      </c>
      <c r="EX25" s="16">
        <f t="shared" si="162"/>
        <v>0.63979680019452501</v>
      </c>
      <c r="EY25" s="16">
        <f t="shared" ref="EY25" si="163">EY7/EY9</f>
        <v>0.63864076334227571</v>
      </c>
      <c r="EZ25" s="16"/>
      <c r="FA25" s="16"/>
      <c r="FB25" s="16"/>
      <c r="FC25" s="220"/>
      <c r="FD25" s="16"/>
      <c r="FE25" s="16"/>
      <c r="FF25" s="386"/>
      <c r="FG25" s="386"/>
      <c r="FH25" s="386"/>
      <c r="FI25" s="386"/>
      <c r="FJ25" s="386"/>
      <c r="FK25" s="386"/>
      <c r="FL25" s="386"/>
      <c r="FM25" s="386"/>
      <c r="FN25" s="386"/>
      <c r="FO25" s="386"/>
      <c r="FP25" s="386"/>
      <c r="FQ25" s="386"/>
      <c r="FR25" s="386"/>
      <c r="FS25" s="386"/>
      <c r="FT25" s="386"/>
      <c r="FU25" s="386"/>
      <c r="FV25" s="386"/>
      <c r="FW25" s="386"/>
      <c r="FX25" s="386"/>
      <c r="FY25" s="386"/>
      <c r="FZ25" s="386"/>
      <c r="GA25" s="386"/>
      <c r="GB25" s="386"/>
      <c r="GC25" s="386"/>
      <c r="GD25" s="386"/>
      <c r="GE25" s="386"/>
      <c r="GF25" s="386"/>
      <c r="GG25" s="386"/>
      <c r="GH25" s="386"/>
      <c r="GI25" s="386"/>
      <c r="GJ25" s="386"/>
      <c r="GK25" s="386"/>
      <c r="GL25" s="386"/>
      <c r="GM25" s="386"/>
      <c r="GN25" s="386"/>
    </row>
    <row r="26" spans="1:196" s="128" customFormat="1" x14ac:dyDescent="0.25">
      <c r="A26" s="5"/>
      <c r="B26" s="5"/>
      <c r="C26" s="5" t="s">
        <v>165</v>
      </c>
      <c r="D26" s="7"/>
      <c r="E26" s="7"/>
      <c r="F26" s="7"/>
      <c r="G26" s="17"/>
      <c r="H26" s="17"/>
      <c r="I26" s="17"/>
      <c r="J26" s="17"/>
      <c r="K26" s="17"/>
      <c r="L26" s="16">
        <f t="shared" ref="L26:BW26" si="164">L10/L9</f>
        <v>0</v>
      </c>
      <c r="M26" s="16">
        <f t="shared" si="164"/>
        <v>0</v>
      </c>
      <c r="N26" s="16">
        <f t="shared" si="164"/>
        <v>0</v>
      </c>
      <c r="O26" s="16">
        <f t="shared" si="164"/>
        <v>0</v>
      </c>
      <c r="P26" s="16">
        <f t="shared" si="164"/>
        <v>0</v>
      </c>
      <c r="Q26" s="16">
        <f t="shared" si="164"/>
        <v>0</v>
      </c>
      <c r="R26" s="16">
        <f t="shared" si="164"/>
        <v>0</v>
      </c>
      <c r="S26" s="16">
        <f t="shared" si="164"/>
        <v>0</v>
      </c>
      <c r="T26" s="16">
        <f t="shared" si="164"/>
        <v>0</v>
      </c>
      <c r="U26" s="16">
        <f t="shared" si="164"/>
        <v>0</v>
      </c>
      <c r="V26" s="16">
        <f t="shared" si="164"/>
        <v>0</v>
      </c>
      <c r="W26" s="16">
        <f t="shared" si="164"/>
        <v>0</v>
      </c>
      <c r="X26" s="16">
        <f t="shared" si="164"/>
        <v>0</v>
      </c>
      <c r="Y26" s="16">
        <f t="shared" si="164"/>
        <v>0</v>
      </c>
      <c r="Z26" s="16">
        <f t="shared" si="164"/>
        <v>0</v>
      </c>
      <c r="AA26" s="16">
        <f t="shared" si="164"/>
        <v>0</v>
      </c>
      <c r="AB26" s="16">
        <f t="shared" si="164"/>
        <v>0</v>
      </c>
      <c r="AC26" s="16">
        <f t="shared" si="164"/>
        <v>0</v>
      </c>
      <c r="AD26" s="16">
        <f t="shared" si="164"/>
        <v>0</v>
      </c>
      <c r="AE26" s="16">
        <f t="shared" si="164"/>
        <v>0</v>
      </c>
      <c r="AF26" s="16">
        <f t="shared" si="164"/>
        <v>0</v>
      </c>
      <c r="AG26" s="16">
        <f t="shared" si="164"/>
        <v>0</v>
      </c>
      <c r="AH26" s="16">
        <f t="shared" si="164"/>
        <v>0</v>
      </c>
      <c r="AI26" s="16">
        <f t="shared" si="164"/>
        <v>0</v>
      </c>
      <c r="AJ26" s="16">
        <f t="shared" si="164"/>
        <v>0</v>
      </c>
      <c r="AK26" s="16">
        <f t="shared" si="164"/>
        <v>0</v>
      </c>
      <c r="AL26" s="16">
        <f t="shared" si="164"/>
        <v>0</v>
      </c>
      <c r="AM26" s="16">
        <f t="shared" si="164"/>
        <v>0</v>
      </c>
      <c r="AN26" s="16">
        <f t="shared" si="164"/>
        <v>0</v>
      </c>
      <c r="AO26" s="16">
        <f t="shared" si="164"/>
        <v>0</v>
      </c>
      <c r="AP26" s="16">
        <f t="shared" si="164"/>
        <v>0</v>
      </c>
      <c r="AQ26" s="16">
        <f t="shared" si="164"/>
        <v>0</v>
      </c>
      <c r="AR26" s="16">
        <f t="shared" si="164"/>
        <v>0</v>
      </c>
      <c r="AS26" s="16">
        <f t="shared" si="164"/>
        <v>0</v>
      </c>
      <c r="AT26" s="16">
        <f t="shared" si="164"/>
        <v>8.6956521739130436E-3</v>
      </c>
      <c r="AU26" s="16">
        <f t="shared" si="164"/>
        <v>6.1349693251533744E-3</v>
      </c>
      <c r="AV26" s="16">
        <f t="shared" si="164"/>
        <v>9.7087378640776691E-3</v>
      </c>
      <c r="AW26" s="16">
        <f t="shared" si="164"/>
        <v>7.326007326007326E-3</v>
      </c>
      <c r="AX26" s="16">
        <f t="shared" si="164"/>
        <v>9.4043887147335428E-3</v>
      </c>
      <c r="AY26" s="16">
        <f t="shared" si="164"/>
        <v>1.6085790884718499E-2</v>
      </c>
      <c r="AZ26" s="16">
        <f t="shared" si="164"/>
        <v>1.3157894736842105E-2</v>
      </c>
      <c r="BA26" s="16">
        <f t="shared" si="164"/>
        <v>1.3559322033898305E-2</v>
      </c>
      <c r="BB26" s="16">
        <f t="shared" si="164"/>
        <v>1.2531328320802004E-2</v>
      </c>
      <c r="BC26" s="16">
        <f t="shared" si="164"/>
        <v>1.8421052631578946E-2</v>
      </c>
      <c r="BD26" s="16">
        <f t="shared" si="164"/>
        <v>2.5510204081632654E-2</v>
      </c>
      <c r="BE26" s="16">
        <f t="shared" si="164"/>
        <v>3.5644847699287101E-2</v>
      </c>
      <c r="BF26" s="16">
        <f t="shared" si="164"/>
        <v>3.0769230769230771E-2</v>
      </c>
      <c r="BG26" s="16">
        <f t="shared" si="164"/>
        <v>3.9223153084539226E-2</v>
      </c>
      <c r="BH26" s="16">
        <f t="shared" si="164"/>
        <v>4.4050168247170389E-2</v>
      </c>
      <c r="BI26" s="16">
        <f t="shared" si="164"/>
        <v>4.4438865177002261E-2</v>
      </c>
      <c r="BJ26" s="16">
        <f t="shared" si="164"/>
        <v>4.6432841769629335E-2</v>
      </c>
      <c r="BK26" s="16">
        <f t="shared" si="164"/>
        <v>4.9445715291219425E-2</v>
      </c>
      <c r="BL26" s="16">
        <f t="shared" si="164"/>
        <v>5.037593984962406E-2</v>
      </c>
      <c r="BM26" s="16">
        <f t="shared" si="164"/>
        <v>5.2247121455986131E-2</v>
      </c>
      <c r="BN26" s="16">
        <f t="shared" si="164"/>
        <v>6.0656941966628186E-2</v>
      </c>
      <c r="BO26" s="16">
        <f t="shared" si="164"/>
        <v>6.5105506948018532E-2</v>
      </c>
      <c r="BP26" s="16">
        <f t="shared" si="164"/>
        <v>6.9871091607240809E-2</v>
      </c>
      <c r="BQ26" s="16">
        <f t="shared" si="164"/>
        <v>7.1796071094480829E-2</v>
      </c>
      <c r="BR26" s="16">
        <f t="shared" si="164"/>
        <v>7.1814750586555134E-2</v>
      </c>
      <c r="BS26" s="16">
        <f t="shared" si="164"/>
        <v>8.032867855058147E-2</v>
      </c>
      <c r="BT26" s="16">
        <f t="shared" si="164"/>
        <v>9.2159398142706003E-2</v>
      </c>
      <c r="BU26" s="16">
        <f t="shared" si="164"/>
        <v>9.7081893113533629E-2</v>
      </c>
      <c r="BV26" s="16">
        <f t="shared" si="164"/>
        <v>0.1041606472117885</v>
      </c>
      <c r="BW26" s="16">
        <f t="shared" si="164"/>
        <v>0.10979583524260475</v>
      </c>
      <c r="BX26" s="16">
        <f t="shared" ref="BX26:CQ26" si="165">BX10/BX9</f>
        <v>0.11399658056466891</v>
      </c>
      <c r="BY26" s="16">
        <f t="shared" si="165"/>
        <v>0.10858713445564964</v>
      </c>
      <c r="BZ26" s="16">
        <f t="shared" si="165"/>
        <v>0.11485528867671192</v>
      </c>
      <c r="CA26" s="16">
        <f t="shared" si="165"/>
        <v>0.12340033384337182</v>
      </c>
      <c r="CB26" s="16">
        <f t="shared" si="165"/>
        <v>0.12588162898212285</v>
      </c>
      <c r="CC26" s="16">
        <f t="shared" si="165"/>
        <v>0.1316346323399753</v>
      </c>
      <c r="CD26" s="16">
        <f t="shared" si="165"/>
        <v>0.13388378209821308</v>
      </c>
      <c r="CE26" s="16">
        <f t="shared" si="165"/>
        <v>0.13434441898444127</v>
      </c>
      <c r="CF26" s="16">
        <f t="shared" si="165"/>
        <v>0.13442257264561752</v>
      </c>
      <c r="CG26" s="16">
        <f t="shared" si="165"/>
        <v>0.13661547488744202</v>
      </c>
      <c r="CH26" s="16">
        <f t="shared" si="165"/>
        <v>0.13707881925580306</v>
      </c>
      <c r="CI26" s="16">
        <f t="shared" si="165"/>
        <v>0.13941467971891627</v>
      </c>
      <c r="CJ26" s="16">
        <f t="shared" si="165"/>
        <v>0.14138690308750351</v>
      </c>
      <c r="CK26" s="16">
        <f t="shared" si="165"/>
        <v>0.14227358039230117</v>
      </c>
      <c r="CL26" s="16">
        <f t="shared" si="165"/>
        <v>0.14060954148681895</v>
      </c>
      <c r="CM26" s="16">
        <f t="shared" si="165"/>
        <v>0.13749823015483023</v>
      </c>
      <c r="CN26" s="16">
        <f t="shared" si="165"/>
        <v>0.13898174647074385</v>
      </c>
      <c r="CO26" s="16">
        <f t="shared" si="165"/>
        <v>0.14026223613651156</v>
      </c>
      <c r="CP26" s="16">
        <f t="shared" si="165"/>
        <v>0.14036480767069928</v>
      </c>
      <c r="CQ26" s="16">
        <f t="shared" si="165"/>
        <v>0.14126797896840915</v>
      </c>
      <c r="CR26" s="16">
        <f t="shared" ref="CR26:CW26" si="166">CR10/CR9</f>
        <v>0.14163135002509342</v>
      </c>
      <c r="CS26" s="16">
        <f t="shared" si="166"/>
        <v>0.13972515955977005</v>
      </c>
      <c r="CT26" s="16">
        <f t="shared" si="166"/>
        <v>0.13800052342318764</v>
      </c>
      <c r="CU26" s="16">
        <f t="shared" si="166"/>
        <v>0.13794551667525723</v>
      </c>
      <c r="CV26" s="16">
        <f t="shared" si="166"/>
        <v>0.16194731453039188</v>
      </c>
      <c r="CW26" s="16">
        <f t="shared" si="166"/>
        <v>0.16203146089177525</v>
      </c>
      <c r="CX26" s="16">
        <f t="shared" ref="CX26:CY26" si="167">CX10/CX9</f>
        <v>0.16063952164341647</v>
      </c>
      <c r="CY26" s="16">
        <f t="shared" si="167"/>
        <v>0.15852558973029629</v>
      </c>
      <c r="CZ26" s="16">
        <f t="shared" ref="CZ26:DA26" si="168">CZ10/CZ9</f>
        <v>0.15607374080983211</v>
      </c>
      <c r="DA26" s="16">
        <f t="shared" si="168"/>
        <v>0.15398796349390939</v>
      </c>
      <c r="DB26" s="16">
        <f t="shared" ref="DB26:DC26" si="169">DB10/DB9</f>
        <v>0.15440435713386225</v>
      </c>
      <c r="DC26" s="16">
        <f t="shared" si="169"/>
        <v>0.15424380737473717</v>
      </c>
      <c r="DD26" s="16">
        <f t="shared" ref="DD26:DE26" si="170">DD10/DD9</f>
        <v>0.15223693566914137</v>
      </c>
      <c r="DE26" s="16">
        <f t="shared" si="170"/>
        <v>0.15113078392956486</v>
      </c>
      <c r="DF26" s="16">
        <f t="shared" ref="DF26:DG26" si="171">DF10/DF9</f>
        <v>0.14944361386044927</v>
      </c>
      <c r="DG26" s="16">
        <f t="shared" si="171"/>
        <v>0.14798383350366998</v>
      </c>
      <c r="DH26" s="16">
        <f t="shared" ref="DH26:DI26" si="172">DH10/DH9</f>
        <v>0.14629328004452899</v>
      </c>
      <c r="DI26" s="16">
        <f t="shared" si="172"/>
        <v>0.14656146328342151</v>
      </c>
      <c r="DJ26" s="16">
        <f t="shared" ref="DJ26:DK26" si="173">DJ10/DJ9</f>
        <v>0.14654049447371092</v>
      </c>
      <c r="DK26" s="16">
        <f t="shared" si="173"/>
        <v>0.14633551729392047</v>
      </c>
      <c r="DL26" s="16">
        <f t="shared" ref="DL26:DM26" si="174">DL10/DL9</f>
        <v>0.14581966193582699</v>
      </c>
      <c r="DM26" s="16">
        <f t="shared" si="174"/>
        <v>0.14560371085416393</v>
      </c>
      <c r="DN26" s="16">
        <f t="shared" ref="DN26:DO26" si="175">DN10/DN9</f>
        <v>0.14421991913757853</v>
      </c>
      <c r="DO26" s="16">
        <f t="shared" si="175"/>
        <v>0.14278503867539341</v>
      </c>
      <c r="DP26" s="16">
        <f t="shared" ref="DP26:DQ26" si="176">DP10/DP9</f>
        <v>0.14342589060331323</v>
      </c>
      <c r="DQ26" s="16">
        <f t="shared" si="176"/>
        <v>0.14349444172045431</v>
      </c>
      <c r="DR26" s="16">
        <f t="shared" ref="DR26:DS26" si="177">DR10/DR9</f>
        <v>0.14515914665334906</v>
      </c>
      <c r="DS26" s="16">
        <f t="shared" si="177"/>
        <v>0.14504519584867762</v>
      </c>
      <c r="DT26" s="16">
        <f t="shared" ref="DT26:DU26" si="178">DT10/DT9</f>
        <v>0.144278998406735</v>
      </c>
      <c r="DU26" s="16">
        <f t="shared" si="178"/>
        <v>0.14307768885570515</v>
      </c>
      <c r="DV26" s="16">
        <f t="shared" ref="DV26:DW26" si="179">DV10/DV9</f>
        <v>0.14221814693383777</v>
      </c>
      <c r="DW26" s="16">
        <f t="shared" si="179"/>
        <v>0.14184636118598382</v>
      </c>
      <c r="DX26" s="16">
        <f t="shared" ref="DX26:DY26" si="180">DX10/DX9</f>
        <v>0.14123750598543888</v>
      </c>
      <c r="DY26" s="16">
        <f t="shared" si="180"/>
        <v>0.14158434366112857</v>
      </c>
      <c r="DZ26" s="16">
        <f t="shared" ref="DZ26:EA26" si="181">DZ10/DZ9</f>
        <v>0.14179550918339667</v>
      </c>
      <c r="EA26" s="16">
        <f t="shared" si="181"/>
        <v>0.14149294673735907</v>
      </c>
      <c r="EB26" s="16">
        <f t="shared" ref="EB26:EC26" si="182">EB10/EB9</f>
        <v>0.14107526408773358</v>
      </c>
      <c r="EC26" s="16">
        <f t="shared" si="182"/>
        <v>0.1421048034298775</v>
      </c>
      <c r="ED26" s="16">
        <f t="shared" ref="ED26:EE26" si="183">ED10/ED9</f>
        <v>0.14246992747854031</v>
      </c>
      <c r="EE26" s="16">
        <f t="shared" si="183"/>
        <v>0.14291418601723113</v>
      </c>
      <c r="EF26" s="16">
        <f t="shared" ref="EF26:EG26" si="184">EF10/EF9</f>
        <v>0.14258761648847978</v>
      </c>
      <c r="EG26" s="16">
        <f t="shared" si="184"/>
        <v>0.14294133728134176</v>
      </c>
      <c r="EH26" s="16">
        <f t="shared" ref="EH26:EI26" si="185">EH10/EH9</f>
        <v>0.14282890533724424</v>
      </c>
      <c r="EI26" s="16">
        <f t="shared" si="185"/>
        <v>0.14231854753780698</v>
      </c>
      <c r="EJ26" s="16">
        <f t="shared" ref="EJ26:EK26" si="186">EJ10/EJ9</f>
        <v>0.14185133161421973</v>
      </c>
      <c r="EK26" s="16">
        <f t="shared" si="186"/>
        <v>0.14225171277561857</v>
      </c>
      <c r="EL26" s="16">
        <f t="shared" ref="EL26:EM26" si="187">EL10/EL9</f>
        <v>0.14224251227778931</v>
      </c>
      <c r="EM26" s="16">
        <f t="shared" si="187"/>
        <v>0.14227122487876667</v>
      </c>
      <c r="EN26" s="16">
        <f t="shared" ref="EN26:EP26" si="188">EN10/EN9</f>
        <v>0.14234632423844151</v>
      </c>
      <c r="EO26" s="16">
        <f t="shared" si="188"/>
        <v>0.14221539511862091</v>
      </c>
      <c r="EP26" s="16">
        <f t="shared" si="188"/>
        <v>0.14164925690021232</v>
      </c>
      <c r="EQ26" s="16">
        <f t="shared" ref="EQ26" si="189">EQ10/EQ9</f>
        <v>0.14105289483556332</v>
      </c>
      <c r="ER26" s="16">
        <f t="shared" ref="ER26" si="190">ER10/ER9</f>
        <v>0.14137783511926619</v>
      </c>
      <c r="ES26" s="16">
        <f t="shared" ref="ES26:ET26" si="191">ES10/ES9</f>
        <v>0.14138849384173666</v>
      </c>
      <c r="ET26" s="16">
        <f t="shared" si="191"/>
        <v>0.14131281098475862</v>
      </c>
      <c r="EU26" s="16">
        <f t="shared" ref="EU26" si="192">EU10/EU9</f>
        <v>0.14131574305502398</v>
      </c>
      <c r="EV26" s="16">
        <f t="shared" ref="EV26:EW26" si="193">EV10/EV9</f>
        <v>0.14110962013153752</v>
      </c>
      <c r="EW26" s="16">
        <f t="shared" si="193"/>
        <v>0.14064860941572366</v>
      </c>
      <c r="EX26" s="16">
        <f t="shared" ref="EX26" si="194">EX10/EX9</f>
        <v>0.14013360452927898</v>
      </c>
      <c r="EY26" s="16"/>
      <c r="EZ26" s="16"/>
      <c r="FA26" s="16"/>
      <c r="FB26" s="16"/>
      <c r="FC26" s="543"/>
      <c r="FD26" s="16"/>
      <c r="FE26" s="16"/>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row>
    <row r="27" spans="1:196" s="128" customFormat="1" x14ac:dyDescent="0.25">
      <c r="A27" s="5"/>
      <c r="B27" s="5"/>
      <c r="C27" s="5" t="s">
        <v>252</v>
      </c>
      <c r="D27" s="7"/>
      <c r="E27" s="7"/>
      <c r="F27" s="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66">
        <f t="shared" ref="AT27:CQ27" si="195">AT10-AS10</f>
        <v>1</v>
      </c>
      <c r="AU27" s="66">
        <f t="shared" si="195"/>
        <v>0</v>
      </c>
      <c r="AV27" s="66">
        <f t="shared" si="195"/>
        <v>1</v>
      </c>
      <c r="AW27" s="66">
        <f t="shared" si="195"/>
        <v>0</v>
      </c>
      <c r="AX27" s="66">
        <f t="shared" si="195"/>
        <v>1</v>
      </c>
      <c r="AY27" s="66">
        <f t="shared" si="195"/>
        <v>3</v>
      </c>
      <c r="AZ27" s="66">
        <f t="shared" si="195"/>
        <v>0</v>
      </c>
      <c r="BA27" s="66">
        <f t="shared" si="195"/>
        <v>2</v>
      </c>
      <c r="BB27" s="66">
        <f t="shared" si="195"/>
        <v>2</v>
      </c>
      <c r="BC27" s="66">
        <f t="shared" si="195"/>
        <v>11</v>
      </c>
      <c r="BD27" s="66">
        <f t="shared" si="195"/>
        <v>14</v>
      </c>
      <c r="BE27" s="66">
        <f t="shared" si="195"/>
        <v>20</v>
      </c>
      <c r="BF27" s="66">
        <f t="shared" si="195"/>
        <v>5</v>
      </c>
      <c r="BG27" s="66">
        <f t="shared" si="195"/>
        <v>43</v>
      </c>
      <c r="BH27" s="66">
        <f t="shared" si="195"/>
        <v>41</v>
      </c>
      <c r="BI27" s="66">
        <f t="shared" si="195"/>
        <v>33</v>
      </c>
      <c r="BJ27" s="66">
        <f t="shared" si="195"/>
        <v>56</v>
      </c>
      <c r="BK27" s="66">
        <f t="shared" si="195"/>
        <v>48</v>
      </c>
      <c r="BL27" s="66">
        <f t="shared" si="195"/>
        <v>54</v>
      </c>
      <c r="BM27" s="66">
        <f t="shared" si="195"/>
        <v>87</v>
      </c>
      <c r="BN27" s="66">
        <f t="shared" si="195"/>
        <v>156</v>
      </c>
      <c r="BO27" s="66">
        <f t="shared" si="195"/>
        <v>181</v>
      </c>
      <c r="BP27" s="66">
        <f t="shared" si="195"/>
        <v>260</v>
      </c>
      <c r="BQ27" s="66">
        <f t="shared" si="195"/>
        <v>209</v>
      </c>
      <c r="BR27" s="66">
        <f t="shared" si="195"/>
        <v>180</v>
      </c>
      <c r="BS27" s="66">
        <f t="shared" si="195"/>
        <v>381</v>
      </c>
      <c r="BT27" s="66">
        <f t="shared" si="195"/>
        <v>563</v>
      </c>
      <c r="BU27" s="66">
        <f t="shared" si="195"/>
        <v>569</v>
      </c>
      <c r="BV27" s="66">
        <f t="shared" si="195"/>
        <v>684</v>
      </c>
      <c r="BW27" s="66">
        <f t="shared" si="195"/>
        <v>708</v>
      </c>
      <c r="BX27" s="66">
        <f t="shared" si="195"/>
        <v>621</v>
      </c>
      <c r="BY27" s="66">
        <f t="shared" si="195"/>
        <v>439</v>
      </c>
      <c r="BZ27" s="66">
        <f t="shared" si="195"/>
        <v>786</v>
      </c>
      <c r="CA27" s="66">
        <f t="shared" si="195"/>
        <v>938</v>
      </c>
      <c r="CB27" s="66">
        <f t="shared" si="195"/>
        <v>881</v>
      </c>
      <c r="CC27" s="66">
        <f t="shared" si="195"/>
        <v>980</v>
      </c>
      <c r="CD27" s="66">
        <f t="shared" si="195"/>
        <v>917</v>
      </c>
      <c r="CE27" s="66">
        <f t="shared" si="195"/>
        <v>737</v>
      </c>
      <c r="CF27" s="66">
        <f t="shared" si="195"/>
        <v>717</v>
      </c>
      <c r="CG27" s="66">
        <f t="shared" si="195"/>
        <v>778</v>
      </c>
      <c r="CH27" s="66">
        <f t="shared" si="195"/>
        <v>761</v>
      </c>
      <c r="CI27" s="66">
        <f t="shared" si="195"/>
        <v>861</v>
      </c>
      <c r="CJ27" s="66">
        <f t="shared" si="195"/>
        <v>847</v>
      </c>
      <c r="CK27" s="66">
        <f t="shared" si="195"/>
        <v>888</v>
      </c>
      <c r="CL27" s="66">
        <f t="shared" si="195"/>
        <v>596</v>
      </c>
      <c r="CM27" s="66">
        <f t="shared" si="195"/>
        <v>449</v>
      </c>
      <c r="CN27" s="66">
        <f t="shared" si="195"/>
        <v>828</v>
      </c>
      <c r="CO27" s="66">
        <f t="shared" si="195"/>
        <v>763</v>
      </c>
      <c r="CP27" s="66">
        <f t="shared" si="195"/>
        <v>638</v>
      </c>
      <c r="CQ27" s="66">
        <f t="shared" si="195"/>
        <v>768</v>
      </c>
      <c r="CR27" s="66">
        <f t="shared" ref="CR27:EX27" si="196">CR10-CQ10</f>
        <v>813</v>
      </c>
      <c r="CS27" s="66">
        <f t="shared" si="196"/>
        <v>413</v>
      </c>
      <c r="CT27" s="66">
        <f t="shared" si="196"/>
        <v>360</v>
      </c>
      <c r="CU27" s="66">
        <f t="shared" si="196"/>
        <v>586</v>
      </c>
      <c r="CV27" s="66">
        <f t="shared" si="196"/>
        <v>4419</v>
      </c>
      <c r="CW27" s="66">
        <f t="shared" si="196"/>
        <v>674</v>
      </c>
      <c r="CX27" s="66">
        <f t="shared" si="196"/>
        <v>739</v>
      </c>
      <c r="CY27" s="66">
        <f t="shared" si="196"/>
        <v>621</v>
      </c>
      <c r="CZ27" s="66">
        <f t="shared" si="196"/>
        <v>315</v>
      </c>
      <c r="DA27" s="66">
        <f t="shared" si="196"/>
        <v>288</v>
      </c>
      <c r="DB27" s="66">
        <f t="shared" si="196"/>
        <v>693</v>
      </c>
      <c r="DC27" s="66">
        <f t="shared" si="196"/>
        <v>649</v>
      </c>
      <c r="DD27" s="66">
        <f t="shared" si="196"/>
        <v>539</v>
      </c>
      <c r="DE27" s="66">
        <f t="shared" si="196"/>
        <v>626</v>
      </c>
      <c r="DF27" s="66">
        <f t="shared" si="196"/>
        <v>346</v>
      </c>
      <c r="DG27" s="66">
        <f t="shared" si="196"/>
        <v>268</v>
      </c>
      <c r="DH27" s="66">
        <f t="shared" si="196"/>
        <v>210</v>
      </c>
      <c r="DI27" s="66">
        <f t="shared" si="196"/>
        <v>627</v>
      </c>
      <c r="DJ27" s="66">
        <f t="shared" si="196"/>
        <v>494</v>
      </c>
      <c r="DK27" s="66">
        <f t="shared" si="196"/>
        <v>428</v>
      </c>
      <c r="DL27" s="66">
        <f t="shared" si="196"/>
        <v>384</v>
      </c>
      <c r="DM27" s="66">
        <f t="shared" si="196"/>
        <v>468</v>
      </c>
      <c r="DN27" s="66">
        <f t="shared" si="196"/>
        <v>170</v>
      </c>
      <c r="DO27" s="66">
        <f t="shared" si="196"/>
        <v>160</v>
      </c>
      <c r="DP27" s="66">
        <f t="shared" si="196"/>
        <v>545</v>
      </c>
      <c r="DQ27" s="66">
        <f t="shared" si="196"/>
        <v>363</v>
      </c>
      <c r="DR27" s="66">
        <f t="shared" si="196"/>
        <v>338</v>
      </c>
      <c r="DS27" s="66">
        <f t="shared" si="196"/>
        <v>351</v>
      </c>
      <c r="DT27" s="66">
        <f t="shared" si="196"/>
        <v>282</v>
      </c>
      <c r="DU27" s="66">
        <f t="shared" si="196"/>
        <v>118</v>
      </c>
      <c r="DV27" s="66">
        <f t="shared" si="196"/>
        <v>121</v>
      </c>
      <c r="DW27" s="66">
        <f t="shared" si="196"/>
        <v>134</v>
      </c>
      <c r="DX27" s="66">
        <f t="shared" si="196"/>
        <v>412</v>
      </c>
      <c r="DY27" s="66">
        <f t="shared" si="196"/>
        <v>377</v>
      </c>
      <c r="DZ27" s="66">
        <f t="shared" si="196"/>
        <v>324</v>
      </c>
      <c r="EA27" s="66">
        <f t="shared" si="196"/>
        <v>215</v>
      </c>
      <c r="EB27" s="66">
        <f t="shared" si="196"/>
        <v>113</v>
      </c>
      <c r="EC27" s="66">
        <f t="shared" si="196"/>
        <v>556</v>
      </c>
      <c r="ED27" s="66">
        <f t="shared" si="196"/>
        <v>324</v>
      </c>
      <c r="EE27" s="66">
        <f t="shared" si="196"/>
        <v>359</v>
      </c>
      <c r="EF27" s="66">
        <f t="shared" si="196"/>
        <v>176</v>
      </c>
      <c r="EG27" s="66">
        <f t="shared" si="196"/>
        <v>357</v>
      </c>
      <c r="EH27" s="66">
        <f t="shared" si="196"/>
        <v>204</v>
      </c>
      <c r="EI27" s="66">
        <f t="shared" si="196"/>
        <v>77</v>
      </c>
      <c r="EJ27" s="66">
        <f t="shared" si="196"/>
        <v>55</v>
      </c>
      <c r="EK27" s="66">
        <f t="shared" si="196"/>
        <v>286</v>
      </c>
      <c r="EL27" s="66">
        <f t="shared" si="196"/>
        <v>245</v>
      </c>
      <c r="EM27" s="66">
        <f t="shared" si="196"/>
        <v>151</v>
      </c>
      <c r="EN27" s="66">
        <f t="shared" si="196"/>
        <v>202</v>
      </c>
      <c r="EO27" s="66">
        <f t="shared" si="196"/>
        <v>181</v>
      </c>
      <c r="EP27" s="66">
        <f t="shared" si="196"/>
        <v>36</v>
      </c>
      <c r="EQ27" s="66">
        <f t="shared" si="196"/>
        <v>38</v>
      </c>
      <c r="ER27" s="66">
        <f t="shared" si="196"/>
        <v>233</v>
      </c>
      <c r="ES27" s="66">
        <f t="shared" si="196"/>
        <v>184</v>
      </c>
      <c r="ET27" s="66">
        <f t="shared" si="196"/>
        <v>135</v>
      </c>
      <c r="EU27" s="66">
        <f t="shared" si="196"/>
        <v>173</v>
      </c>
      <c r="EV27" s="66">
        <f t="shared" si="196"/>
        <v>128</v>
      </c>
      <c r="EW27" s="66">
        <f t="shared" si="196"/>
        <v>43</v>
      </c>
      <c r="EX27" s="66">
        <f t="shared" si="196"/>
        <v>15</v>
      </c>
      <c r="EY27" s="66"/>
      <c r="EZ27" s="539"/>
      <c r="FA27" s="66"/>
      <c r="FB27" s="5"/>
      <c r="FC27" s="16"/>
      <c r="FD27" s="16"/>
      <c r="FE27" s="16"/>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row>
    <row r="28" spans="1:196" ht="15.75" thickBot="1"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19"/>
      <c r="BQ28" s="9"/>
      <c r="BR28" s="9"/>
      <c r="BS28" s="9"/>
      <c r="BT28" s="19"/>
      <c r="BU28" s="9"/>
      <c r="BV28" s="9"/>
      <c r="BW28" s="9"/>
      <c r="BX28" s="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387"/>
      <c r="DF28" s="387"/>
      <c r="DG28" s="387"/>
      <c r="DH28" s="387"/>
      <c r="DI28" s="387"/>
      <c r="DJ28" s="387"/>
      <c r="DK28" s="387"/>
      <c r="DL28" s="387"/>
      <c r="DM28" s="387"/>
      <c r="DN28" s="387"/>
      <c r="DO28" s="387"/>
      <c r="DP28" s="387"/>
      <c r="DQ28" s="387" t="s">
        <v>2303</v>
      </c>
      <c r="DR28" s="387" t="s">
        <v>2304</v>
      </c>
      <c r="DS28" s="387"/>
      <c r="DT28" s="387"/>
      <c r="DU28" s="387" t="s">
        <v>2306</v>
      </c>
      <c r="DV28" s="387" t="s">
        <v>2307</v>
      </c>
      <c r="DW28" s="387" t="s">
        <v>2308</v>
      </c>
      <c r="DX28" s="387" t="s">
        <v>2315</v>
      </c>
      <c r="DY28" s="387" t="s">
        <v>2308</v>
      </c>
      <c r="DZ28" s="387" t="s">
        <v>2321</v>
      </c>
      <c r="EA28" s="387" t="s">
        <v>2308</v>
      </c>
      <c r="EB28" s="387" t="s">
        <v>2322</v>
      </c>
      <c r="EC28" s="387" t="s">
        <v>2323</v>
      </c>
      <c r="ED28" s="387"/>
      <c r="EE28" s="387"/>
      <c r="EF28" s="387"/>
      <c r="EG28" s="387"/>
      <c r="EH28" s="387"/>
      <c r="EI28" s="387"/>
      <c r="EJ28" s="387" t="s">
        <v>2327</v>
      </c>
      <c r="EK28" s="387"/>
      <c r="EL28" s="387" t="s">
        <v>2329</v>
      </c>
      <c r="EM28" s="387"/>
      <c r="EN28" s="387"/>
      <c r="EO28" s="387"/>
      <c r="EP28" s="387"/>
      <c r="EQ28" s="387"/>
      <c r="ER28" s="387" t="s">
        <v>2333</v>
      </c>
      <c r="ES28" s="387" t="s">
        <v>2334</v>
      </c>
      <c r="ET28" s="387"/>
      <c r="EU28" s="387"/>
      <c r="EV28" s="387" t="s">
        <v>2365</v>
      </c>
      <c r="EW28" s="387"/>
      <c r="EX28" s="387"/>
      <c r="EY28" s="387"/>
      <c r="EZ28" s="9"/>
      <c r="FA28" s="9"/>
      <c r="FB28" s="9"/>
      <c r="FC28" s="20"/>
      <c r="FD28" s="20"/>
      <c r="FE28" s="20"/>
      <c r="FF28" s="20"/>
      <c r="FG28" s="20"/>
      <c r="FH28" s="20"/>
      <c r="FI28" s="20"/>
      <c r="FJ28" s="20"/>
      <c r="FK28" s="20"/>
      <c r="FL28" s="20"/>
      <c r="FM28" s="20"/>
      <c r="FN28" s="20"/>
      <c r="FO28" s="20"/>
      <c r="FP28" s="20"/>
      <c r="FQ28" s="20"/>
      <c r="FR28" s="20"/>
      <c r="FS28" s="20"/>
      <c r="FT28" s="20"/>
      <c r="FU28" s="20"/>
      <c r="FV28" s="20"/>
      <c r="FW28" s="20"/>
      <c r="FX28" s="20"/>
      <c r="FY28" s="20"/>
      <c r="FZ28" s="20"/>
      <c r="GA28" s="20"/>
      <c r="GB28" s="20"/>
      <c r="GC28" s="20"/>
      <c r="GD28" s="20"/>
      <c r="GE28" s="20"/>
      <c r="GF28" s="20"/>
      <c r="GG28" s="20"/>
      <c r="GH28" s="20"/>
      <c r="GI28" s="20"/>
      <c r="GJ28" s="20"/>
      <c r="GK28" s="20"/>
      <c r="GL28" s="20"/>
      <c r="GM28" s="20"/>
      <c r="GN28" s="20"/>
    </row>
    <row r="29" spans="1:196" x14ac:dyDescent="0.25">
      <c r="B29" s="2" t="s">
        <v>524</v>
      </c>
      <c r="C29" s="2"/>
      <c r="FC29" s="20"/>
      <c r="FD29" s="20"/>
      <c r="FE29" s="20"/>
      <c r="FF29" s="20"/>
      <c r="FG29" s="20"/>
      <c r="FH29" s="20"/>
      <c r="FI29" s="20"/>
      <c r="FJ29" s="20"/>
      <c r="FK29" s="20"/>
      <c r="FL29" s="20"/>
      <c r="FM29" s="20"/>
      <c r="FN29" s="20"/>
      <c r="FO29" s="20"/>
      <c r="FP29" s="20"/>
      <c r="FQ29" s="20"/>
      <c r="FR29" s="20"/>
      <c r="FS29" s="20"/>
      <c r="FT29" s="20"/>
      <c r="FU29" s="20"/>
      <c r="FV29" s="20"/>
      <c r="FW29" s="20"/>
      <c r="FX29" s="20"/>
      <c r="FY29" s="20"/>
      <c r="FZ29" s="20"/>
      <c r="GA29" s="20"/>
      <c r="GB29" s="20"/>
      <c r="GC29" s="20"/>
      <c r="GD29" s="20"/>
      <c r="GE29" s="20"/>
      <c r="GF29" s="20"/>
      <c r="GG29" s="20"/>
      <c r="GH29" s="20"/>
      <c r="GI29" s="20"/>
      <c r="GJ29" s="20"/>
      <c r="GK29" s="20"/>
      <c r="GL29" s="20"/>
      <c r="GM29" s="20"/>
      <c r="GN29" s="20"/>
    </row>
    <row r="30" spans="1:196" x14ac:dyDescent="0.25">
      <c r="B30" s="67" t="s">
        <v>465</v>
      </c>
      <c r="C30" t="s">
        <v>131</v>
      </c>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150">
        <v>280</v>
      </c>
      <c r="AY30" s="150">
        <v>324</v>
      </c>
      <c r="AZ30" s="150">
        <v>387</v>
      </c>
      <c r="BA30" s="150">
        <v>491</v>
      </c>
      <c r="BB30" s="150">
        <v>645</v>
      </c>
      <c r="BC30" s="150">
        <v>925</v>
      </c>
      <c r="BD30" s="150">
        <v>1099</v>
      </c>
      <c r="BE30" s="150">
        <v>1196</v>
      </c>
      <c r="BF30" s="150">
        <v>1557</v>
      </c>
      <c r="BG30" s="150">
        <v>2182</v>
      </c>
      <c r="BH30" s="150">
        <v>2756</v>
      </c>
      <c r="BI30" s="150">
        <v>3384</v>
      </c>
      <c r="BJ30" s="150">
        <v>4257</v>
      </c>
      <c r="BK30" s="150">
        <v>4792</v>
      </c>
      <c r="BL30" s="150">
        <v>5585</v>
      </c>
      <c r="BM30" s="150">
        <v>6843</v>
      </c>
      <c r="BN30" s="150">
        <v>7973</v>
      </c>
      <c r="BO30" s="150">
        <v>9782</v>
      </c>
      <c r="BP30" s="150">
        <v>12288</v>
      </c>
      <c r="BQ30" s="150">
        <v>14427</v>
      </c>
      <c r="BR30" s="150">
        <v>16487</v>
      </c>
      <c r="BS30" s="150">
        <v>18594</v>
      </c>
      <c r="BT30" s="150">
        <v>21008</v>
      </c>
      <c r="BU30" s="150">
        <v>24638</v>
      </c>
      <c r="BV30" s="150">
        <v>28221</v>
      </c>
      <c r="BW30" s="150">
        <v>31797</v>
      </c>
      <c r="BX30" s="150">
        <v>34707</v>
      </c>
      <c r="BY30" s="150">
        <v>39814</v>
      </c>
      <c r="BZ30" s="150">
        <v>42990</v>
      </c>
      <c r="CA30" s="150">
        <v>45968</v>
      </c>
      <c r="CB30" s="150">
        <v>50756</v>
      </c>
      <c r="CC30" s="150">
        <v>54554</v>
      </c>
      <c r="CD30" s="150">
        <v>58817</v>
      </c>
      <c r="CE30" s="150">
        <v>62658</v>
      </c>
      <c r="CF30" s="150">
        <v>66330</v>
      </c>
      <c r="CG30" s="150">
        <v>69329</v>
      </c>
      <c r="CH30" s="150">
        <v>73183</v>
      </c>
      <c r="CI30" s="150">
        <v>76371</v>
      </c>
      <c r="CJ30" s="150">
        <v>79489</v>
      </c>
      <c r="CK30" s="150">
        <v>83474</v>
      </c>
      <c r="CL30" s="150">
        <v>87022</v>
      </c>
      <c r="CM30" s="150">
        <v>90629</v>
      </c>
      <c r="CN30" s="150">
        <v>93030</v>
      </c>
      <c r="CO30" s="150">
        <v>96117</v>
      </c>
      <c r="CP30" s="150">
        <v>99137</v>
      </c>
      <c r="CQ30" s="150">
        <v>102221</v>
      </c>
      <c r="CR30" s="150">
        <v>105225</v>
      </c>
      <c r="CS30" s="150">
        <v>108051</v>
      </c>
      <c r="CT30" s="150">
        <v>110203</v>
      </c>
      <c r="CU30" s="150">
        <v>112467</v>
      </c>
      <c r="CV30" s="150">
        <v>114456</v>
      </c>
      <c r="CW30" s="150">
        <v>115859</v>
      </c>
      <c r="CX30" s="150">
        <v>118343</v>
      </c>
      <c r="CY30" s="150">
        <v>120614</v>
      </c>
      <c r="CZ30" s="150">
        <v>122842</v>
      </c>
      <c r="DA30" s="150">
        <v>124861</v>
      </c>
      <c r="DB30" s="150">
        <v>126346</v>
      </c>
      <c r="DC30" s="150">
        <v>128188</v>
      </c>
      <c r="DD30" s="150">
        <v>129799</v>
      </c>
      <c r="DE30" s="150">
        <v>131932</v>
      </c>
      <c r="DF30" s="150">
        <v>133626</v>
      </c>
      <c r="DG30" s="150">
        <v>134975</v>
      </c>
      <c r="DH30" s="150">
        <v>135982</v>
      </c>
      <c r="DI30" s="150">
        <v>136873</v>
      </c>
      <c r="DJ30" s="150">
        <v>137940</v>
      </c>
      <c r="DK30" s="150">
        <v>139086</v>
      </c>
      <c r="DL30" s="150">
        <v>140275</v>
      </c>
      <c r="DM30" s="150">
        <v>141387</v>
      </c>
      <c r="DN30" s="150">
        <v>142523</v>
      </c>
      <c r="DO30" s="150">
        <v>143311</v>
      </c>
      <c r="DP30" s="150">
        <v>144127</v>
      </c>
      <c r="DQ30" s="150">
        <v>144984</v>
      </c>
      <c r="DR30" s="150">
        <v>145808</v>
      </c>
      <c r="DS30" s="150">
        <v>146662</v>
      </c>
      <c r="DT30" s="150">
        <v>147745</v>
      </c>
      <c r="DU30" s="150">
        <v>148724</v>
      </c>
      <c r="DV30" s="150">
        <v>149308</v>
      </c>
      <c r="DW30" s="150">
        <v>149802</v>
      </c>
      <c r="DX30" s="150">
        <v>150294</v>
      </c>
      <c r="DY30" s="150">
        <v>150903</v>
      </c>
      <c r="DZ30" s="150">
        <v>151422</v>
      </c>
      <c r="EA30" s="150">
        <v>151982</v>
      </c>
      <c r="EB30" s="150">
        <v>151856</v>
      </c>
      <c r="EC30" s="150">
        <v>152176</v>
      </c>
      <c r="ED30" s="150">
        <v>152470</v>
      </c>
      <c r="EE30" s="150">
        <v>152914</v>
      </c>
      <c r="EF30" s="150">
        <v>153376</v>
      </c>
      <c r="EG30" s="150">
        <v>153807</v>
      </c>
      <c r="EH30" s="150">
        <v>154258</v>
      </c>
      <c r="EI30" s="150">
        <v>154680</v>
      </c>
      <c r="EJ30" s="150">
        <v>154908</v>
      </c>
      <c r="EK30" s="150">
        <v>155000</v>
      </c>
      <c r="EL30" s="150">
        <v>155651</v>
      </c>
      <c r="EM30" s="150">
        <v>155714</v>
      </c>
      <c r="EN30" s="150">
        <v>156018</v>
      </c>
      <c r="EO30" s="150">
        <v>156410</v>
      </c>
      <c r="EP30" s="150">
        <v>156782</v>
      </c>
      <c r="EQ30" s="150">
        <v>157074</v>
      </c>
      <c r="ER30" s="150">
        <v>157293</v>
      </c>
      <c r="ES30" s="150">
        <v>157545</v>
      </c>
      <c r="ET30" s="150">
        <v>157797</v>
      </c>
      <c r="EU30" s="150">
        <v>158078</v>
      </c>
      <c r="EV30" s="150">
        <v>158401</v>
      </c>
      <c r="EW30" s="150">
        <v>158725</v>
      </c>
      <c r="EX30" s="150">
        <v>158940</v>
      </c>
      <c r="EY30" s="150">
        <v>159118</v>
      </c>
      <c r="FB30" s="67"/>
      <c r="FC30" s="20"/>
      <c r="FD30" s="20"/>
      <c r="FE30" s="20"/>
      <c r="FF30" s="20"/>
      <c r="FG30" s="20"/>
      <c r="FH30" s="20"/>
      <c r="FI30" s="20"/>
      <c r="FJ30" s="20"/>
      <c r="FK30" s="20"/>
      <c r="FL30" s="20"/>
      <c r="FM30" s="20"/>
      <c r="FN30" s="20"/>
      <c r="FO30" s="20"/>
      <c r="FP30" s="20"/>
      <c r="FQ30" s="20"/>
      <c r="FR30" s="20"/>
      <c r="FS30" s="20"/>
      <c r="FT30" s="20"/>
      <c r="FU30" s="20"/>
      <c r="FV30" s="20"/>
      <c r="FW30" s="20"/>
      <c r="FX30" s="20"/>
      <c r="FY30" s="20"/>
      <c r="FZ30" s="20"/>
      <c r="GA30" s="20"/>
      <c r="GB30" s="20"/>
      <c r="GC30" s="20"/>
      <c r="GD30" s="20"/>
      <c r="GE30" s="20"/>
      <c r="GF30" s="20"/>
      <c r="GG30" s="20"/>
      <c r="GH30" s="20"/>
      <c r="GI30" s="20"/>
      <c r="GJ30" s="20"/>
      <c r="GK30" s="20"/>
      <c r="GL30" s="20"/>
      <c r="GM30" s="20"/>
      <c r="GN30" s="20"/>
    </row>
    <row r="31" spans="1:196" x14ac:dyDescent="0.25">
      <c r="C31" t="s">
        <v>132</v>
      </c>
      <c r="D31" s="80"/>
      <c r="E31" s="80"/>
      <c r="F31" s="160">
        <f t="shared" ref="F31:AW31" si="197">F283</f>
        <v>0</v>
      </c>
      <c r="G31" s="160">
        <f t="shared" si="197"/>
        <v>0</v>
      </c>
      <c r="H31" s="160">
        <f t="shared" si="197"/>
        <v>0</v>
      </c>
      <c r="I31" s="160">
        <f t="shared" si="197"/>
        <v>0</v>
      </c>
      <c r="J31" s="160">
        <f t="shared" si="197"/>
        <v>0</v>
      </c>
      <c r="K31" s="160">
        <f t="shared" si="197"/>
        <v>0</v>
      </c>
      <c r="L31" s="160">
        <f t="shared" si="197"/>
        <v>0</v>
      </c>
      <c r="M31" s="160">
        <f t="shared" si="197"/>
        <v>0</v>
      </c>
      <c r="N31" s="160">
        <f t="shared" si="197"/>
        <v>0</v>
      </c>
      <c r="O31" s="160">
        <f t="shared" si="197"/>
        <v>0</v>
      </c>
      <c r="P31" s="160">
        <f t="shared" si="197"/>
        <v>0</v>
      </c>
      <c r="Q31" s="160">
        <f t="shared" si="197"/>
        <v>0</v>
      </c>
      <c r="R31" s="160">
        <f t="shared" si="197"/>
        <v>0</v>
      </c>
      <c r="S31" s="160">
        <f t="shared" si="197"/>
        <v>0</v>
      </c>
      <c r="T31" s="160">
        <f t="shared" si="197"/>
        <v>0</v>
      </c>
      <c r="U31" s="160">
        <f t="shared" si="197"/>
        <v>0</v>
      </c>
      <c r="V31" s="160">
        <f t="shared" si="197"/>
        <v>0</v>
      </c>
      <c r="W31" s="160">
        <f t="shared" si="197"/>
        <v>0</v>
      </c>
      <c r="X31" s="160">
        <f t="shared" si="197"/>
        <v>0</v>
      </c>
      <c r="Y31" s="160">
        <f t="shared" si="197"/>
        <v>0</v>
      </c>
      <c r="Z31" s="160">
        <f t="shared" si="197"/>
        <v>0</v>
      </c>
      <c r="AA31" s="160">
        <f t="shared" si="197"/>
        <v>0</v>
      </c>
      <c r="AB31" s="160">
        <f t="shared" si="197"/>
        <v>0</v>
      </c>
      <c r="AC31" s="160">
        <f t="shared" si="197"/>
        <v>0</v>
      </c>
      <c r="AD31" s="160">
        <f t="shared" si="197"/>
        <v>0</v>
      </c>
      <c r="AE31" s="160">
        <f t="shared" si="197"/>
        <v>0</v>
      </c>
      <c r="AF31" s="160">
        <f t="shared" si="197"/>
        <v>0</v>
      </c>
      <c r="AG31" s="160">
        <f t="shared" si="197"/>
        <v>0</v>
      </c>
      <c r="AH31" s="160">
        <f t="shared" si="197"/>
        <v>0</v>
      </c>
      <c r="AI31" s="160">
        <f t="shared" si="197"/>
        <v>0</v>
      </c>
      <c r="AJ31" s="160">
        <f t="shared" si="197"/>
        <v>0</v>
      </c>
      <c r="AK31" s="160">
        <f t="shared" si="197"/>
        <v>0</v>
      </c>
      <c r="AL31" s="160">
        <f t="shared" si="197"/>
        <v>0</v>
      </c>
      <c r="AM31" s="160">
        <f t="shared" si="197"/>
        <v>0</v>
      </c>
      <c r="AN31" s="160">
        <f t="shared" si="197"/>
        <v>0</v>
      </c>
      <c r="AO31" s="160">
        <f t="shared" si="197"/>
        <v>0</v>
      </c>
      <c r="AP31" s="160">
        <f t="shared" si="197"/>
        <v>0</v>
      </c>
      <c r="AQ31" s="160">
        <f t="shared" si="197"/>
        <v>1</v>
      </c>
      <c r="AR31" s="160">
        <f t="shared" si="197"/>
        <v>1</v>
      </c>
      <c r="AS31" s="160">
        <f t="shared" si="197"/>
        <v>3</v>
      </c>
      <c r="AT31" s="160">
        <f t="shared" si="197"/>
        <v>6</v>
      </c>
      <c r="AU31" s="160">
        <f t="shared" si="197"/>
        <v>11</v>
      </c>
      <c r="AV31" s="160">
        <f t="shared" si="197"/>
        <v>16</v>
      </c>
      <c r="AW31" s="160">
        <f t="shared" si="197"/>
        <v>18</v>
      </c>
      <c r="AX31" s="160">
        <f>AX283</f>
        <v>23</v>
      </c>
      <c r="AY31" s="150">
        <v>27</v>
      </c>
      <c r="AZ31" s="150">
        <v>36</v>
      </c>
      <c r="BA31" s="150">
        <v>60</v>
      </c>
      <c r="BB31" s="150">
        <v>85</v>
      </c>
      <c r="BC31" s="150">
        <v>121</v>
      </c>
      <c r="BD31" s="150">
        <v>153</v>
      </c>
      <c r="BE31" s="150">
        <v>171</v>
      </c>
      <c r="BF31" s="150">
        <v>195</v>
      </c>
      <c r="BG31" s="150">
        <v>227</v>
      </c>
      <c r="BH31" s="150">
        <v>266</v>
      </c>
      <c r="BI31" s="150">
        <v>322</v>
      </c>
      <c r="BJ31" s="150">
        <v>373</v>
      </c>
      <c r="BK31" s="150">
        <v>416</v>
      </c>
      <c r="BL31" s="150">
        <v>499</v>
      </c>
      <c r="BM31" s="150">
        <v>584</v>
      </c>
      <c r="BN31" s="150">
        <v>719</v>
      </c>
      <c r="BO31" s="150">
        <v>894</v>
      </c>
      <c r="BP31" s="150">
        <v>1059</v>
      </c>
      <c r="BQ31" s="150">
        <v>1245</v>
      </c>
      <c r="BR31" s="150">
        <v>1384</v>
      </c>
      <c r="BS31" s="150">
        <v>1563</v>
      </c>
      <c r="BT31" s="150">
        <v>1993</v>
      </c>
      <c r="BU31" s="150">
        <v>2310</v>
      </c>
      <c r="BV31" s="150">
        <v>2602</v>
      </c>
      <c r="BW31" s="150">
        <v>3001</v>
      </c>
      <c r="BX31" s="150">
        <v>3345</v>
      </c>
      <c r="BY31" s="150">
        <v>3706</v>
      </c>
      <c r="BZ31" s="150">
        <v>3961</v>
      </c>
      <c r="CA31" s="150">
        <v>4229</v>
      </c>
      <c r="CB31" s="150">
        <v>4565</v>
      </c>
      <c r="CC31" s="150">
        <v>4957</v>
      </c>
      <c r="CD31" s="150">
        <v>5275</v>
      </c>
      <c r="CE31" s="150">
        <v>5590</v>
      </c>
      <c r="CF31" s="150">
        <v>5912</v>
      </c>
      <c r="CG31" s="150">
        <v>6067</v>
      </c>
      <c r="CH31" s="150">
        <v>6358</v>
      </c>
      <c r="CI31" s="150">
        <v>6748</v>
      </c>
      <c r="CJ31" s="150">
        <v>7102</v>
      </c>
      <c r="CK31" s="150">
        <v>7409</v>
      </c>
      <c r="CL31" s="150">
        <v>7820</v>
      </c>
      <c r="CM31" s="150">
        <v>8187</v>
      </c>
      <c r="CN31" s="150">
        <v>8450</v>
      </c>
      <c r="CO31" s="150">
        <v>8672</v>
      </c>
      <c r="CP31" s="150">
        <v>9038</v>
      </c>
      <c r="CQ31" s="150">
        <v>9409</v>
      </c>
      <c r="CR31" s="150">
        <v>9697</v>
      </c>
      <c r="CS31" s="150">
        <v>10051</v>
      </c>
      <c r="CT31" s="150">
        <v>10324</v>
      </c>
      <c r="CU31" s="150">
        <v>10521</v>
      </c>
      <c r="CV31" s="150">
        <v>10721</v>
      </c>
      <c r="CW31" s="150">
        <v>11034</v>
      </c>
      <c r="CX31" s="150">
        <v>11353</v>
      </c>
      <c r="CY31" s="150">
        <v>11654</v>
      </c>
      <c r="CZ31" s="150">
        <v>11927</v>
      </c>
      <c r="DA31" s="150">
        <v>12097</v>
      </c>
      <c r="DB31" s="150">
        <v>12266</v>
      </c>
      <c r="DC31" s="150">
        <v>12437</v>
      </c>
      <c r="DD31" s="150">
        <v>12709</v>
      </c>
      <c r="DE31" s="150">
        <v>12924</v>
      </c>
      <c r="DF31" s="150">
        <v>13149</v>
      </c>
      <c r="DG31" s="150">
        <v>13305</v>
      </c>
      <c r="DH31" s="150">
        <v>13486</v>
      </c>
      <c r="DI31" s="150">
        <v>13627</v>
      </c>
      <c r="DJ31" s="150">
        <v>13763</v>
      </c>
      <c r="DK31" s="150">
        <v>13929</v>
      </c>
      <c r="DL31" s="150">
        <v>14117</v>
      </c>
      <c r="DM31" s="150">
        <v>14260</v>
      </c>
      <c r="DN31" s="150">
        <v>14447</v>
      </c>
      <c r="DO31" s="150">
        <v>14537</v>
      </c>
      <c r="DP31" s="150">
        <v>14594</v>
      </c>
      <c r="DQ31" s="150">
        <v>14655</v>
      </c>
      <c r="DR31" s="150">
        <v>14751</v>
      </c>
      <c r="DS31" s="150">
        <v>14856</v>
      </c>
      <c r="DT31" s="150">
        <v>14969</v>
      </c>
      <c r="DU31" s="150">
        <v>15041</v>
      </c>
      <c r="DV31" s="150">
        <v>15101</v>
      </c>
      <c r="DW31" s="150">
        <v>15156</v>
      </c>
      <c r="DX31" s="150">
        <v>15185</v>
      </c>
      <c r="DY31" s="150">
        <v>15240</v>
      </c>
      <c r="DZ31" s="150">
        <v>15288</v>
      </c>
      <c r="EA31" s="150">
        <v>15327</v>
      </c>
      <c r="EB31" s="150">
        <v>15382</v>
      </c>
      <c r="EC31" s="150">
        <v>15400</v>
      </c>
      <c r="ED31" s="150">
        <v>15418</v>
      </c>
      <c r="EE31" s="150">
        <v>15471</v>
      </c>
      <c r="EF31" s="150">
        <v>15504</v>
      </c>
      <c r="EG31" s="150">
        <v>15553</v>
      </c>
      <c r="EH31" s="150">
        <v>15582</v>
      </c>
      <c r="EI31" s="150">
        <v>15603</v>
      </c>
      <c r="EJ31" s="150">
        <v>15621</v>
      </c>
      <c r="EK31" s="150">
        <v>15639</v>
      </c>
      <c r="EL31" s="150">
        <v>15653</v>
      </c>
      <c r="EM31" s="150">
        <v>15665</v>
      </c>
      <c r="EN31" s="150">
        <v>15682</v>
      </c>
      <c r="EO31" s="150">
        <v>15709</v>
      </c>
      <c r="EP31" s="150">
        <v>15730</v>
      </c>
      <c r="EQ31" s="150">
        <v>15755</v>
      </c>
      <c r="ER31" s="150">
        <v>15687</v>
      </c>
      <c r="ES31" s="150">
        <v>15697</v>
      </c>
      <c r="ET31" s="150">
        <v>15712</v>
      </c>
      <c r="EU31" s="150">
        <v>15718</v>
      </c>
      <c r="EV31" s="150">
        <v>15742</v>
      </c>
      <c r="EW31" s="150">
        <v>15757</v>
      </c>
      <c r="EX31" s="150">
        <v>15774</v>
      </c>
      <c r="EY31" s="150">
        <v>15784</v>
      </c>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row>
    <row r="32" spans="1:196" x14ac:dyDescent="0.25">
      <c r="C32" t="s">
        <v>133</v>
      </c>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151">
        <f>AX7-AX30-AX31-AX33</f>
        <v>4</v>
      </c>
      <c r="AY32" s="150">
        <v>6</v>
      </c>
      <c r="AZ32" s="150">
        <v>15</v>
      </c>
      <c r="BA32" s="150">
        <v>25</v>
      </c>
      <c r="BB32" s="150">
        <v>38</v>
      </c>
      <c r="BC32" s="150">
        <v>60</v>
      </c>
      <c r="BD32" s="150">
        <v>94</v>
      </c>
      <c r="BE32" s="150">
        <v>124</v>
      </c>
      <c r="BF32" s="150">
        <v>136</v>
      </c>
      <c r="BG32" s="150">
        <v>149</v>
      </c>
      <c r="BH32" s="150">
        <v>170</v>
      </c>
      <c r="BI32" s="150">
        <v>191</v>
      </c>
      <c r="BJ32" s="150">
        <v>280</v>
      </c>
      <c r="BK32" s="150">
        <v>347</v>
      </c>
      <c r="BL32" s="150">
        <v>418</v>
      </c>
      <c r="BM32" s="150">
        <v>478</v>
      </c>
      <c r="BN32" s="150">
        <v>628</v>
      </c>
      <c r="BO32" s="150">
        <v>741</v>
      </c>
      <c r="BP32" s="150">
        <v>921</v>
      </c>
      <c r="BQ32" s="150">
        <v>1093</v>
      </c>
      <c r="BR32" s="150">
        <v>1241</v>
      </c>
      <c r="BS32" s="150">
        <v>1451</v>
      </c>
      <c r="BT32" s="150">
        <v>1563</v>
      </c>
      <c r="BU32" s="150">
        <v>1837</v>
      </c>
      <c r="BV32" s="150">
        <v>2121</v>
      </c>
      <c r="BW32" s="150">
        <v>2466</v>
      </c>
      <c r="BX32" s="150">
        <v>2853</v>
      </c>
      <c r="BY32" s="150">
        <v>3197</v>
      </c>
      <c r="BZ32" s="150">
        <v>3499</v>
      </c>
      <c r="CA32" s="150">
        <v>3790</v>
      </c>
      <c r="CB32" s="150">
        <v>4073</v>
      </c>
      <c r="CC32" s="150">
        <v>4089</v>
      </c>
      <c r="CD32" s="150">
        <v>4591</v>
      </c>
      <c r="CE32" s="150">
        <v>4930</v>
      </c>
      <c r="CF32" s="150">
        <v>5297</v>
      </c>
      <c r="CG32" s="150">
        <v>5610</v>
      </c>
      <c r="CH32" s="150">
        <v>5848</v>
      </c>
      <c r="CI32" s="150">
        <v>6118</v>
      </c>
      <c r="CJ32" s="150">
        <v>6401</v>
      </c>
      <c r="CK32" s="150">
        <v>6645</v>
      </c>
      <c r="CL32" s="150">
        <v>6936</v>
      </c>
      <c r="CM32" s="150">
        <v>7270</v>
      </c>
      <c r="CN32" s="150">
        <v>7546</v>
      </c>
      <c r="CO32" s="150">
        <v>7850</v>
      </c>
      <c r="CP32" s="150">
        <v>8124</v>
      </c>
      <c r="CQ32" s="150">
        <v>8358</v>
      </c>
      <c r="CR32" s="150">
        <v>8601</v>
      </c>
      <c r="CS32" s="150">
        <v>8900</v>
      </c>
      <c r="CT32" s="150">
        <v>9078</v>
      </c>
      <c r="CU32" s="150">
        <v>9280</v>
      </c>
      <c r="CV32" s="150">
        <v>9512</v>
      </c>
      <c r="CW32" s="150">
        <v>9629</v>
      </c>
      <c r="CX32" s="150">
        <v>9812</v>
      </c>
      <c r="CY32" s="150">
        <v>9972</v>
      </c>
      <c r="CZ32" s="150">
        <v>10155</v>
      </c>
      <c r="DA32" s="150">
        <v>10329</v>
      </c>
      <c r="DB32" s="150">
        <v>10524</v>
      </c>
      <c r="DC32" s="150">
        <v>10669</v>
      </c>
      <c r="DD32" s="150">
        <v>10764</v>
      </c>
      <c r="DE32" s="150">
        <v>10851</v>
      </c>
      <c r="DF32" s="150">
        <v>11003</v>
      </c>
      <c r="DG32" s="150">
        <v>11121</v>
      </c>
      <c r="DH32" s="150">
        <v>11344</v>
      </c>
      <c r="DI32" s="150">
        <v>11468</v>
      </c>
      <c r="DJ32" s="150">
        <v>11573</v>
      </c>
      <c r="DK32" s="150">
        <v>11706</v>
      </c>
      <c r="DL32" s="150">
        <v>11834</v>
      </c>
      <c r="DM32" s="150">
        <v>11960</v>
      </c>
      <c r="DN32" s="150">
        <v>12142</v>
      </c>
      <c r="DO32" s="150">
        <v>12304</v>
      </c>
      <c r="DP32" s="150">
        <v>12404</v>
      </c>
      <c r="DQ32" s="150">
        <v>12570</v>
      </c>
      <c r="DR32" s="150">
        <v>12680</v>
      </c>
      <c r="DS32" s="150">
        <v>12846</v>
      </c>
      <c r="DT32" s="150">
        <v>12984</v>
      </c>
      <c r="DU32" s="150">
        <v>13169</v>
      </c>
      <c r="DV32" s="150">
        <v>13309</v>
      </c>
      <c r="DW32" s="150">
        <v>13415</v>
      </c>
      <c r="DX32" s="150">
        <v>13556</v>
      </c>
      <c r="DY32" s="150">
        <v>13653</v>
      </c>
      <c r="DZ32" s="150">
        <v>13725</v>
      </c>
      <c r="EA32" s="150">
        <v>13827</v>
      </c>
      <c r="EB32" s="150">
        <v>13913</v>
      </c>
      <c r="EC32" s="150">
        <v>13995</v>
      </c>
      <c r="ED32" s="150">
        <v>14054</v>
      </c>
      <c r="EE32" s="150">
        <v>14121</v>
      </c>
      <c r="EF32" s="150">
        <v>14203</v>
      </c>
      <c r="EG32" s="150">
        <v>14238</v>
      </c>
      <c r="EH32" s="150">
        <v>14314</v>
      </c>
      <c r="EI32" s="150">
        <v>14356</v>
      </c>
      <c r="EJ32" s="150">
        <v>14396</v>
      </c>
      <c r="EK32" s="150">
        <v>14438</v>
      </c>
      <c r="EL32" s="150">
        <v>14480</v>
      </c>
      <c r="EM32" s="150">
        <v>14518</v>
      </c>
      <c r="EN32" s="150">
        <v>14581</v>
      </c>
      <c r="EO32" s="150">
        <v>14658</v>
      </c>
      <c r="EP32" s="150">
        <v>14703</v>
      </c>
      <c r="EQ32" s="150">
        <v>14742</v>
      </c>
      <c r="ER32" s="150">
        <v>14804</v>
      </c>
      <c r="ES32" s="150">
        <v>14869</v>
      </c>
      <c r="ET32" s="150">
        <v>14922</v>
      </c>
      <c r="EU32" s="150">
        <v>14970</v>
      </c>
      <c r="EV32" s="150">
        <v>15001</v>
      </c>
      <c r="EW32" s="150">
        <v>15026</v>
      </c>
      <c r="EX32" s="150">
        <v>15126</v>
      </c>
      <c r="EY32" s="150">
        <v>15197</v>
      </c>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row>
    <row r="33" spans="1:196" x14ac:dyDescent="0.25">
      <c r="C33" t="s">
        <v>134</v>
      </c>
      <c r="D33" s="80"/>
      <c r="E33" s="80"/>
      <c r="F33" s="160">
        <f t="shared" ref="F33:W33" si="198">F308</f>
        <v>0</v>
      </c>
      <c r="G33" s="160">
        <f t="shared" si="198"/>
        <v>0</v>
      </c>
      <c r="H33" s="160">
        <f t="shared" si="198"/>
        <v>0</v>
      </c>
      <c r="I33" s="160">
        <f t="shared" si="198"/>
        <v>0</v>
      </c>
      <c r="J33" s="160">
        <f t="shared" si="198"/>
        <v>0</v>
      </c>
      <c r="K33" s="160">
        <f t="shared" si="198"/>
        <v>0</v>
      </c>
      <c r="L33" s="160">
        <f t="shared" si="198"/>
        <v>0</v>
      </c>
      <c r="M33" s="160">
        <f t="shared" si="198"/>
        <v>0</v>
      </c>
      <c r="N33" s="160">
        <f t="shared" si="198"/>
        <v>0</v>
      </c>
      <c r="O33" s="160">
        <f t="shared" si="198"/>
        <v>0</v>
      </c>
      <c r="P33" s="160">
        <f t="shared" si="198"/>
        <v>0</v>
      </c>
      <c r="Q33" s="160">
        <f t="shared" si="198"/>
        <v>0</v>
      </c>
      <c r="R33" s="160">
        <f t="shared" si="198"/>
        <v>0</v>
      </c>
      <c r="S33" s="160">
        <f t="shared" si="198"/>
        <v>0</v>
      </c>
      <c r="T33" s="160">
        <f t="shared" si="198"/>
        <v>0</v>
      </c>
      <c r="U33" s="160">
        <f t="shared" si="198"/>
        <v>0</v>
      </c>
      <c r="V33" s="160">
        <f t="shared" si="198"/>
        <v>0</v>
      </c>
      <c r="W33" s="160">
        <f t="shared" si="198"/>
        <v>0</v>
      </c>
      <c r="X33" s="160">
        <f t="shared" ref="X33:AW33" si="199">X308</f>
        <v>0</v>
      </c>
      <c r="Y33" s="160">
        <f t="shared" si="199"/>
        <v>0</v>
      </c>
      <c r="Z33" s="160">
        <f t="shared" si="199"/>
        <v>0</v>
      </c>
      <c r="AA33" s="160">
        <f t="shared" si="199"/>
        <v>0</v>
      </c>
      <c r="AB33" s="160">
        <f t="shared" si="199"/>
        <v>0</v>
      </c>
      <c r="AC33" s="160">
        <f t="shared" si="199"/>
        <v>0</v>
      </c>
      <c r="AD33" s="160">
        <f t="shared" si="199"/>
        <v>0</v>
      </c>
      <c r="AE33" s="160">
        <f t="shared" si="199"/>
        <v>0</v>
      </c>
      <c r="AF33" s="160">
        <f t="shared" si="199"/>
        <v>0</v>
      </c>
      <c r="AG33" s="160">
        <f t="shared" si="199"/>
        <v>0</v>
      </c>
      <c r="AH33" s="160">
        <f t="shared" si="199"/>
        <v>0</v>
      </c>
      <c r="AI33" s="160">
        <f t="shared" si="199"/>
        <v>0</v>
      </c>
      <c r="AJ33" s="160">
        <f t="shared" si="199"/>
        <v>0</v>
      </c>
      <c r="AK33" s="160">
        <f t="shared" si="199"/>
        <v>0</v>
      </c>
      <c r="AL33" s="160">
        <f t="shared" si="199"/>
        <v>0</v>
      </c>
      <c r="AM33" s="160">
        <f t="shared" si="199"/>
        <v>1</v>
      </c>
      <c r="AN33" s="160">
        <f t="shared" si="199"/>
        <v>1</v>
      </c>
      <c r="AO33" s="160">
        <f t="shared" si="199"/>
        <v>1</v>
      </c>
      <c r="AP33" s="160">
        <f t="shared" si="199"/>
        <v>1</v>
      </c>
      <c r="AQ33" s="160">
        <f t="shared" si="199"/>
        <v>1</v>
      </c>
      <c r="AR33" s="160">
        <f t="shared" si="199"/>
        <v>1</v>
      </c>
      <c r="AS33" s="160">
        <f t="shared" si="199"/>
        <v>1</v>
      </c>
      <c r="AT33" s="160">
        <f t="shared" si="199"/>
        <v>1</v>
      </c>
      <c r="AU33" s="160">
        <f t="shared" si="199"/>
        <v>3</v>
      </c>
      <c r="AV33" s="160">
        <f t="shared" si="199"/>
        <v>7</v>
      </c>
      <c r="AW33" s="160">
        <f t="shared" si="199"/>
        <v>12</v>
      </c>
      <c r="AX33" s="160">
        <f>AX308</f>
        <v>12</v>
      </c>
      <c r="AY33" s="150">
        <v>16</v>
      </c>
      <c r="AZ33" s="150">
        <v>18</v>
      </c>
      <c r="BA33" s="150">
        <v>19</v>
      </c>
      <c r="BB33" s="150">
        <v>29</v>
      </c>
      <c r="BC33" s="150">
        <v>34</v>
      </c>
      <c r="BD33" s="150">
        <v>45</v>
      </c>
      <c r="BE33" s="150">
        <v>52</v>
      </c>
      <c r="BF33" s="150">
        <v>62</v>
      </c>
      <c r="BG33" s="150">
        <v>68</v>
      </c>
      <c r="BH33" s="150">
        <v>77</v>
      </c>
      <c r="BI33" s="150">
        <v>86</v>
      </c>
      <c r="BJ33" s="150">
        <v>108</v>
      </c>
      <c r="BK33" s="150">
        <v>128</v>
      </c>
      <c r="BL33" s="150">
        <v>148</v>
      </c>
      <c r="BM33" s="150">
        <v>172</v>
      </c>
      <c r="BN33" s="150">
        <v>209</v>
      </c>
      <c r="BO33" s="150">
        <v>241</v>
      </c>
      <c r="BP33" s="150">
        <v>275</v>
      </c>
      <c r="BQ33" s="150">
        <v>324</v>
      </c>
      <c r="BR33" s="150">
        <v>410</v>
      </c>
      <c r="BS33" s="150">
        <v>533</v>
      </c>
      <c r="BT33" s="150">
        <v>586</v>
      </c>
      <c r="BU33" s="150">
        <v>689</v>
      </c>
      <c r="BV33" s="150">
        <v>774</v>
      </c>
      <c r="BW33" s="150">
        <v>904</v>
      </c>
      <c r="BX33" s="150">
        <v>998</v>
      </c>
      <c r="BY33" s="150">
        <v>1089</v>
      </c>
      <c r="BZ33" s="150">
        <v>1158</v>
      </c>
      <c r="CA33" s="150">
        <v>1255</v>
      </c>
      <c r="CB33" s="150">
        <v>1339</v>
      </c>
      <c r="CC33" s="150">
        <v>1477</v>
      </c>
      <c r="CD33" s="150">
        <v>1589</v>
      </c>
      <c r="CE33" s="150">
        <v>1717</v>
      </c>
      <c r="CF33" s="150">
        <v>1806</v>
      </c>
      <c r="CG33" s="150">
        <v>1882</v>
      </c>
      <c r="CH33" s="150">
        <v>1967</v>
      </c>
      <c r="CI33" s="150">
        <v>2088</v>
      </c>
      <c r="CJ33" s="150">
        <v>2201</v>
      </c>
      <c r="CK33" s="150">
        <v>2338</v>
      </c>
      <c r="CL33" s="150">
        <v>2486</v>
      </c>
      <c r="CM33" s="150">
        <v>2645</v>
      </c>
      <c r="CN33" s="150">
        <v>2728</v>
      </c>
      <c r="CO33" s="150">
        <v>2758</v>
      </c>
      <c r="CP33" s="150">
        <v>2874</v>
      </c>
      <c r="CQ33" s="150">
        <v>3016</v>
      </c>
      <c r="CR33" s="150">
        <v>3122</v>
      </c>
      <c r="CS33" s="150">
        <v>3226</v>
      </c>
      <c r="CT33" s="150">
        <v>3308</v>
      </c>
      <c r="CU33" s="150">
        <v>3374</v>
      </c>
      <c r="CV33" s="150">
        <v>3408</v>
      </c>
      <c r="CW33" s="150">
        <v>3463</v>
      </c>
      <c r="CX33" s="150">
        <v>3536</v>
      </c>
      <c r="CY33" s="150">
        <v>3623</v>
      </c>
      <c r="CZ33" s="150">
        <v>3689</v>
      </c>
      <c r="DA33" s="150">
        <v>3767</v>
      </c>
      <c r="DB33" s="150">
        <v>3836</v>
      </c>
      <c r="DC33" s="150">
        <v>3881</v>
      </c>
      <c r="DD33" s="150">
        <v>3934</v>
      </c>
      <c r="DE33" s="150">
        <v>3984</v>
      </c>
      <c r="DF33" s="150">
        <v>4022</v>
      </c>
      <c r="DG33" s="150">
        <v>4078</v>
      </c>
      <c r="DH33" s="150">
        <v>4119</v>
      </c>
      <c r="DI33" s="150">
        <v>4149</v>
      </c>
      <c r="DJ33" s="150">
        <v>4193</v>
      </c>
      <c r="DK33" s="150">
        <v>4253</v>
      </c>
      <c r="DL33" s="150">
        <v>4291</v>
      </c>
      <c r="DM33" s="150">
        <v>4317</v>
      </c>
      <c r="DN33" s="150">
        <v>4357</v>
      </c>
      <c r="DO33" s="150">
        <v>4357</v>
      </c>
      <c r="DP33" s="150">
        <v>4401</v>
      </c>
      <c r="DQ33" s="150">
        <v>4421</v>
      </c>
      <c r="DR33" s="150">
        <v>4439</v>
      </c>
      <c r="DS33" s="150">
        <v>4481</v>
      </c>
      <c r="DT33" s="150">
        <v>4504</v>
      </c>
      <c r="DU33" s="150">
        <v>4545</v>
      </c>
      <c r="DV33" s="150">
        <v>4570</v>
      </c>
      <c r="DW33" s="150">
        <v>4609</v>
      </c>
      <c r="DX33" s="150">
        <v>4637</v>
      </c>
      <c r="DY33" s="150">
        <v>4663</v>
      </c>
      <c r="DZ33" s="150">
        <v>4679</v>
      </c>
      <c r="EA33" s="150">
        <v>4696</v>
      </c>
      <c r="EB33" s="150">
        <v>4709</v>
      </c>
      <c r="EC33" s="150">
        <v>4716</v>
      </c>
      <c r="ED33" s="150">
        <v>4728</v>
      </c>
      <c r="EE33" s="150">
        <v>4732</v>
      </c>
      <c r="EF33" s="150">
        <v>4740</v>
      </c>
      <c r="EG33" s="150">
        <v>4773</v>
      </c>
      <c r="EH33" s="150">
        <v>4776</v>
      </c>
      <c r="EI33" s="150">
        <v>4790</v>
      </c>
      <c r="EJ33" s="150">
        <v>4796</v>
      </c>
      <c r="EK33" s="150">
        <v>4802</v>
      </c>
      <c r="EL33" s="150">
        <v>4805</v>
      </c>
      <c r="EM33" s="150">
        <v>4818</v>
      </c>
      <c r="EN33" s="150">
        <v>4822</v>
      </c>
      <c r="EO33" s="150">
        <v>4838</v>
      </c>
      <c r="EP33" s="150">
        <v>4841</v>
      </c>
      <c r="EQ33" s="150">
        <v>4848</v>
      </c>
      <c r="ER33" s="150">
        <v>4852</v>
      </c>
      <c r="ES33" s="150">
        <v>4854</v>
      </c>
      <c r="ET33" s="150">
        <v>4862</v>
      </c>
      <c r="EU33" s="150">
        <v>4863</v>
      </c>
      <c r="EV33" s="150">
        <v>4866</v>
      </c>
      <c r="EW33" s="150">
        <v>4866</v>
      </c>
      <c r="EX33" s="150">
        <v>4870</v>
      </c>
      <c r="EY33" s="150">
        <v>4871</v>
      </c>
      <c r="FC33" s="20"/>
      <c r="FD33" s="20"/>
      <c r="FE33" s="20"/>
      <c r="FF33" s="20"/>
      <c r="FG33" s="20"/>
      <c r="FH33" s="20"/>
      <c r="FI33" s="20"/>
      <c r="FJ33" s="20"/>
      <c r="FK33" s="20"/>
      <c r="FL33" s="20"/>
      <c r="FM33" s="20"/>
      <c r="FN33" s="20"/>
      <c r="FO33" s="20"/>
      <c r="FP33" s="20"/>
      <c r="FQ33" s="20"/>
      <c r="FR33" s="20"/>
      <c r="FS33" s="20"/>
      <c r="FT33" s="20"/>
      <c r="FU33" s="20"/>
      <c r="FV33" s="20"/>
      <c r="FW33" s="20"/>
      <c r="FX33" s="20"/>
      <c r="FY33" s="20"/>
      <c r="FZ33" s="20"/>
      <c r="GA33" s="20"/>
      <c r="GB33" s="20"/>
      <c r="GC33" s="20"/>
      <c r="GD33" s="20"/>
      <c r="GE33" s="20"/>
      <c r="GF33" s="20"/>
      <c r="GG33" s="20"/>
      <c r="GH33" s="20"/>
      <c r="GI33" s="20"/>
      <c r="GJ33" s="20"/>
      <c r="GK33" s="20"/>
      <c r="GL33" s="20"/>
      <c r="GM33" s="20"/>
      <c r="GN33" s="20"/>
    </row>
    <row r="34" spans="1:196" s="116" customFormat="1" x14ac:dyDescent="0.25">
      <c r="C34" s="141" t="s">
        <v>523</v>
      </c>
      <c r="D34" s="135"/>
      <c r="E34" s="135"/>
      <c r="F34" s="135"/>
      <c r="G34" s="135"/>
      <c r="H34" s="135"/>
      <c r="I34" s="135"/>
      <c r="J34" s="135"/>
      <c r="K34" s="135"/>
      <c r="L34" s="135"/>
      <c r="M34" s="135"/>
      <c r="N34" s="135"/>
      <c r="O34" s="135"/>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59">
        <f t="shared" ref="AX34:CC34" si="200">AX$7-SUM(AX$30:AX$33)</f>
        <v>0</v>
      </c>
      <c r="AY34" s="116">
        <f t="shared" si="200"/>
        <v>0</v>
      </c>
      <c r="AZ34" s="116">
        <f t="shared" si="200"/>
        <v>0</v>
      </c>
      <c r="BA34" s="116">
        <f t="shared" si="200"/>
        <v>-5</v>
      </c>
      <c r="BB34" s="116">
        <f t="shared" si="200"/>
        <v>1</v>
      </c>
      <c r="BC34" s="116">
        <f t="shared" si="200"/>
        <v>0</v>
      </c>
      <c r="BD34" s="116">
        <f t="shared" si="200"/>
        <v>-19</v>
      </c>
      <c r="BE34" s="116">
        <f t="shared" si="200"/>
        <v>0</v>
      </c>
      <c r="BF34" s="116">
        <f t="shared" si="200"/>
        <v>0</v>
      </c>
      <c r="BG34" s="116">
        <f t="shared" si="200"/>
        <v>0</v>
      </c>
      <c r="BH34" s="116">
        <f t="shared" si="200"/>
        <v>0</v>
      </c>
      <c r="BI34" s="116">
        <f t="shared" si="200"/>
        <v>0</v>
      </c>
      <c r="BJ34" s="116">
        <f t="shared" si="200"/>
        <v>0</v>
      </c>
      <c r="BK34" s="116">
        <f t="shared" si="200"/>
        <v>0</v>
      </c>
      <c r="BL34" s="116">
        <f t="shared" si="200"/>
        <v>0</v>
      </c>
      <c r="BM34" s="116">
        <f t="shared" si="200"/>
        <v>0</v>
      </c>
      <c r="BN34" s="116">
        <f t="shared" si="200"/>
        <v>0</v>
      </c>
      <c r="BO34" s="116">
        <f t="shared" si="200"/>
        <v>0</v>
      </c>
      <c r="BP34" s="116">
        <f t="shared" si="200"/>
        <v>36</v>
      </c>
      <c r="BQ34" s="116">
        <f t="shared" si="200"/>
        <v>0</v>
      </c>
      <c r="BR34" s="116">
        <f t="shared" si="200"/>
        <v>0</v>
      </c>
      <c r="BS34" s="116">
        <f t="shared" si="200"/>
        <v>0</v>
      </c>
      <c r="BT34" s="116">
        <f t="shared" si="200"/>
        <v>0</v>
      </c>
      <c r="BU34" s="116">
        <f t="shared" si="200"/>
        <v>0</v>
      </c>
      <c r="BV34" s="116">
        <f t="shared" si="200"/>
        <v>0</v>
      </c>
      <c r="BW34" s="116">
        <f t="shared" si="200"/>
        <v>0</v>
      </c>
      <c r="BX34" s="116">
        <f t="shared" si="200"/>
        <v>0</v>
      </c>
      <c r="BY34" s="159">
        <f t="shared" si="200"/>
        <v>0</v>
      </c>
      <c r="BZ34" s="159">
        <f t="shared" si="200"/>
        <v>0</v>
      </c>
      <c r="CA34" s="159">
        <f t="shared" si="200"/>
        <v>0</v>
      </c>
      <c r="CB34" s="159">
        <f t="shared" si="200"/>
        <v>0</v>
      </c>
      <c r="CC34" s="159">
        <f t="shared" si="200"/>
        <v>0</v>
      </c>
      <c r="CD34" s="159">
        <f t="shared" ref="CD34:EY34" si="201">CD$7-SUM(CD$30:CD$33)</f>
        <v>0</v>
      </c>
      <c r="CE34" s="159">
        <f t="shared" si="201"/>
        <v>0</v>
      </c>
      <c r="CF34" s="159">
        <f t="shared" si="201"/>
        <v>0</v>
      </c>
      <c r="CG34" s="159">
        <f t="shared" si="201"/>
        <v>0</v>
      </c>
      <c r="CH34" s="159">
        <f t="shared" si="201"/>
        <v>0</v>
      </c>
      <c r="CI34" s="159">
        <f t="shared" si="201"/>
        <v>0</v>
      </c>
      <c r="CJ34" s="159">
        <f t="shared" si="201"/>
        <v>0</v>
      </c>
      <c r="CK34" s="159">
        <f t="shared" si="201"/>
        <v>0</v>
      </c>
      <c r="CL34" s="159">
        <f t="shared" si="201"/>
        <v>0</v>
      </c>
      <c r="CM34" s="159">
        <f t="shared" si="201"/>
        <v>0</v>
      </c>
      <c r="CN34" s="159">
        <f t="shared" si="201"/>
        <v>0</v>
      </c>
      <c r="CO34" s="159">
        <f t="shared" si="201"/>
        <v>0</v>
      </c>
      <c r="CP34" s="159">
        <f t="shared" si="201"/>
        <v>0</v>
      </c>
      <c r="CQ34" s="159">
        <f t="shared" si="201"/>
        <v>0</v>
      </c>
      <c r="CR34" s="159">
        <f t="shared" si="201"/>
        <v>0</v>
      </c>
      <c r="CS34" s="159">
        <f t="shared" si="201"/>
        <v>0</v>
      </c>
      <c r="CT34" s="159">
        <f t="shared" si="201"/>
        <v>0</v>
      </c>
      <c r="CU34" s="159">
        <f t="shared" si="201"/>
        <v>0</v>
      </c>
      <c r="CV34" s="159">
        <f t="shared" si="201"/>
        <v>0</v>
      </c>
      <c r="CW34" s="159">
        <f t="shared" si="201"/>
        <v>0</v>
      </c>
      <c r="CX34" s="159">
        <f t="shared" si="201"/>
        <v>0</v>
      </c>
      <c r="CY34" s="159">
        <f t="shared" si="201"/>
        <v>0</v>
      </c>
      <c r="CZ34" s="159">
        <f t="shared" si="201"/>
        <v>0</v>
      </c>
      <c r="DA34" s="159">
        <f t="shared" si="201"/>
        <v>0</v>
      </c>
      <c r="DB34" s="159">
        <f t="shared" si="201"/>
        <v>0</v>
      </c>
      <c r="DC34" s="159">
        <f t="shared" si="201"/>
        <v>0</v>
      </c>
      <c r="DD34" s="159">
        <f t="shared" si="201"/>
        <v>0</v>
      </c>
      <c r="DE34" s="159">
        <f t="shared" si="201"/>
        <v>0</v>
      </c>
      <c r="DF34" s="159">
        <f t="shared" si="201"/>
        <v>0</v>
      </c>
      <c r="DG34" s="159">
        <f t="shared" si="201"/>
        <v>0</v>
      </c>
      <c r="DH34" s="159">
        <f t="shared" si="201"/>
        <v>0</v>
      </c>
      <c r="DI34" s="159">
        <f t="shared" si="201"/>
        <v>0</v>
      </c>
      <c r="DJ34" s="159">
        <f t="shared" si="201"/>
        <v>0</v>
      </c>
      <c r="DK34" s="159">
        <f t="shared" si="201"/>
        <v>0</v>
      </c>
      <c r="DL34" s="159">
        <f t="shared" si="201"/>
        <v>0</v>
      </c>
      <c r="DM34" s="159">
        <f t="shared" si="201"/>
        <v>0</v>
      </c>
      <c r="DN34" s="159">
        <f t="shared" si="201"/>
        <v>0</v>
      </c>
      <c r="DO34" s="159">
        <f t="shared" si="201"/>
        <v>0</v>
      </c>
      <c r="DP34" s="159">
        <f t="shared" si="201"/>
        <v>0</v>
      </c>
      <c r="DQ34" s="159">
        <f t="shared" si="201"/>
        <v>0</v>
      </c>
      <c r="DR34" s="159">
        <f t="shared" si="201"/>
        <v>0</v>
      </c>
      <c r="DS34" s="159">
        <f t="shared" si="201"/>
        <v>0</v>
      </c>
      <c r="DT34" s="159">
        <f t="shared" si="201"/>
        <v>0</v>
      </c>
      <c r="DU34" s="159">
        <f t="shared" si="201"/>
        <v>0</v>
      </c>
      <c r="DV34" s="159">
        <f t="shared" si="201"/>
        <v>0</v>
      </c>
      <c r="DW34" s="159">
        <f t="shared" si="201"/>
        <v>0</v>
      </c>
      <c r="DX34" s="159">
        <f t="shared" si="201"/>
        <v>0</v>
      </c>
      <c r="DY34" s="159">
        <f t="shared" si="201"/>
        <v>0</v>
      </c>
      <c r="DZ34" s="159">
        <f t="shared" si="201"/>
        <v>0</v>
      </c>
      <c r="EA34" s="159">
        <f t="shared" si="201"/>
        <v>0</v>
      </c>
      <c r="EB34" s="159">
        <f t="shared" si="201"/>
        <v>0</v>
      </c>
      <c r="EC34" s="159">
        <f t="shared" si="201"/>
        <v>0</v>
      </c>
      <c r="ED34" s="159">
        <f t="shared" si="201"/>
        <v>0</v>
      </c>
      <c r="EE34" s="159">
        <f t="shared" si="201"/>
        <v>0</v>
      </c>
      <c r="EF34" s="159">
        <f t="shared" si="201"/>
        <v>0</v>
      </c>
      <c r="EG34" s="159">
        <f t="shared" si="201"/>
        <v>0</v>
      </c>
      <c r="EH34" s="159">
        <f t="shared" si="201"/>
        <v>0</v>
      </c>
      <c r="EI34" s="159">
        <f t="shared" si="201"/>
        <v>0</v>
      </c>
      <c r="EJ34" s="159">
        <f t="shared" si="201"/>
        <v>0</v>
      </c>
      <c r="EK34" s="159">
        <f t="shared" si="201"/>
        <v>0</v>
      </c>
      <c r="EL34" s="159">
        <f t="shared" si="201"/>
        <v>0</v>
      </c>
      <c r="EM34" s="159">
        <f t="shared" si="201"/>
        <v>0</v>
      </c>
      <c r="EN34" s="159">
        <f t="shared" si="201"/>
        <v>0</v>
      </c>
      <c r="EO34" s="159">
        <f t="shared" si="201"/>
        <v>0</v>
      </c>
      <c r="EP34" s="159">
        <f t="shared" si="201"/>
        <v>0</v>
      </c>
      <c r="EQ34" s="159">
        <f t="shared" si="201"/>
        <v>0</v>
      </c>
      <c r="ER34" s="159">
        <f t="shared" si="201"/>
        <v>0</v>
      </c>
      <c r="ES34" s="159">
        <f t="shared" si="201"/>
        <v>0</v>
      </c>
      <c r="ET34" s="159">
        <f t="shared" si="201"/>
        <v>0</v>
      </c>
      <c r="EU34" s="159">
        <f t="shared" si="201"/>
        <v>0</v>
      </c>
      <c r="EV34" s="159">
        <f t="shared" si="201"/>
        <v>0</v>
      </c>
      <c r="EW34" s="159">
        <f t="shared" si="201"/>
        <v>0</v>
      </c>
      <c r="EX34" s="159">
        <f t="shared" si="201"/>
        <v>0</v>
      </c>
      <c r="EY34" s="159">
        <f t="shared" si="201"/>
        <v>0</v>
      </c>
    </row>
    <row r="35" spans="1:196" s="136" customFormat="1" ht="15.75" thickBot="1" x14ac:dyDescent="0.3">
      <c r="A35" s="137"/>
      <c r="B35" s="137"/>
      <c r="C35" s="138"/>
      <c r="D35" s="137"/>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c r="BK35" s="137"/>
      <c r="BL35" s="137"/>
      <c r="BM35" s="137"/>
      <c r="BN35" s="137"/>
      <c r="BO35" s="137"/>
      <c r="BP35" s="137" t="s">
        <v>2001</v>
      </c>
      <c r="BQ35" s="137"/>
      <c r="BR35" s="137"/>
      <c r="BS35" s="137"/>
      <c r="BT35" s="137"/>
      <c r="BU35" s="137"/>
      <c r="BV35" s="137"/>
      <c r="BW35" s="137"/>
      <c r="BX35" s="137"/>
      <c r="BY35" s="137"/>
      <c r="BZ35" s="137"/>
      <c r="CA35" s="137"/>
      <c r="CB35" s="137"/>
      <c r="CC35" s="137"/>
      <c r="CD35" s="137"/>
      <c r="CE35" s="137"/>
      <c r="CF35" s="137"/>
      <c r="CG35" s="137"/>
      <c r="CH35" s="137"/>
      <c r="CI35" s="137"/>
      <c r="CJ35" s="137"/>
      <c r="CK35" s="137"/>
      <c r="CL35" s="137"/>
      <c r="CM35" s="137"/>
      <c r="CN35" s="137"/>
      <c r="CO35" s="137"/>
      <c r="CP35" s="137"/>
      <c r="CQ35" s="137"/>
      <c r="CR35" s="137"/>
      <c r="CS35" s="137"/>
      <c r="CT35" s="137"/>
      <c r="CU35" s="137"/>
      <c r="CV35" s="137"/>
      <c r="CW35" s="137"/>
      <c r="CX35" s="137"/>
      <c r="CY35" s="137"/>
      <c r="CZ35" s="137"/>
      <c r="DA35" s="137"/>
      <c r="DB35" s="137"/>
      <c r="DC35" s="137"/>
      <c r="DD35" s="137"/>
      <c r="DE35" s="137"/>
      <c r="DF35" s="137"/>
      <c r="DG35" s="137"/>
      <c r="DH35" s="137"/>
      <c r="DI35" s="137"/>
      <c r="DJ35" s="137"/>
      <c r="DK35" s="137"/>
      <c r="DL35" s="137"/>
      <c r="DM35" s="137"/>
      <c r="DN35" s="137"/>
      <c r="DO35" s="137"/>
      <c r="DP35" s="137"/>
      <c r="DQ35" s="137"/>
      <c r="DR35" s="137"/>
      <c r="DS35" s="137"/>
      <c r="DT35" s="137"/>
      <c r="DU35" s="137"/>
      <c r="DV35" s="137"/>
      <c r="DW35" s="137"/>
      <c r="DX35" s="137"/>
      <c r="DY35" s="137"/>
      <c r="DZ35" s="137"/>
      <c r="EA35" s="137"/>
      <c r="EB35" s="137"/>
      <c r="EC35" s="137"/>
      <c r="ED35" s="137"/>
      <c r="EE35" s="137"/>
      <c r="EF35" s="137"/>
      <c r="EG35" s="137"/>
      <c r="EH35" s="137"/>
      <c r="EI35" s="137"/>
      <c r="EJ35" s="137"/>
      <c r="EK35" s="137"/>
      <c r="EL35" s="137"/>
      <c r="EM35" s="137"/>
      <c r="EN35" s="137"/>
      <c r="EO35" s="137"/>
      <c r="EP35" s="137"/>
      <c r="EQ35" s="137"/>
      <c r="ER35" s="137"/>
      <c r="ES35" s="137"/>
      <c r="ET35" s="137"/>
      <c r="EU35" s="137"/>
      <c r="EV35" s="137"/>
      <c r="EW35" s="137"/>
      <c r="EX35" s="137"/>
      <c r="EY35" s="137"/>
      <c r="EZ35" s="137"/>
      <c r="FA35" s="137"/>
      <c r="FB35" s="137"/>
    </row>
    <row r="36" spans="1:196" x14ac:dyDescent="0.25">
      <c r="B36" s="2" t="s">
        <v>452</v>
      </c>
      <c r="C36" s="2"/>
      <c r="FC36" s="132" t="s">
        <v>456</v>
      </c>
      <c r="FD36" s="129"/>
      <c r="FE36" s="421"/>
      <c r="FF36" s="2" t="s">
        <v>457</v>
      </c>
      <c r="FG36" s="2"/>
      <c r="FH36" s="2"/>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row>
    <row r="37" spans="1:196" x14ac:dyDescent="0.25">
      <c r="B37" s="67" t="s">
        <v>465</v>
      </c>
      <c r="C37" t="s">
        <v>143</v>
      </c>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v>61</v>
      </c>
      <c r="AY37">
        <v>91</v>
      </c>
      <c r="AZ37">
        <v>104</v>
      </c>
      <c r="BA37">
        <v>136</v>
      </c>
      <c r="BB37">
        <v>167</v>
      </c>
      <c r="BC37">
        <v>313</v>
      </c>
      <c r="BD37">
        <v>407</v>
      </c>
      <c r="BE37">
        <v>480</v>
      </c>
      <c r="BF37">
        <v>621</v>
      </c>
      <c r="BG37">
        <v>953</v>
      </c>
      <c r="BH37">
        <v>1221</v>
      </c>
      <c r="BI37">
        <v>1588</v>
      </c>
      <c r="BJ37">
        <v>1965</v>
      </c>
      <c r="BK37">
        <v>2189</v>
      </c>
      <c r="BL37">
        <v>2433</v>
      </c>
      <c r="BM37">
        <v>2872</v>
      </c>
      <c r="BN37">
        <v>3247</v>
      </c>
      <c r="BO37">
        <v>3919</v>
      </c>
      <c r="BP37">
        <v>4637</v>
      </c>
      <c r="BQ37" s="67">
        <v>5299</v>
      </c>
      <c r="BR37" s="67">
        <v>5957</v>
      </c>
      <c r="BS37" s="67">
        <v>6521</v>
      </c>
      <c r="BT37" s="67">
        <v>7121</v>
      </c>
      <c r="BU37" s="67">
        <v>8341</v>
      </c>
      <c r="BV37" s="67">
        <v>9291</v>
      </c>
      <c r="BW37" s="67">
        <v>10247</v>
      </c>
      <c r="BX37" s="67">
        <v>10764</v>
      </c>
      <c r="BY37" s="67">
        <v>11978</v>
      </c>
      <c r="BZ37" s="67">
        <v>12636</v>
      </c>
      <c r="CA37" s="67">
        <v>13378</v>
      </c>
      <c r="CB37" s="67">
        <v>14355</v>
      </c>
      <c r="CC37" s="67">
        <v>15217</v>
      </c>
      <c r="CD37" s="67">
        <v>16011</v>
      </c>
      <c r="CE37" s="67">
        <v>16721</v>
      </c>
      <c r="CF37" s="67">
        <v>17479</v>
      </c>
      <c r="CG37" s="67">
        <v>18000</v>
      </c>
      <c r="CH37" s="67">
        <v>18472</v>
      </c>
      <c r="CI37" s="67">
        <v>18951</v>
      </c>
      <c r="CJ37" s="67">
        <v>19511</v>
      </c>
      <c r="CK37" s="67">
        <v>20215</v>
      </c>
      <c r="CL37" s="67">
        <v>20904</v>
      </c>
      <c r="CM37" s="67">
        <v>21357</v>
      </c>
      <c r="CN37" s="67">
        <v>21654</v>
      </c>
      <c r="CO37" s="67">
        <v>22072</v>
      </c>
      <c r="CP37" s="67">
        <v>22352</v>
      </c>
      <c r="CQ37" s="67">
        <v>22767</v>
      </c>
      <c r="CR37" s="67">
        <v>23063</v>
      </c>
      <c r="CS37" s="67">
        <v>23341</v>
      </c>
      <c r="CT37" s="238">
        <v>23608</v>
      </c>
      <c r="CU37" s="295">
        <v>23833</v>
      </c>
      <c r="CV37" s="295">
        <v>23979</v>
      </c>
      <c r="CW37" s="295">
        <v>24090</v>
      </c>
      <c r="CX37" s="295">
        <v>24297</v>
      </c>
      <c r="CY37" s="295">
        <v>24477</v>
      </c>
      <c r="CZ37" s="295">
        <v>24700</v>
      </c>
      <c r="DA37" s="295">
        <v>24828</v>
      </c>
      <c r="DB37" s="295">
        <v>24988</v>
      </c>
      <c r="DC37" s="382">
        <v>25240</v>
      </c>
      <c r="DD37" s="385">
        <v>25357</v>
      </c>
      <c r="DE37" s="385">
        <v>25499</v>
      </c>
      <c r="DF37" s="397">
        <v>25623</v>
      </c>
      <c r="DG37" s="419">
        <v>25734</v>
      </c>
      <c r="DH37" s="419">
        <v>25829</v>
      </c>
      <c r="DI37" s="419">
        <v>25891</v>
      </c>
      <c r="DJ37" s="433">
        <v>25980</v>
      </c>
      <c r="DK37" s="434">
        <v>26024</v>
      </c>
      <c r="DL37" s="437">
        <v>26113</v>
      </c>
      <c r="DM37" s="438">
        <v>26193</v>
      </c>
      <c r="DN37" s="438">
        <v>26359</v>
      </c>
      <c r="DO37" s="447">
        <v>26440</v>
      </c>
      <c r="DP37" s="494">
        <v>26487</v>
      </c>
      <c r="DQ37" s="498">
        <v>26529</v>
      </c>
      <c r="DR37" s="498">
        <v>26579</v>
      </c>
      <c r="DS37" s="537">
        <v>26628</v>
      </c>
      <c r="DT37" s="537">
        <v>26683</v>
      </c>
      <c r="DU37" s="537">
        <v>26742</v>
      </c>
      <c r="DV37" s="538">
        <v>26780</v>
      </c>
      <c r="DW37" s="540">
        <v>26818</v>
      </c>
      <c r="DX37" s="540">
        <v>26840</v>
      </c>
      <c r="DY37" s="541">
        <v>26867</v>
      </c>
      <c r="DZ37" s="541">
        <v>26883</v>
      </c>
      <c r="EA37" s="542">
        <v>26913</v>
      </c>
      <c r="EB37" s="542">
        <v>26938</v>
      </c>
      <c r="EC37" s="544">
        <v>26968</v>
      </c>
      <c r="ED37" s="544">
        <v>26989</v>
      </c>
      <c r="EE37" s="545">
        <v>27021</v>
      </c>
      <c r="EF37" s="546">
        <v>27042</v>
      </c>
      <c r="EG37" s="547">
        <v>27063</v>
      </c>
      <c r="EH37" s="548">
        <v>27099</v>
      </c>
      <c r="EI37" s="550">
        <v>27124</v>
      </c>
      <c r="EJ37" s="551">
        <v>27139</v>
      </c>
      <c r="EK37" s="552">
        <v>27139</v>
      </c>
      <c r="EL37" s="553">
        <v>27194</v>
      </c>
      <c r="EM37" s="553">
        <v>27209</v>
      </c>
      <c r="EN37" s="553">
        <v>27240</v>
      </c>
      <c r="EO37" s="553">
        <v>27261</v>
      </c>
      <c r="EP37" s="554">
        <v>27297</v>
      </c>
      <c r="EQ37" s="555">
        <v>27322</v>
      </c>
      <c r="ER37" s="556">
        <v>27330</v>
      </c>
      <c r="ES37" s="556">
        <v>27345</v>
      </c>
      <c r="ET37" s="556">
        <v>27354</v>
      </c>
      <c r="EU37" s="557">
        <v>27371</v>
      </c>
      <c r="EV37" s="557">
        <v>27387</v>
      </c>
      <c r="EW37" s="559">
        <v>27416</v>
      </c>
      <c r="EX37" s="559">
        <v>27434</v>
      </c>
      <c r="EY37" s="559">
        <v>27455</v>
      </c>
      <c r="FC37" s="171" t="s">
        <v>526</v>
      </c>
      <c r="FD37" s="204">
        <v>9798</v>
      </c>
      <c r="FE37" s="204">
        <v>203.9</v>
      </c>
      <c r="FF37" s="210">
        <f>FD39</f>
        <v>27455</v>
      </c>
      <c r="FG37" s="167" t="s">
        <v>143</v>
      </c>
      <c r="FH37" s="167"/>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row>
    <row r="38" spans="1:196" x14ac:dyDescent="0.25">
      <c r="C38" t="s">
        <v>144</v>
      </c>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0"/>
      <c r="AV38" s="80"/>
      <c r="AW38" s="80"/>
      <c r="AX38">
        <v>43</v>
      </c>
      <c r="AY38">
        <v>51</v>
      </c>
      <c r="AZ38">
        <v>60</v>
      </c>
      <c r="BA38">
        <v>83</v>
      </c>
      <c r="BB38">
        <v>110</v>
      </c>
      <c r="BC38">
        <v>144</v>
      </c>
      <c r="BD38">
        <v>175</v>
      </c>
      <c r="BE38">
        <v>173</v>
      </c>
      <c r="BF38">
        <v>241</v>
      </c>
      <c r="BG38">
        <v>285</v>
      </c>
      <c r="BH38">
        <v>340</v>
      </c>
      <c r="BI38">
        <v>410</v>
      </c>
      <c r="BJ38">
        <v>492</v>
      </c>
      <c r="BK38">
        <v>536</v>
      </c>
      <c r="BL38">
        <v>590</v>
      </c>
      <c r="BM38">
        <v>751</v>
      </c>
      <c r="BN38">
        <v>876</v>
      </c>
      <c r="BO38">
        <v>1129</v>
      </c>
      <c r="BP38">
        <v>1606</v>
      </c>
      <c r="BQ38" s="67">
        <v>1727</v>
      </c>
      <c r="BR38" s="67">
        <v>1887</v>
      </c>
      <c r="BS38" s="67">
        <v>2101</v>
      </c>
      <c r="BT38" s="67">
        <v>2425</v>
      </c>
      <c r="BU38" s="67">
        <v>3108</v>
      </c>
      <c r="BV38" s="67">
        <v>3392</v>
      </c>
      <c r="BW38" s="67">
        <v>3732</v>
      </c>
      <c r="BX38" s="67">
        <v>4177</v>
      </c>
      <c r="BY38" s="67">
        <v>4576</v>
      </c>
      <c r="BZ38" s="67">
        <v>4897</v>
      </c>
      <c r="CA38" s="67">
        <v>5539</v>
      </c>
      <c r="CB38" s="67">
        <v>6238</v>
      </c>
      <c r="CC38" s="67">
        <v>6739</v>
      </c>
      <c r="CD38" s="67">
        <v>7304</v>
      </c>
      <c r="CE38" s="67">
        <v>7872</v>
      </c>
      <c r="CF38" s="67">
        <v>8244</v>
      </c>
      <c r="CG38" s="67">
        <v>8517</v>
      </c>
      <c r="CH38" s="67">
        <v>9334</v>
      </c>
      <c r="CI38" s="67">
        <v>10214</v>
      </c>
      <c r="CJ38" s="67">
        <v>10919</v>
      </c>
      <c r="CK38" s="67">
        <v>11471</v>
      </c>
      <c r="CL38" s="67">
        <v>11885</v>
      </c>
      <c r="CM38" s="67">
        <v>12563</v>
      </c>
      <c r="CN38" s="67">
        <v>12878</v>
      </c>
      <c r="CO38" s="67">
        <v>13656</v>
      </c>
      <c r="CP38" s="67">
        <v>14053</v>
      </c>
      <c r="CQ38" s="67">
        <v>14412</v>
      </c>
      <c r="CR38" s="67">
        <v>14974</v>
      </c>
      <c r="CS38" s="67">
        <v>15453</v>
      </c>
      <c r="CT38" s="238">
        <v>15810</v>
      </c>
      <c r="CU38" s="295">
        <v>16128</v>
      </c>
      <c r="CV38" s="295">
        <v>16323</v>
      </c>
      <c r="CW38" s="295">
        <v>16559</v>
      </c>
      <c r="CX38" s="295">
        <v>16831</v>
      </c>
      <c r="CY38" s="295">
        <v>17095</v>
      </c>
      <c r="CZ38" s="295">
        <v>17324</v>
      </c>
      <c r="DA38" s="295">
        <v>17537</v>
      </c>
      <c r="DB38" s="295">
        <v>17756</v>
      </c>
      <c r="DC38" s="382">
        <v>17999</v>
      </c>
      <c r="DD38" s="385">
        <v>18509</v>
      </c>
      <c r="DE38" s="385">
        <v>18696</v>
      </c>
      <c r="DF38" s="397">
        <v>18932</v>
      </c>
      <c r="DG38" s="419">
        <v>19119</v>
      </c>
      <c r="DH38" s="419">
        <v>19237</v>
      </c>
      <c r="DI38" s="419">
        <v>19344</v>
      </c>
      <c r="DJ38" s="433">
        <v>19449</v>
      </c>
      <c r="DK38" s="434">
        <v>19606</v>
      </c>
      <c r="DL38" s="437">
        <v>19776</v>
      </c>
      <c r="DM38" s="438">
        <v>19935</v>
      </c>
      <c r="DN38" s="438">
        <v>20071</v>
      </c>
      <c r="DO38" s="447">
        <v>20225</v>
      </c>
      <c r="DP38" s="494">
        <v>20328</v>
      </c>
      <c r="DQ38" s="498">
        <v>20414</v>
      </c>
      <c r="DR38" s="498">
        <v>20510</v>
      </c>
      <c r="DS38" s="537">
        <v>20637</v>
      </c>
      <c r="DT38" s="537">
        <v>20816</v>
      </c>
      <c r="DU38" s="537">
        <v>20982</v>
      </c>
      <c r="DV38" s="538">
        <v>21092</v>
      </c>
      <c r="DW38" s="540">
        <v>21172</v>
      </c>
      <c r="DX38" s="540">
        <v>21235</v>
      </c>
      <c r="DY38" s="541">
        <v>21339</v>
      </c>
      <c r="DZ38" s="541">
        <v>21405</v>
      </c>
      <c r="EA38" s="542">
        <v>21467</v>
      </c>
      <c r="EB38" s="542">
        <v>21545</v>
      </c>
      <c r="EC38" s="544">
        <v>21597</v>
      </c>
      <c r="ED38" s="544">
        <v>21631</v>
      </c>
      <c r="EE38" s="545">
        <v>21679</v>
      </c>
      <c r="EF38" s="546">
        <v>21763</v>
      </c>
      <c r="EG38" s="547">
        <v>21823</v>
      </c>
      <c r="EH38" s="548">
        <v>21859</v>
      </c>
      <c r="EI38" s="550">
        <v>21951</v>
      </c>
      <c r="EJ38" s="551">
        <v>21997</v>
      </c>
      <c r="EK38" s="552">
        <v>22013</v>
      </c>
      <c r="EL38" s="553">
        <v>22090</v>
      </c>
      <c r="EM38" s="553">
        <v>22125</v>
      </c>
      <c r="EN38" s="553">
        <v>22179</v>
      </c>
      <c r="EO38" s="553">
        <v>22217</v>
      </c>
      <c r="EP38" s="554">
        <v>22272</v>
      </c>
      <c r="EQ38" s="555">
        <v>22308</v>
      </c>
      <c r="ER38" s="556">
        <v>22354</v>
      </c>
      <c r="ES38" s="556">
        <v>22377</v>
      </c>
      <c r="ET38" s="556">
        <v>22403</v>
      </c>
      <c r="EU38" s="557">
        <v>22464</v>
      </c>
      <c r="EV38" s="557">
        <v>22499</v>
      </c>
      <c r="EW38" s="559">
        <v>22548</v>
      </c>
      <c r="EX38" s="559">
        <v>22581</v>
      </c>
      <c r="EY38" s="559">
        <v>22599</v>
      </c>
      <c r="FC38" s="173" t="s">
        <v>149</v>
      </c>
      <c r="FD38" s="205">
        <v>15086</v>
      </c>
      <c r="FE38" s="205">
        <v>243.3</v>
      </c>
      <c r="FF38" s="211">
        <f>FD42</f>
        <v>22599</v>
      </c>
      <c r="FG38" s="169" t="s">
        <v>144</v>
      </c>
      <c r="FH38" s="169"/>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row>
    <row r="39" spans="1:196" x14ac:dyDescent="0.25">
      <c r="C39" t="s">
        <v>148</v>
      </c>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v>38</v>
      </c>
      <c r="AY39">
        <v>41</v>
      </c>
      <c r="AZ39">
        <v>44</v>
      </c>
      <c r="BA39">
        <v>42</v>
      </c>
      <c r="BB39">
        <v>49</v>
      </c>
      <c r="BC39">
        <v>53</v>
      </c>
      <c r="BD39">
        <v>61</v>
      </c>
      <c r="BE39">
        <v>77</v>
      </c>
      <c r="BF39">
        <v>95</v>
      </c>
      <c r="BG39">
        <v>117</v>
      </c>
      <c r="BH39">
        <v>140</v>
      </c>
      <c r="BI39">
        <v>169</v>
      </c>
      <c r="BJ39">
        <v>216</v>
      </c>
      <c r="BK39">
        <v>242</v>
      </c>
      <c r="BL39">
        <v>278</v>
      </c>
      <c r="BM39">
        <v>345</v>
      </c>
      <c r="BN39">
        <v>397</v>
      </c>
      <c r="BO39">
        <v>453</v>
      </c>
      <c r="BP39">
        <v>534</v>
      </c>
      <c r="BQ39" s="67">
        <v>649</v>
      </c>
      <c r="BR39" s="67">
        <v>733</v>
      </c>
      <c r="BS39" s="67">
        <v>818</v>
      </c>
      <c r="BT39" s="67">
        <v>966</v>
      </c>
      <c r="BU39" s="67">
        <v>1085</v>
      </c>
      <c r="BV39" s="67">
        <v>1254</v>
      </c>
      <c r="BW39" s="67">
        <v>1386</v>
      </c>
      <c r="BX39" s="67">
        <v>1536</v>
      </c>
      <c r="BY39" s="67">
        <v>1827</v>
      </c>
      <c r="BZ39" s="67">
        <v>1976</v>
      </c>
      <c r="CA39" s="67">
        <v>2047</v>
      </c>
      <c r="CB39" s="67">
        <v>2277</v>
      </c>
      <c r="CC39" s="67">
        <v>2472</v>
      </c>
      <c r="CD39" s="67">
        <v>2747</v>
      </c>
      <c r="CE39" s="67">
        <v>2963</v>
      </c>
      <c r="CF39" s="67">
        <v>3193</v>
      </c>
      <c r="CG39" s="67">
        <v>3392</v>
      </c>
      <c r="CH39" s="67">
        <v>3578</v>
      </c>
      <c r="CI39" s="67">
        <v>3774</v>
      </c>
      <c r="CJ39" s="67">
        <v>3913</v>
      </c>
      <c r="CK39" s="67">
        <v>4222</v>
      </c>
      <c r="CL39" s="67">
        <v>4448</v>
      </c>
      <c r="CM39" s="67">
        <v>4669</v>
      </c>
      <c r="CN39" s="67">
        <v>4861</v>
      </c>
      <c r="CO39" s="67">
        <v>5045</v>
      </c>
      <c r="CP39" s="67">
        <v>5229</v>
      </c>
      <c r="CQ39" s="67">
        <v>5411</v>
      </c>
      <c r="CR39" s="67">
        <v>5528</v>
      </c>
      <c r="CS39" s="67">
        <v>5701</v>
      </c>
      <c r="CT39" s="238">
        <v>5797</v>
      </c>
      <c r="CU39" s="295">
        <v>5902</v>
      </c>
      <c r="CV39" s="295">
        <v>5986</v>
      </c>
      <c r="CW39" s="295">
        <v>6056</v>
      </c>
      <c r="CX39" s="295">
        <v>6177</v>
      </c>
      <c r="CY39" s="295">
        <v>6304</v>
      </c>
      <c r="CZ39" s="295">
        <v>6405</v>
      </c>
      <c r="DA39" s="295">
        <v>6489</v>
      </c>
      <c r="DB39" s="295">
        <v>6571</v>
      </c>
      <c r="DC39" s="382">
        <v>6657</v>
      </c>
      <c r="DD39" s="385">
        <v>6726</v>
      </c>
      <c r="DE39" s="385">
        <v>6825</v>
      </c>
      <c r="DF39" s="397">
        <v>6907</v>
      </c>
      <c r="DG39" s="419">
        <v>6974</v>
      </c>
      <c r="DH39" s="419">
        <v>7006</v>
      </c>
      <c r="DI39" s="419">
        <v>7044</v>
      </c>
      <c r="DJ39" s="433">
        <v>7092</v>
      </c>
      <c r="DK39" s="434">
        <v>7155</v>
      </c>
      <c r="DL39" s="437">
        <v>7187</v>
      </c>
      <c r="DM39" s="438">
        <v>7227</v>
      </c>
      <c r="DN39" s="438">
        <v>7266</v>
      </c>
      <c r="DO39" s="447">
        <v>7294</v>
      </c>
      <c r="DP39" s="494">
        <v>7315</v>
      </c>
      <c r="DQ39" s="498">
        <v>7340</v>
      </c>
      <c r="DR39" s="498">
        <v>7370</v>
      </c>
      <c r="DS39" s="537">
        <v>7422</v>
      </c>
      <c r="DT39" s="537">
        <v>7476</v>
      </c>
      <c r="DU39" s="537">
        <v>7505</v>
      </c>
      <c r="DV39" s="538">
        <v>7524</v>
      </c>
      <c r="DW39" s="540">
        <v>7539</v>
      </c>
      <c r="DX39" s="540">
        <v>7553</v>
      </c>
      <c r="DY39" s="541">
        <v>7577</v>
      </c>
      <c r="DZ39" s="541">
        <v>7581</v>
      </c>
      <c r="EA39" s="542">
        <v>7618</v>
      </c>
      <c r="EB39" s="542">
        <v>7632</v>
      </c>
      <c r="EC39" s="544">
        <v>7654</v>
      </c>
      <c r="ED39" s="544">
        <v>7667</v>
      </c>
      <c r="EE39" s="545">
        <v>7680</v>
      </c>
      <c r="EF39" s="546">
        <v>7744</v>
      </c>
      <c r="EG39" s="547">
        <v>7766</v>
      </c>
      <c r="EH39" s="548">
        <v>7809</v>
      </c>
      <c r="EI39" s="550">
        <v>7818</v>
      </c>
      <c r="EJ39" s="551">
        <v>7818</v>
      </c>
      <c r="EK39" s="552">
        <v>7829</v>
      </c>
      <c r="EL39" s="553">
        <v>7852</v>
      </c>
      <c r="EM39" s="553">
        <v>7853</v>
      </c>
      <c r="EN39" s="553">
        <v>7858</v>
      </c>
      <c r="EO39" s="553">
        <v>7864</v>
      </c>
      <c r="EP39" s="554">
        <v>7876</v>
      </c>
      <c r="EQ39" s="555">
        <v>7881</v>
      </c>
      <c r="ER39" s="556">
        <v>7882</v>
      </c>
      <c r="ES39" s="556">
        <v>7888</v>
      </c>
      <c r="ET39" s="556">
        <v>7892</v>
      </c>
      <c r="EU39" s="557">
        <v>7901</v>
      </c>
      <c r="EV39" s="557">
        <v>7904</v>
      </c>
      <c r="EW39" s="559">
        <v>7909</v>
      </c>
      <c r="EX39" s="559">
        <v>7917</v>
      </c>
      <c r="EY39" s="559">
        <v>7920</v>
      </c>
      <c r="FC39" s="166" t="s">
        <v>143</v>
      </c>
      <c r="FD39" s="206">
        <v>27455</v>
      </c>
      <c r="FE39" s="206">
        <v>308.2</v>
      </c>
      <c r="FF39" s="211">
        <f>FD43</f>
        <v>7920</v>
      </c>
      <c r="FG39" s="169" t="s">
        <v>148</v>
      </c>
      <c r="FH39" s="169"/>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row>
    <row r="40" spans="1:196" x14ac:dyDescent="0.25">
      <c r="C40" t="s">
        <v>149</v>
      </c>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v>24</v>
      </c>
      <c r="AY40">
        <v>29</v>
      </c>
      <c r="AZ40">
        <v>32</v>
      </c>
      <c r="BA40">
        <v>32</v>
      </c>
      <c r="BB40">
        <v>39</v>
      </c>
      <c r="BC40">
        <v>43</v>
      </c>
      <c r="BD40">
        <v>71</v>
      </c>
      <c r="BE40">
        <v>81</v>
      </c>
      <c r="BF40">
        <v>93</v>
      </c>
      <c r="BG40">
        <v>128</v>
      </c>
      <c r="BH40">
        <v>147</v>
      </c>
      <c r="BI40">
        <v>183</v>
      </c>
      <c r="BJ40">
        <v>221</v>
      </c>
      <c r="BK40">
        <v>274</v>
      </c>
      <c r="BL40">
        <v>351</v>
      </c>
      <c r="BM40">
        <v>429</v>
      </c>
      <c r="BN40">
        <v>480</v>
      </c>
      <c r="BO40">
        <v>592</v>
      </c>
      <c r="BP40">
        <v>796</v>
      </c>
      <c r="BQ40" s="67">
        <v>1001</v>
      </c>
      <c r="BR40" s="67">
        <v>1139</v>
      </c>
      <c r="BS40" s="67">
        <v>1339</v>
      </c>
      <c r="BT40" s="67">
        <v>1632</v>
      </c>
      <c r="BU40" s="67">
        <v>1841</v>
      </c>
      <c r="BV40" s="67">
        <v>2233</v>
      </c>
      <c r="BW40" s="67">
        <v>2384</v>
      </c>
      <c r="BX40" s="67">
        <v>2613</v>
      </c>
      <c r="BY40" s="67">
        <v>3150</v>
      </c>
      <c r="BZ40" s="67">
        <v>3402</v>
      </c>
      <c r="CA40" s="67">
        <v>3707</v>
      </c>
      <c r="CB40" s="67">
        <v>4165</v>
      </c>
      <c r="CC40" s="67">
        <v>4438</v>
      </c>
      <c r="CD40" s="67">
        <v>4872</v>
      </c>
      <c r="CE40" s="67">
        <v>5302</v>
      </c>
      <c r="CF40" s="67">
        <v>5651</v>
      </c>
      <c r="CG40" s="67">
        <v>6002</v>
      </c>
      <c r="CH40" s="67">
        <v>6089</v>
      </c>
      <c r="CI40" s="67">
        <v>6232</v>
      </c>
      <c r="CJ40" s="67">
        <v>6499</v>
      </c>
      <c r="CK40" s="67">
        <v>6859</v>
      </c>
      <c r="CL40" s="67">
        <v>7203</v>
      </c>
      <c r="CM40" s="67">
        <v>7476</v>
      </c>
      <c r="CN40" s="67">
        <v>7732</v>
      </c>
      <c r="CO40" s="67">
        <v>7967</v>
      </c>
      <c r="CP40" s="67">
        <v>8218</v>
      </c>
      <c r="CQ40" s="67">
        <v>8654</v>
      </c>
      <c r="CR40" s="67">
        <v>8878</v>
      </c>
      <c r="CS40" s="67">
        <v>9175</v>
      </c>
      <c r="CT40" s="238">
        <v>9325</v>
      </c>
      <c r="CU40" s="295">
        <v>9569</v>
      </c>
      <c r="CV40" s="295">
        <v>9907</v>
      </c>
      <c r="CW40" s="295">
        <v>10035</v>
      </c>
      <c r="CX40" s="295">
        <v>10274</v>
      </c>
      <c r="CY40" s="295">
        <v>10512</v>
      </c>
      <c r="CZ40" s="295">
        <v>10785</v>
      </c>
      <c r="DA40" s="295">
        <v>10943</v>
      </c>
      <c r="DB40" s="295">
        <v>11077</v>
      </c>
      <c r="DC40" s="382">
        <v>11239</v>
      </c>
      <c r="DD40" s="385">
        <v>11390</v>
      </c>
      <c r="DE40" s="385">
        <v>11632</v>
      </c>
      <c r="DF40" s="397">
        <v>11856</v>
      </c>
      <c r="DG40" s="419">
        <v>12076</v>
      </c>
      <c r="DH40" s="419">
        <v>12201</v>
      </c>
      <c r="DI40" s="419">
        <v>12295</v>
      </c>
      <c r="DJ40" s="433">
        <v>12376</v>
      </c>
      <c r="DK40" s="434">
        <v>12564</v>
      </c>
      <c r="DL40" s="437">
        <v>12716</v>
      </c>
      <c r="DM40" s="438">
        <v>12871</v>
      </c>
      <c r="DN40" s="438">
        <v>12972</v>
      </c>
      <c r="DO40" s="447">
        <v>13032</v>
      </c>
      <c r="DP40" s="494">
        <v>13129</v>
      </c>
      <c r="DQ40" s="498">
        <v>13173</v>
      </c>
      <c r="DR40" s="498">
        <v>13311</v>
      </c>
      <c r="DS40" s="537">
        <v>13394</v>
      </c>
      <c r="DT40" s="537">
        <v>13558</v>
      </c>
      <c r="DU40" s="537">
        <v>13677</v>
      </c>
      <c r="DV40" s="538">
        <v>13719</v>
      </c>
      <c r="DW40" s="540">
        <v>13754</v>
      </c>
      <c r="DX40" s="540">
        <v>13819</v>
      </c>
      <c r="DY40" s="541">
        <v>13944</v>
      </c>
      <c r="DZ40" s="541">
        <v>14029</v>
      </c>
      <c r="EA40" s="542">
        <v>14114</v>
      </c>
      <c r="EB40" s="542">
        <v>14170</v>
      </c>
      <c r="EC40" s="544">
        <v>14202</v>
      </c>
      <c r="ED40" s="544">
        <v>14218</v>
      </c>
      <c r="EE40" s="545">
        <v>14279</v>
      </c>
      <c r="EF40" s="546">
        <v>14309</v>
      </c>
      <c r="EG40" s="547">
        <v>14351</v>
      </c>
      <c r="EH40" s="548">
        <v>14473</v>
      </c>
      <c r="EI40" s="550">
        <v>14507</v>
      </c>
      <c r="EJ40" s="551">
        <v>14524</v>
      </c>
      <c r="EK40" s="552">
        <v>14529</v>
      </c>
      <c r="EL40" s="553">
        <v>14712</v>
      </c>
      <c r="EM40" s="553">
        <v>14601</v>
      </c>
      <c r="EN40" s="553">
        <v>14634</v>
      </c>
      <c r="EO40" s="553">
        <v>14675</v>
      </c>
      <c r="EP40" s="554">
        <v>14715</v>
      </c>
      <c r="EQ40" s="555">
        <v>14747</v>
      </c>
      <c r="ER40" s="556">
        <v>14751</v>
      </c>
      <c r="ES40" s="556">
        <v>14805</v>
      </c>
      <c r="ET40" s="556">
        <v>14837</v>
      </c>
      <c r="EU40" s="557">
        <v>14881</v>
      </c>
      <c r="EV40" s="557">
        <v>14963</v>
      </c>
      <c r="EW40" s="559">
        <v>15024</v>
      </c>
      <c r="EX40" s="559">
        <v>15066</v>
      </c>
      <c r="EY40" s="559">
        <v>15086</v>
      </c>
      <c r="FC40" s="174" t="s">
        <v>527</v>
      </c>
      <c r="FD40" s="207">
        <v>10528</v>
      </c>
      <c r="FE40" s="207">
        <v>396.1</v>
      </c>
      <c r="FF40" s="212">
        <f>FD38</f>
        <v>15086</v>
      </c>
      <c r="FG40" s="172" t="s">
        <v>149</v>
      </c>
      <c r="FH40" s="172"/>
    </row>
    <row r="41" spans="1:196" x14ac:dyDescent="0.25">
      <c r="C41" t="s">
        <v>145</v>
      </c>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v>31</v>
      </c>
      <c r="AY41">
        <v>36</v>
      </c>
      <c r="AZ41">
        <v>42</v>
      </c>
      <c r="BA41">
        <v>44</v>
      </c>
      <c r="BB41">
        <v>59</v>
      </c>
      <c r="BC41">
        <v>75</v>
      </c>
      <c r="BD41">
        <v>94</v>
      </c>
      <c r="BE41">
        <v>129</v>
      </c>
      <c r="BF41">
        <v>140</v>
      </c>
      <c r="BG41">
        <v>234</v>
      </c>
      <c r="BH41">
        <v>282</v>
      </c>
      <c r="BI41">
        <v>389</v>
      </c>
      <c r="BJ41">
        <v>491</v>
      </c>
      <c r="BK41">
        <v>624</v>
      </c>
      <c r="BL41">
        <v>808</v>
      </c>
      <c r="BM41">
        <v>1074</v>
      </c>
      <c r="BN41">
        <v>1296</v>
      </c>
      <c r="BO41">
        <v>1636</v>
      </c>
      <c r="BP41">
        <v>2090</v>
      </c>
      <c r="BQ41" s="67">
        <v>2438</v>
      </c>
      <c r="BR41" s="67">
        <v>2824</v>
      </c>
      <c r="BS41" s="67">
        <v>3188</v>
      </c>
      <c r="BT41" s="67">
        <v>3570</v>
      </c>
      <c r="BU41" s="67">
        <v>4139</v>
      </c>
      <c r="BV41" s="67">
        <v>4694</v>
      </c>
      <c r="BW41" s="67">
        <v>5537</v>
      </c>
      <c r="BX41" s="67">
        <v>6127</v>
      </c>
      <c r="BY41" s="67">
        <v>6913</v>
      </c>
      <c r="BZ41" s="67">
        <v>7385</v>
      </c>
      <c r="CA41" s="67">
        <v>7806</v>
      </c>
      <c r="CB41" s="67">
        <v>8589</v>
      </c>
      <c r="CC41" s="67">
        <v>9063</v>
      </c>
      <c r="CD41" s="67">
        <v>9704</v>
      </c>
      <c r="CE41" s="67">
        <v>10368</v>
      </c>
      <c r="CF41" s="67">
        <v>10819</v>
      </c>
      <c r="CG41" s="67">
        <v>11368</v>
      </c>
      <c r="CH41" s="67">
        <v>11987</v>
      </c>
      <c r="CI41" s="67">
        <v>12396</v>
      </c>
      <c r="CJ41" s="67">
        <v>12956</v>
      </c>
      <c r="CK41" s="67">
        <v>13498</v>
      </c>
      <c r="CL41" s="67">
        <v>13963</v>
      </c>
      <c r="CM41" s="67">
        <v>14581</v>
      </c>
      <c r="CN41" s="67">
        <v>15038</v>
      </c>
      <c r="CO41" s="67">
        <v>15488</v>
      </c>
      <c r="CP41" s="67">
        <v>16093</v>
      </c>
      <c r="CQ41" s="67">
        <v>16663</v>
      </c>
      <c r="CR41" s="67">
        <v>17113</v>
      </c>
      <c r="CS41" s="67">
        <v>17582</v>
      </c>
      <c r="CT41" s="238">
        <v>17975</v>
      </c>
      <c r="CU41" s="295">
        <v>18359</v>
      </c>
      <c r="CV41" s="295">
        <v>18804</v>
      </c>
      <c r="CW41" s="295">
        <v>19123</v>
      </c>
      <c r="CX41" s="295">
        <v>19615</v>
      </c>
      <c r="CY41" s="295">
        <v>20042</v>
      </c>
      <c r="CZ41" s="295">
        <v>20406</v>
      </c>
      <c r="DA41" s="295">
        <v>20652</v>
      </c>
      <c r="DB41" s="295">
        <v>20931</v>
      </c>
      <c r="DC41" s="382">
        <v>21226</v>
      </c>
      <c r="DD41" s="385">
        <v>21443</v>
      </c>
      <c r="DE41" s="385">
        <v>21743</v>
      </c>
      <c r="DF41" s="397">
        <v>22045</v>
      </c>
      <c r="DG41" s="419">
        <v>22277</v>
      </c>
      <c r="DH41" s="419">
        <v>22502</v>
      </c>
      <c r="DI41" s="419">
        <v>22688</v>
      </c>
      <c r="DJ41" s="433">
        <v>22982</v>
      </c>
      <c r="DK41" s="434">
        <v>23190</v>
      </c>
      <c r="DL41" s="437">
        <v>23438</v>
      </c>
      <c r="DM41" s="438">
        <v>23658</v>
      </c>
      <c r="DN41" s="438">
        <v>23858</v>
      </c>
      <c r="DO41" s="447">
        <v>24016</v>
      </c>
      <c r="DP41" s="494">
        <v>24250</v>
      </c>
      <c r="DQ41" s="498">
        <v>24431</v>
      </c>
      <c r="DR41" s="498">
        <v>24637</v>
      </c>
      <c r="DS41" s="537">
        <v>24827</v>
      </c>
      <c r="DT41" s="537">
        <v>25053</v>
      </c>
      <c r="DU41" s="537">
        <v>25225</v>
      </c>
      <c r="DV41" s="538">
        <v>25366</v>
      </c>
      <c r="DW41" s="540">
        <v>25464</v>
      </c>
      <c r="DX41" s="540">
        <v>25548</v>
      </c>
      <c r="DY41" s="541">
        <v>25646</v>
      </c>
      <c r="DZ41" s="541">
        <v>25790</v>
      </c>
      <c r="EA41" s="542">
        <v>25935</v>
      </c>
      <c r="EB41" s="544">
        <v>25385</v>
      </c>
      <c r="EC41" s="544">
        <v>25317</v>
      </c>
      <c r="ED41" s="544">
        <v>25380</v>
      </c>
      <c r="EE41" s="545">
        <v>25494</v>
      </c>
      <c r="EF41" s="546">
        <v>25562</v>
      </c>
      <c r="EG41" s="547">
        <v>25655</v>
      </c>
      <c r="EH41" s="548">
        <v>25712</v>
      </c>
      <c r="EI41" s="550">
        <v>25794</v>
      </c>
      <c r="EJ41" s="551">
        <v>25847</v>
      </c>
      <c r="EK41" s="552">
        <v>25860</v>
      </c>
      <c r="EL41" s="553">
        <v>25981</v>
      </c>
      <c r="EM41" s="553">
        <v>26005</v>
      </c>
      <c r="EN41" s="553">
        <v>26083</v>
      </c>
      <c r="EO41" s="553">
        <v>26156</v>
      </c>
      <c r="EP41" s="554">
        <v>26232</v>
      </c>
      <c r="EQ41" s="555">
        <v>26301</v>
      </c>
      <c r="ER41" s="556">
        <v>26346</v>
      </c>
      <c r="ES41" s="556">
        <v>26415</v>
      </c>
      <c r="ET41" s="556">
        <v>26470</v>
      </c>
      <c r="EU41" s="557">
        <v>26516</v>
      </c>
      <c r="EV41" s="557">
        <v>26605</v>
      </c>
      <c r="EW41" s="559">
        <v>26660</v>
      </c>
      <c r="EX41" s="559">
        <v>26692</v>
      </c>
      <c r="EY41" s="559">
        <v>26721</v>
      </c>
      <c r="FC41" s="164" t="s">
        <v>146</v>
      </c>
      <c r="FD41" s="208">
        <v>27107</v>
      </c>
      <c r="FE41" s="208">
        <v>371.7</v>
      </c>
      <c r="FF41" s="213">
        <f>FD37+FD44</f>
        <v>26721</v>
      </c>
      <c r="FG41" s="170" t="s">
        <v>145</v>
      </c>
      <c r="FH41" s="170"/>
    </row>
    <row r="42" spans="1:196" x14ac:dyDescent="0.25">
      <c r="C42" t="s">
        <v>147</v>
      </c>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c r="AQ42" s="80"/>
      <c r="AR42" s="80"/>
      <c r="AS42" s="80"/>
      <c r="AT42" s="80"/>
      <c r="AU42" s="80"/>
      <c r="AV42" s="80"/>
      <c r="AW42" s="80"/>
      <c r="AX42">
        <v>22</v>
      </c>
      <c r="AY42">
        <v>24</v>
      </c>
      <c r="AZ42">
        <v>32</v>
      </c>
      <c r="BA42">
        <v>44</v>
      </c>
      <c r="BB42">
        <v>49</v>
      </c>
      <c r="BC42">
        <v>67</v>
      </c>
      <c r="BD42">
        <v>91</v>
      </c>
      <c r="BE42">
        <v>86</v>
      </c>
      <c r="BF42">
        <v>74</v>
      </c>
      <c r="BG42">
        <v>168</v>
      </c>
      <c r="BH42">
        <v>194</v>
      </c>
      <c r="BI42">
        <v>233</v>
      </c>
      <c r="BJ42">
        <v>298</v>
      </c>
      <c r="BK42">
        <v>368</v>
      </c>
      <c r="BL42">
        <v>446</v>
      </c>
      <c r="BM42">
        <v>542</v>
      </c>
      <c r="BN42">
        <v>698</v>
      </c>
      <c r="BO42">
        <v>891</v>
      </c>
      <c r="BP42">
        <v>1222</v>
      </c>
      <c r="BQ42" s="67">
        <v>1497</v>
      </c>
      <c r="BR42" s="67">
        <v>1792</v>
      </c>
      <c r="BS42" s="67">
        <v>2087</v>
      </c>
      <c r="BT42" s="67">
        <v>2348</v>
      </c>
      <c r="BU42" s="67">
        <v>2829</v>
      </c>
      <c r="BV42" s="67">
        <v>3269</v>
      </c>
      <c r="BW42" s="67">
        <v>3823</v>
      </c>
      <c r="BX42" s="67">
        <v>4092</v>
      </c>
      <c r="BY42" s="67">
        <v>4969</v>
      </c>
      <c r="BZ42" s="67">
        <v>5422</v>
      </c>
      <c r="CA42" s="67">
        <v>5583</v>
      </c>
      <c r="CB42" s="67">
        <v>6501</v>
      </c>
      <c r="CC42" s="67">
        <v>7061</v>
      </c>
      <c r="CD42" s="67">
        <v>7703</v>
      </c>
      <c r="CE42" s="67">
        <v>8181</v>
      </c>
      <c r="CF42" s="67">
        <v>8691</v>
      </c>
      <c r="CG42" s="67">
        <v>9059</v>
      </c>
      <c r="CH42" s="67">
        <v>9686</v>
      </c>
      <c r="CI42" s="67">
        <v>10210</v>
      </c>
      <c r="CJ42" s="67">
        <v>10633</v>
      </c>
      <c r="CK42" s="67">
        <v>11211</v>
      </c>
      <c r="CL42" s="67">
        <v>11739</v>
      </c>
      <c r="CM42" s="67">
        <v>12276</v>
      </c>
      <c r="CN42" s="67">
        <v>12642</v>
      </c>
      <c r="CO42" s="67">
        <v>13057</v>
      </c>
      <c r="CP42" s="67">
        <v>13777</v>
      </c>
      <c r="CQ42" s="67">
        <v>14246</v>
      </c>
      <c r="CR42" s="67">
        <v>14872</v>
      </c>
      <c r="CS42" s="67">
        <v>15431</v>
      </c>
      <c r="CT42" s="238">
        <v>15822</v>
      </c>
      <c r="CU42" s="295">
        <v>16292</v>
      </c>
      <c r="CV42" s="295">
        <v>16673</v>
      </c>
      <c r="CW42" s="295">
        <v>16889</v>
      </c>
      <c r="CX42" s="295">
        <v>17562</v>
      </c>
      <c r="CY42" s="295">
        <v>18067</v>
      </c>
      <c r="CZ42" s="295">
        <v>18539</v>
      </c>
      <c r="DA42" s="295">
        <v>18967</v>
      </c>
      <c r="DB42" s="295">
        <v>19233</v>
      </c>
      <c r="DC42" s="382">
        <v>19629</v>
      </c>
      <c r="DD42" s="385">
        <v>19872</v>
      </c>
      <c r="DE42" s="385">
        <v>20393</v>
      </c>
      <c r="DF42" s="397">
        <v>20774</v>
      </c>
      <c r="DG42" s="419">
        <v>21021</v>
      </c>
      <c r="DH42" s="419">
        <v>21208</v>
      </c>
      <c r="DI42" s="419">
        <v>21410</v>
      </c>
      <c r="DJ42" s="433">
        <v>21632</v>
      </c>
      <c r="DK42" s="434">
        <v>21908</v>
      </c>
      <c r="DL42" s="437">
        <v>22135</v>
      </c>
      <c r="DM42" s="438">
        <v>22352</v>
      </c>
      <c r="DN42" s="438">
        <v>22563</v>
      </c>
      <c r="DO42" s="447">
        <v>22699</v>
      </c>
      <c r="DP42" s="494">
        <v>22826</v>
      </c>
      <c r="DQ42" s="498">
        <v>23001</v>
      </c>
      <c r="DR42" s="498">
        <v>23182</v>
      </c>
      <c r="DS42" s="537">
        <v>23337</v>
      </c>
      <c r="DT42" s="537">
        <v>23475</v>
      </c>
      <c r="DU42" s="537">
        <v>23643</v>
      </c>
      <c r="DV42" s="538">
        <v>23722</v>
      </c>
      <c r="DW42" s="540">
        <v>23818</v>
      </c>
      <c r="DX42" s="540">
        <v>23908</v>
      </c>
      <c r="DY42" s="541">
        <v>24012</v>
      </c>
      <c r="DZ42" s="541">
        <v>24117</v>
      </c>
      <c r="EA42" s="542">
        <v>24242</v>
      </c>
      <c r="EB42" s="542">
        <v>24342</v>
      </c>
      <c r="EC42" s="544">
        <v>24503</v>
      </c>
      <c r="ED42" s="544">
        <v>24560</v>
      </c>
      <c r="EE42" s="545">
        <v>24633</v>
      </c>
      <c r="EF42" s="546">
        <v>24727</v>
      </c>
      <c r="EG42" s="547">
        <v>24815</v>
      </c>
      <c r="EH42" s="548">
        <v>24886</v>
      </c>
      <c r="EI42" s="550">
        <v>24971</v>
      </c>
      <c r="EJ42" s="551">
        <v>24995</v>
      </c>
      <c r="EK42" s="552">
        <v>25007</v>
      </c>
      <c r="EL42" s="553">
        <v>25104</v>
      </c>
      <c r="EM42" s="553">
        <v>25151</v>
      </c>
      <c r="EN42" s="553">
        <v>25191</v>
      </c>
      <c r="EO42" s="553">
        <v>25268</v>
      </c>
      <c r="EP42" s="554">
        <v>25320</v>
      </c>
      <c r="EQ42" s="555">
        <v>25353</v>
      </c>
      <c r="ER42" s="556">
        <v>25397</v>
      </c>
      <c r="ES42" s="556">
        <v>25436</v>
      </c>
      <c r="ET42" s="556">
        <v>25497</v>
      </c>
      <c r="EU42" s="557">
        <v>25539</v>
      </c>
      <c r="EV42" s="557">
        <v>25586</v>
      </c>
      <c r="EW42" s="559">
        <v>25634</v>
      </c>
      <c r="EX42" s="559">
        <v>25666</v>
      </c>
      <c r="EY42" s="559">
        <v>25705</v>
      </c>
      <c r="FC42" s="168" t="s">
        <v>144</v>
      </c>
      <c r="FD42" s="209">
        <v>22599</v>
      </c>
      <c r="FE42" s="209">
        <v>247.4</v>
      </c>
      <c r="FF42" s="214">
        <f>FD40+FD45</f>
        <v>25705</v>
      </c>
      <c r="FG42" s="175" t="s">
        <v>147</v>
      </c>
      <c r="FH42" s="175"/>
    </row>
    <row r="43" spans="1:196" x14ac:dyDescent="0.25">
      <c r="C43" t="s">
        <v>146</v>
      </c>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v>35</v>
      </c>
      <c r="AY43">
        <v>37</v>
      </c>
      <c r="AZ43">
        <v>43</v>
      </c>
      <c r="BA43">
        <v>53</v>
      </c>
      <c r="BB43">
        <v>62</v>
      </c>
      <c r="BC43">
        <v>69</v>
      </c>
      <c r="BD43">
        <v>76</v>
      </c>
      <c r="BE43">
        <v>83</v>
      </c>
      <c r="BF43">
        <v>157</v>
      </c>
      <c r="BG43">
        <v>180</v>
      </c>
      <c r="BH43">
        <v>220</v>
      </c>
      <c r="BI43">
        <v>274</v>
      </c>
      <c r="BJ43">
        <v>312</v>
      </c>
      <c r="BK43">
        <v>390</v>
      </c>
      <c r="BL43">
        <v>496</v>
      </c>
      <c r="BM43">
        <v>593</v>
      </c>
      <c r="BN43">
        <v>703</v>
      </c>
      <c r="BO43">
        <v>837</v>
      </c>
      <c r="BP43">
        <v>1020</v>
      </c>
      <c r="BQ43" s="67">
        <v>1253</v>
      </c>
      <c r="BR43" s="67">
        <v>1536</v>
      </c>
      <c r="BS43" s="67">
        <v>1847</v>
      </c>
      <c r="BT43" s="67">
        <v>2132</v>
      </c>
      <c r="BU43" s="67">
        <v>2413</v>
      </c>
      <c r="BV43" s="67">
        <v>3066</v>
      </c>
      <c r="BW43" s="67">
        <v>3537</v>
      </c>
      <c r="BX43" s="67">
        <v>4093</v>
      </c>
      <c r="BY43" s="67">
        <v>4826</v>
      </c>
      <c r="BZ43" s="67">
        <v>5549</v>
      </c>
      <c r="CA43" s="67">
        <v>6090</v>
      </c>
      <c r="CB43" s="67">
        <v>6640</v>
      </c>
      <c r="CC43" s="67">
        <v>7339</v>
      </c>
      <c r="CD43" s="67">
        <v>8021</v>
      </c>
      <c r="CE43" s="67">
        <v>8604</v>
      </c>
      <c r="CF43" s="67">
        <v>9452</v>
      </c>
      <c r="CG43" s="67">
        <v>10027</v>
      </c>
      <c r="CH43" s="67">
        <v>11136</v>
      </c>
      <c r="CI43" s="67">
        <v>11591</v>
      </c>
      <c r="CJ43" s="67">
        <v>12093</v>
      </c>
      <c r="CK43" s="67">
        <v>12687</v>
      </c>
      <c r="CL43" s="67">
        <v>13237</v>
      </c>
      <c r="CM43" s="67">
        <v>13871</v>
      </c>
      <c r="CN43" s="67">
        <v>14328</v>
      </c>
      <c r="CO43" s="67">
        <v>14788</v>
      </c>
      <c r="CP43" s="67">
        <v>15209</v>
      </c>
      <c r="CQ43" s="67">
        <v>15682</v>
      </c>
      <c r="CR43" s="67">
        <v>16252</v>
      </c>
      <c r="CS43" s="67">
        <v>16709</v>
      </c>
      <c r="CT43" s="238">
        <v>17089</v>
      </c>
      <c r="CU43" s="295">
        <v>17483</v>
      </c>
      <c r="CV43" s="295">
        <v>17823</v>
      </c>
      <c r="CW43" s="295">
        <v>18106</v>
      </c>
      <c r="CX43" s="295">
        <v>18523</v>
      </c>
      <c r="CY43" s="295">
        <v>18943</v>
      </c>
      <c r="CZ43" s="295">
        <v>19435</v>
      </c>
      <c r="DA43" s="295">
        <v>20125</v>
      </c>
      <c r="DB43" s="295">
        <v>20428</v>
      </c>
      <c r="DC43" s="382">
        <v>20768</v>
      </c>
      <c r="DD43" s="385">
        <v>21000</v>
      </c>
      <c r="DE43" s="385">
        <v>21600</v>
      </c>
      <c r="DF43" s="397">
        <v>21863</v>
      </c>
      <c r="DG43" s="419">
        <v>22148</v>
      </c>
      <c r="DH43" s="419">
        <v>22342</v>
      </c>
      <c r="DI43" s="419">
        <v>22510</v>
      </c>
      <c r="DJ43" s="433">
        <v>22666</v>
      </c>
      <c r="DK43" s="434">
        <v>22853</v>
      </c>
      <c r="DL43" s="437">
        <v>23090</v>
      </c>
      <c r="DM43" s="438">
        <v>23302</v>
      </c>
      <c r="DN43" s="438">
        <v>23476</v>
      </c>
      <c r="DO43" s="447">
        <v>23610</v>
      </c>
      <c r="DP43" s="494">
        <v>23786</v>
      </c>
      <c r="DQ43" s="498">
        <v>23937</v>
      </c>
      <c r="DR43" s="498">
        <v>24132</v>
      </c>
      <c r="DS43" s="537">
        <v>24295</v>
      </c>
      <c r="DT43" s="537">
        <v>24522</v>
      </c>
      <c r="DU43" s="537">
        <v>24720</v>
      </c>
      <c r="DV43" s="538">
        <v>24890</v>
      </c>
      <c r="DW43" s="540">
        <v>25011</v>
      </c>
      <c r="DX43" s="540">
        <v>25158</v>
      </c>
      <c r="DY43" s="541">
        <v>25260</v>
      </c>
      <c r="DZ43" s="541">
        <v>25338</v>
      </c>
      <c r="EA43" s="542">
        <v>25433</v>
      </c>
      <c r="EB43" s="542">
        <v>25555</v>
      </c>
      <c r="EC43" s="544">
        <v>25637</v>
      </c>
      <c r="ED43" s="544">
        <v>25723</v>
      </c>
      <c r="EE43" s="545">
        <v>25796</v>
      </c>
      <c r="EF43" s="546">
        <v>25891</v>
      </c>
      <c r="EG43" s="547">
        <v>25984</v>
      </c>
      <c r="EH43" s="548">
        <v>26054</v>
      </c>
      <c r="EI43" s="550">
        <v>26133</v>
      </c>
      <c r="EJ43" s="551">
        <v>26209</v>
      </c>
      <c r="EK43" s="552">
        <v>26223</v>
      </c>
      <c r="EL43" s="553">
        <v>26320</v>
      </c>
      <c r="EM43" s="553">
        <v>26347</v>
      </c>
      <c r="EN43" s="553">
        <v>26412</v>
      </c>
      <c r="EO43" s="553">
        <v>26503</v>
      </c>
      <c r="EP43" s="554">
        <v>26594</v>
      </c>
      <c r="EQ43" s="555">
        <v>26692</v>
      </c>
      <c r="ER43" s="556">
        <v>26759</v>
      </c>
      <c r="ES43" s="556">
        <v>26811</v>
      </c>
      <c r="ET43" s="556">
        <v>26859</v>
      </c>
      <c r="EU43" s="557">
        <v>26911</v>
      </c>
      <c r="EV43" s="557">
        <v>26948</v>
      </c>
      <c r="EW43" s="559">
        <v>27016</v>
      </c>
      <c r="EX43" s="559">
        <v>27054</v>
      </c>
      <c r="EY43" s="559">
        <v>27107</v>
      </c>
      <c r="FC43" s="168" t="s">
        <v>148</v>
      </c>
      <c r="FD43" s="209">
        <v>7920</v>
      </c>
      <c r="FE43" s="209">
        <v>141.4</v>
      </c>
      <c r="FF43" s="4">
        <f>FD41</f>
        <v>27107</v>
      </c>
      <c r="FG43" s="129" t="s">
        <v>146</v>
      </c>
      <c r="FH43" s="239"/>
    </row>
    <row r="44" spans="1:196" s="116" customFormat="1" x14ac:dyDescent="0.25">
      <c r="C44" s="142" t="s">
        <v>182</v>
      </c>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57">
        <f t="shared" ref="AX44:EY44" si="202">AX$30-SUM(AX$37:AX$43)</f>
        <v>26</v>
      </c>
      <c r="AY44" s="157">
        <f t="shared" si="202"/>
        <v>15</v>
      </c>
      <c r="AZ44" s="157">
        <f t="shared" si="202"/>
        <v>30</v>
      </c>
      <c r="BA44" s="157">
        <f t="shared" si="202"/>
        <v>57</v>
      </c>
      <c r="BB44" s="157">
        <f t="shared" si="202"/>
        <v>110</v>
      </c>
      <c r="BC44" s="157">
        <f t="shared" si="202"/>
        <v>161</v>
      </c>
      <c r="BD44" s="157">
        <f t="shared" si="202"/>
        <v>124</v>
      </c>
      <c r="BE44" s="157">
        <f t="shared" si="202"/>
        <v>87</v>
      </c>
      <c r="BF44" s="157">
        <f t="shared" si="202"/>
        <v>136</v>
      </c>
      <c r="BG44" s="157">
        <f t="shared" si="202"/>
        <v>117</v>
      </c>
      <c r="BH44" s="157">
        <f t="shared" si="202"/>
        <v>212</v>
      </c>
      <c r="BI44" s="157">
        <f t="shared" si="202"/>
        <v>138</v>
      </c>
      <c r="BJ44" s="157">
        <f t="shared" si="202"/>
        <v>262</v>
      </c>
      <c r="BK44" s="157">
        <f t="shared" si="202"/>
        <v>169</v>
      </c>
      <c r="BL44" s="157">
        <f t="shared" si="202"/>
        <v>183</v>
      </c>
      <c r="BM44" s="157">
        <f t="shared" si="202"/>
        <v>237</v>
      </c>
      <c r="BN44" s="157">
        <f t="shared" si="202"/>
        <v>276</v>
      </c>
      <c r="BO44" s="157">
        <f t="shared" si="202"/>
        <v>325</v>
      </c>
      <c r="BP44" s="157">
        <f t="shared" si="202"/>
        <v>383</v>
      </c>
      <c r="BQ44" s="157">
        <f t="shared" si="202"/>
        <v>563</v>
      </c>
      <c r="BR44" s="157">
        <f t="shared" si="202"/>
        <v>619</v>
      </c>
      <c r="BS44" s="157">
        <f t="shared" si="202"/>
        <v>693</v>
      </c>
      <c r="BT44" s="157">
        <f t="shared" si="202"/>
        <v>814</v>
      </c>
      <c r="BU44" s="157">
        <f t="shared" si="202"/>
        <v>882</v>
      </c>
      <c r="BV44" s="157">
        <f t="shared" si="202"/>
        <v>1022</v>
      </c>
      <c r="BW44" s="157">
        <f t="shared" si="202"/>
        <v>1151</v>
      </c>
      <c r="BX44" s="157">
        <f t="shared" si="202"/>
        <v>1305</v>
      </c>
      <c r="BY44" s="157">
        <f t="shared" si="202"/>
        <v>1575</v>
      </c>
      <c r="BZ44" s="157">
        <f t="shared" si="202"/>
        <v>1723</v>
      </c>
      <c r="CA44" s="157">
        <f t="shared" si="202"/>
        <v>1818</v>
      </c>
      <c r="CB44" s="157">
        <f t="shared" si="202"/>
        <v>1991</v>
      </c>
      <c r="CC44" s="157">
        <f t="shared" si="202"/>
        <v>2225</v>
      </c>
      <c r="CD44" s="157">
        <f t="shared" si="202"/>
        <v>2455</v>
      </c>
      <c r="CE44" s="157">
        <f t="shared" si="202"/>
        <v>2647</v>
      </c>
      <c r="CF44" s="157">
        <f t="shared" si="202"/>
        <v>2801</v>
      </c>
      <c r="CG44" s="157">
        <f t="shared" si="202"/>
        <v>2964</v>
      </c>
      <c r="CH44" s="157">
        <f t="shared" si="202"/>
        <v>2901</v>
      </c>
      <c r="CI44" s="157">
        <f t="shared" si="202"/>
        <v>3003</v>
      </c>
      <c r="CJ44" s="157">
        <f t="shared" si="202"/>
        <v>2965</v>
      </c>
      <c r="CK44" s="157">
        <f t="shared" si="202"/>
        <v>3311</v>
      </c>
      <c r="CL44" s="157">
        <f t="shared" si="202"/>
        <v>3643</v>
      </c>
      <c r="CM44" s="157">
        <f t="shared" si="202"/>
        <v>3836</v>
      </c>
      <c r="CN44" s="157">
        <f t="shared" si="202"/>
        <v>3897</v>
      </c>
      <c r="CO44" s="157">
        <f t="shared" si="202"/>
        <v>4044</v>
      </c>
      <c r="CP44" s="157">
        <f t="shared" si="202"/>
        <v>4206</v>
      </c>
      <c r="CQ44" s="157">
        <f t="shared" si="202"/>
        <v>4386</v>
      </c>
      <c r="CR44" s="157">
        <f t="shared" si="202"/>
        <v>4545</v>
      </c>
      <c r="CS44" s="157">
        <f t="shared" si="202"/>
        <v>4659</v>
      </c>
      <c r="CT44" s="157">
        <f t="shared" si="202"/>
        <v>4777</v>
      </c>
      <c r="CU44" s="157">
        <f t="shared" si="202"/>
        <v>4901</v>
      </c>
      <c r="CV44" s="157">
        <f t="shared" si="202"/>
        <v>4961</v>
      </c>
      <c r="CW44" s="157">
        <f t="shared" si="202"/>
        <v>5001</v>
      </c>
      <c r="CX44" s="157">
        <f t="shared" si="202"/>
        <v>5064</v>
      </c>
      <c r="CY44" s="157">
        <f t="shared" si="202"/>
        <v>5174</v>
      </c>
      <c r="CZ44" s="157">
        <f t="shared" si="202"/>
        <v>5248</v>
      </c>
      <c r="DA44" s="157">
        <f t="shared" si="202"/>
        <v>5320</v>
      </c>
      <c r="DB44" s="157">
        <f t="shared" si="202"/>
        <v>5362</v>
      </c>
      <c r="DC44" s="157">
        <f t="shared" si="202"/>
        <v>5430</v>
      </c>
      <c r="DD44" s="157">
        <f t="shared" si="202"/>
        <v>5502</v>
      </c>
      <c r="DE44" s="157">
        <f t="shared" si="202"/>
        <v>5544</v>
      </c>
      <c r="DF44" s="157">
        <f t="shared" si="202"/>
        <v>5626</v>
      </c>
      <c r="DG44" s="157">
        <f t="shared" si="202"/>
        <v>5626</v>
      </c>
      <c r="DH44" s="157">
        <f t="shared" si="202"/>
        <v>5657</v>
      </c>
      <c r="DI44" s="157">
        <f t="shared" si="202"/>
        <v>5691</v>
      </c>
      <c r="DJ44" s="157">
        <f t="shared" si="202"/>
        <v>5763</v>
      </c>
      <c r="DK44" s="157">
        <f t="shared" si="202"/>
        <v>5786</v>
      </c>
      <c r="DL44" s="157">
        <f t="shared" si="202"/>
        <v>5820</v>
      </c>
      <c r="DM44" s="157">
        <f t="shared" si="202"/>
        <v>5849</v>
      </c>
      <c r="DN44" s="157">
        <f t="shared" si="202"/>
        <v>5958</v>
      </c>
      <c r="DO44" s="157">
        <f t="shared" si="202"/>
        <v>5995</v>
      </c>
      <c r="DP44" s="157">
        <f t="shared" si="202"/>
        <v>6006</v>
      </c>
      <c r="DQ44" s="157">
        <f t="shared" si="202"/>
        <v>6159</v>
      </c>
      <c r="DR44" s="157">
        <f t="shared" si="202"/>
        <v>6087</v>
      </c>
      <c r="DS44" s="157">
        <f t="shared" si="202"/>
        <v>6122</v>
      </c>
      <c r="DT44" s="157">
        <f t="shared" si="202"/>
        <v>6162</v>
      </c>
      <c r="DU44" s="157">
        <f t="shared" si="202"/>
        <v>6230</v>
      </c>
      <c r="DV44" s="157">
        <f t="shared" si="202"/>
        <v>6215</v>
      </c>
      <c r="DW44" s="157">
        <f t="shared" si="202"/>
        <v>6226</v>
      </c>
      <c r="DX44" s="157">
        <f t="shared" si="202"/>
        <v>6233</v>
      </c>
      <c r="DY44" s="157">
        <f t="shared" si="202"/>
        <v>6258</v>
      </c>
      <c r="DZ44" s="157">
        <f t="shared" si="202"/>
        <v>6279</v>
      </c>
      <c r="EA44" s="157">
        <f t="shared" si="202"/>
        <v>6260</v>
      </c>
      <c r="EB44" s="157">
        <f t="shared" si="202"/>
        <v>6289</v>
      </c>
      <c r="EC44" s="157">
        <f t="shared" si="202"/>
        <v>6298</v>
      </c>
      <c r="ED44" s="157">
        <f t="shared" si="202"/>
        <v>6302</v>
      </c>
      <c r="EE44" s="157">
        <f t="shared" si="202"/>
        <v>6332</v>
      </c>
      <c r="EF44" s="157">
        <f t="shared" si="202"/>
        <v>6338</v>
      </c>
      <c r="EG44" s="157">
        <f t="shared" si="202"/>
        <v>6350</v>
      </c>
      <c r="EH44" s="157">
        <f t="shared" si="202"/>
        <v>6366</v>
      </c>
      <c r="EI44" s="157">
        <f t="shared" si="202"/>
        <v>6382</v>
      </c>
      <c r="EJ44" s="157">
        <f t="shared" si="202"/>
        <v>6379</v>
      </c>
      <c r="EK44" s="157">
        <f t="shared" si="202"/>
        <v>6400</v>
      </c>
      <c r="EL44" s="157">
        <f t="shared" si="202"/>
        <v>6398</v>
      </c>
      <c r="EM44" s="157">
        <f t="shared" si="202"/>
        <v>6423</v>
      </c>
      <c r="EN44" s="157">
        <f t="shared" si="202"/>
        <v>6421</v>
      </c>
      <c r="EO44" s="157">
        <f t="shared" si="202"/>
        <v>6466</v>
      </c>
      <c r="EP44" s="157">
        <f t="shared" si="202"/>
        <v>6476</v>
      </c>
      <c r="EQ44" s="157">
        <f t="shared" si="202"/>
        <v>6470</v>
      </c>
      <c r="ER44" s="157">
        <f t="shared" si="202"/>
        <v>6474</v>
      </c>
      <c r="ES44" s="157">
        <f t="shared" si="202"/>
        <v>6468</v>
      </c>
      <c r="ET44" s="157">
        <f t="shared" si="202"/>
        <v>6485</v>
      </c>
      <c r="EU44" s="157">
        <f t="shared" si="202"/>
        <v>6495</v>
      </c>
      <c r="EV44" s="157">
        <f t="shared" si="202"/>
        <v>6509</v>
      </c>
      <c r="EW44" s="157">
        <f t="shared" si="202"/>
        <v>6518</v>
      </c>
      <c r="EX44" s="157">
        <f t="shared" si="202"/>
        <v>6530</v>
      </c>
      <c r="EY44" s="157">
        <f t="shared" si="202"/>
        <v>6525</v>
      </c>
      <c r="EZ44" s="157"/>
      <c r="FA44" s="157"/>
      <c r="FB44" s="157"/>
      <c r="FC44" s="171" t="s">
        <v>528</v>
      </c>
      <c r="FD44" s="204">
        <v>16923</v>
      </c>
      <c r="FE44" s="204">
        <v>286.8</v>
      </c>
      <c r="FG44" s="165"/>
      <c r="FH44" s="165"/>
    </row>
    <row r="45" spans="1:196" s="136" customFormat="1" ht="15.75" thickBot="1" x14ac:dyDescent="0.3">
      <c r="A45" s="116"/>
      <c r="B45" s="19"/>
      <c r="C45" s="18"/>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387"/>
      <c r="EC45" s="387"/>
      <c r="ED45" s="387"/>
      <c r="EE45" s="387"/>
      <c r="EF45" s="387"/>
      <c r="EG45" s="387"/>
      <c r="EH45" s="387"/>
      <c r="EI45" s="387"/>
      <c r="EJ45" s="387"/>
      <c r="EK45" s="387"/>
      <c r="EL45" s="387"/>
      <c r="EM45" s="387"/>
      <c r="EN45" s="387"/>
      <c r="EO45" s="387"/>
      <c r="EP45" s="387"/>
      <c r="EQ45" s="387"/>
      <c r="ER45" s="387"/>
      <c r="ES45" s="387"/>
      <c r="ET45" s="387"/>
      <c r="EU45" s="387"/>
      <c r="EV45" s="387"/>
      <c r="EW45" s="387"/>
      <c r="EX45" s="387"/>
      <c r="EY45" s="387"/>
      <c r="EZ45" s="19"/>
      <c r="FA45" s="19"/>
      <c r="FB45" s="19"/>
      <c r="FC45" s="174" t="s">
        <v>529</v>
      </c>
      <c r="FD45" s="207">
        <v>15177</v>
      </c>
      <c r="FE45" s="207">
        <v>277</v>
      </c>
    </row>
    <row r="46" spans="1:196" s="116" customFormat="1" x14ac:dyDescent="0.25">
      <c r="B46" s="2" t="s">
        <v>2140</v>
      </c>
      <c r="C46" s="2"/>
    </row>
    <row r="47" spans="1:196" s="117" customFormat="1" x14ac:dyDescent="0.25">
      <c r="B47" s="67" t="s">
        <v>465</v>
      </c>
      <c r="C47" s="6" t="s">
        <v>131</v>
      </c>
      <c r="D47" s="130"/>
      <c r="E47" s="130"/>
      <c r="F47" s="130"/>
      <c r="G47" s="130"/>
      <c r="H47" s="130"/>
      <c r="I47" s="130"/>
      <c r="J47" s="130"/>
      <c r="K47" s="130"/>
      <c r="L47" s="130"/>
      <c r="M47" s="130"/>
      <c r="N47" s="130"/>
      <c r="O47" s="130"/>
      <c r="P47" s="130"/>
      <c r="Q47" s="130"/>
      <c r="R47" s="130"/>
      <c r="S47" s="130"/>
      <c r="T47" s="130"/>
      <c r="U47" s="130"/>
      <c r="V47" s="130"/>
      <c r="W47" s="130"/>
      <c r="X47" s="130"/>
      <c r="Y47" s="130"/>
      <c r="Z47" s="130"/>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130"/>
      <c r="BG47" s="130"/>
      <c r="BH47" s="130"/>
      <c r="BI47" s="130"/>
      <c r="BJ47" s="130"/>
      <c r="BK47" s="130"/>
      <c r="BL47" s="130"/>
      <c r="BM47" s="130"/>
      <c r="BN47" s="130"/>
      <c r="BO47" s="6">
        <v>679</v>
      </c>
      <c r="BP47" s="6">
        <v>926</v>
      </c>
      <c r="BQ47" s="6">
        <v>1125</v>
      </c>
      <c r="BR47" s="6">
        <v>1284</v>
      </c>
      <c r="BS47" s="6">
        <v>1651</v>
      </c>
      <c r="BT47" s="6">
        <v>2166</v>
      </c>
      <c r="BU47" s="6">
        <v>2698</v>
      </c>
      <c r="BV47" s="6">
        <v>3302</v>
      </c>
      <c r="BW47" s="6">
        <v>3939</v>
      </c>
      <c r="BX47" s="6">
        <v>4494</v>
      </c>
      <c r="BY47" s="6">
        <v>4897</v>
      </c>
      <c r="BZ47" s="149">
        <v>5655</v>
      </c>
      <c r="CA47" s="149">
        <v>6483</v>
      </c>
      <c r="CB47" s="149">
        <v>7248</v>
      </c>
      <c r="CC47" s="149">
        <v>8114</v>
      </c>
      <c r="CD47" s="149">
        <v>8937</v>
      </c>
      <c r="CE47" s="149">
        <v>9594</v>
      </c>
      <c r="CF47" s="149">
        <v>10261</v>
      </c>
      <c r="CG47" s="149">
        <v>11005</v>
      </c>
      <c r="CH47" s="149">
        <v>11656</v>
      </c>
      <c r="CI47" s="149">
        <v>12395</v>
      </c>
      <c r="CJ47" s="149">
        <v>13133</v>
      </c>
      <c r="CK47" s="149">
        <v>13917</v>
      </c>
      <c r="CL47" s="149">
        <v>14399</v>
      </c>
      <c r="CM47" s="149">
        <v>14828</v>
      </c>
      <c r="CN47" s="149">
        <v>15606</v>
      </c>
      <c r="CO47" s="149">
        <v>16271</v>
      </c>
      <c r="CP47" s="149">
        <v>16785</v>
      </c>
      <c r="CQ47" s="149">
        <v>17372</v>
      </c>
      <c r="CR47" s="149">
        <v>18083</v>
      </c>
      <c r="CS47" s="219">
        <v>18419</v>
      </c>
      <c r="CT47" s="219">
        <v>18748</v>
      </c>
      <c r="CU47" s="117">
        <v>19294</v>
      </c>
      <c r="CV47" s="117">
        <v>23550</v>
      </c>
      <c r="CW47" s="117">
        <v>24110</v>
      </c>
      <c r="CX47" s="117">
        <v>24763</v>
      </c>
      <c r="CY47" s="117">
        <v>25282</v>
      </c>
      <c r="CZ47" s="117">
        <v>25528</v>
      </c>
      <c r="DA47" s="117">
        <v>25785</v>
      </c>
      <c r="DB47" s="117">
        <v>26441</v>
      </c>
      <c r="DC47" s="117">
        <v>27008</v>
      </c>
      <c r="DD47" s="117">
        <v>27432</v>
      </c>
      <c r="DE47" s="117">
        <v>27967</v>
      </c>
      <c r="DF47" s="117">
        <v>28250</v>
      </c>
      <c r="DG47" s="117">
        <v>28467</v>
      </c>
      <c r="DH47" s="117">
        <v>28657</v>
      </c>
      <c r="DI47" s="117">
        <v>29260</v>
      </c>
      <c r="DJ47" s="117">
        <v>29673</v>
      </c>
      <c r="DK47" s="117">
        <v>30028</v>
      </c>
      <c r="DL47" s="219">
        <v>30364</v>
      </c>
      <c r="DM47" s="117">
        <v>30753</v>
      </c>
      <c r="DN47" s="117">
        <v>30866</v>
      </c>
      <c r="DO47" s="117">
        <v>31010</v>
      </c>
      <c r="DP47" s="117">
        <v>31530</v>
      </c>
      <c r="DQ47" s="117">
        <v>31843</v>
      </c>
      <c r="DR47" s="117">
        <v>32117</v>
      </c>
      <c r="DS47" s="117">
        <v>32417</v>
      </c>
      <c r="DT47" s="117">
        <v>32666</v>
      </c>
      <c r="DU47" s="117">
        <v>32760</v>
      </c>
      <c r="DV47" s="117">
        <v>32864</v>
      </c>
      <c r="DW47" s="117">
        <v>32979</v>
      </c>
      <c r="DX47" s="117">
        <v>33362</v>
      </c>
      <c r="DY47" s="117">
        <v>33710</v>
      </c>
      <c r="DZ47" s="117">
        <v>34010</v>
      </c>
      <c r="EA47" s="117">
        <v>34193</v>
      </c>
      <c r="EB47" s="117">
        <v>34272</v>
      </c>
      <c r="EC47" s="117">
        <v>34813</v>
      </c>
      <c r="ED47" s="117">
        <v>35128</v>
      </c>
      <c r="EE47" s="117">
        <v>35456</v>
      </c>
      <c r="EF47" s="117">
        <v>35605</v>
      </c>
      <c r="EG47" s="117">
        <v>35948</v>
      </c>
      <c r="EH47" s="117">
        <v>36127</v>
      </c>
      <c r="EI47" s="117">
        <v>36192</v>
      </c>
      <c r="EJ47" s="117">
        <v>36244</v>
      </c>
      <c r="EK47" s="117">
        <v>36521</v>
      </c>
      <c r="EL47" s="117">
        <v>36750</v>
      </c>
      <c r="EM47" s="117">
        <v>36883</v>
      </c>
      <c r="EN47" s="117">
        <v>37069</v>
      </c>
      <c r="EO47" s="117">
        <v>37240</v>
      </c>
      <c r="EP47" s="117">
        <v>37266</v>
      </c>
      <c r="EQ47" s="117">
        <v>37299</v>
      </c>
      <c r="ER47" s="117">
        <v>37524</v>
      </c>
      <c r="ES47" s="117">
        <v>37692</v>
      </c>
      <c r="ET47" s="117">
        <v>37812</v>
      </c>
      <c r="EU47" s="117">
        <v>37979</v>
      </c>
      <c r="EV47" s="117">
        <v>38099</v>
      </c>
      <c r="EW47" s="117">
        <v>38138</v>
      </c>
      <c r="EX47" s="117">
        <v>38152</v>
      </c>
    </row>
    <row r="48" spans="1:196" s="117" customFormat="1" x14ac:dyDescent="0.25">
      <c r="C48" s="6" t="s">
        <v>132</v>
      </c>
      <c r="D48" s="130"/>
      <c r="E48" s="130"/>
      <c r="F48" s="160">
        <f t="shared" ref="F48:BN48" si="203">F286</f>
        <v>0</v>
      </c>
      <c r="G48" s="160">
        <f t="shared" si="203"/>
        <v>0</v>
      </c>
      <c r="H48" s="160">
        <f t="shared" si="203"/>
        <v>0</v>
      </c>
      <c r="I48" s="160">
        <f t="shared" si="203"/>
        <v>0</v>
      </c>
      <c r="J48" s="160">
        <f t="shared" si="203"/>
        <v>0</v>
      </c>
      <c r="K48" s="160">
        <f t="shared" si="203"/>
        <v>0</v>
      </c>
      <c r="L48" s="160">
        <f t="shared" si="203"/>
        <v>0</v>
      </c>
      <c r="M48" s="160">
        <f t="shared" si="203"/>
        <v>0</v>
      </c>
      <c r="N48" s="160">
        <f t="shared" si="203"/>
        <v>0</v>
      </c>
      <c r="O48" s="160">
        <f t="shared" si="203"/>
        <v>0</v>
      </c>
      <c r="P48" s="160">
        <f t="shared" si="203"/>
        <v>0</v>
      </c>
      <c r="Q48" s="160">
        <f t="shared" si="203"/>
        <v>0</v>
      </c>
      <c r="R48" s="160">
        <f t="shared" si="203"/>
        <v>0</v>
      </c>
      <c r="S48" s="160">
        <f t="shared" si="203"/>
        <v>0</v>
      </c>
      <c r="T48" s="160">
        <f t="shared" si="203"/>
        <v>0</v>
      </c>
      <c r="U48" s="160">
        <f t="shared" si="203"/>
        <v>0</v>
      </c>
      <c r="V48" s="160">
        <f t="shared" si="203"/>
        <v>0</v>
      </c>
      <c r="W48" s="160">
        <f t="shared" si="203"/>
        <v>0</v>
      </c>
      <c r="X48" s="160">
        <f t="shared" si="203"/>
        <v>0</v>
      </c>
      <c r="Y48" s="160">
        <f t="shared" si="203"/>
        <v>0</v>
      </c>
      <c r="Z48" s="160">
        <f t="shared" si="203"/>
        <v>0</v>
      </c>
      <c r="AA48" s="160">
        <f t="shared" si="203"/>
        <v>0</v>
      </c>
      <c r="AB48" s="160">
        <f t="shared" si="203"/>
        <v>0</v>
      </c>
      <c r="AC48" s="160">
        <f t="shared" si="203"/>
        <v>0</v>
      </c>
      <c r="AD48" s="160">
        <f t="shared" si="203"/>
        <v>0</v>
      </c>
      <c r="AE48" s="160">
        <f t="shared" si="203"/>
        <v>0</v>
      </c>
      <c r="AF48" s="160">
        <f t="shared" si="203"/>
        <v>0</v>
      </c>
      <c r="AG48" s="160">
        <f t="shared" si="203"/>
        <v>0</v>
      </c>
      <c r="AH48" s="160">
        <f t="shared" si="203"/>
        <v>0</v>
      </c>
      <c r="AI48" s="160">
        <f t="shared" si="203"/>
        <v>0</v>
      </c>
      <c r="AJ48" s="160">
        <f t="shared" si="203"/>
        <v>0</v>
      </c>
      <c r="AK48" s="160">
        <f t="shared" si="203"/>
        <v>0</v>
      </c>
      <c r="AL48" s="160">
        <f t="shared" si="203"/>
        <v>0</v>
      </c>
      <c r="AM48" s="160">
        <f t="shared" si="203"/>
        <v>0</v>
      </c>
      <c r="AN48" s="160">
        <f t="shared" si="203"/>
        <v>0</v>
      </c>
      <c r="AO48" s="160">
        <f t="shared" si="203"/>
        <v>0</v>
      </c>
      <c r="AP48" s="160">
        <f t="shared" si="203"/>
        <v>0</v>
      </c>
      <c r="AQ48" s="160">
        <f t="shared" si="203"/>
        <v>0</v>
      </c>
      <c r="AR48" s="160">
        <f t="shared" si="203"/>
        <v>0</v>
      </c>
      <c r="AS48" s="160">
        <f t="shared" si="203"/>
        <v>0</v>
      </c>
      <c r="AT48" s="160">
        <f t="shared" si="203"/>
        <v>0</v>
      </c>
      <c r="AU48" s="160">
        <f t="shared" si="203"/>
        <v>0</v>
      </c>
      <c r="AV48" s="160">
        <f t="shared" si="203"/>
        <v>0</v>
      </c>
      <c r="AW48" s="160">
        <f t="shared" si="203"/>
        <v>0</v>
      </c>
      <c r="AX48" s="160">
        <f t="shared" si="203"/>
        <v>0</v>
      </c>
      <c r="AY48" s="160">
        <f t="shared" si="203"/>
        <v>0</v>
      </c>
      <c r="AZ48" s="160">
        <f t="shared" si="203"/>
        <v>0</v>
      </c>
      <c r="BA48" s="160">
        <f t="shared" si="203"/>
        <v>0</v>
      </c>
      <c r="BB48" s="160">
        <f t="shared" si="203"/>
        <v>0</v>
      </c>
      <c r="BC48" s="160">
        <f t="shared" si="203"/>
        <v>1</v>
      </c>
      <c r="BD48" s="160">
        <f t="shared" si="203"/>
        <v>1</v>
      </c>
      <c r="BE48" s="160">
        <f t="shared" si="203"/>
        <v>1</v>
      </c>
      <c r="BF48" s="160">
        <f t="shared" si="203"/>
        <v>2</v>
      </c>
      <c r="BG48" s="160">
        <f t="shared" si="203"/>
        <v>3</v>
      </c>
      <c r="BH48" s="160">
        <f t="shared" si="203"/>
        <v>6</v>
      </c>
      <c r="BI48" s="160">
        <f t="shared" si="203"/>
        <v>6</v>
      </c>
      <c r="BJ48" s="160">
        <f t="shared" si="203"/>
        <v>7</v>
      </c>
      <c r="BK48" s="160">
        <f t="shared" si="203"/>
        <v>10</v>
      </c>
      <c r="BL48" s="160">
        <f t="shared" si="203"/>
        <v>14</v>
      </c>
      <c r="BM48" s="160">
        <f t="shared" si="203"/>
        <v>16</v>
      </c>
      <c r="BN48" s="160">
        <f t="shared" si="203"/>
        <v>22</v>
      </c>
      <c r="BO48" s="160">
        <f>BO286</f>
        <v>25</v>
      </c>
      <c r="BP48" s="117">
        <v>33</v>
      </c>
      <c r="BQ48" s="117">
        <v>40</v>
      </c>
      <c r="BR48" s="117">
        <v>41</v>
      </c>
      <c r="BS48" s="117">
        <v>47</v>
      </c>
      <c r="BT48" s="117">
        <v>60</v>
      </c>
      <c r="BU48" s="117">
        <v>76</v>
      </c>
      <c r="BV48" s="117">
        <v>126</v>
      </c>
      <c r="BW48" s="117">
        <v>172</v>
      </c>
      <c r="BX48" s="117">
        <v>218</v>
      </c>
      <c r="BY48" s="117">
        <v>220</v>
      </c>
      <c r="BZ48" s="117">
        <v>222</v>
      </c>
      <c r="CA48" s="117">
        <v>296</v>
      </c>
      <c r="CB48" s="117">
        <v>366</v>
      </c>
      <c r="CC48" s="117">
        <v>447</v>
      </c>
      <c r="CD48" s="117">
        <v>495</v>
      </c>
      <c r="CE48" s="117">
        <v>542</v>
      </c>
      <c r="CF48" s="117">
        <v>566</v>
      </c>
      <c r="CG48" s="117">
        <v>575</v>
      </c>
      <c r="CH48" s="117">
        <v>615</v>
      </c>
      <c r="CI48" s="117">
        <v>699</v>
      </c>
      <c r="CJ48" s="117">
        <v>779</v>
      </c>
      <c r="CK48" s="117">
        <v>837</v>
      </c>
      <c r="CL48" s="117">
        <v>893</v>
      </c>
      <c r="CM48" s="117">
        <v>903</v>
      </c>
      <c r="CN48" s="117">
        <v>915</v>
      </c>
      <c r="CO48" s="117">
        <v>985</v>
      </c>
      <c r="CP48" s="219">
        <v>1062</v>
      </c>
      <c r="CQ48" s="219">
        <v>1120</v>
      </c>
      <c r="CR48" s="219">
        <v>1184</v>
      </c>
      <c r="CS48" s="219">
        <v>1231</v>
      </c>
      <c r="CT48" s="219">
        <v>1249</v>
      </c>
      <c r="CU48" s="117">
        <v>1262</v>
      </c>
      <c r="CV48" s="117">
        <v>1332</v>
      </c>
      <c r="CW48" s="117">
        <v>1415</v>
      </c>
      <c r="CX48" s="117">
        <v>1475</v>
      </c>
      <c r="CY48" s="117">
        <v>1515</v>
      </c>
      <c r="CZ48" s="117">
        <v>1559</v>
      </c>
      <c r="DA48" s="150">
        <v>1571</v>
      </c>
      <c r="DB48" s="150">
        <v>1576</v>
      </c>
      <c r="DC48" s="150">
        <v>1620</v>
      </c>
      <c r="DD48" s="150">
        <v>1703</v>
      </c>
      <c r="DE48" s="150">
        <v>1762</v>
      </c>
      <c r="DF48" s="150">
        <v>1811</v>
      </c>
      <c r="DG48" s="150">
        <v>1847</v>
      </c>
      <c r="DH48" s="150">
        <v>1857</v>
      </c>
      <c r="DI48" s="150">
        <v>1862</v>
      </c>
      <c r="DJ48" s="150">
        <v>1912</v>
      </c>
      <c r="DK48" s="150">
        <v>1973</v>
      </c>
      <c r="DL48" s="150">
        <v>2007</v>
      </c>
      <c r="DM48" s="150">
        <v>2053</v>
      </c>
      <c r="DN48" s="150">
        <v>2094</v>
      </c>
      <c r="DO48" s="150">
        <v>2103</v>
      </c>
      <c r="DP48" s="150">
        <v>2105</v>
      </c>
      <c r="DQ48" s="150">
        <v>2134</v>
      </c>
      <c r="DR48" s="150">
        <v>2184</v>
      </c>
      <c r="DS48" s="150">
        <v>2221</v>
      </c>
      <c r="DT48" s="150">
        <v>2245</v>
      </c>
      <c r="DU48" s="150">
        <v>2261</v>
      </c>
      <c r="DV48" s="150">
        <v>2270</v>
      </c>
      <c r="DW48" s="150">
        <v>2273</v>
      </c>
      <c r="DX48" s="150">
        <v>2291</v>
      </c>
      <c r="DY48" s="150">
        <v>2304</v>
      </c>
      <c r="DZ48" s="150">
        <v>2316</v>
      </c>
      <c r="EA48" s="150">
        <v>2331</v>
      </c>
      <c r="EB48" s="150">
        <v>2353</v>
      </c>
      <c r="EC48" s="150">
        <v>2362</v>
      </c>
      <c r="ED48" s="150">
        <v>2363</v>
      </c>
      <c r="EE48" s="150">
        <v>2375</v>
      </c>
      <c r="EF48" s="150">
        <v>2386</v>
      </c>
      <c r="EG48" s="150">
        <v>2395</v>
      </c>
      <c r="EH48" s="150">
        <v>2409</v>
      </c>
      <c r="EI48" s="150">
        <v>2415</v>
      </c>
      <c r="EJ48" s="150">
        <v>2415</v>
      </c>
      <c r="EK48" s="150">
        <v>2415</v>
      </c>
      <c r="EL48" s="150">
        <v>2422</v>
      </c>
      <c r="EM48" s="150">
        <v>2434</v>
      </c>
      <c r="EN48" s="150">
        <v>2439</v>
      </c>
      <c r="EO48" s="150">
        <v>2442</v>
      </c>
      <c r="EP48" s="150">
        <v>2447</v>
      </c>
      <c r="EQ48" s="150">
        <v>2448</v>
      </c>
      <c r="ER48" s="150">
        <v>2448</v>
      </c>
      <c r="ES48" s="150">
        <v>2453</v>
      </c>
      <c r="ET48" s="150">
        <v>2462</v>
      </c>
      <c r="EU48" s="150">
        <v>2464</v>
      </c>
      <c r="EV48" s="150">
        <v>2470</v>
      </c>
      <c r="EW48" s="150">
        <v>2472</v>
      </c>
      <c r="EX48" s="150">
        <v>2472</v>
      </c>
      <c r="EY48" s="150"/>
      <c r="EZ48" s="150"/>
      <c r="FA48" s="150"/>
      <c r="FB48" s="150"/>
    </row>
    <row r="49" spans="1:162" s="117" customFormat="1" x14ac:dyDescent="0.25">
      <c r="C49" s="6" t="s">
        <v>133</v>
      </c>
      <c r="D49" s="130"/>
      <c r="E49" s="130"/>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0"/>
      <c r="BO49" s="6">
        <v>34</v>
      </c>
      <c r="BP49" s="6">
        <v>38</v>
      </c>
      <c r="BQ49" s="6">
        <v>48</v>
      </c>
      <c r="BR49" s="6">
        <v>62</v>
      </c>
      <c r="BS49" s="6">
        <v>69</v>
      </c>
      <c r="BT49" s="6">
        <v>98</v>
      </c>
      <c r="BU49" s="6">
        <v>117</v>
      </c>
      <c r="BV49" s="6">
        <v>141</v>
      </c>
      <c r="BW49" s="6">
        <v>154</v>
      </c>
      <c r="BX49" s="6">
        <v>166</v>
      </c>
      <c r="BY49" s="6">
        <v>193</v>
      </c>
      <c r="BZ49" s="6">
        <v>212</v>
      </c>
      <c r="CA49" s="6">
        <v>245</v>
      </c>
      <c r="CB49" s="6">
        <v>286</v>
      </c>
      <c r="CC49" s="150">
        <v>315</v>
      </c>
      <c r="CD49" s="150">
        <v>351</v>
      </c>
      <c r="CE49" s="150">
        <v>369</v>
      </c>
      <c r="CF49" s="150">
        <v>384</v>
      </c>
      <c r="CG49" s="150">
        <v>403</v>
      </c>
      <c r="CH49" s="150">
        <v>463</v>
      </c>
      <c r="CI49" s="150">
        <v>495</v>
      </c>
      <c r="CJ49" s="150">
        <v>506</v>
      </c>
      <c r="CK49" s="150">
        <v>534</v>
      </c>
      <c r="CL49" s="150">
        <v>575</v>
      </c>
      <c r="CM49" s="150">
        <v>584</v>
      </c>
      <c r="CN49" s="150">
        <v>609</v>
      </c>
      <c r="CO49" s="150">
        <v>624</v>
      </c>
      <c r="CP49" s="150">
        <v>641</v>
      </c>
      <c r="CQ49" s="150">
        <v>751</v>
      </c>
      <c r="CR49" s="150">
        <v>774</v>
      </c>
      <c r="CS49" s="117">
        <v>788</v>
      </c>
      <c r="CT49" s="117">
        <v>796</v>
      </c>
      <c r="CU49" s="117">
        <v>813</v>
      </c>
      <c r="CV49" s="117">
        <v>886</v>
      </c>
      <c r="CW49" s="117">
        <v>908</v>
      </c>
      <c r="CX49" s="117">
        <v>925</v>
      </c>
      <c r="CY49" s="117">
        <v>969</v>
      </c>
      <c r="CZ49" s="294">
        <v>983</v>
      </c>
      <c r="DA49" s="117">
        <v>997</v>
      </c>
      <c r="DB49" s="117">
        <v>1023</v>
      </c>
      <c r="DC49" s="117">
        <v>1044</v>
      </c>
      <c r="DD49" s="117">
        <v>1062</v>
      </c>
      <c r="DE49" s="117">
        <v>1090</v>
      </c>
      <c r="DF49" s="117">
        <v>1099</v>
      </c>
      <c r="DG49" s="117">
        <v>1111</v>
      </c>
      <c r="DH49" s="117">
        <v>1116</v>
      </c>
      <c r="DI49" s="117">
        <v>1132</v>
      </c>
      <c r="DJ49" s="117">
        <v>1154</v>
      </c>
      <c r="DK49" s="117">
        <v>1164</v>
      </c>
      <c r="DL49" s="117">
        <v>1173</v>
      </c>
      <c r="DM49" s="117">
        <v>1191</v>
      </c>
      <c r="DN49" s="117">
        <v>1203</v>
      </c>
      <c r="DO49" s="117">
        <v>1207</v>
      </c>
      <c r="DP49" s="117">
        <v>1224</v>
      </c>
      <c r="DQ49" s="117">
        <v>1238</v>
      </c>
      <c r="DR49" s="117">
        <v>1247</v>
      </c>
      <c r="DS49" s="117">
        <v>1254</v>
      </c>
      <c r="DT49" s="150">
        <v>1260</v>
      </c>
      <c r="DU49" s="150">
        <v>1267</v>
      </c>
      <c r="DV49" s="150">
        <v>1274</v>
      </c>
      <c r="DW49" s="150">
        <v>1282</v>
      </c>
      <c r="DX49" s="150">
        <v>1293</v>
      </c>
      <c r="DY49" s="150">
        <v>1307</v>
      </c>
      <c r="DZ49" s="150">
        <v>1317</v>
      </c>
      <c r="EA49" s="150">
        <v>1331</v>
      </c>
      <c r="EB49" s="117">
        <v>1342</v>
      </c>
      <c r="EC49" s="117">
        <v>1347</v>
      </c>
      <c r="ED49" s="117">
        <v>1354</v>
      </c>
      <c r="EE49" s="117">
        <v>1371</v>
      </c>
      <c r="EF49" s="117">
        <v>1379</v>
      </c>
      <c r="EG49" s="117">
        <v>1383</v>
      </c>
      <c r="EH49" s="117">
        <v>1393</v>
      </c>
      <c r="EI49" s="117">
        <v>1398</v>
      </c>
      <c r="EJ49" s="117">
        <v>1401</v>
      </c>
      <c r="EK49" s="117">
        <v>1410</v>
      </c>
      <c r="EL49" s="117">
        <v>1419</v>
      </c>
      <c r="EM49" s="117">
        <v>1425</v>
      </c>
      <c r="EN49" s="117">
        <v>1435</v>
      </c>
      <c r="EO49" s="117">
        <v>1441</v>
      </c>
      <c r="EP49" s="117">
        <v>1444</v>
      </c>
      <c r="EQ49" s="117">
        <v>1448</v>
      </c>
      <c r="ER49" s="117">
        <v>1456</v>
      </c>
      <c r="ES49" s="117">
        <v>1466</v>
      </c>
      <c r="ET49" s="117">
        <v>1471</v>
      </c>
      <c r="EU49" s="117">
        <v>1475</v>
      </c>
      <c r="EV49" s="117">
        <v>1476</v>
      </c>
      <c r="EW49" s="117">
        <v>1477</v>
      </c>
      <c r="EX49" s="117">
        <v>1478</v>
      </c>
    </row>
    <row r="50" spans="1:162" s="117" customFormat="1" x14ac:dyDescent="0.25">
      <c r="C50" s="6" t="s">
        <v>134</v>
      </c>
      <c r="D50" s="130"/>
      <c r="E50" s="130"/>
      <c r="F50" s="160">
        <f t="shared" ref="F50:W50" si="204">F309</f>
        <v>0</v>
      </c>
      <c r="G50" s="160">
        <f t="shared" si="204"/>
        <v>0</v>
      </c>
      <c r="H50" s="160">
        <f t="shared" si="204"/>
        <v>0</v>
      </c>
      <c r="I50" s="160">
        <f t="shared" si="204"/>
        <v>0</v>
      </c>
      <c r="J50" s="160">
        <f t="shared" si="204"/>
        <v>0</v>
      </c>
      <c r="K50" s="160">
        <f t="shared" si="204"/>
        <v>0</v>
      </c>
      <c r="L50" s="160">
        <f t="shared" si="204"/>
        <v>0</v>
      </c>
      <c r="M50" s="160">
        <f t="shared" si="204"/>
        <v>0</v>
      </c>
      <c r="N50" s="160">
        <f t="shared" si="204"/>
        <v>0</v>
      </c>
      <c r="O50" s="160">
        <f t="shared" si="204"/>
        <v>0</v>
      </c>
      <c r="P50" s="160">
        <f t="shared" si="204"/>
        <v>0</v>
      </c>
      <c r="Q50" s="160">
        <f t="shared" si="204"/>
        <v>0</v>
      </c>
      <c r="R50" s="160">
        <f t="shared" si="204"/>
        <v>0</v>
      </c>
      <c r="S50" s="160">
        <f t="shared" si="204"/>
        <v>0</v>
      </c>
      <c r="T50" s="160">
        <f t="shared" si="204"/>
        <v>0</v>
      </c>
      <c r="U50" s="160">
        <f t="shared" si="204"/>
        <v>0</v>
      </c>
      <c r="V50" s="160">
        <f t="shared" si="204"/>
        <v>0</v>
      </c>
      <c r="W50" s="160">
        <f t="shared" si="204"/>
        <v>0</v>
      </c>
      <c r="X50" s="160">
        <f t="shared" ref="X50:BN50" si="205">X309</f>
        <v>0</v>
      </c>
      <c r="Y50" s="160">
        <f t="shared" si="205"/>
        <v>0</v>
      </c>
      <c r="Z50" s="160">
        <f t="shared" si="205"/>
        <v>0</v>
      </c>
      <c r="AA50" s="160">
        <f t="shared" si="205"/>
        <v>0</v>
      </c>
      <c r="AB50" s="160">
        <f t="shared" si="205"/>
        <v>0</v>
      </c>
      <c r="AC50" s="160">
        <f t="shared" si="205"/>
        <v>0</v>
      </c>
      <c r="AD50" s="160">
        <f t="shared" si="205"/>
        <v>0</v>
      </c>
      <c r="AE50" s="160">
        <f t="shared" si="205"/>
        <v>0</v>
      </c>
      <c r="AF50" s="160">
        <f t="shared" si="205"/>
        <v>0</v>
      </c>
      <c r="AG50" s="160">
        <f t="shared" si="205"/>
        <v>0</v>
      </c>
      <c r="AH50" s="160">
        <f t="shared" si="205"/>
        <v>0</v>
      </c>
      <c r="AI50" s="160">
        <f t="shared" si="205"/>
        <v>0</v>
      </c>
      <c r="AJ50" s="160">
        <f t="shared" si="205"/>
        <v>0</v>
      </c>
      <c r="AK50" s="160">
        <f t="shared" si="205"/>
        <v>0</v>
      </c>
      <c r="AL50" s="160">
        <f t="shared" si="205"/>
        <v>0</v>
      </c>
      <c r="AM50" s="160">
        <f t="shared" si="205"/>
        <v>0</v>
      </c>
      <c r="AN50" s="160">
        <f t="shared" si="205"/>
        <v>0</v>
      </c>
      <c r="AO50" s="160">
        <f t="shared" si="205"/>
        <v>0</v>
      </c>
      <c r="AP50" s="160">
        <f t="shared" si="205"/>
        <v>0</v>
      </c>
      <c r="AQ50" s="160">
        <f t="shared" si="205"/>
        <v>0</v>
      </c>
      <c r="AR50" s="160">
        <f t="shared" si="205"/>
        <v>0</v>
      </c>
      <c r="AS50" s="160">
        <f t="shared" si="205"/>
        <v>0</v>
      </c>
      <c r="AT50" s="160">
        <f t="shared" si="205"/>
        <v>0</v>
      </c>
      <c r="AU50" s="160">
        <f t="shared" si="205"/>
        <v>0</v>
      </c>
      <c r="AV50" s="160">
        <f t="shared" si="205"/>
        <v>0</v>
      </c>
      <c r="AW50" s="160">
        <f t="shared" si="205"/>
        <v>0</v>
      </c>
      <c r="AX50" s="160">
        <f t="shared" si="205"/>
        <v>0</v>
      </c>
      <c r="AY50" s="160">
        <f t="shared" si="205"/>
        <v>0</v>
      </c>
      <c r="AZ50" s="160">
        <f t="shared" si="205"/>
        <v>0</v>
      </c>
      <c r="BA50" s="160">
        <f t="shared" si="205"/>
        <v>0</v>
      </c>
      <c r="BB50" s="160">
        <f t="shared" si="205"/>
        <v>0</v>
      </c>
      <c r="BC50" s="160">
        <f t="shared" si="205"/>
        <v>0</v>
      </c>
      <c r="BD50" s="160">
        <f t="shared" si="205"/>
        <v>0</v>
      </c>
      <c r="BE50" s="160">
        <f t="shared" si="205"/>
        <v>0</v>
      </c>
      <c r="BF50" s="160">
        <f t="shared" si="205"/>
        <v>0</v>
      </c>
      <c r="BG50" s="160">
        <f t="shared" si="205"/>
        <v>0</v>
      </c>
      <c r="BH50" s="160">
        <f t="shared" si="205"/>
        <v>1</v>
      </c>
      <c r="BI50" s="160">
        <f t="shared" si="205"/>
        <v>1</v>
      </c>
      <c r="BJ50" s="160">
        <f t="shared" si="205"/>
        <v>1</v>
      </c>
      <c r="BK50" s="160">
        <f t="shared" si="205"/>
        <v>2</v>
      </c>
      <c r="BL50" s="160">
        <f t="shared" si="205"/>
        <v>2</v>
      </c>
      <c r="BM50" s="160">
        <f t="shared" si="205"/>
        <v>4</v>
      </c>
      <c r="BN50" s="160">
        <f t="shared" si="205"/>
        <v>7</v>
      </c>
      <c r="BO50" s="160">
        <f>BO309</f>
        <v>10</v>
      </c>
      <c r="BP50" s="117">
        <v>13</v>
      </c>
      <c r="BQ50" s="117">
        <v>15</v>
      </c>
      <c r="BR50" s="117">
        <v>21</v>
      </c>
      <c r="BS50" s="117">
        <v>22</v>
      </c>
      <c r="BT50" s="117">
        <v>28</v>
      </c>
      <c r="BU50" s="117">
        <v>30</v>
      </c>
      <c r="BV50" s="117">
        <v>36</v>
      </c>
      <c r="BW50" s="117">
        <v>48</v>
      </c>
      <c r="BX50" s="117">
        <v>56</v>
      </c>
      <c r="BY50" s="117">
        <v>63</v>
      </c>
      <c r="BZ50" s="117">
        <v>70</v>
      </c>
      <c r="CA50" s="117">
        <v>73</v>
      </c>
      <c r="CB50" s="117">
        <v>78</v>
      </c>
      <c r="CC50" s="117">
        <v>82</v>
      </c>
      <c r="CD50" s="117">
        <v>92</v>
      </c>
      <c r="CE50" s="117">
        <v>107</v>
      </c>
      <c r="CF50" s="117">
        <v>118</v>
      </c>
      <c r="CG50" s="117">
        <v>124</v>
      </c>
      <c r="CH50" s="117">
        <v>134</v>
      </c>
      <c r="CI50" s="117">
        <v>140</v>
      </c>
      <c r="CJ50" s="117">
        <v>158</v>
      </c>
      <c r="CK50" s="117">
        <v>176</v>
      </c>
      <c r="CL50" s="117">
        <v>193</v>
      </c>
      <c r="CM50" s="117">
        <v>194</v>
      </c>
      <c r="CN50" s="117">
        <v>207</v>
      </c>
      <c r="CO50" s="117">
        <v>220</v>
      </c>
      <c r="CP50" s="117">
        <v>250</v>
      </c>
      <c r="CQ50" s="117">
        <v>263</v>
      </c>
      <c r="CR50" s="117">
        <v>278</v>
      </c>
      <c r="CS50" s="117">
        <v>294</v>
      </c>
      <c r="CT50" s="117">
        <v>299</v>
      </c>
      <c r="CU50" s="117">
        <v>309</v>
      </c>
      <c r="CV50" s="117">
        <v>329</v>
      </c>
      <c r="CW50" s="117">
        <v>338</v>
      </c>
      <c r="CX50" s="117">
        <v>347</v>
      </c>
      <c r="CY50" s="117">
        <v>365</v>
      </c>
      <c r="CZ50" s="117">
        <v>376</v>
      </c>
      <c r="DA50" s="150">
        <v>381</v>
      </c>
      <c r="DB50" s="150">
        <v>387</v>
      </c>
      <c r="DC50" s="150">
        <v>404</v>
      </c>
      <c r="DD50" s="150">
        <v>418</v>
      </c>
      <c r="DE50" s="150">
        <v>422</v>
      </c>
      <c r="DF50" s="150">
        <v>427</v>
      </c>
      <c r="DG50" s="150">
        <v>430</v>
      </c>
      <c r="DH50" s="150">
        <v>435</v>
      </c>
      <c r="DI50" s="150">
        <v>438</v>
      </c>
      <c r="DJ50" s="150">
        <v>447</v>
      </c>
      <c r="DK50" s="150">
        <v>449</v>
      </c>
      <c r="DL50" s="150">
        <v>454</v>
      </c>
      <c r="DM50" s="150">
        <v>469</v>
      </c>
      <c r="DN50" s="150">
        <v>473</v>
      </c>
      <c r="DO50" s="150">
        <v>476</v>
      </c>
      <c r="DP50" s="150">
        <v>482</v>
      </c>
      <c r="DQ50" s="150">
        <v>489</v>
      </c>
      <c r="DR50" s="150">
        <v>494</v>
      </c>
      <c r="DS50" s="150">
        <v>501</v>
      </c>
      <c r="DT50" s="150">
        <v>504</v>
      </c>
      <c r="DU50" s="150">
        <v>505</v>
      </c>
      <c r="DV50" s="150">
        <v>506</v>
      </c>
      <c r="DW50" s="150">
        <v>514</v>
      </c>
      <c r="DX50" s="150">
        <v>514</v>
      </c>
      <c r="DY50" s="150">
        <v>516</v>
      </c>
      <c r="DZ50" s="150">
        <v>518</v>
      </c>
      <c r="EA50" s="150">
        <v>521</v>
      </c>
      <c r="EB50" s="150">
        <v>522</v>
      </c>
      <c r="EC50" s="150">
        <v>523</v>
      </c>
      <c r="ED50" s="150">
        <v>524</v>
      </c>
      <c r="EE50" s="150">
        <v>526</v>
      </c>
      <c r="EF50" s="150">
        <v>534</v>
      </c>
      <c r="EG50" s="150">
        <v>535</v>
      </c>
      <c r="EH50" s="150">
        <v>536</v>
      </c>
      <c r="EI50" s="150">
        <v>537</v>
      </c>
      <c r="EJ50" s="150">
        <v>537</v>
      </c>
      <c r="EK50" s="150">
        <v>537</v>
      </c>
      <c r="EL50" s="150">
        <v>537</v>
      </c>
      <c r="EM50" s="150">
        <v>537</v>
      </c>
      <c r="EN50" s="150">
        <v>538</v>
      </c>
      <c r="EO50" s="150">
        <v>539</v>
      </c>
      <c r="EP50" s="150">
        <v>541</v>
      </c>
      <c r="EQ50" s="150">
        <v>541</v>
      </c>
      <c r="ER50" s="150">
        <v>541</v>
      </c>
      <c r="ES50" s="150">
        <v>542</v>
      </c>
      <c r="ET50" s="150">
        <v>543</v>
      </c>
      <c r="EU50" s="150">
        <v>543</v>
      </c>
      <c r="EV50" s="150">
        <v>544</v>
      </c>
      <c r="EW50" s="150">
        <v>545</v>
      </c>
      <c r="EX50" s="150">
        <v>545</v>
      </c>
      <c r="EY50" s="150"/>
      <c r="EZ50" s="150"/>
      <c r="FA50" s="150"/>
      <c r="FB50" s="150"/>
    </row>
    <row r="51" spans="1:162" s="116" customFormat="1" x14ac:dyDescent="0.25">
      <c r="C51" s="141" t="s">
        <v>460</v>
      </c>
      <c r="D51" s="135"/>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4">
        <f t="shared" ref="BO51:EX51" si="206">BO$10-SUM(BO$47:BO$50)</f>
        <v>11</v>
      </c>
      <c r="BP51" s="134">
        <f t="shared" si="206"/>
        <v>9</v>
      </c>
      <c r="BQ51" s="134">
        <f t="shared" si="206"/>
        <v>0</v>
      </c>
      <c r="BR51" s="134">
        <f t="shared" si="206"/>
        <v>0</v>
      </c>
      <c r="BS51" s="134">
        <f t="shared" si="206"/>
        <v>0</v>
      </c>
      <c r="BT51" s="134">
        <f t="shared" si="206"/>
        <v>0</v>
      </c>
      <c r="BU51" s="134">
        <f t="shared" si="206"/>
        <v>0</v>
      </c>
      <c r="BV51" s="134">
        <f t="shared" si="206"/>
        <v>0</v>
      </c>
      <c r="BW51" s="134">
        <f t="shared" si="206"/>
        <v>0</v>
      </c>
      <c r="BX51" s="134">
        <f t="shared" si="206"/>
        <v>0</v>
      </c>
      <c r="BY51" s="134">
        <f t="shared" si="206"/>
        <v>0</v>
      </c>
      <c r="BZ51" s="134">
        <f t="shared" si="206"/>
        <v>0</v>
      </c>
      <c r="CA51" s="134">
        <f t="shared" si="206"/>
        <v>0</v>
      </c>
      <c r="CB51" s="134">
        <f t="shared" si="206"/>
        <v>0</v>
      </c>
      <c r="CC51" s="134">
        <f t="shared" si="206"/>
        <v>0</v>
      </c>
      <c r="CD51" s="134">
        <f t="shared" si="206"/>
        <v>0</v>
      </c>
      <c r="CE51" s="134">
        <f t="shared" si="206"/>
        <v>0</v>
      </c>
      <c r="CF51" s="134">
        <f t="shared" si="206"/>
        <v>0</v>
      </c>
      <c r="CG51" s="134">
        <f t="shared" si="206"/>
        <v>0</v>
      </c>
      <c r="CH51" s="134">
        <f t="shared" si="206"/>
        <v>0</v>
      </c>
      <c r="CI51" s="134">
        <f t="shared" si="206"/>
        <v>0</v>
      </c>
      <c r="CJ51" s="134">
        <f t="shared" si="206"/>
        <v>0</v>
      </c>
      <c r="CK51" s="134">
        <f t="shared" si="206"/>
        <v>0</v>
      </c>
      <c r="CL51" s="134">
        <f t="shared" si="206"/>
        <v>0</v>
      </c>
      <c r="CM51" s="134">
        <f t="shared" si="206"/>
        <v>0</v>
      </c>
      <c r="CN51" s="134">
        <f t="shared" si="206"/>
        <v>0</v>
      </c>
      <c r="CO51" s="134">
        <f t="shared" si="206"/>
        <v>0</v>
      </c>
      <c r="CP51" s="134">
        <f t="shared" si="206"/>
        <v>0</v>
      </c>
      <c r="CQ51" s="134">
        <f t="shared" si="206"/>
        <v>0</v>
      </c>
      <c r="CR51" s="134">
        <f t="shared" si="206"/>
        <v>0</v>
      </c>
      <c r="CS51" s="134">
        <f t="shared" si="206"/>
        <v>0</v>
      </c>
      <c r="CT51" s="134">
        <f t="shared" si="206"/>
        <v>0</v>
      </c>
      <c r="CU51" s="134">
        <f t="shared" si="206"/>
        <v>0</v>
      </c>
      <c r="CV51" s="134">
        <f t="shared" si="206"/>
        <v>0</v>
      </c>
      <c r="CW51" s="134">
        <f t="shared" si="206"/>
        <v>0</v>
      </c>
      <c r="CX51" s="134">
        <f t="shared" si="206"/>
        <v>0</v>
      </c>
      <c r="CY51" s="134">
        <f t="shared" si="206"/>
        <v>0</v>
      </c>
      <c r="CZ51" s="134">
        <f t="shared" si="206"/>
        <v>0</v>
      </c>
      <c r="DA51" s="134">
        <f t="shared" si="206"/>
        <v>0</v>
      </c>
      <c r="DB51" s="134">
        <f t="shared" si="206"/>
        <v>0</v>
      </c>
      <c r="DC51" s="134">
        <f t="shared" si="206"/>
        <v>0</v>
      </c>
      <c r="DD51" s="134">
        <f t="shared" si="206"/>
        <v>0</v>
      </c>
      <c r="DE51" s="134">
        <f t="shared" si="206"/>
        <v>0</v>
      </c>
      <c r="DF51" s="134">
        <f t="shared" si="206"/>
        <v>0</v>
      </c>
      <c r="DG51" s="134">
        <f t="shared" si="206"/>
        <v>0</v>
      </c>
      <c r="DH51" s="134">
        <f t="shared" si="206"/>
        <v>0</v>
      </c>
      <c r="DI51" s="134">
        <f t="shared" si="206"/>
        <v>0</v>
      </c>
      <c r="DJ51" s="134">
        <f t="shared" si="206"/>
        <v>0</v>
      </c>
      <c r="DK51" s="134">
        <f t="shared" si="206"/>
        <v>0</v>
      </c>
      <c r="DL51" s="134">
        <f t="shared" si="206"/>
        <v>0</v>
      </c>
      <c r="DM51" s="134">
        <f t="shared" si="206"/>
        <v>0</v>
      </c>
      <c r="DN51" s="134">
        <f t="shared" si="206"/>
        <v>0</v>
      </c>
      <c r="DO51" s="134">
        <f t="shared" si="206"/>
        <v>0</v>
      </c>
      <c r="DP51" s="134">
        <f t="shared" si="206"/>
        <v>0</v>
      </c>
      <c r="DQ51" s="134">
        <f t="shared" si="206"/>
        <v>0</v>
      </c>
      <c r="DR51" s="134">
        <f t="shared" si="206"/>
        <v>0</v>
      </c>
      <c r="DS51" s="134">
        <f t="shared" si="206"/>
        <v>0</v>
      </c>
      <c r="DT51" s="134">
        <f t="shared" si="206"/>
        <v>0</v>
      </c>
      <c r="DU51" s="134">
        <f t="shared" si="206"/>
        <v>0</v>
      </c>
      <c r="DV51" s="134">
        <f t="shared" si="206"/>
        <v>0</v>
      </c>
      <c r="DW51" s="134">
        <f t="shared" si="206"/>
        <v>0</v>
      </c>
      <c r="DX51" s="134">
        <f t="shared" si="206"/>
        <v>0</v>
      </c>
      <c r="DY51" s="134">
        <f t="shared" si="206"/>
        <v>0</v>
      </c>
      <c r="DZ51" s="134">
        <f t="shared" si="206"/>
        <v>0</v>
      </c>
      <c r="EA51" s="134">
        <f t="shared" si="206"/>
        <v>0</v>
      </c>
      <c r="EB51" s="134">
        <f t="shared" si="206"/>
        <v>0</v>
      </c>
      <c r="EC51" s="134">
        <f t="shared" si="206"/>
        <v>0</v>
      </c>
      <c r="ED51" s="134">
        <f t="shared" si="206"/>
        <v>0</v>
      </c>
      <c r="EE51" s="134">
        <f t="shared" si="206"/>
        <v>0</v>
      </c>
      <c r="EF51" s="134">
        <f t="shared" si="206"/>
        <v>0</v>
      </c>
      <c r="EG51" s="134">
        <f t="shared" si="206"/>
        <v>0</v>
      </c>
      <c r="EH51" s="134">
        <f t="shared" si="206"/>
        <v>0</v>
      </c>
      <c r="EI51" s="134">
        <f t="shared" si="206"/>
        <v>0</v>
      </c>
      <c r="EJ51" s="134">
        <f t="shared" si="206"/>
        <v>0</v>
      </c>
      <c r="EK51" s="134">
        <f t="shared" si="206"/>
        <v>0</v>
      </c>
      <c r="EL51" s="134">
        <f t="shared" si="206"/>
        <v>0</v>
      </c>
      <c r="EM51" s="134">
        <f t="shared" si="206"/>
        <v>0</v>
      </c>
      <c r="EN51" s="134">
        <f t="shared" si="206"/>
        <v>0</v>
      </c>
      <c r="EO51" s="134">
        <f t="shared" si="206"/>
        <v>0</v>
      </c>
      <c r="EP51" s="134">
        <f t="shared" si="206"/>
        <v>0</v>
      </c>
      <c r="EQ51" s="134">
        <f t="shared" si="206"/>
        <v>0</v>
      </c>
      <c r="ER51" s="134">
        <f t="shared" si="206"/>
        <v>0</v>
      </c>
      <c r="ES51" s="134">
        <f t="shared" si="206"/>
        <v>0</v>
      </c>
      <c r="ET51" s="134">
        <f t="shared" si="206"/>
        <v>0</v>
      </c>
      <c r="EU51" s="134">
        <f t="shared" si="206"/>
        <v>0</v>
      </c>
      <c r="EV51" s="134">
        <f t="shared" si="206"/>
        <v>0</v>
      </c>
      <c r="EW51" s="134">
        <f t="shared" si="206"/>
        <v>0</v>
      </c>
      <c r="EX51" s="134">
        <f t="shared" si="206"/>
        <v>0</v>
      </c>
      <c r="EY51" s="134"/>
    </row>
    <row r="52" spans="1:162" s="136" customFormat="1" ht="15.75" thickBot="1" x14ac:dyDescent="0.3">
      <c r="A52" s="137"/>
      <c r="B52" s="137"/>
      <c r="C52" s="137"/>
      <c r="D52" s="137"/>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9"/>
      <c r="BQ52" s="139"/>
      <c r="BR52" s="19" t="s">
        <v>1997</v>
      </c>
      <c r="BS52" s="139"/>
      <c r="BT52" s="139"/>
      <c r="BU52" s="139"/>
      <c r="BV52" s="139"/>
      <c r="BW52" s="137"/>
      <c r="BX52" s="137"/>
      <c r="BY52" s="137"/>
      <c r="BZ52" s="137"/>
      <c r="CA52" s="137"/>
      <c r="CB52" s="137"/>
      <c r="CC52" s="137"/>
      <c r="CD52" s="137"/>
      <c r="CE52" s="137"/>
      <c r="CF52" s="137"/>
      <c r="CG52" s="137"/>
      <c r="CH52" s="137"/>
      <c r="CI52" s="137"/>
      <c r="CJ52" s="137"/>
      <c r="CK52" s="137"/>
      <c r="CL52" s="137"/>
      <c r="CM52" s="137"/>
      <c r="CN52" s="137"/>
      <c r="CO52" s="137"/>
      <c r="CP52" s="137"/>
      <c r="CQ52" s="137"/>
      <c r="CR52" s="137"/>
      <c r="CS52" s="137"/>
      <c r="CT52" s="137"/>
      <c r="CU52" s="137"/>
      <c r="CV52" s="137" t="s">
        <v>2139</v>
      </c>
      <c r="CW52" s="137"/>
      <c r="CX52" s="137"/>
      <c r="CY52" s="137"/>
      <c r="CZ52" s="137"/>
      <c r="DA52" s="137"/>
      <c r="DB52" s="137"/>
      <c r="DC52" s="137"/>
      <c r="DD52" s="137"/>
      <c r="DE52" s="137"/>
      <c r="DF52" s="137"/>
      <c r="DG52" s="137"/>
      <c r="DH52" s="137"/>
      <c r="DI52" s="137"/>
      <c r="DJ52" s="137"/>
      <c r="DK52" s="137"/>
      <c r="DL52" s="137"/>
      <c r="DM52" s="137"/>
      <c r="DN52" s="137"/>
      <c r="DO52" s="137"/>
      <c r="DP52" s="137"/>
      <c r="DQ52" s="137"/>
      <c r="DR52" s="137"/>
      <c r="DS52" s="137"/>
      <c r="DT52" s="137"/>
      <c r="DU52" s="137"/>
      <c r="DV52" s="137"/>
      <c r="DW52" s="137"/>
      <c r="DX52" s="137"/>
      <c r="DY52" s="137"/>
      <c r="DZ52" s="137"/>
      <c r="EA52" s="137"/>
      <c r="EB52" s="137"/>
      <c r="EC52" s="137"/>
      <c r="ED52" s="137"/>
      <c r="EE52" s="137"/>
      <c r="EF52" s="137"/>
      <c r="EG52" s="137"/>
      <c r="EH52" s="137"/>
      <c r="EI52" s="137"/>
      <c r="EJ52" s="137"/>
      <c r="EK52" s="137"/>
      <c r="EL52" s="137"/>
      <c r="EM52" s="137"/>
      <c r="EN52" s="137"/>
      <c r="EO52" s="137"/>
      <c r="EP52" s="137"/>
      <c r="EQ52" s="137"/>
      <c r="ER52" s="137"/>
      <c r="ES52" s="137"/>
      <c r="ET52" s="137"/>
      <c r="EU52" s="137"/>
      <c r="EV52" s="137"/>
      <c r="EW52" s="137"/>
      <c r="EX52" s="137"/>
      <c r="EY52" s="137"/>
      <c r="EZ52" s="137"/>
      <c r="FA52" s="137"/>
      <c r="FB52" s="137"/>
    </row>
    <row r="53" spans="1:162" s="136" customFormat="1" x14ac:dyDescent="0.25">
      <c r="A53" s="116"/>
      <c r="B53" s="2" t="s">
        <v>2099</v>
      </c>
      <c r="C53" s="221"/>
      <c r="D53" s="116"/>
      <c r="E53" s="116"/>
      <c r="F53" s="116"/>
      <c r="G53" s="116"/>
      <c r="H53" s="116"/>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t="s">
        <v>2138</v>
      </c>
      <c r="AQ53" s="116"/>
      <c r="AR53" s="116"/>
      <c r="AS53" s="116"/>
      <c r="AT53" s="116"/>
      <c r="AU53" s="116"/>
      <c r="AV53" s="116"/>
      <c r="AW53" s="116"/>
      <c r="AX53" s="116"/>
      <c r="AY53" s="116"/>
      <c r="AZ53" s="116"/>
      <c r="BA53" s="116"/>
      <c r="BB53" s="116"/>
      <c r="BC53" s="116"/>
      <c r="BD53" s="134"/>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4"/>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4"/>
      <c r="CZ53" s="134"/>
      <c r="DA53" s="134"/>
      <c r="DB53" s="134"/>
      <c r="DC53" s="134"/>
      <c r="DD53" s="134"/>
      <c r="DE53" s="134"/>
      <c r="DF53" s="134"/>
      <c r="DG53" s="134"/>
      <c r="DH53" s="134"/>
      <c r="DI53" s="134"/>
      <c r="DJ53" s="134"/>
      <c r="DK53" s="134"/>
      <c r="DL53" s="134"/>
      <c r="DM53" s="134"/>
      <c r="DN53" s="134"/>
      <c r="DO53" s="134"/>
      <c r="DP53" s="134"/>
      <c r="DQ53" s="134"/>
      <c r="DR53" s="134"/>
      <c r="DS53" s="134"/>
      <c r="DT53" s="134"/>
      <c r="DU53" s="134"/>
      <c r="DV53" s="134"/>
      <c r="DW53" s="134"/>
      <c r="DX53" s="134"/>
      <c r="DY53" s="134"/>
      <c r="DZ53" s="134"/>
      <c r="EA53" s="134"/>
      <c r="EB53" s="134"/>
      <c r="EC53" s="134"/>
      <c r="ED53" s="134"/>
      <c r="EE53" s="134"/>
      <c r="EF53" s="134"/>
      <c r="EG53" s="134"/>
      <c r="EH53" s="134"/>
      <c r="EI53" s="134"/>
      <c r="EJ53" s="134"/>
      <c r="EK53" s="134"/>
      <c r="EL53" s="134"/>
      <c r="EM53" s="134"/>
      <c r="EN53" s="134"/>
      <c r="EO53" s="134"/>
      <c r="EP53" s="134"/>
      <c r="EQ53" s="134"/>
      <c r="ER53" s="134"/>
      <c r="ES53" s="134"/>
      <c r="ET53" s="134"/>
      <c r="EU53" s="134"/>
      <c r="EV53" s="134"/>
      <c r="EW53" s="134"/>
      <c r="EX53" s="134"/>
      <c r="EY53" s="134"/>
      <c r="EZ53" s="116"/>
      <c r="FA53" s="116"/>
      <c r="FB53" s="116"/>
      <c r="FC53" s="41"/>
      <c r="FD53" s="41"/>
      <c r="FE53" s="41"/>
      <c r="FF53" s="41"/>
    </row>
    <row r="54" spans="1:162" s="136" customFormat="1" x14ac:dyDescent="0.25">
      <c r="A54" s="116"/>
      <c r="B54" s="67" t="s">
        <v>1989</v>
      </c>
      <c r="C54" s="223" t="s">
        <v>1996</v>
      </c>
      <c r="D54" s="117">
        <v>0</v>
      </c>
      <c r="E54" s="117">
        <v>0</v>
      </c>
      <c r="F54" s="117">
        <v>0</v>
      </c>
      <c r="G54" s="117">
        <v>0</v>
      </c>
      <c r="H54" s="117">
        <v>0</v>
      </c>
      <c r="I54" s="117">
        <v>0</v>
      </c>
      <c r="J54" s="117">
        <v>0</v>
      </c>
      <c r="K54" s="117">
        <v>0</v>
      </c>
      <c r="L54" s="117">
        <v>0</v>
      </c>
      <c r="M54" s="117">
        <v>0</v>
      </c>
      <c r="N54" s="117">
        <v>0</v>
      </c>
      <c r="O54" s="117">
        <v>0</v>
      </c>
      <c r="P54" s="117">
        <v>0</v>
      </c>
      <c r="Q54" s="117">
        <v>0</v>
      </c>
      <c r="R54" s="117">
        <v>0</v>
      </c>
      <c r="S54" s="117">
        <v>0</v>
      </c>
      <c r="T54" s="117">
        <v>0</v>
      </c>
      <c r="U54" s="117">
        <v>0</v>
      </c>
      <c r="V54" s="117">
        <v>0</v>
      </c>
      <c r="W54" s="117">
        <v>0</v>
      </c>
      <c r="X54" s="117">
        <v>0</v>
      </c>
      <c r="Y54" s="117">
        <v>0</v>
      </c>
      <c r="Z54" s="117">
        <v>0</v>
      </c>
      <c r="AA54" s="117">
        <v>0</v>
      </c>
      <c r="AB54" s="117">
        <v>0</v>
      </c>
      <c r="AC54" s="117">
        <v>0</v>
      </c>
      <c r="AD54" s="117">
        <v>0</v>
      </c>
      <c r="AE54" s="117">
        <v>0</v>
      </c>
      <c r="AF54" s="117">
        <v>0</v>
      </c>
      <c r="AG54" s="117">
        <v>0</v>
      </c>
      <c r="AH54" s="117">
        <v>0</v>
      </c>
      <c r="AI54" s="117">
        <v>0</v>
      </c>
      <c r="AJ54" s="117">
        <v>0</v>
      </c>
      <c r="AK54" s="117">
        <v>0</v>
      </c>
      <c r="AL54" s="117">
        <v>0</v>
      </c>
      <c r="AM54" s="117">
        <v>0</v>
      </c>
      <c r="AN54" s="117">
        <v>0</v>
      </c>
      <c r="AO54" s="117">
        <v>0</v>
      </c>
      <c r="AP54" s="117">
        <v>0</v>
      </c>
      <c r="AQ54" s="117">
        <v>1</v>
      </c>
      <c r="AR54" s="117">
        <v>2</v>
      </c>
      <c r="AS54" s="117">
        <v>0</v>
      </c>
      <c r="AT54" s="117">
        <v>2</v>
      </c>
      <c r="AU54" s="117">
        <v>2</v>
      </c>
      <c r="AV54" s="117">
        <v>0</v>
      </c>
      <c r="AW54" s="117">
        <v>5</v>
      </c>
      <c r="AX54" s="117">
        <v>4</v>
      </c>
      <c r="AY54" s="117">
        <v>1</v>
      </c>
      <c r="AZ54" s="117">
        <v>10</v>
      </c>
      <c r="BA54" s="117">
        <v>14</v>
      </c>
      <c r="BB54" s="117">
        <v>20</v>
      </c>
      <c r="BC54" s="219">
        <v>23</v>
      </c>
      <c r="BD54" s="219">
        <v>28</v>
      </c>
      <c r="BE54" s="219">
        <v>40</v>
      </c>
      <c r="BF54" s="219">
        <v>46</v>
      </c>
      <c r="BG54" s="219">
        <v>65</v>
      </c>
      <c r="BH54" s="219">
        <v>63</v>
      </c>
      <c r="BI54" s="219">
        <v>105</v>
      </c>
      <c r="BJ54" s="219">
        <v>103</v>
      </c>
      <c r="BK54" s="219">
        <v>149</v>
      </c>
      <c r="BL54" s="219">
        <v>159</v>
      </c>
      <c r="BM54" s="219">
        <v>205</v>
      </c>
      <c r="BN54" s="219">
        <v>264</v>
      </c>
      <c r="BO54" s="219">
        <v>325</v>
      </c>
      <c r="BP54" s="219">
        <v>350</v>
      </c>
      <c r="BQ54" s="219">
        <v>359</v>
      </c>
      <c r="BR54" s="219">
        <v>438</v>
      </c>
      <c r="BS54" s="219">
        <v>496</v>
      </c>
      <c r="BT54" s="219">
        <v>574</v>
      </c>
      <c r="BU54" s="219">
        <v>645</v>
      </c>
      <c r="BV54" s="219">
        <v>644</v>
      </c>
      <c r="BW54" s="219">
        <v>697</v>
      </c>
      <c r="BX54" s="219">
        <v>777</v>
      </c>
      <c r="BY54" s="219">
        <v>743</v>
      </c>
      <c r="BZ54" s="219">
        <v>726</v>
      </c>
      <c r="CA54" s="219">
        <v>812</v>
      </c>
      <c r="CB54" s="219">
        <v>899</v>
      </c>
      <c r="CC54" s="219">
        <v>790</v>
      </c>
      <c r="CD54" s="219">
        <v>739</v>
      </c>
      <c r="CE54" s="219">
        <v>779</v>
      </c>
      <c r="CF54" s="219">
        <v>718</v>
      </c>
      <c r="CG54" s="219">
        <v>698</v>
      </c>
      <c r="CH54" s="219">
        <v>648</v>
      </c>
      <c r="CI54" s="219">
        <v>685</v>
      </c>
      <c r="CJ54" s="219">
        <v>638</v>
      </c>
      <c r="CK54" s="219">
        <v>609</v>
      </c>
      <c r="CL54" s="219">
        <v>570</v>
      </c>
      <c r="CM54" s="219">
        <v>522</v>
      </c>
      <c r="CN54" s="219">
        <v>565</v>
      </c>
      <c r="CO54" s="219">
        <v>483</v>
      </c>
      <c r="CP54" s="219">
        <v>501</v>
      </c>
      <c r="CQ54" s="219">
        <v>451</v>
      </c>
      <c r="CR54" s="219">
        <v>437</v>
      </c>
      <c r="CS54" s="219">
        <v>384</v>
      </c>
      <c r="CT54" s="219">
        <v>380</v>
      </c>
      <c r="CU54" s="219">
        <v>343</v>
      </c>
      <c r="CV54" s="219">
        <v>340</v>
      </c>
      <c r="CW54" s="219">
        <v>322</v>
      </c>
      <c r="CX54" s="219">
        <v>312</v>
      </c>
      <c r="CY54" s="219">
        <v>306</v>
      </c>
      <c r="CZ54" s="219">
        <v>268</v>
      </c>
      <c r="DA54" s="219">
        <v>251</v>
      </c>
      <c r="DB54" s="219">
        <v>259</v>
      </c>
      <c r="DC54" s="219">
        <v>250</v>
      </c>
      <c r="DD54" s="219">
        <v>266</v>
      </c>
      <c r="DE54" s="219">
        <v>255</v>
      </c>
      <c r="DF54" s="219">
        <v>213</v>
      </c>
      <c r="DG54" s="219">
        <v>202</v>
      </c>
      <c r="DH54" s="219">
        <v>195</v>
      </c>
      <c r="DI54" s="219">
        <v>166</v>
      </c>
      <c r="DJ54" s="219">
        <v>183</v>
      </c>
      <c r="DK54" s="219">
        <v>161</v>
      </c>
      <c r="DL54" s="219">
        <v>177</v>
      </c>
      <c r="DM54" s="219">
        <v>170</v>
      </c>
      <c r="DN54" s="219">
        <v>167</v>
      </c>
      <c r="DO54" s="219">
        <v>137</v>
      </c>
      <c r="DP54" s="219">
        <v>155</v>
      </c>
      <c r="DQ54" s="219">
        <v>143</v>
      </c>
      <c r="DR54" s="219">
        <v>153</v>
      </c>
      <c r="DS54" s="219">
        <v>148</v>
      </c>
      <c r="DT54" s="219">
        <v>121</v>
      </c>
      <c r="DU54" s="219">
        <v>128</v>
      </c>
      <c r="DV54" s="219">
        <v>115</v>
      </c>
      <c r="DW54" s="219">
        <v>133</v>
      </c>
      <c r="DX54" s="219">
        <v>137</v>
      </c>
      <c r="DY54" s="219">
        <v>120</v>
      </c>
      <c r="DZ54" s="219">
        <v>122</v>
      </c>
      <c r="EA54" s="219">
        <v>116</v>
      </c>
      <c r="EB54" s="219">
        <v>91</v>
      </c>
      <c r="EC54" s="219">
        <v>81</v>
      </c>
      <c r="ED54" s="219">
        <v>93</v>
      </c>
      <c r="EE54" s="219">
        <v>107</v>
      </c>
      <c r="EF54" s="219">
        <v>106</v>
      </c>
      <c r="EG54" s="219">
        <v>82</v>
      </c>
      <c r="EH54" s="219">
        <v>82</v>
      </c>
      <c r="EI54" s="219">
        <v>80</v>
      </c>
      <c r="EJ54" s="219">
        <v>75</v>
      </c>
      <c r="EK54" s="219">
        <v>66</v>
      </c>
      <c r="EL54" s="219">
        <v>63</v>
      </c>
      <c r="EM54" s="219">
        <v>72</v>
      </c>
      <c r="EN54" s="219">
        <v>48</v>
      </c>
      <c r="EO54" s="219">
        <v>47</v>
      </c>
      <c r="EP54" s="219">
        <v>38</v>
      </c>
      <c r="EQ54" s="219">
        <v>55</v>
      </c>
      <c r="ER54" s="219">
        <v>50</v>
      </c>
      <c r="ES54" s="219">
        <v>50</v>
      </c>
      <c r="ET54" s="219">
        <v>42</v>
      </c>
      <c r="EU54" s="219">
        <v>36</v>
      </c>
      <c r="EV54" s="219">
        <v>25</v>
      </c>
      <c r="EW54" s="219">
        <v>18</v>
      </c>
      <c r="EX54" s="219">
        <v>3</v>
      </c>
      <c r="EY54" s="219"/>
      <c r="EZ54" s="116"/>
      <c r="FA54" s="116"/>
      <c r="FB54" s="116"/>
      <c r="FC54" s="41"/>
      <c r="FD54" s="41"/>
      <c r="FE54" s="41"/>
      <c r="FF54" s="41"/>
    </row>
    <row r="55" spans="1:162" s="136" customFormat="1" x14ac:dyDescent="0.25">
      <c r="A55" s="116"/>
      <c r="B55" s="222"/>
      <c r="C55" s="224" t="s">
        <v>1994</v>
      </c>
      <c r="D55" s="128">
        <f>SUM($D54:D54)</f>
        <v>0</v>
      </c>
      <c r="E55" s="128">
        <f>SUM($D54:E54)</f>
        <v>0</v>
      </c>
      <c r="F55" s="128">
        <f>SUM($D54:F54)</f>
        <v>0</v>
      </c>
      <c r="G55" s="128">
        <f>SUM($D54:G54)</f>
        <v>0</v>
      </c>
      <c r="H55" s="128">
        <f>SUM($D54:H54)</f>
        <v>0</v>
      </c>
      <c r="I55" s="128">
        <f>SUM($D54:I54)</f>
        <v>0</v>
      </c>
      <c r="J55" s="128">
        <f>SUM($D54:J54)</f>
        <v>0</v>
      </c>
      <c r="K55" s="128">
        <f>SUM($D54:K54)</f>
        <v>0</v>
      </c>
      <c r="L55" s="128">
        <f>SUM($D54:L54)</f>
        <v>0</v>
      </c>
      <c r="M55" s="128">
        <f>SUM($D54:M54)</f>
        <v>0</v>
      </c>
      <c r="N55" s="128">
        <f>SUM($D54:N54)</f>
        <v>0</v>
      </c>
      <c r="O55" s="128">
        <f>SUM($D54:O54)</f>
        <v>0</v>
      </c>
      <c r="P55" s="128">
        <f>SUM($D54:P54)</f>
        <v>0</v>
      </c>
      <c r="Q55" s="128">
        <f>SUM($D54:Q54)</f>
        <v>0</v>
      </c>
      <c r="R55" s="128">
        <f>SUM($D54:R54)</f>
        <v>0</v>
      </c>
      <c r="S55" s="128">
        <f>SUM($D54:S54)</f>
        <v>0</v>
      </c>
      <c r="T55" s="128">
        <f>SUM($D54:T54)</f>
        <v>0</v>
      </c>
      <c r="U55" s="128">
        <f>SUM($D54:U54)</f>
        <v>0</v>
      </c>
      <c r="V55" s="128">
        <f>SUM($D54:V54)</f>
        <v>0</v>
      </c>
      <c r="W55" s="128">
        <f>SUM($D54:W54)</f>
        <v>0</v>
      </c>
      <c r="X55" s="128">
        <f>SUM($D54:X54)</f>
        <v>0</v>
      </c>
      <c r="Y55" s="128">
        <f>SUM($D54:Y54)</f>
        <v>0</v>
      </c>
      <c r="Z55" s="128">
        <f>SUM($D54:Z54)</f>
        <v>0</v>
      </c>
      <c r="AA55" s="128">
        <f>SUM($D54:AA54)</f>
        <v>0</v>
      </c>
      <c r="AB55" s="128">
        <f>SUM($D54:AB54)</f>
        <v>0</v>
      </c>
      <c r="AC55" s="128">
        <f>SUM($D54:AC54)</f>
        <v>0</v>
      </c>
      <c r="AD55" s="128">
        <f>SUM($D54:AD54)</f>
        <v>0</v>
      </c>
      <c r="AE55" s="128">
        <f>SUM($D54:AE54)</f>
        <v>0</v>
      </c>
      <c r="AF55" s="128">
        <f>SUM($D54:AF54)</f>
        <v>0</v>
      </c>
      <c r="AG55" s="128">
        <f>SUM($D54:AG54)</f>
        <v>0</v>
      </c>
      <c r="AH55" s="128">
        <f>SUM($D54:AH54)</f>
        <v>0</v>
      </c>
      <c r="AI55" s="128">
        <f>SUM($D54:AI54)</f>
        <v>0</v>
      </c>
      <c r="AJ55" s="128">
        <f>SUM($D54:AJ54)</f>
        <v>0</v>
      </c>
      <c r="AK55" s="128">
        <f>SUM($D54:AK54)</f>
        <v>0</v>
      </c>
      <c r="AL55" s="128">
        <f>SUM($D54:AL54)</f>
        <v>0</v>
      </c>
      <c r="AM55" s="128">
        <f>SUM($D54:AM54)</f>
        <v>0</v>
      </c>
      <c r="AN55" s="128">
        <f>SUM($D54:AN54)</f>
        <v>0</v>
      </c>
      <c r="AO55" s="128">
        <f>SUM($D54:AO54)</f>
        <v>0</v>
      </c>
      <c r="AP55" s="128">
        <f>SUM($D54:AP54)</f>
        <v>0</v>
      </c>
      <c r="AQ55" s="128">
        <f>SUM($D54:AQ54)</f>
        <v>1</v>
      </c>
      <c r="AR55" s="128">
        <f>SUM($D54:AR54)</f>
        <v>3</v>
      </c>
      <c r="AS55" s="128">
        <f>SUM($D54:AS54)</f>
        <v>3</v>
      </c>
      <c r="AT55" s="128">
        <f>SUM($D54:AT54)</f>
        <v>5</v>
      </c>
      <c r="AU55" s="128">
        <f>SUM($D54:AU54)</f>
        <v>7</v>
      </c>
      <c r="AV55" s="128">
        <f>SUM($D54:AV54)</f>
        <v>7</v>
      </c>
      <c r="AW55" s="128">
        <f>SUM($D54:AW54)</f>
        <v>12</v>
      </c>
      <c r="AX55" s="128">
        <f>SUM($D54:AX54)</f>
        <v>16</v>
      </c>
      <c r="AY55" s="128">
        <f>SUM($D54:AY54)</f>
        <v>17</v>
      </c>
      <c r="AZ55" s="128">
        <f>SUM($D54:AZ54)</f>
        <v>27</v>
      </c>
      <c r="BA55" s="128">
        <f>SUM($D54:BA54)</f>
        <v>41</v>
      </c>
      <c r="BB55" s="128">
        <f>SUM($D54:BB54)</f>
        <v>61</v>
      </c>
      <c r="BC55" s="128">
        <f>SUM($D54:BC54)</f>
        <v>84</v>
      </c>
      <c r="BD55" s="128">
        <f>SUM($D54:BD54)</f>
        <v>112</v>
      </c>
      <c r="BE55" s="128">
        <f>SUM($D54:BE54)</f>
        <v>152</v>
      </c>
      <c r="BF55" s="128">
        <f>SUM($D54:BF54)</f>
        <v>198</v>
      </c>
      <c r="BG55" s="128">
        <f>SUM($D54:BG54)</f>
        <v>263</v>
      </c>
      <c r="BH55" s="128">
        <f>SUM($D54:BH54)</f>
        <v>326</v>
      </c>
      <c r="BI55" s="128">
        <f>SUM($D54:BI54)</f>
        <v>431</v>
      </c>
      <c r="BJ55" s="128">
        <f>SUM($D54:BJ54)</f>
        <v>534</v>
      </c>
      <c r="BK55" s="128">
        <f>SUM($D54:BK54)</f>
        <v>683</v>
      </c>
      <c r="BL55" s="128">
        <f>SUM($D54:BL54)</f>
        <v>842</v>
      </c>
      <c r="BM55" s="128">
        <f>SUM($D54:BM54)</f>
        <v>1047</v>
      </c>
      <c r="BN55" s="128">
        <f>SUM($D54:BN54)</f>
        <v>1311</v>
      </c>
      <c r="BO55" s="128">
        <f>SUM($D54:BO54)</f>
        <v>1636</v>
      </c>
      <c r="BP55" s="128">
        <f>SUM($D54:BP54)</f>
        <v>1986</v>
      </c>
      <c r="BQ55" s="128">
        <f>SUM($D54:BQ54)</f>
        <v>2345</v>
      </c>
      <c r="BR55" s="128">
        <f>SUM($D54:BR54)</f>
        <v>2783</v>
      </c>
      <c r="BS55" s="128">
        <f>SUM($D54:BS54)</f>
        <v>3279</v>
      </c>
      <c r="BT55" s="128">
        <f>SUM($D54:BT54)</f>
        <v>3853</v>
      </c>
      <c r="BU55" s="128">
        <f>SUM($D54:BU54)</f>
        <v>4498</v>
      </c>
      <c r="BV55" s="128">
        <f>SUM($D54:BV54)</f>
        <v>5142</v>
      </c>
      <c r="BW55" s="128">
        <f>SUM($D54:BW54)</f>
        <v>5839</v>
      </c>
      <c r="BX55" s="128">
        <f>SUM($D54:BX54)</f>
        <v>6616</v>
      </c>
      <c r="BY55" s="128">
        <f>SUM($D54:BY54)</f>
        <v>7359</v>
      </c>
      <c r="BZ55" s="128">
        <f>SUM($D54:BZ54)</f>
        <v>8085</v>
      </c>
      <c r="CA55" s="128">
        <f>SUM($D54:CA54)</f>
        <v>8897</v>
      </c>
      <c r="CB55" s="128">
        <f>SUM($D54:CB54)</f>
        <v>9796</v>
      </c>
      <c r="CC55" s="128">
        <f>SUM($D54:CC54)</f>
        <v>10586</v>
      </c>
      <c r="CD55" s="128">
        <f>SUM($D54:CD54)</f>
        <v>11325</v>
      </c>
      <c r="CE55" s="128">
        <f>SUM($D54:CE54)</f>
        <v>12104</v>
      </c>
      <c r="CF55" s="128">
        <f>SUM($D54:CF54)</f>
        <v>12822</v>
      </c>
      <c r="CG55" s="128">
        <f>SUM($D54:CG54)</f>
        <v>13520</v>
      </c>
      <c r="CH55" s="128">
        <f>SUM($D54:CH54)</f>
        <v>14168</v>
      </c>
      <c r="CI55" s="128">
        <f>SUM($D54:CI54)</f>
        <v>14853</v>
      </c>
      <c r="CJ55" s="128">
        <f>SUM($D54:CJ54)</f>
        <v>15491</v>
      </c>
      <c r="CK55" s="128">
        <f>SUM($D54:CK54)</f>
        <v>16100</v>
      </c>
      <c r="CL55" s="128">
        <f>SUM($D54:CL54)</f>
        <v>16670</v>
      </c>
      <c r="CM55" s="128">
        <f>SUM($D54:CM54)</f>
        <v>17192</v>
      </c>
      <c r="CN55" s="128">
        <f>SUM($D54:CN54)</f>
        <v>17757</v>
      </c>
      <c r="CO55" s="128">
        <f>SUM($D54:CO54)</f>
        <v>18240</v>
      </c>
      <c r="CP55" s="128">
        <f>SUM($D54:CP54)</f>
        <v>18741</v>
      </c>
      <c r="CQ55" s="128">
        <f>SUM($D54:CQ54)</f>
        <v>19192</v>
      </c>
      <c r="CR55" s="128">
        <f>SUM($D54:CR54)</f>
        <v>19629</v>
      </c>
      <c r="CS55" s="128">
        <f>SUM($D54:CS54)</f>
        <v>20013</v>
      </c>
      <c r="CT55" s="128">
        <f>SUM($D54:CT54)</f>
        <v>20393</v>
      </c>
      <c r="CU55" s="128">
        <f>SUM($D54:CU54)</f>
        <v>20736</v>
      </c>
      <c r="CV55" s="128">
        <f>SUM($D54:CV54)</f>
        <v>21076</v>
      </c>
      <c r="CW55" s="128">
        <f>SUM($D54:CW54)</f>
        <v>21398</v>
      </c>
      <c r="CX55" s="128">
        <f>SUM($D54:CX54)</f>
        <v>21710</v>
      </c>
      <c r="CY55" s="128">
        <f>SUM($D54:CY54)</f>
        <v>22016</v>
      </c>
      <c r="CZ55" s="128">
        <f>SUM($D54:CZ54)</f>
        <v>22284</v>
      </c>
      <c r="DA55" s="128">
        <f>SUM($D54:DA54)</f>
        <v>22535</v>
      </c>
      <c r="DB55" s="128">
        <f>SUM($D54:DB54)</f>
        <v>22794</v>
      </c>
      <c r="DC55" s="128">
        <f>SUM($D54:DC54)</f>
        <v>23044</v>
      </c>
      <c r="DD55" s="128">
        <f>SUM($D54:DD54)</f>
        <v>23310</v>
      </c>
      <c r="DE55" s="128">
        <f>SUM($D54:DE54)</f>
        <v>23565</v>
      </c>
      <c r="DF55" s="128">
        <f>SUM($D54:DF54)</f>
        <v>23778</v>
      </c>
      <c r="DG55" s="128">
        <f>SUM($D54:DG54)</f>
        <v>23980</v>
      </c>
      <c r="DH55" s="128">
        <f>SUM($D54:DH54)</f>
        <v>24175</v>
      </c>
      <c r="DI55" s="128">
        <f>SUM($D54:DI54)</f>
        <v>24341</v>
      </c>
      <c r="DJ55" s="128">
        <f>SUM($D54:DJ54)</f>
        <v>24524</v>
      </c>
      <c r="DK55" s="128">
        <f>SUM($D54:DK54)</f>
        <v>24685</v>
      </c>
      <c r="DL55" s="128">
        <f>SUM($D54:DL54)</f>
        <v>24862</v>
      </c>
      <c r="DM55" s="128">
        <f>SUM($D54:DM54)</f>
        <v>25032</v>
      </c>
      <c r="DN55" s="128">
        <f>SUM($D54:DN54)</f>
        <v>25199</v>
      </c>
      <c r="DO55" s="128">
        <f>SUM($D54:DO54)</f>
        <v>25336</v>
      </c>
      <c r="DP55" s="128">
        <f>SUM($D54:DP54)</f>
        <v>25491</v>
      </c>
      <c r="DQ55" s="128">
        <f>SUM($D54:DQ54)</f>
        <v>25634</v>
      </c>
      <c r="DR55" s="128">
        <f>SUM($D54:DR54)</f>
        <v>25787</v>
      </c>
      <c r="DS55" s="128">
        <f>SUM($D54:DS54)</f>
        <v>25935</v>
      </c>
      <c r="DT55" s="128">
        <f>SUM($D54:DT54)</f>
        <v>26056</v>
      </c>
      <c r="DU55" s="128">
        <f>SUM($D54:DU54)</f>
        <v>26184</v>
      </c>
      <c r="DV55" s="128">
        <f>SUM($D54:DV54)</f>
        <v>26299</v>
      </c>
      <c r="DW55" s="128">
        <f>SUM($D54:DW54)</f>
        <v>26432</v>
      </c>
      <c r="DX55" s="128">
        <f>SUM($D54:DX54)</f>
        <v>26569</v>
      </c>
      <c r="DY55" s="128">
        <f>SUM($D54:DY54)</f>
        <v>26689</v>
      </c>
      <c r="DZ55" s="128">
        <f>SUM($D54:DZ54)</f>
        <v>26811</v>
      </c>
      <c r="EA55" s="128">
        <f>SUM($D54:EA54)</f>
        <v>26927</v>
      </c>
      <c r="EB55" s="128">
        <f>SUM($D54:EB54)</f>
        <v>27018</v>
      </c>
      <c r="EC55" s="128">
        <f>SUM($D54:EC54)</f>
        <v>27099</v>
      </c>
      <c r="ED55" s="128">
        <f>SUM($D54:ED54)</f>
        <v>27192</v>
      </c>
      <c r="EE55" s="128">
        <f>SUM($D54:EE54)</f>
        <v>27299</v>
      </c>
      <c r="EF55" s="128">
        <f>SUM($D54:EF54)</f>
        <v>27405</v>
      </c>
      <c r="EG55" s="128">
        <f>SUM($D54:EG54)</f>
        <v>27487</v>
      </c>
      <c r="EH55" s="128">
        <f>SUM($D54:EH54)</f>
        <v>27569</v>
      </c>
      <c r="EI55" s="128">
        <f>SUM($D54:EI54)</f>
        <v>27649</v>
      </c>
      <c r="EJ55" s="128">
        <f>SUM($D54:EJ54)</f>
        <v>27724</v>
      </c>
      <c r="EK55" s="128">
        <f>SUM($D54:EK54)</f>
        <v>27790</v>
      </c>
      <c r="EL55" s="128">
        <f>SUM($D54:EL54)</f>
        <v>27853</v>
      </c>
      <c r="EM55" s="128">
        <f>SUM($D54:EM54)</f>
        <v>27925</v>
      </c>
      <c r="EN55" s="128">
        <f>SUM($D54:EN54)</f>
        <v>27973</v>
      </c>
      <c r="EO55" s="128">
        <f>SUM($D54:EO54)</f>
        <v>28020</v>
      </c>
      <c r="EP55" s="128">
        <f>SUM($D54:EP54)</f>
        <v>28058</v>
      </c>
      <c r="EQ55" s="128">
        <f>SUM($D54:EQ54)</f>
        <v>28113</v>
      </c>
      <c r="ER55" s="128">
        <f>SUM($D54:ER54)</f>
        <v>28163</v>
      </c>
      <c r="ES55" s="128">
        <f>SUM($D54:ES54)</f>
        <v>28213</v>
      </c>
      <c r="ET55" s="128">
        <f>SUM($D54:ET54)</f>
        <v>28255</v>
      </c>
      <c r="EU55" s="128">
        <f>SUM($D54:EU54)</f>
        <v>28291</v>
      </c>
      <c r="EV55" s="128">
        <f>SUM($D54:EV54)</f>
        <v>28316</v>
      </c>
      <c r="EW55" s="128">
        <f>SUM($D54:EW54)</f>
        <v>28334</v>
      </c>
      <c r="EX55" s="128">
        <f>SUM($D54:EX54)</f>
        <v>28337</v>
      </c>
      <c r="EY55" s="116"/>
      <c r="EZ55" s="116"/>
      <c r="FA55" s="116"/>
      <c r="FB55" s="116"/>
      <c r="FC55" s="41"/>
      <c r="FD55" s="41"/>
      <c r="FE55" s="41"/>
      <c r="FF55" s="41"/>
    </row>
    <row r="56" spans="1:162" s="136" customFormat="1" x14ac:dyDescent="0.25">
      <c r="A56" s="116"/>
      <c r="B56" s="29"/>
      <c r="C56" s="226"/>
      <c r="D56" s="227"/>
      <c r="E56" s="227"/>
      <c r="F56" s="227"/>
      <c r="G56" s="227"/>
      <c r="H56" s="227"/>
      <c r="I56" s="227"/>
      <c r="J56" s="227"/>
      <c r="K56" s="227"/>
      <c r="L56" s="227"/>
      <c r="M56" s="227"/>
      <c r="N56" s="227"/>
      <c r="O56" s="227"/>
      <c r="P56" s="227"/>
      <c r="Q56" s="227"/>
      <c r="R56" s="227"/>
      <c r="S56" s="227"/>
      <c r="T56" s="227"/>
      <c r="U56" s="227"/>
      <c r="V56" s="227"/>
      <c r="W56" s="227"/>
      <c r="X56" s="227"/>
      <c r="Y56" s="227"/>
      <c r="Z56" s="227"/>
      <c r="AA56" s="227"/>
      <c r="AB56" s="227"/>
      <c r="AC56" s="227"/>
      <c r="AD56" s="227"/>
      <c r="AE56" s="227"/>
      <c r="AF56" s="227"/>
      <c r="AG56" s="227"/>
      <c r="AH56" s="227"/>
      <c r="AI56" s="227"/>
      <c r="AJ56" s="227"/>
      <c r="AK56" s="227"/>
      <c r="AL56" s="227"/>
      <c r="AM56" s="227"/>
      <c r="AN56" s="227"/>
      <c r="AO56" s="227"/>
      <c r="AP56" s="116" t="s">
        <v>2138</v>
      </c>
      <c r="AQ56" s="117"/>
      <c r="AR56" s="117"/>
      <c r="AS56" s="117"/>
      <c r="AT56" s="117"/>
      <c r="AU56" s="117"/>
      <c r="AV56" s="117"/>
      <c r="AW56" s="117"/>
      <c r="AX56" s="117"/>
      <c r="AY56" s="117"/>
      <c r="AZ56" s="117"/>
      <c r="BA56" s="117"/>
      <c r="BB56" s="117"/>
      <c r="BC56" s="219"/>
      <c r="BD56" s="219"/>
      <c r="BE56" s="219"/>
      <c r="BF56" s="219"/>
      <c r="BG56" s="219"/>
      <c r="BH56" s="219"/>
      <c r="BI56" s="219"/>
      <c r="BJ56" s="219"/>
      <c r="BK56" s="219"/>
      <c r="BL56" s="219"/>
      <c r="BM56" s="219"/>
      <c r="BN56" s="219"/>
      <c r="BO56" s="219"/>
      <c r="BP56" s="219"/>
      <c r="BQ56" s="219"/>
      <c r="BR56" s="219"/>
      <c r="BS56" s="219"/>
      <c r="BT56" s="219"/>
      <c r="BU56" s="219"/>
      <c r="BV56" s="219"/>
      <c r="BW56" s="219"/>
      <c r="BX56" s="219"/>
      <c r="BY56" s="219"/>
      <c r="BZ56" s="219"/>
      <c r="CA56" s="219"/>
      <c r="CB56" s="219"/>
      <c r="CC56" s="219"/>
      <c r="CD56" s="219"/>
      <c r="CE56" s="219"/>
      <c r="CF56" s="219"/>
      <c r="CG56" s="219"/>
      <c r="CH56" s="219"/>
      <c r="CI56" s="219"/>
      <c r="CJ56" s="219"/>
      <c r="CK56" s="219"/>
      <c r="CL56" s="219"/>
      <c r="CM56" s="219"/>
      <c r="CN56" s="219"/>
      <c r="CO56" s="219"/>
      <c r="CP56" s="219"/>
      <c r="CQ56" s="219"/>
      <c r="CR56" s="219"/>
      <c r="CS56" s="116"/>
      <c r="CT56" s="116"/>
      <c r="CU56" s="116"/>
      <c r="CV56" s="116"/>
      <c r="CW56" s="116"/>
      <c r="CX56" s="116"/>
      <c r="CY56" s="116"/>
      <c r="CZ56" s="116"/>
      <c r="DA56" s="116"/>
      <c r="DB56" s="116"/>
      <c r="DC56" s="116"/>
      <c r="DD56" s="116"/>
      <c r="DE56" s="116"/>
      <c r="DF56" s="116"/>
      <c r="DG56" s="116"/>
      <c r="DH56" s="116"/>
      <c r="DI56" s="116"/>
      <c r="DJ56" s="116"/>
      <c r="DK56" s="116"/>
      <c r="DL56" s="116"/>
      <c r="DM56" s="116"/>
      <c r="DN56" s="116"/>
      <c r="DO56" s="116"/>
      <c r="DP56" s="116"/>
      <c r="DQ56" s="116"/>
      <c r="DR56" s="116"/>
      <c r="DS56" s="116"/>
      <c r="DT56" s="116"/>
      <c r="DU56" s="116"/>
      <c r="DV56" s="116"/>
      <c r="DW56" s="116"/>
      <c r="DX56" s="116"/>
      <c r="DY56" s="116"/>
      <c r="DZ56" s="116"/>
      <c r="EA56" s="116"/>
      <c r="EB56" s="116"/>
      <c r="EC56" s="116"/>
      <c r="ED56" s="116"/>
      <c r="EE56" s="116"/>
      <c r="EF56" s="116"/>
      <c r="EG56" s="116"/>
      <c r="EH56" s="116"/>
      <c r="EI56" s="116"/>
      <c r="EJ56" s="116"/>
      <c r="EK56" s="116"/>
      <c r="EL56" s="116"/>
      <c r="EM56" s="116"/>
      <c r="EN56" s="116"/>
      <c r="EO56" s="116"/>
      <c r="EP56" s="116"/>
      <c r="EQ56" s="116"/>
      <c r="ER56" s="116"/>
      <c r="ES56" s="116"/>
      <c r="ET56" s="116"/>
      <c r="EU56" s="116"/>
      <c r="EV56" s="116"/>
      <c r="EW56" s="116"/>
      <c r="EX56" s="116"/>
      <c r="EY56" s="116"/>
      <c r="EZ56" s="116"/>
      <c r="FA56" s="116"/>
      <c r="FB56" s="116"/>
      <c r="FC56" s="41"/>
      <c r="FD56" s="41"/>
      <c r="FE56" s="41"/>
      <c r="FF56" s="41"/>
    </row>
    <row r="57" spans="1:162" s="136" customFormat="1" x14ac:dyDescent="0.25">
      <c r="A57" s="116"/>
      <c r="B57" s="223" t="s">
        <v>2012</v>
      </c>
      <c r="C57" s="223" t="s">
        <v>1992</v>
      </c>
      <c r="D57" s="117">
        <v>0</v>
      </c>
      <c r="E57" s="117">
        <v>0</v>
      </c>
      <c r="F57" s="117">
        <v>0</v>
      </c>
      <c r="G57" s="117">
        <v>0</v>
      </c>
      <c r="H57" s="117">
        <v>0</v>
      </c>
      <c r="I57" s="117">
        <v>0</v>
      </c>
      <c r="J57" s="117">
        <v>0</v>
      </c>
      <c r="K57" s="117">
        <v>0</v>
      </c>
      <c r="L57" s="117">
        <v>0</v>
      </c>
      <c r="M57" s="117">
        <v>0</v>
      </c>
      <c r="N57" s="117">
        <v>0</v>
      </c>
      <c r="O57" s="117">
        <v>0</v>
      </c>
      <c r="P57" s="117">
        <v>0</v>
      </c>
      <c r="Q57" s="117">
        <v>0</v>
      </c>
      <c r="R57" s="117">
        <v>0</v>
      </c>
      <c r="S57" s="117">
        <v>0</v>
      </c>
      <c r="T57" s="117">
        <v>0</v>
      </c>
      <c r="U57" s="117">
        <v>0</v>
      </c>
      <c r="V57" s="117">
        <v>0</v>
      </c>
      <c r="W57" s="117">
        <v>0</v>
      </c>
      <c r="X57" s="117">
        <v>0</v>
      </c>
      <c r="Y57" s="117">
        <v>0</v>
      </c>
      <c r="Z57" s="117">
        <v>0</v>
      </c>
      <c r="AA57" s="117">
        <v>0</v>
      </c>
      <c r="AB57" s="117">
        <v>0</v>
      </c>
      <c r="AC57" s="117">
        <v>0</v>
      </c>
      <c r="AD57" s="117">
        <v>0</v>
      </c>
      <c r="AE57" s="117">
        <v>0</v>
      </c>
      <c r="AF57" s="117">
        <v>0</v>
      </c>
      <c r="AG57" s="117">
        <v>0</v>
      </c>
      <c r="AH57" s="117">
        <v>0</v>
      </c>
      <c r="AI57" s="117">
        <v>0</v>
      </c>
      <c r="AJ57" s="117">
        <v>0</v>
      </c>
      <c r="AK57" s="117">
        <v>0</v>
      </c>
      <c r="AL57" s="117">
        <v>0</v>
      </c>
      <c r="AM57" s="117">
        <v>0</v>
      </c>
      <c r="AN57" s="117">
        <v>0</v>
      </c>
      <c r="AO57" s="117">
        <v>0</v>
      </c>
      <c r="AP57" s="117">
        <v>0</v>
      </c>
      <c r="AQ57" s="117">
        <v>1</v>
      </c>
      <c r="AR57" s="117">
        <v>0</v>
      </c>
      <c r="AS57" s="117">
        <v>0</v>
      </c>
      <c r="AT57" s="117">
        <v>0</v>
      </c>
      <c r="AU57" s="117">
        <v>1</v>
      </c>
      <c r="AV57" s="117">
        <v>0</v>
      </c>
      <c r="AW57" s="117">
        <v>0</v>
      </c>
      <c r="AX57" s="117">
        <v>1</v>
      </c>
      <c r="AY57" s="117">
        <v>0</v>
      </c>
      <c r="AZ57" s="117">
        <v>0</v>
      </c>
      <c r="BA57" s="117">
        <v>0</v>
      </c>
      <c r="BB57" s="117">
        <v>1</v>
      </c>
      <c r="BC57" s="219">
        <v>2</v>
      </c>
      <c r="BD57" s="219">
        <v>2</v>
      </c>
      <c r="BE57" s="219">
        <v>1</v>
      </c>
      <c r="BF57" s="219">
        <v>1</v>
      </c>
      <c r="BG57" s="219">
        <v>5</v>
      </c>
      <c r="BH57" s="219">
        <v>4</v>
      </c>
      <c r="BI57" s="219">
        <v>2</v>
      </c>
      <c r="BJ57" s="219">
        <v>11</v>
      </c>
      <c r="BK57" s="219">
        <v>12</v>
      </c>
      <c r="BL57" s="219">
        <v>11</v>
      </c>
      <c r="BM57" s="219">
        <v>19</v>
      </c>
      <c r="BN57" s="219">
        <v>26</v>
      </c>
      <c r="BO57" s="219">
        <v>36</v>
      </c>
      <c r="BP57" s="219">
        <v>38</v>
      </c>
      <c r="BQ57" s="219">
        <v>28</v>
      </c>
      <c r="BR57" s="219">
        <v>43</v>
      </c>
      <c r="BS57" s="219">
        <v>45</v>
      </c>
      <c r="BT57" s="219">
        <v>70</v>
      </c>
      <c r="BU57" s="219">
        <v>62</v>
      </c>
      <c r="BV57" s="219">
        <v>64</v>
      </c>
      <c r="BW57" s="219">
        <v>80</v>
      </c>
      <c r="BX57" s="219">
        <v>71</v>
      </c>
      <c r="BY57" s="219">
        <v>76</v>
      </c>
      <c r="BZ57" s="219">
        <v>71</v>
      </c>
      <c r="CA57" s="219">
        <v>93</v>
      </c>
      <c r="CB57" s="219">
        <v>111</v>
      </c>
      <c r="CC57" s="219">
        <v>87</v>
      </c>
      <c r="CD57" s="219">
        <v>74</v>
      </c>
      <c r="CE57" s="219">
        <v>92</v>
      </c>
      <c r="CF57" s="219">
        <v>101</v>
      </c>
      <c r="CG57" s="219">
        <v>78</v>
      </c>
      <c r="CH57" s="219">
        <v>61</v>
      </c>
      <c r="CI57" s="219">
        <v>82</v>
      </c>
      <c r="CJ57" s="219">
        <v>74</v>
      </c>
      <c r="CK57" s="219">
        <v>86</v>
      </c>
      <c r="CL57" s="219">
        <v>64</v>
      </c>
      <c r="CM57" s="219">
        <v>67</v>
      </c>
      <c r="CN57" s="219">
        <v>67</v>
      </c>
      <c r="CO57" s="219">
        <v>75</v>
      </c>
      <c r="CP57" s="219">
        <v>67</v>
      </c>
      <c r="CQ57" s="219">
        <v>49</v>
      </c>
      <c r="CR57" s="219">
        <v>66</v>
      </c>
      <c r="CS57" s="219">
        <v>54</v>
      </c>
      <c r="CT57" s="219">
        <v>48</v>
      </c>
      <c r="CU57" s="219">
        <v>46</v>
      </c>
      <c r="CV57" s="219">
        <v>58</v>
      </c>
      <c r="CW57" s="219">
        <v>32</v>
      </c>
      <c r="CX57" s="219">
        <v>45</v>
      </c>
      <c r="CY57" s="219">
        <v>49</v>
      </c>
      <c r="CZ57" s="219">
        <v>29</v>
      </c>
      <c r="DA57" s="219">
        <v>41</v>
      </c>
      <c r="DB57" s="219">
        <v>19</v>
      </c>
      <c r="DC57" s="219">
        <v>36</v>
      </c>
      <c r="DD57" s="219">
        <v>31</v>
      </c>
      <c r="DE57" s="219">
        <v>33</v>
      </c>
      <c r="DF57" s="219">
        <v>33</v>
      </c>
      <c r="DG57" s="219">
        <v>29</v>
      </c>
      <c r="DH57" s="219">
        <v>22</v>
      </c>
      <c r="DI57" s="219">
        <v>18</v>
      </c>
      <c r="DJ57" s="219">
        <v>21</v>
      </c>
      <c r="DK57" s="219">
        <v>27</v>
      </c>
      <c r="DL57" s="219">
        <v>26</v>
      </c>
      <c r="DM57" s="219">
        <v>19</v>
      </c>
      <c r="DN57" s="219">
        <v>26</v>
      </c>
      <c r="DO57" s="219">
        <v>17</v>
      </c>
      <c r="DP57" s="219">
        <v>25</v>
      </c>
      <c r="DQ57" s="219">
        <v>15</v>
      </c>
      <c r="DR57" s="219">
        <v>26</v>
      </c>
      <c r="DS57" s="219">
        <v>21</v>
      </c>
      <c r="DT57" s="219">
        <v>13</v>
      </c>
      <c r="DU57" s="219">
        <v>12</v>
      </c>
      <c r="DV57" s="219">
        <v>17</v>
      </c>
      <c r="DW57" s="219">
        <v>25</v>
      </c>
      <c r="DX57" s="219">
        <v>14</v>
      </c>
      <c r="DY57" s="219">
        <v>12</v>
      </c>
      <c r="DZ57" s="219">
        <v>17</v>
      </c>
      <c r="EA57" s="219">
        <v>16</v>
      </c>
      <c r="EB57" s="219">
        <v>9</v>
      </c>
      <c r="EC57" s="219">
        <v>8</v>
      </c>
      <c r="ED57" s="219">
        <v>17</v>
      </c>
      <c r="EE57" s="219">
        <v>14</v>
      </c>
      <c r="EF57" s="219">
        <v>10</v>
      </c>
      <c r="EG57" s="219">
        <v>7</v>
      </c>
      <c r="EH57" s="219">
        <v>12</v>
      </c>
      <c r="EI57" s="219">
        <v>5</v>
      </c>
      <c r="EJ57" s="219">
        <v>9</v>
      </c>
      <c r="EK57" s="219">
        <v>5</v>
      </c>
      <c r="EL57" s="219">
        <v>6</v>
      </c>
      <c r="EM57" s="219">
        <v>8</v>
      </c>
      <c r="EN57" s="219">
        <v>0</v>
      </c>
      <c r="EO57" s="219">
        <v>9</v>
      </c>
      <c r="EP57" s="219">
        <v>5</v>
      </c>
      <c r="EQ57" s="219">
        <v>4</v>
      </c>
      <c r="ER57" s="219">
        <v>7</v>
      </c>
      <c r="ES57" s="219">
        <v>3</v>
      </c>
      <c r="ET57" s="219">
        <v>7</v>
      </c>
      <c r="EU57" s="219">
        <v>3</v>
      </c>
      <c r="EV57" s="219">
        <v>5</v>
      </c>
      <c r="EW57" s="219">
        <v>0</v>
      </c>
      <c r="EX57" s="219">
        <v>0</v>
      </c>
      <c r="EY57" s="219"/>
      <c r="EZ57" s="116"/>
      <c r="FA57" s="116"/>
      <c r="FB57" s="116"/>
      <c r="FC57" s="41"/>
      <c r="FD57" s="41"/>
      <c r="FE57" s="41"/>
      <c r="FF57" s="41"/>
    </row>
    <row r="58" spans="1:162" s="136" customFormat="1" x14ac:dyDescent="0.25">
      <c r="A58" s="116"/>
      <c r="B58" s="116"/>
      <c r="C58" s="223" t="s">
        <v>143</v>
      </c>
      <c r="D58" s="117">
        <v>0</v>
      </c>
      <c r="E58" s="117">
        <v>0</v>
      </c>
      <c r="F58" s="117">
        <v>0</v>
      </c>
      <c r="G58" s="117">
        <v>0</v>
      </c>
      <c r="H58" s="117">
        <v>0</v>
      </c>
      <c r="I58" s="117">
        <v>0</v>
      </c>
      <c r="J58" s="117">
        <v>0</v>
      </c>
      <c r="K58" s="117">
        <v>0</v>
      </c>
      <c r="L58" s="117">
        <v>0</v>
      </c>
      <c r="M58" s="117">
        <v>0</v>
      </c>
      <c r="N58" s="117">
        <v>0</v>
      </c>
      <c r="O58" s="117">
        <v>0</v>
      </c>
      <c r="P58" s="117">
        <v>0</v>
      </c>
      <c r="Q58" s="117">
        <v>0</v>
      </c>
      <c r="R58" s="117">
        <v>0</v>
      </c>
      <c r="S58" s="117">
        <v>0</v>
      </c>
      <c r="T58" s="117">
        <v>0</v>
      </c>
      <c r="U58" s="117">
        <v>0</v>
      </c>
      <c r="V58" s="117">
        <v>0</v>
      </c>
      <c r="W58" s="117">
        <v>0</v>
      </c>
      <c r="X58" s="117">
        <v>0</v>
      </c>
      <c r="Y58" s="117">
        <v>0</v>
      </c>
      <c r="Z58" s="117">
        <v>0</v>
      </c>
      <c r="AA58" s="117">
        <v>0</v>
      </c>
      <c r="AB58" s="117">
        <v>0</v>
      </c>
      <c r="AC58" s="117">
        <v>0</v>
      </c>
      <c r="AD58" s="117">
        <v>0</v>
      </c>
      <c r="AE58" s="117">
        <v>0</v>
      </c>
      <c r="AF58" s="117">
        <v>0</v>
      </c>
      <c r="AG58" s="117">
        <v>0</v>
      </c>
      <c r="AH58" s="117">
        <v>0</v>
      </c>
      <c r="AI58" s="117">
        <v>0</v>
      </c>
      <c r="AJ58" s="117">
        <v>0</v>
      </c>
      <c r="AK58" s="117">
        <v>0</v>
      </c>
      <c r="AL58" s="117">
        <v>0</v>
      </c>
      <c r="AM58" s="117">
        <v>0</v>
      </c>
      <c r="AN58" s="117">
        <v>0</v>
      </c>
      <c r="AO58" s="117">
        <v>0</v>
      </c>
      <c r="AP58" s="117">
        <v>0</v>
      </c>
      <c r="AQ58" s="117">
        <v>0</v>
      </c>
      <c r="AR58" s="117">
        <v>0</v>
      </c>
      <c r="AS58" s="117">
        <v>0</v>
      </c>
      <c r="AT58" s="117">
        <v>0</v>
      </c>
      <c r="AU58" s="117">
        <v>1</v>
      </c>
      <c r="AV58" s="117">
        <v>0</v>
      </c>
      <c r="AW58" s="117">
        <v>0</v>
      </c>
      <c r="AX58" s="117">
        <v>1</v>
      </c>
      <c r="AY58" s="117">
        <v>0</v>
      </c>
      <c r="AZ58" s="117">
        <v>6</v>
      </c>
      <c r="BA58" s="117">
        <v>6</v>
      </c>
      <c r="BB58" s="117">
        <v>10</v>
      </c>
      <c r="BC58" s="219">
        <v>14</v>
      </c>
      <c r="BD58" s="219">
        <v>10</v>
      </c>
      <c r="BE58" s="219">
        <v>15</v>
      </c>
      <c r="BF58" s="219">
        <v>23</v>
      </c>
      <c r="BG58" s="219">
        <v>27</v>
      </c>
      <c r="BH58" s="219">
        <v>25</v>
      </c>
      <c r="BI58" s="219">
        <v>44</v>
      </c>
      <c r="BJ58" s="219">
        <v>49</v>
      </c>
      <c r="BK58" s="219">
        <v>54</v>
      </c>
      <c r="BL58" s="219">
        <v>63</v>
      </c>
      <c r="BM58" s="219">
        <v>87</v>
      </c>
      <c r="BN58" s="219">
        <v>113</v>
      </c>
      <c r="BO58" s="219">
        <v>129</v>
      </c>
      <c r="BP58" s="219">
        <v>130</v>
      </c>
      <c r="BQ58" s="219">
        <v>122</v>
      </c>
      <c r="BR58" s="219">
        <v>146</v>
      </c>
      <c r="BS58" s="219">
        <v>149</v>
      </c>
      <c r="BT58" s="219">
        <v>181</v>
      </c>
      <c r="BU58" s="219">
        <v>202</v>
      </c>
      <c r="BV58" s="219">
        <v>190</v>
      </c>
      <c r="BW58" s="219">
        <v>196</v>
      </c>
      <c r="BX58" s="219">
        <v>230</v>
      </c>
      <c r="BY58" s="219">
        <v>195</v>
      </c>
      <c r="BZ58" s="219">
        <v>197</v>
      </c>
      <c r="CA58" s="219">
        <v>220</v>
      </c>
      <c r="CB58" s="219">
        <v>238</v>
      </c>
      <c r="CC58" s="219">
        <v>206</v>
      </c>
      <c r="CD58" s="219">
        <v>170</v>
      </c>
      <c r="CE58" s="219">
        <v>178</v>
      </c>
      <c r="CF58" s="219">
        <v>158</v>
      </c>
      <c r="CG58" s="219">
        <v>166</v>
      </c>
      <c r="CH58" s="219">
        <v>144</v>
      </c>
      <c r="CI58" s="219">
        <v>142</v>
      </c>
      <c r="CJ58" s="219">
        <v>139</v>
      </c>
      <c r="CK58" s="219">
        <v>100</v>
      </c>
      <c r="CL58" s="219">
        <v>101</v>
      </c>
      <c r="CM58" s="219">
        <v>103</v>
      </c>
      <c r="CN58" s="219">
        <v>95</v>
      </c>
      <c r="CO58" s="219">
        <v>94</v>
      </c>
      <c r="CP58" s="219">
        <v>109</v>
      </c>
      <c r="CQ58" s="219">
        <v>77</v>
      </c>
      <c r="CR58" s="219">
        <v>71</v>
      </c>
      <c r="CS58" s="219">
        <v>58</v>
      </c>
      <c r="CT58" s="219">
        <v>53</v>
      </c>
      <c r="CU58" s="219">
        <v>51</v>
      </c>
      <c r="CV58" s="219">
        <v>43</v>
      </c>
      <c r="CW58" s="219">
        <v>44</v>
      </c>
      <c r="CX58" s="219">
        <v>40</v>
      </c>
      <c r="CY58" s="219">
        <v>41</v>
      </c>
      <c r="CZ58" s="219">
        <v>41</v>
      </c>
      <c r="DA58" s="219">
        <v>36</v>
      </c>
      <c r="DB58" s="219">
        <v>30</v>
      </c>
      <c r="DC58" s="219">
        <v>25</v>
      </c>
      <c r="DD58" s="219">
        <v>37</v>
      </c>
      <c r="DE58" s="219">
        <v>37</v>
      </c>
      <c r="DF58" s="219">
        <v>30</v>
      </c>
      <c r="DG58" s="219">
        <v>23</v>
      </c>
      <c r="DH58" s="219">
        <v>26</v>
      </c>
      <c r="DI58" s="219">
        <v>18</v>
      </c>
      <c r="DJ58" s="219">
        <v>18</v>
      </c>
      <c r="DK58" s="219">
        <v>16</v>
      </c>
      <c r="DL58" s="219">
        <v>20</v>
      </c>
      <c r="DM58" s="219">
        <v>18</v>
      </c>
      <c r="DN58" s="219">
        <v>14</v>
      </c>
      <c r="DO58" s="219">
        <v>15</v>
      </c>
      <c r="DP58" s="219">
        <v>9</v>
      </c>
      <c r="DQ58" s="219">
        <v>14</v>
      </c>
      <c r="DR58" s="219">
        <v>19</v>
      </c>
      <c r="DS58" s="219">
        <v>12</v>
      </c>
      <c r="DT58" s="219">
        <v>10</v>
      </c>
      <c r="DU58" s="219">
        <v>6</v>
      </c>
      <c r="DV58" s="219">
        <v>7</v>
      </c>
      <c r="DW58" s="219">
        <v>9</v>
      </c>
      <c r="DX58" s="219">
        <v>12</v>
      </c>
      <c r="DY58" s="219">
        <v>7</v>
      </c>
      <c r="DZ58" s="219">
        <v>8</v>
      </c>
      <c r="EA58" s="219">
        <v>7</v>
      </c>
      <c r="EB58" s="219">
        <v>12</v>
      </c>
      <c r="EC58" s="219">
        <v>6</v>
      </c>
      <c r="ED58" s="219">
        <v>10</v>
      </c>
      <c r="EE58" s="219">
        <v>7</v>
      </c>
      <c r="EF58" s="219">
        <v>6</v>
      </c>
      <c r="EG58" s="219">
        <v>8</v>
      </c>
      <c r="EH58" s="219">
        <v>4</v>
      </c>
      <c r="EI58" s="219">
        <v>0</v>
      </c>
      <c r="EJ58" s="219">
        <v>4</v>
      </c>
      <c r="EK58" s="219">
        <v>5</v>
      </c>
      <c r="EL58" s="219">
        <v>4</v>
      </c>
      <c r="EM58" s="219">
        <v>7</v>
      </c>
      <c r="EN58" s="219">
        <v>5</v>
      </c>
      <c r="EO58" s="219">
        <v>3</v>
      </c>
      <c r="EP58" s="219">
        <v>3</v>
      </c>
      <c r="EQ58" s="219">
        <v>2</v>
      </c>
      <c r="ER58" s="219">
        <v>1</v>
      </c>
      <c r="ES58" s="219">
        <v>2</v>
      </c>
      <c r="ET58" s="219">
        <v>1</v>
      </c>
      <c r="EU58" s="219">
        <v>2</v>
      </c>
      <c r="EV58" s="219">
        <v>1</v>
      </c>
      <c r="EW58" s="219">
        <v>0</v>
      </c>
      <c r="EX58" s="219">
        <v>0</v>
      </c>
      <c r="EY58" s="219"/>
      <c r="EZ58" s="116"/>
      <c r="FA58" s="116"/>
      <c r="FB58" s="116"/>
      <c r="FC58" s="41"/>
      <c r="FD58" s="41"/>
      <c r="FE58" s="41"/>
      <c r="FF58" s="41"/>
    </row>
    <row r="59" spans="1:162" s="136" customFormat="1" x14ac:dyDescent="0.25">
      <c r="A59" s="116"/>
      <c r="B59" s="116"/>
      <c r="C59" s="223" t="s">
        <v>145</v>
      </c>
      <c r="D59" s="117">
        <v>0</v>
      </c>
      <c r="E59" s="117">
        <v>0</v>
      </c>
      <c r="F59" s="117">
        <v>0</v>
      </c>
      <c r="G59" s="117">
        <v>0</v>
      </c>
      <c r="H59" s="117">
        <v>0</v>
      </c>
      <c r="I59" s="117">
        <v>0</v>
      </c>
      <c r="J59" s="117">
        <v>0</v>
      </c>
      <c r="K59" s="117">
        <v>0</v>
      </c>
      <c r="L59" s="117">
        <v>0</v>
      </c>
      <c r="M59" s="117">
        <v>0</v>
      </c>
      <c r="N59" s="117">
        <v>0</v>
      </c>
      <c r="O59" s="117">
        <v>0</v>
      </c>
      <c r="P59" s="117">
        <v>0</v>
      </c>
      <c r="Q59" s="117">
        <v>0</v>
      </c>
      <c r="R59" s="117">
        <v>0</v>
      </c>
      <c r="S59" s="117">
        <v>0</v>
      </c>
      <c r="T59" s="117">
        <v>0</v>
      </c>
      <c r="U59" s="117">
        <v>0</v>
      </c>
      <c r="V59" s="117">
        <v>0</v>
      </c>
      <c r="W59" s="117">
        <v>0</v>
      </c>
      <c r="X59" s="117">
        <v>0</v>
      </c>
      <c r="Y59" s="117">
        <v>0</v>
      </c>
      <c r="Z59" s="117">
        <v>0</v>
      </c>
      <c r="AA59" s="117">
        <v>0</v>
      </c>
      <c r="AB59" s="117">
        <v>0</v>
      </c>
      <c r="AC59" s="117">
        <v>0</v>
      </c>
      <c r="AD59" s="117">
        <v>0</v>
      </c>
      <c r="AE59" s="117">
        <v>0</v>
      </c>
      <c r="AF59" s="117">
        <v>0</v>
      </c>
      <c r="AG59" s="117">
        <v>0</v>
      </c>
      <c r="AH59" s="117">
        <v>0</v>
      </c>
      <c r="AI59" s="117">
        <v>0</v>
      </c>
      <c r="AJ59" s="117">
        <v>0</v>
      </c>
      <c r="AK59" s="117">
        <v>0</v>
      </c>
      <c r="AL59" s="117">
        <v>0</v>
      </c>
      <c r="AM59" s="117">
        <v>0</v>
      </c>
      <c r="AN59" s="117">
        <v>0</v>
      </c>
      <c r="AO59" s="117">
        <v>0</v>
      </c>
      <c r="AP59" s="117">
        <v>0</v>
      </c>
      <c r="AQ59" s="117">
        <v>0</v>
      </c>
      <c r="AR59" s="117">
        <v>1</v>
      </c>
      <c r="AS59" s="117">
        <v>0</v>
      </c>
      <c r="AT59" s="117">
        <v>0</v>
      </c>
      <c r="AU59" s="117">
        <v>0</v>
      </c>
      <c r="AV59" s="117">
        <v>0</v>
      </c>
      <c r="AW59" s="117">
        <v>3</v>
      </c>
      <c r="AX59" s="117">
        <v>1</v>
      </c>
      <c r="AY59" s="117">
        <v>0</v>
      </c>
      <c r="AZ59" s="117">
        <v>2</v>
      </c>
      <c r="BA59" s="117">
        <v>6</v>
      </c>
      <c r="BB59" s="117">
        <v>5</v>
      </c>
      <c r="BC59" s="219">
        <v>4</v>
      </c>
      <c r="BD59" s="219">
        <v>5</v>
      </c>
      <c r="BE59" s="219">
        <v>11</v>
      </c>
      <c r="BF59" s="219">
        <v>8</v>
      </c>
      <c r="BG59" s="219">
        <v>13</v>
      </c>
      <c r="BH59" s="219">
        <v>8</v>
      </c>
      <c r="BI59" s="219">
        <v>28</v>
      </c>
      <c r="BJ59" s="219">
        <v>13</v>
      </c>
      <c r="BK59" s="219">
        <v>31</v>
      </c>
      <c r="BL59" s="219">
        <v>33</v>
      </c>
      <c r="BM59" s="219">
        <v>41</v>
      </c>
      <c r="BN59" s="219">
        <v>48</v>
      </c>
      <c r="BO59" s="219">
        <v>64</v>
      </c>
      <c r="BP59" s="219">
        <v>72</v>
      </c>
      <c r="BQ59" s="219">
        <v>89</v>
      </c>
      <c r="BR59" s="219">
        <v>92</v>
      </c>
      <c r="BS59" s="219">
        <v>90</v>
      </c>
      <c r="BT59" s="219">
        <v>123</v>
      </c>
      <c r="BU59" s="219">
        <v>140</v>
      </c>
      <c r="BV59" s="219">
        <v>142</v>
      </c>
      <c r="BW59" s="219">
        <v>124</v>
      </c>
      <c r="BX59" s="219">
        <v>151</v>
      </c>
      <c r="BY59" s="219">
        <v>164</v>
      </c>
      <c r="BZ59" s="219">
        <v>140</v>
      </c>
      <c r="CA59" s="219">
        <v>123</v>
      </c>
      <c r="CB59" s="219">
        <v>186</v>
      </c>
      <c r="CC59" s="219">
        <v>139</v>
      </c>
      <c r="CD59" s="219">
        <v>127</v>
      </c>
      <c r="CE59" s="219">
        <v>142</v>
      </c>
      <c r="CF59" s="219">
        <v>139</v>
      </c>
      <c r="CG59" s="219">
        <v>120</v>
      </c>
      <c r="CH59" s="219">
        <v>116</v>
      </c>
      <c r="CI59" s="219">
        <v>147</v>
      </c>
      <c r="CJ59" s="219">
        <v>102</v>
      </c>
      <c r="CK59" s="219">
        <v>118</v>
      </c>
      <c r="CL59" s="219">
        <v>115</v>
      </c>
      <c r="CM59" s="219">
        <v>92</v>
      </c>
      <c r="CN59" s="219">
        <v>107</v>
      </c>
      <c r="CO59" s="219">
        <v>86</v>
      </c>
      <c r="CP59" s="219">
        <v>78</v>
      </c>
      <c r="CQ59" s="219">
        <v>103</v>
      </c>
      <c r="CR59" s="219">
        <v>79</v>
      </c>
      <c r="CS59" s="219">
        <v>72</v>
      </c>
      <c r="CT59" s="219">
        <v>81</v>
      </c>
      <c r="CU59" s="219">
        <v>74</v>
      </c>
      <c r="CV59" s="219">
        <v>68</v>
      </c>
      <c r="CW59" s="219">
        <v>53</v>
      </c>
      <c r="CX59" s="219">
        <v>56</v>
      </c>
      <c r="CY59" s="219">
        <v>64</v>
      </c>
      <c r="CZ59" s="219">
        <v>51</v>
      </c>
      <c r="DA59" s="219">
        <v>52</v>
      </c>
      <c r="DB59" s="219">
        <v>61</v>
      </c>
      <c r="DC59" s="219">
        <v>58</v>
      </c>
      <c r="DD59" s="219">
        <v>59</v>
      </c>
      <c r="DE59" s="219">
        <v>48</v>
      </c>
      <c r="DF59" s="219">
        <v>34</v>
      </c>
      <c r="DG59" s="219">
        <v>37</v>
      </c>
      <c r="DH59" s="219">
        <v>42</v>
      </c>
      <c r="DI59" s="219">
        <v>33</v>
      </c>
      <c r="DJ59" s="219">
        <v>45</v>
      </c>
      <c r="DK59" s="219">
        <v>40</v>
      </c>
      <c r="DL59" s="219">
        <v>37</v>
      </c>
      <c r="DM59" s="219">
        <v>40</v>
      </c>
      <c r="DN59" s="219">
        <v>34</v>
      </c>
      <c r="DO59" s="219">
        <v>31</v>
      </c>
      <c r="DP59" s="219">
        <v>34</v>
      </c>
      <c r="DQ59" s="219">
        <v>34</v>
      </c>
      <c r="DR59" s="219">
        <v>36</v>
      </c>
      <c r="DS59" s="219">
        <v>32</v>
      </c>
      <c r="DT59" s="219">
        <v>27</v>
      </c>
      <c r="DU59" s="219">
        <v>34</v>
      </c>
      <c r="DV59" s="219">
        <v>19</v>
      </c>
      <c r="DW59" s="219">
        <v>26</v>
      </c>
      <c r="DX59" s="219">
        <v>33</v>
      </c>
      <c r="DY59" s="219">
        <v>29</v>
      </c>
      <c r="DZ59" s="219">
        <v>27</v>
      </c>
      <c r="EA59" s="219">
        <v>20</v>
      </c>
      <c r="EB59" s="219">
        <v>20</v>
      </c>
      <c r="EC59" s="219">
        <v>22</v>
      </c>
      <c r="ED59" s="219">
        <v>20</v>
      </c>
      <c r="EE59" s="219">
        <v>22</v>
      </c>
      <c r="EF59" s="219">
        <v>24</v>
      </c>
      <c r="EG59" s="219">
        <v>15</v>
      </c>
      <c r="EH59" s="219">
        <v>21</v>
      </c>
      <c r="EI59" s="219">
        <v>20</v>
      </c>
      <c r="EJ59" s="219">
        <v>16</v>
      </c>
      <c r="EK59" s="219">
        <v>15</v>
      </c>
      <c r="EL59" s="219">
        <v>17</v>
      </c>
      <c r="EM59" s="219">
        <v>15</v>
      </c>
      <c r="EN59" s="219">
        <v>13</v>
      </c>
      <c r="EO59" s="219">
        <v>12</v>
      </c>
      <c r="EP59" s="219">
        <v>6</v>
      </c>
      <c r="EQ59" s="219">
        <v>17</v>
      </c>
      <c r="ER59" s="219">
        <v>12</v>
      </c>
      <c r="ES59" s="219">
        <v>13</v>
      </c>
      <c r="ET59" s="219">
        <v>10</v>
      </c>
      <c r="EU59" s="219">
        <v>14</v>
      </c>
      <c r="EV59" s="219">
        <v>7</v>
      </c>
      <c r="EW59" s="219">
        <v>7</v>
      </c>
      <c r="EX59" s="219">
        <v>1</v>
      </c>
      <c r="EY59" s="219"/>
      <c r="EZ59" s="116"/>
      <c r="FA59" s="116"/>
      <c r="FB59" s="116"/>
      <c r="FC59" s="41"/>
      <c r="FD59" s="41"/>
      <c r="FE59" s="41"/>
      <c r="FF59" s="41"/>
    </row>
    <row r="60" spans="1:162" s="136" customFormat="1" x14ac:dyDescent="0.25">
      <c r="A60" s="116"/>
      <c r="B60" s="116"/>
      <c r="C60" s="223" t="s">
        <v>1993</v>
      </c>
      <c r="D60" s="117">
        <v>0</v>
      </c>
      <c r="E60" s="117">
        <v>0</v>
      </c>
      <c r="F60" s="117">
        <v>0</v>
      </c>
      <c r="G60" s="117">
        <v>0</v>
      </c>
      <c r="H60" s="117">
        <v>0</v>
      </c>
      <c r="I60" s="117">
        <v>0</v>
      </c>
      <c r="J60" s="117">
        <v>0</v>
      </c>
      <c r="K60" s="117">
        <v>0</v>
      </c>
      <c r="L60" s="117">
        <v>0</v>
      </c>
      <c r="M60" s="117">
        <v>0</v>
      </c>
      <c r="N60" s="117">
        <v>0</v>
      </c>
      <c r="O60" s="117">
        <v>0</v>
      </c>
      <c r="P60" s="117">
        <v>0</v>
      </c>
      <c r="Q60" s="117">
        <v>0</v>
      </c>
      <c r="R60" s="117">
        <v>0</v>
      </c>
      <c r="S60" s="117">
        <v>0</v>
      </c>
      <c r="T60" s="117">
        <v>0</v>
      </c>
      <c r="U60" s="117">
        <v>0</v>
      </c>
      <c r="V60" s="117">
        <v>0</v>
      </c>
      <c r="W60" s="117">
        <v>0</v>
      </c>
      <c r="X60" s="117">
        <v>0</v>
      </c>
      <c r="Y60" s="117">
        <v>0</v>
      </c>
      <c r="Z60" s="117">
        <v>0</v>
      </c>
      <c r="AA60" s="117">
        <v>0</v>
      </c>
      <c r="AB60" s="117">
        <v>0</v>
      </c>
      <c r="AC60" s="117">
        <v>0</v>
      </c>
      <c r="AD60" s="117">
        <v>0</v>
      </c>
      <c r="AE60" s="117">
        <v>0</v>
      </c>
      <c r="AF60" s="117">
        <v>0</v>
      </c>
      <c r="AG60" s="117">
        <v>0</v>
      </c>
      <c r="AH60" s="117">
        <v>0</v>
      </c>
      <c r="AI60" s="117">
        <v>0</v>
      </c>
      <c r="AJ60" s="117">
        <v>0</v>
      </c>
      <c r="AK60" s="117">
        <v>0</v>
      </c>
      <c r="AL60" s="117">
        <v>0</v>
      </c>
      <c r="AM60" s="117">
        <v>0</v>
      </c>
      <c r="AN60" s="117">
        <v>0</v>
      </c>
      <c r="AO60" s="117">
        <v>0</v>
      </c>
      <c r="AP60" s="117">
        <v>0</v>
      </c>
      <c r="AQ60" s="117">
        <v>0</v>
      </c>
      <c r="AR60" s="117">
        <v>0</v>
      </c>
      <c r="AS60" s="117">
        <v>0</v>
      </c>
      <c r="AT60" s="117">
        <v>0</v>
      </c>
      <c r="AU60" s="117">
        <v>0</v>
      </c>
      <c r="AV60" s="117">
        <v>0</v>
      </c>
      <c r="AW60" s="117">
        <v>0</v>
      </c>
      <c r="AX60" s="117">
        <v>0</v>
      </c>
      <c r="AY60" s="117">
        <v>0</v>
      </c>
      <c r="AZ60" s="117">
        <v>0</v>
      </c>
      <c r="BA60" s="117">
        <v>0</v>
      </c>
      <c r="BB60" s="117">
        <v>0</v>
      </c>
      <c r="BC60" s="219">
        <v>0</v>
      </c>
      <c r="BD60" s="219">
        <v>2</v>
      </c>
      <c r="BE60" s="219">
        <v>3</v>
      </c>
      <c r="BF60" s="219">
        <v>1</v>
      </c>
      <c r="BG60" s="219">
        <v>2</v>
      </c>
      <c r="BH60" s="219">
        <v>6</v>
      </c>
      <c r="BI60" s="219">
        <v>5</v>
      </c>
      <c r="BJ60" s="219">
        <v>6</v>
      </c>
      <c r="BK60" s="219">
        <v>7</v>
      </c>
      <c r="BL60" s="219">
        <v>9</v>
      </c>
      <c r="BM60" s="219">
        <v>8</v>
      </c>
      <c r="BN60" s="219">
        <v>18</v>
      </c>
      <c r="BO60" s="219">
        <v>21</v>
      </c>
      <c r="BP60" s="219">
        <v>28</v>
      </c>
      <c r="BQ60" s="219">
        <v>35</v>
      </c>
      <c r="BR60" s="219">
        <v>38</v>
      </c>
      <c r="BS60" s="219">
        <v>64</v>
      </c>
      <c r="BT60" s="219">
        <v>60</v>
      </c>
      <c r="BU60" s="219">
        <v>67</v>
      </c>
      <c r="BV60" s="219">
        <v>74</v>
      </c>
      <c r="BW60" s="219">
        <v>100</v>
      </c>
      <c r="BX60" s="219">
        <v>105</v>
      </c>
      <c r="BY60" s="219">
        <v>92</v>
      </c>
      <c r="BZ60" s="219">
        <v>96</v>
      </c>
      <c r="CA60" s="219">
        <v>102</v>
      </c>
      <c r="CB60" s="219">
        <v>107</v>
      </c>
      <c r="CC60" s="219">
        <v>111</v>
      </c>
      <c r="CD60" s="219">
        <v>117</v>
      </c>
      <c r="CE60" s="219">
        <v>98</v>
      </c>
      <c r="CF60" s="219">
        <v>84</v>
      </c>
      <c r="CG60" s="219">
        <v>94</v>
      </c>
      <c r="CH60" s="219">
        <v>107</v>
      </c>
      <c r="CI60" s="219">
        <v>96</v>
      </c>
      <c r="CJ60" s="219">
        <v>103</v>
      </c>
      <c r="CK60" s="219">
        <v>88</v>
      </c>
      <c r="CL60" s="219">
        <v>95</v>
      </c>
      <c r="CM60" s="219">
        <v>88</v>
      </c>
      <c r="CN60" s="219">
        <v>100</v>
      </c>
      <c r="CO60" s="219">
        <v>76</v>
      </c>
      <c r="CP60" s="219">
        <v>84</v>
      </c>
      <c r="CQ60" s="219">
        <v>63</v>
      </c>
      <c r="CR60" s="219">
        <v>72</v>
      </c>
      <c r="CS60" s="219">
        <v>69</v>
      </c>
      <c r="CT60" s="219">
        <v>65</v>
      </c>
      <c r="CU60" s="219">
        <v>65</v>
      </c>
      <c r="CV60" s="219">
        <v>57</v>
      </c>
      <c r="CW60" s="219">
        <v>69</v>
      </c>
      <c r="CX60" s="219">
        <v>57</v>
      </c>
      <c r="CY60" s="219">
        <v>64</v>
      </c>
      <c r="CZ60" s="219">
        <v>48</v>
      </c>
      <c r="DA60" s="219">
        <v>40</v>
      </c>
      <c r="DB60" s="219">
        <v>49</v>
      </c>
      <c r="DC60" s="219">
        <v>40</v>
      </c>
      <c r="DD60" s="219">
        <v>51</v>
      </c>
      <c r="DE60" s="219">
        <v>45</v>
      </c>
      <c r="DF60" s="219">
        <v>42</v>
      </c>
      <c r="DG60" s="219">
        <v>44</v>
      </c>
      <c r="DH60" s="219">
        <v>40</v>
      </c>
      <c r="DI60" s="219">
        <v>29</v>
      </c>
      <c r="DJ60" s="219">
        <v>27</v>
      </c>
      <c r="DK60" s="219">
        <v>28</v>
      </c>
      <c r="DL60" s="219">
        <v>30</v>
      </c>
      <c r="DM60" s="219">
        <v>32</v>
      </c>
      <c r="DN60" s="219">
        <v>35</v>
      </c>
      <c r="DO60" s="219">
        <v>26</v>
      </c>
      <c r="DP60" s="219">
        <v>30</v>
      </c>
      <c r="DQ60" s="219">
        <v>27</v>
      </c>
      <c r="DR60" s="219">
        <v>22</v>
      </c>
      <c r="DS60" s="219">
        <v>33</v>
      </c>
      <c r="DT60" s="219">
        <v>22</v>
      </c>
      <c r="DU60" s="219">
        <v>18</v>
      </c>
      <c r="DV60" s="219">
        <v>26</v>
      </c>
      <c r="DW60" s="219">
        <v>21</v>
      </c>
      <c r="DX60" s="219">
        <v>21</v>
      </c>
      <c r="DY60" s="219">
        <v>22</v>
      </c>
      <c r="DZ60" s="219">
        <v>20</v>
      </c>
      <c r="EA60" s="219">
        <v>25</v>
      </c>
      <c r="EB60" s="219">
        <v>20</v>
      </c>
      <c r="EC60" s="219">
        <v>20</v>
      </c>
      <c r="ED60" s="219">
        <v>16</v>
      </c>
      <c r="EE60" s="219">
        <v>22</v>
      </c>
      <c r="EF60" s="219">
        <v>22</v>
      </c>
      <c r="EG60" s="219">
        <v>17</v>
      </c>
      <c r="EH60" s="219">
        <v>17</v>
      </c>
      <c r="EI60" s="219">
        <v>21</v>
      </c>
      <c r="EJ60" s="219">
        <v>13</v>
      </c>
      <c r="EK60" s="219">
        <v>11</v>
      </c>
      <c r="EL60" s="219">
        <v>11</v>
      </c>
      <c r="EM60" s="219">
        <v>18</v>
      </c>
      <c r="EN60" s="219">
        <v>7</v>
      </c>
      <c r="EO60" s="219">
        <v>9</v>
      </c>
      <c r="EP60" s="219">
        <v>10</v>
      </c>
      <c r="EQ60" s="219">
        <v>11</v>
      </c>
      <c r="ER60" s="219">
        <v>8</v>
      </c>
      <c r="ES60" s="219">
        <v>10</v>
      </c>
      <c r="ET60" s="219">
        <v>6</v>
      </c>
      <c r="EU60" s="219">
        <v>7</v>
      </c>
      <c r="EV60" s="219">
        <v>2</v>
      </c>
      <c r="EW60" s="219">
        <v>3</v>
      </c>
      <c r="EX60" s="219">
        <v>1</v>
      </c>
      <c r="EY60" s="219"/>
      <c r="EZ60" s="116"/>
      <c r="FA60" s="116"/>
      <c r="FB60" s="116"/>
      <c r="FC60" s="41"/>
      <c r="FD60" s="41"/>
      <c r="FE60" s="41"/>
      <c r="FF60" s="41"/>
    </row>
    <row r="61" spans="1:162" s="136" customFormat="1" x14ac:dyDescent="0.25">
      <c r="A61" s="116"/>
      <c r="B61" s="116"/>
      <c r="C61" s="223" t="s">
        <v>146</v>
      </c>
      <c r="D61" s="117">
        <v>0</v>
      </c>
      <c r="E61" s="117">
        <v>0</v>
      </c>
      <c r="F61" s="117">
        <v>0</v>
      </c>
      <c r="G61" s="117">
        <v>0</v>
      </c>
      <c r="H61" s="117">
        <v>0</v>
      </c>
      <c r="I61" s="117">
        <v>0</v>
      </c>
      <c r="J61" s="117">
        <v>0</v>
      </c>
      <c r="K61" s="117">
        <v>0</v>
      </c>
      <c r="L61" s="117">
        <v>0</v>
      </c>
      <c r="M61" s="117">
        <v>0</v>
      </c>
      <c r="N61" s="117">
        <v>0</v>
      </c>
      <c r="O61" s="117">
        <v>0</v>
      </c>
      <c r="P61" s="117">
        <v>0</v>
      </c>
      <c r="Q61" s="117">
        <v>0</v>
      </c>
      <c r="R61" s="117">
        <v>0</v>
      </c>
      <c r="S61" s="117">
        <v>0</v>
      </c>
      <c r="T61" s="117">
        <v>0</v>
      </c>
      <c r="U61" s="117">
        <v>0</v>
      </c>
      <c r="V61" s="117">
        <v>0</v>
      </c>
      <c r="W61" s="117">
        <v>0</v>
      </c>
      <c r="X61" s="117">
        <v>0</v>
      </c>
      <c r="Y61" s="117">
        <v>0</v>
      </c>
      <c r="Z61" s="117">
        <v>0</v>
      </c>
      <c r="AA61" s="117">
        <v>0</v>
      </c>
      <c r="AB61" s="117">
        <v>0</v>
      </c>
      <c r="AC61" s="117">
        <v>0</v>
      </c>
      <c r="AD61" s="117">
        <v>0</v>
      </c>
      <c r="AE61" s="117">
        <v>0</v>
      </c>
      <c r="AF61" s="117">
        <v>0</v>
      </c>
      <c r="AG61" s="117">
        <v>0</v>
      </c>
      <c r="AH61" s="117">
        <v>0</v>
      </c>
      <c r="AI61" s="117">
        <v>0</v>
      </c>
      <c r="AJ61" s="117">
        <v>0</v>
      </c>
      <c r="AK61" s="117">
        <v>0</v>
      </c>
      <c r="AL61" s="117">
        <v>0</v>
      </c>
      <c r="AM61" s="117">
        <v>0</v>
      </c>
      <c r="AN61" s="117">
        <v>0</v>
      </c>
      <c r="AO61" s="117">
        <v>0</v>
      </c>
      <c r="AP61" s="117">
        <v>0</v>
      </c>
      <c r="AQ61" s="117">
        <v>0</v>
      </c>
      <c r="AR61" s="117">
        <v>0</v>
      </c>
      <c r="AS61" s="117">
        <v>0</v>
      </c>
      <c r="AT61" s="117">
        <v>1</v>
      </c>
      <c r="AU61" s="117">
        <v>0</v>
      </c>
      <c r="AV61" s="117">
        <v>0</v>
      </c>
      <c r="AW61" s="117">
        <v>1</v>
      </c>
      <c r="AX61" s="117">
        <v>0</v>
      </c>
      <c r="AY61" s="117">
        <v>0</v>
      </c>
      <c r="AZ61" s="117">
        <v>0</v>
      </c>
      <c r="BA61" s="117">
        <v>2</v>
      </c>
      <c r="BB61" s="117">
        <v>3</v>
      </c>
      <c r="BC61" s="219">
        <v>1</v>
      </c>
      <c r="BD61" s="219">
        <v>4</v>
      </c>
      <c r="BE61" s="219">
        <v>2</v>
      </c>
      <c r="BF61" s="219">
        <v>4</v>
      </c>
      <c r="BG61" s="219">
        <v>6</v>
      </c>
      <c r="BH61" s="219">
        <v>7</v>
      </c>
      <c r="BI61" s="219">
        <v>10</v>
      </c>
      <c r="BJ61" s="219">
        <v>11</v>
      </c>
      <c r="BK61" s="219">
        <v>13</v>
      </c>
      <c r="BL61" s="219">
        <v>15</v>
      </c>
      <c r="BM61" s="219">
        <v>21</v>
      </c>
      <c r="BN61" s="219">
        <v>21</v>
      </c>
      <c r="BO61" s="219">
        <v>29</v>
      </c>
      <c r="BP61" s="219">
        <v>35</v>
      </c>
      <c r="BQ61" s="219">
        <v>28</v>
      </c>
      <c r="BR61" s="219">
        <v>46</v>
      </c>
      <c r="BS61" s="219">
        <v>67</v>
      </c>
      <c r="BT61" s="219">
        <v>52</v>
      </c>
      <c r="BU61" s="219">
        <v>86</v>
      </c>
      <c r="BV61" s="219">
        <v>96</v>
      </c>
      <c r="BW61" s="219">
        <v>95</v>
      </c>
      <c r="BX61" s="219">
        <v>98</v>
      </c>
      <c r="BY61" s="219">
        <v>102</v>
      </c>
      <c r="BZ61" s="219">
        <v>100</v>
      </c>
      <c r="CA61" s="219">
        <v>135</v>
      </c>
      <c r="CB61" s="219">
        <v>127</v>
      </c>
      <c r="CC61" s="219">
        <v>119</v>
      </c>
      <c r="CD61" s="219">
        <v>117</v>
      </c>
      <c r="CE61" s="219">
        <v>138</v>
      </c>
      <c r="CF61" s="219">
        <v>125</v>
      </c>
      <c r="CG61" s="219">
        <v>129</v>
      </c>
      <c r="CH61" s="219">
        <v>131</v>
      </c>
      <c r="CI61" s="219">
        <v>114</v>
      </c>
      <c r="CJ61" s="219">
        <v>135</v>
      </c>
      <c r="CK61" s="219">
        <v>98</v>
      </c>
      <c r="CL61" s="219">
        <v>113</v>
      </c>
      <c r="CM61" s="219">
        <v>71</v>
      </c>
      <c r="CN61" s="219">
        <v>83</v>
      </c>
      <c r="CO61" s="219">
        <v>76</v>
      </c>
      <c r="CP61" s="219">
        <v>86</v>
      </c>
      <c r="CQ61" s="219">
        <v>85</v>
      </c>
      <c r="CR61" s="219">
        <v>66</v>
      </c>
      <c r="CS61" s="219">
        <v>65</v>
      </c>
      <c r="CT61" s="219">
        <v>55</v>
      </c>
      <c r="CU61" s="219">
        <v>54</v>
      </c>
      <c r="CV61" s="219">
        <v>57</v>
      </c>
      <c r="CW61" s="219">
        <v>62</v>
      </c>
      <c r="CX61" s="219">
        <v>59</v>
      </c>
      <c r="CY61" s="219">
        <v>45</v>
      </c>
      <c r="CZ61" s="219">
        <v>56</v>
      </c>
      <c r="DA61" s="219">
        <v>55</v>
      </c>
      <c r="DB61" s="219">
        <v>48</v>
      </c>
      <c r="DC61" s="219">
        <v>48</v>
      </c>
      <c r="DD61" s="219">
        <v>44</v>
      </c>
      <c r="DE61" s="219">
        <v>49</v>
      </c>
      <c r="DF61" s="219">
        <v>42</v>
      </c>
      <c r="DG61" s="219">
        <v>30</v>
      </c>
      <c r="DH61" s="219">
        <v>41</v>
      </c>
      <c r="DI61" s="219">
        <v>35</v>
      </c>
      <c r="DJ61" s="219">
        <v>38</v>
      </c>
      <c r="DK61" s="219">
        <v>25</v>
      </c>
      <c r="DL61" s="219">
        <v>26</v>
      </c>
      <c r="DM61" s="219">
        <v>33</v>
      </c>
      <c r="DN61" s="219">
        <v>32</v>
      </c>
      <c r="DO61" s="219">
        <v>24</v>
      </c>
      <c r="DP61" s="219">
        <v>31</v>
      </c>
      <c r="DQ61" s="219">
        <v>35</v>
      </c>
      <c r="DR61" s="219">
        <v>27</v>
      </c>
      <c r="DS61" s="219">
        <v>26</v>
      </c>
      <c r="DT61" s="219">
        <v>26</v>
      </c>
      <c r="DU61" s="219">
        <v>31</v>
      </c>
      <c r="DV61" s="219">
        <v>26</v>
      </c>
      <c r="DW61" s="219">
        <v>31</v>
      </c>
      <c r="DX61" s="219">
        <v>27</v>
      </c>
      <c r="DY61" s="219">
        <v>27</v>
      </c>
      <c r="DZ61" s="219">
        <v>28</v>
      </c>
      <c r="EA61" s="219">
        <v>20</v>
      </c>
      <c r="EB61" s="219">
        <v>19</v>
      </c>
      <c r="EC61" s="219">
        <v>13</v>
      </c>
      <c r="ED61" s="219">
        <v>12</v>
      </c>
      <c r="EE61" s="219">
        <v>27</v>
      </c>
      <c r="EF61" s="219">
        <v>22</v>
      </c>
      <c r="EG61" s="219">
        <v>22</v>
      </c>
      <c r="EH61" s="219">
        <v>15</v>
      </c>
      <c r="EI61" s="219">
        <v>23</v>
      </c>
      <c r="EJ61" s="219">
        <v>19</v>
      </c>
      <c r="EK61" s="219">
        <v>20</v>
      </c>
      <c r="EL61" s="219">
        <v>15</v>
      </c>
      <c r="EM61" s="219">
        <v>14</v>
      </c>
      <c r="EN61" s="219">
        <v>16</v>
      </c>
      <c r="EO61" s="219">
        <v>7</v>
      </c>
      <c r="EP61" s="219">
        <v>8</v>
      </c>
      <c r="EQ61" s="219">
        <v>15</v>
      </c>
      <c r="ER61" s="219">
        <v>14</v>
      </c>
      <c r="ES61" s="219">
        <v>11</v>
      </c>
      <c r="ET61" s="219">
        <v>10</v>
      </c>
      <c r="EU61" s="219">
        <v>6</v>
      </c>
      <c r="EV61" s="219">
        <v>5</v>
      </c>
      <c r="EW61" s="219">
        <v>4</v>
      </c>
      <c r="EX61" s="219">
        <v>1</v>
      </c>
      <c r="EY61" s="219"/>
      <c r="EZ61" s="116"/>
      <c r="FA61" s="116"/>
      <c r="FB61" s="116"/>
      <c r="FC61" s="41"/>
      <c r="FD61" s="41"/>
      <c r="FE61" s="41"/>
      <c r="FF61" s="41"/>
    </row>
    <row r="62" spans="1:162" s="136" customFormat="1" x14ac:dyDescent="0.25">
      <c r="A62" s="116"/>
      <c r="B62" s="116"/>
      <c r="C62" s="223" t="s">
        <v>144</v>
      </c>
      <c r="D62" s="117">
        <v>0</v>
      </c>
      <c r="E62" s="117">
        <v>0</v>
      </c>
      <c r="F62" s="117">
        <v>0</v>
      </c>
      <c r="G62" s="117">
        <v>0</v>
      </c>
      <c r="H62" s="117">
        <v>0</v>
      </c>
      <c r="I62" s="117">
        <v>0</v>
      </c>
      <c r="J62" s="117">
        <v>0</v>
      </c>
      <c r="K62" s="117">
        <v>0</v>
      </c>
      <c r="L62" s="117">
        <v>0</v>
      </c>
      <c r="M62" s="117">
        <v>0</v>
      </c>
      <c r="N62" s="117">
        <v>0</v>
      </c>
      <c r="O62" s="117">
        <v>0</v>
      </c>
      <c r="P62" s="117">
        <v>0</v>
      </c>
      <c r="Q62" s="117">
        <v>0</v>
      </c>
      <c r="R62" s="117">
        <v>0</v>
      </c>
      <c r="S62" s="117">
        <v>0</v>
      </c>
      <c r="T62" s="117">
        <v>0</v>
      </c>
      <c r="U62" s="117">
        <v>0</v>
      </c>
      <c r="V62" s="117">
        <v>0</v>
      </c>
      <c r="W62" s="117">
        <v>0</v>
      </c>
      <c r="X62" s="117">
        <v>0</v>
      </c>
      <c r="Y62" s="117">
        <v>0</v>
      </c>
      <c r="Z62" s="117">
        <v>0</v>
      </c>
      <c r="AA62" s="117">
        <v>0</v>
      </c>
      <c r="AB62" s="117">
        <v>0</v>
      </c>
      <c r="AC62" s="117">
        <v>0</v>
      </c>
      <c r="AD62" s="117">
        <v>0</v>
      </c>
      <c r="AE62" s="117">
        <v>0</v>
      </c>
      <c r="AF62" s="117">
        <v>0</v>
      </c>
      <c r="AG62" s="117">
        <v>0</v>
      </c>
      <c r="AH62" s="117">
        <v>0</v>
      </c>
      <c r="AI62" s="117">
        <v>0</v>
      </c>
      <c r="AJ62" s="117">
        <v>0</v>
      </c>
      <c r="AK62" s="117">
        <v>0</v>
      </c>
      <c r="AL62" s="117">
        <v>0</v>
      </c>
      <c r="AM62" s="117">
        <v>0</v>
      </c>
      <c r="AN62" s="117">
        <v>0</v>
      </c>
      <c r="AO62" s="117">
        <v>0</v>
      </c>
      <c r="AP62" s="117">
        <v>0</v>
      </c>
      <c r="AQ62" s="117">
        <v>0</v>
      </c>
      <c r="AR62" s="117">
        <v>1</v>
      </c>
      <c r="AS62" s="117">
        <v>0</v>
      </c>
      <c r="AT62" s="117">
        <v>1</v>
      </c>
      <c r="AU62" s="117">
        <v>0</v>
      </c>
      <c r="AV62" s="117">
        <v>0</v>
      </c>
      <c r="AW62" s="117">
        <v>1</v>
      </c>
      <c r="AX62" s="117">
        <v>1</v>
      </c>
      <c r="AY62" s="117">
        <v>1</v>
      </c>
      <c r="AZ62" s="117">
        <v>1</v>
      </c>
      <c r="BA62" s="117">
        <v>0</v>
      </c>
      <c r="BB62" s="117">
        <v>1</v>
      </c>
      <c r="BC62" s="219">
        <v>1</v>
      </c>
      <c r="BD62" s="219">
        <v>5</v>
      </c>
      <c r="BE62" s="219">
        <v>8</v>
      </c>
      <c r="BF62" s="219">
        <v>7</v>
      </c>
      <c r="BG62" s="219">
        <v>10</v>
      </c>
      <c r="BH62" s="219">
        <v>9</v>
      </c>
      <c r="BI62" s="219">
        <v>13</v>
      </c>
      <c r="BJ62" s="219">
        <v>7</v>
      </c>
      <c r="BK62" s="219">
        <v>25</v>
      </c>
      <c r="BL62" s="219">
        <v>20</v>
      </c>
      <c r="BM62" s="219">
        <v>22</v>
      </c>
      <c r="BN62" s="219">
        <v>29</v>
      </c>
      <c r="BO62" s="219">
        <v>35</v>
      </c>
      <c r="BP62" s="219">
        <v>34</v>
      </c>
      <c r="BQ62" s="219">
        <v>36</v>
      </c>
      <c r="BR62" s="219">
        <v>55</v>
      </c>
      <c r="BS62" s="219">
        <v>58</v>
      </c>
      <c r="BT62" s="219">
        <v>65</v>
      </c>
      <c r="BU62" s="219">
        <v>66</v>
      </c>
      <c r="BV62" s="219">
        <v>55</v>
      </c>
      <c r="BW62" s="219">
        <v>72</v>
      </c>
      <c r="BX62" s="219">
        <v>80</v>
      </c>
      <c r="BY62" s="219">
        <v>82</v>
      </c>
      <c r="BZ62" s="219">
        <v>88</v>
      </c>
      <c r="CA62" s="219">
        <v>100</v>
      </c>
      <c r="CB62" s="219">
        <v>83</v>
      </c>
      <c r="CC62" s="219">
        <v>104</v>
      </c>
      <c r="CD62" s="219">
        <v>88</v>
      </c>
      <c r="CE62" s="219">
        <v>88</v>
      </c>
      <c r="CF62" s="219">
        <v>88</v>
      </c>
      <c r="CG62" s="219">
        <v>84</v>
      </c>
      <c r="CH62" s="219">
        <v>65</v>
      </c>
      <c r="CI62" s="219">
        <v>72</v>
      </c>
      <c r="CJ62" s="219">
        <v>56</v>
      </c>
      <c r="CK62" s="219">
        <v>86</v>
      </c>
      <c r="CL62" s="219">
        <v>57</v>
      </c>
      <c r="CM62" s="219">
        <v>70</v>
      </c>
      <c r="CN62" s="219">
        <v>87</v>
      </c>
      <c r="CO62" s="219">
        <v>50</v>
      </c>
      <c r="CP62" s="219">
        <v>54</v>
      </c>
      <c r="CQ62" s="219">
        <v>57</v>
      </c>
      <c r="CR62" s="219">
        <v>64</v>
      </c>
      <c r="CS62" s="219">
        <v>51</v>
      </c>
      <c r="CT62" s="219">
        <v>51</v>
      </c>
      <c r="CU62" s="219">
        <v>40</v>
      </c>
      <c r="CV62" s="219">
        <v>40</v>
      </c>
      <c r="CW62" s="219">
        <v>47</v>
      </c>
      <c r="CX62" s="219">
        <v>29</v>
      </c>
      <c r="CY62" s="219">
        <v>37</v>
      </c>
      <c r="CZ62" s="219">
        <v>36</v>
      </c>
      <c r="DA62" s="219">
        <v>17</v>
      </c>
      <c r="DB62" s="219">
        <v>35</v>
      </c>
      <c r="DC62" s="219">
        <v>29</v>
      </c>
      <c r="DD62" s="219">
        <v>25</v>
      </c>
      <c r="DE62" s="219">
        <v>27</v>
      </c>
      <c r="DF62" s="219">
        <v>26</v>
      </c>
      <c r="DG62" s="219">
        <v>28</v>
      </c>
      <c r="DH62" s="219">
        <v>19</v>
      </c>
      <c r="DI62" s="219">
        <v>25</v>
      </c>
      <c r="DJ62" s="219">
        <v>27</v>
      </c>
      <c r="DK62" s="219">
        <v>18</v>
      </c>
      <c r="DL62" s="219">
        <v>32</v>
      </c>
      <c r="DM62" s="219">
        <v>24</v>
      </c>
      <c r="DN62" s="219">
        <v>22</v>
      </c>
      <c r="DO62" s="219">
        <v>18</v>
      </c>
      <c r="DP62" s="219">
        <v>22</v>
      </c>
      <c r="DQ62" s="219">
        <v>12</v>
      </c>
      <c r="DR62" s="219">
        <v>22</v>
      </c>
      <c r="DS62" s="219">
        <v>15</v>
      </c>
      <c r="DT62" s="219">
        <v>17</v>
      </c>
      <c r="DU62" s="219">
        <v>21</v>
      </c>
      <c r="DV62" s="219">
        <v>17</v>
      </c>
      <c r="DW62" s="219">
        <v>13</v>
      </c>
      <c r="DX62" s="219">
        <v>19</v>
      </c>
      <c r="DY62" s="219">
        <v>18</v>
      </c>
      <c r="DZ62" s="219">
        <v>12</v>
      </c>
      <c r="EA62" s="219">
        <v>21</v>
      </c>
      <c r="EB62" s="219">
        <v>8</v>
      </c>
      <c r="EC62" s="219">
        <v>10</v>
      </c>
      <c r="ED62" s="219">
        <v>11</v>
      </c>
      <c r="EE62" s="219">
        <v>13</v>
      </c>
      <c r="EF62" s="219">
        <v>17</v>
      </c>
      <c r="EG62" s="219">
        <v>11</v>
      </c>
      <c r="EH62" s="219">
        <v>11</v>
      </c>
      <c r="EI62" s="219">
        <v>10</v>
      </c>
      <c r="EJ62" s="219">
        <v>11</v>
      </c>
      <c r="EK62" s="219">
        <v>7</v>
      </c>
      <c r="EL62" s="219">
        <v>10</v>
      </c>
      <c r="EM62" s="219">
        <v>10</v>
      </c>
      <c r="EN62" s="219">
        <v>5</v>
      </c>
      <c r="EO62" s="219">
        <v>5</v>
      </c>
      <c r="EP62" s="219">
        <v>4</v>
      </c>
      <c r="EQ62" s="219">
        <v>6</v>
      </c>
      <c r="ER62" s="219">
        <v>7</v>
      </c>
      <c r="ES62" s="219">
        <v>10</v>
      </c>
      <c r="ET62" s="219">
        <v>8</v>
      </c>
      <c r="EU62" s="219">
        <v>4</v>
      </c>
      <c r="EV62" s="219">
        <v>5</v>
      </c>
      <c r="EW62" s="219">
        <v>2</v>
      </c>
      <c r="EX62" s="219">
        <v>0</v>
      </c>
      <c r="EY62" s="219"/>
      <c r="EZ62" s="116"/>
      <c r="FA62" s="116"/>
      <c r="FB62" s="116"/>
      <c r="FC62" s="41"/>
      <c r="FD62" s="41"/>
      <c r="FE62" s="41"/>
      <c r="FF62" s="41"/>
    </row>
    <row r="63" spans="1:162" s="136" customFormat="1" x14ac:dyDescent="0.25">
      <c r="A63" s="116"/>
      <c r="B63" s="116"/>
      <c r="C63" s="223" t="s">
        <v>148</v>
      </c>
      <c r="D63" s="117">
        <v>0</v>
      </c>
      <c r="E63" s="117">
        <v>0</v>
      </c>
      <c r="F63" s="117">
        <v>0</v>
      </c>
      <c r="G63" s="117">
        <v>0</v>
      </c>
      <c r="H63" s="117">
        <v>0</v>
      </c>
      <c r="I63" s="117">
        <v>0</v>
      </c>
      <c r="J63" s="117">
        <v>0</v>
      </c>
      <c r="K63" s="117">
        <v>0</v>
      </c>
      <c r="L63" s="117">
        <v>0</v>
      </c>
      <c r="M63" s="117">
        <v>0</v>
      </c>
      <c r="N63" s="117">
        <v>0</v>
      </c>
      <c r="O63" s="117">
        <v>0</v>
      </c>
      <c r="P63" s="117">
        <v>0</v>
      </c>
      <c r="Q63" s="117">
        <v>0</v>
      </c>
      <c r="R63" s="117">
        <v>0</v>
      </c>
      <c r="S63" s="117">
        <v>0</v>
      </c>
      <c r="T63" s="117">
        <v>0</v>
      </c>
      <c r="U63" s="117">
        <v>0</v>
      </c>
      <c r="V63" s="117">
        <v>0</v>
      </c>
      <c r="W63" s="117">
        <v>0</v>
      </c>
      <c r="X63" s="117">
        <v>0</v>
      </c>
      <c r="Y63" s="117">
        <v>0</v>
      </c>
      <c r="Z63" s="117">
        <v>0</v>
      </c>
      <c r="AA63" s="117">
        <v>0</v>
      </c>
      <c r="AB63" s="117">
        <v>0</v>
      </c>
      <c r="AC63" s="117">
        <v>0</v>
      </c>
      <c r="AD63" s="117">
        <v>0</v>
      </c>
      <c r="AE63" s="117">
        <v>0</v>
      </c>
      <c r="AF63" s="117">
        <v>0</v>
      </c>
      <c r="AG63" s="117">
        <v>0</v>
      </c>
      <c r="AH63" s="117">
        <v>0</v>
      </c>
      <c r="AI63" s="117">
        <v>0</v>
      </c>
      <c r="AJ63" s="117">
        <v>0</v>
      </c>
      <c r="AK63" s="117">
        <v>0</v>
      </c>
      <c r="AL63" s="117">
        <v>0</v>
      </c>
      <c r="AM63" s="117">
        <v>0</v>
      </c>
      <c r="AN63" s="117">
        <v>0</v>
      </c>
      <c r="AO63" s="117">
        <v>0</v>
      </c>
      <c r="AP63" s="117">
        <v>0</v>
      </c>
      <c r="AQ63" s="117">
        <v>0</v>
      </c>
      <c r="AR63" s="117">
        <v>0</v>
      </c>
      <c r="AS63" s="117">
        <v>0</v>
      </c>
      <c r="AT63" s="117">
        <v>0</v>
      </c>
      <c r="AU63" s="117">
        <v>0</v>
      </c>
      <c r="AV63" s="117">
        <v>0</v>
      </c>
      <c r="AW63" s="117">
        <v>0</v>
      </c>
      <c r="AX63" s="117">
        <v>0</v>
      </c>
      <c r="AY63" s="117">
        <v>0</v>
      </c>
      <c r="AZ63" s="117">
        <v>1</v>
      </c>
      <c r="BA63" s="117">
        <v>0</v>
      </c>
      <c r="BB63" s="117">
        <v>0</v>
      </c>
      <c r="BC63" s="219">
        <v>1</v>
      </c>
      <c r="BD63" s="219">
        <v>0</v>
      </c>
      <c r="BE63" s="219">
        <v>0</v>
      </c>
      <c r="BF63" s="219">
        <v>2</v>
      </c>
      <c r="BG63" s="219">
        <v>2</v>
      </c>
      <c r="BH63" s="219">
        <v>4</v>
      </c>
      <c r="BI63" s="219">
        <v>3</v>
      </c>
      <c r="BJ63" s="219">
        <v>6</v>
      </c>
      <c r="BK63" s="219">
        <v>7</v>
      </c>
      <c r="BL63" s="219">
        <v>8</v>
      </c>
      <c r="BM63" s="219">
        <v>7</v>
      </c>
      <c r="BN63" s="219">
        <v>9</v>
      </c>
      <c r="BO63" s="219">
        <v>11</v>
      </c>
      <c r="BP63" s="219">
        <v>13</v>
      </c>
      <c r="BQ63" s="219">
        <v>21</v>
      </c>
      <c r="BR63" s="219">
        <v>18</v>
      </c>
      <c r="BS63" s="219">
        <v>23</v>
      </c>
      <c r="BT63" s="219">
        <v>23</v>
      </c>
      <c r="BU63" s="219">
        <v>22</v>
      </c>
      <c r="BV63" s="219">
        <v>23</v>
      </c>
      <c r="BW63" s="219">
        <v>30</v>
      </c>
      <c r="BX63" s="219">
        <v>42</v>
      </c>
      <c r="BY63" s="219">
        <v>32</v>
      </c>
      <c r="BZ63" s="219">
        <v>34</v>
      </c>
      <c r="CA63" s="219">
        <v>39</v>
      </c>
      <c r="CB63" s="219">
        <v>47</v>
      </c>
      <c r="CC63" s="219">
        <v>24</v>
      </c>
      <c r="CD63" s="219">
        <v>46</v>
      </c>
      <c r="CE63" s="219">
        <v>43</v>
      </c>
      <c r="CF63" s="219">
        <v>23</v>
      </c>
      <c r="CG63" s="219">
        <v>27</v>
      </c>
      <c r="CH63" s="219">
        <v>24</v>
      </c>
      <c r="CI63" s="219">
        <v>32</v>
      </c>
      <c r="CJ63" s="219">
        <v>29</v>
      </c>
      <c r="CK63" s="219">
        <v>33</v>
      </c>
      <c r="CL63" s="219">
        <v>25</v>
      </c>
      <c r="CM63" s="219">
        <v>31</v>
      </c>
      <c r="CN63" s="219">
        <v>26</v>
      </c>
      <c r="CO63" s="219">
        <v>26</v>
      </c>
      <c r="CP63" s="219">
        <v>23</v>
      </c>
      <c r="CQ63" s="219">
        <v>17</v>
      </c>
      <c r="CR63" s="219">
        <v>19</v>
      </c>
      <c r="CS63" s="219">
        <v>15</v>
      </c>
      <c r="CT63" s="219">
        <v>27</v>
      </c>
      <c r="CU63" s="219">
        <v>13</v>
      </c>
      <c r="CV63" s="219">
        <v>17</v>
      </c>
      <c r="CW63" s="219">
        <v>15</v>
      </c>
      <c r="CX63" s="219">
        <v>26</v>
      </c>
      <c r="CY63" s="219">
        <v>6</v>
      </c>
      <c r="CZ63" s="219">
        <v>7</v>
      </c>
      <c r="DA63" s="219">
        <v>10</v>
      </c>
      <c r="DB63" s="219">
        <v>17</v>
      </c>
      <c r="DC63" s="219">
        <v>14</v>
      </c>
      <c r="DD63" s="219">
        <v>19</v>
      </c>
      <c r="DE63" s="219">
        <v>16</v>
      </c>
      <c r="DF63" s="219">
        <v>6</v>
      </c>
      <c r="DG63" s="219">
        <v>11</v>
      </c>
      <c r="DH63" s="219">
        <v>5</v>
      </c>
      <c r="DI63" s="219">
        <v>8</v>
      </c>
      <c r="DJ63" s="219">
        <v>7</v>
      </c>
      <c r="DK63" s="219">
        <v>7</v>
      </c>
      <c r="DL63" s="219">
        <v>6</v>
      </c>
      <c r="DM63" s="219">
        <v>4</v>
      </c>
      <c r="DN63" s="219">
        <v>4</v>
      </c>
      <c r="DO63" s="219">
        <v>6</v>
      </c>
      <c r="DP63" s="219">
        <v>4</v>
      </c>
      <c r="DQ63" s="219">
        <v>6</v>
      </c>
      <c r="DR63" s="219">
        <v>1</v>
      </c>
      <c r="DS63" s="219">
        <v>9</v>
      </c>
      <c r="DT63" s="219">
        <v>6</v>
      </c>
      <c r="DU63" s="219">
        <v>6</v>
      </c>
      <c r="DV63" s="219">
        <v>3</v>
      </c>
      <c r="DW63" s="219">
        <v>8</v>
      </c>
      <c r="DX63" s="219">
        <v>11</v>
      </c>
      <c r="DY63" s="219">
        <v>5</v>
      </c>
      <c r="DZ63" s="219">
        <v>10</v>
      </c>
      <c r="EA63" s="219">
        <v>7</v>
      </c>
      <c r="EB63" s="219">
        <v>3</v>
      </c>
      <c r="EC63" s="219">
        <v>2</v>
      </c>
      <c r="ED63" s="219">
        <v>7</v>
      </c>
      <c r="EE63" s="219">
        <v>2</v>
      </c>
      <c r="EF63" s="219">
        <v>5</v>
      </c>
      <c r="EG63" s="219">
        <v>2</v>
      </c>
      <c r="EH63" s="219">
        <v>2</v>
      </c>
      <c r="EI63" s="219">
        <v>1</v>
      </c>
      <c r="EJ63" s="219">
        <v>3</v>
      </c>
      <c r="EK63" s="219">
        <v>3</v>
      </c>
      <c r="EL63" s="219">
        <v>0</v>
      </c>
      <c r="EM63" s="219">
        <v>0</v>
      </c>
      <c r="EN63" s="219">
        <v>2</v>
      </c>
      <c r="EO63" s="219">
        <v>2</v>
      </c>
      <c r="EP63" s="219">
        <v>2</v>
      </c>
      <c r="EQ63" s="219">
        <v>0</v>
      </c>
      <c r="ER63" s="219">
        <v>1</v>
      </c>
      <c r="ES63" s="219">
        <v>1</v>
      </c>
      <c r="ET63" s="219">
        <v>0</v>
      </c>
      <c r="EU63" s="219">
        <v>0</v>
      </c>
      <c r="EV63" s="219">
        <v>0</v>
      </c>
      <c r="EW63" s="219">
        <v>2</v>
      </c>
      <c r="EX63" s="219">
        <v>0</v>
      </c>
      <c r="EY63" s="219"/>
      <c r="EZ63" s="116"/>
      <c r="FA63" s="116"/>
      <c r="FB63" s="116"/>
      <c r="FC63" s="41"/>
      <c r="FD63" s="41"/>
      <c r="FE63" s="41"/>
      <c r="FF63" s="41"/>
    </row>
    <row r="64" spans="1:162" s="136" customFormat="1" x14ac:dyDescent="0.25">
      <c r="A64" s="116"/>
      <c r="B64" s="116"/>
      <c r="C64" s="141" t="s">
        <v>1995</v>
      </c>
      <c r="D64" s="159">
        <f t="shared" ref="D64:AI64" si="207">SUM(D57:D63)-D54</f>
        <v>0</v>
      </c>
      <c r="E64" s="159">
        <f t="shared" si="207"/>
        <v>0</v>
      </c>
      <c r="F64" s="159">
        <f t="shared" si="207"/>
        <v>0</v>
      </c>
      <c r="G64" s="159">
        <f t="shared" si="207"/>
        <v>0</v>
      </c>
      <c r="H64" s="159">
        <f t="shared" si="207"/>
        <v>0</v>
      </c>
      <c r="I64" s="159">
        <f t="shared" si="207"/>
        <v>0</v>
      </c>
      <c r="J64" s="159">
        <f t="shared" si="207"/>
        <v>0</v>
      </c>
      <c r="K64" s="159">
        <f t="shared" si="207"/>
        <v>0</v>
      </c>
      <c r="L64" s="159">
        <f t="shared" si="207"/>
        <v>0</v>
      </c>
      <c r="M64" s="159">
        <f t="shared" si="207"/>
        <v>0</v>
      </c>
      <c r="N64" s="159">
        <f t="shared" si="207"/>
        <v>0</v>
      </c>
      <c r="O64" s="159">
        <f t="shared" si="207"/>
        <v>0</v>
      </c>
      <c r="P64" s="159">
        <f t="shared" si="207"/>
        <v>0</v>
      </c>
      <c r="Q64" s="159">
        <f t="shared" si="207"/>
        <v>0</v>
      </c>
      <c r="R64" s="159">
        <f t="shared" si="207"/>
        <v>0</v>
      </c>
      <c r="S64" s="159">
        <f t="shared" si="207"/>
        <v>0</v>
      </c>
      <c r="T64" s="159">
        <f t="shared" si="207"/>
        <v>0</v>
      </c>
      <c r="U64" s="159">
        <f t="shared" si="207"/>
        <v>0</v>
      </c>
      <c r="V64" s="159">
        <f t="shared" si="207"/>
        <v>0</v>
      </c>
      <c r="W64" s="159">
        <f t="shared" si="207"/>
        <v>0</v>
      </c>
      <c r="X64" s="159">
        <f t="shared" si="207"/>
        <v>0</v>
      </c>
      <c r="Y64" s="159">
        <f t="shared" si="207"/>
        <v>0</v>
      </c>
      <c r="Z64" s="159">
        <f t="shared" si="207"/>
        <v>0</v>
      </c>
      <c r="AA64" s="159">
        <f t="shared" si="207"/>
        <v>0</v>
      </c>
      <c r="AB64" s="159">
        <f t="shared" si="207"/>
        <v>0</v>
      </c>
      <c r="AC64" s="159">
        <f t="shared" si="207"/>
        <v>0</v>
      </c>
      <c r="AD64" s="159">
        <f t="shared" si="207"/>
        <v>0</v>
      </c>
      <c r="AE64" s="159">
        <f t="shared" si="207"/>
        <v>0</v>
      </c>
      <c r="AF64" s="159">
        <f t="shared" si="207"/>
        <v>0</v>
      </c>
      <c r="AG64" s="159">
        <f t="shared" si="207"/>
        <v>0</v>
      </c>
      <c r="AH64" s="159">
        <f t="shared" si="207"/>
        <v>0</v>
      </c>
      <c r="AI64" s="159">
        <f t="shared" si="207"/>
        <v>0</v>
      </c>
      <c r="AJ64" s="159">
        <f t="shared" ref="AJ64:BO64" si="208">SUM(AJ57:AJ63)-AJ54</f>
        <v>0</v>
      </c>
      <c r="AK64" s="159">
        <f t="shared" si="208"/>
        <v>0</v>
      </c>
      <c r="AL64" s="159">
        <f t="shared" si="208"/>
        <v>0</v>
      </c>
      <c r="AM64" s="159">
        <f t="shared" si="208"/>
        <v>0</v>
      </c>
      <c r="AN64" s="159">
        <f t="shared" si="208"/>
        <v>0</v>
      </c>
      <c r="AO64" s="159">
        <f t="shared" si="208"/>
        <v>0</v>
      </c>
      <c r="AP64" s="159">
        <f t="shared" si="208"/>
        <v>0</v>
      </c>
      <c r="AQ64" s="159">
        <f t="shared" si="208"/>
        <v>0</v>
      </c>
      <c r="AR64" s="159">
        <f t="shared" si="208"/>
        <v>0</v>
      </c>
      <c r="AS64" s="159">
        <f t="shared" si="208"/>
        <v>0</v>
      </c>
      <c r="AT64" s="159">
        <f t="shared" si="208"/>
        <v>0</v>
      </c>
      <c r="AU64" s="159">
        <f t="shared" si="208"/>
        <v>0</v>
      </c>
      <c r="AV64" s="159">
        <f t="shared" si="208"/>
        <v>0</v>
      </c>
      <c r="AW64" s="159">
        <f t="shared" si="208"/>
        <v>0</v>
      </c>
      <c r="AX64" s="159">
        <f t="shared" si="208"/>
        <v>0</v>
      </c>
      <c r="AY64" s="159">
        <f t="shared" si="208"/>
        <v>0</v>
      </c>
      <c r="AZ64" s="159">
        <f t="shared" si="208"/>
        <v>0</v>
      </c>
      <c r="BA64" s="159">
        <f t="shared" si="208"/>
        <v>0</v>
      </c>
      <c r="BB64" s="159">
        <f t="shared" si="208"/>
        <v>0</v>
      </c>
      <c r="BC64" s="159">
        <f t="shared" si="208"/>
        <v>0</v>
      </c>
      <c r="BD64" s="159">
        <f t="shared" si="208"/>
        <v>0</v>
      </c>
      <c r="BE64" s="159">
        <f t="shared" si="208"/>
        <v>0</v>
      </c>
      <c r="BF64" s="159">
        <f t="shared" si="208"/>
        <v>0</v>
      </c>
      <c r="BG64" s="159">
        <f t="shared" si="208"/>
        <v>0</v>
      </c>
      <c r="BH64" s="159">
        <f t="shared" si="208"/>
        <v>0</v>
      </c>
      <c r="BI64" s="159">
        <f t="shared" si="208"/>
        <v>0</v>
      </c>
      <c r="BJ64" s="159">
        <f t="shared" si="208"/>
        <v>0</v>
      </c>
      <c r="BK64" s="159">
        <f t="shared" si="208"/>
        <v>0</v>
      </c>
      <c r="BL64" s="159">
        <f t="shared" si="208"/>
        <v>0</v>
      </c>
      <c r="BM64" s="159">
        <f t="shared" si="208"/>
        <v>0</v>
      </c>
      <c r="BN64" s="159">
        <f t="shared" si="208"/>
        <v>0</v>
      </c>
      <c r="BO64" s="159">
        <f t="shared" si="208"/>
        <v>0</v>
      </c>
      <c r="BP64" s="159">
        <f t="shared" ref="BP64:CU64" si="209">SUM(BP57:BP63)-BP54</f>
        <v>0</v>
      </c>
      <c r="BQ64" s="159">
        <f t="shared" si="209"/>
        <v>0</v>
      </c>
      <c r="BR64" s="159">
        <f t="shared" si="209"/>
        <v>0</v>
      </c>
      <c r="BS64" s="159">
        <f t="shared" si="209"/>
        <v>0</v>
      </c>
      <c r="BT64" s="159">
        <f t="shared" si="209"/>
        <v>0</v>
      </c>
      <c r="BU64" s="159">
        <f t="shared" si="209"/>
        <v>0</v>
      </c>
      <c r="BV64" s="159">
        <f t="shared" si="209"/>
        <v>0</v>
      </c>
      <c r="BW64" s="159">
        <f t="shared" si="209"/>
        <v>0</v>
      </c>
      <c r="BX64" s="159">
        <f t="shared" si="209"/>
        <v>0</v>
      </c>
      <c r="BY64" s="159">
        <f t="shared" si="209"/>
        <v>0</v>
      </c>
      <c r="BZ64" s="159">
        <f t="shared" si="209"/>
        <v>0</v>
      </c>
      <c r="CA64" s="159">
        <f t="shared" si="209"/>
        <v>0</v>
      </c>
      <c r="CB64" s="159">
        <f t="shared" si="209"/>
        <v>0</v>
      </c>
      <c r="CC64" s="159">
        <f t="shared" si="209"/>
        <v>0</v>
      </c>
      <c r="CD64" s="159">
        <f t="shared" si="209"/>
        <v>0</v>
      </c>
      <c r="CE64" s="159">
        <f t="shared" si="209"/>
        <v>0</v>
      </c>
      <c r="CF64" s="159">
        <f t="shared" si="209"/>
        <v>0</v>
      </c>
      <c r="CG64" s="159">
        <f t="shared" si="209"/>
        <v>0</v>
      </c>
      <c r="CH64" s="159">
        <f t="shared" si="209"/>
        <v>0</v>
      </c>
      <c r="CI64" s="159">
        <f t="shared" si="209"/>
        <v>0</v>
      </c>
      <c r="CJ64" s="159">
        <f t="shared" si="209"/>
        <v>0</v>
      </c>
      <c r="CK64" s="159">
        <f t="shared" si="209"/>
        <v>0</v>
      </c>
      <c r="CL64" s="159">
        <f t="shared" si="209"/>
        <v>0</v>
      </c>
      <c r="CM64" s="159">
        <f t="shared" si="209"/>
        <v>0</v>
      </c>
      <c r="CN64" s="159">
        <f t="shared" si="209"/>
        <v>0</v>
      </c>
      <c r="CO64" s="159">
        <f t="shared" si="209"/>
        <v>0</v>
      </c>
      <c r="CP64" s="159">
        <f t="shared" si="209"/>
        <v>0</v>
      </c>
      <c r="CQ64" s="159">
        <f t="shared" si="209"/>
        <v>0</v>
      </c>
      <c r="CR64" s="159">
        <f t="shared" si="209"/>
        <v>0</v>
      </c>
      <c r="CS64" s="159">
        <f t="shared" si="209"/>
        <v>0</v>
      </c>
      <c r="CT64" s="159">
        <f t="shared" si="209"/>
        <v>0</v>
      </c>
      <c r="CU64" s="159">
        <f t="shared" si="209"/>
        <v>0</v>
      </c>
      <c r="CV64" s="159">
        <f t="shared" ref="CV64:DS64" si="210">SUM(CV57:CV63)-CV54</f>
        <v>0</v>
      </c>
      <c r="CW64" s="159">
        <f t="shared" si="210"/>
        <v>0</v>
      </c>
      <c r="CX64" s="159">
        <f t="shared" si="210"/>
        <v>0</v>
      </c>
      <c r="CY64" s="159">
        <f t="shared" si="210"/>
        <v>0</v>
      </c>
      <c r="CZ64" s="159">
        <f t="shared" si="210"/>
        <v>0</v>
      </c>
      <c r="DA64" s="159">
        <f t="shared" si="210"/>
        <v>0</v>
      </c>
      <c r="DB64" s="159">
        <f t="shared" si="210"/>
        <v>0</v>
      </c>
      <c r="DC64" s="159">
        <f t="shared" si="210"/>
        <v>0</v>
      </c>
      <c r="DD64" s="159">
        <f t="shared" si="210"/>
        <v>0</v>
      </c>
      <c r="DE64" s="159">
        <f t="shared" si="210"/>
        <v>0</v>
      </c>
      <c r="DF64" s="159">
        <f t="shared" si="210"/>
        <v>0</v>
      </c>
      <c r="DG64" s="159">
        <f t="shared" si="210"/>
        <v>0</v>
      </c>
      <c r="DH64" s="159">
        <f t="shared" si="210"/>
        <v>0</v>
      </c>
      <c r="DI64" s="159">
        <f t="shared" si="210"/>
        <v>0</v>
      </c>
      <c r="DJ64" s="159">
        <f t="shared" si="210"/>
        <v>0</v>
      </c>
      <c r="DK64" s="159">
        <f t="shared" si="210"/>
        <v>0</v>
      </c>
      <c r="DL64" s="159">
        <f t="shared" si="210"/>
        <v>0</v>
      </c>
      <c r="DM64" s="159">
        <f t="shared" si="210"/>
        <v>0</v>
      </c>
      <c r="DN64" s="159">
        <f t="shared" si="210"/>
        <v>0</v>
      </c>
      <c r="DO64" s="159">
        <f t="shared" si="210"/>
        <v>0</v>
      </c>
      <c r="DP64" s="159">
        <f t="shared" si="210"/>
        <v>0</v>
      </c>
      <c r="DQ64" s="159">
        <f t="shared" si="210"/>
        <v>0</v>
      </c>
      <c r="DR64" s="159">
        <f t="shared" si="210"/>
        <v>0</v>
      </c>
      <c r="DS64" s="159">
        <f t="shared" si="210"/>
        <v>0</v>
      </c>
      <c r="DT64" s="159">
        <f t="shared" ref="DT64:DU64" si="211">SUM(DT57:DT63)-DT54</f>
        <v>0</v>
      </c>
      <c r="DU64" s="159">
        <f t="shared" si="211"/>
        <v>0</v>
      </c>
      <c r="DV64" s="159">
        <f t="shared" ref="DV64:DX64" si="212">SUM(DV57:DV63)-DV54</f>
        <v>0</v>
      </c>
      <c r="DW64" s="159">
        <f t="shared" si="212"/>
        <v>0</v>
      </c>
      <c r="DX64" s="159">
        <f t="shared" si="212"/>
        <v>0</v>
      </c>
      <c r="DY64" s="159">
        <f t="shared" ref="DY64:DZ64" si="213">SUM(DY57:DY63)-DY54</f>
        <v>0</v>
      </c>
      <c r="DZ64" s="159">
        <f t="shared" si="213"/>
        <v>0</v>
      </c>
      <c r="EA64" s="159">
        <f t="shared" ref="EA64:EB64" si="214">SUM(EA57:EA63)-EA54</f>
        <v>0</v>
      </c>
      <c r="EB64" s="159">
        <f t="shared" si="214"/>
        <v>0</v>
      </c>
      <c r="EC64" s="159">
        <f t="shared" ref="EC64:ED64" si="215">SUM(EC57:EC63)-EC54</f>
        <v>0</v>
      </c>
      <c r="ED64" s="159">
        <f t="shared" si="215"/>
        <v>0</v>
      </c>
      <c r="EE64" s="159">
        <f t="shared" ref="EE64:EF64" si="216">SUM(EE57:EE63)-EE54</f>
        <v>0</v>
      </c>
      <c r="EF64" s="159">
        <f t="shared" si="216"/>
        <v>0</v>
      </c>
      <c r="EG64" s="159">
        <f t="shared" ref="EG64:EH64" si="217">SUM(EG57:EG63)-EG54</f>
        <v>0</v>
      </c>
      <c r="EH64" s="159">
        <f t="shared" si="217"/>
        <v>0</v>
      </c>
      <c r="EI64" s="159">
        <f t="shared" ref="EI64:EJ64" si="218">SUM(EI57:EI63)-EI54</f>
        <v>0</v>
      </c>
      <c r="EJ64" s="159">
        <f t="shared" si="218"/>
        <v>0</v>
      </c>
      <c r="EK64" s="159">
        <f t="shared" ref="EK64:EL64" si="219">SUM(EK57:EK63)-EK54</f>
        <v>0</v>
      </c>
      <c r="EL64" s="159">
        <f t="shared" si="219"/>
        <v>0</v>
      </c>
      <c r="EM64" s="159">
        <f t="shared" ref="EM64:EN64" si="220">SUM(EM57:EM63)-EM54</f>
        <v>0</v>
      </c>
      <c r="EN64" s="159">
        <f t="shared" si="220"/>
        <v>0</v>
      </c>
      <c r="EO64" s="159">
        <f t="shared" ref="EO64:EP64" si="221">SUM(EO57:EO63)-EO54</f>
        <v>0</v>
      </c>
      <c r="EP64" s="159">
        <f t="shared" si="221"/>
        <v>0</v>
      </c>
      <c r="EQ64" s="159">
        <f t="shared" ref="EQ64:ER64" si="222">SUM(EQ57:EQ63)-EQ54</f>
        <v>0</v>
      </c>
      <c r="ER64" s="159">
        <f t="shared" si="222"/>
        <v>0</v>
      </c>
      <c r="ES64" s="159">
        <f t="shared" ref="ES64:ET64" si="223">SUM(ES57:ES63)-ES54</f>
        <v>0</v>
      </c>
      <c r="ET64" s="159">
        <f t="shared" si="223"/>
        <v>0</v>
      </c>
      <c r="EU64" s="159">
        <f t="shared" ref="EU64:EV64" si="224">SUM(EU57:EU63)-EU54</f>
        <v>0</v>
      </c>
      <c r="EV64" s="159">
        <f t="shared" si="224"/>
        <v>0</v>
      </c>
      <c r="EW64" s="159">
        <f t="shared" ref="EW64:EX64" si="225">SUM(EW57:EW63)-EW54</f>
        <v>0</v>
      </c>
      <c r="EX64" s="159">
        <f t="shared" si="225"/>
        <v>0</v>
      </c>
      <c r="EY64" s="159"/>
      <c r="EZ64" s="159"/>
      <c r="FA64" s="159"/>
      <c r="FB64" s="159"/>
      <c r="FC64" s="41"/>
      <c r="FD64" s="41"/>
      <c r="FE64" s="41"/>
      <c r="FF64" s="41"/>
    </row>
    <row r="65" spans="1:162" s="136" customFormat="1" x14ac:dyDescent="0.25">
      <c r="A65" s="116"/>
      <c r="B65" s="116"/>
      <c r="FC65" s="41"/>
      <c r="FD65" s="41"/>
      <c r="FE65" s="41"/>
      <c r="FF65" s="41"/>
    </row>
    <row r="66" spans="1:162" s="136" customFormat="1" x14ac:dyDescent="0.25">
      <c r="A66" s="116"/>
      <c r="B66" s="223" t="s">
        <v>2013</v>
      </c>
      <c r="C66" s="224" t="s">
        <v>1992</v>
      </c>
      <c r="D66" s="144">
        <f>SUM($D57:D57)</f>
        <v>0</v>
      </c>
      <c r="E66" s="144">
        <f>SUM($D57:E57)</f>
        <v>0</v>
      </c>
      <c r="F66" s="144">
        <f>SUM($D57:F57)</f>
        <v>0</v>
      </c>
      <c r="G66" s="144">
        <f>SUM($D57:G57)</f>
        <v>0</v>
      </c>
      <c r="H66" s="144">
        <f>SUM($D57:H57)</f>
        <v>0</v>
      </c>
      <c r="I66" s="144">
        <f>SUM($D57:I57)</f>
        <v>0</v>
      </c>
      <c r="J66" s="144">
        <f>SUM($D57:J57)</f>
        <v>0</v>
      </c>
      <c r="K66" s="144">
        <f>SUM($D57:K57)</f>
        <v>0</v>
      </c>
      <c r="L66" s="144">
        <f>SUM($D57:L57)</f>
        <v>0</v>
      </c>
      <c r="M66" s="144">
        <f>SUM($D57:M57)</f>
        <v>0</v>
      </c>
      <c r="N66" s="144">
        <f>SUM($D57:N57)</f>
        <v>0</v>
      </c>
      <c r="O66" s="144">
        <f>SUM($D57:O57)</f>
        <v>0</v>
      </c>
      <c r="P66" s="144">
        <f>SUM($D57:P57)</f>
        <v>0</v>
      </c>
      <c r="Q66" s="144">
        <f>SUM($D57:Q57)</f>
        <v>0</v>
      </c>
      <c r="R66" s="144">
        <f>SUM($D57:R57)</f>
        <v>0</v>
      </c>
      <c r="S66" s="144">
        <f>SUM($D57:S57)</f>
        <v>0</v>
      </c>
      <c r="T66" s="144">
        <f>SUM($D57:T57)</f>
        <v>0</v>
      </c>
      <c r="U66" s="144">
        <f>SUM($D57:U57)</f>
        <v>0</v>
      </c>
      <c r="V66" s="144">
        <f>SUM($D57:V57)</f>
        <v>0</v>
      </c>
      <c r="W66" s="144">
        <f>SUM($D57:W57)</f>
        <v>0</v>
      </c>
      <c r="X66" s="144">
        <f>SUM($D57:X57)</f>
        <v>0</v>
      </c>
      <c r="Y66" s="144">
        <f>SUM($D57:Y57)</f>
        <v>0</v>
      </c>
      <c r="Z66" s="144">
        <f>SUM($D57:Z57)</f>
        <v>0</v>
      </c>
      <c r="AA66" s="144">
        <f>SUM($D57:AA57)</f>
        <v>0</v>
      </c>
      <c r="AB66" s="144">
        <f>SUM($D57:AB57)</f>
        <v>0</v>
      </c>
      <c r="AC66" s="144">
        <f>SUM($D57:AC57)</f>
        <v>0</v>
      </c>
      <c r="AD66" s="144">
        <f>SUM($D57:AD57)</f>
        <v>0</v>
      </c>
      <c r="AE66" s="144">
        <f>SUM($D57:AE57)</f>
        <v>0</v>
      </c>
      <c r="AF66" s="144">
        <f>SUM($D57:AF57)</f>
        <v>0</v>
      </c>
      <c r="AG66" s="144">
        <f>SUM($D57:AG57)</f>
        <v>0</v>
      </c>
      <c r="AH66" s="144">
        <f>SUM($D57:AH57)</f>
        <v>0</v>
      </c>
      <c r="AI66" s="144">
        <f>SUM($D57:AI57)</f>
        <v>0</v>
      </c>
      <c r="AJ66" s="144">
        <f>SUM($D57:AJ57)</f>
        <v>0</v>
      </c>
      <c r="AK66" s="144">
        <f>SUM($D57:AK57)</f>
        <v>0</v>
      </c>
      <c r="AL66" s="144">
        <f>SUM($D57:AL57)</f>
        <v>0</v>
      </c>
      <c r="AM66" s="144">
        <f>SUM($D57:AM57)</f>
        <v>0</v>
      </c>
      <c r="AN66" s="144">
        <f>SUM($D57:AN57)</f>
        <v>0</v>
      </c>
      <c r="AO66" s="144">
        <f>SUM($D57:AO57)</f>
        <v>0</v>
      </c>
      <c r="AP66" s="144">
        <f>SUM($D57:AP57)</f>
        <v>0</v>
      </c>
      <c r="AQ66" s="144">
        <f>SUM($D57:AQ57)</f>
        <v>1</v>
      </c>
      <c r="AR66" s="144">
        <f>SUM($D57:AR57)</f>
        <v>1</v>
      </c>
      <c r="AS66" s="144">
        <f>SUM($D57:AS57)</f>
        <v>1</v>
      </c>
      <c r="AT66" s="144">
        <f>SUM($D57:AT57)</f>
        <v>1</v>
      </c>
      <c r="AU66" s="144">
        <f>SUM($D57:AU57)</f>
        <v>2</v>
      </c>
      <c r="AV66" s="144">
        <f>SUM($D57:AV57)</f>
        <v>2</v>
      </c>
      <c r="AW66" s="144">
        <f>SUM($D57:AW57)</f>
        <v>2</v>
      </c>
      <c r="AX66" s="144">
        <f>SUM($D57:AX57)</f>
        <v>3</v>
      </c>
      <c r="AY66" s="144">
        <f>SUM($D57:AY57)</f>
        <v>3</v>
      </c>
      <c r="AZ66" s="144">
        <f>SUM($D57:AZ57)</f>
        <v>3</v>
      </c>
      <c r="BA66" s="144">
        <f>SUM($D57:BA57)</f>
        <v>3</v>
      </c>
      <c r="BB66" s="144">
        <f>SUM($D57:BB57)</f>
        <v>4</v>
      </c>
      <c r="BC66" s="144">
        <f>SUM($D57:BC57)</f>
        <v>6</v>
      </c>
      <c r="BD66" s="144">
        <f>SUM($D57:BD57)</f>
        <v>8</v>
      </c>
      <c r="BE66" s="144">
        <f>SUM($D57:BE57)</f>
        <v>9</v>
      </c>
      <c r="BF66" s="144">
        <f>SUM($D57:BF57)</f>
        <v>10</v>
      </c>
      <c r="BG66" s="144">
        <f>SUM($D57:BG57)</f>
        <v>15</v>
      </c>
      <c r="BH66" s="144">
        <f>SUM($D57:BH57)</f>
        <v>19</v>
      </c>
      <c r="BI66" s="144">
        <f>SUM($D57:BI57)</f>
        <v>21</v>
      </c>
      <c r="BJ66" s="144">
        <f>SUM($D57:BJ57)</f>
        <v>32</v>
      </c>
      <c r="BK66" s="144">
        <f>SUM($D57:BK57)</f>
        <v>44</v>
      </c>
      <c r="BL66" s="144">
        <f>SUM($D57:BL57)</f>
        <v>55</v>
      </c>
      <c r="BM66" s="144">
        <f>SUM($D57:BM57)</f>
        <v>74</v>
      </c>
      <c r="BN66" s="144">
        <f>SUM($D57:BN57)</f>
        <v>100</v>
      </c>
      <c r="BO66" s="144">
        <f>SUM($D57:BO57)</f>
        <v>136</v>
      </c>
      <c r="BP66" s="144">
        <f>SUM($D57:BP57)</f>
        <v>174</v>
      </c>
      <c r="BQ66" s="144">
        <f>SUM($D57:BQ57)</f>
        <v>202</v>
      </c>
      <c r="BR66" s="144">
        <f>SUM($D57:BR57)</f>
        <v>245</v>
      </c>
      <c r="BS66" s="144">
        <f>SUM($D57:BS57)</f>
        <v>290</v>
      </c>
      <c r="BT66" s="144">
        <f>SUM($D57:BT57)</f>
        <v>360</v>
      </c>
      <c r="BU66" s="144">
        <f>SUM($D57:BU57)</f>
        <v>422</v>
      </c>
      <c r="BV66" s="144">
        <f>SUM($D57:BV57)</f>
        <v>486</v>
      </c>
      <c r="BW66" s="144">
        <f>SUM($D57:BW57)</f>
        <v>566</v>
      </c>
      <c r="BX66" s="144">
        <f>SUM($D57:BX57)</f>
        <v>637</v>
      </c>
      <c r="BY66" s="144">
        <f>SUM($D57:BY57)</f>
        <v>713</v>
      </c>
      <c r="BZ66" s="144">
        <f>SUM($D57:BZ57)</f>
        <v>784</v>
      </c>
      <c r="CA66" s="144">
        <f>SUM($D57:CA57)</f>
        <v>877</v>
      </c>
      <c r="CB66" s="144">
        <f>SUM($D57:CB57)</f>
        <v>988</v>
      </c>
      <c r="CC66" s="144">
        <f>SUM($D57:CC57)</f>
        <v>1075</v>
      </c>
      <c r="CD66" s="144">
        <f>SUM($D57:CD57)</f>
        <v>1149</v>
      </c>
      <c r="CE66" s="144">
        <f>SUM($D57:CE57)</f>
        <v>1241</v>
      </c>
      <c r="CF66" s="144">
        <f>SUM($D57:CF57)</f>
        <v>1342</v>
      </c>
      <c r="CG66" s="144">
        <f>SUM($D57:CG57)</f>
        <v>1420</v>
      </c>
      <c r="CH66" s="144">
        <f>SUM($D57:CH57)</f>
        <v>1481</v>
      </c>
      <c r="CI66" s="144">
        <f>SUM($D57:CI57)</f>
        <v>1563</v>
      </c>
      <c r="CJ66" s="144">
        <f>SUM($D57:CJ57)</f>
        <v>1637</v>
      </c>
      <c r="CK66" s="144">
        <f>SUM($D57:CK57)</f>
        <v>1723</v>
      </c>
      <c r="CL66" s="144">
        <f>SUM($D57:CL57)</f>
        <v>1787</v>
      </c>
      <c r="CM66" s="144">
        <f>SUM($D57:CM57)</f>
        <v>1854</v>
      </c>
      <c r="CN66" s="144">
        <f>SUM($D57:CN57)</f>
        <v>1921</v>
      </c>
      <c r="CO66" s="144">
        <f>SUM($D57:CO57)</f>
        <v>1996</v>
      </c>
      <c r="CP66" s="144">
        <f>SUM($D57:CP57)</f>
        <v>2063</v>
      </c>
      <c r="CQ66" s="144">
        <f>SUM($D57:CQ57)</f>
        <v>2112</v>
      </c>
      <c r="CR66" s="144">
        <f>SUM($D57:CR57)</f>
        <v>2178</v>
      </c>
      <c r="CS66" s="144">
        <f>SUM($D57:CS57)</f>
        <v>2232</v>
      </c>
      <c r="CT66" s="144">
        <f>SUM($D57:CT57)</f>
        <v>2280</v>
      </c>
      <c r="CU66" s="144">
        <f>SUM($D57:CU57)</f>
        <v>2326</v>
      </c>
      <c r="CV66" s="144">
        <f>SUM($D57:CV57)</f>
        <v>2384</v>
      </c>
      <c r="CW66" s="144">
        <f>SUM($D57:CW57)</f>
        <v>2416</v>
      </c>
      <c r="CX66" s="144">
        <f>SUM($D57:CX57)</f>
        <v>2461</v>
      </c>
      <c r="CY66" s="144">
        <f>SUM($D57:CY57)</f>
        <v>2510</v>
      </c>
      <c r="CZ66" s="144">
        <f>SUM($D57:CZ57)</f>
        <v>2539</v>
      </c>
      <c r="DA66" s="144">
        <f>SUM($D57:DA57)</f>
        <v>2580</v>
      </c>
      <c r="DB66" s="144">
        <f>SUM($D57:DB57)</f>
        <v>2599</v>
      </c>
      <c r="DC66" s="144">
        <f>SUM($D57:DC57)</f>
        <v>2635</v>
      </c>
      <c r="DD66" s="144">
        <f>SUM($D57:DD57)</f>
        <v>2666</v>
      </c>
      <c r="DE66" s="144">
        <f>SUM($D57:DE57)</f>
        <v>2699</v>
      </c>
      <c r="DF66" s="144">
        <f>SUM($D57:DF57)</f>
        <v>2732</v>
      </c>
      <c r="DG66" s="144">
        <f>SUM($D57:DG57)</f>
        <v>2761</v>
      </c>
      <c r="DH66" s="144">
        <f>SUM($D57:DH57)</f>
        <v>2783</v>
      </c>
      <c r="DI66" s="144">
        <f>SUM($D57:DI57)</f>
        <v>2801</v>
      </c>
      <c r="DJ66" s="144">
        <f>SUM($D57:DJ57)</f>
        <v>2822</v>
      </c>
      <c r="DK66" s="144">
        <f>SUM($D57:DK57)</f>
        <v>2849</v>
      </c>
      <c r="DL66" s="144">
        <f>SUM($D57:DL57)</f>
        <v>2875</v>
      </c>
      <c r="DM66" s="144">
        <f>SUM($D57:DM57)</f>
        <v>2894</v>
      </c>
      <c r="DN66" s="144">
        <f>SUM($D57:DN57)</f>
        <v>2920</v>
      </c>
      <c r="DO66" s="144">
        <f>SUM($D57:DO57)</f>
        <v>2937</v>
      </c>
      <c r="DP66" s="144">
        <f>SUM($D57:DP57)</f>
        <v>2962</v>
      </c>
      <c r="DQ66" s="144">
        <f>SUM($D57:DQ57)</f>
        <v>2977</v>
      </c>
      <c r="DR66" s="144">
        <f>SUM($D57:DR57)</f>
        <v>3003</v>
      </c>
      <c r="DS66" s="144">
        <f>SUM($D57:DS57)</f>
        <v>3024</v>
      </c>
      <c r="DT66" s="144">
        <f>SUM($D57:DT57)</f>
        <v>3037</v>
      </c>
      <c r="DU66" s="144">
        <f>SUM($D57:DU57)</f>
        <v>3049</v>
      </c>
      <c r="DV66" s="144">
        <f>SUM($D57:DV57)</f>
        <v>3066</v>
      </c>
      <c r="DW66" s="144">
        <f>SUM($D57:DW57)</f>
        <v>3091</v>
      </c>
      <c r="DX66" s="144">
        <f>SUM($D57:DX57)</f>
        <v>3105</v>
      </c>
      <c r="DY66" s="144">
        <f>SUM($D57:DY57)</f>
        <v>3117</v>
      </c>
      <c r="DZ66" s="144">
        <f>SUM($D57:DZ57)</f>
        <v>3134</v>
      </c>
      <c r="EA66" s="144">
        <f>SUM($D57:EA57)</f>
        <v>3150</v>
      </c>
      <c r="EB66" s="144">
        <f>SUM($D57:EB57)</f>
        <v>3159</v>
      </c>
      <c r="EC66" s="144">
        <f>SUM($D57:EC57)</f>
        <v>3167</v>
      </c>
      <c r="ED66" s="144">
        <f>SUM($D57:ED57)</f>
        <v>3184</v>
      </c>
      <c r="EE66" s="144">
        <f>SUM($D57:EE57)</f>
        <v>3198</v>
      </c>
      <c r="EF66" s="144">
        <f>SUM($D57:EF57)</f>
        <v>3208</v>
      </c>
      <c r="EG66" s="144">
        <f>SUM($D57:EG57)</f>
        <v>3215</v>
      </c>
      <c r="EH66" s="144">
        <f>SUM($D57:EH57)</f>
        <v>3227</v>
      </c>
      <c r="EI66" s="144">
        <f>SUM($D57:EI57)</f>
        <v>3232</v>
      </c>
      <c r="EJ66" s="144">
        <f>SUM($D57:EJ57)</f>
        <v>3241</v>
      </c>
      <c r="EK66" s="144">
        <f>SUM($D57:EK57)</f>
        <v>3246</v>
      </c>
      <c r="EL66" s="144">
        <f>SUM($D57:EL57)</f>
        <v>3252</v>
      </c>
      <c r="EM66" s="144">
        <f>SUM($D57:EM57)</f>
        <v>3260</v>
      </c>
      <c r="EN66" s="144">
        <f>SUM($D57:EN57)</f>
        <v>3260</v>
      </c>
      <c r="EO66" s="144">
        <f>SUM($D57:EO57)</f>
        <v>3269</v>
      </c>
      <c r="EP66" s="144">
        <f>SUM($D57:EP57)</f>
        <v>3274</v>
      </c>
      <c r="EQ66" s="144">
        <f>SUM($D57:EQ57)</f>
        <v>3278</v>
      </c>
      <c r="ER66" s="144">
        <f>SUM($D57:ER57)</f>
        <v>3285</v>
      </c>
      <c r="ES66" s="144">
        <f>SUM($D57:ES57)</f>
        <v>3288</v>
      </c>
      <c r="ET66" s="144">
        <f>SUM($D57:ET57)</f>
        <v>3295</v>
      </c>
      <c r="EU66" s="144">
        <f>SUM($D57:EU57)</f>
        <v>3298</v>
      </c>
      <c r="EV66" s="144">
        <f>SUM($D57:EV57)</f>
        <v>3303</v>
      </c>
      <c r="EW66" s="144">
        <f>SUM($D57:EW57)</f>
        <v>3303</v>
      </c>
      <c r="EX66" s="144">
        <f>SUM($D57:EX57)</f>
        <v>3303</v>
      </c>
      <c r="FC66" s="41"/>
      <c r="FD66" s="41"/>
      <c r="FE66" s="41"/>
      <c r="FF66" s="41"/>
    </row>
    <row r="67" spans="1:162" s="136" customFormat="1" x14ac:dyDescent="0.25">
      <c r="A67" s="116"/>
      <c r="B67" s="223"/>
      <c r="C67" s="224" t="s">
        <v>143</v>
      </c>
      <c r="D67" s="144">
        <f>SUM($D58:D58)</f>
        <v>0</v>
      </c>
      <c r="E67" s="144">
        <f>SUM($D58:E58)</f>
        <v>0</v>
      </c>
      <c r="F67" s="144">
        <f>SUM($D58:F58)</f>
        <v>0</v>
      </c>
      <c r="G67" s="144">
        <f>SUM($D58:G58)</f>
        <v>0</v>
      </c>
      <c r="H67" s="144">
        <f>SUM($D58:H58)</f>
        <v>0</v>
      </c>
      <c r="I67" s="144">
        <f>SUM($D58:I58)</f>
        <v>0</v>
      </c>
      <c r="J67" s="144">
        <f>SUM($D58:J58)</f>
        <v>0</v>
      </c>
      <c r="K67" s="144">
        <f>SUM($D58:K58)</f>
        <v>0</v>
      </c>
      <c r="L67" s="144">
        <f>SUM($D58:L58)</f>
        <v>0</v>
      </c>
      <c r="M67" s="144">
        <f>SUM($D58:M58)</f>
        <v>0</v>
      </c>
      <c r="N67" s="144">
        <f>SUM($D58:N58)</f>
        <v>0</v>
      </c>
      <c r="O67" s="144">
        <f>SUM($D58:O58)</f>
        <v>0</v>
      </c>
      <c r="P67" s="144">
        <f>SUM($D58:P58)</f>
        <v>0</v>
      </c>
      <c r="Q67" s="144">
        <f>SUM($D58:Q58)</f>
        <v>0</v>
      </c>
      <c r="R67" s="144">
        <f>SUM($D58:R58)</f>
        <v>0</v>
      </c>
      <c r="S67" s="144">
        <f>SUM($D58:S58)</f>
        <v>0</v>
      </c>
      <c r="T67" s="144">
        <f>SUM($D58:T58)</f>
        <v>0</v>
      </c>
      <c r="U67" s="144">
        <f>SUM($D58:U58)</f>
        <v>0</v>
      </c>
      <c r="V67" s="144">
        <f>SUM($D58:V58)</f>
        <v>0</v>
      </c>
      <c r="W67" s="144">
        <f>SUM($D58:W58)</f>
        <v>0</v>
      </c>
      <c r="X67" s="144">
        <f>SUM($D58:X58)</f>
        <v>0</v>
      </c>
      <c r="Y67" s="144">
        <f>SUM($D58:Y58)</f>
        <v>0</v>
      </c>
      <c r="Z67" s="144">
        <f>SUM($D58:Z58)</f>
        <v>0</v>
      </c>
      <c r="AA67" s="144">
        <f>SUM($D58:AA58)</f>
        <v>0</v>
      </c>
      <c r="AB67" s="144">
        <f>SUM($D58:AB58)</f>
        <v>0</v>
      </c>
      <c r="AC67" s="144">
        <f>SUM($D58:AC58)</f>
        <v>0</v>
      </c>
      <c r="AD67" s="144">
        <f>SUM($D58:AD58)</f>
        <v>0</v>
      </c>
      <c r="AE67" s="144">
        <f>SUM($D58:AE58)</f>
        <v>0</v>
      </c>
      <c r="AF67" s="144">
        <f>SUM($D58:AF58)</f>
        <v>0</v>
      </c>
      <c r="AG67" s="144">
        <f>SUM($D58:AG58)</f>
        <v>0</v>
      </c>
      <c r="AH67" s="144">
        <f>SUM($D58:AH58)</f>
        <v>0</v>
      </c>
      <c r="AI67" s="144">
        <f>SUM($D58:AI58)</f>
        <v>0</v>
      </c>
      <c r="AJ67" s="144">
        <f>SUM($D58:AJ58)</f>
        <v>0</v>
      </c>
      <c r="AK67" s="144">
        <f>SUM($D58:AK58)</f>
        <v>0</v>
      </c>
      <c r="AL67" s="144">
        <f>SUM($D58:AL58)</f>
        <v>0</v>
      </c>
      <c r="AM67" s="144">
        <f>SUM($D58:AM58)</f>
        <v>0</v>
      </c>
      <c r="AN67" s="144">
        <f>SUM($D58:AN58)</f>
        <v>0</v>
      </c>
      <c r="AO67" s="144">
        <f>SUM($D58:AO58)</f>
        <v>0</v>
      </c>
      <c r="AP67" s="144">
        <f>SUM($D58:AP58)</f>
        <v>0</v>
      </c>
      <c r="AQ67" s="144">
        <f>SUM($D58:AQ58)</f>
        <v>0</v>
      </c>
      <c r="AR67" s="144">
        <f>SUM($D58:AR58)</f>
        <v>0</v>
      </c>
      <c r="AS67" s="144">
        <f>SUM($D58:AS58)</f>
        <v>0</v>
      </c>
      <c r="AT67" s="144">
        <f>SUM($D58:AT58)</f>
        <v>0</v>
      </c>
      <c r="AU67" s="144">
        <f>SUM($D58:AU58)</f>
        <v>1</v>
      </c>
      <c r="AV67" s="144">
        <f>SUM($D58:AV58)</f>
        <v>1</v>
      </c>
      <c r="AW67" s="144">
        <f>SUM($D58:AW58)</f>
        <v>1</v>
      </c>
      <c r="AX67" s="144">
        <f>SUM($D58:AX58)</f>
        <v>2</v>
      </c>
      <c r="AY67" s="144">
        <f>SUM($D58:AY58)</f>
        <v>2</v>
      </c>
      <c r="AZ67" s="144">
        <f>SUM($D58:AZ58)</f>
        <v>8</v>
      </c>
      <c r="BA67" s="144">
        <f>SUM($D58:BA58)</f>
        <v>14</v>
      </c>
      <c r="BB67" s="144">
        <f>SUM($D58:BB58)</f>
        <v>24</v>
      </c>
      <c r="BC67" s="144">
        <f>SUM($D58:BC58)</f>
        <v>38</v>
      </c>
      <c r="BD67" s="144">
        <f>SUM($D58:BD58)</f>
        <v>48</v>
      </c>
      <c r="BE67" s="144">
        <f>SUM($D58:BE58)</f>
        <v>63</v>
      </c>
      <c r="BF67" s="144">
        <f>SUM($D58:BF58)</f>
        <v>86</v>
      </c>
      <c r="BG67" s="144">
        <f>SUM($D58:BG58)</f>
        <v>113</v>
      </c>
      <c r="BH67" s="144">
        <f>SUM($D58:BH58)</f>
        <v>138</v>
      </c>
      <c r="BI67" s="144">
        <f>SUM($D58:BI58)</f>
        <v>182</v>
      </c>
      <c r="BJ67" s="144">
        <f>SUM($D58:BJ58)</f>
        <v>231</v>
      </c>
      <c r="BK67" s="144">
        <f>SUM($D58:BK58)</f>
        <v>285</v>
      </c>
      <c r="BL67" s="144">
        <f>SUM($D58:BL58)</f>
        <v>348</v>
      </c>
      <c r="BM67" s="144">
        <f>SUM($D58:BM58)</f>
        <v>435</v>
      </c>
      <c r="BN67" s="144">
        <f>SUM($D58:BN58)</f>
        <v>548</v>
      </c>
      <c r="BO67" s="144">
        <f>SUM($D58:BO58)</f>
        <v>677</v>
      </c>
      <c r="BP67" s="144">
        <f>SUM($D58:BP58)</f>
        <v>807</v>
      </c>
      <c r="BQ67" s="144">
        <f>SUM($D58:BQ58)</f>
        <v>929</v>
      </c>
      <c r="BR67" s="144">
        <f>SUM($D58:BR58)</f>
        <v>1075</v>
      </c>
      <c r="BS67" s="144">
        <f>SUM($D58:BS58)</f>
        <v>1224</v>
      </c>
      <c r="BT67" s="144">
        <f>SUM($D58:BT58)</f>
        <v>1405</v>
      </c>
      <c r="BU67" s="144">
        <f>SUM($D58:BU58)</f>
        <v>1607</v>
      </c>
      <c r="BV67" s="144">
        <f>SUM($D58:BV58)</f>
        <v>1797</v>
      </c>
      <c r="BW67" s="144">
        <f>SUM($D58:BW58)</f>
        <v>1993</v>
      </c>
      <c r="BX67" s="144">
        <f>SUM($D58:BX58)</f>
        <v>2223</v>
      </c>
      <c r="BY67" s="144">
        <f>SUM($D58:BY58)</f>
        <v>2418</v>
      </c>
      <c r="BZ67" s="144">
        <f>SUM($D58:BZ58)</f>
        <v>2615</v>
      </c>
      <c r="CA67" s="144">
        <f>SUM($D58:CA58)</f>
        <v>2835</v>
      </c>
      <c r="CB67" s="144">
        <f>SUM($D58:CB58)</f>
        <v>3073</v>
      </c>
      <c r="CC67" s="144">
        <f>SUM($D58:CC58)</f>
        <v>3279</v>
      </c>
      <c r="CD67" s="144">
        <f>SUM($D58:CD58)</f>
        <v>3449</v>
      </c>
      <c r="CE67" s="144">
        <f>SUM($D58:CE58)</f>
        <v>3627</v>
      </c>
      <c r="CF67" s="144">
        <f>SUM($D58:CF58)</f>
        <v>3785</v>
      </c>
      <c r="CG67" s="144">
        <f>SUM($D58:CG58)</f>
        <v>3951</v>
      </c>
      <c r="CH67" s="144">
        <f>SUM($D58:CH58)</f>
        <v>4095</v>
      </c>
      <c r="CI67" s="144">
        <f>SUM($D58:CI58)</f>
        <v>4237</v>
      </c>
      <c r="CJ67" s="144">
        <f>SUM($D58:CJ58)</f>
        <v>4376</v>
      </c>
      <c r="CK67" s="144">
        <f>SUM($D58:CK58)</f>
        <v>4476</v>
      </c>
      <c r="CL67" s="144">
        <f>SUM($D58:CL58)</f>
        <v>4577</v>
      </c>
      <c r="CM67" s="144">
        <f>SUM($D58:CM58)</f>
        <v>4680</v>
      </c>
      <c r="CN67" s="144">
        <f>SUM($D58:CN58)</f>
        <v>4775</v>
      </c>
      <c r="CO67" s="144">
        <f>SUM($D58:CO58)</f>
        <v>4869</v>
      </c>
      <c r="CP67" s="144">
        <f>SUM($D58:CP58)</f>
        <v>4978</v>
      </c>
      <c r="CQ67" s="144">
        <f>SUM($D58:CQ58)</f>
        <v>5055</v>
      </c>
      <c r="CR67" s="144">
        <f>SUM($D58:CR58)</f>
        <v>5126</v>
      </c>
      <c r="CS67" s="144">
        <f>SUM($D58:CS58)</f>
        <v>5184</v>
      </c>
      <c r="CT67" s="144">
        <f>SUM($D58:CT58)</f>
        <v>5237</v>
      </c>
      <c r="CU67" s="144">
        <f>SUM($D58:CU58)</f>
        <v>5288</v>
      </c>
      <c r="CV67" s="144">
        <f>SUM($D58:CV58)</f>
        <v>5331</v>
      </c>
      <c r="CW67" s="144">
        <f>SUM($D58:CW58)</f>
        <v>5375</v>
      </c>
      <c r="CX67" s="144">
        <f>SUM($D58:CX58)</f>
        <v>5415</v>
      </c>
      <c r="CY67" s="144">
        <f>SUM($D58:CY58)</f>
        <v>5456</v>
      </c>
      <c r="CZ67" s="144">
        <f>SUM($D58:CZ58)</f>
        <v>5497</v>
      </c>
      <c r="DA67" s="144">
        <f>SUM($D58:DA58)</f>
        <v>5533</v>
      </c>
      <c r="DB67" s="144">
        <f>SUM($D58:DB58)</f>
        <v>5563</v>
      </c>
      <c r="DC67" s="144">
        <f>SUM($D58:DC58)</f>
        <v>5588</v>
      </c>
      <c r="DD67" s="144">
        <f>SUM($D58:DD58)</f>
        <v>5625</v>
      </c>
      <c r="DE67" s="144">
        <f>SUM($D58:DE58)</f>
        <v>5662</v>
      </c>
      <c r="DF67" s="144">
        <f>SUM($D58:DF58)</f>
        <v>5692</v>
      </c>
      <c r="DG67" s="144">
        <f>SUM($D58:DG58)</f>
        <v>5715</v>
      </c>
      <c r="DH67" s="144">
        <f>SUM($D58:DH58)</f>
        <v>5741</v>
      </c>
      <c r="DI67" s="144">
        <f>SUM($D58:DI58)</f>
        <v>5759</v>
      </c>
      <c r="DJ67" s="144">
        <f>SUM($D58:DJ58)</f>
        <v>5777</v>
      </c>
      <c r="DK67" s="144">
        <f>SUM($D58:DK58)</f>
        <v>5793</v>
      </c>
      <c r="DL67" s="144">
        <f>SUM($D58:DL58)</f>
        <v>5813</v>
      </c>
      <c r="DM67" s="144">
        <f>SUM($D58:DM58)</f>
        <v>5831</v>
      </c>
      <c r="DN67" s="144">
        <f>SUM($D58:DN58)</f>
        <v>5845</v>
      </c>
      <c r="DO67" s="144">
        <f>SUM($D58:DO58)</f>
        <v>5860</v>
      </c>
      <c r="DP67" s="144">
        <f>SUM($D58:DP58)</f>
        <v>5869</v>
      </c>
      <c r="DQ67" s="144">
        <f>SUM($D58:DQ58)</f>
        <v>5883</v>
      </c>
      <c r="DR67" s="144">
        <f>SUM($D58:DR58)</f>
        <v>5902</v>
      </c>
      <c r="DS67" s="144">
        <f>SUM($D58:DS58)</f>
        <v>5914</v>
      </c>
      <c r="DT67" s="144">
        <f>SUM($D58:DT58)</f>
        <v>5924</v>
      </c>
      <c r="DU67" s="144">
        <f>SUM($D58:DU58)</f>
        <v>5930</v>
      </c>
      <c r="DV67" s="144">
        <f>SUM($D58:DV58)</f>
        <v>5937</v>
      </c>
      <c r="DW67" s="144">
        <f>SUM($D58:DW58)</f>
        <v>5946</v>
      </c>
      <c r="DX67" s="144">
        <f>SUM($D58:DX58)</f>
        <v>5958</v>
      </c>
      <c r="DY67" s="144">
        <f>SUM($D58:DY58)</f>
        <v>5965</v>
      </c>
      <c r="DZ67" s="144">
        <f>SUM($D58:DZ58)</f>
        <v>5973</v>
      </c>
      <c r="EA67" s="144">
        <f>SUM($D58:EA58)</f>
        <v>5980</v>
      </c>
      <c r="EB67" s="144">
        <f>SUM($D58:EB58)</f>
        <v>5992</v>
      </c>
      <c r="EC67" s="144">
        <f>SUM($D58:EC58)</f>
        <v>5998</v>
      </c>
      <c r="ED67" s="144">
        <f>SUM($D58:ED58)</f>
        <v>6008</v>
      </c>
      <c r="EE67" s="144">
        <f>SUM($D58:EE58)</f>
        <v>6015</v>
      </c>
      <c r="EF67" s="144">
        <f>SUM($D58:EF58)</f>
        <v>6021</v>
      </c>
      <c r="EG67" s="144">
        <f>SUM($D58:EG58)</f>
        <v>6029</v>
      </c>
      <c r="EH67" s="144">
        <f>SUM($D58:EH58)</f>
        <v>6033</v>
      </c>
      <c r="EI67" s="144">
        <f>SUM($D58:EI58)</f>
        <v>6033</v>
      </c>
      <c r="EJ67" s="144">
        <f>SUM($D58:EJ58)</f>
        <v>6037</v>
      </c>
      <c r="EK67" s="144">
        <f>SUM($D58:EK58)</f>
        <v>6042</v>
      </c>
      <c r="EL67" s="144">
        <f>SUM($D58:EL58)</f>
        <v>6046</v>
      </c>
      <c r="EM67" s="144">
        <f>SUM($D58:EM58)</f>
        <v>6053</v>
      </c>
      <c r="EN67" s="144">
        <f>SUM($D58:EN58)</f>
        <v>6058</v>
      </c>
      <c r="EO67" s="144">
        <f>SUM($D58:EO58)</f>
        <v>6061</v>
      </c>
      <c r="EP67" s="144">
        <f>SUM($D58:EP58)</f>
        <v>6064</v>
      </c>
      <c r="EQ67" s="144">
        <f>SUM($D58:EQ58)</f>
        <v>6066</v>
      </c>
      <c r="ER67" s="144">
        <f>SUM($D58:ER58)</f>
        <v>6067</v>
      </c>
      <c r="ES67" s="144">
        <f>SUM($D58:ES58)</f>
        <v>6069</v>
      </c>
      <c r="ET67" s="144">
        <f>SUM($D58:ET58)</f>
        <v>6070</v>
      </c>
      <c r="EU67" s="144">
        <f>SUM($D58:EU58)</f>
        <v>6072</v>
      </c>
      <c r="EV67" s="144">
        <f>SUM($D58:EV58)</f>
        <v>6073</v>
      </c>
      <c r="EW67" s="144">
        <f>SUM($D58:EW58)</f>
        <v>6073</v>
      </c>
      <c r="EX67" s="144">
        <f>SUM($D58:EX58)</f>
        <v>6073</v>
      </c>
      <c r="FC67" s="41"/>
      <c r="FD67" s="41"/>
      <c r="FE67" s="41"/>
      <c r="FF67" s="41"/>
    </row>
    <row r="68" spans="1:162" s="136" customFormat="1" x14ac:dyDescent="0.25">
      <c r="A68" s="116"/>
      <c r="B68" s="223"/>
      <c r="C68" s="224" t="s">
        <v>145</v>
      </c>
      <c r="D68" s="144">
        <f>SUM($D59:D59)</f>
        <v>0</v>
      </c>
      <c r="E68" s="144">
        <f>SUM($D59:E59)</f>
        <v>0</v>
      </c>
      <c r="F68" s="144">
        <f>SUM($D59:F59)</f>
        <v>0</v>
      </c>
      <c r="G68" s="144">
        <f>SUM($D59:G59)</f>
        <v>0</v>
      </c>
      <c r="H68" s="144">
        <f>SUM($D59:H59)</f>
        <v>0</v>
      </c>
      <c r="I68" s="144">
        <f>SUM($D59:I59)</f>
        <v>0</v>
      </c>
      <c r="J68" s="144">
        <f>SUM($D59:J59)</f>
        <v>0</v>
      </c>
      <c r="K68" s="144">
        <f>SUM($D59:K59)</f>
        <v>0</v>
      </c>
      <c r="L68" s="144">
        <f>SUM($D59:L59)</f>
        <v>0</v>
      </c>
      <c r="M68" s="144">
        <f>SUM($D59:M59)</f>
        <v>0</v>
      </c>
      <c r="N68" s="144">
        <f>SUM($D59:N59)</f>
        <v>0</v>
      </c>
      <c r="O68" s="144">
        <f>SUM($D59:O59)</f>
        <v>0</v>
      </c>
      <c r="P68" s="144">
        <f>SUM($D59:P59)</f>
        <v>0</v>
      </c>
      <c r="Q68" s="144">
        <f>SUM($D59:Q59)</f>
        <v>0</v>
      </c>
      <c r="R68" s="144">
        <f>SUM($D59:R59)</f>
        <v>0</v>
      </c>
      <c r="S68" s="144">
        <f>SUM($D59:S59)</f>
        <v>0</v>
      </c>
      <c r="T68" s="144">
        <f>SUM($D59:T59)</f>
        <v>0</v>
      </c>
      <c r="U68" s="144">
        <f>SUM($D59:U59)</f>
        <v>0</v>
      </c>
      <c r="V68" s="144">
        <f>SUM($D59:V59)</f>
        <v>0</v>
      </c>
      <c r="W68" s="144">
        <f>SUM($D59:W59)</f>
        <v>0</v>
      </c>
      <c r="X68" s="144">
        <f>SUM($D59:X59)</f>
        <v>0</v>
      </c>
      <c r="Y68" s="144">
        <f>SUM($D59:Y59)</f>
        <v>0</v>
      </c>
      <c r="Z68" s="144">
        <f>SUM($D59:Z59)</f>
        <v>0</v>
      </c>
      <c r="AA68" s="144">
        <f>SUM($D59:AA59)</f>
        <v>0</v>
      </c>
      <c r="AB68" s="144">
        <f>SUM($D59:AB59)</f>
        <v>0</v>
      </c>
      <c r="AC68" s="144">
        <f>SUM($D59:AC59)</f>
        <v>0</v>
      </c>
      <c r="AD68" s="144">
        <f>SUM($D59:AD59)</f>
        <v>0</v>
      </c>
      <c r="AE68" s="144">
        <f>SUM($D59:AE59)</f>
        <v>0</v>
      </c>
      <c r="AF68" s="144">
        <f>SUM($D59:AF59)</f>
        <v>0</v>
      </c>
      <c r="AG68" s="144">
        <f>SUM($D59:AG59)</f>
        <v>0</v>
      </c>
      <c r="AH68" s="144">
        <f>SUM($D59:AH59)</f>
        <v>0</v>
      </c>
      <c r="AI68" s="144">
        <f>SUM($D59:AI59)</f>
        <v>0</v>
      </c>
      <c r="AJ68" s="144">
        <f>SUM($D59:AJ59)</f>
        <v>0</v>
      </c>
      <c r="AK68" s="144">
        <f>SUM($D59:AK59)</f>
        <v>0</v>
      </c>
      <c r="AL68" s="144">
        <f>SUM($D59:AL59)</f>
        <v>0</v>
      </c>
      <c r="AM68" s="144">
        <f>SUM($D59:AM59)</f>
        <v>0</v>
      </c>
      <c r="AN68" s="144">
        <f>SUM($D59:AN59)</f>
        <v>0</v>
      </c>
      <c r="AO68" s="144">
        <f>SUM($D59:AO59)</f>
        <v>0</v>
      </c>
      <c r="AP68" s="144">
        <f>SUM($D59:AP59)</f>
        <v>0</v>
      </c>
      <c r="AQ68" s="144">
        <f>SUM($D59:AQ59)</f>
        <v>0</v>
      </c>
      <c r="AR68" s="144">
        <f>SUM($D59:AR59)</f>
        <v>1</v>
      </c>
      <c r="AS68" s="144">
        <f>SUM($D59:AS59)</f>
        <v>1</v>
      </c>
      <c r="AT68" s="144">
        <f>SUM($D59:AT59)</f>
        <v>1</v>
      </c>
      <c r="AU68" s="144">
        <f>SUM($D59:AU59)</f>
        <v>1</v>
      </c>
      <c r="AV68" s="144">
        <f>SUM($D59:AV59)</f>
        <v>1</v>
      </c>
      <c r="AW68" s="144">
        <f>SUM($D59:AW59)</f>
        <v>4</v>
      </c>
      <c r="AX68" s="144">
        <f>SUM($D59:AX59)</f>
        <v>5</v>
      </c>
      <c r="AY68" s="144">
        <f>SUM($D59:AY59)</f>
        <v>5</v>
      </c>
      <c r="AZ68" s="144">
        <f>SUM($D59:AZ59)</f>
        <v>7</v>
      </c>
      <c r="BA68" s="144">
        <f>SUM($D59:BA59)</f>
        <v>13</v>
      </c>
      <c r="BB68" s="144">
        <f>SUM($D59:BB59)</f>
        <v>18</v>
      </c>
      <c r="BC68" s="144">
        <f>SUM($D59:BC59)</f>
        <v>22</v>
      </c>
      <c r="BD68" s="144">
        <f>SUM($D59:BD59)</f>
        <v>27</v>
      </c>
      <c r="BE68" s="144">
        <f>SUM($D59:BE59)</f>
        <v>38</v>
      </c>
      <c r="BF68" s="144">
        <f>SUM($D59:BF59)</f>
        <v>46</v>
      </c>
      <c r="BG68" s="144">
        <f>SUM($D59:BG59)</f>
        <v>59</v>
      </c>
      <c r="BH68" s="144">
        <f>SUM($D59:BH59)</f>
        <v>67</v>
      </c>
      <c r="BI68" s="144">
        <f>SUM($D59:BI59)</f>
        <v>95</v>
      </c>
      <c r="BJ68" s="144">
        <f>SUM($D59:BJ59)</f>
        <v>108</v>
      </c>
      <c r="BK68" s="144">
        <f>SUM($D59:BK59)</f>
        <v>139</v>
      </c>
      <c r="BL68" s="144">
        <f>SUM($D59:BL59)</f>
        <v>172</v>
      </c>
      <c r="BM68" s="144">
        <f>SUM($D59:BM59)</f>
        <v>213</v>
      </c>
      <c r="BN68" s="144">
        <f>SUM($D59:BN59)</f>
        <v>261</v>
      </c>
      <c r="BO68" s="144">
        <f>SUM($D59:BO59)</f>
        <v>325</v>
      </c>
      <c r="BP68" s="144">
        <f>SUM($D59:BP59)</f>
        <v>397</v>
      </c>
      <c r="BQ68" s="144">
        <f>SUM($D59:BQ59)</f>
        <v>486</v>
      </c>
      <c r="BR68" s="144">
        <f>SUM($D59:BR59)</f>
        <v>578</v>
      </c>
      <c r="BS68" s="144">
        <f>SUM($D59:BS59)</f>
        <v>668</v>
      </c>
      <c r="BT68" s="144">
        <f>SUM($D59:BT59)</f>
        <v>791</v>
      </c>
      <c r="BU68" s="144">
        <f>SUM($D59:BU59)</f>
        <v>931</v>
      </c>
      <c r="BV68" s="144">
        <f>SUM($D59:BV59)</f>
        <v>1073</v>
      </c>
      <c r="BW68" s="144">
        <f>SUM($D59:BW59)</f>
        <v>1197</v>
      </c>
      <c r="BX68" s="144">
        <f>SUM($D59:BX59)</f>
        <v>1348</v>
      </c>
      <c r="BY68" s="144">
        <f>SUM($D59:BY59)</f>
        <v>1512</v>
      </c>
      <c r="BZ68" s="144">
        <f>SUM($D59:BZ59)</f>
        <v>1652</v>
      </c>
      <c r="CA68" s="144">
        <f>SUM($D59:CA59)</f>
        <v>1775</v>
      </c>
      <c r="CB68" s="144">
        <f>SUM($D59:CB59)</f>
        <v>1961</v>
      </c>
      <c r="CC68" s="144">
        <f>SUM($D59:CC59)</f>
        <v>2100</v>
      </c>
      <c r="CD68" s="144">
        <f>SUM($D59:CD59)</f>
        <v>2227</v>
      </c>
      <c r="CE68" s="144">
        <f>SUM($D59:CE59)</f>
        <v>2369</v>
      </c>
      <c r="CF68" s="144">
        <f>SUM($D59:CF59)</f>
        <v>2508</v>
      </c>
      <c r="CG68" s="144">
        <f>SUM($D59:CG59)</f>
        <v>2628</v>
      </c>
      <c r="CH68" s="144">
        <f>SUM($D59:CH59)</f>
        <v>2744</v>
      </c>
      <c r="CI68" s="144">
        <f>SUM($D59:CI59)</f>
        <v>2891</v>
      </c>
      <c r="CJ68" s="144">
        <f>SUM($D59:CJ59)</f>
        <v>2993</v>
      </c>
      <c r="CK68" s="144">
        <f>SUM($D59:CK59)</f>
        <v>3111</v>
      </c>
      <c r="CL68" s="144">
        <f>SUM($D59:CL59)</f>
        <v>3226</v>
      </c>
      <c r="CM68" s="144">
        <f>SUM($D59:CM59)</f>
        <v>3318</v>
      </c>
      <c r="CN68" s="144">
        <f>SUM($D59:CN59)</f>
        <v>3425</v>
      </c>
      <c r="CO68" s="144">
        <f>SUM($D59:CO59)</f>
        <v>3511</v>
      </c>
      <c r="CP68" s="144">
        <f>SUM($D59:CP59)</f>
        <v>3589</v>
      </c>
      <c r="CQ68" s="144">
        <f>SUM($D59:CQ59)</f>
        <v>3692</v>
      </c>
      <c r="CR68" s="144">
        <f>SUM($D59:CR59)</f>
        <v>3771</v>
      </c>
      <c r="CS68" s="144">
        <f>SUM($D59:CS59)</f>
        <v>3843</v>
      </c>
      <c r="CT68" s="144">
        <f>SUM($D59:CT59)</f>
        <v>3924</v>
      </c>
      <c r="CU68" s="144">
        <f>SUM($D59:CU59)</f>
        <v>3998</v>
      </c>
      <c r="CV68" s="144">
        <f>SUM($D59:CV59)</f>
        <v>4066</v>
      </c>
      <c r="CW68" s="144">
        <f>SUM($D59:CW59)</f>
        <v>4119</v>
      </c>
      <c r="CX68" s="144">
        <f>SUM($D59:CX59)</f>
        <v>4175</v>
      </c>
      <c r="CY68" s="144">
        <f>SUM($D59:CY59)</f>
        <v>4239</v>
      </c>
      <c r="CZ68" s="144">
        <f>SUM($D59:CZ59)</f>
        <v>4290</v>
      </c>
      <c r="DA68" s="144">
        <f>SUM($D59:DA59)</f>
        <v>4342</v>
      </c>
      <c r="DB68" s="144">
        <f>SUM($D59:DB59)</f>
        <v>4403</v>
      </c>
      <c r="DC68" s="144">
        <f>SUM($D59:DC59)</f>
        <v>4461</v>
      </c>
      <c r="DD68" s="144">
        <f>SUM($D59:DD59)</f>
        <v>4520</v>
      </c>
      <c r="DE68" s="144">
        <f>SUM($D59:DE59)</f>
        <v>4568</v>
      </c>
      <c r="DF68" s="144">
        <f>SUM($D59:DF59)</f>
        <v>4602</v>
      </c>
      <c r="DG68" s="144">
        <f>SUM($D59:DG59)</f>
        <v>4639</v>
      </c>
      <c r="DH68" s="144">
        <f>SUM($D59:DH59)</f>
        <v>4681</v>
      </c>
      <c r="DI68" s="144">
        <f>SUM($D59:DI59)</f>
        <v>4714</v>
      </c>
      <c r="DJ68" s="144">
        <f>SUM($D59:DJ59)</f>
        <v>4759</v>
      </c>
      <c r="DK68" s="144">
        <f>SUM($D59:DK59)</f>
        <v>4799</v>
      </c>
      <c r="DL68" s="144">
        <f>SUM($D59:DL59)</f>
        <v>4836</v>
      </c>
      <c r="DM68" s="144">
        <f>SUM($D59:DM59)</f>
        <v>4876</v>
      </c>
      <c r="DN68" s="144">
        <f>SUM($D59:DN59)</f>
        <v>4910</v>
      </c>
      <c r="DO68" s="144">
        <f>SUM($D59:DO59)</f>
        <v>4941</v>
      </c>
      <c r="DP68" s="144">
        <f>SUM($D59:DP59)</f>
        <v>4975</v>
      </c>
      <c r="DQ68" s="144">
        <f>SUM($D59:DQ59)</f>
        <v>5009</v>
      </c>
      <c r="DR68" s="144">
        <f>SUM($D59:DR59)</f>
        <v>5045</v>
      </c>
      <c r="DS68" s="144">
        <f>SUM($D59:DS59)</f>
        <v>5077</v>
      </c>
      <c r="DT68" s="144">
        <f>SUM($D59:DT59)</f>
        <v>5104</v>
      </c>
      <c r="DU68" s="144">
        <f>SUM($D59:DU59)</f>
        <v>5138</v>
      </c>
      <c r="DV68" s="144">
        <f>SUM($D59:DV59)</f>
        <v>5157</v>
      </c>
      <c r="DW68" s="144">
        <f>SUM($D59:DW59)</f>
        <v>5183</v>
      </c>
      <c r="DX68" s="144">
        <f>SUM($D59:DX59)</f>
        <v>5216</v>
      </c>
      <c r="DY68" s="144">
        <f>SUM($D59:DY59)</f>
        <v>5245</v>
      </c>
      <c r="DZ68" s="144">
        <f>SUM($D59:DZ59)</f>
        <v>5272</v>
      </c>
      <c r="EA68" s="144">
        <f>SUM($D59:EA59)</f>
        <v>5292</v>
      </c>
      <c r="EB68" s="144">
        <f>SUM($D59:EB59)</f>
        <v>5312</v>
      </c>
      <c r="EC68" s="144">
        <f>SUM($D59:EC59)</f>
        <v>5334</v>
      </c>
      <c r="ED68" s="144">
        <f>SUM($D59:ED59)</f>
        <v>5354</v>
      </c>
      <c r="EE68" s="144">
        <f>SUM($D59:EE59)</f>
        <v>5376</v>
      </c>
      <c r="EF68" s="144">
        <f>SUM($D59:EF59)</f>
        <v>5400</v>
      </c>
      <c r="EG68" s="144">
        <f>SUM($D59:EG59)</f>
        <v>5415</v>
      </c>
      <c r="EH68" s="144">
        <f>SUM($D59:EH59)</f>
        <v>5436</v>
      </c>
      <c r="EI68" s="144">
        <f>SUM($D59:EI59)</f>
        <v>5456</v>
      </c>
      <c r="EJ68" s="144">
        <f>SUM($D59:EJ59)</f>
        <v>5472</v>
      </c>
      <c r="EK68" s="144">
        <f>SUM($D59:EK59)</f>
        <v>5487</v>
      </c>
      <c r="EL68" s="144">
        <f>SUM($D59:EL59)</f>
        <v>5504</v>
      </c>
      <c r="EM68" s="144">
        <f>SUM($D59:EM59)</f>
        <v>5519</v>
      </c>
      <c r="EN68" s="144">
        <f>SUM($D59:EN59)</f>
        <v>5532</v>
      </c>
      <c r="EO68" s="144">
        <f>SUM($D59:EO59)</f>
        <v>5544</v>
      </c>
      <c r="EP68" s="144">
        <f>SUM($D59:EP59)</f>
        <v>5550</v>
      </c>
      <c r="EQ68" s="144">
        <f>SUM($D59:EQ59)</f>
        <v>5567</v>
      </c>
      <c r="ER68" s="144">
        <f>SUM($D59:ER59)</f>
        <v>5579</v>
      </c>
      <c r="ES68" s="144">
        <f>SUM($D59:ES59)</f>
        <v>5592</v>
      </c>
      <c r="ET68" s="144">
        <f>SUM($D59:ET59)</f>
        <v>5602</v>
      </c>
      <c r="EU68" s="144">
        <f>SUM($D59:EU59)</f>
        <v>5616</v>
      </c>
      <c r="EV68" s="144">
        <f>SUM($D59:EV59)</f>
        <v>5623</v>
      </c>
      <c r="EW68" s="144">
        <f>SUM($D59:EW59)</f>
        <v>5630</v>
      </c>
      <c r="EX68" s="144">
        <f>SUM($D59:EX59)</f>
        <v>5631</v>
      </c>
      <c r="FC68" s="41"/>
      <c r="FD68" s="41"/>
      <c r="FE68" s="41"/>
      <c r="FF68" s="41"/>
    </row>
    <row r="69" spans="1:162" s="136" customFormat="1" x14ac:dyDescent="0.25">
      <c r="A69" s="116"/>
      <c r="B69" s="223"/>
      <c r="C69" s="224" t="s">
        <v>1993</v>
      </c>
      <c r="D69" s="144">
        <f>SUM($D60:D60)</f>
        <v>0</v>
      </c>
      <c r="E69" s="144">
        <f>SUM($D60:E60)</f>
        <v>0</v>
      </c>
      <c r="F69" s="144">
        <f>SUM($D60:F60)</f>
        <v>0</v>
      </c>
      <c r="G69" s="144">
        <f>SUM($D60:G60)</f>
        <v>0</v>
      </c>
      <c r="H69" s="144">
        <f>SUM($D60:H60)</f>
        <v>0</v>
      </c>
      <c r="I69" s="144">
        <f>SUM($D60:I60)</f>
        <v>0</v>
      </c>
      <c r="J69" s="144">
        <f>SUM($D60:J60)</f>
        <v>0</v>
      </c>
      <c r="K69" s="144">
        <f>SUM($D60:K60)</f>
        <v>0</v>
      </c>
      <c r="L69" s="144">
        <f>SUM($D60:L60)</f>
        <v>0</v>
      </c>
      <c r="M69" s="144">
        <f>SUM($D60:M60)</f>
        <v>0</v>
      </c>
      <c r="N69" s="144">
        <f>SUM($D60:N60)</f>
        <v>0</v>
      </c>
      <c r="O69" s="144">
        <f>SUM($D60:O60)</f>
        <v>0</v>
      </c>
      <c r="P69" s="144">
        <f>SUM($D60:P60)</f>
        <v>0</v>
      </c>
      <c r="Q69" s="144">
        <f>SUM($D60:Q60)</f>
        <v>0</v>
      </c>
      <c r="R69" s="144">
        <f>SUM($D60:R60)</f>
        <v>0</v>
      </c>
      <c r="S69" s="144">
        <f>SUM($D60:S60)</f>
        <v>0</v>
      </c>
      <c r="T69" s="144">
        <f>SUM($D60:T60)</f>
        <v>0</v>
      </c>
      <c r="U69" s="144">
        <f>SUM($D60:U60)</f>
        <v>0</v>
      </c>
      <c r="V69" s="144">
        <f>SUM($D60:V60)</f>
        <v>0</v>
      </c>
      <c r="W69" s="144">
        <f>SUM($D60:W60)</f>
        <v>0</v>
      </c>
      <c r="X69" s="144">
        <f>SUM($D60:X60)</f>
        <v>0</v>
      </c>
      <c r="Y69" s="144">
        <f>SUM($D60:Y60)</f>
        <v>0</v>
      </c>
      <c r="Z69" s="144">
        <f>SUM($D60:Z60)</f>
        <v>0</v>
      </c>
      <c r="AA69" s="144">
        <f>SUM($D60:AA60)</f>
        <v>0</v>
      </c>
      <c r="AB69" s="144">
        <f>SUM($D60:AB60)</f>
        <v>0</v>
      </c>
      <c r="AC69" s="144">
        <f>SUM($D60:AC60)</f>
        <v>0</v>
      </c>
      <c r="AD69" s="144">
        <f>SUM($D60:AD60)</f>
        <v>0</v>
      </c>
      <c r="AE69" s="144">
        <f>SUM($D60:AE60)</f>
        <v>0</v>
      </c>
      <c r="AF69" s="144">
        <f>SUM($D60:AF60)</f>
        <v>0</v>
      </c>
      <c r="AG69" s="144">
        <f>SUM($D60:AG60)</f>
        <v>0</v>
      </c>
      <c r="AH69" s="144">
        <f>SUM($D60:AH60)</f>
        <v>0</v>
      </c>
      <c r="AI69" s="144">
        <f>SUM($D60:AI60)</f>
        <v>0</v>
      </c>
      <c r="AJ69" s="144">
        <f>SUM($D60:AJ60)</f>
        <v>0</v>
      </c>
      <c r="AK69" s="144">
        <f>SUM($D60:AK60)</f>
        <v>0</v>
      </c>
      <c r="AL69" s="144">
        <f>SUM($D60:AL60)</f>
        <v>0</v>
      </c>
      <c r="AM69" s="144">
        <f>SUM($D60:AM60)</f>
        <v>0</v>
      </c>
      <c r="AN69" s="144">
        <f>SUM($D60:AN60)</f>
        <v>0</v>
      </c>
      <c r="AO69" s="144">
        <f>SUM($D60:AO60)</f>
        <v>0</v>
      </c>
      <c r="AP69" s="144">
        <f>SUM($D60:AP60)</f>
        <v>0</v>
      </c>
      <c r="AQ69" s="144">
        <f>SUM($D60:AQ60)</f>
        <v>0</v>
      </c>
      <c r="AR69" s="144">
        <f>SUM($D60:AR60)</f>
        <v>0</v>
      </c>
      <c r="AS69" s="144">
        <f>SUM($D60:AS60)</f>
        <v>0</v>
      </c>
      <c r="AT69" s="144">
        <f>SUM($D60:AT60)</f>
        <v>0</v>
      </c>
      <c r="AU69" s="144">
        <f>SUM($D60:AU60)</f>
        <v>0</v>
      </c>
      <c r="AV69" s="144">
        <f>SUM($D60:AV60)</f>
        <v>0</v>
      </c>
      <c r="AW69" s="144">
        <f>SUM($D60:AW60)</f>
        <v>0</v>
      </c>
      <c r="AX69" s="144">
        <f>SUM($D60:AX60)</f>
        <v>0</v>
      </c>
      <c r="AY69" s="144">
        <f>SUM($D60:AY60)</f>
        <v>0</v>
      </c>
      <c r="AZ69" s="144">
        <f>SUM($D60:AZ60)</f>
        <v>0</v>
      </c>
      <c r="BA69" s="144">
        <f>SUM($D60:BA60)</f>
        <v>0</v>
      </c>
      <c r="BB69" s="144">
        <f>SUM($D60:BB60)</f>
        <v>0</v>
      </c>
      <c r="BC69" s="144">
        <f>SUM($D60:BC60)</f>
        <v>0</v>
      </c>
      <c r="BD69" s="144">
        <f>SUM($D60:BD60)</f>
        <v>2</v>
      </c>
      <c r="BE69" s="144">
        <f>SUM($D60:BE60)</f>
        <v>5</v>
      </c>
      <c r="BF69" s="144">
        <f>SUM($D60:BF60)</f>
        <v>6</v>
      </c>
      <c r="BG69" s="144">
        <f>SUM($D60:BG60)</f>
        <v>8</v>
      </c>
      <c r="BH69" s="144">
        <f>SUM($D60:BH60)</f>
        <v>14</v>
      </c>
      <c r="BI69" s="144">
        <f>SUM($D60:BI60)</f>
        <v>19</v>
      </c>
      <c r="BJ69" s="144">
        <f>SUM($D60:BJ60)</f>
        <v>25</v>
      </c>
      <c r="BK69" s="144">
        <f>SUM($D60:BK60)</f>
        <v>32</v>
      </c>
      <c r="BL69" s="144">
        <f>SUM($D60:BL60)</f>
        <v>41</v>
      </c>
      <c r="BM69" s="144">
        <f>SUM($D60:BM60)</f>
        <v>49</v>
      </c>
      <c r="BN69" s="144">
        <f>SUM($D60:BN60)</f>
        <v>67</v>
      </c>
      <c r="BO69" s="144">
        <f>SUM($D60:BO60)</f>
        <v>88</v>
      </c>
      <c r="BP69" s="144">
        <f>SUM($D60:BP60)</f>
        <v>116</v>
      </c>
      <c r="BQ69" s="144">
        <f>SUM($D60:BQ60)</f>
        <v>151</v>
      </c>
      <c r="BR69" s="144">
        <f>SUM($D60:BR60)</f>
        <v>189</v>
      </c>
      <c r="BS69" s="144">
        <f>SUM($D60:BS60)</f>
        <v>253</v>
      </c>
      <c r="BT69" s="144">
        <f>SUM($D60:BT60)</f>
        <v>313</v>
      </c>
      <c r="BU69" s="144">
        <f>SUM($D60:BU60)</f>
        <v>380</v>
      </c>
      <c r="BV69" s="144">
        <f>SUM($D60:BV60)</f>
        <v>454</v>
      </c>
      <c r="BW69" s="144">
        <f>SUM($D60:BW60)</f>
        <v>554</v>
      </c>
      <c r="BX69" s="144">
        <f>SUM($D60:BX60)</f>
        <v>659</v>
      </c>
      <c r="BY69" s="144">
        <f>SUM($D60:BY60)</f>
        <v>751</v>
      </c>
      <c r="BZ69" s="144">
        <f>SUM($D60:BZ60)</f>
        <v>847</v>
      </c>
      <c r="CA69" s="144">
        <f>SUM($D60:CA60)</f>
        <v>949</v>
      </c>
      <c r="CB69" s="144">
        <f>SUM($D60:CB60)</f>
        <v>1056</v>
      </c>
      <c r="CC69" s="144">
        <f>SUM($D60:CC60)</f>
        <v>1167</v>
      </c>
      <c r="CD69" s="144">
        <f>SUM($D60:CD60)</f>
        <v>1284</v>
      </c>
      <c r="CE69" s="144">
        <f>SUM($D60:CE60)</f>
        <v>1382</v>
      </c>
      <c r="CF69" s="144">
        <f>SUM($D60:CF60)</f>
        <v>1466</v>
      </c>
      <c r="CG69" s="144">
        <f>SUM($D60:CG60)</f>
        <v>1560</v>
      </c>
      <c r="CH69" s="144">
        <f>SUM($D60:CH60)</f>
        <v>1667</v>
      </c>
      <c r="CI69" s="144">
        <f>SUM($D60:CI60)</f>
        <v>1763</v>
      </c>
      <c r="CJ69" s="144">
        <f>SUM($D60:CJ60)</f>
        <v>1866</v>
      </c>
      <c r="CK69" s="144">
        <f>SUM($D60:CK60)</f>
        <v>1954</v>
      </c>
      <c r="CL69" s="144">
        <f>SUM($D60:CL60)</f>
        <v>2049</v>
      </c>
      <c r="CM69" s="144">
        <f>SUM($D60:CM60)</f>
        <v>2137</v>
      </c>
      <c r="CN69" s="144">
        <f>SUM($D60:CN60)</f>
        <v>2237</v>
      </c>
      <c r="CO69" s="144">
        <f>SUM($D60:CO60)</f>
        <v>2313</v>
      </c>
      <c r="CP69" s="144">
        <f>SUM($D60:CP60)</f>
        <v>2397</v>
      </c>
      <c r="CQ69" s="144">
        <f>SUM($D60:CQ60)</f>
        <v>2460</v>
      </c>
      <c r="CR69" s="144">
        <f>SUM($D60:CR60)</f>
        <v>2532</v>
      </c>
      <c r="CS69" s="144">
        <f>SUM($D60:CS60)</f>
        <v>2601</v>
      </c>
      <c r="CT69" s="144">
        <f>SUM($D60:CT60)</f>
        <v>2666</v>
      </c>
      <c r="CU69" s="144">
        <f>SUM($D60:CU60)</f>
        <v>2731</v>
      </c>
      <c r="CV69" s="144">
        <f>SUM($D60:CV60)</f>
        <v>2788</v>
      </c>
      <c r="CW69" s="144">
        <f>SUM($D60:CW60)</f>
        <v>2857</v>
      </c>
      <c r="CX69" s="144">
        <f>SUM($D60:CX60)</f>
        <v>2914</v>
      </c>
      <c r="CY69" s="144">
        <f>SUM($D60:CY60)</f>
        <v>2978</v>
      </c>
      <c r="CZ69" s="144">
        <f>SUM($D60:CZ60)</f>
        <v>3026</v>
      </c>
      <c r="DA69" s="144">
        <f>SUM($D60:DA60)</f>
        <v>3066</v>
      </c>
      <c r="DB69" s="144">
        <f>SUM($D60:DB60)</f>
        <v>3115</v>
      </c>
      <c r="DC69" s="144">
        <f>SUM($D60:DC60)</f>
        <v>3155</v>
      </c>
      <c r="DD69" s="144">
        <f>SUM($D60:DD60)</f>
        <v>3206</v>
      </c>
      <c r="DE69" s="144">
        <f>SUM($D60:DE60)</f>
        <v>3251</v>
      </c>
      <c r="DF69" s="144">
        <f>SUM($D60:DF60)</f>
        <v>3293</v>
      </c>
      <c r="DG69" s="144">
        <f>SUM($D60:DG60)</f>
        <v>3337</v>
      </c>
      <c r="DH69" s="144">
        <f>SUM($D60:DH60)</f>
        <v>3377</v>
      </c>
      <c r="DI69" s="144">
        <f>SUM($D60:DI60)</f>
        <v>3406</v>
      </c>
      <c r="DJ69" s="144">
        <f>SUM($D60:DJ60)</f>
        <v>3433</v>
      </c>
      <c r="DK69" s="144">
        <f>SUM($D60:DK60)</f>
        <v>3461</v>
      </c>
      <c r="DL69" s="144">
        <f>SUM($D60:DL60)</f>
        <v>3491</v>
      </c>
      <c r="DM69" s="144">
        <f>SUM($D60:DM60)</f>
        <v>3523</v>
      </c>
      <c r="DN69" s="144">
        <f>SUM($D60:DN60)</f>
        <v>3558</v>
      </c>
      <c r="DO69" s="144">
        <f>SUM($D60:DO60)</f>
        <v>3584</v>
      </c>
      <c r="DP69" s="144">
        <f>SUM($D60:DP60)</f>
        <v>3614</v>
      </c>
      <c r="DQ69" s="144">
        <f>SUM($D60:DQ60)</f>
        <v>3641</v>
      </c>
      <c r="DR69" s="144">
        <f>SUM($D60:DR60)</f>
        <v>3663</v>
      </c>
      <c r="DS69" s="144">
        <f>SUM($D60:DS60)</f>
        <v>3696</v>
      </c>
      <c r="DT69" s="144">
        <f>SUM($D60:DT60)</f>
        <v>3718</v>
      </c>
      <c r="DU69" s="144">
        <f>SUM($D60:DU60)</f>
        <v>3736</v>
      </c>
      <c r="DV69" s="144">
        <f>SUM($D60:DV60)</f>
        <v>3762</v>
      </c>
      <c r="DW69" s="144">
        <f>SUM($D60:DW60)</f>
        <v>3783</v>
      </c>
      <c r="DX69" s="144">
        <f>SUM($D60:DX60)</f>
        <v>3804</v>
      </c>
      <c r="DY69" s="144">
        <f>SUM($D60:DY60)</f>
        <v>3826</v>
      </c>
      <c r="DZ69" s="144">
        <f>SUM($D60:DZ60)</f>
        <v>3846</v>
      </c>
      <c r="EA69" s="144">
        <f>SUM($D60:EA60)</f>
        <v>3871</v>
      </c>
      <c r="EB69" s="144">
        <f>SUM($D60:EB60)</f>
        <v>3891</v>
      </c>
      <c r="EC69" s="144">
        <f>SUM($D60:EC60)</f>
        <v>3911</v>
      </c>
      <c r="ED69" s="144">
        <f>SUM($D60:ED60)</f>
        <v>3927</v>
      </c>
      <c r="EE69" s="144">
        <f>SUM($D60:EE60)</f>
        <v>3949</v>
      </c>
      <c r="EF69" s="144">
        <f>SUM($D60:EF60)</f>
        <v>3971</v>
      </c>
      <c r="EG69" s="144">
        <f>SUM($D60:EG60)</f>
        <v>3988</v>
      </c>
      <c r="EH69" s="144">
        <f>SUM($D60:EH60)</f>
        <v>4005</v>
      </c>
      <c r="EI69" s="144">
        <f>SUM($D60:EI60)</f>
        <v>4026</v>
      </c>
      <c r="EJ69" s="144">
        <f>SUM($D60:EJ60)</f>
        <v>4039</v>
      </c>
      <c r="EK69" s="144">
        <f>SUM($D60:EK60)</f>
        <v>4050</v>
      </c>
      <c r="EL69" s="144">
        <f>SUM($D60:EL60)</f>
        <v>4061</v>
      </c>
      <c r="EM69" s="144">
        <f>SUM($D60:EM60)</f>
        <v>4079</v>
      </c>
      <c r="EN69" s="144">
        <f>SUM($D60:EN60)</f>
        <v>4086</v>
      </c>
      <c r="EO69" s="144">
        <f>SUM($D60:EO60)</f>
        <v>4095</v>
      </c>
      <c r="EP69" s="144">
        <f>SUM($D60:EP60)</f>
        <v>4105</v>
      </c>
      <c r="EQ69" s="144">
        <f>SUM($D60:EQ60)</f>
        <v>4116</v>
      </c>
      <c r="ER69" s="144">
        <f>SUM($D60:ER60)</f>
        <v>4124</v>
      </c>
      <c r="ES69" s="144">
        <f>SUM($D60:ES60)</f>
        <v>4134</v>
      </c>
      <c r="ET69" s="144">
        <f>SUM($D60:ET60)</f>
        <v>4140</v>
      </c>
      <c r="EU69" s="144">
        <f>SUM($D60:EU60)</f>
        <v>4147</v>
      </c>
      <c r="EV69" s="144">
        <f>SUM($D60:EV60)</f>
        <v>4149</v>
      </c>
      <c r="EW69" s="144">
        <f>SUM($D60:EW60)</f>
        <v>4152</v>
      </c>
      <c r="EX69" s="144">
        <f>SUM($D60:EX60)</f>
        <v>4153</v>
      </c>
      <c r="FC69" s="41"/>
      <c r="FD69" s="41"/>
      <c r="FE69" s="41"/>
      <c r="FF69" s="41"/>
    </row>
    <row r="70" spans="1:162" s="136" customFormat="1" x14ac:dyDescent="0.25">
      <c r="A70" s="116"/>
      <c r="B70" s="223"/>
      <c r="C70" s="224" t="s">
        <v>146</v>
      </c>
      <c r="D70" s="144">
        <f>SUM($D61:D61)</f>
        <v>0</v>
      </c>
      <c r="E70" s="144">
        <f>SUM($D61:E61)</f>
        <v>0</v>
      </c>
      <c r="F70" s="144">
        <f>SUM($D61:F61)</f>
        <v>0</v>
      </c>
      <c r="G70" s="144">
        <f>SUM($D61:G61)</f>
        <v>0</v>
      </c>
      <c r="H70" s="144">
        <f>SUM($D61:H61)</f>
        <v>0</v>
      </c>
      <c r="I70" s="144">
        <f>SUM($D61:I61)</f>
        <v>0</v>
      </c>
      <c r="J70" s="144">
        <f>SUM($D61:J61)</f>
        <v>0</v>
      </c>
      <c r="K70" s="144">
        <f>SUM($D61:K61)</f>
        <v>0</v>
      </c>
      <c r="L70" s="144">
        <f>SUM($D61:L61)</f>
        <v>0</v>
      </c>
      <c r="M70" s="144">
        <f>SUM($D61:M61)</f>
        <v>0</v>
      </c>
      <c r="N70" s="144">
        <f>SUM($D61:N61)</f>
        <v>0</v>
      </c>
      <c r="O70" s="144">
        <f>SUM($D61:O61)</f>
        <v>0</v>
      </c>
      <c r="P70" s="144">
        <f>SUM($D61:P61)</f>
        <v>0</v>
      </c>
      <c r="Q70" s="144">
        <f>SUM($D61:Q61)</f>
        <v>0</v>
      </c>
      <c r="R70" s="144">
        <f>SUM($D61:R61)</f>
        <v>0</v>
      </c>
      <c r="S70" s="144">
        <f>SUM($D61:S61)</f>
        <v>0</v>
      </c>
      <c r="T70" s="144">
        <f>SUM($D61:T61)</f>
        <v>0</v>
      </c>
      <c r="U70" s="144">
        <f>SUM($D61:U61)</f>
        <v>0</v>
      </c>
      <c r="V70" s="144">
        <f>SUM($D61:V61)</f>
        <v>0</v>
      </c>
      <c r="W70" s="144">
        <f>SUM($D61:W61)</f>
        <v>0</v>
      </c>
      <c r="X70" s="144">
        <f>SUM($D61:X61)</f>
        <v>0</v>
      </c>
      <c r="Y70" s="144">
        <f>SUM($D61:Y61)</f>
        <v>0</v>
      </c>
      <c r="Z70" s="144">
        <f>SUM($D61:Z61)</f>
        <v>0</v>
      </c>
      <c r="AA70" s="144">
        <f>SUM($D61:AA61)</f>
        <v>0</v>
      </c>
      <c r="AB70" s="144">
        <f>SUM($D61:AB61)</f>
        <v>0</v>
      </c>
      <c r="AC70" s="144">
        <f>SUM($D61:AC61)</f>
        <v>0</v>
      </c>
      <c r="AD70" s="144">
        <f>SUM($D61:AD61)</f>
        <v>0</v>
      </c>
      <c r="AE70" s="144">
        <f>SUM($D61:AE61)</f>
        <v>0</v>
      </c>
      <c r="AF70" s="144">
        <f>SUM($D61:AF61)</f>
        <v>0</v>
      </c>
      <c r="AG70" s="144">
        <f>SUM($D61:AG61)</f>
        <v>0</v>
      </c>
      <c r="AH70" s="144">
        <f>SUM($D61:AH61)</f>
        <v>0</v>
      </c>
      <c r="AI70" s="144">
        <f>SUM($D61:AI61)</f>
        <v>0</v>
      </c>
      <c r="AJ70" s="144">
        <f>SUM($D61:AJ61)</f>
        <v>0</v>
      </c>
      <c r="AK70" s="144">
        <f>SUM($D61:AK61)</f>
        <v>0</v>
      </c>
      <c r="AL70" s="144">
        <f>SUM($D61:AL61)</f>
        <v>0</v>
      </c>
      <c r="AM70" s="144">
        <f>SUM($D61:AM61)</f>
        <v>0</v>
      </c>
      <c r="AN70" s="144">
        <f>SUM($D61:AN61)</f>
        <v>0</v>
      </c>
      <c r="AO70" s="144">
        <f>SUM($D61:AO61)</f>
        <v>0</v>
      </c>
      <c r="AP70" s="144">
        <f>SUM($D61:AP61)</f>
        <v>0</v>
      </c>
      <c r="AQ70" s="144">
        <f>SUM($D61:AQ61)</f>
        <v>0</v>
      </c>
      <c r="AR70" s="144">
        <f>SUM($D61:AR61)</f>
        <v>0</v>
      </c>
      <c r="AS70" s="144">
        <f>SUM($D61:AS61)</f>
        <v>0</v>
      </c>
      <c r="AT70" s="144">
        <f>SUM($D61:AT61)</f>
        <v>1</v>
      </c>
      <c r="AU70" s="144">
        <f>SUM($D61:AU61)</f>
        <v>1</v>
      </c>
      <c r="AV70" s="144">
        <f>SUM($D61:AV61)</f>
        <v>1</v>
      </c>
      <c r="AW70" s="144">
        <f>SUM($D61:AW61)</f>
        <v>2</v>
      </c>
      <c r="AX70" s="144">
        <f>SUM($D61:AX61)</f>
        <v>2</v>
      </c>
      <c r="AY70" s="144">
        <f>SUM($D61:AY61)</f>
        <v>2</v>
      </c>
      <c r="AZ70" s="144">
        <f>SUM($D61:AZ61)</f>
        <v>2</v>
      </c>
      <c r="BA70" s="144">
        <f>SUM($D61:BA61)</f>
        <v>4</v>
      </c>
      <c r="BB70" s="144">
        <f>SUM($D61:BB61)</f>
        <v>7</v>
      </c>
      <c r="BC70" s="144">
        <f>SUM($D61:BC61)</f>
        <v>8</v>
      </c>
      <c r="BD70" s="144">
        <f>SUM($D61:BD61)</f>
        <v>12</v>
      </c>
      <c r="BE70" s="144">
        <f>SUM($D61:BE61)</f>
        <v>14</v>
      </c>
      <c r="BF70" s="144">
        <f>SUM($D61:BF61)</f>
        <v>18</v>
      </c>
      <c r="BG70" s="144">
        <f>SUM($D61:BG61)</f>
        <v>24</v>
      </c>
      <c r="BH70" s="144">
        <f>SUM($D61:BH61)</f>
        <v>31</v>
      </c>
      <c r="BI70" s="144">
        <f>SUM($D61:BI61)</f>
        <v>41</v>
      </c>
      <c r="BJ70" s="144">
        <f>SUM($D61:BJ61)</f>
        <v>52</v>
      </c>
      <c r="BK70" s="144">
        <f>SUM($D61:BK61)</f>
        <v>65</v>
      </c>
      <c r="BL70" s="144">
        <f>SUM($D61:BL61)</f>
        <v>80</v>
      </c>
      <c r="BM70" s="144">
        <f>SUM($D61:BM61)</f>
        <v>101</v>
      </c>
      <c r="BN70" s="144">
        <f>SUM($D61:BN61)</f>
        <v>122</v>
      </c>
      <c r="BO70" s="144">
        <f>SUM($D61:BO61)</f>
        <v>151</v>
      </c>
      <c r="BP70" s="144">
        <f>SUM($D61:BP61)</f>
        <v>186</v>
      </c>
      <c r="BQ70" s="144">
        <f>SUM($D61:BQ61)</f>
        <v>214</v>
      </c>
      <c r="BR70" s="144">
        <f>SUM($D61:BR61)</f>
        <v>260</v>
      </c>
      <c r="BS70" s="144">
        <f>SUM($D61:BS61)</f>
        <v>327</v>
      </c>
      <c r="BT70" s="144">
        <f>SUM($D61:BT61)</f>
        <v>379</v>
      </c>
      <c r="BU70" s="144">
        <f>SUM($D61:BU61)</f>
        <v>465</v>
      </c>
      <c r="BV70" s="144">
        <f>SUM($D61:BV61)</f>
        <v>561</v>
      </c>
      <c r="BW70" s="144">
        <f>SUM($D61:BW61)</f>
        <v>656</v>
      </c>
      <c r="BX70" s="144">
        <f>SUM($D61:BX61)</f>
        <v>754</v>
      </c>
      <c r="BY70" s="144">
        <f>SUM($D61:BY61)</f>
        <v>856</v>
      </c>
      <c r="BZ70" s="144">
        <f>SUM($D61:BZ61)</f>
        <v>956</v>
      </c>
      <c r="CA70" s="144">
        <f>SUM($D61:CA61)</f>
        <v>1091</v>
      </c>
      <c r="CB70" s="144">
        <f>SUM($D61:CB61)</f>
        <v>1218</v>
      </c>
      <c r="CC70" s="144">
        <f>SUM($D61:CC61)</f>
        <v>1337</v>
      </c>
      <c r="CD70" s="144">
        <f>SUM($D61:CD61)</f>
        <v>1454</v>
      </c>
      <c r="CE70" s="144">
        <f>SUM($D61:CE61)</f>
        <v>1592</v>
      </c>
      <c r="CF70" s="144">
        <f>SUM($D61:CF61)</f>
        <v>1717</v>
      </c>
      <c r="CG70" s="144">
        <f>SUM($D61:CG61)</f>
        <v>1846</v>
      </c>
      <c r="CH70" s="144">
        <f>SUM($D61:CH61)</f>
        <v>1977</v>
      </c>
      <c r="CI70" s="144">
        <f>SUM($D61:CI61)</f>
        <v>2091</v>
      </c>
      <c r="CJ70" s="144">
        <f>SUM($D61:CJ61)</f>
        <v>2226</v>
      </c>
      <c r="CK70" s="144">
        <f>SUM($D61:CK61)</f>
        <v>2324</v>
      </c>
      <c r="CL70" s="144">
        <f>SUM($D61:CL61)</f>
        <v>2437</v>
      </c>
      <c r="CM70" s="144">
        <f>SUM($D61:CM61)</f>
        <v>2508</v>
      </c>
      <c r="CN70" s="144">
        <f>SUM($D61:CN61)</f>
        <v>2591</v>
      </c>
      <c r="CO70" s="144">
        <f>SUM($D61:CO61)</f>
        <v>2667</v>
      </c>
      <c r="CP70" s="144">
        <f>SUM($D61:CP61)</f>
        <v>2753</v>
      </c>
      <c r="CQ70" s="144">
        <f>SUM($D61:CQ61)</f>
        <v>2838</v>
      </c>
      <c r="CR70" s="144">
        <f>SUM($D61:CR61)</f>
        <v>2904</v>
      </c>
      <c r="CS70" s="144">
        <f>SUM($D61:CS61)</f>
        <v>2969</v>
      </c>
      <c r="CT70" s="144">
        <f>SUM($D61:CT61)</f>
        <v>3024</v>
      </c>
      <c r="CU70" s="144">
        <f>SUM($D61:CU61)</f>
        <v>3078</v>
      </c>
      <c r="CV70" s="144">
        <f>SUM($D61:CV61)</f>
        <v>3135</v>
      </c>
      <c r="CW70" s="144">
        <f>SUM($D61:CW61)</f>
        <v>3197</v>
      </c>
      <c r="CX70" s="144">
        <f>SUM($D61:CX61)</f>
        <v>3256</v>
      </c>
      <c r="CY70" s="144">
        <f>SUM($D61:CY61)</f>
        <v>3301</v>
      </c>
      <c r="CZ70" s="144">
        <f>SUM($D61:CZ61)</f>
        <v>3357</v>
      </c>
      <c r="DA70" s="144">
        <f>SUM($D61:DA61)</f>
        <v>3412</v>
      </c>
      <c r="DB70" s="144">
        <f>SUM($D61:DB61)</f>
        <v>3460</v>
      </c>
      <c r="DC70" s="144">
        <f>SUM($D61:DC61)</f>
        <v>3508</v>
      </c>
      <c r="DD70" s="144">
        <f>SUM($D61:DD61)</f>
        <v>3552</v>
      </c>
      <c r="DE70" s="144">
        <f>SUM($D61:DE61)</f>
        <v>3601</v>
      </c>
      <c r="DF70" s="144">
        <f>SUM($D61:DF61)</f>
        <v>3643</v>
      </c>
      <c r="DG70" s="144">
        <f>SUM($D61:DG61)</f>
        <v>3673</v>
      </c>
      <c r="DH70" s="144">
        <f>SUM($D61:DH61)</f>
        <v>3714</v>
      </c>
      <c r="DI70" s="144">
        <f>SUM($D61:DI61)</f>
        <v>3749</v>
      </c>
      <c r="DJ70" s="144">
        <f>SUM($D61:DJ61)</f>
        <v>3787</v>
      </c>
      <c r="DK70" s="144">
        <f>SUM($D61:DK61)</f>
        <v>3812</v>
      </c>
      <c r="DL70" s="144">
        <f>SUM($D61:DL61)</f>
        <v>3838</v>
      </c>
      <c r="DM70" s="144">
        <f>SUM($D61:DM61)</f>
        <v>3871</v>
      </c>
      <c r="DN70" s="144">
        <f>SUM($D61:DN61)</f>
        <v>3903</v>
      </c>
      <c r="DO70" s="144">
        <f>SUM($D61:DO61)</f>
        <v>3927</v>
      </c>
      <c r="DP70" s="144">
        <f>SUM($D61:DP61)</f>
        <v>3958</v>
      </c>
      <c r="DQ70" s="144">
        <f>SUM($D61:DQ61)</f>
        <v>3993</v>
      </c>
      <c r="DR70" s="144">
        <f>SUM($D61:DR61)</f>
        <v>4020</v>
      </c>
      <c r="DS70" s="144">
        <f>SUM($D61:DS61)</f>
        <v>4046</v>
      </c>
      <c r="DT70" s="144">
        <f>SUM($D61:DT61)</f>
        <v>4072</v>
      </c>
      <c r="DU70" s="144">
        <f>SUM($D61:DU61)</f>
        <v>4103</v>
      </c>
      <c r="DV70" s="144">
        <f>SUM($D61:DV61)</f>
        <v>4129</v>
      </c>
      <c r="DW70" s="144">
        <f>SUM($D61:DW61)</f>
        <v>4160</v>
      </c>
      <c r="DX70" s="144">
        <f>SUM($D61:DX61)</f>
        <v>4187</v>
      </c>
      <c r="DY70" s="144">
        <f>SUM($D61:DY61)</f>
        <v>4214</v>
      </c>
      <c r="DZ70" s="144">
        <f>SUM($D61:DZ61)</f>
        <v>4242</v>
      </c>
      <c r="EA70" s="144">
        <f>SUM($D61:EA61)</f>
        <v>4262</v>
      </c>
      <c r="EB70" s="144">
        <f>SUM($D61:EB61)</f>
        <v>4281</v>
      </c>
      <c r="EC70" s="144">
        <f>SUM($D61:EC61)</f>
        <v>4294</v>
      </c>
      <c r="ED70" s="144">
        <f>SUM($D61:ED61)</f>
        <v>4306</v>
      </c>
      <c r="EE70" s="144">
        <f>SUM($D61:EE61)</f>
        <v>4333</v>
      </c>
      <c r="EF70" s="144">
        <f>SUM($D61:EF61)</f>
        <v>4355</v>
      </c>
      <c r="EG70" s="144">
        <f>SUM($D61:EG61)</f>
        <v>4377</v>
      </c>
      <c r="EH70" s="144">
        <f>SUM($D61:EH61)</f>
        <v>4392</v>
      </c>
      <c r="EI70" s="144">
        <f>SUM($D61:EI61)</f>
        <v>4415</v>
      </c>
      <c r="EJ70" s="144">
        <f>SUM($D61:EJ61)</f>
        <v>4434</v>
      </c>
      <c r="EK70" s="144">
        <f>SUM($D61:EK61)</f>
        <v>4454</v>
      </c>
      <c r="EL70" s="144">
        <f>SUM($D61:EL61)</f>
        <v>4469</v>
      </c>
      <c r="EM70" s="144">
        <f>SUM($D61:EM61)</f>
        <v>4483</v>
      </c>
      <c r="EN70" s="144">
        <f>SUM($D61:EN61)</f>
        <v>4499</v>
      </c>
      <c r="EO70" s="144">
        <f>SUM($D61:EO61)</f>
        <v>4506</v>
      </c>
      <c r="EP70" s="144">
        <f>SUM($D61:EP61)</f>
        <v>4514</v>
      </c>
      <c r="EQ70" s="144">
        <f>SUM($D61:EQ61)</f>
        <v>4529</v>
      </c>
      <c r="ER70" s="144">
        <f>SUM($D61:ER61)</f>
        <v>4543</v>
      </c>
      <c r="ES70" s="144">
        <f>SUM($D61:ES61)</f>
        <v>4554</v>
      </c>
      <c r="ET70" s="144">
        <f>SUM($D61:ET61)</f>
        <v>4564</v>
      </c>
      <c r="EU70" s="144">
        <f>SUM($D61:EU61)</f>
        <v>4570</v>
      </c>
      <c r="EV70" s="144">
        <f>SUM($D61:EV61)</f>
        <v>4575</v>
      </c>
      <c r="EW70" s="144">
        <f>SUM($D61:EW61)</f>
        <v>4579</v>
      </c>
      <c r="EX70" s="144">
        <f>SUM($D61:EX61)</f>
        <v>4580</v>
      </c>
      <c r="FC70" s="41"/>
      <c r="FD70" s="41"/>
      <c r="FE70" s="41"/>
      <c r="FF70" s="41"/>
    </row>
    <row r="71" spans="1:162" s="136" customFormat="1" x14ac:dyDescent="0.25">
      <c r="A71" s="116"/>
      <c r="B71" s="223"/>
      <c r="C71" s="224" t="s">
        <v>144</v>
      </c>
      <c r="D71" s="144">
        <f>SUM($D62:D62)</f>
        <v>0</v>
      </c>
      <c r="E71" s="144">
        <f>SUM($D62:E62)</f>
        <v>0</v>
      </c>
      <c r="F71" s="144">
        <f>SUM($D62:F62)</f>
        <v>0</v>
      </c>
      <c r="G71" s="144">
        <f>SUM($D62:G62)</f>
        <v>0</v>
      </c>
      <c r="H71" s="144">
        <f>SUM($D62:H62)</f>
        <v>0</v>
      </c>
      <c r="I71" s="144">
        <f>SUM($D62:I62)</f>
        <v>0</v>
      </c>
      <c r="J71" s="144">
        <f>SUM($D62:J62)</f>
        <v>0</v>
      </c>
      <c r="K71" s="144">
        <f>SUM($D62:K62)</f>
        <v>0</v>
      </c>
      <c r="L71" s="144">
        <f>SUM($D62:L62)</f>
        <v>0</v>
      </c>
      <c r="M71" s="144">
        <f>SUM($D62:M62)</f>
        <v>0</v>
      </c>
      <c r="N71" s="144">
        <f>SUM($D62:N62)</f>
        <v>0</v>
      </c>
      <c r="O71" s="144">
        <f>SUM($D62:O62)</f>
        <v>0</v>
      </c>
      <c r="P71" s="144">
        <f>SUM($D62:P62)</f>
        <v>0</v>
      </c>
      <c r="Q71" s="144">
        <f>SUM($D62:Q62)</f>
        <v>0</v>
      </c>
      <c r="R71" s="144">
        <f>SUM($D62:R62)</f>
        <v>0</v>
      </c>
      <c r="S71" s="144">
        <f>SUM($D62:S62)</f>
        <v>0</v>
      </c>
      <c r="T71" s="144">
        <f>SUM($D62:T62)</f>
        <v>0</v>
      </c>
      <c r="U71" s="144">
        <f>SUM($D62:U62)</f>
        <v>0</v>
      </c>
      <c r="V71" s="144">
        <f>SUM($D62:V62)</f>
        <v>0</v>
      </c>
      <c r="W71" s="144">
        <f>SUM($D62:W62)</f>
        <v>0</v>
      </c>
      <c r="X71" s="144">
        <f>SUM($D62:X62)</f>
        <v>0</v>
      </c>
      <c r="Y71" s="144">
        <f>SUM($D62:Y62)</f>
        <v>0</v>
      </c>
      <c r="Z71" s="144">
        <f>SUM($D62:Z62)</f>
        <v>0</v>
      </c>
      <c r="AA71" s="144">
        <f>SUM($D62:AA62)</f>
        <v>0</v>
      </c>
      <c r="AB71" s="144">
        <f>SUM($D62:AB62)</f>
        <v>0</v>
      </c>
      <c r="AC71" s="144">
        <f>SUM($D62:AC62)</f>
        <v>0</v>
      </c>
      <c r="AD71" s="144">
        <f>SUM($D62:AD62)</f>
        <v>0</v>
      </c>
      <c r="AE71" s="144">
        <f>SUM($D62:AE62)</f>
        <v>0</v>
      </c>
      <c r="AF71" s="144">
        <f>SUM($D62:AF62)</f>
        <v>0</v>
      </c>
      <c r="AG71" s="144">
        <f>SUM($D62:AG62)</f>
        <v>0</v>
      </c>
      <c r="AH71" s="144">
        <f>SUM($D62:AH62)</f>
        <v>0</v>
      </c>
      <c r="AI71" s="144">
        <f>SUM($D62:AI62)</f>
        <v>0</v>
      </c>
      <c r="AJ71" s="144">
        <f>SUM($D62:AJ62)</f>
        <v>0</v>
      </c>
      <c r="AK71" s="144">
        <f>SUM($D62:AK62)</f>
        <v>0</v>
      </c>
      <c r="AL71" s="144">
        <f>SUM($D62:AL62)</f>
        <v>0</v>
      </c>
      <c r="AM71" s="144">
        <f>SUM($D62:AM62)</f>
        <v>0</v>
      </c>
      <c r="AN71" s="144">
        <f>SUM($D62:AN62)</f>
        <v>0</v>
      </c>
      <c r="AO71" s="144">
        <f>SUM($D62:AO62)</f>
        <v>0</v>
      </c>
      <c r="AP71" s="144">
        <f>SUM($D62:AP62)</f>
        <v>0</v>
      </c>
      <c r="AQ71" s="144">
        <f>SUM($D62:AQ62)</f>
        <v>0</v>
      </c>
      <c r="AR71" s="144">
        <f>SUM($D62:AR62)</f>
        <v>1</v>
      </c>
      <c r="AS71" s="144">
        <f>SUM($D62:AS62)</f>
        <v>1</v>
      </c>
      <c r="AT71" s="144">
        <f>SUM($D62:AT62)</f>
        <v>2</v>
      </c>
      <c r="AU71" s="144">
        <f>SUM($D62:AU62)</f>
        <v>2</v>
      </c>
      <c r="AV71" s="144">
        <f>SUM($D62:AV62)</f>
        <v>2</v>
      </c>
      <c r="AW71" s="144">
        <f>SUM($D62:AW62)</f>
        <v>3</v>
      </c>
      <c r="AX71" s="144">
        <f>SUM($D62:AX62)</f>
        <v>4</v>
      </c>
      <c r="AY71" s="144">
        <f>SUM($D62:AY62)</f>
        <v>5</v>
      </c>
      <c r="AZ71" s="144">
        <f>SUM($D62:AZ62)</f>
        <v>6</v>
      </c>
      <c r="BA71" s="144">
        <f>SUM($D62:BA62)</f>
        <v>6</v>
      </c>
      <c r="BB71" s="144">
        <f>SUM($D62:BB62)</f>
        <v>7</v>
      </c>
      <c r="BC71" s="144">
        <f>SUM($D62:BC62)</f>
        <v>8</v>
      </c>
      <c r="BD71" s="144">
        <f>SUM($D62:BD62)</f>
        <v>13</v>
      </c>
      <c r="BE71" s="144">
        <f>SUM($D62:BE62)</f>
        <v>21</v>
      </c>
      <c r="BF71" s="144">
        <f>SUM($D62:BF62)</f>
        <v>28</v>
      </c>
      <c r="BG71" s="144">
        <f>SUM($D62:BG62)</f>
        <v>38</v>
      </c>
      <c r="BH71" s="144">
        <f>SUM($D62:BH62)</f>
        <v>47</v>
      </c>
      <c r="BI71" s="144">
        <f>SUM($D62:BI62)</f>
        <v>60</v>
      </c>
      <c r="BJ71" s="144">
        <f>SUM($D62:BJ62)</f>
        <v>67</v>
      </c>
      <c r="BK71" s="144">
        <f>SUM($D62:BK62)</f>
        <v>92</v>
      </c>
      <c r="BL71" s="144">
        <f>SUM($D62:BL62)</f>
        <v>112</v>
      </c>
      <c r="BM71" s="144">
        <f>SUM($D62:BM62)</f>
        <v>134</v>
      </c>
      <c r="BN71" s="144">
        <f>SUM($D62:BN62)</f>
        <v>163</v>
      </c>
      <c r="BO71" s="144">
        <f>SUM($D62:BO62)</f>
        <v>198</v>
      </c>
      <c r="BP71" s="144">
        <f>SUM($D62:BP62)</f>
        <v>232</v>
      </c>
      <c r="BQ71" s="144">
        <f>SUM($D62:BQ62)</f>
        <v>268</v>
      </c>
      <c r="BR71" s="144">
        <f>SUM($D62:BR62)</f>
        <v>323</v>
      </c>
      <c r="BS71" s="144">
        <f>SUM($D62:BS62)</f>
        <v>381</v>
      </c>
      <c r="BT71" s="144">
        <f>SUM($D62:BT62)</f>
        <v>446</v>
      </c>
      <c r="BU71" s="144">
        <f>SUM($D62:BU62)</f>
        <v>512</v>
      </c>
      <c r="BV71" s="144">
        <f>SUM($D62:BV62)</f>
        <v>567</v>
      </c>
      <c r="BW71" s="144">
        <f>SUM($D62:BW62)</f>
        <v>639</v>
      </c>
      <c r="BX71" s="144">
        <f>SUM($D62:BX62)</f>
        <v>719</v>
      </c>
      <c r="BY71" s="144">
        <f>SUM($D62:BY62)</f>
        <v>801</v>
      </c>
      <c r="BZ71" s="144">
        <f>SUM($D62:BZ62)</f>
        <v>889</v>
      </c>
      <c r="CA71" s="144">
        <f>SUM($D62:CA62)</f>
        <v>989</v>
      </c>
      <c r="CB71" s="144">
        <f>SUM($D62:CB62)</f>
        <v>1072</v>
      </c>
      <c r="CC71" s="144">
        <f>SUM($D62:CC62)</f>
        <v>1176</v>
      </c>
      <c r="CD71" s="144">
        <f>SUM($D62:CD62)</f>
        <v>1264</v>
      </c>
      <c r="CE71" s="144">
        <f>SUM($D62:CE62)</f>
        <v>1352</v>
      </c>
      <c r="CF71" s="144">
        <f>SUM($D62:CF62)</f>
        <v>1440</v>
      </c>
      <c r="CG71" s="144">
        <f>SUM($D62:CG62)</f>
        <v>1524</v>
      </c>
      <c r="CH71" s="144">
        <f>SUM($D62:CH62)</f>
        <v>1589</v>
      </c>
      <c r="CI71" s="144">
        <f>SUM($D62:CI62)</f>
        <v>1661</v>
      </c>
      <c r="CJ71" s="144">
        <f>SUM($D62:CJ62)</f>
        <v>1717</v>
      </c>
      <c r="CK71" s="144">
        <f>SUM($D62:CK62)</f>
        <v>1803</v>
      </c>
      <c r="CL71" s="144">
        <f>SUM($D62:CL62)</f>
        <v>1860</v>
      </c>
      <c r="CM71" s="144">
        <f>SUM($D62:CM62)</f>
        <v>1930</v>
      </c>
      <c r="CN71" s="144">
        <f>SUM($D62:CN62)</f>
        <v>2017</v>
      </c>
      <c r="CO71" s="144">
        <f>SUM($D62:CO62)</f>
        <v>2067</v>
      </c>
      <c r="CP71" s="144">
        <f>SUM($D62:CP62)</f>
        <v>2121</v>
      </c>
      <c r="CQ71" s="144">
        <f>SUM($D62:CQ62)</f>
        <v>2178</v>
      </c>
      <c r="CR71" s="144">
        <f>SUM($D62:CR62)</f>
        <v>2242</v>
      </c>
      <c r="CS71" s="144">
        <f>SUM($D62:CS62)</f>
        <v>2293</v>
      </c>
      <c r="CT71" s="144">
        <f>SUM($D62:CT62)</f>
        <v>2344</v>
      </c>
      <c r="CU71" s="144">
        <f>SUM($D62:CU62)</f>
        <v>2384</v>
      </c>
      <c r="CV71" s="144">
        <f>SUM($D62:CV62)</f>
        <v>2424</v>
      </c>
      <c r="CW71" s="144">
        <f>SUM($D62:CW62)</f>
        <v>2471</v>
      </c>
      <c r="CX71" s="144">
        <f>SUM($D62:CX62)</f>
        <v>2500</v>
      </c>
      <c r="CY71" s="144">
        <f>SUM($D62:CY62)</f>
        <v>2537</v>
      </c>
      <c r="CZ71" s="144">
        <f>SUM($D62:CZ62)</f>
        <v>2573</v>
      </c>
      <c r="DA71" s="144">
        <f>SUM($D62:DA62)</f>
        <v>2590</v>
      </c>
      <c r="DB71" s="144">
        <f>SUM($D62:DB62)</f>
        <v>2625</v>
      </c>
      <c r="DC71" s="144">
        <f>SUM($D62:DC62)</f>
        <v>2654</v>
      </c>
      <c r="DD71" s="144">
        <f>SUM($D62:DD62)</f>
        <v>2679</v>
      </c>
      <c r="DE71" s="144">
        <f>SUM($D62:DE62)</f>
        <v>2706</v>
      </c>
      <c r="DF71" s="144">
        <f>SUM($D62:DF62)</f>
        <v>2732</v>
      </c>
      <c r="DG71" s="144">
        <f>SUM($D62:DG62)</f>
        <v>2760</v>
      </c>
      <c r="DH71" s="144">
        <f>SUM($D62:DH62)</f>
        <v>2779</v>
      </c>
      <c r="DI71" s="144">
        <f>SUM($D62:DI62)</f>
        <v>2804</v>
      </c>
      <c r="DJ71" s="144">
        <f>SUM($D62:DJ62)</f>
        <v>2831</v>
      </c>
      <c r="DK71" s="144">
        <f>SUM($D62:DK62)</f>
        <v>2849</v>
      </c>
      <c r="DL71" s="144">
        <f>SUM($D62:DL62)</f>
        <v>2881</v>
      </c>
      <c r="DM71" s="144">
        <f>SUM($D62:DM62)</f>
        <v>2905</v>
      </c>
      <c r="DN71" s="144">
        <f>SUM($D62:DN62)</f>
        <v>2927</v>
      </c>
      <c r="DO71" s="144">
        <f>SUM($D62:DO62)</f>
        <v>2945</v>
      </c>
      <c r="DP71" s="144">
        <f>SUM($D62:DP62)</f>
        <v>2967</v>
      </c>
      <c r="DQ71" s="144">
        <f>SUM($D62:DQ62)</f>
        <v>2979</v>
      </c>
      <c r="DR71" s="144">
        <f>SUM($D62:DR62)</f>
        <v>3001</v>
      </c>
      <c r="DS71" s="144">
        <f>SUM($D62:DS62)</f>
        <v>3016</v>
      </c>
      <c r="DT71" s="144">
        <f>SUM($D62:DT62)</f>
        <v>3033</v>
      </c>
      <c r="DU71" s="144">
        <f>SUM($D62:DU62)</f>
        <v>3054</v>
      </c>
      <c r="DV71" s="144">
        <f>SUM($D62:DV62)</f>
        <v>3071</v>
      </c>
      <c r="DW71" s="144">
        <f>SUM($D62:DW62)</f>
        <v>3084</v>
      </c>
      <c r="DX71" s="144">
        <f>SUM($D62:DX62)</f>
        <v>3103</v>
      </c>
      <c r="DY71" s="144">
        <f>SUM($D62:DY62)</f>
        <v>3121</v>
      </c>
      <c r="DZ71" s="144">
        <f>SUM($D62:DZ62)</f>
        <v>3133</v>
      </c>
      <c r="EA71" s="144">
        <f>SUM($D62:EA62)</f>
        <v>3154</v>
      </c>
      <c r="EB71" s="144">
        <f>SUM($D62:EB62)</f>
        <v>3162</v>
      </c>
      <c r="EC71" s="144">
        <f>SUM($D62:EC62)</f>
        <v>3172</v>
      </c>
      <c r="ED71" s="144">
        <f>SUM($D62:ED62)</f>
        <v>3183</v>
      </c>
      <c r="EE71" s="144">
        <f>SUM($D62:EE62)</f>
        <v>3196</v>
      </c>
      <c r="EF71" s="144">
        <f>SUM($D62:EF62)</f>
        <v>3213</v>
      </c>
      <c r="EG71" s="144">
        <f>SUM($D62:EG62)</f>
        <v>3224</v>
      </c>
      <c r="EH71" s="144">
        <f>SUM($D62:EH62)</f>
        <v>3235</v>
      </c>
      <c r="EI71" s="144">
        <f>SUM($D62:EI62)</f>
        <v>3245</v>
      </c>
      <c r="EJ71" s="144">
        <f>SUM($D62:EJ62)</f>
        <v>3256</v>
      </c>
      <c r="EK71" s="144">
        <f>SUM($D62:EK62)</f>
        <v>3263</v>
      </c>
      <c r="EL71" s="144">
        <f>SUM($D62:EL62)</f>
        <v>3273</v>
      </c>
      <c r="EM71" s="144">
        <f>SUM($D62:EM62)</f>
        <v>3283</v>
      </c>
      <c r="EN71" s="144">
        <f>SUM($D62:EN62)</f>
        <v>3288</v>
      </c>
      <c r="EO71" s="144">
        <f>SUM($D62:EO62)</f>
        <v>3293</v>
      </c>
      <c r="EP71" s="144">
        <f>SUM($D62:EP62)</f>
        <v>3297</v>
      </c>
      <c r="EQ71" s="144">
        <f>SUM($D62:EQ62)</f>
        <v>3303</v>
      </c>
      <c r="ER71" s="144">
        <f>SUM($D62:ER62)</f>
        <v>3310</v>
      </c>
      <c r="ES71" s="144">
        <f>SUM($D62:ES62)</f>
        <v>3320</v>
      </c>
      <c r="ET71" s="144">
        <f>SUM($D62:ET62)</f>
        <v>3328</v>
      </c>
      <c r="EU71" s="144">
        <f>SUM($D62:EU62)</f>
        <v>3332</v>
      </c>
      <c r="EV71" s="144">
        <f>SUM($D62:EV62)</f>
        <v>3337</v>
      </c>
      <c r="EW71" s="144">
        <f>SUM($D62:EW62)</f>
        <v>3339</v>
      </c>
      <c r="EX71" s="144">
        <f>SUM($D62:EX62)</f>
        <v>3339</v>
      </c>
      <c r="FC71" s="41"/>
      <c r="FD71" s="41"/>
      <c r="FE71" s="41"/>
      <c r="FF71" s="41"/>
    </row>
    <row r="72" spans="1:162" s="136" customFormat="1" x14ac:dyDescent="0.25">
      <c r="A72" s="116"/>
      <c r="B72" s="223"/>
      <c r="C72" s="224" t="s">
        <v>148</v>
      </c>
      <c r="D72" s="144">
        <f>SUM($D63:D63)</f>
        <v>0</v>
      </c>
      <c r="E72" s="144">
        <f>SUM($D63:E63)</f>
        <v>0</v>
      </c>
      <c r="F72" s="144">
        <f>SUM($D63:F63)</f>
        <v>0</v>
      </c>
      <c r="G72" s="144">
        <f>SUM($D63:G63)</f>
        <v>0</v>
      </c>
      <c r="H72" s="144">
        <f>SUM($D63:H63)</f>
        <v>0</v>
      </c>
      <c r="I72" s="144">
        <f>SUM($D63:I63)</f>
        <v>0</v>
      </c>
      <c r="J72" s="144">
        <f>SUM($D63:J63)</f>
        <v>0</v>
      </c>
      <c r="K72" s="144">
        <f>SUM($D63:K63)</f>
        <v>0</v>
      </c>
      <c r="L72" s="144">
        <f>SUM($D63:L63)</f>
        <v>0</v>
      </c>
      <c r="M72" s="144">
        <f>SUM($D63:M63)</f>
        <v>0</v>
      </c>
      <c r="N72" s="144">
        <f>SUM($D63:N63)</f>
        <v>0</v>
      </c>
      <c r="O72" s="144">
        <f>SUM($D63:O63)</f>
        <v>0</v>
      </c>
      <c r="P72" s="144">
        <f>SUM($D63:P63)</f>
        <v>0</v>
      </c>
      <c r="Q72" s="144">
        <f>SUM($D63:Q63)</f>
        <v>0</v>
      </c>
      <c r="R72" s="144">
        <f>SUM($D63:R63)</f>
        <v>0</v>
      </c>
      <c r="S72" s="144">
        <f>SUM($D63:S63)</f>
        <v>0</v>
      </c>
      <c r="T72" s="144">
        <f>SUM($D63:T63)</f>
        <v>0</v>
      </c>
      <c r="U72" s="144">
        <f>SUM($D63:U63)</f>
        <v>0</v>
      </c>
      <c r="V72" s="144">
        <f>SUM($D63:V63)</f>
        <v>0</v>
      </c>
      <c r="W72" s="144">
        <f>SUM($D63:W63)</f>
        <v>0</v>
      </c>
      <c r="X72" s="144">
        <f>SUM($D63:X63)</f>
        <v>0</v>
      </c>
      <c r="Y72" s="144">
        <f>SUM($D63:Y63)</f>
        <v>0</v>
      </c>
      <c r="Z72" s="144">
        <f>SUM($D63:Z63)</f>
        <v>0</v>
      </c>
      <c r="AA72" s="144">
        <f>SUM($D63:AA63)</f>
        <v>0</v>
      </c>
      <c r="AB72" s="144">
        <f>SUM($D63:AB63)</f>
        <v>0</v>
      </c>
      <c r="AC72" s="144">
        <f>SUM($D63:AC63)</f>
        <v>0</v>
      </c>
      <c r="AD72" s="144">
        <f>SUM($D63:AD63)</f>
        <v>0</v>
      </c>
      <c r="AE72" s="144">
        <f>SUM($D63:AE63)</f>
        <v>0</v>
      </c>
      <c r="AF72" s="144">
        <f>SUM($D63:AF63)</f>
        <v>0</v>
      </c>
      <c r="AG72" s="144">
        <f>SUM($D63:AG63)</f>
        <v>0</v>
      </c>
      <c r="AH72" s="144">
        <f>SUM($D63:AH63)</f>
        <v>0</v>
      </c>
      <c r="AI72" s="144">
        <f>SUM($D63:AI63)</f>
        <v>0</v>
      </c>
      <c r="AJ72" s="144">
        <f>SUM($D63:AJ63)</f>
        <v>0</v>
      </c>
      <c r="AK72" s="144">
        <f>SUM($D63:AK63)</f>
        <v>0</v>
      </c>
      <c r="AL72" s="144">
        <f>SUM($D63:AL63)</f>
        <v>0</v>
      </c>
      <c r="AM72" s="144">
        <f>SUM($D63:AM63)</f>
        <v>0</v>
      </c>
      <c r="AN72" s="144">
        <f>SUM($D63:AN63)</f>
        <v>0</v>
      </c>
      <c r="AO72" s="144">
        <f>SUM($D63:AO63)</f>
        <v>0</v>
      </c>
      <c r="AP72" s="144">
        <f>SUM($D63:AP63)</f>
        <v>0</v>
      </c>
      <c r="AQ72" s="144">
        <f>SUM($D63:AQ63)</f>
        <v>0</v>
      </c>
      <c r="AR72" s="144">
        <f>SUM($D63:AR63)</f>
        <v>0</v>
      </c>
      <c r="AS72" s="144">
        <f>SUM($D63:AS63)</f>
        <v>0</v>
      </c>
      <c r="AT72" s="144">
        <f>SUM($D63:AT63)</f>
        <v>0</v>
      </c>
      <c r="AU72" s="144">
        <f>SUM($D63:AU63)</f>
        <v>0</v>
      </c>
      <c r="AV72" s="144">
        <f>SUM($D63:AV63)</f>
        <v>0</v>
      </c>
      <c r="AW72" s="144">
        <f>SUM($D63:AW63)</f>
        <v>0</v>
      </c>
      <c r="AX72" s="144">
        <f>SUM($D63:AX63)</f>
        <v>0</v>
      </c>
      <c r="AY72" s="144">
        <f>SUM($D63:AY63)</f>
        <v>0</v>
      </c>
      <c r="AZ72" s="144">
        <f>SUM($D63:AZ63)</f>
        <v>1</v>
      </c>
      <c r="BA72" s="144">
        <f>SUM($D63:BA63)</f>
        <v>1</v>
      </c>
      <c r="BB72" s="144">
        <f>SUM($D63:BB63)</f>
        <v>1</v>
      </c>
      <c r="BC72" s="144">
        <f>SUM($D63:BC63)</f>
        <v>2</v>
      </c>
      <c r="BD72" s="144">
        <f>SUM($D63:BD63)</f>
        <v>2</v>
      </c>
      <c r="BE72" s="144">
        <f>SUM($D63:BE63)</f>
        <v>2</v>
      </c>
      <c r="BF72" s="144">
        <f>SUM($D63:BF63)</f>
        <v>4</v>
      </c>
      <c r="BG72" s="144">
        <f>SUM($D63:BG63)</f>
        <v>6</v>
      </c>
      <c r="BH72" s="144">
        <f>SUM($D63:BH63)</f>
        <v>10</v>
      </c>
      <c r="BI72" s="144">
        <f>SUM($D63:BI63)</f>
        <v>13</v>
      </c>
      <c r="BJ72" s="144">
        <f>SUM($D63:BJ63)</f>
        <v>19</v>
      </c>
      <c r="BK72" s="144">
        <f>SUM($D63:BK63)</f>
        <v>26</v>
      </c>
      <c r="BL72" s="144">
        <f>SUM($D63:BL63)</f>
        <v>34</v>
      </c>
      <c r="BM72" s="144">
        <f>SUM($D63:BM63)</f>
        <v>41</v>
      </c>
      <c r="BN72" s="144">
        <f>SUM($D63:BN63)</f>
        <v>50</v>
      </c>
      <c r="BO72" s="144">
        <f>SUM($D63:BO63)</f>
        <v>61</v>
      </c>
      <c r="BP72" s="144">
        <f>SUM($D63:BP63)</f>
        <v>74</v>
      </c>
      <c r="BQ72" s="144">
        <f>SUM($D63:BQ63)</f>
        <v>95</v>
      </c>
      <c r="BR72" s="144">
        <f>SUM($D63:BR63)</f>
        <v>113</v>
      </c>
      <c r="BS72" s="144">
        <f>SUM($D63:BS63)</f>
        <v>136</v>
      </c>
      <c r="BT72" s="144">
        <f>SUM($D63:BT63)</f>
        <v>159</v>
      </c>
      <c r="BU72" s="144">
        <f>SUM($D63:BU63)</f>
        <v>181</v>
      </c>
      <c r="BV72" s="144">
        <f>SUM($D63:BV63)</f>
        <v>204</v>
      </c>
      <c r="BW72" s="144">
        <f>SUM($D63:BW63)</f>
        <v>234</v>
      </c>
      <c r="BX72" s="144">
        <f>SUM($D63:BX63)</f>
        <v>276</v>
      </c>
      <c r="BY72" s="144">
        <f>SUM($D63:BY63)</f>
        <v>308</v>
      </c>
      <c r="BZ72" s="144">
        <f>SUM($D63:BZ63)</f>
        <v>342</v>
      </c>
      <c r="CA72" s="144">
        <f>SUM($D63:CA63)</f>
        <v>381</v>
      </c>
      <c r="CB72" s="144">
        <f>SUM($D63:CB63)</f>
        <v>428</v>
      </c>
      <c r="CC72" s="144">
        <f>SUM($D63:CC63)</f>
        <v>452</v>
      </c>
      <c r="CD72" s="144">
        <f>SUM($D63:CD63)</f>
        <v>498</v>
      </c>
      <c r="CE72" s="144">
        <f>SUM($D63:CE63)</f>
        <v>541</v>
      </c>
      <c r="CF72" s="144">
        <f>SUM($D63:CF63)</f>
        <v>564</v>
      </c>
      <c r="CG72" s="144">
        <f>SUM($D63:CG63)</f>
        <v>591</v>
      </c>
      <c r="CH72" s="144">
        <f>SUM($D63:CH63)</f>
        <v>615</v>
      </c>
      <c r="CI72" s="144">
        <f>SUM($D63:CI63)</f>
        <v>647</v>
      </c>
      <c r="CJ72" s="144">
        <f>SUM($D63:CJ63)</f>
        <v>676</v>
      </c>
      <c r="CK72" s="144">
        <f>SUM($D63:CK63)</f>
        <v>709</v>
      </c>
      <c r="CL72" s="144">
        <f>SUM($D63:CL63)</f>
        <v>734</v>
      </c>
      <c r="CM72" s="144">
        <f>SUM($D63:CM63)</f>
        <v>765</v>
      </c>
      <c r="CN72" s="144">
        <f>SUM($D63:CN63)</f>
        <v>791</v>
      </c>
      <c r="CO72" s="144">
        <f>SUM($D63:CO63)</f>
        <v>817</v>
      </c>
      <c r="CP72" s="144">
        <f>SUM($D63:CP63)</f>
        <v>840</v>
      </c>
      <c r="CQ72" s="144">
        <f>SUM($D63:CQ63)</f>
        <v>857</v>
      </c>
      <c r="CR72" s="144">
        <f>SUM($D63:CR63)</f>
        <v>876</v>
      </c>
      <c r="CS72" s="144">
        <f>SUM($D63:CS63)</f>
        <v>891</v>
      </c>
      <c r="CT72" s="144">
        <f>SUM($D63:CT63)</f>
        <v>918</v>
      </c>
      <c r="CU72" s="144">
        <f>SUM($D63:CU63)</f>
        <v>931</v>
      </c>
      <c r="CV72" s="144">
        <f>SUM($D63:CV63)</f>
        <v>948</v>
      </c>
      <c r="CW72" s="144">
        <f>SUM($D63:CW63)</f>
        <v>963</v>
      </c>
      <c r="CX72" s="144">
        <f>SUM($D63:CX63)</f>
        <v>989</v>
      </c>
      <c r="CY72" s="144">
        <f>SUM($D63:CY63)</f>
        <v>995</v>
      </c>
      <c r="CZ72" s="144">
        <f>SUM($D63:CZ63)</f>
        <v>1002</v>
      </c>
      <c r="DA72" s="144">
        <f>SUM($D63:DA63)</f>
        <v>1012</v>
      </c>
      <c r="DB72" s="144">
        <f>SUM($D63:DB63)</f>
        <v>1029</v>
      </c>
      <c r="DC72" s="144">
        <f>SUM($D63:DC63)</f>
        <v>1043</v>
      </c>
      <c r="DD72" s="144">
        <f>SUM($D63:DD63)</f>
        <v>1062</v>
      </c>
      <c r="DE72" s="144">
        <f>SUM($D63:DE63)</f>
        <v>1078</v>
      </c>
      <c r="DF72" s="144">
        <f>SUM($D63:DF63)</f>
        <v>1084</v>
      </c>
      <c r="DG72" s="144">
        <f>SUM($D63:DG63)</f>
        <v>1095</v>
      </c>
      <c r="DH72" s="144">
        <f>SUM($D63:DH63)</f>
        <v>1100</v>
      </c>
      <c r="DI72" s="144">
        <f>SUM($D63:DI63)</f>
        <v>1108</v>
      </c>
      <c r="DJ72" s="144">
        <f>SUM($D63:DJ63)</f>
        <v>1115</v>
      </c>
      <c r="DK72" s="144">
        <f>SUM($D63:DK63)</f>
        <v>1122</v>
      </c>
      <c r="DL72" s="144">
        <f>SUM($D63:DL63)</f>
        <v>1128</v>
      </c>
      <c r="DM72" s="144">
        <f>SUM($D63:DM63)</f>
        <v>1132</v>
      </c>
      <c r="DN72" s="144">
        <f>SUM($D63:DN63)</f>
        <v>1136</v>
      </c>
      <c r="DO72" s="144">
        <f>SUM($D63:DO63)</f>
        <v>1142</v>
      </c>
      <c r="DP72" s="144">
        <f>SUM($D63:DP63)</f>
        <v>1146</v>
      </c>
      <c r="DQ72" s="144">
        <f>SUM($D63:DQ63)</f>
        <v>1152</v>
      </c>
      <c r="DR72" s="144">
        <f>SUM($D63:DR63)</f>
        <v>1153</v>
      </c>
      <c r="DS72" s="144">
        <f>SUM($D63:DS63)</f>
        <v>1162</v>
      </c>
      <c r="DT72" s="144">
        <f>SUM($D63:DT63)</f>
        <v>1168</v>
      </c>
      <c r="DU72" s="144">
        <f>SUM($D63:DU63)</f>
        <v>1174</v>
      </c>
      <c r="DV72" s="144">
        <f>SUM($D63:DV63)</f>
        <v>1177</v>
      </c>
      <c r="DW72" s="144">
        <f>SUM($D63:DW63)</f>
        <v>1185</v>
      </c>
      <c r="DX72" s="144">
        <f>SUM($D63:DX63)</f>
        <v>1196</v>
      </c>
      <c r="DY72" s="144">
        <f>SUM($D63:DY63)</f>
        <v>1201</v>
      </c>
      <c r="DZ72" s="144">
        <f>SUM($D63:DZ63)</f>
        <v>1211</v>
      </c>
      <c r="EA72" s="144">
        <f>SUM($D63:EA63)</f>
        <v>1218</v>
      </c>
      <c r="EB72" s="144">
        <f>SUM($D63:EB63)</f>
        <v>1221</v>
      </c>
      <c r="EC72" s="144">
        <f>SUM($D63:EC63)</f>
        <v>1223</v>
      </c>
      <c r="ED72" s="144">
        <f>SUM($D63:ED63)</f>
        <v>1230</v>
      </c>
      <c r="EE72" s="144">
        <f>SUM($D63:EE63)</f>
        <v>1232</v>
      </c>
      <c r="EF72" s="144">
        <f>SUM($D63:EF63)</f>
        <v>1237</v>
      </c>
      <c r="EG72" s="144">
        <f>SUM($D63:EG63)</f>
        <v>1239</v>
      </c>
      <c r="EH72" s="144">
        <f>SUM($D63:EH63)</f>
        <v>1241</v>
      </c>
      <c r="EI72" s="144">
        <f>SUM($D63:EI63)</f>
        <v>1242</v>
      </c>
      <c r="EJ72" s="144">
        <f>SUM($D63:EJ63)</f>
        <v>1245</v>
      </c>
      <c r="EK72" s="144">
        <f>SUM($D63:EK63)</f>
        <v>1248</v>
      </c>
      <c r="EL72" s="144">
        <f>SUM($D63:EL63)</f>
        <v>1248</v>
      </c>
      <c r="EM72" s="144">
        <f>SUM($D63:EM63)</f>
        <v>1248</v>
      </c>
      <c r="EN72" s="144">
        <f>SUM($D63:EN63)</f>
        <v>1250</v>
      </c>
      <c r="EO72" s="144">
        <f>SUM($D63:EO63)</f>
        <v>1252</v>
      </c>
      <c r="EP72" s="144">
        <f>SUM($D63:EP63)</f>
        <v>1254</v>
      </c>
      <c r="EQ72" s="144">
        <f>SUM($D63:EQ63)</f>
        <v>1254</v>
      </c>
      <c r="ER72" s="144">
        <f>SUM($D63:ER63)</f>
        <v>1255</v>
      </c>
      <c r="ES72" s="144">
        <f>SUM($D63:ES63)</f>
        <v>1256</v>
      </c>
      <c r="ET72" s="144">
        <f>SUM($D63:ET63)</f>
        <v>1256</v>
      </c>
      <c r="EU72" s="144">
        <f>SUM($D63:EU63)</f>
        <v>1256</v>
      </c>
      <c r="EV72" s="144">
        <f>SUM($D63:EV63)</f>
        <v>1256</v>
      </c>
      <c r="EW72" s="144">
        <f>SUM($D63:EW63)</f>
        <v>1258</v>
      </c>
      <c r="EX72" s="144">
        <f>SUM($D63:EX63)</f>
        <v>1258</v>
      </c>
      <c r="FC72" s="41"/>
      <c r="FD72" s="41"/>
      <c r="FE72" s="41"/>
      <c r="FF72" s="41"/>
    </row>
    <row r="73" spans="1:162" s="136" customFormat="1" x14ac:dyDescent="0.25">
      <c r="A73" s="116"/>
      <c r="B73" s="223"/>
      <c r="C73" s="141" t="s">
        <v>1995</v>
      </c>
      <c r="D73" s="159">
        <f t="shared" ref="D73:AI73" si="226">SUM(D66:D72)-D55</f>
        <v>0</v>
      </c>
      <c r="E73" s="159">
        <f t="shared" si="226"/>
        <v>0</v>
      </c>
      <c r="F73" s="159">
        <f t="shared" si="226"/>
        <v>0</v>
      </c>
      <c r="G73" s="159">
        <f t="shared" si="226"/>
        <v>0</v>
      </c>
      <c r="H73" s="159">
        <f t="shared" si="226"/>
        <v>0</v>
      </c>
      <c r="I73" s="159">
        <f t="shared" si="226"/>
        <v>0</v>
      </c>
      <c r="J73" s="159">
        <f t="shared" si="226"/>
        <v>0</v>
      </c>
      <c r="K73" s="159">
        <f t="shared" si="226"/>
        <v>0</v>
      </c>
      <c r="L73" s="159">
        <f t="shared" si="226"/>
        <v>0</v>
      </c>
      <c r="M73" s="159">
        <f t="shared" si="226"/>
        <v>0</v>
      </c>
      <c r="N73" s="159">
        <f t="shared" si="226"/>
        <v>0</v>
      </c>
      <c r="O73" s="159">
        <f t="shared" si="226"/>
        <v>0</v>
      </c>
      <c r="P73" s="159">
        <f t="shared" si="226"/>
        <v>0</v>
      </c>
      <c r="Q73" s="159">
        <f t="shared" si="226"/>
        <v>0</v>
      </c>
      <c r="R73" s="159">
        <f t="shared" si="226"/>
        <v>0</v>
      </c>
      <c r="S73" s="159">
        <f t="shared" si="226"/>
        <v>0</v>
      </c>
      <c r="T73" s="159">
        <f t="shared" si="226"/>
        <v>0</v>
      </c>
      <c r="U73" s="159">
        <f t="shared" si="226"/>
        <v>0</v>
      </c>
      <c r="V73" s="159">
        <f t="shared" si="226"/>
        <v>0</v>
      </c>
      <c r="W73" s="159">
        <f t="shared" si="226"/>
        <v>0</v>
      </c>
      <c r="X73" s="159">
        <f t="shared" si="226"/>
        <v>0</v>
      </c>
      <c r="Y73" s="159">
        <f t="shared" si="226"/>
        <v>0</v>
      </c>
      <c r="Z73" s="159">
        <f t="shared" si="226"/>
        <v>0</v>
      </c>
      <c r="AA73" s="159">
        <f t="shared" si="226"/>
        <v>0</v>
      </c>
      <c r="AB73" s="159">
        <f t="shared" si="226"/>
        <v>0</v>
      </c>
      <c r="AC73" s="159">
        <f t="shared" si="226"/>
        <v>0</v>
      </c>
      <c r="AD73" s="159">
        <f t="shared" si="226"/>
        <v>0</v>
      </c>
      <c r="AE73" s="159">
        <f t="shared" si="226"/>
        <v>0</v>
      </c>
      <c r="AF73" s="159">
        <f t="shared" si="226"/>
        <v>0</v>
      </c>
      <c r="AG73" s="159">
        <f t="shared" si="226"/>
        <v>0</v>
      </c>
      <c r="AH73" s="159">
        <f t="shared" si="226"/>
        <v>0</v>
      </c>
      <c r="AI73" s="159">
        <f t="shared" si="226"/>
        <v>0</v>
      </c>
      <c r="AJ73" s="159">
        <f t="shared" ref="AJ73:BO73" si="227">SUM(AJ66:AJ72)-AJ55</f>
        <v>0</v>
      </c>
      <c r="AK73" s="159">
        <f t="shared" si="227"/>
        <v>0</v>
      </c>
      <c r="AL73" s="159">
        <f t="shared" si="227"/>
        <v>0</v>
      </c>
      <c r="AM73" s="159">
        <f t="shared" si="227"/>
        <v>0</v>
      </c>
      <c r="AN73" s="159">
        <f t="shared" si="227"/>
        <v>0</v>
      </c>
      <c r="AO73" s="159">
        <f t="shared" si="227"/>
        <v>0</v>
      </c>
      <c r="AP73" s="159">
        <f t="shared" si="227"/>
        <v>0</v>
      </c>
      <c r="AQ73" s="159">
        <f t="shared" si="227"/>
        <v>0</v>
      </c>
      <c r="AR73" s="159">
        <f t="shared" si="227"/>
        <v>0</v>
      </c>
      <c r="AS73" s="159">
        <f t="shared" si="227"/>
        <v>0</v>
      </c>
      <c r="AT73" s="159">
        <f t="shared" si="227"/>
        <v>0</v>
      </c>
      <c r="AU73" s="159">
        <f t="shared" si="227"/>
        <v>0</v>
      </c>
      <c r="AV73" s="159">
        <f t="shared" si="227"/>
        <v>0</v>
      </c>
      <c r="AW73" s="159">
        <f t="shared" si="227"/>
        <v>0</v>
      </c>
      <c r="AX73" s="159">
        <f t="shared" si="227"/>
        <v>0</v>
      </c>
      <c r="AY73" s="159">
        <f t="shared" si="227"/>
        <v>0</v>
      </c>
      <c r="AZ73" s="159">
        <f t="shared" si="227"/>
        <v>0</v>
      </c>
      <c r="BA73" s="159">
        <f t="shared" si="227"/>
        <v>0</v>
      </c>
      <c r="BB73" s="159">
        <f t="shared" si="227"/>
        <v>0</v>
      </c>
      <c r="BC73" s="159">
        <f t="shared" si="227"/>
        <v>0</v>
      </c>
      <c r="BD73" s="159">
        <f t="shared" si="227"/>
        <v>0</v>
      </c>
      <c r="BE73" s="159">
        <f t="shared" si="227"/>
        <v>0</v>
      </c>
      <c r="BF73" s="159">
        <f t="shared" si="227"/>
        <v>0</v>
      </c>
      <c r="BG73" s="159">
        <f t="shared" si="227"/>
        <v>0</v>
      </c>
      <c r="BH73" s="159">
        <f t="shared" si="227"/>
        <v>0</v>
      </c>
      <c r="BI73" s="159">
        <f t="shared" si="227"/>
        <v>0</v>
      </c>
      <c r="BJ73" s="159">
        <f t="shared" si="227"/>
        <v>0</v>
      </c>
      <c r="BK73" s="159">
        <f t="shared" si="227"/>
        <v>0</v>
      </c>
      <c r="BL73" s="159">
        <f t="shared" si="227"/>
        <v>0</v>
      </c>
      <c r="BM73" s="159">
        <f t="shared" si="227"/>
        <v>0</v>
      </c>
      <c r="BN73" s="159">
        <f t="shared" si="227"/>
        <v>0</v>
      </c>
      <c r="BO73" s="159">
        <f t="shared" si="227"/>
        <v>0</v>
      </c>
      <c r="BP73" s="159">
        <f t="shared" ref="BP73:CU73" si="228">SUM(BP66:BP72)-BP55</f>
        <v>0</v>
      </c>
      <c r="BQ73" s="159">
        <f t="shared" si="228"/>
        <v>0</v>
      </c>
      <c r="BR73" s="159">
        <f t="shared" si="228"/>
        <v>0</v>
      </c>
      <c r="BS73" s="159">
        <f t="shared" si="228"/>
        <v>0</v>
      </c>
      <c r="BT73" s="159">
        <f t="shared" si="228"/>
        <v>0</v>
      </c>
      <c r="BU73" s="159">
        <f t="shared" si="228"/>
        <v>0</v>
      </c>
      <c r="BV73" s="159">
        <f t="shared" si="228"/>
        <v>0</v>
      </c>
      <c r="BW73" s="159">
        <f t="shared" si="228"/>
        <v>0</v>
      </c>
      <c r="BX73" s="159">
        <f t="shared" si="228"/>
        <v>0</v>
      </c>
      <c r="BY73" s="159">
        <f t="shared" si="228"/>
        <v>0</v>
      </c>
      <c r="BZ73" s="159">
        <f t="shared" si="228"/>
        <v>0</v>
      </c>
      <c r="CA73" s="159">
        <f t="shared" si="228"/>
        <v>0</v>
      </c>
      <c r="CB73" s="159">
        <f t="shared" si="228"/>
        <v>0</v>
      </c>
      <c r="CC73" s="159">
        <f t="shared" si="228"/>
        <v>0</v>
      </c>
      <c r="CD73" s="159">
        <f t="shared" si="228"/>
        <v>0</v>
      </c>
      <c r="CE73" s="159">
        <f t="shared" si="228"/>
        <v>0</v>
      </c>
      <c r="CF73" s="159">
        <f t="shared" si="228"/>
        <v>0</v>
      </c>
      <c r="CG73" s="159">
        <f t="shared" si="228"/>
        <v>0</v>
      </c>
      <c r="CH73" s="159">
        <f t="shared" si="228"/>
        <v>0</v>
      </c>
      <c r="CI73" s="159">
        <f t="shared" si="228"/>
        <v>0</v>
      </c>
      <c r="CJ73" s="159">
        <f t="shared" si="228"/>
        <v>0</v>
      </c>
      <c r="CK73" s="159">
        <f t="shared" si="228"/>
        <v>0</v>
      </c>
      <c r="CL73" s="159">
        <f t="shared" si="228"/>
        <v>0</v>
      </c>
      <c r="CM73" s="159">
        <f t="shared" si="228"/>
        <v>0</v>
      </c>
      <c r="CN73" s="159">
        <f t="shared" si="228"/>
        <v>0</v>
      </c>
      <c r="CO73" s="159">
        <f t="shared" si="228"/>
        <v>0</v>
      </c>
      <c r="CP73" s="159">
        <f t="shared" si="228"/>
        <v>0</v>
      </c>
      <c r="CQ73" s="159">
        <f t="shared" si="228"/>
        <v>0</v>
      </c>
      <c r="CR73" s="159">
        <f t="shared" si="228"/>
        <v>0</v>
      </c>
      <c r="CS73" s="159">
        <f t="shared" si="228"/>
        <v>0</v>
      </c>
      <c r="CT73" s="159">
        <f t="shared" si="228"/>
        <v>0</v>
      </c>
      <c r="CU73" s="159">
        <f t="shared" si="228"/>
        <v>0</v>
      </c>
      <c r="CV73" s="159">
        <f t="shared" ref="CV73:DS73" si="229">SUM(CV66:CV72)-CV55</f>
        <v>0</v>
      </c>
      <c r="CW73" s="159">
        <f t="shared" si="229"/>
        <v>0</v>
      </c>
      <c r="CX73" s="159">
        <f t="shared" si="229"/>
        <v>0</v>
      </c>
      <c r="CY73" s="159">
        <f t="shared" si="229"/>
        <v>0</v>
      </c>
      <c r="CZ73" s="159">
        <f t="shared" si="229"/>
        <v>0</v>
      </c>
      <c r="DA73" s="159">
        <f t="shared" si="229"/>
        <v>0</v>
      </c>
      <c r="DB73" s="159">
        <f t="shared" si="229"/>
        <v>0</v>
      </c>
      <c r="DC73" s="159">
        <f t="shared" si="229"/>
        <v>0</v>
      </c>
      <c r="DD73" s="159">
        <f t="shared" si="229"/>
        <v>0</v>
      </c>
      <c r="DE73" s="159">
        <f t="shared" si="229"/>
        <v>0</v>
      </c>
      <c r="DF73" s="159">
        <f t="shared" si="229"/>
        <v>0</v>
      </c>
      <c r="DG73" s="159">
        <f t="shared" si="229"/>
        <v>0</v>
      </c>
      <c r="DH73" s="159">
        <f t="shared" si="229"/>
        <v>0</v>
      </c>
      <c r="DI73" s="159">
        <f t="shared" si="229"/>
        <v>0</v>
      </c>
      <c r="DJ73" s="159">
        <f t="shared" si="229"/>
        <v>0</v>
      </c>
      <c r="DK73" s="159">
        <f t="shared" si="229"/>
        <v>0</v>
      </c>
      <c r="DL73" s="159">
        <f t="shared" si="229"/>
        <v>0</v>
      </c>
      <c r="DM73" s="159">
        <f t="shared" si="229"/>
        <v>0</v>
      </c>
      <c r="DN73" s="159">
        <f t="shared" si="229"/>
        <v>0</v>
      </c>
      <c r="DO73" s="159">
        <f t="shared" si="229"/>
        <v>0</v>
      </c>
      <c r="DP73" s="159">
        <f t="shared" si="229"/>
        <v>0</v>
      </c>
      <c r="DQ73" s="159">
        <f t="shared" si="229"/>
        <v>0</v>
      </c>
      <c r="DR73" s="159">
        <f t="shared" si="229"/>
        <v>0</v>
      </c>
      <c r="DS73" s="159">
        <f t="shared" si="229"/>
        <v>0</v>
      </c>
      <c r="DT73" s="159">
        <f t="shared" ref="DT73:DU73" si="230">SUM(DT66:DT72)-DT55</f>
        <v>0</v>
      </c>
      <c r="DU73" s="159">
        <f t="shared" si="230"/>
        <v>0</v>
      </c>
      <c r="DV73" s="159">
        <f t="shared" ref="DV73:DW73" si="231">SUM(DV66:DV72)-DV55</f>
        <v>0</v>
      </c>
      <c r="DW73" s="159">
        <f t="shared" si="231"/>
        <v>0</v>
      </c>
      <c r="DX73" s="159">
        <f t="shared" ref="DX73:DY73" si="232">SUM(DX66:DX72)-DX55</f>
        <v>0</v>
      </c>
      <c r="DY73" s="159">
        <f t="shared" si="232"/>
        <v>0</v>
      </c>
      <c r="DZ73" s="159">
        <f t="shared" ref="DZ73:EA73" si="233">SUM(DZ66:DZ72)-DZ55</f>
        <v>0</v>
      </c>
      <c r="EA73" s="159">
        <f t="shared" si="233"/>
        <v>0</v>
      </c>
      <c r="EB73" s="159">
        <f t="shared" ref="EB73:EC73" si="234">SUM(EB66:EB72)-EB55</f>
        <v>0</v>
      </c>
      <c r="EC73" s="159">
        <f t="shared" si="234"/>
        <v>0</v>
      </c>
      <c r="ED73" s="159">
        <f t="shared" ref="ED73" si="235">SUM(ED66:ED72)-ED55</f>
        <v>0</v>
      </c>
      <c r="EE73" s="159">
        <f t="shared" ref="EE73:EF73" si="236">SUM(EE66:EE72)-EE55</f>
        <v>0</v>
      </c>
      <c r="EF73" s="159">
        <f t="shared" si="236"/>
        <v>0</v>
      </c>
      <c r="EG73" s="159">
        <f t="shared" ref="EG73:EH73" si="237">SUM(EG66:EG72)-EG55</f>
        <v>0</v>
      </c>
      <c r="EH73" s="159">
        <f t="shared" si="237"/>
        <v>0</v>
      </c>
      <c r="EI73" s="159">
        <f t="shared" ref="EI73:EJ73" si="238">SUM(EI66:EI72)-EI55</f>
        <v>0</v>
      </c>
      <c r="EJ73" s="159">
        <f t="shared" si="238"/>
        <v>0</v>
      </c>
      <c r="EK73" s="159">
        <f t="shared" ref="EK73:EL73" si="239">SUM(EK66:EK72)-EK55</f>
        <v>0</v>
      </c>
      <c r="EL73" s="159">
        <f t="shared" si="239"/>
        <v>0</v>
      </c>
      <c r="EM73" s="159">
        <f t="shared" ref="EM73:EN73" si="240">SUM(EM66:EM72)-EM55</f>
        <v>0</v>
      </c>
      <c r="EN73" s="159">
        <f t="shared" si="240"/>
        <v>0</v>
      </c>
      <c r="EO73" s="159">
        <f t="shared" ref="EO73:EP73" si="241">SUM(EO66:EO72)-EO55</f>
        <v>0</v>
      </c>
      <c r="EP73" s="159">
        <f t="shared" si="241"/>
        <v>0</v>
      </c>
      <c r="EQ73" s="159">
        <f t="shared" ref="EQ73:ER73" si="242">SUM(EQ66:EQ72)-EQ55</f>
        <v>0</v>
      </c>
      <c r="ER73" s="159">
        <f t="shared" si="242"/>
        <v>0</v>
      </c>
      <c r="ES73" s="159">
        <f t="shared" ref="ES73:ET73" si="243">SUM(ES66:ES72)-ES55</f>
        <v>0</v>
      </c>
      <c r="ET73" s="159">
        <f t="shared" si="243"/>
        <v>0</v>
      </c>
      <c r="EU73" s="159">
        <f t="shared" ref="EU73:EV73" si="244">SUM(EU66:EU72)-EU55</f>
        <v>0</v>
      </c>
      <c r="EV73" s="159">
        <f t="shared" si="244"/>
        <v>0</v>
      </c>
      <c r="EW73" s="159">
        <f t="shared" ref="EW73:EX73" si="245">SUM(EW66:EW72)-EW55</f>
        <v>0</v>
      </c>
      <c r="EX73" s="159">
        <f t="shared" si="245"/>
        <v>0</v>
      </c>
      <c r="EY73" s="159"/>
      <c r="EZ73" s="159"/>
      <c r="FA73" s="159"/>
      <c r="FB73" s="159"/>
      <c r="FC73" s="41"/>
      <c r="FD73" s="41"/>
      <c r="FE73" s="41"/>
      <c r="FF73" s="41"/>
    </row>
    <row r="74" spans="1:162" s="136" customFormat="1" x14ac:dyDescent="0.25">
      <c r="A74" s="116"/>
      <c r="B74" s="223"/>
      <c r="AP74" s="116"/>
      <c r="FC74" s="41"/>
      <c r="FD74" s="41"/>
      <c r="FE74" s="41"/>
      <c r="FF74" s="41"/>
    </row>
    <row r="75" spans="1:162" s="136" customFormat="1" x14ac:dyDescent="0.25">
      <c r="A75" s="116"/>
      <c r="B75" s="223" t="s">
        <v>2014</v>
      </c>
      <c r="C75" s="227" t="s">
        <v>2007</v>
      </c>
      <c r="D75" s="227">
        <v>0</v>
      </c>
      <c r="E75" s="227">
        <v>0</v>
      </c>
      <c r="F75" s="227">
        <v>0</v>
      </c>
      <c r="G75" s="227">
        <v>0</v>
      </c>
      <c r="H75" s="227">
        <v>0</v>
      </c>
      <c r="I75" s="227">
        <v>0</v>
      </c>
      <c r="J75" s="227">
        <v>0</v>
      </c>
      <c r="K75" s="227">
        <v>0</v>
      </c>
      <c r="L75" s="227">
        <v>0</v>
      </c>
      <c r="M75" s="227">
        <v>0</v>
      </c>
      <c r="N75" s="227">
        <v>0</v>
      </c>
      <c r="O75" s="227">
        <v>0</v>
      </c>
      <c r="P75" s="227">
        <v>0</v>
      </c>
      <c r="Q75" s="227">
        <v>0</v>
      </c>
      <c r="R75" s="227">
        <v>0</v>
      </c>
      <c r="S75" s="227">
        <v>0</v>
      </c>
      <c r="T75" s="227">
        <v>0</v>
      </c>
      <c r="U75" s="227">
        <v>0</v>
      </c>
      <c r="V75" s="227">
        <v>0</v>
      </c>
      <c r="W75" s="227">
        <v>0</v>
      </c>
      <c r="X75" s="227">
        <v>0</v>
      </c>
      <c r="Y75" s="227">
        <v>0</v>
      </c>
      <c r="Z75" s="227">
        <v>0</v>
      </c>
      <c r="AA75" s="227">
        <v>0</v>
      </c>
      <c r="AB75" s="227">
        <v>0</v>
      </c>
      <c r="AC75" s="227">
        <v>0</v>
      </c>
      <c r="AD75" s="227">
        <v>0</v>
      </c>
      <c r="AE75" s="227">
        <v>0</v>
      </c>
      <c r="AF75" s="227">
        <v>0</v>
      </c>
      <c r="AG75" s="227">
        <v>0</v>
      </c>
      <c r="AH75" s="227">
        <v>0</v>
      </c>
      <c r="AI75" s="227">
        <v>0</v>
      </c>
      <c r="AJ75" s="227">
        <v>0</v>
      </c>
      <c r="AK75" s="227">
        <v>0</v>
      </c>
      <c r="AL75" s="227">
        <v>0</v>
      </c>
      <c r="AM75" s="227">
        <v>0</v>
      </c>
      <c r="AN75" s="227">
        <v>0</v>
      </c>
      <c r="AO75" s="227">
        <v>0</v>
      </c>
      <c r="AP75" s="227">
        <v>0</v>
      </c>
      <c r="AQ75" s="227">
        <v>0</v>
      </c>
      <c r="AR75" s="227">
        <v>0</v>
      </c>
      <c r="AS75" s="227">
        <v>0</v>
      </c>
      <c r="AT75" s="227">
        <v>0</v>
      </c>
      <c r="AU75" s="227">
        <v>0</v>
      </c>
      <c r="AV75" s="227">
        <v>0</v>
      </c>
      <c r="AW75" s="227">
        <v>0</v>
      </c>
      <c r="AX75" s="227">
        <v>0</v>
      </c>
      <c r="AY75" s="227">
        <v>0</v>
      </c>
      <c r="AZ75" s="227">
        <v>0</v>
      </c>
      <c r="BA75" s="227">
        <v>0</v>
      </c>
      <c r="BB75" s="227">
        <v>0</v>
      </c>
      <c r="BC75" s="227">
        <v>0</v>
      </c>
      <c r="BD75" s="227">
        <v>0</v>
      </c>
      <c r="BE75" s="227">
        <v>0</v>
      </c>
      <c r="BF75" s="227">
        <v>0</v>
      </c>
      <c r="BG75" s="227">
        <v>1</v>
      </c>
      <c r="BH75" s="227">
        <v>0</v>
      </c>
      <c r="BI75" s="227">
        <v>0</v>
      </c>
      <c r="BJ75" s="227">
        <v>0</v>
      </c>
      <c r="BK75" s="227">
        <v>0</v>
      </c>
      <c r="BL75" s="227">
        <v>0</v>
      </c>
      <c r="BM75" s="227">
        <v>1</v>
      </c>
      <c r="BN75" s="227">
        <v>0</v>
      </c>
      <c r="BO75" s="227">
        <v>1</v>
      </c>
      <c r="BP75" s="227">
        <v>0</v>
      </c>
      <c r="BQ75" s="227">
        <v>0</v>
      </c>
      <c r="BR75" s="227">
        <v>1</v>
      </c>
      <c r="BS75" s="227">
        <v>0</v>
      </c>
      <c r="BT75" s="227">
        <v>1</v>
      </c>
      <c r="BU75" s="227">
        <v>0</v>
      </c>
      <c r="BV75" s="227">
        <v>1</v>
      </c>
      <c r="BW75" s="227">
        <v>0</v>
      </c>
      <c r="BX75" s="227">
        <v>1</v>
      </c>
      <c r="BY75" s="227">
        <v>0</v>
      </c>
      <c r="BZ75" s="227">
        <v>0</v>
      </c>
      <c r="CA75" s="227">
        <v>0</v>
      </c>
      <c r="CB75" s="227">
        <v>1</v>
      </c>
      <c r="CC75" s="227">
        <v>1</v>
      </c>
      <c r="CD75" s="227">
        <v>0</v>
      </c>
      <c r="CE75" s="227">
        <v>1</v>
      </c>
      <c r="CF75" s="227">
        <v>1</v>
      </c>
      <c r="CG75" s="227">
        <v>0</v>
      </c>
      <c r="CH75" s="227">
        <v>0</v>
      </c>
      <c r="CI75" s="227">
        <v>0</v>
      </c>
      <c r="CJ75" s="227">
        <v>0</v>
      </c>
      <c r="CK75" s="227">
        <v>0</v>
      </c>
      <c r="CL75" s="227">
        <v>0</v>
      </c>
      <c r="CM75" s="227">
        <v>0</v>
      </c>
      <c r="CN75" s="227">
        <v>1</v>
      </c>
      <c r="CO75" s="227">
        <v>0</v>
      </c>
      <c r="CP75" s="227">
        <v>0</v>
      </c>
      <c r="CQ75" s="227">
        <v>0</v>
      </c>
      <c r="CR75" s="227">
        <v>0</v>
      </c>
      <c r="CS75" s="227">
        <v>0</v>
      </c>
      <c r="CT75" s="227">
        <v>0</v>
      </c>
      <c r="CU75" s="227">
        <v>0</v>
      </c>
      <c r="CV75" s="227">
        <v>0</v>
      </c>
      <c r="CW75" s="227">
        <v>0</v>
      </c>
      <c r="CX75" s="227">
        <v>0</v>
      </c>
      <c r="CY75" s="227">
        <v>0</v>
      </c>
      <c r="CZ75" s="227">
        <v>0</v>
      </c>
      <c r="DA75" s="227">
        <v>1</v>
      </c>
      <c r="DB75" s="227">
        <v>0</v>
      </c>
      <c r="DC75" s="227">
        <v>0</v>
      </c>
      <c r="DD75" s="227">
        <v>0</v>
      </c>
      <c r="DE75" s="227">
        <v>0</v>
      </c>
      <c r="DF75" s="227">
        <v>0</v>
      </c>
      <c r="DG75" s="227">
        <v>0</v>
      </c>
      <c r="DH75" s="227">
        <v>0</v>
      </c>
      <c r="DI75" s="227">
        <v>0</v>
      </c>
      <c r="DJ75" s="227">
        <v>0</v>
      </c>
      <c r="DK75" s="227">
        <v>1</v>
      </c>
      <c r="DL75" s="227">
        <v>0</v>
      </c>
      <c r="DM75" s="227">
        <v>1</v>
      </c>
      <c r="DN75" s="227">
        <v>0</v>
      </c>
      <c r="DO75" s="227">
        <v>1</v>
      </c>
      <c r="DP75" s="227">
        <v>1</v>
      </c>
      <c r="DQ75" s="227">
        <v>0</v>
      </c>
      <c r="DR75" s="227">
        <v>0</v>
      </c>
      <c r="DS75" s="227">
        <v>0</v>
      </c>
      <c r="DT75" s="227">
        <v>0</v>
      </c>
      <c r="DU75" s="227">
        <v>0</v>
      </c>
      <c r="DV75" s="227">
        <v>0</v>
      </c>
      <c r="DW75" s="227">
        <v>0</v>
      </c>
      <c r="DX75" s="227">
        <v>0</v>
      </c>
      <c r="DY75" s="227">
        <v>0</v>
      </c>
      <c r="DZ75" s="227">
        <v>0</v>
      </c>
      <c r="EA75" s="227">
        <v>0</v>
      </c>
      <c r="EB75" s="227">
        <v>0</v>
      </c>
      <c r="EC75" s="227">
        <v>0</v>
      </c>
      <c r="ED75" s="227">
        <v>1</v>
      </c>
      <c r="EE75" s="227">
        <v>0</v>
      </c>
      <c r="EF75" s="227">
        <v>0</v>
      </c>
      <c r="EG75" s="227">
        <v>0</v>
      </c>
      <c r="EH75" s="227">
        <v>0</v>
      </c>
      <c r="EI75" s="227">
        <v>0</v>
      </c>
      <c r="EJ75" s="227">
        <v>1</v>
      </c>
      <c r="EK75" s="227">
        <v>0</v>
      </c>
      <c r="EL75" s="227">
        <v>0</v>
      </c>
      <c r="EM75" s="227">
        <v>0</v>
      </c>
      <c r="EN75" s="227">
        <v>0</v>
      </c>
      <c r="EO75" s="227">
        <v>0</v>
      </c>
      <c r="EP75" s="227">
        <v>0</v>
      </c>
      <c r="EQ75" s="227">
        <v>0</v>
      </c>
      <c r="ER75" s="227">
        <v>1</v>
      </c>
      <c r="ES75" s="227">
        <v>0</v>
      </c>
      <c r="ET75" s="227">
        <v>0</v>
      </c>
      <c r="EU75" s="227">
        <v>0</v>
      </c>
      <c r="EV75" s="227">
        <v>0</v>
      </c>
      <c r="EW75" s="227">
        <v>0</v>
      </c>
      <c r="EX75" s="227">
        <v>0</v>
      </c>
      <c r="EY75" s="227"/>
      <c r="FC75" s="41"/>
      <c r="FD75" s="41"/>
      <c r="FE75" s="41"/>
      <c r="FF75" s="41"/>
    </row>
    <row r="76" spans="1:162" s="136" customFormat="1" x14ac:dyDescent="0.25">
      <c r="A76" s="116"/>
      <c r="B76" s="223"/>
      <c r="C76" s="227" t="s">
        <v>2002</v>
      </c>
      <c r="D76" s="227">
        <v>0</v>
      </c>
      <c r="E76" s="227">
        <v>0</v>
      </c>
      <c r="F76" s="227">
        <v>0</v>
      </c>
      <c r="G76" s="227">
        <v>0</v>
      </c>
      <c r="H76" s="227">
        <v>0</v>
      </c>
      <c r="I76" s="227">
        <v>0</v>
      </c>
      <c r="J76" s="227">
        <v>0</v>
      </c>
      <c r="K76" s="227">
        <v>0</v>
      </c>
      <c r="L76" s="227">
        <v>0</v>
      </c>
      <c r="M76" s="227">
        <v>0</v>
      </c>
      <c r="N76" s="227">
        <v>0</v>
      </c>
      <c r="O76" s="227">
        <v>0</v>
      </c>
      <c r="P76" s="227">
        <v>0</v>
      </c>
      <c r="Q76" s="227">
        <v>0</v>
      </c>
      <c r="R76" s="227">
        <v>0</v>
      </c>
      <c r="S76" s="227">
        <v>0</v>
      </c>
      <c r="T76" s="227">
        <v>0</v>
      </c>
      <c r="U76" s="227">
        <v>0</v>
      </c>
      <c r="V76" s="227">
        <v>0</v>
      </c>
      <c r="W76" s="227">
        <v>0</v>
      </c>
      <c r="X76" s="227">
        <v>0</v>
      </c>
      <c r="Y76" s="227">
        <v>0</v>
      </c>
      <c r="Z76" s="227">
        <v>0</v>
      </c>
      <c r="AA76" s="227">
        <v>0</v>
      </c>
      <c r="AB76" s="227">
        <v>0</v>
      </c>
      <c r="AC76" s="227">
        <v>0</v>
      </c>
      <c r="AD76" s="227">
        <v>0</v>
      </c>
      <c r="AE76" s="227">
        <v>0</v>
      </c>
      <c r="AF76" s="227">
        <v>0</v>
      </c>
      <c r="AG76" s="227">
        <v>0</v>
      </c>
      <c r="AH76" s="227">
        <v>0</v>
      </c>
      <c r="AI76" s="227">
        <v>0</v>
      </c>
      <c r="AJ76" s="227">
        <v>0</v>
      </c>
      <c r="AK76" s="227">
        <v>0</v>
      </c>
      <c r="AL76" s="227">
        <v>0</v>
      </c>
      <c r="AM76" s="227">
        <v>0</v>
      </c>
      <c r="AN76" s="227">
        <v>0</v>
      </c>
      <c r="AO76" s="227">
        <v>0</v>
      </c>
      <c r="AP76" s="227">
        <v>0</v>
      </c>
      <c r="AQ76" s="227">
        <v>0</v>
      </c>
      <c r="AR76" s="227">
        <v>0</v>
      </c>
      <c r="AS76" s="227">
        <v>0</v>
      </c>
      <c r="AT76" s="227">
        <v>0</v>
      </c>
      <c r="AU76" s="227">
        <v>0</v>
      </c>
      <c r="AV76" s="227">
        <v>0</v>
      </c>
      <c r="AW76" s="227">
        <v>0</v>
      </c>
      <c r="AX76" s="227">
        <v>0</v>
      </c>
      <c r="AY76" s="227">
        <v>0</v>
      </c>
      <c r="AZ76" s="227">
        <v>0</v>
      </c>
      <c r="BA76" s="227">
        <v>0</v>
      </c>
      <c r="BB76" s="227">
        <v>0</v>
      </c>
      <c r="BC76" s="227">
        <v>1</v>
      </c>
      <c r="BD76" s="227">
        <v>0</v>
      </c>
      <c r="BE76" s="227">
        <v>0</v>
      </c>
      <c r="BF76" s="227">
        <v>0</v>
      </c>
      <c r="BG76" s="227">
        <v>1</v>
      </c>
      <c r="BH76" s="227">
        <v>1</v>
      </c>
      <c r="BI76" s="227">
        <v>1</v>
      </c>
      <c r="BJ76" s="227">
        <v>2</v>
      </c>
      <c r="BK76" s="227">
        <v>1</v>
      </c>
      <c r="BL76" s="227">
        <v>3</v>
      </c>
      <c r="BM76" s="227">
        <v>1</v>
      </c>
      <c r="BN76" s="227">
        <v>5</v>
      </c>
      <c r="BO76" s="227">
        <v>4</v>
      </c>
      <c r="BP76" s="227">
        <v>2</v>
      </c>
      <c r="BQ76" s="227">
        <v>3</v>
      </c>
      <c r="BR76" s="227">
        <v>2</v>
      </c>
      <c r="BS76" s="227">
        <v>3</v>
      </c>
      <c r="BT76" s="227">
        <v>5</v>
      </c>
      <c r="BU76" s="227">
        <v>5</v>
      </c>
      <c r="BV76" s="227">
        <v>5</v>
      </c>
      <c r="BW76" s="227">
        <v>5</v>
      </c>
      <c r="BX76" s="227">
        <v>1</v>
      </c>
      <c r="BY76" s="227">
        <v>7</v>
      </c>
      <c r="BZ76" s="227">
        <v>3</v>
      </c>
      <c r="CA76" s="227">
        <v>8</v>
      </c>
      <c r="CB76" s="227">
        <v>10</v>
      </c>
      <c r="CC76" s="227">
        <v>5</v>
      </c>
      <c r="CD76" s="227">
        <v>3</v>
      </c>
      <c r="CE76" s="227">
        <v>9</v>
      </c>
      <c r="CF76" s="227">
        <v>9</v>
      </c>
      <c r="CG76" s="227">
        <v>2</v>
      </c>
      <c r="CH76" s="227">
        <v>3</v>
      </c>
      <c r="CI76" s="227">
        <v>2</v>
      </c>
      <c r="CJ76" s="227">
        <v>4</v>
      </c>
      <c r="CK76" s="227">
        <v>3</v>
      </c>
      <c r="CL76" s="227">
        <v>5</v>
      </c>
      <c r="CM76" s="227">
        <v>3</v>
      </c>
      <c r="CN76" s="227">
        <v>6</v>
      </c>
      <c r="CO76" s="227">
        <v>4</v>
      </c>
      <c r="CP76" s="227">
        <v>4</v>
      </c>
      <c r="CQ76" s="227">
        <v>2</v>
      </c>
      <c r="CR76" s="227">
        <v>3</v>
      </c>
      <c r="CS76" s="227">
        <v>4</v>
      </c>
      <c r="CT76" s="227">
        <v>3</v>
      </c>
      <c r="CU76" s="227">
        <v>3</v>
      </c>
      <c r="CV76" s="227">
        <v>0</v>
      </c>
      <c r="CW76" s="227">
        <v>2</v>
      </c>
      <c r="CX76" s="227">
        <v>2</v>
      </c>
      <c r="CY76" s="227">
        <v>2</v>
      </c>
      <c r="CZ76" s="227">
        <v>3</v>
      </c>
      <c r="DA76" s="227">
        <v>1</v>
      </c>
      <c r="DB76" s="227">
        <v>3</v>
      </c>
      <c r="DC76" s="227">
        <v>0</v>
      </c>
      <c r="DD76" s="227">
        <v>3</v>
      </c>
      <c r="DE76" s="227">
        <v>1</v>
      </c>
      <c r="DF76" s="227">
        <v>1</v>
      </c>
      <c r="DG76" s="227">
        <v>2</v>
      </c>
      <c r="DH76" s="227">
        <v>3</v>
      </c>
      <c r="DI76" s="227">
        <v>0</v>
      </c>
      <c r="DJ76" s="227">
        <v>4</v>
      </c>
      <c r="DK76" s="227">
        <v>2</v>
      </c>
      <c r="DL76" s="227">
        <v>0</v>
      </c>
      <c r="DM76" s="227">
        <v>0</v>
      </c>
      <c r="DN76" s="227">
        <v>0</v>
      </c>
      <c r="DO76" s="227">
        <v>0</v>
      </c>
      <c r="DP76" s="227">
        <v>1</v>
      </c>
      <c r="DQ76" s="227">
        <v>0</v>
      </c>
      <c r="DR76" s="227">
        <v>0</v>
      </c>
      <c r="DS76" s="227">
        <v>1</v>
      </c>
      <c r="DT76" s="227">
        <v>0</v>
      </c>
      <c r="DU76" s="227">
        <v>0</v>
      </c>
      <c r="DV76" s="227">
        <v>0</v>
      </c>
      <c r="DW76" s="227">
        <v>0</v>
      </c>
      <c r="DX76" s="227">
        <v>1</v>
      </c>
      <c r="DY76" s="227">
        <v>1</v>
      </c>
      <c r="DZ76" s="227">
        <v>0</v>
      </c>
      <c r="EA76" s="227">
        <v>1</v>
      </c>
      <c r="EB76" s="227">
        <v>1</v>
      </c>
      <c r="EC76" s="227">
        <v>1</v>
      </c>
      <c r="ED76" s="227">
        <v>1</v>
      </c>
      <c r="EE76" s="227">
        <v>0</v>
      </c>
      <c r="EF76" s="227">
        <v>1</v>
      </c>
      <c r="EG76" s="227">
        <v>0</v>
      </c>
      <c r="EH76" s="227">
        <v>0</v>
      </c>
      <c r="EI76" s="227">
        <v>3</v>
      </c>
      <c r="EJ76" s="227">
        <v>0</v>
      </c>
      <c r="EK76" s="227">
        <v>1</v>
      </c>
      <c r="EL76" s="227">
        <v>0</v>
      </c>
      <c r="EM76" s="227">
        <v>3</v>
      </c>
      <c r="EN76" s="227">
        <v>2</v>
      </c>
      <c r="EO76" s="227">
        <v>1</v>
      </c>
      <c r="EP76" s="227">
        <v>1</v>
      </c>
      <c r="EQ76" s="227">
        <v>1</v>
      </c>
      <c r="ER76" s="227">
        <v>0</v>
      </c>
      <c r="ES76" s="227">
        <v>1</v>
      </c>
      <c r="ET76" s="227">
        <v>1</v>
      </c>
      <c r="EU76" s="227">
        <v>0</v>
      </c>
      <c r="EV76" s="227">
        <v>0</v>
      </c>
      <c r="EW76" s="227">
        <v>0</v>
      </c>
      <c r="EX76" s="227">
        <v>0</v>
      </c>
      <c r="EY76" s="227"/>
      <c r="FC76" s="41"/>
      <c r="FD76" s="41"/>
      <c r="FE76" s="41"/>
      <c r="FF76" s="41"/>
    </row>
    <row r="77" spans="1:162" s="136" customFormat="1" x14ac:dyDescent="0.25">
      <c r="A77" s="116"/>
      <c r="B77" s="223"/>
      <c r="C77" s="227" t="s">
        <v>2003</v>
      </c>
      <c r="D77" s="227">
        <v>0</v>
      </c>
      <c r="E77" s="227">
        <v>0</v>
      </c>
      <c r="F77" s="227">
        <v>0</v>
      </c>
      <c r="G77" s="227">
        <v>0</v>
      </c>
      <c r="H77" s="227">
        <v>0</v>
      </c>
      <c r="I77" s="227">
        <v>0</v>
      </c>
      <c r="J77" s="227">
        <v>0</v>
      </c>
      <c r="K77" s="227">
        <v>0</v>
      </c>
      <c r="L77" s="227">
        <v>0</v>
      </c>
      <c r="M77" s="227">
        <v>0</v>
      </c>
      <c r="N77" s="227">
        <v>0</v>
      </c>
      <c r="O77" s="227">
        <v>0</v>
      </c>
      <c r="P77" s="227">
        <v>0</v>
      </c>
      <c r="Q77" s="227">
        <v>0</v>
      </c>
      <c r="R77" s="227">
        <v>0</v>
      </c>
      <c r="S77" s="227">
        <v>0</v>
      </c>
      <c r="T77" s="227">
        <v>0</v>
      </c>
      <c r="U77" s="227">
        <v>0</v>
      </c>
      <c r="V77" s="227">
        <v>0</v>
      </c>
      <c r="W77" s="227">
        <v>0</v>
      </c>
      <c r="X77" s="227">
        <v>0</v>
      </c>
      <c r="Y77" s="227">
        <v>0</v>
      </c>
      <c r="Z77" s="227">
        <v>0</v>
      </c>
      <c r="AA77" s="227">
        <v>0</v>
      </c>
      <c r="AB77" s="227">
        <v>0</v>
      </c>
      <c r="AC77" s="227">
        <v>0</v>
      </c>
      <c r="AD77" s="227">
        <v>0</v>
      </c>
      <c r="AE77" s="227">
        <v>0</v>
      </c>
      <c r="AF77" s="227">
        <v>0</v>
      </c>
      <c r="AG77" s="227">
        <v>0</v>
      </c>
      <c r="AH77" s="227">
        <v>0</v>
      </c>
      <c r="AI77" s="227">
        <v>0</v>
      </c>
      <c r="AJ77" s="227">
        <v>0</v>
      </c>
      <c r="AK77" s="227">
        <v>0</v>
      </c>
      <c r="AL77" s="227">
        <v>0</v>
      </c>
      <c r="AM77" s="227">
        <v>0</v>
      </c>
      <c r="AN77" s="227">
        <v>0</v>
      </c>
      <c r="AO77" s="227">
        <v>0</v>
      </c>
      <c r="AP77" s="227">
        <v>0</v>
      </c>
      <c r="AQ77" s="227">
        <v>0</v>
      </c>
      <c r="AR77" s="227">
        <v>0</v>
      </c>
      <c r="AS77" s="227">
        <v>0</v>
      </c>
      <c r="AT77" s="227">
        <v>1</v>
      </c>
      <c r="AU77" s="227">
        <v>0</v>
      </c>
      <c r="AV77" s="227">
        <v>0</v>
      </c>
      <c r="AW77" s="227">
        <v>0</v>
      </c>
      <c r="AX77" s="227">
        <v>1</v>
      </c>
      <c r="AY77" s="227">
        <v>0</v>
      </c>
      <c r="AZ77" s="227">
        <v>1</v>
      </c>
      <c r="BA77" s="227">
        <v>0</v>
      </c>
      <c r="BB77" s="227">
        <v>0</v>
      </c>
      <c r="BC77" s="227">
        <v>2</v>
      </c>
      <c r="BD77" s="227">
        <v>1</v>
      </c>
      <c r="BE77" s="227">
        <v>3</v>
      </c>
      <c r="BF77" s="227">
        <v>1</v>
      </c>
      <c r="BG77" s="227">
        <v>4</v>
      </c>
      <c r="BH77" s="227">
        <v>5</v>
      </c>
      <c r="BI77" s="227">
        <v>12</v>
      </c>
      <c r="BJ77" s="227">
        <v>8</v>
      </c>
      <c r="BK77" s="227">
        <v>11</v>
      </c>
      <c r="BL77" s="227">
        <v>10</v>
      </c>
      <c r="BM77" s="227">
        <v>11</v>
      </c>
      <c r="BN77" s="227">
        <v>19</v>
      </c>
      <c r="BO77" s="227">
        <v>26</v>
      </c>
      <c r="BP77" s="227">
        <v>30</v>
      </c>
      <c r="BQ77" s="227">
        <v>29</v>
      </c>
      <c r="BR77" s="227">
        <v>38</v>
      </c>
      <c r="BS77" s="227">
        <v>39</v>
      </c>
      <c r="BT77" s="227">
        <v>35</v>
      </c>
      <c r="BU77" s="227">
        <v>49</v>
      </c>
      <c r="BV77" s="227">
        <v>47</v>
      </c>
      <c r="BW77" s="227">
        <v>51</v>
      </c>
      <c r="BX77" s="227">
        <v>59</v>
      </c>
      <c r="BY77" s="227">
        <v>50</v>
      </c>
      <c r="BZ77" s="227">
        <v>56</v>
      </c>
      <c r="CA77" s="227">
        <v>64</v>
      </c>
      <c r="CB77" s="227">
        <v>69</v>
      </c>
      <c r="CC77" s="227">
        <v>71</v>
      </c>
      <c r="CD77" s="227">
        <v>69</v>
      </c>
      <c r="CE77" s="227">
        <v>74</v>
      </c>
      <c r="CF77" s="227">
        <v>57</v>
      </c>
      <c r="CG77" s="227">
        <v>61</v>
      </c>
      <c r="CH77" s="227">
        <v>66</v>
      </c>
      <c r="CI77" s="227">
        <v>54</v>
      </c>
      <c r="CJ77" s="227">
        <v>46</v>
      </c>
      <c r="CK77" s="227">
        <v>52</v>
      </c>
      <c r="CL77" s="227">
        <v>51</v>
      </c>
      <c r="CM77" s="227">
        <v>39</v>
      </c>
      <c r="CN77" s="227">
        <v>50</v>
      </c>
      <c r="CO77" s="227">
        <v>48</v>
      </c>
      <c r="CP77" s="227">
        <v>51</v>
      </c>
      <c r="CQ77" s="227">
        <v>47</v>
      </c>
      <c r="CR77" s="227">
        <v>33</v>
      </c>
      <c r="CS77" s="227">
        <v>33</v>
      </c>
      <c r="CT77" s="227">
        <v>27</v>
      </c>
      <c r="CU77" s="227">
        <v>31</v>
      </c>
      <c r="CV77" s="227">
        <v>29</v>
      </c>
      <c r="CW77" s="227">
        <v>21</v>
      </c>
      <c r="CX77" s="227">
        <v>26</v>
      </c>
      <c r="CY77" s="227">
        <v>17</v>
      </c>
      <c r="CZ77" s="227">
        <v>20</v>
      </c>
      <c r="DA77" s="227">
        <v>15</v>
      </c>
      <c r="DB77" s="227">
        <v>17</v>
      </c>
      <c r="DC77" s="227">
        <v>24</v>
      </c>
      <c r="DD77" s="227">
        <v>17</v>
      </c>
      <c r="DE77" s="227">
        <v>12</v>
      </c>
      <c r="DF77" s="227">
        <v>12</v>
      </c>
      <c r="DG77" s="227">
        <v>12</v>
      </c>
      <c r="DH77" s="227">
        <v>11</v>
      </c>
      <c r="DI77" s="227">
        <v>13</v>
      </c>
      <c r="DJ77" s="227">
        <v>16</v>
      </c>
      <c r="DK77" s="227">
        <v>11</v>
      </c>
      <c r="DL77" s="227">
        <v>18</v>
      </c>
      <c r="DM77" s="227">
        <v>6</v>
      </c>
      <c r="DN77" s="227">
        <v>18</v>
      </c>
      <c r="DO77" s="227">
        <v>14</v>
      </c>
      <c r="DP77" s="227">
        <v>10</v>
      </c>
      <c r="DQ77" s="227">
        <v>7</v>
      </c>
      <c r="DR77" s="227">
        <v>8</v>
      </c>
      <c r="DS77" s="227">
        <v>8</v>
      </c>
      <c r="DT77" s="227">
        <v>4</v>
      </c>
      <c r="DU77" s="227">
        <v>12</v>
      </c>
      <c r="DV77" s="227">
        <v>7</v>
      </c>
      <c r="DW77" s="227">
        <v>9</v>
      </c>
      <c r="DX77" s="227">
        <v>9</v>
      </c>
      <c r="DY77" s="227">
        <v>10</v>
      </c>
      <c r="DZ77" s="227">
        <v>8</v>
      </c>
      <c r="EA77" s="227">
        <v>11</v>
      </c>
      <c r="EB77" s="227">
        <v>4</v>
      </c>
      <c r="EC77" s="227">
        <v>2</v>
      </c>
      <c r="ED77" s="227">
        <v>6</v>
      </c>
      <c r="EE77" s="227">
        <v>14</v>
      </c>
      <c r="EF77" s="227">
        <v>4</v>
      </c>
      <c r="EG77" s="227">
        <v>5</v>
      </c>
      <c r="EH77" s="227">
        <v>2</v>
      </c>
      <c r="EI77" s="227">
        <v>8</v>
      </c>
      <c r="EJ77" s="227">
        <v>0</v>
      </c>
      <c r="EK77" s="227">
        <v>6</v>
      </c>
      <c r="EL77" s="227">
        <v>6</v>
      </c>
      <c r="EM77" s="227">
        <v>3</v>
      </c>
      <c r="EN77" s="227">
        <v>4</v>
      </c>
      <c r="EO77" s="227">
        <v>3</v>
      </c>
      <c r="EP77" s="227">
        <v>0</v>
      </c>
      <c r="EQ77" s="227">
        <v>2</v>
      </c>
      <c r="ER77" s="227">
        <v>2</v>
      </c>
      <c r="ES77" s="227">
        <v>8</v>
      </c>
      <c r="ET77" s="227">
        <v>3</v>
      </c>
      <c r="EU77" s="227">
        <v>1</v>
      </c>
      <c r="EV77" s="227">
        <v>0</v>
      </c>
      <c r="EW77" s="227">
        <v>0</v>
      </c>
      <c r="EX77" s="227">
        <v>0</v>
      </c>
      <c r="EY77" s="227"/>
      <c r="FC77" s="41"/>
      <c r="FD77" s="41"/>
      <c r="FE77" s="41"/>
      <c r="FF77" s="41"/>
    </row>
    <row r="78" spans="1:162" s="136" customFormat="1" x14ac:dyDescent="0.25">
      <c r="A78" s="116"/>
      <c r="B78" s="223"/>
      <c r="C78" s="227" t="s">
        <v>2004</v>
      </c>
      <c r="D78" s="227">
        <v>0</v>
      </c>
      <c r="E78" s="227">
        <v>0</v>
      </c>
      <c r="F78" s="227">
        <v>0</v>
      </c>
      <c r="G78" s="227">
        <v>0</v>
      </c>
      <c r="H78" s="227">
        <v>0</v>
      </c>
      <c r="I78" s="227">
        <v>0</v>
      </c>
      <c r="J78" s="227">
        <v>0</v>
      </c>
      <c r="K78" s="227">
        <v>0</v>
      </c>
      <c r="L78" s="227">
        <v>0</v>
      </c>
      <c r="M78" s="227">
        <v>0</v>
      </c>
      <c r="N78" s="227">
        <v>0</v>
      </c>
      <c r="O78" s="227">
        <v>0</v>
      </c>
      <c r="P78" s="227">
        <v>0</v>
      </c>
      <c r="Q78" s="227">
        <v>0</v>
      </c>
      <c r="R78" s="227">
        <v>0</v>
      </c>
      <c r="S78" s="227">
        <v>0</v>
      </c>
      <c r="T78" s="227">
        <v>0</v>
      </c>
      <c r="U78" s="227">
        <v>0</v>
      </c>
      <c r="V78" s="227">
        <v>0</v>
      </c>
      <c r="W78" s="227">
        <v>0</v>
      </c>
      <c r="X78" s="227">
        <v>0</v>
      </c>
      <c r="Y78" s="227">
        <v>0</v>
      </c>
      <c r="Z78" s="227">
        <v>0</v>
      </c>
      <c r="AA78" s="227">
        <v>0</v>
      </c>
      <c r="AB78" s="227">
        <v>0</v>
      </c>
      <c r="AC78" s="227">
        <v>0</v>
      </c>
      <c r="AD78" s="227">
        <v>0</v>
      </c>
      <c r="AE78" s="227">
        <v>0</v>
      </c>
      <c r="AF78" s="227">
        <v>0</v>
      </c>
      <c r="AG78" s="227">
        <v>0</v>
      </c>
      <c r="AH78" s="227">
        <v>0</v>
      </c>
      <c r="AI78" s="227">
        <v>0</v>
      </c>
      <c r="AJ78" s="227">
        <v>0</v>
      </c>
      <c r="AK78" s="227">
        <v>0</v>
      </c>
      <c r="AL78" s="227">
        <v>0</v>
      </c>
      <c r="AM78" s="227">
        <v>0</v>
      </c>
      <c r="AN78" s="227">
        <v>0</v>
      </c>
      <c r="AO78" s="227">
        <v>0</v>
      </c>
      <c r="AP78" s="227">
        <v>0</v>
      </c>
      <c r="AQ78" s="227">
        <v>0</v>
      </c>
      <c r="AR78" s="227">
        <v>1</v>
      </c>
      <c r="AS78" s="227">
        <v>0</v>
      </c>
      <c r="AT78" s="227">
        <v>1</v>
      </c>
      <c r="AU78" s="227">
        <v>1</v>
      </c>
      <c r="AV78" s="227">
        <v>0</v>
      </c>
      <c r="AW78" s="227">
        <v>4</v>
      </c>
      <c r="AX78" s="227">
        <v>2</v>
      </c>
      <c r="AY78" s="227">
        <v>0</v>
      </c>
      <c r="AZ78" s="227">
        <v>4</v>
      </c>
      <c r="BA78" s="227">
        <v>3</v>
      </c>
      <c r="BB78" s="227">
        <v>6</v>
      </c>
      <c r="BC78" s="227">
        <v>11</v>
      </c>
      <c r="BD78" s="227">
        <v>17</v>
      </c>
      <c r="BE78" s="227">
        <v>12</v>
      </c>
      <c r="BF78" s="227">
        <v>13</v>
      </c>
      <c r="BG78" s="227">
        <v>20</v>
      </c>
      <c r="BH78" s="227">
        <v>21</v>
      </c>
      <c r="BI78" s="227">
        <v>30</v>
      </c>
      <c r="BJ78" s="227">
        <v>41</v>
      </c>
      <c r="BK78" s="227">
        <v>50</v>
      </c>
      <c r="BL78" s="227">
        <v>66</v>
      </c>
      <c r="BM78" s="227">
        <v>77</v>
      </c>
      <c r="BN78" s="227">
        <v>110</v>
      </c>
      <c r="BO78" s="227">
        <v>133</v>
      </c>
      <c r="BP78" s="227">
        <v>140</v>
      </c>
      <c r="BQ78" s="227">
        <v>146</v>
      </c>
      <c r="BR78" s="227">
        <v>178</v>
      </c>
      <c r="BS78" s="227">
        <v>178</v>
      </c>
      <c r="BT78" s="227">
        <v>258</v>
      </c>
      <c r="BU78" s="227">
        <v>263</v>
      </c>
      <c r="BV78" s="227">
        <v>247</v>
      </c>
      <c r="BW78" s="227">
        <v>294</v>
      </c>
      <c r="BX78" s="227">
        <v>327</v>
      </c>
      <c r="BY78" s="227">
        <v>288</v>
      </c>
      <c r="BZ78" s="227">
        <v>294</v>
      </c>
      <c r="CA78" s="227">
        <v>348</v>
      </c>
      <c r="CB78" s="227">
        <v>354</v>
      </c>
      <c r="CC78" s="227">
        <v>331</v>
      </c>
      <c r="CD78" s="227">
        <v>296</v>
      </c>
      <c r="CE78" s="227">
        <v>318</v>
      </c>
      <c r="CF78" s="227">
        <v>275</v>
      </c>
      <c r="CG78" s="227">
        <v>273</v>
      </c>
      <c r="CH78" s="227">
        <v>242</v>
      </c>
      <c r="CI78" s="227">
        <v>257</v>
      </c>
      <c r="CJ78" s="227">
        <v>252</v>
      </c>
      <c r="CK78" s="227">
        <v>241</v>
      </c>
      <c r="CL78" s="227">
        <v>191</v>
      </c>
      <c r="CM78" s="227">
        <v>183</v>
      </c>
      <c r="CN78" s="227">
        <v>203</v>
      </c>
      <c r="CO78" s="227">
        <v>163</v>
      </c>
      <c r="CP78" s="227">
        <v>191</v>
      </c>
      <c r="CQ78" s="227">
        <v>170</v>
      </c>
      <c r="CR78" s="227">
        <v>170</v>
      </c>
      <c r="CS78" s="227">
        <v>155</v>
      </c>
      <c r="CT78" s="227">
        <v>137</v>
      </c>
      <c r="CU78" s="227">
        <v>123</v>
      </c>
      <c r="CV78" s="227">
        <v>127</v>
      </c>
      <c r="CW78" s="227">
        <v>113</v>
      </c>
      <c r="CX78" s="227">
        <v>105</v>
      </c>
      <c r="CY78" s="227">
        <v>123</v>
      </c>
      <c r="CZ78" s="227">
        <v>99</v>
      </c>
      <c r="DA78" s="227">
        <v>90</v>
      </c>
      <c r="DB78" s="227">
        <v>91</v>
      </c>
      <c r="DC78" s="227">
        <v>94</v>
      </c>
      <c r="DD78" s="227">
        <v>109</v>
      </c>
      <c r="DE78" s="227">
        <v>93</v>
      </c>
      <c r="DF78" s="227">
        <v>80</v>
      </c>
      <c r="DG78" s="227">
        <v>66</v>
      </c>
      <c r="DH78" s="227">
        <v>60</v>
      </c>
      <c r="DI78" s="227">
        <v>52</v>
      </c>
      <c r="DJ78" s="227">
        <v>71</v>
      </c>
      <c r="DK78" s="227">
        <v>56</v>
      </c>
      <c r="DL78" s="227">
        <v>53</v>
      </c>
      <c r="DM78" s="227">
        <v>63</v>
      </c>
      <c r="DN78" s="227">
        <v>54</v>
      </c>
      <c r="DO78" s="227">
        <v>44</v>
      </c>
      <c r="DP78" s="227">
        <v>65</v>
      </c>
      <c r="DQ78" s="227">
        <v>45</v>
      </c>
      <c r="DR78" s="227">
        <v>48</v>
      </c>
      <c r="DS78" s="227">
        <v>56</v>
      </c>
      <c r="DT78" s="227">
        <v>30</v>
      </c>
      <c r="DU78" s="227">
        <v>41</v>
      </c>
      <c r="DV78" s="227">
        <v>37</v>
      </c>
      <c r="DW78" s="227">
        <v>49</v>
      </c>
      <c r="DX78" s="227">
        <v>48</v>
      </c>
      <c r="DY78" s="227">
        <v>50</v>
      </c>
      <c r="DZ78" s="227">
        <v>34</v>
      </c>
      <c r="EA78" s="227">
        <v>37</v>
      </c>
      <c r="EB78" s="227">
        <v>37</v>
      </c>
      <c r="EC78" s="227">
        <v>26</v>
      </c>
      <c r="ED78" s="227">
        <v>22</v>
      </c>
      <c r="EE78" s="227">
        <v>38</v>
      </c>
      <c r="EF78" s="227">
        <v>40</v>
      </c>
      <c r="EG78" s="227">
        <v>24</v>
      </c>
      <c r="EH78" s="227">
        <v>30</v>
      </c>
      <c r="EI78" s="227">
        <v>27</v>
      </c>
      <c r="EJ78" s="227">
        <v>31</v>
      </c>
      <c r="EK78" s="227">
        <v>23</v>
      </c>
      <c r="EL78" s="227">
        <v>19</v>
      </c>
      <c r="EM78" s="227">
        <v>24</v>
      </c>
      <c r="EN78" s="227">
        <v>11</v>
      </c>
      <c r="EO78" s="227">
        <v>11</v>
      </c>
      <c r="EP78" s="227">
        <v>13</v>
      </c>
      <c r="EQ78" s="227">
        <v>24</v>
      </c>
      <c r="ER78" s="227">
        <v>16</v>
      </c>
      <c r="ES78" s="227">
        <v>17</v>
      </c>
      <c r="ET78" s="227">
        <v>16</v>
      </c>
      <c r="EU78" s="227">
        <v>18</v>
      </c>
      <c r="EV78" s="227">
        <v>7</v>
      </c>
      <c r="EW78" s="227">
        <v>5</v>
      </c>
      <c r="EX78" s="227">
        <v>2</v>
      </c>
      <c r="EY78" s="227"/>
      <c r="FC78" s="41"/>
      <c r="FD78" s="41"/>
      <c r="FE78" s="41"/>
      <c r="FF78" s="41"/>
    </row>
    <row r="79" spans="1:162" s="136" customFormat="1" x14ac:dyDescent="0.25">
      <c r="A79" s="116"/>
      <c r="B79" s="223"/>
      <c r="C79" s="227" t="s">
        <v>2005</v>
      </c>
      <c r="D79" s="227">
        <v>0</v>
      </c>
      <c r="E79" s="227">
        <v>0</v>
      </c>
      <c r="F79" s="227">
        <v>0</v>
      </c>
      <c r="G79" s="227">
        <v>0</v>
      </c>
      <c r="H79" s="227">
        <v>0</v>
      </c>
      <c r="I79" s="227">
        <v>0</v>
      </c>
      <c r="J79" s="227">
        <v>0</v>
      </c>
      <c r="K79" s="227">
        <v>0</v>
      </c>
      <c r="L79" s="227">
        <v>0</v>
      </c>
      <c r="M79" s="227">
        <v>0</v>
      </c>
      <c r="N79" s="227">
        <v>0</v>
      </c>
      <c r="O79" s="227">
        <v>0</v>
      </c>
      <c r="P79" s="227">
        <v>0</v>
      </c>
      <c r="Q79" s="227">
        <v>0</v>
      </c>
      <c r="R79" s="227">
        <v>0</v>
      </c>
      <c r="S79" s="227">
        <v>0</v>
      </c>
      <c r="T79" s="227">
        <v>0</v>
      </c>
      <c r="U79" s="227">
        <v>0</v>
      </c>
      <c r="V79" s="227">
        <v>0</v>
      </c>
      <c r="W79" s="227">
        <v>0</v>
      </c>
      <c r="X79" s="227">
        <v>0</v>
      </c>
      <c r="Y79" s="227">
        <v>0</v>
      </c>
      <c r="Z79" s="227">
        <v>0</v>
      </c>
      <c r="AA79" s="227">
        <v>0</v>
      </c>
      <c r="AB79" s="227">
        <v>0</v>
      </c>
      <c r="AC79" s="227">
        <v>0</v>
      </c>
      <c r="AD79" s="227">
        <v>0</v>
      </c>
      <c r="AE79" s="227">
        <v>0</v>
      </c>
      <c r="AF79" s="227">
        <v>0</v>
      </c>
      <c r="AG79" s="227">
        <v>0</v>
      </c>
      <c r="AH79" s="227">
        <v>0</v>
      </c>
      <c r="AI79" s="227">
        <v>0</v>
      </c>
      <c r="AJ79" s="227">
        <v>0</v>
      </c>
      <c r="AK79" s="227">
        <v>0</v>
      </c>
      <c r="AL79" s="227">
        <v>0</v>
      </c>
      <c r="AM79" s="227">
        <v>0</v>
      </c>
      <c r="AN79" s="227">
        <v>0</v>
      </c>
      <c r="AO79" s="227">
        <v>0</v>
      </c>
      <c r="AP79" s="227">
        <v>0</v>
      </c>
      <c r="AQ79" s="227">
        <v>1</v>
      </c>
      <c r="AR79" s="227">
        <v>1</v>
      </c>
      <c r="AS79" s="227">
        <v>0</v>
      </c>
      <c r="AT79" s="227">
        <v>0</v>
      </c>
      <c r="AU79" s="227">
        <v>1</v>
      </c>
      <c r="AV79" s="227">
        <v>0</v>
      </c>
      <c r="AW79" s="227">
        <v>1</v>
      </c>
      <c r="AX79" s="227">
        <v>1</v>
      </c>
      <c r="AY79" s="227">
        <v>1</v>
      </c>
      <c r="AZ79" s="227">
        <v>5</v>
      </c>
      <c r="BA79" s="227">
        <v>11</v>
      </c>
      <c r="BB79" s="227">
        <v>14</v>
      </c>
      <c r="BC79" s="227">
        <v>9</v>
      </c>
      <c r="BD79" s="227">
        <v>10</v>
      </c>
      <c r="BE79" s="227">
        <v>25</v>
      </c>
      <c r="BF79" s="227">
        <v>32</v>
      </c>
      <c r="BG79" s="227">
        <v>39</v>
      </c>
      <c r="BH79" s="227">
        <v>36</v>
      </c>
      <c r="BI79" s="227">
        <v>62</v>
      </c>
      <c r="BJ79" s="227">
        <v>52</v>
      </c>
      <c r="BK79" s="227">
        <v>87</v>
      </c>
      <c r="BL79" s="227">
        <v>80</v>
      </c>
      <c r="BM79" s="227">
        <v>115</v>
      </c>
      <c r="BN79" s="227">
        <v>130</v>
      </c>
      <c r="BO79" s="227">
        <v>161</v>
      </c>
      <c r="BP79" s="227">
        <v>178</v>
      </c>
      <c r="BQ79" s="227">
        <v>181</v>
      </c>
      <c r="BR79" s="227">
        <v>219</v>
      </c>
      <c r="BS79" s="227">
        <v>276</v>
      </c>
      <c r="BT79" s="227">
        <v>275</v>
      </c>
      <c r="BU79" s="227">
        <v>328</v>
      </c>
      <c r="BV79" s="227">
        <v>344</v>
      </c>
      <c r="BW79" s="227">
        <v>347</v>
      </c>
      <c r="BX79" s="227">
        <v>389</v>
      </c>
      <c r="BY79" s="227">
        <v>398</v>
      </c>
      <c r="BZ79" s="227">
        <v>373</v>
      </c>
      <c r="CA79" s="227">
        <v>392</v>
      </c>
      <c r="CB79" s="227">
        <v>465</v>
      </c>
      <c r="CC79" s="227">
        <v>382</v>
      </c>
      <c r="CD79" s="227">
        <v>371</v>
      </c>
      <c r="CE79" s="227">
        <v>377</v>
      </c>
      <c r="CF79" s="227">
        <v>376</v>
      </c>
      <c r="CG79" s="227">
        <v>362</v>
      </c>
      <c r="CH79" s="227">
        <v>337</v>
      </c>
      <c r="CI79" s="227">
        <v>372</v>
      </c>
      <c r="CJ79" s="227">
        <v>336</v>
      </c>
      <c r="CK79" s="227">
        <v>313</v>
      </c>
      <c r="CL79" s="227">
        <v>323</v>
      </c>
      <c r="CM79" s="227">
        <v>297</v>
      </c>
      <c r="CN79" s="227">
        <v>305</v>
      </c>
      <c r="CO79" s="227">
        <v>268</v>
      </c>
      <c r="CP79" s="227">
        <v>255</v>
      </c>
      <c r="CQ79" s="227">
        <v>232</v>
      </c>
      <c r="CR79" s="227">
        <v>231</v>
      </c>
      <c r="CS79" s="227">
        <v>192</v>
      </c>
      <c r="CT79" s="227">
        <v>213</v>
      </c>
      <c r="CU79" s="227">
        <v>186</v>
      </c>
      <c r="CV79" s="227">
        <v>184</v>
      </c>
      <c r="CW79" s="227">
        <v>186</v>
      </c>
      <c r="CX79" s="227">
        <v>179</v>
      </c>
      <c r="CY79" s="227">
        <v>164</v>
      </c>
      <c r="CZ79" s="227">
        <v>146</v>
      </c>
      <c r="DA79" s="227">
        <v>144</v>
      </c>
      <c r="DB79" s="227">
        <v>148</v>
      </c>
      <c r="DC79" s="227">
        <v>132</v>
      </c>
      <c r="DD79" s="227">
        <v>137</v>
      </c>
      <c r="DE79" s="227">
        <v>149</v>
      </c>
      <c r="DF79" s="227">
        <v>120</v>
      </c>
      <c r="DG79" s="227">
        <v>122</v>
      </c>
      <c r="DH79" s="227">
        <v>121</v>
      </c>
      <c r="DI79" s="227">
        <v>101</v>
      </c>
      <c r="DJ79" s="227">
        <v>92</v>
      </c>
      <c r="DK79" s="227">
        <v>91</v>
      </c>
      <c r="DL79" s="227">
        <v>106</v>
      </c>
      <c r="DM79" s="227">
        <v>100</v>
      </c>
      <c r="DN79" s="227">
        <v>95</v>
      </c>
      <c r="DO79" s="227">
        <v>78</v>
      </c>
      <c r="DP79" s="227">
        <v>78</v>
      </c>
      <c r="DQ79" s="227">
        <v>91</v>
      </c>
      <c r="DR79" s="227">
        <v>97</v>
      </c>
      <c r="DS79" s="227">
        <v>83</v>
      </c>
      <c r="DT79" s="227">
        <v>87</v>
      </c>
      <c r="DU79" s="227">
        <v>75</v>
      </c>
      <c r="DV79" s="227">
        <v>71</v>
      </c>
      <c r="DW79" s="227">
        <v>75</v>
      </c>
      <c r="DX79" s="227">
        <v>79</v>
      </c>
      <c r="DY79" s="227">
        <v>59</v>
      </c>
      <c r="DZ79" s="227">
        <v>80</v>
      </c>
      <c r="EA79" s="227">
        <v>67</v>
      </c>
      <c r="EB79" s="227">
        <v>49</v>
      </c>
      <c r="EC79" s="227">
        <v>52</v>
      </c>
      <c r="ED79" s="227">
        <v>63</v>
      </c>
      <c r="EE79" s="227">
        <v>55</v>
      </c>
      <c r="EF79" s="227">
        <v>61</v>
      </c>
      <c r="EG79" s="227">
        <v>53</v>
      </c>
      <c r="EH79" s="227">
        <v>50</v>
      </c>
      <c r="EI79" s="227">
        <v>42</v>
      </c>
      <c r="EJ79" s="227">
        <v>43</v>
      </c>
      <c r="EK79" s="227">
        <v>36</v>
      </c>
      <c r="EL79" s="227">
        <v>38</v>
      </c>
      <c r="EM79" s="227">
        <v>42</v>
      </c>
      <c r="EN79" s="227">
        <v>31</v>
      </c>
      <c r="EO79" s="227">
        <v>32</v>
      </c>
      <c r="EP79" s="227">
        <v>24</v>
      </c>
      <c r="EQ79" s="227">
        <v>28</v>
      </c>
      <c r="ER79" s="227">
        <v>31</v>
      </c>
      <c r="ES79" s="227">
        <v>24</v>
      </c>
      <c r="ET79" s="227">
        <v>22</v>
      </c>
      <c r="EU79" s="227">
        <v>17</v>
      </c>
      <c r="EV79" s="227">
        <v>18</v>
      </c>
      <c r="EW79" s="227">
        <v>13</v>
      </c>
      <c r="EX79" s="227">
        <v>1</v>
      </c>
      <c r="EY79" s="227"/>
      <c r="FC79" s="41"/>
      <c r="FD79" s="41"/>
      <c r="FE79" s="41"/>
      <c r="FF79" s="41"/>
    </row>
    <row r="80" spans="1:162" s="136" customFormat="1" x14ac:dyDescent="0.25">
      <c r="A80" s="116"/>
      <c r="B80" s="223"/>
      <c r="C80" s="227" t="s">
        <v>2006</v>
      </c>
      <c r="D80" s="227">
        <v>0</v>
      </c>
      <c r="E80" s="227">
        <v>0</v>
      </c>
      <c r="F80" s="227">
        <v>0</v>
      </c>
      <c r="G80" s="227">
        <v>0</v>
      </c>
      <c r="H80" s="227">
        <v>0</v>
      </c>
      <c r="I80" s="227">
        <v>0</v>
      </c>
      <c r="J80" s="227">
        <v>0</v>
      </c>
      <c r="K80" s="227">
        <v>0</v>
      </c>
      <c r="L80" s="227">
        <v>0</v>
      </c>
      <c r="M80" s="227">
        <v>0</v>
      </c>
      <c r="N80" s="227">
        <v>0</v>
      </c>
      <c r="O80" s="227">
        <v>0</v>
      </c>
      <c r="P80" s="227">
        <v>0</v>
      </c>
      <c r="Q80" s="227">
        <v>0</v>
      </c>
      <c r="R80" s="227">
        <v>0</v>
      </c>
      <c r="S80" s="227">
        <v>0</v>
      </c>
      <c r="T80" s="227">
        <v>0</v>
      </c>
      <c r="U80" s="227">
        <v>0</v>
      </c>
      <c r="V80" s="227">
        <v>0</v>
      </c>
      <c r="W80" s="227">
        <v>0</v>
      </c>
      <c r="X80" s="227">
        <v>0</v>
      </c>
      <c r="Y80" s="227">
        <v>0</v>
      </c>
      <c r="Z80" s="227">
        <v>0</v>
      </c>
      <c r="AA80" s="227">
        <v>0</v>
      </c>
      <c r="AB80" s="227">
        <v>0</v>
      </c>
      <c r="AC80" s="227">
        <v>0</v>
      </c>
      <c r="AD80" s="227">
        <v>0</v>
      </c>
      <c r="AE80" s="227">
        <v>0</v>
      </c>
      <c r="AF80" s="227">
        <v>0</v>
      </c>
      <c r="AG80" s="227">
        <v>0</v>
      </c>
      <c r="AH80" s="227">
        <v>0</v>
      </c>
      <c r="AI80" s="227">
        <v>0</v>
      </c>
      <c r="AJ80" s="227">
        <v>0</v>
      </c>
      <c r="AK80" s="227">
        <v>0</v>
      </c>
      <c r="AL80" s="227">
        <v>0</v>
      </c>
      <c r="AM80" s="227">
        <v>0</v>
      </c>
      <c r="AN80" s="227">
        <v>0</v>
      </c>
      <c r="AO80" s="227">
        <v>0</v>
      </c>
      <c r="AP80" s="227">
        <v>0</v>
      </c>
      <c r="AQ80" s="227">
        <v>0</v>
      </c>
      <c r="AR80" s="227">
        <v>0</v>
      </c>
      <c r="AS80" s="227">
        <v>0</v>
      </c>
      <c r="AT80" s="227">
        <v>0</v>
      </c>
      <c r="AU80" s="227">
        <v>0</v>
      </c>
      <c r="AV80" s="227">
        <v>0</v>
      </c>
      <c r="AW80" s="227">
        <v>0</v>
      </c>
      <c r="AX80" s="227">
        <v>0</v>
      </c>
      <c r="AY80" s="227">
        <v>0</v>
      </c>
      <c r="AZ80" s="227">
        <v>0</v>
      </c>
      <c r="BA80" s="227">
        <v>0</v>
      </c>
      <c r="BB80" s="227">
        <v>0</v>
      </c>
      <c r="BC80" s="227">
        <v>0</v>
      </c>
      <c r="BD80" s="227">
        <v>0</v>
      </c>
      <c r="BE80" s="227">
        <v>0</v>
      </c>
      <c r="BF80" s="227">
        <v>0</v>
      </c>
      <c r="BG80" s="227">
        <v>0</v>
      </c>
      <c r="BH80" s="227">
        <v>0</v>
      </c>
      <c r="BI80" s="227">
        <v>0</v>
      </c>
      <c r="BJ80" s="227">
        <v>0</v>
      </c>
      <c r="BK80" s="227">
        <v>0</v>
      </c>
      <c r="BL80" s="227">
        <v>0</v>
      </c>
      <c r="BM80" s="227">
        <v>0</v>
      </c>
      <c r="BN80" s="227">
        <v>0</v>
      </c>
      <c r="BO80" s="227">
        <v>0</v>
      </c>
      <c r="BP80" s="227">
        <v>0</v>
      </c>
      <c r="BQ80" s="227">
        <v>0</v>
      </c>
      <c r="BR80" s="227">
        <v>0</v>
      </c>
      <c r="BS80" s="227">
        <v>0</v>
      </c>
      <c r="BT80" s="227">
        <v>0</v>
      </c>
      <c r="BU80" s="227">
        <v>0</v>
      </c>
      <c r="BV80" s="227">
        <v>0</v>
      </c>
      <c r="BW80" s="227">
        <v>0</v>
      </c>
      <c r="BX80" s="227">
        <v>0</v>
      </c>
      <c r="BY80" s="227">
        <v>0</v>
      </c>
      <c r="BZ80" s="227">
        <v>0</v>
      </c>
      <c r="CA80" s="227">
        <v>0</v>
      </c>
      <c r="CB80" s="227">
        <v>0</v>
      </c>
      <c r="CC80" s="227">
        <v>0</v>
      </c>
      <c r="CD80" s="227">
        <v>0</v>
      </c>
      <c r="CE80" s="227">
        <v>0</v>
      </c>
      <c r="CF80" s="227">
        <v>0</v>
      </c>
      <c r="CG80" s="227">
        <v>0</v>
      </c>
      <c r="CH80" s="227">
        <v>0</v>
      </c>
      <c r="CI80" s="227">
        <v>0</v>
      </c>
      <c r="CJ80" s="227">
        <v>0</v>
      </c>
      <c r="CK80" s="227">
        <v>0</v>
      </c>
      <c r="CL80" s="227">
        <v>0</v>
      </c>
      <c r="CM80" s="227">
        <v>0</v>
      </c>
      <c r="CN80" s="227">
        <v>0</v>
      </c>
      <c r="CO80" s="227">
        <v>0</v>
      </c>
      <c r="CP80" s="227">
        <v>0</v>
      </c>
      <c r="CQ80" s="227">
        <v>0</v>
      </c>
      <c r="CR80" s="227">
        <v>0</v>
      </c>
      <c r="CS80" s="227">
        <v>0</v>
      </c>
      <c r="CT80" s="227">
        <v>0</v>
      </c>
      <c r="CU80" s="227">
        <v>0</v>
      </c>
      <c r="CV80" s="227">
        <v>0</v>
      </c>
      <c r="CW80" s="227">
        <v>0</v>
      </c>
      <c r="CX80" s="227">
        <v>0</v>
      </c>
      <c r="CY80" s="227">
        <v>0</v>
      </c>
      <c r="CZ80" s="227">
        <v>0</v>
      </c>
      <c r="DA80" s="227">
        <v>0</v>
      </c>
      <c r="DB80" s="227">
        <v>0</v>
      </c>
      <c r="DC80" s="227">
        <v>0</v>
      </c>
      <c r="DD80" s="227">
        <v>0</v>
      </c>
      <c r="DE80" s="227">
        <v>0</v>
      </c>
      <c r="DF80" s="227">
        <v>0</v>
      </c>
      <c r="DG80" s="227">
        <v>0</v>
      </c>
      <c r="DH80" s="227">
        <v>0</v>
      </c>
      <c r="DI80" s="227">
        <v>0</v>
      </c>
      <c r="DJ80" s="227">
        <v>0</v>
      </c>
      <c r="DK80" s="227">
        <v>0</v>
      </c>
      <c r="DL80" s="227">
        <v>0</v>
      </c>
      <c r="DM80" s="227">
        <v>0</v>
      </c>
      <c r="DN80" s="227">
        <v>0</v>
      </c>
      <c r="DO80" s="227">
        <v>0</v>
      </c>
      <c r="DP80" s="227">
        <v>0</v>
      </c>
      <c r="DQ80" s="227">
        <v>0</v>
      </c>
      <c r="DR80" s="227">
        <v>0</v>
      </c>
      <c r="DS80" s="227">
        <v>0</v>
      </c>
      <c r="DT80" s="227">
        <v>0</v>
      </c>
      <c r="DU80" s="227">
        <v>0</v>
      </c>
      <c r="DV80" s="227">
        <v>0</v>
      </c>
      <c r="DW80" s="227">
        <v>0</v>
      </c>
      <c r="DX80" s="227">
        <v>0</v>
      </c>
      <c r="DY80" s="227">
        <v>0</v>
      </c>
      <c r="DZ80" s="227">
        <v>0</v>
      </c>
      <c r="EA80" s="227">
        <v>0</v>
      </c>
      <c r="EB80" s="227">
        <v>0</v>
      </c>
      <c r="EC80" s="227">
        <v>0</v>
      </c>
      <c r="ED80" s="227">
        <v>0</v>
      </c>
      <c r="EE80" s="227">
        <v>0</v>
      </c>
      <c r="EF80" s="227">
        <v>0</v>
      </c>
      <c r="EG80" s="227">
        <v>0</v>
      </c>
      <c r="EH80" s="227">
        <v>0</v>
      </c>
      <c r="EI80" s="227">
        <v>0</v>
      </c>
      <c r="EJ80" s="227">
        <v>0</v>
      </c>
      <c r="EK80" s="227">
        <v>0</v>
      </c>
      <c r="EL80" s="227">
        <v>0</v>
      </c>
      <c r="EM80" s="227">
        <v>0</v>
      </c>
      <c r="EN80" s="227">
        <v>0</v>
      </c>
      <c r="EO80" s="227">
        <v>0</v>
      </c>
      <c r="EP80" s="227">
        <v>0</v>
      </c>
      <c r="EQ80" s="227">
        <v>0</v>
      </c>
      <c r="ER80" s="227">
        <v>0</v>
      </c>
      <c r="ES80" s="227">
        <v>0</v>
      </c>
      <c r="ET80" s="227">
        <v>0</v>
      </c>
      <c r="EU80" s="227">
        <v>0</v>
      </c>
      <c r="EV80" s="227">
        <v>0</v>
      </c>
      <c r="EW80" s="227">
        <v>0</v>
      </c>
      <c r="EX80" s="227">
        <v>0</v>
      </c>
      <c r="EY80" s="227"/>
      <c r="FC80" s="41"/>
      <c r="FD80" s="41"/>
      <c r="FE80" s="41"/>
      <c r="FF80" s="41"/>
    </row>
    <row r="81" spans="1:164" s="136" customFormat="1" x14ac:dyDescent="0.25">
      <c r="A81" s="116"/>
      <c r="B81" s="223"/>
      <c r="C81" s="141" t="s">
        <v>2008</v>
      </c>
      <c r="D81" s="159">
        <f t="shared" ref="D81:AI81" si="246">SUM(D75:D80)-D54</f>
        <v>0</v>
      </c>
      <c r="E81" s="159">
        <f t="shared" si="246"/>
        <v>0</v>
      </c>
      <c r="F81" s="159">
        <f t="shared" si="246"/>
        <v>0</v>
      </c>
      <c r="G81" s="159">
        <f t="shared" si="246"/>
        <v>0</v>
      </c>
      <c r="H81" s="159">
        <f t="shared" si="246"/>
        <v>0</v>
      </c>
      <c r="I81" s="159">
        <f t="shared" si="246"/>
        <v>0</v>
      </c>
      <c r="J81" s="159">
        <f t="shared" si="246"/>
        <v>0</v>
      </c>
      <c r="K81" s="159">
        <f t="shared" si="246"/>
        <v>0</v>
      </c>
      <c r="L81" s="159">
        <f t="shared" si="246"/>
        <v>0</v>
      </c>
      <c r="M81" s="159">
        <f t="shared" si="246"/>
        <v>0</v>
      </c>
      <c r="N81" s="159">
        <f t="shared" si="246"/>
        <v>0</v>
      </c>
      <c r="O81" s="159">
        <f t="shared" si="246"/>
        <v>0</v>
      </c>
      <c r="P81" s="159">
        <f t="shared" si="246"/>
        <v>0</v>
      </c>
      <c r="Q81" s="159">
        <f t="shared" si="246"/>
        <v>0</v>
      </c>
      <c r="R81" s="159">
        <f t="shared" si="246"/>
        <v>0</v>
      </c>
      <c r="S81" s="159">
        <f t="shared" si="246"/>
        <v>0</v>
      </c>
      <c r="T81" s="159">
        <f t="shared" si="246"/>
        <v>0</v>
      </c>
      <c r="U81" s="159">
        <f t="shared" si="246"/>
        <v>0</v>
      </c>
      <c r="V81" s="159">
        <f t="shared" si="246"/>
        <v>0</v>
      </c>
      <c r="W81" s="159">
        <f t="shared" si="246"/>
        <v>0</v>
      </c>
      <c r="X81" s="159">
        <f t="shared" si="246"/>
        <v>0</v>
      </c>
      <c r="Y81" s="159">
        <f t="shared" si="246"/>
        <v>0</v>
      </c>
      <c r="Z81" s="159">
        <f t="shared" si="246"/>
        <v>0</v>
      </c>
      <c r="AA81" s="159">
        <f t="shared" si="246"/>
        <v>0</v>
      </c>
      <c r="AB81" s="159">
        <f t="shared" si="246"/>
        <v>0</v>
      </c>
      <c r="AC81" s="159">
        <f t="shared" si="246"/>
        <v>0</v>
      </c>
      <c r="AD81" s="159">
        <f t="shared" si="246"/>
        <v>0</v>
      </c>
      <c r="AE81" s="159">
        <f t="shared" si="246"/>
        <v>0</v>
      </c>
      <c r="AF81" s="159">
        <f t="shared" si="246"/>
        <v>0</v>
      </c>
      <c r="AG81" s="159">
        <f t="shared" si="246"/>
        <v>0</v>
      </c>
      <c r="AH81" s="159">
        <f t="shared" si="246"/>
        <v>0</v>
      </c>
      <c r="AI81" s="159">
        <f t="shared" si="246"/>
        <v>0</v>
      </c>
      <c r="AJ81" s="159">
        <f t="shared" ref="AJ81:BO81" si="247">SUM(AJ75:AJ80)-AJ54</f>
        <v>0</v>
      </c>
      <c r="AK81" s="159">
        <f t="shared" si="247"/>
        <v>0</v>
      </c>
      <c r="AL81" s="159">
        <f t="shared" si="247"/>
        <v>0</v>
      </c>
      <c r="AM81" s="159">
        <f t="shared" si="247"/>
        <v>0</v>
      </c>
      <c r="AN81" s="159">
        <f t="shared" si="247"/>
        <v>0</v>
      </c>
      <c r="AO81" s="159">
        <f t="shared" si="247"/>
        <v>0</v>
      </c>
      <c r="AP81" s="159">
        <f t="shared" si="247"/>
        <v>0</v>
      </c>
      <c r="AQ81" s="159">
        <f t="shared" si="247"/>
        <v>0</v>
      </c>
      <c r="AR81" s="159">
        <f t="shared" si="247"/>
        <v>0</v>
      </c>
      <c r="AS81" s="159">
        <f t="shared" si="247"/>
        <v>0</v>
      </c>
      <c r="AT81" s="159">
        <f t="shared" si="247"/>
        <v>0</v>
      </c>
      <c r="AU81" s="159">
        <f t="shared" si="247"/>
        <v>0</v>
      </c>
      <c r="AV81" s="159">
        <f t="shared" si="247"/>
        <v>0</v>
      </c>
      <c r="AW81" s="159">
        <f t="shared" si="247"/>
        <v>0</v>
      </c>
      <c r="AX81" s="159">
        <f t="shared" si="247"/>
        <v>0</v>
      </c>
      <c r="AY81" s="159">
        <f t="shared" si="247"/>
        <v>0</v>
      </c>
      <c r="AZ81" s="159">
        <f t="shared" si="247"/>
        <v>0</v>
      </c>
      <c r="BA81" s="159">
        <f t="shared" si="247"/>
        <v>0</v>
      </c>
      <c r="BB81" s="159">
        <f t="shared" si="247"/>
        <v>0</v>
      </c>
      <c r="BC81" s="159">
        <f t="shared" si="247"/>
        <v>0</v>
      </c>
      <c r="BD81" s="159">
        <f t="shared" si="247"/>
        <v>0</v>
      </c>
      <c r="BE81" s="159">
        <f t="shared" si="247"/>
        <v>0</v>
      </c>
      <c r="BF81" s="159">
        <f t="shared" si="247"/>
        <v>0</v>
      </c>
      <c r="BG81" s="159">
        <f t="shared" si="247"/>
        <v>0</v>
      </c>
      <c r="BH81" s="159">
        <f t="shared" si="247"/>
        <v>0</v>
      </c>
      <c r="BI81" s="159">
        <f t="shared" si="247"/>
        <v>0</v>
      </c>
      <c r="BJ81" s="159">
        <f t="shared" si="247"/>
        <v>0</v>
      </c>
      <c r="BK81" s="159">
        <f t="shared" si="247"/>
        <v>0</v>
      </c>
      <c r="BL81" s="159">
        <f t="shared" si="247"/>
        <v>0</v>
      </c>
      <c r="BM81" s="159">
        <f t="shared" si="247"/>
        <v>0</v>
      </c>
      <c r="BN81" s="159">
        <f t="shared" si="247"/>
        <v>0</v>
      </c>
      <c r="BO81" s="159">
        <f t="shared" si="247"/>
        <v>0</v>
      </c>
      <c r="BP81" s="159">
        <f t="shared" ref="BP81:CU81" si="248">SUM(BP75:BP80)-BP54</f>
        <v>0</v>
      </c>
      <c r="BQ81" s="159">
        <f t="shared" si="248"/>
        <v>0</v>
      </c>
      <c r="BR81" s="159">
        <f t="shared" si="248"/>
        <v>0</v>
      </c>
      <c r="BS81" s="159">
        <f t="shared" si="248"/>
        <v>0</v>
      </c>
      <c r="BT81" s="159">
        <f t="shared" si="248"/>
        <v>0</v>
      </c>
      <c r="BU81" s="159">
        <f t="shared" si="248"/>
        <v>0</v>
      </c>
      <c r="BV81" s="159">
        <f t="shared" si="248"/>
        <v>0</v>
      </c>
      <c r="BW81" s="159">
        <f t="shared" si="248"/>
        <v>0</v>
      </c>
      <c r="BX81" s="159">
        <f t="shared" si="248"/>
        <v>0</v>
      </c>
      <c r="BY81" s="159">
        <f t="shared" si="248"/>
        <v>0</v>
      </c>
      <c r="BZ81" s="159">
        <f t="shared" si="248"/>
        <v>0</v>
      </c>
      <c r="CA81" s="159">
        <f t="shared" si="248"/>
        <v>0</v>
      </c>
      <c r="CB81" s="159">
        <f t="shared" si="248"/>
        <v>0</v>
      </c>
      <c r="CC81" s="159">
        <f t="shared" si="248"/>
        <v>0</v>
      </c>
      <c r="CD81" s="159">
        <f t="shared" si="248"/>
        <v>0</v>
      </c>
      <c r="CE81" s="159">
        <f t="shared" si="248"/>
        <v>0</v>
      </c>
      <c r="CF81" s="159">
        <f t="shared" si="248"/>
        <v>0</v>
      </c>
      <c r="CG81" s="159">
        <f t="shared" si="248"/>
        <v>0</v>
      </c>
      <c r="CH81" s="159">
        <f t="shared" si="248"/>
        <v>0</v>
      </c>
      <c r="CI81" s="159">
        <f t="shared" si="248"/>
        <v>0</v>
      </c>
      <c r="CJ81" s="159">
        <f t="shared" si="248"/>
        <v>0</v>
      </c>
      <c r="CK81" s="159">
        <f t="shared" si="248"/>
        <v>0</v>
      </c>
      <c r="CL81" s="159">
        <f t="shared" si="248"/>
        <v>0</v>
      </c>
      <c r="CM81" s="159">
        <f t="shared" si="248"/>
        <v>0</v>
      </c>
      <c r="CN81" s="159">
        <f t="shared" si="248"/>
        <v>0</v>
      </c>
      <c r="CO81" s="159">
        <f t="shared" si="248"/>
        <v>0</v>
      </c>
      <c r="CP81" s="159">
        <f t="shared" si="248"/>
        <v>0</v>
      </c>
      <c r="CQ81" s="159">
        <f t="shared" si="248"/>
        <v>0</v>
      </c>
      <c r="CR81" s="159">
        <f t="shared" si="248"/>
        <v>0</v>
      </c>
      <c r="CS81" s="159">
        <f t="shared" si="248"/>
        <v>0</v>
      </c>
      <c r="CT81" s="159">
        <f t="shared" si="248"/>
        <v>0</v>
      </c>
      <c r="CU81" s="159">
        <f t="shared" si="248"/>
        <v>0</v>
      </c>
      <c r="CV81" s="159">
        <f t="shared" ref="CV81:DS81" si="249">SUM(CV75:CV80)-CV54</f>
        <v>0</v>
      </c>
      <c r="CW81" s="159">
        <f t="shared" si="249"/>
        <v>0</v>
      </c>
      <c r="CX81" s="159">
        <f t="shared" si="249"/>
        <v>0</v>
      </c>
      <c r="CY81" s="159">
        <f t="shared" si="249"/>
        <v>0</v>
      </c>
      <c r="CZ81" s="159">
        <f t="shared" si="249"/>
        <v>0</v>
      </c>
      <c r="DA81" s="159">
        <f t="shared" si="249"/>
        <v>0</v>
      </c>
      <c r="DB81" s="159">
        <f t="shared" si="249"/>
        <v>0</v>
      </c>
      <c r="DC81" s="159">
        <f t="shared" si="249"/>
        <v>0</v>
      </c>
      <c r="DD81" s="159">
        <f t="shared" si="249"/>
        <v>0</v>
      </c>
      <c r="DE81" s="159">
        <f t="shared" si="249"/>
        <v>0</v>
      </c>
      <c r="DF81" s="159">
        <f t="shared" si="249"/>
        <v>0</v>
      </c>
      <c r="DG81" s="159">
        <f t="shared" si="249"/>
        <v>0</v>
      </c>
      <c r="DH81" s="159">
        <f t="shared" si="249"/>
        <v>0</v>
      </c>
      <c r="DI81" s="159">
        <f t="shared" si="249"/>
        <v>0</v>
      </c>
      <c r="DJ81" s="159">
        <f t="shared" si="249"/>
        <v>0</v>
      </c>
      <c r="DK81" s="159">
        <f t="shared" si="249"/>
        <v>0</v>
      </c>
      <c r="DL81" s="159">
        <f t="shared" si="249"/>
        <v>0</v>
      </c>
      <c r="DM81" s="159">
        <f t="shared" si="249"/>
        <v>0</v>
      </c>
      <c r="DN81" s="159">
        <f t="shared" si="249"/>
        <v>0</v>
      </c>
      <c r="DO81" s="159">
        <f t="shared" si="249"/>
        <v>0</v>
      </c>
      <c r="DP81" s="159">
        <f t="shared" si="249"/>
        <v>0</v>
      </c>
      <c r="DQ81" s="159">
        <f t="shared" si="249"/>
        <v>0</v>
      </c>
      <c r="DR81" s="159">
        <f t="shared" si="249"/>
        <v>0</v>
      </c>
      <c r="DS81" s="159">
        <f t="shared" si="249"/>
        <v>0</v>
      </c>
      <c r="DT81" s="159">
        <f t="shared" ref="DT81:DU81" si="250">SUM(DT75:DT80)-DT54</f>
        <v>0</v>
      </c>
      <c r="DU81" s="159">
        <f t="shared" si="250"/>
        <v>0</v>
      </c>
      <c r="DV81" s="159">
        <f t="shared" ref="DV81:DW81" si="251">SUM(DV75:DV80)-DV54</f>
        <v>0</v>
      </c>
      <c r="DW81" s="159">
        <f t="shared" si="251"/>
        <v>0</v>
      </c>
      <c r="DX81" s="159">
        <f t="shared" ref="DX81:DY81" si="252">SUM(DX75:DX80)-DX54</f>
        <v>0</v>
      </c>
      <c r="DY81" s="159">
        <f t="shared" si="252"/>
        <v>0</v>
      </c>
      <c r="DZ81" s="159">
        <f t="shared" ref="DZ81:EA81" si="253">SUM(DZ75:DZ80)-DZ54</f>
        <v>0</v>
      </c>
      <c r="EA81" s="159">
        <f t="shared" si="253"/>
        <v>0</v>
      </c>
      <c r="EB81" s="159">
        <f t="shared" ref="EB81:EC81" si="254">SUM(EB75:EB80)-EB54</f>
        <v>0</v>
      </c>
      <c r="EC81" s="159">
        <f t="shared" si="254"/>
        <v>0</v>
      </c>
      <c r="ED81" s="159">
        <f t="shared" ref="ED81:EE81" si="255">SUM(ED75:ED80)-ED54</f>
        <v>0</v>
      </c>
      <c r="EE81" s="159">
        <f t="shared" si="255"/>
        <v>0</v>
      </c>
      <c r="EF81" s="159">
        <f t="shared" ref="EF81:EG81" si="256">SUM(EF75:EF80)-EF54</f>
        <v>0</v>
      </c>
      <c r="EG81" s="159">
        <f t="shared" si="256"/>
        <v>0</v>
      </c>
      <c r="EH81" s="159">
        <f t="shared" ref="EH81:EI81" si="257">SUM(EH75:EH80)-EH54</f>
        <v>0</v>
      </c>
      <c r="EI81" s="159">
        <f t="shared" si="257"/>
        <v>0</v>
      </c>
      <c r="EJ81" s="159">
        <f t="shared" ref="EJ81:EK81" si="258">SUM(EJ75:EJ80)-EJ54</f>
        <v>0</v>
      </c>
      <c r="EK81" s="159">
        <f t="shared" si="258"/>
        <v>0</v>
      </c>
      <c r="EL81" s="159">
        <f t="shared" ref="EL81:EM81" si="259">SUM(EL75:EL80)-EL54</f>
        <v>0</v>
      </c>
      <c r="EM81" s="159">
        <f t="shared" si="259"/>
        <v>0</v>
      </c>
      <c r="EN81" s="159">
        <f t="shared" ref="EN81:EO81" si="260">SUM(EN75:EN80)-EN54</f>
        <v>0</v>
      </c>
      <c r="EO81" s="159">
        <f t="shared" si="260"/>
        <v>0</v>
      </c>
      <c r="EP81" s="159">
        <f t="shared" ref="EP81:EQ81" si="261">SUM(EP75:EP80)-EP54</f>
        <v>0</v>
      </c>
      <c r="EQ81" s="159">
        <f t="shared" si="261"/>
        <v>0</v>
      </c>
      <c r="ER81" s="159">
        <f t="shared" ref="ER81:ES81" si="262">SUM(ER75:ER80)-ER54</f>
        <v>0</v>
      </c>
      <c r="ES81" s="159">
        <f t="shared" si="262"/>
        <v>0</v>
      </c>
      <c r="ET81" s="159">
        <f t="shared" ref="ET81:EU81" si="263">SUM(ET75:ET80)-ET54</f>
        <v>0</v>
      </c>
      <c r="EU81" s="159">
        <f t="shared" si="263"/>
        <v>0</v>
      </c>
      <c r="EV81" s="159">
        <f t="shared" ref="EV81:EW81" si="264">SUM(EV75:EV80)-EV54</f>
        <v>0</v>
      </c>
      <c r="EW81" s="159">
        <f t="shared" si="264"/>
        <v>0</v>
      </c>
      <c r="EX81" s="159">
        <f t="shared" ref="EX81" si="265">SUM(EX75:EX80)-EX54</f>
        <v>0</v>
      </c>
      <c r="EY81" s="159"/>
      <c r="EZ81" s="159"/>
      <c r="FA81" s="159"/>
      <c r="FB81" s="159"/>
      <c r="FC81" s="303" t="s">
        <v>2164</v>
      </c>
      <c r="FD81" s="251"/>
      <c r="FE81" s="251"/>
      <c r="FF81" s="257"/>
    </row>
    <row r="82" spans="1:164" s="136" customFormat="1" x14ac:dyDescent="0.25">
      <c r="A82" s="116"/>
      <c r="B82" s="223"/>
      <c r="FC82" s="255" t="s">
        <v>2011</v>
      </c>
      <c r="FD82" s="277" t="s">
        <v>2043</v>
      </c>
      <c r="FE82" s="277"/>
      <c r="FF82" s="264" t="s">
        <v>2044</v>
      </c>
    </row>
    <row r="83" spans="1:164" s="136" customFormat="1" x14ac:dyDescent="0.25">
      <c r="A83" s="116"/>
      <c r="B83" s="223" t="s">
        <v>2015</v>
      </c>
      <c r="C83" s="227" t="s">
        <v>2007</v>
      </c>
      <c r="D83" s="144">
        <f>SUM($D75:D75)</f>
        <v>0</v>
      </c>
      <c r="E83" s="144">
        <f>SUM($D75:E75)</f>
        <v>0</v>
      </c>
      <c r="F83" s="144">
        <f>SUM($D75:F75)</f>
        <v>0</v>
      </c>
      <c r="G83" s="144">
        <f>SUM($D75:G75)</f>
        <v>0</v>
      </c>
      <c r="H83" s="144">
        <f>SUM($D75:H75)</f>
        <v>0</v>
      </c>
      <c r="I83" s="144">
        <f>SUM($D75:I75)</f>
        <v>0</v>
      </c>
      <c r="J83" s="144">
        <f>SUM($D75:J75)</f>
        <v>0</v>
      </c>
      <c r="K83" s="144">
        <f>SUM($D75:K75)</f>
        <v>0</v>
      </c>
      <c r="L83" s="144">
        <f>SUM($D75:L75)</f>
        <v>0</v>
      </c>
      <c r="M83" s="144">
        <f>SUM($D75:M75)</f>
        <v>0</v>
      </c>
      <c r="N83" s="144">
        <f>SUM($D75:N75)</f>
        <v>0</v>
      </c>
      <c r="O83" s="144">
        <f>SUM($D75:O75)</f>
        <v>0</v>
      </c>
      <c r="P83" s="144">
        <f>SUM($D75:P75)</f>
        <v>0</v>
      </c>
      <c r="Q83" s="144">
        <f>SUM($D75:Q75)</f>
        <v>0</v>
      </c>
      <c r="R83" s="144">
        <f>SUM($D75:R75)</f>
        <v>0</v>
      </c>
      <c r="S83" s="144">
        <f>SUM($D75:S75)</f>
        <v>0</v>
      </c>
      <c r="T83" s="144">
        <f>SUM($D75:T75)</f>
        <v>0</v>
      </c>
      <c r="U83" s="144">
        <f>SUM($D75:U75)</f>
        <v>0</v>
      </c>
      <c r="V83" s="144">
        <f>SUM($D75:V75)</f>
        <v>0</v>
      </c>
      <c r="W83" s="144">
        <f>SUM($D75:W75)</f>
        <v>0</v>
      </c>
      <c r="X83" s="144">
        <f>SUM($D75:X75)</f>
        <v>0</v>
      </c>
      <c r="Y83" s="144">
        <f>SUM($D75:Y75)</f>
        <v>0</v>
      </c>
      <c r="Z83" s="144">
        <f>SUM($D75:Z75)</f>
        <v>0</v>
      </c>
      <c r="AA83" s="144">
        <f>SUM($D75:AA75)</f>
        <v>0</v>
      </c>
      <c r="AB83" s="144">
        <f>SUM($D75:AB75)</f>
        <v>0</v>
      </c>
      <c r="AC83" s="144">
        <f>SUM($D75:AC75)</f>
        <v>0</v>
      </c>
      <c r="AD83" s="144">
        <f>SUM($D75:AD75)</f>
        <v>0</v>
      </c>
      <c r="AE83" s="144">
        <f>SUM($D75:AE75)</f>
        <v>0</v>
      </c>
      <c r="AF83" s="144">
        <f>SUM($D75:AF75)</f>
        <v>0</v>
      </c>
      <c r="AG83" s="144">
        <f>SUM($D75:AG75)</f>
        <v>0</v>
      </c>
      <c r="AH83" s="144">
        <f>SUM($D75:AH75)</f>
        <v>0</v>
      </c>
      <c r="AI83" s="144">
        <f>SUM($D75:AI75)</f>
        <v>0</v>
      </c>
      <c r="AJ83" s="144">
        <f>SUM($D75:AJ75)</f>
        <v>0</v>
      </c>
      <c r="AK83" s="144">
        <f>SUM($D75:AK75)</f>
        <v>0</v>
      </c>
      <c r="AL83" s="144">
        <f>SUM($D75:AL75)</f>
        <v>0</v>
      </c>
      <c r="AM83" s="144">
        <f>SUM($D75:AM75)</f>
        <v>0</v>
      </c>
      <c r="AN83" s="144">
        <f>SUM($D75:AN75)</f>
        <v>0</v>
      </c>
      <c r="AO83" s="144">
        <f>SUM($D75:AO75)</f>
        <v>0</v>
      </c>
      <c r="AP83" s="144">
        <f>SUM($D75:AP75)</f>
        <v>0</v>
      </c>
      <c r="AQ83" s="144">
        <f>SUM($D75:AQ75)</f>
        <v>0</v>
      </c>
      <c r="AR83" s="144">
        <f>SUM($D75:AR75)</f>
        <v>0</v>
      </c>
      <c r="AS83" s="144">
        <f>SUM($D75:AS75)</f>
        <v>0</v>
      </c>
      <c r="AT83" s="144">
        <f>SUM($D75:AT75)</f>
        <v>0</v>
      </c>
      <c r="AU83" s="144">
        <f>SUM($D75:AU75)</f>
        <v>0</v>
      </c>
      <c r="AV83" s="144">
        <f>SUM($D75:AV75)</f>
        <v>0</v>
      </c>
      <c r="AW83" s="144">
        <f>SUM($D75:AW75)</f>
        <v>0</v>
      </c>
      <c r="AX83" s="144">
        <f>SUM($D75:AX75)</f>
        <v>0</v>
      </c>
      <c r="AY83" s="144">
        <f>SUM($D75:AY75)</f>
        <v>0</v>
      </c>
      <c r="AZ83" s="144">
        <f>SUM($D75:AZ75)</f>
        <v>0</v>
      </c>
      <c r="BA83" s="144">
        <f>SUM($D75:BA75)</f>
        <v>0</v>
      </c>
      <c r="BB83" s="144">
        <f>SUM($D75:BB75)</f>
        <v>0</v>
      </c>
      <c r="BC83" s="144">
        <f>SUM($D75:BC75)</f>
        <v>0</v>
      </c>
      <c r="BD83" s="144">
        <f>SUM($D75:BD75)</f>
        <v>0</v>
      </c>
      <c r="BE83" s="144">
        <f>SUM($D75:BE75)</f>
        <v>0</v>
      </c>
      <c r="BF83" s="144">
        <f>SUM($D75:BF75)</f>
        <v>0</v>
      </c>
      <c r="BG83" s="144">
        <f>SUM($D75:BG75)</f>
        <v>1</v>
      </c>
      <c r="BH83" s="144">
        <f>SUM($D75:BH75)</f>
        <v>1</v>
      </c>
      <c r="BI83" s="144">
        <f>SUM($D75:BI75)</f>
        <v>1</v>
      </c>
      <c r="BJ83" s="144">
        <f>SUM($D75:BJ75)</f>
        <v>1</v>
      </c>
      <c r="BK83" s="144">
        <f>SUM($D75:BK75)</f>
        <v>1</v>
      </c>
      <c r="BL83" s="144">
        <f>SUM($D75:BL75)</f>
        <v>1</v>
      </c>
      <c r="BM83" s="144">
        <f>SUM($D75:BM75)</f>
        <v>2</v>
      </c>
      <c r="BN83" s="144">
        <f>SUM($D75:BN75)</f>
        <v>2</v>
      </c>
      <c r="BO83" s="144">
        <f>SUM($D75:BO75)</f>
        <v>3</v>
      </c>
      <c r="BP83" s="144">
        <f>SUM($D75:BP75)</f>
        <v>3</v>
      </c>
      <c r="BQ83" s="144">
        <f>SUM($D75:BQ75)</f>
        <v>3</v>
      </c>
      <c r="BR83" s="144">
        <f>SUM($D75:BR75)</f>
        <v>4</v>
      </c>
      <c r="BS83" s="144">
        <f>SUM($D75:BS75)</f>
        <v>4</v>
      </c>
      <c r="BT83" s="144">
        <f>SUM($D75:BT75)</f>
        <v>5</v>
      </c>
      <c r="BU83" s="144">
        <f>SUM($D75:BU75)</f>
        <v>5</v>
      </c>
      <c r="BV83" s="144">
        <f>SUM($D75:BV75)</f>
        <v>6</v>
      </c>
      <c r="BW83" s="144">
        <f>SUM($D75:BW75)</f>
        <v>6</v>
      </c>
      <c r="BX83" s="144">
        <f>SUM($D75:BX75)</f>
        <v>7</v>
      </c>
      <c r="BY83" s="144">
        <f>SUM($D75:BY75)</f>
        <v>7</v>
      </c>
      <c r="BZ83" s="144">
        <f>SUM($D75:BZ75)</f>
        <v>7</v>
      </c>
      <c r="CA83" s="144">
        <f>SUM($D75:CA75)</f>
        <v>7</v>
      </c>
      <c r="CB83" s="144">
        <f>SUM($D75:CB75)</f>
        <v>8</v>
      </c>
      <c r="CC83" s="144">
        <f>SUM($D75:CC75)</f>
        <v>9</v>
      </c>
      <c r="CD83" s="144">
        <f>SUM($D75:CD75)</f>
        <v>9</v>
      </c>
      <c r="CE83" s="144">
        <f>SUM($D75:CE75)</f>
        <v>10</v>
      </c>
      <c r="CF83" s="144">
        <f>SUM($D75:CF75)</f>
        <v>11</v>
      </c>
      <c r="CG83" s="144">
        <f>SUM($D75:CG75)</f>
        <v>11</v>
      </c>
      <c r="CH83" s="144">
        <f>SUM($D75:CH75)</f>
        <v>11</v>
      </c>
      <c r="CI83" s="144">
        <f>SUM($D75:CI75)</f>
        <v>11</v>
      </c>
      <c r="CJ83" s="144">
        <f>SUM($D75:CJ75)</f>
        <v>11</v>
      </c>
      <c r="CK83" s="144">
        <f>SUM($D75:CK75)</f>
        <v>11</v>
      </c>
      <c r="CL83" s="144">
        <f>SUM($D75:CL75)</f>
        <v>11</v>
      </c>
      <c r="CM83" s="144">
        <f>SUM($D75:CM75)</f>
        <v>11</v>
      </c>
      <c r="CN83" s="144">
        <f>SUM($D75:CN75)</f>
        <v>12</v>
      </c>
      <c r="CO83" s="144">
        <f>SUM($D75:CO75)</f>
        <v>12</v>
      </c>
      <c r="CP83" s="144">
        <f>SUM($D75:CP75)</f>
        <v>12</v>
      </c>
      <c r="CQ83" s="144">
        <f>SUM($D75:CQ75)</f>
        <v>12</v>
      </c>
      <c r="CR83" s="144">
        <f>SUM($D75:CR75)</f>
        <v>12</v>
      </c>
      <c r="CS83" s="144">
        <f>SUM($D75:CS75)</f>
        <v>12</v>
      </c>
      <c r="CT83" s="144">
        <f>SUM($D75:CT75)</f>
        <v>12</v>
      </c>
      <c r="CU83" s="144">
        <f>SUM($D75:CU75)</f>
        <v>12</v>
      </c>
      <c r="CV83" s="144">
        <f>SUM($D75:CV75)</f>
        <v>12</v>
      </c>
      <c r="CW83" s="144">
        <f>SUM($D75:CW75)</f>
        <v>12</v>
      </c>
      <c r="CX83" s="144">
        <f>SUM($D75:CX75)</f>
        <v>12</v>
      </c>
      <c r="CY83" s="144">
        <f>SUM($D75:CY75)</f>
        <v>12</v>
      </c>
      <c r="CZ83" s="144">
        <f>SUM($D75:CZ75)</f>
        <v>12</v>
      </c>
      <c r="DA83" s="144">
        <f>SUM($D75:DA75)</f>
        <v>13</v>
      </c>
      <c r="DB83" s="144">
        <f>SUM($D75:DB75)</f>
        <v>13</v>
      </c>
      <c r="DC83" s="144">
        <f>SUM($D75:DC75)</f>
        <v>13</v>
      </c>
      <c r="DD83" s="144">
        <f>SUM($D75:DD75)</f>
        <v>13</v>
      </c>
      <c r="DE83" s="144">
        <f>SUM($D75:DE75)</f>
        <v>13</v>
      </c>
      <c r="DF83" s="144">
        <f>SUM($D75:DF75)</f>
        <v>13</v>
      </c>
      <c r="DG83" s="144">
        <f>SUM($D75:DG75)</f>
        <v>13</v>
      </c>
      <c r="DH83" s="144">
        <f>SUM($D75:DH75)</f>
        <v>13</v>
      </c>
      <c r="DI83" s="144">
        <f>SUM($D75:DI75)</f>
        <v>13</v>
      </c>
      <c r="DJ83" s="144">
        <f>SUM($D75:DJ75)</f>
        <v>13</v>
      </c>
      <c r="DK83" s="144">
        <f>SUM($D75:DK75)</f>
        <v>14</v>
      </c>
      <c r="DL83" s="144">
        <f>SUM($D75:DL75)</f>
        <v>14</v>
      </c>
      <c r="DM83" s="144">
        <f>SUM($D75:DM75)</f>
        <v>15</v>
      </c>
      <c r="DN83" s="144">
        <f>SUM($D75:DN75)</f>
        <v>15</v>
      </c>
      <c r="DO83" s="144">
        <f>SUM($D75:DO75)</f>
        <v>16</v>
      </c>
      <c r="DP83" s="144">
        <f>SUM($D75:DP75)</f>
        <v>17</v>
      </c>
      <c r="DQ83" s="144">
        <f>SUM($D75:DQ75)</f>
        <v>17</v>
      </c>
      <c r="DR83" s="144">
        <f>SUM($D75:DR75)</f>
        <v>17</v>
      </c>
      <c r="DS83" s="144">
        <f>SUM($D75:DS75)</f>
        <v>17</v>
      </c>
      <c r="DT83" s="144">
        <f>SUM($D75:DT75)</f>
        <v>17</v>
      </c>
      <c r="DU83" s="144">
        <f>SUM($D75:DU75)</f>
        <v>17</v>
      </c>
      <c r="DV83" s="144">
        <f>SUM($D75:DV75)</f>
        <v>17</v>
      </c>
      <c r="DW83" s="144">
        <f>SUM($D75:DW75)</f>
        <v>17</v>
      </c>
      <c r="DX83" s="144">
        <f>SUM($D75:DX75)</f>
        <v>17</v>
      </c>
      <c r="DY83" s="144">
        <f>SUM($D75:DY75)</f>
        <v>17</v>
      </c>
      <c r="DZ83" s="144">
        <f>SUM($D75:DZ75)</f>
        <v>17</v>
      </c>
      <c r="EA83" s="144">
        <f>SUM($D75:EA75)</f>
        <v>17</v>
      </c>
      <c r="EB83" s="144">
        <f>SUM($D75:EB75)</f>
        <v>17</v>
      </c>
      <c r="EC83" s="144">
        <f>SUM($D75:EC75)</f>
        <v>17</v>
      </c>
      <c r="ED83" s="144">
        <f>SUM($D75:ED75)</f>
        <v>18</v>
      </c>
      <c r="EE83" s="144">
        <f>SUM($D75:EE75)</f>
        <v>18</v>
      </c>
      <c r="EF83" s="144">
        <f>SUM($D75:EF75)</f>
        <v>18</v>
      </c>
      <c r="EG83" s="144">
        <f>SUM($D75:EG75)</f>
        <v>18</v>
      </c>
      <c r="EH83" s="144">
        <f>SUM($D75:EH75)</f>
        <v>18</v>
      </c>
      <c r="EI83" s="144">
        <f>SUM($D75:EI75)</f>
        <v>18</v>
      </c>
      <c r="EJ83" s="144">
        <f>SUM($D75:EJ75)</f>
        <v>19</v>
      </c>
      <c r="EK83" s="144">
        <f>SUM($D75:EK75)</f>
        <v>19</v>
      </c>
      <c r="EL83" s="144">
        <f>SUM($D75:EL75)</f>
        <v>19</v>
      </c>
      <c r="EM83" s="144">
        <f>SUM($D75:EM75)</f>
        <v>19</v>
      </c>
      <c r="EN83" s="144">
        <f>SUM($D75:EN75)</f>
        <v>19</v>
      </c>
      <c r="EO83" s="144">
        <f>SUM($D75:EO75)</f>
        <v>19</v>
      </c>
      <c r="EP83" s="144">
        <f>SUM($D75:EP75)</f>
        <v>19</v>
      </c>
      <c r="EQ83" s="144">
        <f>SUM($D75:EQ75)</f>
        <v>19</v>
      </c>
      <c r="ER83" s="144">
        <f>SUM($D75:ER75)</f>
        <v>20</v>
      </c>
      <c r="ES83" s="144">
        <f>SUM($D75:ES75)</f>
        <v>20</v>
      </c>
      <c r="ET83" s="144">
        <f>SUM($D75:ET75)</f>
        <v>20</v>
      </c>
      <c r="EU83" s="144">
        <f>SUM($D75:EU75)</f>
        <v>20</v>
      </c>
      <c r="EV83" s="144">
        <f>SUM($D75:EV75)</f>
        <v>20</v>
      </c>
      <c r="EW83" s="144">
        <f>SUM($D75:EW75)</f>
        <v>20</v>
      </c>
      <c r="EX83" s="144">
        <f>SUM($D75:EX75)</f>
        <v>20</v>
      </c>
      <c r="EY83" s="134"/>
      <c r="EZ83" s="116"/>
      <c r="FA83" s="116"/>
      <c r="FB83" s="116"/>
      <c r="FC83" s="270" t="str">
        <f>C83</f>
        <v>0 - 19</v>
      </c>
      <c r="FD83" s="286">
        <f>MAX(D83:FB83)</f>
        <v>20</v>
      </c>
      <c r="FE83" s="286"/>
      <c r="FF83" s="276">
        <f>FD83/$FD$88</f>
        <v>7.0579101528037548E-4</v>
      </c>
    </row>
    <row r="84" spans="1:164" s="136" customFormat="1" x14ac:dyDescent="0.25">
      <c r="A84" s="116"/>
      <c r="B84" s="116"/>
      <c r="C84" s="227" t="s">
        <v>2002</v>
      </c>
      <c r="D84" s="144">
        <f>SUM($D76:D76)</f>
        <v>0</v>
      </c>
      <c r="E84" s="144">
        <f>SUM($D76:E76)</f>
        <v>0</v>
      </c>
      <c r="F84" s="144">
        <f>SUM($D76:F76)</f>
        <v>0</v>
      </c>
      <c r="G84" s="144">
        <f>SUM($D76:G76)</f>
        <v>0</v>
      </c>
      <c r="H84" s="144">
        <f>SUM($D76:H76)</f>
        <v>0</v>
      </c>
      <c r="I84" s="144">
        <f>SUM($D76:I76)</f>
        <v>0</v>
      </c>
      <c r="J84" s="144">
        <f>SUM($D76:J76)</f>
        <v>0</v>
      </c>
      <c r="K84" s="144">
        <f>SUM($D76:K76)</f>
        <v>0</v>
      </c>
      <c r="L84" s="144">
        <f>SUM($D76:L76)</f>
        <v>0</v>
      </c>
      <c r="M84" s="144">
        <f>SUM($D76:M76)</f>
        <v>0</v>
      </c>
      <c r="N84" s="144">
        <f>SUM($D76:N76)</f>
        <v>0</v>
      </c>
      <c r="O84" s="144">
        <f>SUM($D76:O76)</f>
        <v>0</v>
      </c>
      <c r="P84" s="144">
        <f>SUM($D76:P76)</f>
        <v>0</v>
      </c>
      <c r="Q84" s="144">
        <f>SUM($D76:Q76)</f>
        <v>0</v>
      </c>
      <c r="R84" s="144">
        <f>SUM($D76:R76)</f>
        <v>0</v>
      </c>
      <c r="S84" s="144">
        <f>SUM($D76:S76)</f>
        <v>0</v>
      </c>
      <c r="T84" s="144">
        <f>SUM($D76:T76)</f>
        <v>0</v>
      </c>
      <c r="U84" s="144">
        <f>SUM($D76:U76)</f>
        <v>0</v>
      </c>
      <c r="V84" s="144">
        <f>SUM($D76:V76)</f>
        <v>0</v>
      </c>
      <c r="W84" s="144">
        <f>SUM($D76:W76)</f>
        <v>0</v>
      </c>
      <c r="X84" s="144">
        <f>SUM($D76:X76)</f>
        <v>0</v>
      </c>
      <c r="Y84" s="144">
        <f>SUM($D76:Y76)</f>
        <v>0</v>
      </c>
      <c r="Z84" s="144">
        <f>SUM($D76:Z76)</f>
        <v>0</v>
      </c>
      <c r="AA84" s="144">
        <f>SUM($D76:AA76)</f>
        <v>0</v>
      </c>
      <c r="AB84" s="144">
        <f>SUM($D76:AB76)</f>
        <v>0</v>
      </c>
      <c r="AC84" s="144">
        <f>SUM($D76:AC76)</f>
        <v>0</v>
      </c>
      <c r="AD84" s="144">
        <f>SUM($D76:AD76)</f>
        <v>0</v>
      </c>
      <c r="AE84" s="144">
        <f>SUM($D76:AE76)</f>
        <v>0</v>
      </c>
      <c r="AF84" s="144">
        <f>SUM($D76:AF76)</f>
        <v>0</v>
      </c>
      <c r="AG84" s="144">
        <f>SUM($D76:AG76)</f>
        <v>0</v>
      </c>
      <c r="AH84" s="144">
        <f>SUM($D76:AH76)</f>
        <v>0</v>
      </c>
      <c r="AI84" s="144">
        <f>SUM($D76:AI76)</f>
        <v>0</v>
      </c>
      <c r="AJ84" s="144">
        <f>SUM($D76:AJ76)</f>
        <v>0</v>
      </c>
      <c r="AK84" s="144">
        <f>SUM($D76:AK76)</f>
        <v>0</v>
      </c>
      <c r="AL84" s="144">
        <f>SUM($D76:AL76)</f>
        <v>0</v>
      </c>
      <c r="AM84" s="144">
        <f>SUM($D76:AM76)</f>
        <v>0</v>
      </c>
      <c r="AN84" s="144">
        <f>SUM($D76:AN76)</f>
        <v>0</v>
      </c>
      <c r="AO84" s="144">
        <f>SUM($D76:AO76)</f>
        <v>0</v>
      </c>
      <c r="AP84" s="144">
        <f>SUM($D76:AP76)</f>
        <v>0</v>
      </c>
      <c r="AQ84" s="144">
        <f>SUM($D76:AQ76)</f>
        <v>0</v>
      </c>
      <c r="AR84" s="144">
        <f>SUM($D76:AR76)</f>
        <v>0</v>
      </c>
      <c r="AS84" s="144">
        <f>SUM($D76:AS76)</f>
        <v>0</v>
      </c>
      <c r="AT84" s="144">
        <f>SUM($D76:AT76)</f>
        <v>0</v>
      </c>
      <c r="AU84" s="144">
        <f>SUM($D76:AU76)</f>
        <v>0</v>
      </c>
      <c r="AV84" s="144">
        <f>SUM($D76:AV76)</f>
        <v>0</v>
      </c>
      <c r="AW84" s="144">
        <f>SUM($D76:AW76)</f>
        <v>0</v>
      </c>
      <c r="AX84" s="144">
        <f>SUM($D76:AX76)</f>
        <v>0</v>
      </c>
      <c r="AY84" s="144">
        <f>SUM($D76:AY76)</f>
        <v>0</v>
      </c>
      <c r="AZ84" s="144">
        <f>SUM($D76:AZ76)</f>
        <v>0</v>
      </c>
      <c r="BA84" s="144">
        <f>SUM($D76:BA76)</f>
        <v>0</v>
      </c>
      <c r="BB84" s="144">
        <f>SUM($D76:BB76)</f>
        <v>0</v>
      </c>
      <c r="BC84" s="144">
        <f>SUM($D76:BC76)</f>
        <v>1</v>
      </c>
      <c r="BD84" s="144">
        <f>SUM($D76:BD76)</f>
        <v>1</v>
      </c>
      <c r="BE84" s="144">
        <f>SUM($D76:BE76)</f>
        <v>1</v>
      </c>
      <c r="BF84" s="144">
        <f>SUM($D76:BF76)</f>
        <v>1</v>
      </c>
      <c r="BG84" s="144">
        <f>SUM($D76:BG76)</f>
        <v>2</v>
      </c>
      <c r="BH84" s="144">
        <f>SUM($D76:BH76)</f>
        <v>3</v>
      </c>
      <c r="BI84" s="144">
        <f>SUM($D76:BI76)</f>
        <v>4</v>
      </c>
      <c r="BJ84" s="144">
        <f>SUM($D76:BJ76)</f>
        <v>6</v>
      </c>
      <c r="BK84" s="144">
        <f>SUM($D76:BK76)</f>
        <v>7</v>
      </c>
      <c r="BL84" s="144">
        <f>SUM($D76:BL76)</f>
        <v>10</v>
      </c>
      <c r="BM84" s="144">
        <f>SUM($D76:BM76)</f>
        <v>11</v>
      </c>
      <c r="BN84" s="144">
        <f>SUM($D76:BN76)</f>
        <v>16</v>
      </c>
      <c r="BO84" s="144">
        <f>SUM($D76:BO76)</f>
        <v>20</v>
      </c>
      <c r="BP84" s="144">
        <f>SUM($D76:BP76)</f>
        <v>22</v>
      </c>
      <c r="BQ84" s="144">
        <f>SUM($D76:BQ76)</f>
        <v>25</v>
      </c>
      <c r="BR84" s="144">
        <f>SUM($D76:BR76)</f>
        <v>27</v>
      </c>
      <c r="BS84" s="144">
        <f>SUM($D76:BS76)</f>
        <v>30</v>
      </c>
      <c r="BT84" s="144">
        <f>SUM($D76:BT76)</f>
        <v>35</v>
      </c>
      <c r="BU84" s="144">
        <f>SUM($D76:BU76)</f>
        <v>40</v>
      </c>
      <c r="BV84" s="144">
        <f>SUM($D76:BV76)</f>
        <v>45</v>
      </c>
      <c r="BW84" s="144">
        <f>SUM($D76:BW76)</f>
        <v>50</v>
      </c>
      <c r="BX84" s="144">
        <f>SUM($D76:BX76)</f>
        <v>51</v>
      </c>
      <c r="BY84" s="144">
        <f>SUM($D76:BY76)</f>
        <v>58</v>
      </c>
      <c r="BZ84" s="144">
        <f>SUM($D76:BZ76)</f>
        <v>61</v>
      </c>
      <c r="CA84" s="144">
        <f>SUM($D76:CA76)</f>
        <v>69</v>
      </c>
      <c r="CB84" s="144">
        <f>SUM($D76:CB76)</f>
        <v>79</v>
      </c>
      <c r="CC84" s="144">
        <f>SUM($D76:CC76)</f>
        <v>84</v>
      </c>
      <c r="CD84" s="144">
        <f>SUM($D76:CD76)</f>
        <v>87</v>
      </c>
      <c r="CE84" s="144">
        <f>SUM($D76:CE76)</f>
        <v>96</v>
      </c>
      <c r="CF84" s="144">
        <f>SUM($D76:CF76)</f>
        <v>105</v>
      </c>
      <c r="CG84" s="144">
        <f>SUM($D76:CG76)</f>
        <v>107</v>
      </c>
      <c r="CH84" s="144">
        <f>SUM($D76:CH76)</f>
        <v>110</v>
      </c>
      <c r="CI84" s="144">
        <f>SUM($D76:CI76)</f>
        <v>112</v>
      </c>
      <c r="CJ84" s="144">
        <f>SUM($D76:CJ76)</f>
        <v>116</v>
      </c>
      <c r="CK84" s="144">
        <f>SUM($D76:CK76)</f>
        <v>119</v>
      </c>
      <c r="CL84" s="144">
        <f>SUM($D76:CL76)</f>
        <v>124</v>
      </c>
      <c r="CM84" s="144">
        <f>SUM($D76:CM76)</f>
        <v>127</v>
      </c>
      <c r="CN84" s="144">
        <f>SUM($D76:CN76)</f>
        <v>133</v>
      </c>
      <c r="CO84" s="144">
        <f>SUM($D76:CO76)</f>
        <v>137</v>
      </c>
      <c r="CP84" s="144">
        <f>SUM($D76:CP76)</f>
        <v>141</v>
      </c>
      <c r="CQ84" s="144">
        <f>SUM($D76:CQ76)</f>
        <v>143</v>
      </c>
      <c r="CR84" s="144">
        <f>SUM($D76:CR76)</f>
        <v>146</v>
      </c>
      <c r="CS84" s="144">
        <f>SUM($D76:CS76)</f>
        <v>150</v>
      </c>
      <c r="CT84" s="144">
        <f>SUM($D76:CT76)</f>
        <v>153</v>
      </c>
      <c r="CU84" s="144">
        <f>SUM($D76:CU76)</f>
        <v>156</v>
      </c>
      <c r="CV84" s="144">
        <f>SUM($D76:CV76)</f>
        <v>156</v>
      </c>
      <c r="CW84" s="144">
        <f>SUM($D76:CW76)</f>
        <v>158</v>
      </c>
      <c r="CX84" s="144">
        <f>SUM($D76:CX76)</f>
        <v>160</v>
      </c>
      <c r="CY84" s="144">
        <f>SUM($D76:CY76)</f>
        <v>162</v>
      </c>
      <c r="CZ84" s="144">
        <f>SUM($D76:CZ76)</f>
        <v>165</v>
      </c>
      <c r="DA84" s="144">
        <f>SUM($D76:DA76)</f>
        <v>166</v>
      </c>
      <c r="DB84" s="144">
        <f>SUM($D76:DB76)</f>
        <v>169</v>
      </c>
      <c r="DC84" s="144">
        <f>SUM($D76:DC76)</f>
        <v>169</v>
      </c>
      <c r="DD84" s="144">
        <f>SUM($D76:DD76)</f>
        <v>172</v>
      </c>
      <c r="DE84" s="144">
        <f>SUM($D76:DE76)</f>
        <v>173</v>
      </c>
      <c r="DF84" s="144">
        <f>SUM($D76:DF76)</f>
        <v>174</v>
      </c>
      <c r="DG84" s="144">
        <f>SUM($D76:DG76)</f>
        <v>176</v>
      </c>
      <c r="DH84" s="144">
        <f>SUM($D76:DH76)</f>
        <v>179</v>
      </c>
      <c r="DI84" s="144">
        <f>SUM($D76:DI76)</f>
        <v>179</v>
      </c>
      <c r="DJ84" s="144">
        <f>SUM($D76:DJ76)</f>
        <v>183</v>
      </c>
      <c r="DK84" s="144">
        <f>SUM($D76:DK76)</f>
        <v>185</v>
      </c>
      <c r="DL84" s="144">
        <f>SUM($D76:DL76)</f>
        <v>185</v>
      </c>
      <c r="DM84" s="144">
        <f>SUM($D76:DM76)</f>
        <v>185</v>
      </c>
      <c r="DN84" s="144">
        <f>SUM($D76:DN76)</f>
        <v>185</v>
      </c>
      <c r="DO84" s="144">
        <f>SUM($D76:DO76)</f>
        <v>185</v>
      </c>
      <c r="DP84" s="144">
        <f>SUM($D76:DP76)</f>
        <v>186</v>
      </c>
      <c r="DQ84" s="144">
        <f>SUM($D76:DQ76)</f>
        <v>186</v>
      </c>
      <c r="DR84" s="144">
        <f>SUM($D76:DR76)</f>
        <v>186</v>
      </c>
      <c r="DS84" s="144">
        <f>SUM($D76:DS76)</f>
        <v>187</v>
      </c>
      <c r="DT84" s="144">
        <f>SUM($D76:DT76)</f>
        <v>187</v>
      </c>
      <c r="DU84" s="144">
        <f>SUM($D76:DU76)</f>
        <v>187</v>
      </c>
      <c r="DV84" s="144">
        <f>SUM($D76:DV76)</f>
        <v>187</v>
      </c>
      <c r="DW84" s="144">
        <f>SUM($D76:DW76)</f>
        <v>187</v>
      </c>
      <c r="DX84" s="144">
        <f>SUM($D76:DX76)</f>
        <v>188</v>
      </c>
      <c r="DY84" s="144">
        <f>SUM($D76:DY76)</f>
        <v>189</v>
      </c>
      <c r="DZ84" s="144">
        <f>SUM($D76:DZ76)</f>
        <v>189</v>
      </c>
      <c r="EA84" s="144">
        <f>SUM($D76:EA76)</f>
        <v>190</v>
      </c>
      <c r="EB84" s="144">
        <f>SUM($D76:EB76)</f>
        <v>191</v>
      </c>
      <c r="EC84" s="144">
        <f>SUM($D76:EC76)</f>
        <v>192</v>
      </c>
      <c r="ED84" s="144">
        <f>SUM($D76:ED76)</f>
        <v>193</v>
      </c>
      <c r="EE84" s="144">
        <f>SUM($D76:EE76)</f>
        <v>193</v>
      </c>
      <c r="EF84" s="144">
        <f>SUM($D76:EF76)</f>
        <v>194</v>
      </c>
      <c r="EG84" s="144">
        <f>SUM($D76:EG76)</f>
        <v>194</v>
      </c>
      <c r="EH84" s="144">
        <f>SUM($D76:EH76)</f>
        <v>194</v>
      </c>
      <c r="EI84" s="144">
        <f>SUM($D76:EI76)</f>
        <v>197</v>
      </c>
      <c r="EJ84" s="144">
        <f>SUM($D76:EJ76)</f>
        <v>197</v>
      </c>
      <c r="EK84" s="144">
        <f>SUM($D76:EK76)</f>
        <v>198</v>
      </c>
      <c r="EL84" s="144">
        <f>SUM($D76:EL76)</f>
        <v>198</v>
      </c>
      <c r="EM84" s="144">
        <f>SUM($D76:EM76)</f>
        <v>201</v>
      </c>
      <c r="EN84" s="144">
        <f>SUM($D76:EN76)</f>
        <v>203</v>
      </c>
      <c r="EO84" s="144">
        <f>SUM($D76:EO76)</f>
        <v>204</v>
      </c>
      <c r="EP84" s="144">
        <f>SUM($D76:EP76)</f>
        <v>205</v>
      </c>
      <c r="EQ84" s="144">
        <f>SUM($D76:EQ76)</f>
        <v>206</v>
      </c>
      <c r="ER84" s="144">
        <f>SUM($D76:ER76)</f>
        <v>206</v>
      </c>
      <c r="ES84" s="144">
        <f>SUM($D76:ES76)</f>
        <v>207</v>
      </c>
      <c r="ET84" s="144">
        <f>SUM($D76:ET76)</f>
        <v>208</v>
      </c>
      <c r="EU84" s="144">
        <f>SUM($D76:EU76)</f>
        <v>208</v>
      </c>
      <c r="EV84" s="144">
        <f>SUM($D76:EV76)</f>
        <v>208</v>
      </c>
      <c r="EW84" s="144">
        <f>SUM($D76:EW76)</f>
        <v>208</v>
      </c>
      <c r="EX84" s="144">
        <f>SUM($D76:EX76)</f>
        <v>208</v>
      </c>
      <c r="EY84" s="134"/>
      <c r="EZ84" s="116"/>
      <c r="FA84" s="116"/>
      <c r="FB84" s="116"/>
      <c r="FC84" s="270" t="str">
        <f t="shared" ref="FC84:FC87" si="266">C84</f>
        <v>20 - 39</v>
      </c>
      <c r="FD84" s="286">
        <f t="shared" ref="FD84:FD87" si="267">MAX(D84:FB84)</f>
        <v>208</v>
      </c>
      <c r="FE84" s="286"/>
      <c r="FF84" s="276">
        <f t="shared" ref="FF84:FF86" si="268">FD84/$FD$88</f>
        <v>7.3402265589159049E-3</v>
      </c>
    </row>
    <row r="85" spans="1:164" s="136" customFormat="1" x14ac:dyDescent="0.25">
      <c r="A85" s="116"/>
      <c r="B85" s="116"/>
      <c r="C85" s="227" t="s">
        <v>2003</v>
      </c>
      <c r="D85" s="144">
        <f>SUM($D77:D77)</f>
        <v>0</v>
      </c>
      <c r="E85" s="144">
        <f>SUM($D77:E77)</f>
        <v>0</v>
      </c>
      <c r="F85" s="144">
        <f>SUM($D77:F77)</f>
        <v>0</v>
      </c>
      <c r="G85" s="144">
        <f>SUM($D77:G77)</f>
        <v>0</v>
      </c>
      <c r="H85" s="144">
        <f>SUM($D77:H77)</f>
        <v>0</v>
      </c>
      <c r="I85" s="144">
        <f>SUM($D77:I77)</f>
        <v>0</v>
      </c>
      <c r="J85" s="144">
        <f>SUM($D77:J77)</f>
        <v>0</v>
      </c>
      <c r="K85" s="144">
        <f>SUM($D77:K77)</f>
        <v>0</v>
      </c>
      <c r="L85" s="144">
        <f>SUM($D77:L77)</f>
        <v>0</v>
      </c>
      <c r="M85" s="144">
        <f>SUM($D77:M77)</f>
        <v>0</v>
      </c>
      <c r="N85" s="144">
        <f>SUM($D77:N77)</f>
        <v>0</v>
      </c>
      <c r="O85" s="144">
        <f>SUM($D77:O77)</f>
        <v>0</v>
      </c>
      <c r="P85" s="144">
        <f>SUM($D77:P77)</f>
        <v>0</v>
      </c>
      <c r="Q85" s="144">
        <f>SUM($D77:Q77)</f>
        <v>0</v>
      </c>
      <c r="R85" s="144">
        <f>SUM($D77:R77)</f>
        <v>0</v>
      </c>
      <c r="S85" s="144">
        <f>SUM($D77:S77)</f>
        <v>0</v>
      </c>
      <c r="T85" s="144">
        <f>SUM($D77:T77)</f>
        <v>0</v>
      </c>
      <c r="U85" s="144">
        <f>SUM($D77:U77)</f>
        <v>0</v>
      </c>
      <c r="V85" s="144">
        <f>SUM($D77:V77)</f>
        <v>0</v>
      </c>
      <c r="W85" s="144">
        <f>SUM($D77:W77)</f>
        <v>0</v>
      </c>
      <c r="X85" s="144">
        <f>SUM($D77:X77)</f>
        <v>0</v>
      </c>
      <c r="Y85" s="144">
        <f>SUM($D77:Y77)</f>
        <v>0</v>
      </c>
      <c r="Z85" s="144">
        <f>SUM($D77:Z77)</f>
        <v>0</v>
      </c>
      <c r="AA85" s="144">
        <f>SUM($D77:AA77)</f>
        <v>0</v>
      </c>
      <c r="AB85" s="144">
        <f>SUM($D77:AB77)</f>
        <v>0</v>
      </c>
      <c r="AC85" s="144">
        <f>SUM($D77:AC77)</f>
        <v>0</v>
      </c>
      <c r="AD85" s="144">
        <f>SUM($D77:AD77)</f>
        <v>0</v>
      </c>
      <c r="AE85" s="144">
        <f>SUM($D77:AE77)</f>
        <v>0</v>
      </c>
      <c r="AF85" s="144">
        <f>SUM($D77:AF77)</f>
        <v>0</v>
      </c>
      <c r="AG85" s="144">
        <f>SUM($D77:AG77)</f>
        <v>0</v>
      </c>
      <c r="AH85" s="144">
        <f>SUM($D77:AH77)</f>
        <v>0</v>
      </c>
      <c r="AI85" s="144">
        <f>SUM($D77:AI77)</f>
        <v>0</v>
      </c>
      <c r="AJ85" s="144">
        <f>SUM($D77:AJ77)</f>
        <v>0</v>
      </c>
      <c r="AK85" s="144">
        <f>SUM($D77:AK77)</f>
        <v>0</v>
      </c>
      <c r="AL85" s="144">
        <f>SUM($D77:AL77)</f>
        <v>0</v>
      </c>
      <c r="AM85" s="144">
        <f>SUM($D77:AM77)</f>
        <v>0</v>
      </c>
      <c r="AN85" s="144">
        <f>SUM($D77:AN77)</f>
        <v>0</v>
      </c>
      <c r="AO85" s="144">
        <f>SUM($D77:AO77)</f>
        <v>0</v>
      </c>
      <c r="AP85" s="144">
        <f>SUM($D77:AP77)</f>
        <v>0</v>
      </c>
      <c r="AQ85" s="144">
        <f>SUM($D77:AQ77)</f>
        <v>0</v>
      </c>
      <c r="AR85" s="144">
        <f>SUM($D77:AR77)</f>
        <v>0</v>
      </c>
      <c r="AS85" s="144">
        <f>SUM($D77:AS77)</f>
        <v>0</v>
      </c>
      <c r="AT85" s="144">
        <f>SUM($D77:AT77)</f>
        <v>1</v>
      </c>
      <c r="AU85" s="144">
        <f>SUM($D77:AU77)</f>
        <v>1</v>
      </c>
      <c r="AV85" s="144">
        <f>SUM($D77:AV77)</f>
        <v>1</v>
      </c>
      <c r="AW85" s="144">
        <f>SUM($D77:AW77)</f>
        <v>1</v>
      </c>
      <c r="AX85" s="144">
        <f>SUM($D77:AX77)</f>
        <v>2</v>
      </c>
      <c r="AY85" s="144">
        <f>SUM($D77:AY77)</f>
        <v>2</v>
      </c>
      <c r="AZ85" s="144">
        <f>SUM($D77:AZ77)</f>
        <v>3</v>
      </c>
      <c r="BA85" s="144">
        <f>SUM($D77:BA77)</f>
        <v>3</v>
      </c>
      <c r="BB85" s="144">
        <f>SUM($D77:BB77)</f>
        <v>3</v>
      </c>
      <c r="BC85" s="144">
        <f>SUM($D77:BC77)</f>
        <v>5</v>
      </c>
      <c r="BD85" s="144">
        <f>SUM($D77:BD77)</f>
        <v>6</v>
      </c>
      <c r="BE85" s="144">
        <f>SUM($D77:BE77)</f>
        <v>9</v>
      </c>
      <c r="BF85" s="144">
        <f>SUM($D77:BF77)</f>
        <v>10</v>
      </c>
      <c r="BG85" s="144">
        <f>SUM($D77:BG77)</f>
        <v>14</v>
      </c>
      <c r="BH85" s="144">
        <f>SUM($D77:BH77)</f>
        <v>19</v>
      </c>
      <c r="BI85" s="144">
        <f>SUM($D77:BI77)</f>
        <v>31</v>
      </c>
      <c r="BJ85" s="144">
        <f>SUM($D77:BJ77)</f>
        <v>39</v>
      </c>
      <c r="BK85" s="144">
        <f>SUM($D77:BK77)</f>
        <v>50</v>
      </c>
      <c r="BL85" s="144">
        <f>SUM($D77:BL77)</f>
        <v>60</v>
      </c>
      <c r="BM85" s="144">
        <f>SUM($D77:BM77)</f>
        <v>71</v>
      </c>
      <c r="BN85" s="144">
        <f>SUM($D77:BN77)</f>
        <v>90</v>
      </c>
      <c r="BO85" s="144">
        <f>SUM($D77:BO77)</f>
        <v>116</v>
      </c>
      <c r="BP85" s="144">
        <f>SUM($D77:BP77)</f>
        <v>146</v>
      </c>
      <c r="BQ85" s="144">
        <f>SUM($D77:BQ77)</f>
        <v>175</v>
      </c>
      <c r="BR85" s="144">
        <f>SUM($D77:BR77)</f>
        <v>213</v>
      </c>
      <c r="BS85" s="144">
        <f>SUM($D77:BS77)</f>
        <v>252</v>
      </c>
      <c r="BT85" s="144">
        <f>SUM($D77:BT77)</f>
        <v>287</v>
      </c>
      <c r="BU85" s="144">
        <f>SUM($D77:BU77)</f>
        <v>336</v>
      </c>
      <c r="BV85" s="144">
        <f>SUM($D77:BV77)</f>
        <v>383</v>
      </c>
      <c r="BW85" s="144">
        <f>SUM($D77:BW77)</f>
        <v>434</v>
      </c>
      <c r="BX85" s="144">
        <f>SUM($D77:BX77)</f>
        <v>493</v>
      </c>
      <c r="BY85" s="144">
        <f>SUM($D77:BY77)</f>
        <v>543</v>
      </c>
      <c r="BZ85" s="144">
        <f>SUM($D77:BZ77)</f>
        <v>599</v>
      </c>
      <c r="CA85" s="144">
        <f>SUM($D77:CA77)</f>
        <v>663</v>
      </c>
      <c r="CB85" s="144">
        <f>SUM($D77:CB77)</f>
        <v>732</v>
      </c>
      <c r="CC85" s="144">
        <f>SUM($D77:CC77)</f>
        <v>803</v>
      </c>
      <c r="CD85" s="144">
        <f>SUM($D77:CD77)</f>
        <v>872</v>
      </c>
      <c r="CE85" s="144">
        <f>SUM($D77:CE77)</f>
        <v>946</v>
      </c>
      <c r="CF85" s="144">
        <f>SUM($D77:CF77)</f>
        <v>1003</v>
      </c>
      <c r="CG85" s="144">
        <f>SUM($D77:CG77)</f>
        <v>1064</v>
      </c>
      <c r="CH85" s="144">
        <f>SUM($D77:CH77)</f>
        <v>1130</v>
      </c>
      <c r="CI85" s="144">
        <f>SUM($D77:CI77)</f>
        <v>1184</v>
      </c>
      <c r="CJ85" s="144">
        <f>SUM($D77:CJ77)</f>
        <v>1230</v>
      </c>
      <c r="CK85" s="144">
        <f>SUM($D77:CK77)</f>
        <v>1282</v>
      </c>
      <c r="CL85" s="144">
        <f>SUM($D77:CL77)</f>
        <v>1333</v>
      </c>
      <c r="CM85" s="144">
        <f>SUM($D77:CM77)</f>
        <v>1372</v>
      </c>
      <c r="CN85" s="144">
        <f>SUM($D77:CN77)</f>
        <v>1422</v>
      </c>
      <c r="CO85" s="144">
        <f>SUM($D77:CO77)</f>
        <v>1470</v>
      </c>
      <c r="CP85" s="144">
        <f>SUM($D77:CP77)</f>
        <v>1521</v>
      </c>
      <c r="CQ85" s="144">
        <f>SUM($D77:CQ77)</f>
        <v>1568</v>
      </c>
      <c r="CR85" s="144">
        <f>SUM($D77:CR77)</f>
        <v>1601</v>
      </c>
      <c r="CS85" s="144">
        <f>SUM($D77:CS77)</f>
        <v>1634</v>
      </c>
      <c r="CT85" s="144">
        <f>SUM($D77:CT77)</f>
        <v>1661</v>
      </c>
      <c r="CU85" s="144">
        <f>SUM($D77:CU77)</f>
        <v>1692</v>
      </c>
      <c r="CV85" s="144">
        <f>SUM($D77:CV77)</f>
        <v>1721</v>
      </c>
      <c r="CW85" s="144">
        <f>SUM($D77:CW77)</f>
        <v>1742</v>
      </c>
      <c r="CX85" s="144">
        <f>SUM($D77:CX77)</f>
        <v>1768</v>
      </c>
      <c r="CY85" s="144">
        <f>SUM($D77:CY77)</f>
        <v>1785</v>
      </c>
      <c r="CZ85" s="144">
        <f>SUM($D77:CZ77)</f>
        <v>1805</v>
      </c>
      <c r="DA85" s="144">
        <f>SUM($D77:DA77)</f>
        <v>1820</v>
      </c>
      <c r="DB85" s="144">
        <f>SUM($D77:DB77)</f>
        <v>1837</v>
      </c>
      <c r="DC85" s="144">
        <f>SUM($D77:DC77)</f>
        <v>1861</v>
      </c>
      <c r="DD85" s="144">
        <f>SUM($D77:DD77)</f>
        <v>1878</v>
      </c>
      <c r="DE85" s="144">
        <f>SUM($D77:DE77)</f>
        <v>1890</v>
      </c>
      <c r="DF85" s="144">
        <f>SUM($D77:DF77)</f>
        <v>1902</v>
      </c>
      <c r="DG85" s="144">
        <f>SUM($D77:DG77)</f>
        <v>1914</v>
      </c>
      <c r="DH85" s="144">
        <f>SUM($D77:DH77)</f>
        <v>1925</v>
      </c>
      <c r="DI85" s="144">
        <f>SUM($D77:DI77)</f>
        <v>1938</v>
      </c>
      <c r="DJ85" s="144">
        <f>SUM($D77:DJ77)</f>
        <v>1954</v>
      </c>
      <c r="DK85" s="144">
        <f>SUM($D77:DK77)</f>
        <v>1965</v>
      </c>
      <c r="DL85" s="144">
        <f>SUM($D77:DL77)</f>
        <v>1983</v>
      </c>
      <c r="DM85" s="144">
        <f>SUM($D77:DM77)</f>
        <v>1989</v>
      </c>
      <c r="DN85" s="144">
        <f>SUM($D77:DN77)</f>
        <v>2007</v>
      </c>
      <c r="DO85" s="144">
        <f>SUM($D77:DO77)</f>
        <v>2021</v>
      </c>
      <c r="DP85" s="144">
        <f>SUM($D77:DP77)</f>
        <v>2031</v>
      </c>
      <c r="DQ85" s="144">
        <f>SUM($D77:DQ77)</f>
        <v>2038</v>
      </c>
      <c r="DR85" s="144">
        <f>SUM($D77:DR77)</f>
        <v>2046</v>
      </c>
      <c r="DS85" s="144">
        <f>SUM($D77:DS77)</f>
        <v>2054</v>
      </c>
      <c r="DT85" s="144">
        <f>SUM($D77:DT77)</f>
        <v>2058</v>
      </c>
      <c r="DU85" s="144">
        <f>SUM($D77:DU77)</f>
        <v>2070</v>
      </c>
      <c r="DV85" s="144">
        <f>SUM($D77:DV77)</f>
        <v>2077</v>
      </c>
      <c r="DW85" s="144">
        <f>SUM($D77:DW77)</f>
        <v>2086</v>
      </c>
      <c r="DX85" s="144">
        <f>SUM($D77:DX77)</f>
        <v>2095</v>
      </c>
      <c r="DY85" s="144">
        <f>SUM($D77:DY77)</f>
        <v>2105</v>
      </c>
      <c r="DZ85" s="144">
        <f>SUM($D77:DZ77)</f>
        <v>2113</v>
      </c>
      <c r="EA85" s="144">
        <f>SUM($D77:EA77)</f>
        <v>2124</v>
      </c>
      <c r="EB85" s="144">
        <f>SUM($D77:EB77)</f>
        <v>2128</v>
      </c>
      <c r="EC85" s="144">
        <f>SUM($D77:EC77)</f>
        <v>2130</v>
      </c>
      <c r="ED85" s="144">
        <f>SUM($D77:ED77)</f>
        <v>2136</v>
      </c>
      <c r="EE85" s="144">
        <f>SUM($D77:EE77)</f>
        <v>2150</v>
      </c>
      <c r="EF85" s="144">
        <f>SUM($D77:EF77)</f>
        <v>2154</v>
      </c>
      <c r="EG85" s="144">
        <f>SUM($D77:EG77)</f>
        <v>2159</v>
      </c>
      <c r="EH85" s="144">
        <f>SUM($D77:EH77)</f>
        <v>2161</v>
      </c>
      <c r="EI85" s="144">
        <f>SUM($D77:EI77)</f>
        <v>2169</v>
      </c>
      <c r="EJ85" s="144">
        <f>SUM($D77:EJ77)</f>
        <v>2169</v>
      </c>
      <c r="EK85" s="144">
        <f>SUM($D77:EK77)</f>
        <v>2175</v>
      </c>
      <c r="EL85" s="144">
        <f>SUM($D77:EL77)</f>
        <v>2181</v>
      </c>
      <c r="EM85" s="144">
        <f>SUM($D77:EM77)</f>
        <v>2184</v>
      </c>
      <c r="EN85" s="144">
        <f>SUM($D77:EN77)</f>
        <v>2188</v>
      </c>
      <c r="EO85" s="144">
        <f>SUM($D77:EO77)</f>
        <v>2191</v>
      </c>
      <c r="EP85" s="144">
        <f>SUM($D77:EP77)</f>
        <v>2191</v>
      </c>
      <c r="EQ85" s="144">
        <f>SUM($D77:EQ77)</f>
        <v>2193</v>
      </c>
      <c r="ER85" s="144">
        <f>SUM($D77:ER77)</f>
        <v>2195</v>
      </c>
      <c r="ES85" s="144">
        <f>SUM($D77:ES77)</f>
        <v>2203</v>
      </c>
      <c r="ET85" s="144">
        <f>SUM($D77:ET77)</f>
        <v>2206</v>
      </c>
      <c r="EU85" s="144">
        <f>SUM($D77:EU77)</f>
        <v>2207</v>
      </c>
      <c r="EV85" s="144">
        <f>SUM($D77:EV77)</f>
        <v>2207</v>
      </c>
      <c r="EW85" s="144">
        <f>SUM($D77:EW77)</f>
        <v>2207</v>
      </c>
      <c r="EX85" s="144">
        <f>SUM($D77:EX77)</f>
        <v>2207</v>
      </c>
      <c r="EY85" s="134"/>
      <c r="EZ85" s="116"/>
      <c r="FA85" s="116"/>
      <c r="FB85" s="116"/>
      <c r="FC85" s="270" t="str">
        <f t="shared" si="266"/>
        <v>40 - 59</v>
      </c>
      <c r="FD85" s="286">
        <f>MAX(D85:FB85)</f>
        <v>2207</v>
      </c>
      <c r="FE85" s="286"/>
      <c r="FF85" s="276">
        <f t="shared" si="268"/>
        <v>7.7884038536189429E-2</v>
      </c>
    </row>
    <row r="86" spans="1:164" s="136" customFormat="1" x14ac:dyDescent="0.25">
      <c r="A86" s="116"/>
      <c r="B86" s="116"/>
      <c r="C86" s="227" t="s">
        <v>2004</v>
      </c>
      <c r="D86" s="144">
        <f>SUM($D78:D78)</f>
        <v>0</v>
      </c>
      <c r="E86" s="144">
        <f>SUM($D78:E78)</f>
        <v>0</v>
      </c>
      <c r="F86" s="144">
        <f>SUM($D78:F78)</f>
        <v>0</v>
      </c>
      <c r="G86" s="144">
        <f>SUM($D78:G78)</f>
        <v>0</v>
      </c>
      <c r="H86" s="144">
        <f>SUM($D78:H78)</f>
        <v>0</v>
      </c>
      <c r="I86" s="144">
        <f>SUM($D78:I78)</f>
        <v>0</v>
      </c>
      <c r="J86" s="144">
        <f>SUM($D78:J78)</f>
        <v>0</v>
      </c>
      <c r="K86" s="144">
        <f>SUM($D78:K78)</f>
        <v>0</v>
      </c>
      <c r="L86" s="144">
        <f>SUM($D78:L78)</f>
        <v>0</v>
      </c>
      <c r="M86" s="144">
        <f>SUM($D78:M78)</f>
        <v>0</v>
      </c>
      <c r="N86" s="144">
        <f>SUM($D78:N78)</f>
        <v>0</v>
      </c>
      <c r="O86" s="144">
        <f>SUM($D78:O78)</f>
        <v>0</v>
      </c>
      <c r="P86" s="144">
        <f>SUM($D78:P78)</f>
        <v>0</v>
      </c>
      <c r="Q86" s="144">
        <f>SUM($D78:Q78)</f>
        <v>0</v>
      </c>
      <c r="R86" s="144">
        <f>SUM($D78:R78)</f>
        <v>0</v>
      </c>
      <c r="S86" s="144">
        <f>SUM($D78:S78)</f>
        <v>0</v>
      </c>
      <c r="T86" s="144">
        <f>SUM($D78:T78)</f>
        <v>0</v>
      </c>
      <c r="U86" s="144">
        <f>SUM($D78:U78)</f>
        <v>0</v>
      </c>
      <c r="V86" s="144">
        <f>SUM($D78:V78)</f>
        <v>0</v>
      </c>
      <c r="W86" s="144">
        <f>SUM($D78:W78)</f>
        <v>0</v>
      </c>
      <c r="X86" s="144">
        <f>SUM($D78:X78)</f>
        <v>0</v>
      </c>
      <c r="Y86" s="144">
        <f>SUM($D78:Y78)</f>
        <v>0</v>
      </c>
      <c r="Z86" s="144">
        <f>SUM($D78:Z78)</f>
        <v>0</v>
      </c>
      <c r="AA86" s="144">
        <f>SUM($D78:AA78)</f>
        <v>0</v>
      </c>
      <c r="AB86" s="144">
        <f>SUM($D78:AB78)</f>
        <v>0</v>
      </c>
      <c r="AC86" s="144">
        <f>SUM($D78:AC78)</f>
        <v>0</v>
      </c>
      <c r="AD86" s="144">
        <f>SUM($D78:AD78)</f>
        <v>0</v>
      </c>
      <c r="AE86" s="144">
        <f>SUM($D78:AE78)</f>
        <v>0</v>
      </c>
      <c r="AF86" s="144">
        <f>SUM($D78:AF78)</f>
        <v>0</v>
      </c>
      <c r="AG86" s="144">
        <f>SUM($D78:AG78)</f>
        <v>0</v>
      </c>
      <c r="AH86" s="144">
        <f>SUM($D78:AH78)</f>
        <v>0</v>
      </c>
      <c r="AI86" s="144">
        <f>SUM($D78:AI78)</f>
        <v>0</v>
      </c>
      <c r="AJ86" s="144">
        <f>SUM($D78:AJ78)</f>
        <v>0</v>
      </c>
      <c r="AK86" s="144">
        <f>SUM($D78:AK78)</f>
        <v>0</v>
      </c>
      <c r="AL86" s="144">
        <f>SUM($D78:AL78)</f>
        <v>0</v>
      </c>
      <c r="AM86" s="144">
        <f>SUM($D78:AM78)</f>
        <v>0</v>
      </c>
      <c r="AN86" s="144">
        <f>SUM($D78:AN78)</f>
        <v>0</v>
      </c>
      <c r="AO86" s="144">
        <f>SUM($D78:AO78)</f>
        <v>0</v>
      </c>
      <c r="AP86" s="144">
        <f>SUM($D78:AP78)</f>
        <v>0</v>
      </c>
      <c r="AQ86" s="144">
        <f>SUM($D78:AQ78)</f>
        <v>0</v>
      </c>
      <c r="AR86" s="144">
        <f>SUM($D78:AR78)</f>
        <v>1</v>
      </c>
      <c r="AS86" s="144">
        <f>SUM($D78:AS78)</f>
        <v>1</v>
      </c>
      <c r="AT86" s="144">
        <f>SUM($D78:AT78)</f>
        <v>2</v>
      </c>
      <c r="AU86" s="144">
        <f>SUM($D78:AU78)</f>
        <v>3</v>
      </c>
      <c r="AV86" s="144">
        <f>SUM($D78:AV78)</f>
        <v>3</v>
      </c>
      <c r="AW86" s="144">
        <f>SUM($D78:AW78)</f>
        <v>7</v>
      </c>
      <c r="AX86" s="144">
        <f>SUM($D78:AX78)</f>
        <v>9</v>
      </c>
      <c r="AY86" s="144">
        <f>SUM($D78:AY78)</f>
        <v>9</v>
      </c>
      <c r="AZ86" s="144">
        <f>SUM($D78:AZ78)</f>
        <v>13</v>
      </c>
      <c r="BA86" s="144">
        <f>SUM($D78:BA78)</f>
        <v>16</v>
      </c>
      <c r="BB86" s="144">
        <f>SUM($D78:BB78)</f>
        <v>22</v>
      </c>
      <c r="BC86" s="144">
        <f>SUM($D78:BC78)</f>
        <v>33</v>
      </c>
      <c r="BD86" s="144">
        <f>SUM($D78:BD78)</f>
        <v>50</v>
      </c>
      <c r="BE86" s="144">
        <f>SUM($D78:BE78)</f>
        <v>62</v>
      </c>
      <c r="BF86" s="144">
        <f>SUM($D78:BF78)</f>
        <v>75</v>
      </c>
      <c r="BG86" s="144">
        <f>SUM($D78:BG78)</f>
        <v>95</v>
      </c>
      <c r="BH86" s="144">
        <f>SUM($D78:BH78)</f>
        <v>116</v>
      </c>
      <c r="BI86" s="144">
        <f>SUM($D78:BI78)</f>
        <v>146</v>
      </c>
      <c r="BJ86" s="144">
        <f>SUM($D78:BJ78)</f>
        <v>187</v>
      </c>
      <c r="BK86" s="144">
        <f>SUM($D78:BK78)</f>
        <v>237</v>
      </c>
      <c r="BL86" s="144">
        <f>SUM($D78:BL78)</f>
        <v>303</v>
      </c>
      <c r="BM86" s="144">
        <f>SUM($D78:BM78)</f>
        <v>380</v>
      </c>
      <c r="BN86" s="144">
        <f>SUM($D78:BN78)</f>
        <v>490</v>
      </c>
      <c r="BO86" s="144">
        <f>SUM($D78:BO78)</f>
        <v>623</v>
      </c>
      <c r="BP86" s="144">
        <f>SUM($D78:BP78)</f>
        <v>763</v>
      </c>
      <c r="BQ86" s="144">
        <f>SUM($D78:BQ78)</f>
        <v>909</v>
      </c>
      <c r="BR86" s="144">
        <f>SUM($D78:BR78)</f>
        <v>1087</v>
      </c>
      <c r="BS86" s="144">
        <f>SUM($D78:BS78)</f>
        <v>1265</v>
      </c>
      <c r="BT86" s="144">
        <f>SUM($D78:BT78)</f>
        <v>1523</v>
      </c>
      <c r="BU86" s="144">
        <f>SUM($D78:BU78)</f>
        <v>1786</v>
      </c>
      <c r="BV86" s="144">
        <f>SUM($D78:BV78)</f>
        <v>2033</v>
      </c>
      <c r="BW86" s="144">
        <f>SUM($D78:BW78)</f>
        <v>2327</v>
      </c>
      <c r="BX86" s="144">
        <f>SUM($D78:BX78)</f>
        <v>2654</v>
      </c>
      <c r="BY86" s="144">
        <f>SUM($D78:BY78)</f>
        <v>2942</v>
      </c>
      <c r="BZ86" s="144">
        <f>SUM($D78:BZ78)</f>
        <v>3236</v>
      </c>
      <c r="CA86" s="144">
        <f>SUM($D78:CA78)</f>
        <v>3584</v>
      </c>
      <c r="CB86" s="144">
        <f>SUM($D78:CB78)</f>
        <v>3938</v>
      </c>
      <c r="CC86" s="144">
        <f>SUM($D78:CC78)</f>
        <v>4269</v>
      </c>
      <c r="CD86" s="144">
        <f>SUM($D78:CD78)</f>
        <v>4565</v>
      </c>
      <c r="CE86" s="144">
        <f>SUM($D78:CE78)</f>
        <v>4883</v>
      </c>
      <c r="CF86" s="144">
        <f>SUM($D78:CF78)</f>
        <v>5158</v>
      </c>
      <c r="CG86" s="144">
        <f>SUM($D78:CG78)</f>
        <v>5431</v>
      </c>
      <c r="CH86" s="144">
        <f>SUM($D78:CH78)</f>
        <v>5673</v>
      </c>
      <c r="CI86" s="144">
        <f>SUM($D78:CI78)</f>
        <v>5930</v>
      </c>
      <c r="CJ86" s="144">
        <f>SUM($D78:CJ78)</f>
        <v>6182</v>
      </c>
      <c r="CK86" s="144">
        <f>SUM($D78:CK78)</f>
        <v>6423</v>
      </c>
      <c r="CL86" s="144">
        <f>SUM($D78:CL78)</f>
        <v>6614</v>
      </c>
      <c r="CM86" s="144">
        <f>SUM($D78:CM78)</f>
        <v>6797</v>
      </c>
      <c r="CN86" s="144">
        <f>SUM($D78:CN78)</f>
        <v>7000</v>
      </c>
      <c r="CO86" s="144">
        <f>SUM($D78:CO78)</f>
        <v>7163</v>
      </c>
      <c r="CP86" s="144">
        <f>SUM($D78:CP78)</f>
        <v>7354</v>
      </c>
      <c r="CQ86" s="144">
        <f>SUM($D78:CQ78)</f>
        <v>7524</v>
      </c>
      <c r="CR86" s="144">
        <f>SUM($D78:CR78)</f>
        <v>7694</v>
      </c>
      <c r="CS86" s="144">
        <f>SUM($D78:CS78)</f>
        <v>7849</v>
      </c>
      <c r="CT86" s="144">
        <f>SUM($D78:CT78)</f>
        <v>7986</v>
      </c>
      <c r="CU86" s="144">
        <f>SUM($D78:CU78)</f>
        <v>8109</v>
      </c>
      <c r="CV86" s="144">
        <f>SUM($D78:CV78)</f>
        <v>8236</v>
      </c>
      <c r="CW86" s="144">
        <f>SUM($D78:CW78)</f>
        <v>8349</v>
      </c>
      <c r="CX86" s="144">
        <f>SUM($D78:CX78)</f>
        <v>8454</v>
      </c>
      <c r="CY86" s="144">
        <f>SUM($D78:CY78)</f>
        <v>8577</v>
      </c>
      <c r="CZ86" s="144">
        <f>SUM($D78:CZ78)</f>
        <v>8676</v>
      </c>
      <c r="DA86" s="144">
        <f>SUM($D78:DA78)</f>
        <v>8766</v>
      </c>
      <c r="DB86" s="144">
        <f>SUM($D78:DB78)</f>
        <v>8857</v>
      </c>
      <c r="DC86" s="144">
        <f>SUM($D78:DC78)</f>
        <v>8951</v>
      </c>
      <c r="DD86" s="144">
        <f>SUM($D78:DD78)</f>
        <v>9060</v>
      </c>
      <c r="DE86" s="144">
        <f>SUM($D78:DE78)</f>
        <v>9153</v>
      </c>
      <c r="DF86" s="144">
        <f>SUM($D78:DF78)</f>
        <v>9233</v>
      </c>
      <c r="DG86" s="144">
        <f>SUM($D78:DG78)</f>
        <v>9299</v>
      </c>
      <c r="DH86" s="144">
        <f>SUM($D78:DH78)</f>
        <v>9359</v>
      </c>
      <c r="DI86" s="144">
        <f>SUM($D78:DI78)</f>
        <v>9411</v>
      </c>
      <c r="DJ86" s="144">
        <f>SUM($D78:DJ78)</f>
        <v>9482</v>
      </c>
      <c r="DK86" s="144">
        <f>SUM($D78:DK78)</f>
        <v>9538</v>
      </c>
      <c r="DL86" s="144">
        <f>SUM($D78:DL78)</f>
        <v>9591</v>
      </c>
      <c r="DM86" s="144">
        <f>SUM($D78:DM78)</f>
        <v>9654</v>
      </c>
      <c r="DN86" s="144">
        <f>SUM($D78:DN78)</f>
        <v>9708</v>
      </c>
      <c r="DO86" s="144">
        <f>SUM($D78:DO78)</f>
        <v>9752</v>
      </c>
      <c r="DP86" s="144">
        <f>SUM($D78:DP78)</f>
        <v>9817</v>
      </c>
      <c r="DQ86" s="144">
        <f>SUM($D78:DQ78)</f>
        <v>9862</v>
      </c>
      <c r="DR86" s="144">
        <f>SUM($D78:DR78)</f>
        <v>9910</v>
      </c>
      <c r="DS86" s="144">
        <f>SUM($D78:DS78)</f>
        <v>9966</v>
      </c>
      <c r="DT86" s="144">
        <f>SUM($D78:DT78)</f>
        <v>9996</v>
      </c>
      <c r="DU86" s="144">
        <f>SUM($D78:DU78)</f>
        <v>10037</v>
      </c>
      <c r="DV86" s="144">
        <f>SUM($D78:DV78)</f>
        <v>10074</v>
      </c>
      <c r="DW86" s="144">
        <f>SUM($D78:DW78)</f>
        <v>10123</v>
      </c>
      <c r="DX86" s="144">
        <f>SUM($D78:DX78)</f>
        <v>10171</v>
      </c>
      <c r="DY86" s="144">
        <f>SUM($D78:DY78)</f>
        <v>10221</v>
      </c>
      <c r="DZ86" s="144">
        <f>SUM($D78:DZ78)</f>
        <v>10255</v>
      </c>
      <c r="EA86" s="144">
        <f>SUM($D78:EA78)</f>
        <v>10292</v>
      </c>
      <c r="EB86" s="144">
        <f>SUM($D78:EB78)</f>
        <v>10329</v>
      </c>
      <c r="EC86" s="144">
        <f>SUM($D78:EC78)</f>
        <v>10355</v>
      </c>
      <c r="ED86" s="144">
        <f>SUM($D78:ED78)</f>
        <v>10377</v>
      </c>
      <c r="EE86" s="144">
        <f>SUM($D78:EE78)</f>
        <v>10415</v>
      </c>
      <c r="EF86" s="144">
        <f>SUM($D78:EF78)</f>
        <v>10455</v>
      </c>
      <c r="EG86" s="144">
        <f>SUM($D78:EG78)</f>
        <v>10479</v>
      </c>
      <c r="EH86" s="144">
        <f>SUM($D78:EH78)</f>
        <v>10509</v>
      </c>
      <c r="EI86" s="144">
        <f>SUM($D78:EI78)</f>
        <v>10536</v>
      </c>
      <c r="EJ86" s="144">
        <f>SUM($D78:EJ78)</f>
        <v>10567</v>
      </c>
      <c r="EK86" s="144">
        <f>SUM($D78:EK78)</f>
        <v>10590</v>
      </c>
      <c r="EL86" s="144">
        <f>SUM($D78:EL78)</f>
        <v>10609</v>
      </c>
      <c r="EM86" s="144">
        <f>SUM($D78:EM78)</f>
        <v>10633</v>
      </c>
      <c r="EN86" s="144">
        <f>SUM($D78:EN78)</f>
        <v>10644</v>
      </c>
      <c r="EO86" s="144">
        <f>SUM($D78:EO78)</f>
        <v>10655</v>
      </c>
      <c r="EP86" s="144">
        <f>SUM($D78:EP78)</f>
        <v>10668</v>
      </c>
      <c r="EQ86" s="144">
        <f>SUM($D78:EQ78)</f>
        <v>10692</v>
      </c>
      <c r="ER86" s="144">
        <f>SUM($D78:ER78)</f>
        <v>10708</v>
      </c>
      <c r="ES86" s="144">
        <f>SUM($D78:ES78)</f>
        <v>10725</v>
      </c>
      <c r="ET86" s="144">
        <f>SUM($D78:ET78)</f>
        <v>10741</v>
      </c>
      <c r="EU86" s="144">
        <f>SUM($D78:EU78)</f>
        <v>10759</v>
      </c>
      <c r="EV86" s="144">
        <f>SUM($D78:EV78)</f>
        <v>10766</v>
      </c>
      <c r="EW86" s="144">
        <f>SUM($D78:EW78)</f>
        <v>10771</v>
      </c>
      <c r="EX86" s="144">
        <f>SUM($D78:EX78)</f>
        <v>10773</v>
      </c>
      <c r="EY86" s="134"/>
      <c r="EZ86" s="116"/>
      <c r="FA86" s="116"/>
      <c r="FB86" s="116"/>
      <c r="FC86" s="270" t="str">
        <f t="shared" si="266"/>
        <v>60 - 79</v>
      </c>
      <c r="FD86" s="286">
        <f t="shared" si="267"/>
        <v>10773</v>
      </c>
      <c r="FE86" s="286"/>
      <c r="FF86" s="276">
        <f t="shared" si="268"/>
        <v>0.38017433038077425</v>
      </c>
    </row>
    <row r="87" spans="1:164" s="136" customFormat="1" x14ac:dyDescent="0.25">
      <c r="A87" s="116"/>
      <c r="B87" s="116"/>
      <c r="C87" s="227" t="s">
        <v>2005</v>
      </c>
      <c r="D87" s="144">
        <f>SUM($D79:D79)</f>
        <v>0</v>
      </c>
      <c r="E87" s="144">
        <f>SUM($D79:E79)</f>
        <v>0</v>
      </c>
      <c r="F87" s="144">
        <f>SUM($D79:F79)</f>
        <v>0</v>
      </c>
      <c r="G87" s="144">
        <f>SUM($D79:G79)</f>
        <v>0</v>
      </c>
      <c r="H87" s="144">
        <f>SUM($D79:H79)</f>
        <v>0</v>
      </c>
      <c r="I87" s="144">
        <f>SUM($D79:I79)</f>
        <v>0</v>
      </c>
      <c r="J87" s="144">
        <f>SUM($D79:J79)</f>
        <v>0</v>
      </c>
      <c r="K87" s="144">
        <f>SUM($D79:K79)</f>
        <v>0</v>
      </c>
      <c r="L87" s="144">
        <f>SUM($D79:L79)</f>
        <v>0</v>
      </c>
      <c r="M87" s="144">
        <f>SUM($D79:M79)</f>
        <v>0</v>
      </c>
      <c r="N87" s="144">
        <f>SUM($D79:N79)</f>
        <v>0</v>
      </c>
      <c r="O87" s="144">
        <f>SUM($D79:O79)</f>
        <v>0</v>
      </c>
      <c r="P87" s="144">
        <f>SUM($D79:P79)</f>
        <v>0</v>
      </c>
      <c r="Q87" s="144">
        <f>SUM($D79:Q79)</f>
        <v>0</v>
      </c>
      <c r="R87" s="144">
        <f>SUM($D79:R79)</f>
        <v>0</v>
      </c>
      <c r="S87" s="144">
        <f>SUM($D79:S79)</f>
        <v>0</v>
      </c>
      <c r="T87" s="144">
        <f>SUM($D79:T79)</f>
        <v>0</v>
      </c>
      <c r="U87" s="144">
        <f>SUM($D79:U79)</f>
        <v>0</v>
      </c>
      <c r="V87" s="144">
        <f>SUM($D79:V79)</f>
        <v>0</v>
      </c>
      <c r="W87" s="144">
        <f>SUM($D79:W79)</f>
        <v>0</v>
      </c>
      <c r="X87" s="144">
        <f>SUM($D79:X79)</f>
        <v>0</v>
      </c>
      <c r="Y87" s="144">
        <f>SUM($D79:Y79)</f>
        <v>0</v>
      </c>
      <c r="Z87" s="144">
        <f>SUM($D79:Z79)</f>
        <v>0</v>
      </c>
      <c r="AA87" s="144">
        <f>SUM($D79:AA79)</f>
        <v>0</v>
      </c>
      <c r="AB87" s="144">
        <f>SUM($D79:AB79)</f>
        <v>0</v>
      </c>
      <c r="AC87" s="144">
        <f>SUM($D79:AC79)</f>
        <v>0</v>
      </c>
      <c r="AD87" s="144">
        <f>SUM($D79:AD79)</f>
        <v>0</v>
      </c>
      <c r="AE87" s="144">
        <f>SUM($D79:AE79)</f>
        <v>0</v>
      </c>
      <c r="AF87" s="144">
        <f>SUM($D79:AF79)</f>
        <v>0</v>
      </c>
      <c r="AG87" s="144">
        <f>SUM($D79:AG79)</f>
        <v>0</v>
      </c>
      <c r="AH87" s="144">
        <f>SUM($D79:AH79)</f>
        <v>0</v>
      </c>
      <c r="AI87" s="144">
        <f>SUM($D79:AI79)</f>
        <v>0</v>
      </c>
      <c r="AJ87" s="144">
        <f>SUM($D79:AJ79)</f>
        <v>0</v>
      </c>
      <c r="AK87" s="144">
        <f>SUM($D79:AK79)</f>
        <v>0</v>
      </c>
      <c r="AL87" s="144">
        <f>SUM($D79:AL79)</f>
        <v>0</v>
      </c>
      <c r="AM87" s="144">
        <f>SUM($D79:AM79)</f>
        <v>0</v>
      </c>
      <c r="AN87" s="144">
        <f>SUM($D79:AN79)</f>
        <v>0</v>
      </c>
      <c r="AO87" s="144">
        <f>SUM($D79:AO79)</f>
        <v>0</v>
      </c>
      <c r="AP87" s="144">
        <f>SUM($D79:AP79)</f>
        <v>0</v>
      </c>
      <c r="AQ87" s="144">
        <f>SUM($D79:AQ79)</f>
        <v>1</v>
      </c>
      <c r="AR87" s="144">
        <f>SUM($D79:AR79)</f>
        <v>2</v>
      </c>
      <c r="AS87" s="144">
        <f>SUM($D79:AS79)</f>
        <v>2</v>
      </c>
      <c r="AT87" s="144">
        <f>SUM($D79:AT79)</f>
        <v>2</v>
      </c>
      <c r="AU87" s="144">
        <f>SUM($D79:AU79)</f>
        <v>3</v>
      </c>
      <c r="AV87" s="144">
        <f>SUM($D79:AV79)</f>
        <v>3</v>
      </c>
      <c r="AW87" s="144">
        <f>SUM($D79:AW79)</f>
        <v>4</v>
      </c>
      <c r="AX87" s="144">
        <f>SUM($D79:AX79)</f>
        <v>5</v>
      </c>
      <c r="AY87" s="144">
        <f>SUM($D79:AY79)</f>
        <v>6</v>
      </c>
      <c r="AZ87" s="144">
        <f>SUM($D79:AZ79)</f>
        <v>11</v>
      </c>
      <c r="BA87" s="144">
        <f>SUM($D79:BA79)</f>
        <v>22</v>
      </c>
      <c r="BB87" s="144">
        <f>SUM($D79:BB79)</f>
        <v>36</v>
      </c>
      <c r="BC87" s="144">
        <f>SUM($D79:BC79)</f>
        <v>45</v>
      </c>
      <c r="BD87" s="144">
        <f>SUM($D79:BD79)</f>
        <v>55</v>
      </c>
      <c r="BE87" s="144">
        <f>SUM($D79:BE79)</f>
        <v>80</v>
      </c>
      <c r="BF87" s="144">
        <f>SUM($D79:BF79)</f>
        <v>112</v>
      </c>
      <c r="BG87" s="144">
        <f>SUM($D79:BG79)</f>
        <v>151</v>
      </c>
      <c r="BH87" s="144">
        <f>SUM($D79:BH79)</f>
        <v>187</v>
      </c>
      <c r="BI87" s="144">
        <f>SUM($D79:BI79)</f>
        <v>249</v>
      </c>
      <c r="BJ87" s="144">
        <f>SUM($D79:BJ79)</f>
        <v>301</v>
      </c>
      <c r="BK87" s="144">
        <f>SUM($D79:BK79)</f>
        <v>388</v>
      </c>
      <c r="BL87" s="144">
        <f>SUM($D79:BL79)</f>
        <v>468</v>
      </c>
      <c r="BM87" s="144">
        <f>SUM($D79:BM79)</f>
        <v>583</v>
      </c>
      <c r="BN87" s="144">
        <f>SUM($D79:BN79)</f>
        <v>713</v>
      </c>
      <c r="BO87" s="144">
        <f>SUM($D79:BO79)</f>
        <v>874</v>
      </c>
      <c r="BP87" s="144">
        <f>SUM($D79:BP79)</f>
        <v>1052</v>
      </c>
      <c r="BQ87" s="144">
        <f>SUM($D79:BQ79)</f>
        <v>1233</v>
      </c>
      <c r="BR87" s="144">
        <f>SUM($D79:BR79)</f>
        <v>1452</v>
      </c>
      <c r="BS87" s="144">
        <f>SUM($D79:BS79)</f>
        <v>1728</v>
      </c>
      <c r="BT87" s="144">
        <f>SUM($D79:BT79)</f>
        <v>2003</v>
      </c>
      <c r="BU87" s="144">
        <f>SUM($D79:BU79)</f>
        <v>2331</v>
      </c>
      <c r="BV87" s="144">
        <f>SUM($D79:BV79)</f>
        <v>2675</v>
      </c>
      <c r="BW87" s="144">
        <f>SUM($D79:BW79)</f>
        <v>3022</v>
      </c>
      <c r="BX87" s="144">
        <f>SUM($D79:BX79)</f>
        <v>3411</v>
      </c>
      <c r="BY87" s="144">
        <f>SUM($D79:BY79)</f>
        <v>3809</v>
      </c>
      <c r="BZ87" s="144">
        <f>SUM($D79:BZ79)</f>
        <v>4182</v>
      </c>
      <c r="CA87" s="144">
        <f>SUM($D79:CA79)</f>
        <v>4574</v>
      </c>
      <c r="CB87" s="144">
        <f>SUM($D79:CB79)</f>
        <v>5039</v>
      </c>
      <c r="CC87" s="144">
        <f>SUM($D79:CC79)</f>
        <v>5421</v>
      </c>
      <c r="CD87" s="144">
        <f>SUM($D79:CD79)</f>
        <v>5792</v>
      </c>
      <c r="CE87" s="144">
        <f>SUM($D79:CE79)</f>
        <v>6169</v>
      </c>
      <c r="CF87" s="144">
        <f>SUM($D79:CF79)</f>
        <v>6545</v>
      </c>
      <c r="CG87" s="144">
        <f>SUM($D79:CG79)</f>
        <v>6907</v>
      </c>
      <c r="CH87" s="144">
        <f>SUM($D79:CH79)</f>
        <v>7244</v>
      </c>
      <c r="CI87" s="144">
        <f>SUM($D79:CI79)</f>
        <v>7616</v>
      </c>
      <c r="CJ87" s="144">
        <f>SUM($D79:CJ79)</f>
        <v>7952</v>
      </c>
      <c r="CK87" s="144">
        <f>SUM($D79:CK79)</f>
        <v>8265</v>
      </c>
      <c r="CL87" s="144">
        <f>SUM($D79:CL79)</f>
        <v>8588</v>
      </c>
      <c r="CM87" s="144">
        <f>SUM($D79:CM79)</f>
        <v>8885</v>
      </c>
      <c r="CN87" s="144">
        <f>SUM($D79:CN79)</f>
        <v>9190</v>
      </c>
      <c r="CO87" s="144">
        <f>SUM($D79:CO79)</f>
        <v>9458</v>
      </c>
      <c r="CP87" s="144">
        <f>SUM($D79:CP79)</f>
        <v>9713</v>
      </c>
      <c r="CQ87" s="144">
        <f>SUM($D79:CQ79)</f>
        <v>9945</v>
      </c>
      <c r="CR87" s="144">
        <f>SUM($D79:CR79)</f>
        <v>10176</v>
      </c>
      <c r="CS87" s="144">
        <f>SUM($D79:CS79)</f>
        <v>10368</v>
      </c>
      <c r="CT87" s="144">
        <f>SUM($D79:CT79)</f>
        <v>10581</v>
      </c>
      <c r="CU87" s="144">
        <f>SUM($D79:CU79)</f>
        <v>10767</v>
      </c>
      <c r="CV87" s="144">
        <f>SUM($D79:CV79)</f>
        <v>10951</v>
      </c>
      <c r="CW87" s="144">
        <f>SUM($D79:CW79)</f>
        <v>11137</v>
      </c>
      <c r="CX87" s="144">
        <f>SUM($D79:CX79)</f>
        <v>11316</v>
      </c>
      <c r="CY87" s="144">
        <f>SUM($D79:CY79)</f>
        <v>11480</v>
      </c>
      <c r="CZ87" s="144">
        <f>SUM($D79:CZ79)</f>
        <v>11626</v>
      </c>
      <c r="DA87" s="144">
        <f>SUM($D79:DA79)</f>
        <v>11770</v>
      </c>
      <c r="DB87" s="144">
        <f>SUM($D79:DB79)</f>
        <v>11918</v>
      </c>
      <c r="DC87" s="144">
        <f>SUM($D79:DC79)</f>
        <v>12050</v>
      </c>
      <c r="DD87" s="144">
        <f>SUM($D79:DD79)</f>
        <v>12187</v>
      </c>
      <c r="DE87" s="144">
        <f>SUM($D79:DE79)</f>
        <v>12336</v>
      </c>
      <c r="DF87" s="144">
        <f>SUM($D79:DF79)</f>
        <v>12456</v>
      </c>
      <c r="DG87" s="144">
        <f>SUM($D79:DG79)</f>
        <v>12578</v>
      </c>
      <c r="DH87" s="144">
        <f>SUM($D79:DH79)</f>
        <v>12699</v>
      </c>
      <c r="DI87" s="144">
        <f>SUM($D79:DI79)</f>
        <v>12800</v>
      </c>
      <c r="DJ87" s="144">
        <f>SUM($D79:DJ79)</f>
        <v>12892</v>
      </c>
      <c r="DK87" s="144">
        <f>SUM($D79:DK79)</f>
        <v>12983</v>
      </c>
      <c r="DL87" s="144">
        <f>SUM($D79:DL79)</f>
        <v>13089</v>
      </c>
      <c r="DM87" s="144">
        <f>SUM($D79:DM79)</f>
        <v>13189</v>
      </c>
      <c r="DN87" s="144">
        <f>SUM($D79:DN79)</f>
        <v>13284</v>
      </c>
      <c r="DO87" s="144">
        <f>SUM($D79:DO79)</f>
        <v>13362</v>
      </c>
      <c r="DP87" s="144">
        <f>SUM($D79:DP79)</f>
        <v>13440</v>
      </c>
      <c r="DQ87" s="144">
        <f>SUM($D79:DQ79)</f>
        <v>13531</v>
      </c>
      <c r="DR87" s="144">
        <f>SUM($D79:DR79)</f>
        <v>13628</v>
      </c>
      <c r="DS87" s="144">
        <f>SUM($D79:DS79)</f>
        <v>13711</v>
      </c>
      <c r="DT87" s="144">
        <f>SUM($D79:DT79)</f>
        <v>13798</v>
      </c>
      <c r="DU87" s="144">
        <f>SUM($D79:DU79)</f>
        <v>13873</v>
      </c>
      <c r="DV87" s="144">
        <f>SUM($D79:DV79)</f>
        <v>13944</v>
      </c>
      <c r="DW87" s="144">
        <f>SUM($D79:DW79)</f>
        <v>14019</v>
      </c>
      <c r="DX87" s="144">
        <f>SUM($D79:DX79)</f>
        <v>14098</v>
      </c>
      <c r="DY87" s="144">
        <f>SUM($D79:DY79)</f>
        <v>14157</v>
      </c>
      <c r="DZ87" s="144">
        <f>SUM($D79:DZ79)</f>
        <v>14237</v>
      </c>
      <c r="EA87" s="144">
        <f>SUM($D79:EA79)</f>
        <v>14304</v>
      </c>
      <c r="EB87" s="144">
        <f>SUM($D79:EB79)</f>
        <v>14353</v>
      </c>
      <c r="EC87" s="144">
        <f>SUM($D79:EC79)</f>
        <v>14405</v>
      </c>
      <c r="ED87" s="144">
        <f>SUM($D79:ED79)</f>
        <v>14468</v>
      </c>
      <c r="EE87" s="144">
        <f>SUM($D79:EE79)</f>
        <v>14523</v>
      </c>
      <c r="EF87" s="144">
        <f>SUM($D79:EF79)</f>
        <v>14584</v>
      </c>
      <c r="EG87" s="144">
        <f>SUM($D79:EG79)</f>
        <v>14637</v>
      </c>
      <c r="EH87" s="144">
        <f>SUM($D79:EH79)</f>
        <v>14687</v>
      </c>
      <c r="EI87" s="144">
        <f>SUM($D79:EI79)</f>
        <v>14729</v>
      </c>
      <c r="EJ87" s="144">
        <f>SUM($D79:EJ79)</f>
        <v>14772</v>
      </c>
      <c r="EK87" s="144">
        <f>SUM($D79:EK79)</f>
        <v>14808</v>
      </c>
      <c r="EL87" s="144">
        <f>SUM($D79:EL79)</f>
        <v>14846</v>
      </c>
      <c r="EM87" s="144">
        <f>SUM($D79:EM79)</f>
        <v>14888</v>
      </c>
      <c r="EN87" s="144">
        <f>SUM($D79:EN79)</f>
        <v>14919</v>
      </c>
      <c r="EO87" s="144">
        <f>SUM($D79:EO79)</f>
        <v>14951</v>
      </c>
      <c r="EP87" s="144">
        <f>SUM($D79:EP79)</f>
        <v>14975</v>
      </c>
      <c r="EQ87" s="144">
        <f>SUM($D79:EQ79)</f>
        <v>15003</v>
      </c>
      <c r="ER87" s="144">
        <f>SUM($D79:ER79)</f>
        <v>15034</v>
      </c>
      <c r="ES87" s="144">
        <f>SUM($D79:ES79)</f>
        <v>15058</v>
      </c>
      <c r="ET87" s="144">
        <f>SUM($D79:ET79)</f>
        <v>15080</v>
      </c>
      <c r="EU87" s="144">
        <f>SUM($D79:EU79)</f>
        <v>15097</v>
      </c>
      <c r="EV87" s="144">
        <f>SUM($D79:EV79)</f>
        <v>15115</v>
      </c>
      <c r="EW87" s="144">
        <f>SUM($D79:EW79)</f>
        <v>15128</v>
      </c>
      <c r="EX87" s="144">
        <f>SUM($D79:EX79)</f>
        <v>15129</v>
      </c>
      <c r="EY87" s="134"/>
      <c r="EZ87" s="116"/>
      <c r="FA87" s="116"/>
      <c r="FB87" s="116"/>
      <c r="FC87" s="270" t="str">
        <f t="shared" si="266"/>
        <v>80+</v>
      </c>
      <c r="FD87" s="286">
        <f t="shared" si="267"/>
        <v>15129</v>
      </c>
      <c r="FE87" s="286"/>
      <c r="FF87" s="276">
        <f>FD87/$FD$88</f>
        <v>0.53389561350884007</v>
      </c>
    </row>
    <row r="88" spans="1:164" s="136" customFormat="1" x14ac:dyDescent="0.25">
      <c r="A88" s="116"/>
      <c r="B88" s="116"/>
      <c r="C88" s="141" t="s">
        <v>2008</v>
      </c>
      <c r="D88" s="159">
        <f t="shared" ref="D88:AI88" si="269">SUM(D83:D87)-D55</f>
        <v>0</v>
      </c>
      <c r="E88" s="159">
        <f t="shared" si="269"/>
        <v>0</v>
      </c>
      <c r="F88" s="159">
        <f t="shared" si="269"/>
        <v>0</v>
      </c>
      <c r="G88" s="159">
        <f t="shared" si="269"/>
        <v>0</v>
      </c>
      <c r="H88" s="159">
        <f t="shared" si="269"/>
        <v>0</v>
      </c>
      <c r="I88" s="159">
        <f t="shared" si="269"/>
        <v>0</v>
      </c>
      <c r="J88" s="159">
        <f t="shared" si="269"/>
        <v>0</v>
      </c>
      <c r="K88" s="159">
        <f t="shared" si="269"/>
        <v>0</v>
      </c>
      <c r="L88" s="159">
        <f t="shared" si="269"/>
        <v>0</v>
      </c>
      <c r="M88" s="159">
        <f t="shared" si="269"/>
        <v>0</v>
      </c>
      <c r="N88" s="159">
        <f t="shared" si="269"/>
        <v>0</v>
      </c>
      <c r="O88" s="159">
        <f t="shared" si="269"/>
        <v>0</v>
      </c>
      <c r="P88" s="159">
        <f t="shared" si="269"/>
        <v>0</v>
      </c>
      <c r="Q88" s="159">
        <f t="shared" si="269"/>
        <v>0</v>
      </c>
      <c r="R88" s="159">
        <f t="shared" si="269"/>
        <v>0</v>
      </c>
      <c r="S88" s="159">
        <f t="shared" si="269"/>
        <v>0</v>
      </c>
      <c r="T88" s="159">
        <f t="shared" si="269"/>
        <v>0</v>
      </c>
      <c r="U88" s="159">
        <f t="shared" si="269"/>
        <v>0</v>
      </c>
      <c r="V88" s="159">
        <f t="shared" si="269"/>
        <v>0</v>
      </c>
      <c r="W88" s="159">
        <f t="shared" si="269"/>
        <v>0</v>
      </c>
      <c r="X88" s="159">
        <f t="shared" si="269"/>
        <v>0</v>
      </c>
      <c r="Y88" s="159">
        <f t="shared" si="269"/>
        <v>0</v>
      </c>
      <c r="Z88" s="159">
        <f t="shared" si="269"/>
        <v>0</v>
      </c>
      <c r="AA88" s="159">
        <f t="shared" si="269"/>
        <v>0</v>
      </c>
      <c r="AB88" s="159">
        <f t="shared" si="269"/>
        <v>0</v>
      </c>
      <c r="AC88" s="159">
        <f t="shared" si="269"/>
        <v>0</v>
      </c>
      <c r="AD88" s="159">
        <f t="shared" si="269"/>
        <v>0</v>
      </c>
      <c r="AE88" s="159">
        <f t="shared" si="269"/>
        <v>0</v>
      </c>
      <c r="AF88" s="159">
        <f t="shared" si="269"/>
        <v>0</v>
      </c>
      <c r="AG88" s="159">
        <f t="shared" si="269"/>
        <v>0</v>
      </c>
      <c r="AH88" s="159">
        <f t="shared" si="269"/>
        <v>0</v>
      </c>
      <c r="AI88" s="159">
        <f t="shared" si="269"/>
        <v>0</v>
      </c>
      <c r="AJ88" s="159">
        <f t="shared" ref="AJ88:BO88" si="270">SUM(AJ83:AJ87)-AJ55</f>
        <v>0</v>
      </c>
      <c r="AK88" s="159">
        <f t="shared" si="270"/>
        <v>0</v>
      </c>
      <c r="AL88" s="159">
        <f t="shared" si="270"/>
        <v>0</v>
      </c>
      <c r="AM88" s="159">
        <f t="shared" si="270"/>
        <v>0</v>
      </c>
      <c r="AN88" s="159">
        <f t="shared" si="270"/>
        <v>0</v>
      </c>
      <c r="AO88" s="159">
        <f t="shared" si="270"/>
        <v>0</v>
      </c>
      <c r="AP88" s="159">
        <f t="shared" si="270"/>
        <v>0</v>
      </c>
      <c r="AQ88" s="159">
        <f t="shared" si="270"/>
        <v>0</v>
      </c>
      <c r="AR88" s="159">
        <f t="shared" si="270"/>
        <v>0</v>
      </c>
      <c r="AS88" s="159">
        <f t="shared" si="270"/>
        <v>0</v>
      </c>
      <c r="AT88" s="159">
        <f t="shared" si="270"/>
        <v>0</v>
      </c>
      <c r="AU88" s="159">
        <f t="shared" si="270"/>
        <v>0</v>
      </c>
      <c r="AV88" s="159">
        <f t="shared" si="270"/>
        <v>0</v>
      </c>
      <c r="AW88" s="159">
        <f t="shared" si="270"/>
        <v>0</v>
      </c>
      <c r="AX88" s="159">
        <f t="shared" si="270"/>
        <v>0</v>
      </c>
      <c r="AY88" s="159">
        <f t="shared" si="270"/>
        <v>0</v>
      </c>
      <c r="AZ88" s="159">
        <f t="shared" si="270"/>
        <v>0</v>
      </c>
      <c r="BA88" s="159">
        <f t="shared" si="270"/>
        <v>0</v>
      </c>
      <c r="BB88" s="159">
        <f t="shared" si="270"/>
        <v>0</v>
      </c>
      <c r="BC88" s="159">
        <f t="shared" si="270"/>
        <v>0</v>
      </c>
      <c r="BD88" s="159">
        <f t="shared" si="270"/>
        <v>0</v>
      </c>
      <c r="BE88" s="159">
        <f t="shared" si="270"/>
        <v>0</v>
      </c>
      <c r="BF88" s="159">
        <f t="shared" si="270"/>
        <v>0</v>
      </c>
      <c r="BG88" s="159">
        <f t="shared" si="270"/>
        <v>0</v>
      </c>
      <c r="BH88" s="159">
        <f t="shared" si="270"/>
        <v>0</v>
      </c>
      <c r="BI88" s="159">
        <f t="shared" si="270"/>
        <v>0</v>
      </c>
      <c r="BJ88" s="159">
        <f t="shared" si="270"/>
        <v>0</v>
      </c>
      <c r="BK88" s="159">
        <f t="shared" si="270"/>
        <v>0</v>
      </c>
      <c r="BL88" s="159">
        <f t="shared" si="270"/>
        <v>0</v>
      </c>
      <c r="BM88" s="159">
        <f t="shared" si="270"/>
        <v>0</v>
      </c>
      <c r="BN88" s="159">
        <f t="shared" si="270"/>
        <v>0</v>
      </c>
      <c r="BO88" s="159">
        <f t="shared" si="270"/>
        <v>0</v>
      </c>
      <c r="BP88" s="159">
        <f t="shared" ref="BP88:CU88" si="271">SUM(BP83:BP87)-BP55</f>
        <v>0</v>
      </c>
      <c r="BQ88" s="159">
        <f t="shared" si="271"/>
        <v>0</v>
      </c>
      <c r="BR88" s="159">
        <f t="shared" si="271"/>
        <v>0</v>
      </c>
      <c r="BS88" s="159">
        <f t="shared" si="271"/>
        <v>0</v>
      </c>
      <c r="BT88" s="159">
        <f t="shared" si="271"/>
        <v>0</v>
      </c>
      <c r="BU88" s="159">
        <f t="shared" si="271"/>
        <v>0</v>
      </c>
      <c r="BV88" s="159">
        <f t="shared" si="271"/>
        <v>0</v>
      </c>
      <c r="BW88" s="159">
        <f t="shared" si="271"/>
        <v>0</v>
      </c>
      <c r="BX88" s="159">
        <f t="shared" si="271"/>
        <v>0</v>
      </c>
      <c r="BY88" s="159">
        <f t="shared" si="271"/>
        <v>0</v>
      </c>
      <c r="BZ88" s="159">
        <f t="shared" si="271"/>
        <v>0</v>
      </c>
      <c r="CA88" s="159">
        <f t="shared" si="271"/>
        <v>0</v>
      </c>
      <c r="CB88" s="159">
        <f t="shared" si="271"/>
        <v>0</v>
      </c>
      <c r="CC88" s="159">
        <f t="shared" si="271"/>
        <v>0</v>
      </c>
      <c r="CD88" s="159">
        <f t="shared" si="271"/>
        <v>0</v>
      </c>
      <c r="CE88" s="159">
        <f t="shared" si="271"/>
        <v>0</v>
      </c>
      <c r="CF88" s="159">
        <f t="shared" si="271"/>
        <v>0</v>
      </c>
      <c r="CG88" s="159">
        <f t="shared" si="271"/>
        <v>0</v>
      </c>
      <c r="CH88" s="159">
        <f t="shared" si="271"/>
        <v>0</v>
      </c>
      <c r="CI88" s="159">
        <f t="shared" si="271"/>
        <v>0</v>
      </c>
      <c r="CJ88" s="159">
        <f t="shared" si="271"/>
        <v>0</v>
      </c>
      <c r="CK88" s="159">
        <f t="shared" si="271"/>
        <v>0</v>
      </c>
      <c r="CL88" s="159">
        <f t="shared" si="271"/>
        <v>0</v>
      </c>
      <c r="CM88" s="159">
        <f t="shared" si="271"/>
        <v>0</v>
      </c>
      <c r="CN88" s="159">
        <f t="shared" si="271"/>
        <v>0</v>
      </c>
      <c r="CO88" s="159">
        <f t="shared" si="271"/>
        <v>0</v>
      </c>
      <c r="CP88" s="159">
        <f t="shared" si="271"/>
        <v>0</v>
      </c>
      <c r="CQ88" s="159">
        <f t="shared" si="271"/>
        <v>0</v>
      </c>
      <c r="CR88" s="159">
        <f t="shared" si="271"/>
        <v>0</v>
      </c>
      <c r="CS88" s="159">
        <f t="shared" si="271"/>
        <v>0</v>
      </c>
      <c r="CT88" s="159">
        <f t="shared" si="271"/>
        <v>0</v>
      </c>
      <c r="CU88" s="159">
        <f t="shared" si="271"/>
        <v>0</v>
      </c>
      <c r="CV88" s="159">
        <f t="shared" ref="CV88:DS88" si="272">SUM(CV83:CV87)-CV55</f>
        <v>0</v>
      </c>
      <c r="CW88" s="159">
        <f t="shared" si="272"/>
        <v>0</v>
      </c>
      <c r="CX88" s="159">
        <f t="shared" si="272"/>
        <v>0</v>
      </c>
      <c r="CY88" s="159">
        <f t="shared" si="272"/>
        <v>0</v>
      </c>
      <c r="CZ88" s="159">
        <f t="shared" si="272"/>
        <v>0</v>
      </c>
      <c r="DA88" s="159">
        <f t="shared" si="272"/>
        <v>0</v>
      </c>
      <c r="DB88" s="159">
        <f t="shared" si="272"/>
        <v>0</v>
      </c>
      <c r="DC88" s="159">
        <f t="shared" si="272"/>
        <v>0</v>
      </c>
      <c r="DD88" s="159">
        <f t="shared" si="272"/>
        <v>0</v>
      </c>
      <c r="DE88" s="159">
        <f t="shared" si="272"/>
        <v>0</v>
      </c>
      <c r="DF88" s="159">
        <f t="shared" si="272"/>
        <v>0</v>
      </c>
      <c r="DG88" s="159">
        <f t="shared" si="272"/>
        <v>0</v>
      </c>
      <c r="DH88" s="159">
        <f t="shared" si="272"/>
        <v>0</v>
      </c>
      <c r="DI88" s="159">
        <f t="shared" si="272"/>
        <v>0</v>
      </c>
      <c r="DJ88" s="159">
        <f t="shared" si="272"/>
        <v>0</v>
      </c>
      <c r="DK88" s="159">
        <f t="shared" si="272"/>
        <v>0</v>
      </c>
      <c r="DL88" s="159">
        <f t="shared" si="272"/>
        <v>0</v>
      </c>
      <c r="DM88" s="159">
        <f t="shared" si="272"/>
        <v>0</v>
      </c>
      <c r="DN88" s="159">
        <f t="shared" si="272"/>
        <v>0</v>
      </c>
      <c r="DO88" s="159">
        <f t="shared" si="272"/>
        <v>0</v>
      </c>
      <c r="DP88" s="159">
        <f t="shared" si="272"/>
        <v>0</v>
      </c>
      <c r="DQ88" s="159">
        <f t="shared" si="272"/>
        <v>0</v>
      </c>
      <c r="DR88" s="159">
        <f t="shared" si="272"/>
        <v>0</v>
      </c>
      <c r="DS88" s="159">
        <f t="shared" si="272"/>
        <v>0</v>
      </c>
      <c r="DT88" s="159">
        <f t="shared" ref="DT88:DU88" si="273">SUM(DT83:DT87)-DT55</f>
        <v>0</v>
      </c>
      <c r="DU88" s="159">
        <f t="shared" si="273"/>
        <v>0</v>
      </c>
      <c r="DV88" s="159">
        <f t="shared" ref="DV88:DW88" si="274">SUM(DV83:DV87)-DV55</f>
        <v>0</v>
      </c>
      <c r="DW88" s="159">
        <f t="shared" si="274"/>
        <v>0</v>
      </c>
      <c r="DX88" s="159">
        <f t="shared" ref="DX88:DY88" si="275">SUM(DX83:DX87)-DX55</f>
        <v>0</v>
      </c>
      <c r="DY88" s="159">
        <f t="shared" si="275"/>
        <v>0</v>
      </c>
      <c r="DZ88" s="159">
        <f t="shared" ref="DZ88:EA88" si="276">SUM(DZ83:DZ87)-DZ55</f>
        <v>0</v>
      </c>
      <c r="EA88" s="159">
        <f t="shared" si="276"/>
        <v>0</v>
      </c>
      <c r="EB88" s="159">
        <f t="shared" ref="EB88:EC88" si="277">SUM(EB83:EB87)-EB55</f>
        <v>0</v>
      </c>
      <c r="EC88" s="159">
        <f t="shared" si="277"/>
        <v>0</v>
      </c>
      <c r="ED88" s="159">
        <f t="shared" ref="ED88:EE88" si="278">SUM(ED83:ED87)-ED55</f>
        <v>0</v>
      </c>
      <c r="EE88" s="159">
        <f t="shared" si="278"/>
        <v>0</v>
      </c>
      <c r="EF88" s="159">
        <f t="shared" ref="EF88:EG88" si="279">SUM(EF83:EF87)-EF55</f>
        <v>0</v>
      </c>
      <c r="EG88" s="159">
        <f t="shared" si="279"/>
        <v>0</v>
      </c>
      <c r="EH88" s="159">
        <f t="shared" ref="EH88:EI88" si="280">SUM(EH83:EH87)-EH55</f>
        <v>0</v>
      </c>
      <c r="EI88" s="159">
        <f t="shared" si="280"/>
        <v>0</v>
      </c>
      <c r="EJ88" s="159">
        <f t="shared" ref="EJ88:EK88" si="281">SUM(EJ83:EJ87)-EJ55</f>
        <v>0</v>
      </c>
      <c r="EK88" s="159">
        <f t="shared" si="281"/>
        <v>0</v>
      </c>
      <c r="EL88" s="159">
        <f t="shared" ref="EL88:EM88" si="282">SUM(EL83:EL87)-EL55</f>
        <v>0</v>
      </c>
      <c r="EM88" s="159">
        <f t="shared" si="282"/>
        <v>0</v>
      </c>
      <c r="EN88" s="159">
        <f t="shared" ref="EN88:EO88" si="283">SUM(EN83:EN87)-EN55</f>
        <v>0</v>
      </c>
      <c r="EO88" s="159">
        <f t="shared" si="283"/>
        <v>0</v>
      </c>
      <c r="EP88" s="159">
        <f t="shared" ref="EP88:EQ88" si="284">SUM(EP83:EP87)-EP55</f>
        <v>0</v>
      </c>
      <c r="EQ88" s="159">
        <f t="shared" si="284"/>
        <v>0</v>
      </c>
      <c r="ER88" s="159">
        <f t="shared" ref="ER88:ES88" si="285">SUM(ER83:ER87)-ER55</f>
        <v>0</v>
      </c>
      <c r="ES88" s="159">
        <f t="shared" si="285"/>
        <v>0</v>
      </c>
      <c r="ET88" s="159">
        <f t="shared" ref="ET88:EU88" si="286">SUM(ET83:ET87)-ET55</f>
        <v>0</v>
      </c>
      <c r="EU88" s="159">
        <f t="shared" si="286"/>
        <v>0</v>
      </c>
      <c r="EV88" s="159">
        <f t="shared" ref="EV88:EW88" si="287">SUM(EV83:EV87)-EV55</f>
        <v>0</v>
      </c>
      <c r="EW88" s="159">
        <f t="shared" si="287"/>
        <v>0</v>
      </c>
      <c r="EX88" s="159">
        <f t="shared" ref="EX88" si="288">SUM(EX83:EX87)-EX55</f>
        <v>0</v>
      </c>
      <c r="EY88" s="159"/>
      <c r="EZ88" s="159"/>
      <c r="FA88" s="159"/>
      <c r="FB88" s="159"/>
      <c r="FC88" s="255" t="s">
        <v>2045</v>
      </c>
      <c r="FD88" s="259">
        <f>SUM(FD83:FD87)</f>
        <v>28337</v>
      </c>
      <c r="FE88" s="259"/>
      <c r="FF88" s="258"/>
    </row>
    <row r="89" spans="1:164" s="136" customFormat="1" ht="15.75" thickBot="1" x14ac:dyDescent="0.3">
      <c r="A89" s="19"/>
      <c r="B89" s="116"/>
      <c r="C89" s="221"/>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34"/>
      <c r="BE89" s="134"/>
      <c r="BF89" s="134"/>
      <c r="BG89" s="134"/>
      <c r="BH89" s="134"/>
      <c r="BI89" s="134"/>
      <c r="BJ89" s="134"/>
      <c r="BK89" s="134"/>
      <c r="BL89" s="134"/>
      <c r="BM89" s="134"/>
      <c r="BN89" s="134"/>
      <c r="BO89" s="134"/>
      <c r="BP89" s="134"/>
      <c r="BQ89" s="134"/>
      <c r="BR89" s="134"/>
      <c r="BS89" s="134"/>
      <c r="BT89" s="134"/>
      <c r="BU89" s="134"/>
      <c r="BV89" s="134"/>
      <c r="BW89" s="134"/>
      <c r="BX89" s="134"/>
      <c r="BY89" s="134"/>
      <c r="BZ89" s="134"/>
      <c r="CA89" s="134"/>
      <c r="CB89" s="134"/>
      <c r="CC89" s="134"/>
      <c r="CD89" s="134"/>
      <c r="CE89" s="134"/>
      <c r="CF89" s="134"/>
      <c r="CG89" s="134"/>
      <c r="CH89" s="134"/>
      <c r="CI89" s="134"/>
      <c r="CJ89" s="134"/>
      <c r="CK89" s="134"/>
      <c r="CL89" s="134"/>
      <c r="CM89" s="134"/>
      <c r="CN89" s="134"/>
      <c r="CO89" s="134"/>
      <c r="CP89" s="134"/>
      <c r="CQ89" s="134"/>
      <c r="CR89" s="134"/>
      <c r="CS89" s="134"/>
      <c r="CT89" s="134"/>
      <c r="CU89" s="134"/>
      <c r="CV89" s="134"/>
      <c r="CW89" s="134"/>
      <c r="CX89" s="134"/>
      <c r="CY89" s="134"/>
      <c r="CZ89" s="134"/>
      <c r="DA89" s="134"/>
      <c r="DB89" s="134"/>
      <c r="DC89" s="134"/>
      <c r="DD89" s="134"/>
      <c r="DE89" s="134"/>
      <c r="DF89" s="134"/>
      <c r="DG89" s="134"/>
      <c r="DH89" s="134"/>
      <c r="DI89" s="134"/>
      <c r="DJ89" s="134"/>
      <c r="DK89" s="134"/>
      <c r="DL89" s="134"/>
      <c r="DM89" s="134"/>
      <c r="DN89" s="134"/>
      <c r="DO89" s="134"/>
      <c r="DP89" s="134"/>
      <c r="DQ89" s="134"/>
      <c r="DR89" s="134"/>
      <c r="DS89" s="134"/>
      <c r="DT89" s="134"/>
      <c r="DU89" s="134"/>
      <c r="DV89" s="134"/>
      <c r="DW89" s="134"/>
      <c r="DX89" s="134"/>
      <c r="DY89" s="134"/>
      <c r="DZ89" s="134"/>
      <c r="EA89" s="134"/>
      <c r="EB89" s="134"/>
      <c r="EC89" s="134"/>
      <c r="ED89" s="134"/>
      <c r="EE89" s="134"/>
      <c r="EF89" s="134"/>
      <c r="EG89" s="134"/>
      <c r="EH89" s="134"/>
      <c r="EI89" s="134"/>
      <c r="EJ89" s="134"/>
      <c r="EK89" s="134"/>
      <c r="EL89" s="134"/>
      <c r="EM89" s="134"/>
      <c r="EN89" s="134"/>
      <c r="EO89" s="134"/>
      <c r="EP89" s="134"/>
      <c r="EQ89" s="134"/>
      <c r="ER89" s="134"/>
      <c r="ES89" s="134"/>
      <c r="ET89" s="134"/>
      <c r="EU89" s="134"/>
      <c r="EV89" s="134"/>
      <c r="EW89" s="134"/>
      <c r="EX89" s="134"/>
      <c r="EY89" s="134"/>
      <c r="EZ89" s="116"/>
      <c r="FA89" s="116"/>
      <c r="FB89" s="116"/>
      <c r="FC89" s="303" t="s">
        <v>2362</v>
      </c>
      <c r="FD89" s="251"/>
      <c r="FE89" s="251"/>
      <c r="FF89" s="251"/>
      <c r="FG89" s="288"/>
      <c r="FH89" s="262"/>
    </row>
    <row r="90" spans="1:164" s="136" customFormat="1" ht="30.75" thickBot="1" x14ac:dyDescent="0.3">
      <c r="A90" s="19"/>
      <c r="B90" s="223" t="s">
        <v>2016</v>
      </c>
      <c r="C90" s="221"/>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34"/>
      <c r="BE90" s="134"/>
      <c r="BF90" s="134"/>
      <c r="BG90" s="134"/>
      <c r="BH90" s="134"/>
      <c r="BI90" s="134"/>
      <c r="BJ90" s="134"/>
      <c r="BK90" s="134"/>
      <c r="BL90" s="134"/>
      <c r="BM90" s="134"/>
      <c r="BN90" s="134"/>
      <c r="BO90" s="134"/>
      <c r="BP90" s="134"/>
      <c r="BQ90" s="134"/>
      <c r="BR90" s="134"/>
      <c r="BS90" s="134"/>
      <c r="BT90" s="134"/>
      <c r="BU90" s="134"/>
      <c r="BV90" s="134"/>
      <c r="BW90" s="134"/>
      <c r="BX90" s="134"/>
      <c r="BY90" s="134"/>
      <c r="BZ90" s="134"/>
      <c r="CA90" s="134"/>
      <c r="CB90" s="134"/>
      <c r="CC90" s="134"/>
      <c r="CD90" s="134"/>
      <c r="CE90" s="134"/>
      <c r="CF90" s="134"/>
      <c r="CG90" s="134"/>
      <c r="CH90" s="134"/>
      <c r="CI90" s="134"/>
      <c r="CJ90" s="134"/>
      <c r="CK90" s="134"/>
      <c r="CL90" s="134"/>
      <c r="CM90" s="134"/>
      <c r="CN90" s="134"/>
      <c r="CO90" s="134"/>
      <c r="CP90" s="134"/>
      <c r="CQ90" s="134"/>
      <c r="CR90" s="134"/>
      <c r="CS90" s="134"/>
      <c r="CT90" s="134"/>
      <c r="CU90" s="134"/>
      <c r="CV90" s="134"/>
      <c r="CW90" s="134"/>
      <c r="CX90" s="134"/>
      <c r="CY90" s="134"/>
      <c r="CZ90" s="134"/>
      <c r="DA90" s="134"/>
      <c r="DB90" s="134"/>
      <c r="DC90" s="384"/>
      <c r="DD90" s="384"/>
      <c r="DE90" s="384"/>
      <c r="DF90" s="384"/>
      <c r="DG90" s="384"/>
      <c r="DH90" s="384"/>
      <c r="DI90" s="384"/>
      <c r="DJ90" s="384"/>
      <c r="DK90" s="384"/>
      <c r="DL90" s="384"/>
      <c r="DM90" s="384"/>
      <c r="DN90" s="384"/>
      <c r="DO90" s="384"/>
      <c r="DP90" s="384"/>
      <c r="DQ90" s="384"/>
      <c r="DR90" s="384"/>
      <c r="DS90" s="384"/>
      <c r="DT90" s="384"/>
      <c r="DU90" s="384"/>
      <c r="DV90" s="384"/>
      <c r="DW90" s="384"/>
      <c r="DX90" s="384"/>
      <c r="DY90" s="384"/>
      <c r="DZ90" s="384"/>
      <c r="EA90" s="384"/>
      <c r="EB90" s="384"/>
      <c r="EC90" s="384"/>
      <c r="ED90" s="384"/>
      <c r="EE90" s="384"/>
      <c r="EF90" s="384"/>
      <c r="EG90" s="384"/>
      <c r="EH90" s="384"/>
      <c r="EI90" s="384"/>
      <c r="EJ90" s="384"/>
      <c r="EK90" s="384"/>
      <c r="EL90" s="384"/>
      <c r="EM90" s="384"/>
      <c r="EN90" s="384"/>
      <c r="EO90" s="384"/>
      <c r="EP90" s="384"/>
      <c r="EQ90" s="384"/>
      <c r="ER90" s="384"/>
      <c r="ES90" s="384"/>
      <c r="ET90" s="384"/>
      <c r="EU90" s="384"/>
      <c r="EV90" s="384"/>
      <c r="EW90" s="384"/>
      <c r="EX90" s="384"/>
      <c r="EY90" s="384"/>
      <c r="EZ90" s="116"/>
      <c r="FA90" s="116"/>
      <c r="FB90" s="116"/>
      <c r="FC90" s="255" t="s">
        <v>2040</v>
      </c>
      <c r="FD90" s="277" t="s">
        <v>2043</v>
      </c>
      <c r="FE90" s="277"/>
      <c r="FF90" s="277" t="s">
        <v>2044</v>
      </c>
      <c r="FG90" s="253" t="s">
        <v>2046</v>
      </c>
      <c r="FH90" s="278" t="s">
        <v>2087</v>
      </c>
    </row>
    <row r="91" spans="1:164" s="136" customFormat="1" ht="15.75" thickBot="1" x14ac:dyDescent="0.3">
      <c r="A91" s="19"/>
      <c r="B91" s="241" t="s">
        <v>2024</v>
      </c>
      <c r="C91" s="237" t="s">
        <v>2041</v>
      </c>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9">
        <v>11354</v>
      </c>
      <c r="CP91" s="240"/>
      <c r="CQ91" s="240"/>
      <c r="CR91" s="240"/>
      <c r="CS91" s="240"/>
      <c r="CT91" s="240"/>
      <c r="CU91" s="240"/>
      <c r="CV91" s="249">
        <v>13960</v>
      </c>
      <c r="CW91" s="240"/>
      <c r="CX91" s="240"/>
      <c r="CY91" s="240"/>
      <c r="CZ91" s="240"/>
      <c r="DA91" s="240"/>
      <c r="DB91" s="240"/>
      <c r="DC91" s="249">
        <v>15700</v>
      </c>
      <c r="DD91" s="240"/>
      <c r="DE91" s="240"/>
      <c r="DF91" s="240"/>
      <c r="DG91" s="240"/>
      <c r="DH91" s="240"/>
      <c r="DI91" s="240"/>
      <c r="DJ91" s="249">
        <v>17117</v>
      </c>
      <c r="DK91" s="240"/>
      <c r="DL91" s="240"/>
      <c r="DM91" s="240"/>
      <c r="DN91" s="240"/>
      <c r="DO91" s="240"/>
      <c r="DP91" s="240"/>
      <c r="DQ91" s="249">
        <v>18019</v>
      </c>
      <c r="DR91" s="240"/>
      <c r="DS91" s="240"/>
      <c r="DT91" s="240"/>
      <c r="DU91" s="240"/>
      <c r="DV91" s="240"/>
      <c r="DW91" s="240"/>
      <c r="DX91" s="249">
        <v>18747</v>
      </c>
      <c r="DY91" s="240"/>
      <c r="DZ91" s="240"/>
      <c r="EA91" s="240"/>
      <c r="EB91" s="240"/>
      <c r="EC91" s="240"/>
      <c r="ED91" s="240"/>
      <c r="EE91" s="249">
        <v>19465</v>
      </c>
      <c r="EF91" s="240"/>
      <c r="EG91" s="240"/>
      <c r="EH91" s="240"/>
      <c r="EI91" s="240"/>
      <c r="EJ91" s="240"/>
      <c r="EK91" s="240"/>
      <c r="EL91" s="249">
        <v>20037</v>
      </c>
      <c r="EM91" s="240"/>
      <c r="EN91" s="240"/>
      <c r="EO91" s="240"/>
      <c r="EP91" s="240"/>
      <c r="EQ91" s="240"/>
      <c r="ER91" s="240"/>
      <c r="ES91" s="249">
        <v>20386</v>
      </c>
      <c r="ET91" s="240"/>
      <c r="EU91" s="240"/>
      <c r="EV91" s="240"/>
      <c r="EW91" s="240"/>
      <c r="EX91" s="240"/>
      <c r="EY91" s="240"/>
      <c r="EZ91" s="116"/>
      <c r="FA91" s="116"/>
      <c r="FB91" s="116"/>
      <c r="FC91" s="180" t="str">
        <f>B91&amp;" - "&amp;C91</f>
        <v>White - British</v>
      </c>
      <c r="FD91" s="289">
        <f>MAX(D91:FB91)</f>
        <v>20386</v>
      </c>
      <c r="FE91" s="289"/>
      <c r="FF91" s="244">
        <f>FD91/$FD$109</f>
        <v>0.72452642428119562</v>
      </c>
      <c r="FG91" s="245">
        <f>FD91/($FD$109-SUM($FD$107:$FD$108))</f>
        <v>0.80272483855725307</v>
      </c>
      <c r="FH91" s="256">
        <f>VLOOKUP($FC91,'by-ethnicity-table'!$E:$I,5,FALSE)</f>
        <v>0.80500000000000005</v>
      </c>
    </row>
    <row r="92" spans="1:164" s="136" customFormat="1" ht="15.75" thickBot="1" x14ac:dyDescent="0.3">
      <c r="A92" s="19"/>
      <c r="B92" s="241" t="s">
        <v>2024</v>
      </c>
      <c r="C92" s="237" t="s">
        <v>2025</v>
      </c>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240"/>
      <c r="BR92" s="240"/>
      <c r="BS92" s="240"/>
      <c r="BT92" s="240"/>
      <c r="BU92" s="240"/>
      <c r="BV92" s="240"/>
      <c r="BW92" s="240"/>
      <c r="BX92" s="240"/>
      <c r="BY92" s="240"/>
      <c r="BZ92" s="240"/>
      <c r="CA92" s="240"/>
      <c r="CB92" s="240"/>
      <c r="CC92" s="240"/>
      <c r="CD92" s="240"/>
      <c r="CE92" s="240"/>
      <c r="CF92" s="240"/>
      <c r="CG92" s="240"/>
      <c r="CH92" s="240"/>
      <c r="CI92" s="240"/>
      <c r="CJ92" s="240"/>
      <c r="CK92" s="240"/>
      <c r="CL92" s="240"/>
      <c r="CM92" s="240"/>
      <c r="CN92" s="240"/>
      <c r="CO92" s="249">
        <v>161</v>
      </c>
      <c r="CP92" s="240"/>
      <c r="CQ92" s="240"/>
      <c r="CR92" s="240"/>
      <c r="CS92" s="240"/>
      <c r="CT92" s="240"/>
      <c r="CU92" s="240"/>
      <c r="CV92" s="249">
        <v>180</v>
      </c>
      <c r="CW92" s="240"/>
      <c r="CX92" s="240"/>
      <c r="CY92" s="240"/>
      <c r="CZ92" s="240"/>
      <c r="DA92" s="240"/>
      <c r="DB92" s="240"/>
      <c r="DC92" s="249">
        <v>200</v>
      </c>
      <c r="DD92" s="240"/>
      <c r="DE92" s="240"/>
      <c r="DF92" s="240"/>
      <c r="DG92" s="240"/>
      <c r="DH92" s="240"/>
      <c r="DI92" s="240"/>
      <c r="DJ92" s="249">
        <v>219</v>
      </c>
      <c r="DK92" s="240"/>
      <c r="DL92" s="240"/>
      <c r="DM92" s="240"/>
      <c r="DN92" s="240"/>
      <c r="DO92" s="240"/>
      <c r="DP92" s="240"/>
      <c r="DQ92" s="249">
        <v>223</v>
      </c>
      <c r="DR92" s="240"/>
      <c r="DS92" s="240"/>
      <c r="DT92" s="240"/>
      <c r="DU92" s="240"/>
      <c r="DV92" s="240"/>
      <c r="DW92" s="240"/>
      <c r="DX92" s="249">
        <v>225</v>
      </c>
      <c r="DY92" s="240"/>
      <c r="DZ92" s="240"/>
      <c r="EA92" s="240"/>
      <c r="EB92" s="240"/>
      <c r="EC92" s="240"/>
      <c r="ED92" s="240"/>
      <c r="EE92" s="249">
        <v>232</v>
      </c>
      <c r="EF92" s="240"/>
      <c r="EG92" s="240"/>
      <c r="EH92" s="240"/>
      <c r="EI92" s="240"/>
      <c r="EJ92" s="240"/>
      <c r="EK92" s="240"/>
      <c r="EL92" s="249">
        <v>235</v>
      </c>
      <c r="EM92" s="240"/>
      <c r="EN92" s="240"/>
      <c r="EO92" s="240"/>
      <c r="EP92" s="240"/>
      <c r="EQ92" s="240"/>
      <c r="ER92" s="240"/>
      <c r="ES92" s="249">
        <v>241</v>
      </c>
      <c r="ET92" s="240"/>
      <c r="EU92" s="240"/>
      <c r="EV92" s="240"/>
      <c r="EW92" s="240"/>
      <c r="EX92" s="240"/>
      <c r="EY92" s="240"/>
      <c r="EZ92" s="116"/>
      <c r="FA92" s="116"/>
      <c r="FB92" s="116"/>
      <c r="FC92" s="180" t="str">
        <f t="shared" ref="FC92:FC108" si="289">B92&amp;" - "&amp;C92</f>
        <v>White - Irish</v>
      </c>
      <c r="FD92" s="289">
        <f t="shared" ref="FD92:FD108" si="290">MAX(D92:FB92)</f>
        <v>241</v>
      </c>
      <c r="FE92" s="289"/>
      <c r="FF92" s="244">
        <f t="shared" ref="FF92:FF108" si="291">FD92/$FD$109</f>
        <v>8.5652343888829655E-3</v>
      </c>
      <c r="FG92" s="245">
        <f t="shared" ref="FG92:FG106" si="292">FD92/($FD$109-SUM($FD$107:$FD$108))</f>
        <v>9.4896834147109779E-3</v>
      </c>
      <c r="FH92" s="256">
        <f>VLOOKUP($FC92,'by-ethnicity-table'!$E:$I,5,FALSE)</f>
        <v>9.0000000000000011E-3</v>
      </c>
    </row>
    <row r="93" spans="1:164" s="136" customFormat="1" ht="15.75" thickBot="1" x14ac:dyDescent="0.3">
      <c r="A93" s="19"/>
      <c r="B93" s="241" t="s">
        <v>2024</v>
      </c>
      <c r="C93" s="237" t="s">
        <v>2017</v>
      </c>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9">
        <v>544</v>
      </c>
      <c r="CP93" s="240"/>
      <c r="CQ93" s="240"/>
      <c r="CR93" s="240"/>
      <c r="CS93" s="240"/>
      <c r="CT93" s="240"/>
      <c r="CU93" s="240"/>
      <c r="CV93" s="249">
        <v>641</v>
      </c>
      <c r="CW93" s="240"/>
      <c r="CX93" s="240"/>
      <c r="CY93" s="240"/>
      <c r="CZ93" s="240"/>
      <c r="DA93" s="240"/>
      <c r="DB93" s="240"/>
      <c r="DC93" s="249">
        <v>692</v>
      </c>
      <c r="DD93" s="240"/>
      <c r="DE93" s="240"/>
      <c r="DF93" s="240"/>
      <c r="DG93" s="240"/>
      <c r="DH93" s="240"/>
      <c r="DI93" s="240"/>
      <c r="DJ93" s="249">
        <v>751</v>
      </c>
      <c r="DK93" s="240"/>
      <c r="DL93" s="240"/>
      <c r="DM93" s="240"/>
      <c r="DN93" s="240"/>
      <c r="DO93" s="240"/>
      <c r="DP93" s="240"/>
      <c r="DQ93" s="249">
        <v>780</v>
      </c>
      <c r="DR93" s="240"/>
      <c r="DS93" s="240"/>
      <c r="DT93" s="240"/>
      <c r="DU93" s="240"/>
      <c r="DV93" s="240"/>
      <c r="DW93" s="240"/>
      <c r="DX93" s="249">
        <v>808</v>
      </c>
      <c r="DY93" s="240"/>
      <c r="DZ93" s="240"/>
      <c r="EA93" s="240"/>
      <c r="EB93" s="240"/>
      <c r="EC93" s="240"/>
      <c r="ED93" s="240"/>
      <c r="EE93" s="249">
        <v>832</v>
      </c>
      <c r="EF93" s="240"/>
      <c r="EG93" s="240"/>
      <c r="EH93" s="240"/>
      <c r="EI93" s="240"/>
      <c r="EJ93" s="240"/>
      <c r="EK93" s="240"/>
      <c r="EL93" s="249">
        <v>851</v>
      </c>
      <c r="EM93" s="240"/>
      <c r="EN93" s="240"/>
      <c r="EO93" s="240"/>
      <c r="EP93" s="240"/>
      <c r="EQ93" s="240"/>
      <c r="ER93" s="240"/>
      <c r="ES93" s="249">
        <v>860</v>
      </c>
      <c r="ET93" s="240"/>
      <c r="EU93" s="240"/>
      <c r="EV93" s="240"/>
      <c r="EW93" s="240"/>
      <c r="EX93" s="240"/>
      <c r="EY93" s="240"/>
      <c r="EZ93" s="116"/>
      <c r="FA93" s="116"/>
      <c r="FB93" s="116"/>
      <c r="FC93" s="180" t="str">
        <f t="shared" si="289"/>
        <v>White - Any other White background</v>
      </c>
      <c r="FD93" s="289">
        <f t="shared" si="290"/>
        <v>860</v>
      </c>
      <c r="FE93" s="289"/>
      <c r="FF93" s="244">
        <f t="shared" si="291"/>
        <v>3.0564736823399795E-2</v>
      </c>
      <c r="FG93" s="245">
        <f t="shared" si="292"/>
        <v>3.3863600567018426E-2</v>
      </c>
      <c r="FH93" s="256">
        <f>VLOOKUP($FC93,'by-ethnicity-table'!$E:$I,5,FALSE)</f>
        <v>4.4000000000000004E-2</v>
      </c>
    </row>
    <row r="94" spans="1:164" s="136" customFormat="1" ht="15.75" thickBot="1" x14ac:dyDescent="0.3">
      <c r="A94" s="19"/>
      <c r="B94" s="241" t="s">
        <v>2026</v>
      </c>
      <c r="C94" s="237" t="s">
        <v>2027</v>
      </c>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c r="BQ94" s="240"/>
      <c r="BR94" s="240"/>
      <c r="BS94" s="240"/>
      <c r="BT94" s="240"/>
      <c r="BU94" s="240"/>
      <c r="BV94" s="240"/>
      <c r="BW94" s="240"/>
      <c r="BX94" s="240"/>
      <c r="BY94" s="240"/>
      <c r="BZ94" s="240"/>
      <c r="CA94" s="240"/>
      <c r="CB94" s="240"/>
      <c r="CC94" s="240"/>
      <c r="CD94" s="240"/>
      <c r="CE94" s="240"/>
      <c r="CF94" s="240"/>
      <c r="CG94" s="240"/>
      <c r="CH94" s="240"/>
      <c r="CI94" s="240"/>
      <c r="CJ94" s="240"/>
      <c r="CK94" s="240"/>
      <c r="CL94" s="240"/>
      <c r="CM94" s="240"/>
      <c r="CN94" s="240"/>
      <c r="CO94" s="249">
        <v>33</v>
      </c>
      <c r="CP94" s="240"/>
      <c r="CQ94" s="240"/>
      <c r="CR94" s="240"/>
      <c r="CS94" s="240"/>
      <c r="CT94" s="240"/>
      <c r="CU94" s="240"/>
      <c r="CV94" s="249">
        <v>39</v>
      </c>
      <c r="CW94" s="240"/>
      <c r="CX94" s="240"/>
      <c r="CY94" s="240"/>
      <c r="CZ94" s="240"/>
      <c r="DA94" s="240"/>
      <c r="DB94" s="240"/>
      <c r="DC94" s="249">
        <v>44</v>
      </c>
      <c r="DD94" s="240"/>
      <c r="DE94" s="240"/>
      <c r="DF94" s="240"/>
      <c r="DG94" s="240"/>
      <c r="DH94" s="240"/>
      <c r="DI94" s="240"/>
      <c r="DJ94" s="249">
        <v>44</v>
      </c>
      <c r="DK94" s="240"/>
      <c r="DL94" s="240"/>
      <c r="DM94" s="240"/>
      <c r="DN94" s="240"/>
      <c r="DO94" s="240"/>
      <c r="DP94" s="240"/>
      <c r="DQ94" s="249">
        <v>45</v>
      </c>
      <c r="DR94" s="240"/>
      <c r="DS94" s="240"/>
      <c r="DT94" s="240"/>
      <c r="DU94" s="240"/>
      <c r="DV94" s="240"/>
      <c r="DW94" s="240"/>
      <c r="DX94" s="249">
        <v>45</v>
      </c>
      <c r="DY94" s="240"/>
      <c r="DZ94" s="240"/>
      <c r="EA94" s="240"/>
      <c r="EB94" s="240"/>
      <c r="EC94" s="240"/>
      <c r="ED94" s="240"/>
      <c r="EE94" s="249">
        <v>44</v>
      </c>
      <c r="EF94" s="240"/>
      <c r="EG94" s="240"/>
      <c r="EH94" s="240"/>
      <c r="EI94" s="240"/>
      <c r="EJ94" s="240"/>
      <c r="EK94" s="240"/>
      <c r="EL94" s="249">
        <v>45</v>
      </c>
      <c r="EM94" s="240"/>
      <c r="EN94" s="240"/>
      <c r="EO94" s="240"/>
      <c r="EP94" s="240"/>
      <c r="EQ94" s="240"/>
      <c r="ER94" s="240"/>
      <c r="ES94" s="249">
        <v>45</v>
      </c>
      <c r="ET94" s="240"/>
      <c r="EU94" s="240"/>
      <c r="EV94" s="240"/>
      <c r="EW94" s="240"/>
      <c r="EX94" s="240"/>
      <c r="EY94" s="240"/>
      <c r="EZ94" s="116"/>
      <c r="FA94" s="116"/>
      <c r="FB94" s="116"/>
      <c r="FC94" s="180" t="str">
        <f t="shared" si="289"/>
        <v>Mixed - White and Black Caribbean</v>
      </c>
      <c r="FD94" s="289">
        <f t="shared" si="290"/>
        <v>45</v>
      </c>
      <c r="FE94" s="289"/>
      <c r="FF94" s="244">
        <f t="shared" si="291"/>
        <v>1.5993176244802217E-3</v>
      </c>
      <c r="FG94" s="245">
        <f t="shared" si="292"/>
        <v>1.7719325878091038E-3</v>
      </c>
      <c r="FH94" s="256">
        <f>VLOOKUP($FC94,'by-ethnicity-table'!$E:$I,5,FALSE)</f>
        <v>8.0000000000000002E-3</v>
      </c>
    </row>
    <row r="95" spans="1:164" s="136" customFormat="1" ht="15.75" thickBot="1" x14ac:dyDescent="0.3">
      <c r="A95" s="19"/>
      <c r="B95" s="241" t="s">
        <v>2026</v>
      </c>
      <c r="C95" s="237" t="s">
        <v>2028</v>
      </c>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c r="BQ95" s="240"/>
      <c r="BR95" s="240"/>
      <c r="BS95" s="240"/>
      <c r="BT95" s="240"/>
      <c r="BU95" s="240"/>
      <c r="BV95" s="240"/>
      <c r="BW95" s="240"/>
      <c r="BX95" s="240"/>
      <c r="BY95" s="240"/>
      <c r="BZ95" s="240"/>
      <c r="CA95" s="240"/>
      <c r="CB95" s="240"/>
      <c r="CC95" s="240"/>
      <c r="CD95" s="240"/>
      <c r="CE95" s="240"/>
      <c r="CF95" s="240"/>
      <c r="CG95" s="240"/>
      <c r="CH95" s="240"/>
      <c r="CI95" s="240"/>
      <c r="CJ95" s="240"/>
      <c r="CK95" s="240"/>
      <c r="CL95" s="240"/>
      <c r="CM95" s="240"/>
      <c r="CN95" s="240"/>
      <c r="CO95" s="249">
        <v>12</v>
      </c>
      <c r="CP95" s="240"/>
      <c r="CQ95" s="240"/>
      <c r="CR95" s="240"/>
      <c r="CS95" s="240"/>
      <c r="CT95" s="240"/>
      <c r="CU95" s="240"/>
      <c r="CV95" s="249">
        <v>13</v>
      </c>
      <c r="CW95" s="240"/>
      <c r="CX95" s="240"/>
      <c r="CY95" s="240"/>
      <c r="CZ95" s="240"/>
      <c r="DA95" s="240"/>
      <c r="DB95" s="240"/>
      <c r="DC95" s="249">
        <v>14</v>
      </c>
      <c r="DD95" s="240"/>
      <c r="DE95" s="240"/>
      <c r="DF95" s="240"/>
      <c r="DG95" s="240"/>
      <c r="DH95" s="240"/>
      <c r="DI95" s="240"/>
      <c r="DJ95" s="249">
        <v>14</v>
      </c>
      <c r="DK95" s="240"/>
      <c r="DL95" s="240"/>
      <c r="DM95" s="240"/>
      <c r="DN95" s="240"/>
      <c r="DO95" s="240"/>
      <c r="DP95" s="240"/>
      <c r="DQ95" s="249">
        <v>14</v>
      </c>
      <c r="DR95" s="240"/>
      <c r="DS95" s="240"/>
      <c r="DT95" s="240"/>
      <c r="DU95" s="240"/>
      <c r="DV95" s="240"/>
      <c r="DW95" s="240"/>
      <c r="DX95" s="249">
        <v>15</v>
      </c>
      <c r="DY95" s="240"/>
      <c r="DZ95" s="240"/>
      <c r="EA95" s="240"/>
      <c r="EB95" s="240"/>
      <c r="EC95" s="240"/>
      <c r="ED95" s="240"/>
      <c r="EE95" s="249">
        <v>14</v>
      </c>
      <c r="EF95" s="240"/>
      <c r="EG95" s="240"/>
      <c r="EH95" s="240"/>
      <c r="EI95" s="240"/>
      <c r="EJ95" s="240"/>
      <c r="EK95" s="240"/>
      <c r="EL95" s="249">
        <v>15</v>
      </c>
      <c r="EM95" s="240"/>
      <c r="EN95" s="240"/>
      <c r="EO95" s="240"/>
      <c r="EP95" s="240"/>
      <c r="EQ95" s="240"/>
      <c r="ER95" s="240"/>
      <c r="ES95" s="249">
        <v>15</v>
      </c>
      <c r="ET95" s="240"/>
      <c r="EU95" s="240"/>
      <c r="EV95" s="240"/>
      <c r="EW95" s="240"/>
      <c r="EX95" s="240"/>
      <c r="EY95" s="240"/>
      <c r="EZ95" s="116"/>
      <c r="FA95" s="116"/>
      <c r="FB95" s="116"/>
      <c r="FC95" s="180" t="str">
        <f t="shared" si="289"/>
        <v>Mixed - White and Black African</v>
      </c>
      <c r="FD95" s="289">
        <f t="shared" si="290"/>
        <v>15</v>
      </c>
      <c r="FE95" s="289"/>
      <c r="FF95" s="244">
        <f t="shared" si="291"/>
        <v>5.3310587482674064E-4</v>
      </c>
      <c r="FG95" s="245">
        <f t="shared" si="292"/>
        <v>5.9064419593636791E-4</v>
      </c>
      <c r="FH95" s="256">
        <f>VLOOKUP($FC95,'by-ethnicity-table'!$E:$I,5,FALSE)</f>
        <v>3.0000000000000001E-3</v>
      </c>
    </row>
    <row r="96" spans="1:164" s="136" customFormat="1" ht="15.75" thickBot="1" x14ac:dyDescent="0.3">
      <c r="A96" s="19"/>
      <c r="B96" s="241" t="s">
        <v>2026</v>
      </c>
      <c r="C96" s="237" t="s">
        <v>2029</v>
      </c>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c r="BQ96" s="240"/>
      <c r="BR96" s="240"/>
      <c r="BS96" s="240"/>
      <c r="BT96" s="240"/>
      <c r="BU96" s="240"/>
      <c r="BV96" s="240"/>
      <c r="BW96" s="240"/>
      <c r="BX96" s="240"/>
      <c r="BY96" s="240"/>
      <c r="BZ96" s="240"/>
      <c r="CA96" s="240"/>
      <c r="CB96" s="240"/>
      <c r="CC96" s="240"/>
      <c r="CD96" s="240"/>
      <c r="CE96" s="240"/>
      <c r="CF96" s="240"/>
      <c r="CG96" s="240"/>
      <c r="CH96" s="240"/>
      <c r="CI96" s="240"/>
      <c r="CJ96" s="240"/>
      <c r="CK96" s="240"/>
      <c r="CL96" s="240"/>
      <c r="CM96" s="240"/>
      <c r="CN96" s="240"/>
      <c r="CO96" s="249">
        <v>22</v>
      </c>
      <c r="CP96" s="240"/>
      <c r="CQ96" s="240"/>
      <c r="CR96" s="240"/>
      <c r="CS96" s="240"/>
      <c r="CT96" s="240"/>
      <c r="CU96" s="240"/>
      <c r="CV96" s="249">
        <v>23</v>
      </c>
      <c r="CW96" s="240"/>
      <c r="CX96" s="240"/>
      <c r="CY96" s="240"/>
      <c r="CZ96" s="240"/>
      <c r="DA96" s="240"/>
      <c r="DB96" s="240"/>
      <c r="DC96" s="249">
        <v>27</v>
      </c>
      <c r="DD96" s="240"/>
      <c r="DE96" s="240"/>
      <c r="DF96" s="240"/>
      <c r="DG96" s="240"/>
      <c r="DH96" s="240"/>
      <c r="DI96" s="240"/>
      <c r="DJ96" s="249">
        <v>28</v>
      </c>
      <c r="DK96" s="240"/>
      <c r="DL96" s="240"/>
      <c r="DM96" s="240"/>
      <c r="DN96" s="240"/>
      <c r="DO96" s="240"/>
      <c r="DP96" s="240"/>
      <c r="DQ96" s="249">
        <v>29</v>
      </c>
      <c r="DR96" s="240"/>
      <c r="DS96" s="240"/>
      <c r="DT96" s="240"/>
      <c r="DU96" s="240"/>
      <c r="DV96" s="240"/>
      <c r="DW96" s="240"/>
      <c r="DX96" s="249">
        <v>31</v>
      </c>
      <c r="DY96" s="240"/>
      <c r="DZ96" s="240"/>
      <c r="EA96" s="240"/>
      <c r="EB96" s="240"/>
      <c r="EC96" s="240"/>
      <c r="ED96" s="240"/>
      <c r="EE96" s="249">
        <v>29</v>
      </c>
      <c r="EF96" s="240"/>
      <c r="EG96" s="240"/>
      <c r="EH96" s="240"/>
      <c r="EI96" s="240"/>
      <c r="EJ96" s="240"/>
      <c r="EK96" s="240"/>
      <c r="EL96" s="249">
        <v>31</v>
      </c>
      <c r="EM96" s="240"/>
      <c r="EN96" s="240"/>
      <c r="EO96" s="240"/>
      <c r="EP96" s="240"/>
      <c r="EQ96" s="240"/>
      <c r="ER96" s="240"/>
      <c r="ES96" s="249">
        <v>31</v>
      </c>
      <c r="ET96" s="240"/>
      <c r="EU96" s="240"/>
      <c r="EV96" s="240"/>
      <c r="EW96" s="240"/>
      <c r="EX96" s="240"/>
      <c r="EY96" s="240"/>
      <c r="EZ96" s="116"/>
      <c r="FA96" s="116"/>
      <c r="FB96" s="116"/>
      <c r="FC96" s="180" t="str">
        <f t="shared" si="289"/>
        <v>Mixed - White and Asian</v>
      </c>
      <c r="FD96" s="289">
        <f t="shared" si="290"/>
        <v>31</v>
      </c>
      <c r="FE96" s="289"/>
      <c r="FF96" s="244">
        <f t="shared" si="291"/>
        <v>1.1017521413085973E-3</v>
      </c>
      <c r="FG96" s="245">
        <f t="shared" si="292"/>
        <v>1.2206646716018271E-3</v>
      </c>
      <c r="FH96" s="256">
        <f>VLOOKUP($FC96,'by-ethnicity-table'!$E:$I,5,FALSE)</f>
        <v>6.0000000000000001E-3</v>
      </c>
    </row>
    <row r="97" spans="1:164" s="136" customFormat="1" ht="15.75" thickBot="1" x14ac:dyDescent="0.3">
      <c r="A97" s="19"/>
      <c r="B97" s="241" t="s">
        <v>2026</v>
      </c>
      <c r="C97" s="237" t="s">
        <v>2018</v>
      </c>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c r="BQ97" s="240"/>
      <c r="BR97" s="240"/>
      <c r="BS97" s="240"/>
      <c r="BT97" s="240"/>
      <c r="BU97" s="240"/>
      <c r="BV97" s="240"/>
      <c r="BW97" s="240"/>
      <c r="BX97" s="240"/>
      <c r="BY97" s="240"/>
      <c r="BZ97" s="240"/>
      <c r="CA97" s="240"/>
      <c r="CB97" s="240"/>
      <c r="CC97" s="240"/>
      <c r="CD97" s="240"/>
      <c r="CE97" s="240"/>
      <c r="CF97" s="240"/>
      <c r="CG97" s="240"/>
      <c r="CH97" s="240"/>
      <c r="CI97" s="240"/>
      <c r="CJ97" s="240"/>
      <c r="CK97" s="240"/>
      <c r="CL97" s="240"/>
      <c r="CM97" s="240"/>
      <c r="CN97" s="240"/>
      <c r="CO97" s="249">
        <v>48</v>
      </c>
      <c r="CP97" s="240"/>
      <c r="CQ97" s="240"/>
      <c r="CR97" s="240"/>
      <c r="CS97" s="240"/>
      <c r="CT97" s="240"/>
      <c r="CU97" s="240"/>
      <c r="CV97" s="249">
        <v>55</v>
      </c>
      <c r="CW97" s="240"/>
      <c r="CX97" s="240"/>
      <c r="CY97" s="240"/>
      <c r="CZ97" s="240"/>
      <c r="DA97" s="240"/>
      <c r="DB97" s="240"/>
      <c r="DC97" s="249">
        <v>61</v>
      </c>
      <c r="DD97" s="240"/>
      <c r="DE97" s="240"/>
      <c r="DF97" s="240"/>
      <c r="DG97" s="240"/>
      <c r="DH97" s="240"/>
      <c r="DI97" s="240"/>
      <c r="DJ97" s="249">
        <v>69</v>
      </c>
      <c r="DK97" s="240"/>
      <c r="DL97" s="240"/>
      <c r="DM97" s="240"/>
      <c r="DN97" s="240"/>
      <c r="DO97" s="240"/>
      <c r="DP97" s="240"/>
      <c r="DQ97" s="249">
        <v>68</v>
      </c>
      <c r="DR97" s="240"/>
      <c r="DS97" s="240"/>
      <c r="DT97" s="240"/>
      <c r="DU97" s="240"/>
      <c r="DV97" s="240"/>
      <c r="DW97" s="240"/>
      <c r="DX97" s="249">
        <v>67</v>
      </c>
      <c r="DY97" s="240"/>
      <c r="DZ97" s="240"/>
      <c r="EA97" s="240"/>
      <c r="EB97" s="240"/>
      <c r="EC97" s="240"/>
      <c r="ED97" s="240"/>
      <c r="EE97" s="249">
        <v>70</v>
      </c>
      <c r="EF97" s="240"/>
      <c r="EG97" s="240"/>
      <c r="EH97" s="240"/>
      <c r="EI97" s="240"/>
      <c r="EJ97" s="240"/>
      <c r="EK97" s="240"/>
      <c r="EL97" s="249">
        <v>70</v>
      </c>
      <c r="EM97" s="240"/>
      <c r="EN97" s="240"/>
      <c r="EO97" s="240"/>
      <c r="EP97" s="240"/>
      <c r="EQ97" s="240"/>
      <c r="ER97" s="240"/>
      <c r="ES97" s="249">
        <v>71</v>
      </c>
      <c r="ET97" s="240"/>
      <c r="EU97" s="240"/>
      <c r="EV97" s="240"/>
      <c r="EW97" s="240"/>
      <c r="EX97" s="240"/>
      <c r="EY97" s="240"/>
      <c r="EZ97" s="116"/>
      <c r="FA97" s="116"/>
      <c r="FB97" s="116"/>
      <c r="FC97" s="180" t="str">
        <f t="shared" si="289"/>
        <v>Mixed - Any other Mixed background</v>
      </c>
      <c r="FD97" s="289">
        <f t="shared" si="290"/>
        <v>71</v>
      </c>
      <c r="FE97" s="289"/>
      <c r="FF97" s="244">
        <f t="shared" si="291"/>
        <v>2.5233678075132389E-3</v>
      </c>
      <c r="FG97" s="245">
        <f t="shared" si="292"/>
        <v>2.7957158607654748E-3</v>
      </c>
      <c r="FH97" s="256">
        <f>VLOOKUP($FC97,'by-ethnicity-table'!$E:$I,5,FALSE)</f>
        <v>5.0000000000000001E-3</v>
      </c>
    </row>
    <row r="98" spans="1:164" s="136" customFormat="1" ht="15.75" thickBot="1" x14ac:dyDescent="0.3">
      <c r="A98" s="19"/>
      <c r="B98" s="241" t="s">
        <v>2030</v>
      </c>
      <c r="C98" s="237" t="s">
        <v>2031</v>
      </c>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c r="BQ98" s="240"/>
      <c r="BR98" s="240"/>
      <c r="BS98" s="240"/>
      <c r="BT98" s="240"/>
      <c r="BU98" s="240"/>
      <c r="BV98" s="240"/>
      <c r="BW98" s="240"/>
      <c r="BX98" s="240"/>
      <c r="BY98" s="240"/>
      <c r="BZ98" s="240"/>
      <c r="CA98" s="240"/>
      <c r="CB98" s="240"/>
      <c r="CC98" s="240"/>
      <c r="CD98" s="240"/>
      <c r="CE98" s="240"/>
      <c r="CF98" s="240"/>
      <c r="CG98" s="240"/>
      <c r="CH98" s="240"/>
      <c r="CI98" s="240"/>
      <c r="CJ98" s="240"/>
      <c r="CK98" s="240"/>
      <c r="CL98" s="240"/>
      <c r="CM98" s="240"/>
      <c r="CN98" s="240"/>
      <c r="CO98" s="249">
        <v>492</v>
      </c>
      <c r="CP98" s="240"/>
      <c r="CQ98" s="240"/>
      <c r="CR98" s="240"/>
      <c r="CS98" s="240"/>
      <c r="CT98" s="240"/>
      <c r="CU98" s="240"/>
      <c r="CV98" s="249">
        <v>560</v>
      </c>
      <c r="CW98" s="240"/>
      <c r="CX98" s="240"/>
      <c r="CY98" s="240"/>
      <c r="CZ98" s="240"/>
      <c r="DA98" s="240"/>
      <c r="DB98" s="240"/>
      <c r="DC98" s="249">
        <v>614</v>
      </c>
      <c r="DD98" s="240"/>
      <c r="DE98" s="240"/>
      <c r="DF98" s="240"/>
      <c r="DG98" s="240"/>
      <c r="DH98" s="240"/>
      <c r="DI98" s="240"/>
      <c r="DJ98" s="249">
        <v>665</v>
      </c>
      <c r="DK98" s="240"/>
      <c r="DL98" s="240"/>
      <c r="DM98" s="240"/>
      <c r="DN98" s="240"/>
      <c r="DO98" s="240"/>
      <c r="DP98" s="240"/>
      <c r="DQ98" s="249">
        <v>695</v>
      </c>
      <c r="DR98" s="240"/>
      <c r="DS98" s="240"/>
      <c r="DT98" s="240"/>
      <c r="DU98" s="240"/>
      <c r="DV98" s="240"/>
      <c r="DW98" s="240"/>
      <c r="DX98" s="249">
        <v>707</v>
      </c>
      <c r="DY98" s="240"/>
      <c r="DZ98" s="240"/>
      <c r="EA98" s="240"/>
      <c r="EB98" s="240"/>
      <c r="EC98" s="240"/>
      <c r="ED98" s="240"/>
      <c r="EE98" s="249">
        <v>732</v>
      </c>
      <c r="EF98" s="240"/>
      <c r="EG98" s="240"/>
      <c r="EH98" s="240"/>
      <c r="EI98" s="240"/>
      <c r="EJ98" s="240"/>
      <c r="EK98" s="240"/>
      <c r="EL98" s="249">
        <v>742</v>
      </c>
      <c r="EM98" s="240"/>
      <c r="EN98" s="240"/>
      <c r="EO98" s="240"/>
      <c r="EP98" s="240"/>
      <c r="EQ98" s="240"/>
      <c r="ER98" s="240"/>
      <c r="ES98" s="249">
        <v>753</v>
      </c>
      <c r="ET98" s="240"/>
      <c r="EU98" s="240"/>
      <c r="EV98" s="240"/>
      <c r="EW98" s="240"/>
      <c r="EX98" s="240"/>
      <c r="EY98" s="240"/>
      <c r="EZ98" s="116"/>
      <c r="FA98" s="116"/>
      <c r="FB98" s="116"/>
      <c r="FC98" s="180" t="str">
        <f t="shared" si="289"/>
        <v>Asian or Asian British - Indian</v>
      </c>
      <c r="FD98" s="289">
        <f t="shared" si="290"/>
        <v>753</v>
      </c>
      <c r="FE98" s="289"/>
      <c r="FF98" s="244">
        <f t="shared" si="291"/>
        <v>2.6761914916302379E-2</v>
      </c>
      <c r="FG98" s="245">
        <f t="shared" si="292"/>
        <v>2.965033863600567E-2</v>
      </c>
      <c r="FH98" s="256">
        <f>VLOOKUP($FC98,'by-ethnicity-table'!$E:$I,5,FALSE)</f>
        <v>2.5000000000000001E-2</v>
      </c>
    </row>
    <row r="99" spans="1:164" s="136" customFormat="1" ht="15.75" thickBot="1" x14ac:dyDescent="0.3">
      <c r="A99" s="19"/>
      <c r="B99" s="241" t="s">
        <v>2030</v>
      </c>
      <c r="C99" s="237" t="s">
        <v>2032</v>
      </c>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c r="BQ99" s="240"/>
      <c r="BR99" s="240"/>
      <c r="BS99" s="240"/>
      <c r="BT99" s="240"/>
      <c r="BU99" s="240"/>
      <c r="BV99" s="240"/>
      <c r="BW99" s="240"/>
      <c r="BX99" s="240"/>
      <c r="BY99" s="240"/>
      <c r="BZ99" s="240"/>
      <c r="CA99" s="240"/>
      <c r="CB99" s="240"/>
      <c r="CC99" s="240"/>
      <c r="CD99" s="240"/>
      <c r="CE99" s="240"/>
      <c r="CF99" s="240"/>
      <c r="CG99" s="240"/>
      <c r="CH99" s="240"/>
      <c r="CI99" s="240"/>
      <c r="CJ99" s="240"/>
      <c r="CK99" s="240"/>
      <c r="CL99" s="240"/>
      <c r="CM99" s="240"/>
      <c r="CN99" s="240"/>
      <c r="CO99" s="249">
        <v>332</v>
      </c>
      <c r="CP99" s="240"/>
      <c r="CQ99" s="240"/>
      <c r="CR99" s="240"/>
      <c r="CS99" s="240"/>
      <c r="CT99" s="240"/>
      <c r="CU99" s="240"/>
      <c r="CV99" s="249">
        <v>381</v>
      </c>
      <c r="CW99" s="240"/>
      <c r="CX99" s="240"/>
      <c r="CY99" s="240"/>
      <c r="CZ99" s="240"/>
      <c r="DA99" s="240"/>
      <c r="DB99" s="240"/>
      <c r="DC99" s="249">
        <v>422</v>
      </c>
      <c r="DD99" s="240"/>
      <c r="DE99" s="240"/>
      <c r="DF99" s="240"/>
      <c r="DG99" s="240"/>
      <c r="DH99" s="240"/>
      <c r="DI99" s="240"/>
      <c r="DJ99" s="249">
        <v>448</v>
      </c>
      <c r="DK99" s="240"/>
      <c r="DL99" s="240"/>
      <c r="DM99" s="240"/>
      <c r="DN99" s="240"/>
      <c r="DO99" s="240"/>
      <c r="DP99" s="240"/>
      <c r="DQ99" s="249">
        <v>462</v>
      </c>
      <c r="DR99" s="240"/>
      <c r="DS99" s="240"/>
      <c r="DT99" s="240"/>
      <c r="DU99" s="240"/>
      <c r="DV99" s="240"/>
      <c r="DW99" s="240"/>
      <c r="DX99" s="249">
        <v>451</v>
      </c>
      <c r="DY99" s="240"/>
      <c r="DZ99" s="240"/>
      <c r="EA99" s="240"/>
      <c r="EB99" s="240"/>
      <c r="EC99" s="240"/>
      <c r="ED99" s="240"/>
      <c r="EE99" s="249">
        <v>463</v>
      </c>
      <c r="EF99" s="240"/>
      <c r="EG99" s="240"/>
      <c r="EH99" s="240"/>
      <c r="EI99" s="240"/>
      <c r="EJ99" s="240"/>
      <c r="EK99" s="240"/>
      <c r="EL99" s="249">
        <v>470</v>
      </c>
      <c r="EM99" s="240"/>
      <c r="EN99" s="240"/>
      <c r="EO99" s="240"/>
      <c r="EP99" s="240"/>
      <c r="EQ99" s="240"/>
      <c r="ER99" s="240"/>
      <c r="ES99" s="249">
        <v>477</v>
      </c>
      <c r="ET99" s="240"/>
      <c r="EU99" s="240"/>
      <c r="EV99" s="240"/>
      <c r="EW99" s="240"/>
      <c r="EX99" s="240"/>
      <c r="EY99" s="240"/>
      <c r="EZ99" s="116"/>
      <c r="FA99" s="116"/>
      <c r="FB99" s="116"/>
      <c r="FC99" s="180" t="str">
        <f t="shared" si="289"/>
        <v>Asian or Asian British - Pakistani</v>
      </c>
      <c r="FD99" s="289">
        <f t="shared" si="290"/>
        <v>477</v>
      </c>
      <c r="FE99" s="289"/>
      <c r="FF99" s="244">
        <f t="shared" si="291"/>
        <v>1.6952766819490352E-2</v>
      </c>
      <c r="FG99" s="245">
        <f t="shared" si="292"/>
        <v>1.8782485430776499E-2</v>
      </c>
      <c r="FH99" s="256">
        <f>VLOOKUP($FC99,'by-ethnicity-table'!$E:$I,5,FALSE)</f>
        <v>0.02</v>
      </c>
    </row>
    <row r="100" spans="1:164" s="136" customFormat="1" ht="15.75" thickBot="1" x14ac:dyDescent="0.3">
      <c r="A100" s="19"/>
      <c r="B100" s="241" t="s">
        <v>2030</v>
      </c>
      <c r="C100" s="237" t="s">
        <v>2033</v>
      </c>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c r="BQ100" s="240"/>
      <c r="BR100" s="240"/>
      <c r="BS100" s="240"/>
      <c r="BT100" s="240"/>
      <c r="BU100" s="240"/>
      <c r="BV100" s="240"/>
      <c r="BW100" s="240"/>
      <c r="BX100" s="240"/>
      <c r="BY100" s="240"/>
      <c r="BZ100" s="240"/>
      <c r="CA100" s="240"/>
      <c r="CB100" s="240"/>
      <c r="CC100" s="240"/>
      <c r="CD100" s="240"/>
      <c r="CE100" s="240"/>
      <c r="CF100" s="240"/>
      <c r="CG100" s="240"/>
      <c r="CH100" s="240"/>
      <c r="CI100" s="240"/>
      <c r="CJ100" s="240"/>
      <c r="CK100" s="240"/>
      <c r="CL100" s="240"/>
      <c r="CM100" s="240"/>
      <c r="CN100" s="240"/>
      <c r="CO100" s="249">
        <v>100</v>
      </c>
      <c r="CP100" s="240"/>
      <c r="CQ100" s="240"/>
      <c r="CR100" s="240"/>
      <c r="CS100" s="240"/>
      <c r="CT100" s="240"/>
      <c r="CU100" s="240"/>
      <c r="CV100" s="249">
        <v>120</v>
      </c>
      <c r="CW100" s="240"/>
      <c r="CX100" s="240"/>
      <c r="CY100" s="240"/>
      <c r="CZ100" s="240"/>
      <c r="DA100" s="240"/>
      <c r="DB100" s="240"/>
      <c r="DC100" s="249">
        <v>126</v>
      </c>
      <c r="DD100" s="240"/>
      <c r="DE100" s="240"/>
      <c r="DF100" s="240"/>
      <c r="DG100" s="240"/>
      <c r="DH100" s="240"/>
      <c r="DI100" s="240"/>
      <c r="DJ100" s="249">
        <v>146</v>
      </c>
      <c r="DK100" s="240"/>
      <c r="DL100" s="240"/>
      <c r="DM100" s="240"/>
      <c r="DN100" s="240"/>
      <c r="DO100" s="240"/>
      <c r="DP100" s="240"/>
      <c r="DQ100" s="249">
        <v>152</v>
      </c>
      <c r="DR100" s="240"/>
      <c r="DS100" s="240"/>
      <c r="DT100" s="240"/>
      <c r="DU100" s="240"/>
      <c r="DV100" s="240"/>
      <c r="DW100" s="240"/>
      <c r="DX100" s="249">
        <v>154</v>
      </c>
      <c r="DY100" s="240"/>
      <c r="DZ100" s="240"/>
      <c r="EA100" s="240"/>
      <c r="EB100" s="240"/>
      <c r="EC100" s="240"/>
      <c r="ED100" s="240"/>
      <c r="EE100" s="249">
        <v>162</v>
      </c>
      <c r="EF100" s="240"/>
      <c r="EG100" s="240"/>
      <c r="EH100" s="240"/>
      <c r="EI100" s="240"/>
      <c r="EJ100" s="240"/>
      <c r="EK100" s="240"/>
      <c r="EL100" s="249">
        <v>162</v>
      </c>
      <c r="EM100" s="240"/>
      <c r="EN100" s="240"/>
      <c r="EO100" s="240"/>
      <c r="EP100" s="240"/>
      <c r="EQ100" s="240"/>
      <c r="ER100" s="240"/>
      <c r="ES100" s="249">
        <v>165</v>
      </c>
      <c r="ET100" s="240"/>
      <c r="EU100" s="240"/>
      <c r="EV100" s="240"/>
      <c r="EW100" s="240"/>
      <c r="EX100" s="240"/>
      <c r="EY100" s="240"/>
      <c r="EZ100" s="116"/>
      <c r="FA100" s="116"/>
      <c r="FB100" s="116"/>
      <c r="FC100" s="180" t="str">
        <f t="shared" si="289"/>
        <v>Asian or Asian British - Bangladeshi</v>
      </c>
      <c r="FD100" s="289">
        <f t="shared" si="290"/>
        <v>165</v>
      </c>
      <c r="FE100" s="289"/>
      <c r="FF100" s="244">
        <f t="shared" si="291"/>
        <v>5.8641646230941464E-3</v>
      </c>
      <c r="FG100" s="245">
        <f t="shared" si="292"/>
        <v>6.4970861553000471E-3</v>
      </c>
      <c r="FH100" s="256">
        <f>VLOOKUP($FC100,'by-ethnicity-table'!$E:$I,5,FALSE)</f>
        <v>8.0000000000000002E-3</v>
      </c>
    </row>
    <row r="101" spans="1:164" s="136" customFormat="1" ht="15.75" thickBot="1" x14ac:dyDescent="0.3">
      <c r="A101" s="19"/>
      <c r="B101" s="241" t="s">
        <v>2030</v>
      </c>
      <c r="C101" s="237" t="s">
        <v>2019</v>
      </c>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c r="BQ101" s="240"/>
      <c r="BR101" s="240"/>
      <c r="BS101" s="240"/>
      <c r="BT101" s="240"/>
      <c r="BU101" s="240"/>
      <c r="BV101" s="240"/>
      <c r="BW101" s="240"/>
      <c r="BX101" s="240"/>
      <c r="BY101" s="240"/>
      <c r="BZ101" s="240"/>
      <c r="CA101" s="240"/>
      <c r="CB101" s="240"/>
      <c r="CC101" s="240"/>
      <c r="CD101" s="240"/>
      <c r="CE101" s="240"/>
      <c r="CF101" s="240"/>
      <c r="CG101" s="240"/>
      <c r="CH101" s="240"/>
      <c r="CI101" s="240"/>
      <c r="CJ101" s="240"/>
      <c r="CK101" s="240"/>
      <c r="CL101" s="240"/>
      <c r="CM101" s="240"/>
      <c r="CN101" s="240"/>
      <c r="CO101" s="249">
        <v>245</v>
      </c>
      <c r="CP101" s="240"/>
      <c r="CQ101" s="240"/>
      <c r="CR101" s="240"/>
      <c r="CS101" s="240"/>
      <c r="CT101" s="240"/>
      <c r="CU101" s="240"/>
      <c r="CV101" s="249">
        <v>300</v>
      </c>
      <c r="CW101" s="240"/>
      <c r="CX101" s="240"/>
      <c r="CY101" s="240"/>
      <c r="CZ101" s="240"/>
      <c r="DA101" s="240"/>
      <c r="DB101" s="240"/>
      <c r="DC101" s="249">
        <v>337</v>
      </c>
      <c r="DD101" s="240"/>
      <c r="DE101" s="240"/>
      <c r="DF101" s="240"/>
      <c r="DG101" s="240"/>
      <c r="DH101" s="240"/>
      <c r="DI101" s="240"/>
      <c r="DJ101" s="249">
        <v>366</v>
      </c>
      <c r="DK101" s="240"/>
      <c r="DL101" s="240"/>
      <c r="DM101" s="240"/>
      <c r="DN101" s="240"/>
      <c r="DO101" s="240"/>
      <c r="DP101" s="240"/>
      <c r="DQ101" s="249">
        <v>374</v>
      </c>
      <c r="DR101" s="240"/>
      <c r="DS101" s="240"/>
      <c r="DT101" s="240"/>
      <c r="DU101" s="240"/>
      <c r="DV101" s="240"/>
      <c r="DW101" s="240"/>
      <c r="DX101" s="249">
        <v>385</v>
      </c>
      <c r="DY101" s="240"/>
      <c r="DZ101" s="240"/>
      <c r="EA101" s="240"/>
      <c r="EB101" s="240"/>
      <c r="EC101" s="240"/>
      <c r="ED101" s="240"/>
      <c r="EE101" s="249">
        <v>398</v>
      </c>
      <c r="EF101" s="240"/>
      <c r="EG101" s="240"/>
      <c r="EH101" s="240"/>
      <c r="EI101" s="240"/>
      <c r="EJ101" s="240"/>
      <c r="EK101" s="240"/>
      <c r="EL101" s="249">
        <v>403</v>
      </c>
      <c r="EM101" s="240"/>
      <c r="EN101" s="240"/>
      <c r="EO101" s="240"/>
      <c r="EP101" s="240"/>
      <c r="EQ101" s="240"/>
      <c r="ER101" s="240"/>
      <c r="ES101" s="249">
        <v>404</v>
      </c>
      <c r="ET101" s="240"/>
      <c r="EU101" s="240"/>
      <c r="EV101" s="240"/>
      <c r="EW101" s="240"/>
      <c r="EX101" s="240"/>
      <c r="EY101" s="240"/>
      <c r="EZ101" s="116"/>
      <c r="FA101" s="116"/>
      <c r="FB101" s="116"/>
      <c r="FC101" s="180" t="str">
        <f t="shared" si="289"/>
        <v>Asian or Asian British - Any other Asian background</v>
      </c>
      <c r="FD101" s="289">
        <f t="shared" si="290"/>
        <v>404</v>
      </c>
      <c r="FE101" s="289"/>
      <c r="FF101" s="244">
        <f t="shared" si="291"/>
        <v>1.4358318228666881E-2</v>
      </c>
      <c r="FG101" s="245">
        <f t="shared" si="292"/>
        <v>1.5908017010552843E-2</v>
      </c>
      <c r="FH101" s="256">
        <f>VLOOKUP($FC101,'by-ethnicity-table'!$E:$I,5,FALSE)</f>
        <v>1.4999999999999999E-2</v>
      </c>
    </row>
    <row r="102" spans="1:164" s="136" customFormat="1" ht="15.75" thickBot="1" x14ac:dyDescent="0.3">
      <c r="A102" s="19"/>
      <c r="B102" s="241" t="s">
        <v>2034</v>
      </c>
      <c r="C102" s="237" t="s">
        <v>2035</v>
      </c>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c r="BQ102" s="240"/>
      <c r="BR102" s="240"/>
      <c r="BS102" s="240"/>
      <c r="BT102" s="240"/>
      <c r="BU102" s="240"/>
      <c r="BV102" s="240"/>
      <c r="BW102" s="240"/>
      <c r="BX102" s="240"/>
      <c r="BY102" s="240"/>
      <c r="BZ102" s="240"/>
      <c r="CA102" s="240"/>
      <c r="CB102" s="240"/>
      <c r="CC102" s="240"/>
      <c r="CD102" s="240"/>
      <c r="CE102" s="240"/>
      <c r="CF102" s="240"/>
      <c r="CG102" s="240"/>
      <c r="CH102" s="240"/>
      <c r="CI102" s="240"/>
      <c r="CJ102" s="240"/>
      <c r="CK102" s="240"/>
      <c r="CL102" s="240"/>
      <c r="CM102" s="240"/>
      <c r="CN102" s="240"/>
      <c r="CO102" s="249">
        <v>460</v>
      </c>
      <c r="CP102" s="240"/>
      <c r="CQ102" s="240"/>
      <c r="CR102" s="240"/>
      <c r="CS102" s="240"/>
      <c r="CT102" s="240"/>
      <c r="CU102" s="240"/>
      <c r="CV102" s="249">
        <v>525</v>
      </c>
      <c r="CW102" s="240"/>
      <c r="CX102" s="240"/>
      <c r="CY102" s="240"/>
      <c r="CZ102" s="240"/>
      <c r="DA102" s="240"/>
      <c r="DB102" s="240"/>
      <c r="DC102" s="249">
        <v>557</v>
      </c>
      <c r="DD102" s="240"/>
      <c r="DE102" s="240"/>
      <c r="DF102" s="240"/>
      <c r="DG102" s="240"/>
      <c r="DH102" s="240"/>
      <c r="DI102" s="240"/>
      <c r="DJ102" s="249">
        <v>601</v>
      </c>
      <c r="DK102" s="240"/>
      <c r="DL102" s="240"/>
      <c r="DM102" s="240"/>
      <c r="DN102" s="240"/>
      <c r="DO102" s="240"/>
      <c r="DP102" s="240"/>
      <c r="DQ102" s="249">
        <v>609</v>
      </c>
      <c r="DR102" s="240"/>
      <c r="DS102" s="240"/>
      <c r="DT102" s="240"/>
      <c r="DU102" s="240"/>
      <c r="DV102" s="240"/>
      <c r="DW102" s="240"/>
      <c r="DX102" s="249">
        <v>611</v>
      </c>
      <c r="DY102" s="240"/>
      <c r="DZ102" s="240"/>
      <c r="EA102" s="240"/>
      <c r="EB102" s="240"/>
      <c r="EC102" s="240"/>
      <c r="ED102" s="240"/>
      <c r="EE102" s="249">
        <v>622</v>
      </c>
      <c r="EF102" s="240"/>
      <c r="EG102" s="240"/>
      <c r="EH102" s="240"/>
      <c r="EI102" s="240"/>
      <c r="EJ102" s="240"/>
      <c r="EK102" s="240"/>
      <c r="EL102" s="249">
        <v>627</v>
      </c>
      <c r="EM102" s="240"/>
      <c r="EN102" s="240"/>
      <c r="EO102" s="240"/>
      <c r="EP102" s="240"/>
      <c r="EQ102" s="240"/>
      <c r="ER102" s="240"/>
      <c r="ES102" s="249">
        <v>628</v>
      </c>
      <c r="ET102" s="240"/>
      <c r="EU102" s="240"/>
      <c r="EV102" s="240"/>
      <c r="EW102" s="240"/>
      <c r="EX102" s="240"/>
      <c r="EY102" s="240"/>
      <c r="EZ102" s="116"/>
      <c r="FA102" s="116"/>
      <c r="FB102" s="116"/>
      <c r="FC102" s="180" t="str">
        <f t="shared" si="289"/>
        <v>Black or Black British - Caribbean</v>
      </c>
      <c r="FD102" s="289">
        <f t="shared" si="290"/>
        <v>628</v>
      </c>
      <c r="FE102" s="289"/>
      <c r="FF102" s="244">
        <f t="shared" si="291"/>
        <v>2.2319365959412873E-2</v>
      </c>
      <c r="FG102" s="245">
        <f t="shared" si="292"/>
        <v>2.4728303669869271E-2</v>
      </c>
      <c r="FH102" s="256">
        <f>VLOOKUP($FC102,'by-ethnicity-table'!$E:$I,5,FALSE)</f>
        <v>1.1000000000000001E-2</v>
      </c>
    </row>
    <row r="103" spans="1:164" s="136" customFormat="1" ht="15.75" thickBot="1" x14ac:dyDescent="0.3">
      <c r="A103" s="19"/>
      <c r="B103" s="241" t="s">
        <v>2034</v>
      </c>
      <c r="C103" s="237" t="s">
        <v>2036</v>
      </c>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c r="BQ103" s="240"/>
      <c r="BR103" s="240"/>
      <c r="BS103" s="240"/>
      <c r="BT103" s="240"/>
      <c r="BU103" s="240"/>
      <c r="BV103" s="240"/>
      <c r="BW103" s="240"/>
      <c r="BX103" s="240"/>
      <c r="BY103" s="240"/>
      <c r="BZ103" s="240"/>
      <c r="CA103" s="240"/>
      <c r="CB103" s="240"/>
      <c r="CC103" s="240"/>
      <c r="CD103" s="240"/>
      <c r="CE103" s="240"/>
      <c r="CF103" s="240"/>
      <c r="CG103" s="240"/>
      <c r="CH103" s="240"/>
      <c r="CI103" s="240"/>
      <c r="CJ103" s="240"/>
      <c r="CK103" s="240"/>
      <c r="CL103" s="240"/>
      <c r="CM103" s="240"/>
      <c r="CN103" s="240"/>
      <c r="CO103" s="249">
        <v>290</v>
      </c>
      <c r="CP103" s="240"/>
      <c r="CQ103" s="240"/>
      <c r="CR103" s="240"/>
      <c r="CS103" s="240"/>
      <c r="CT103" s="240"/>
      <c r="CU103" s="240"/>
      <c r="CV103" s="249">
        <v>331</v>
      </c>
      <c r="CW103" s="240"/>
      <c r="CX103" s="240"/>
      <c r="CY103" s="240"/>
      <c r="CZ103" s="240"/>
      <c r="DA103" s="240"/>
      <c r="DB103" s="240"/>
      <c r="DC103" s="249">
        <v>365</v>
      </c>
      <c r="DD103" s="240"/>
      <c r="DE103" s="240"/>
      <c r="DF103" s="240"/>
      <c r="DG103" s="240"/>
      <c r="DH103" s="240"/>
      <c r="DI103" s="240"/>
      <c r="DJ103" s="249">
        <v>394</v>
      </c>
      <c r="DK103" s="240"/>
      <c r="DL103" s="240"/>
      <c r="DM103" s="240"/>
      <c r="DN103" s="240"/>
      <c r="DO103" s="240"/>
      <c r="DP103" s="240"/>
      <c r="DQ103" s="249">
        <v>400</v>
      </c>
      <c r="DR103" s="240"/>
      <c r="DS103" s="240"/>
      <c r="DT103" s="240"/>
      <c r="DU103" s="240"/>
      <c r="DV103" s="240"/>
      <c r="DW103" s="240"/>
      <c r="DX103" s="249">
        <v>392</v>
      </c>
      <c r="DY103" s="240"/>
      <c r="DZ103" s="240"/>
      <c r="EA103" s="240"/>
      <c r="EB103" s="240"/>
      <c r="EC103" s="240"/>
      <c r="ED103" s="240"/>
      <c r="EE103" s="249">
        <v>403</v>
      </c>
      <c r="EF103" s="240"/>
      <c r="EG103" s="240"/>
      <c r="EH103" s="240"/>
      <c r="EI103" s="240"/>
      <c r="EJ103" s="240"/>
      <c r="EK103" s="240"/>
      <c r="EL103" s="249">
        <v>408</v>
      </c>
      <c r="EM103" s="240"/>
      <c r="EN103" s="240"/>
      <c r="EO103" s="240"/>
      <c r="EP103" s="240"/>
      <c r="EQ103" s="240"/>
      <c r="ER103" s="240"/>
      <c r="ES103" s="249">
        <v>409</v>
      </c>
      <c r="ET103" s="240"/>
      <c r="EU103" s="240"/>
      <c r="EV103" s="240"/>
      <c r="EW103" s="240"/>
      <c r="EX103" s="240"/>
      <c r="EY103" s="240"/>
      <c r="EZ103" s="116"/>
      <c r="FA103" s="116"/>
      <c r="FB103" s="116"/>
      <c r="FC103" s="180" t="str">
        <f t="shared" si="289"/>
        <v>Black or Black British - African</v>
      </c>
      <c r="FD103" s="289">
        <f t="shared" si="290"/>
        <v>409</v>
      </c>
      <c r="FE103" s="289"/>
      <c r="FF103" s="244">
        <f t="shared" si="291"/>
        <v>1.453602018694246E-2</v>
      </c>
      <c r="FG103" s="245">
        <f t="shared" si="292"/>
        <v>1.61048984091983E-2</v>
      </c>
      <c r="FH103" s="256">
        <f>VLOOKUP($FC103,'by-ethnicity-table'!$E:$I,5,FALSE)</f>
        <v>1.8000000000000002E-2</v>
      </c>
    </row>
    <row r="104" spans="1:164" s="136" customFormat="1" ht="15.75" thickBot="1" x14ac:dyDescent="0.3">
      <c r="A104" s="19"/>
      <c r="B104" s="241" t="s">
        <v>2034</v>
      </c>
      <c r="C104" s="237" t="s">
        <v>2020</v>
      </c>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240"/>
      <c r="BR104" s="240"/>
      <c r="BS104" s="240"/>
      <c r="BT104" s="240"/>
      <c r="BU104" s="240"/>
      <c r="BV104" s="240"/>
      <c r="BW104" s="240"/>
      <c r="BX104" s="240"/>
      <c r="BY104" s="240"/>
      <c r="BZ104" s="240"/>
      <c r="CA104" s="240"/>
      <c r="CB104" s="240"/>
      <c r="CC104" s="240"/>
      <c r="CD104" s="240"/>
      <c r="CE104" s="240"/>
      <c r="CF104" s="240"/>
      <c r="CG104" s="240"/>
      <c r="CH104" s="240"/>
      <c r="CI104" s="240"/>
      <c r="CJ104" s="240"/>
      <c r="CK104" s="240"/>
      <c r="CL104" s="240"/>
      <c r="CM104" s="240"/>
      <c r="CN104" s="240"/>
      <c r="CO104" s="249">
        <v>146</v>
      </c>
      <c r="CP104" s="240"/>
      <c r="CQ104" s="240"/>
      <c r="CR104" s="240"/>
      <c r="CS104" s="240"/>
      <c r="CT104" s="240"/>
      <c r="CU104" s="240"/>
      <c r="CV104" s="249">
        <v>166</v>
      </c>
      <c r="CW104" s="240"/>
      <c r="CX104" s="240"/>
      <c r="CY104" s="240"/>
      <c r="CZ104" s="240"/>
      <c r="DA104" s="240"/>
      <c r="DB104" s="240"/>
      <c r="DC104" s="249">
        <v>189</v>
      </c>
      <c r="DD104" s="240"/>
      <c r="DE104" s="240"/>
      <c r="DF104" s="240"/>
      <c r="DG104" s="240"/>
      <c r="DH104" s="240"/>
      <c r="DI104" s="240"/>
      <c r="DJ104" s="249">
        <v>199</v>
      </c>
      <c r="DK104" s="240"/>
      <c r="DL104" s="240"/>
      <c r="DM104" s="240"/>
      <c r="DN104" s="240"/>
      <c r="DO104" s="240"/>
      <c r="DP104" s="240"/>
      <c r="DQ104" s="249">
        <v>206</v>
      </c>
      <c r="DR104" s="240"/>
      <c r="DS104" s="240"/>
      <c r="DT104" s="240"/>
      <c r="DU104" s="240"/>
      <c r="DV104" s="240"/>
      <c r="DW104" s="240"/>
      <c r="DX104" s="249">
        <v>204</v>
      </c>
      <c r="DY104" s="240"/>
      <c r="DZ104" s="240"/>
      <c r="EA104" s="240"/>
      <c r="EB104" s="240"/>
      <c r="EC104" s="240"/>
      <c r="ED104" s="240"/>
      <c r="EE104" s="249">
        <v>213</v>
      </c>
      <c r="EF104" s="240"/>
      <c r="EG104" s="240"/>
      <c r="EH104" s="240"/>
      <c r="EI104" s="240"/>
      <c r="EJ104" s="240"/>
      <c r="EK104" s="240"/>
      <c r="EL104" s="249">
        <v>214</v>
      </c>
      <c r="EM104" s="240"/>
      <c r="EN104" s="240"/>
      <c r="EO104" s="240"/>
      <c r="EP104" s="240"/>
      <c r="EQ104" s="240"/>
      <c r="ER104" s="240"/>
      <c r="ES104" s="249">
        <v>214</v>
      </c>
      <c r="ET104" s="240"/>
      <c r="EU104" s="240"/>
      <c r="EV104" s="240"/>
      <c r="EW104" s="240"/>
      <c r="EX104" s="240"/>
      <c r="EY104" s="240"/>
      <c r="EZ104" s="116"/>
      <c r="FA104" s="116"/>
      <c r="FB104" s="116"/>
      <c r="FC104" s="180" t="str">
        <f t="shared" si="289"/>
        <v>Black or Black British - Any other Black background</v>
      </c>
      <c r="FD104" s="289">
        <f t="shared" si="290"/>
        <v>214</v>
      </c>
      <c r="FE104" s="289"/>
      <c r="FF104" s="244">
        <f t="shared" si="291"/>
        <v>7.6056438141948327E-3</v>
      </c>
      <c r="FG104" s="245">
        <f t="shared" si="292"/>
        <v>8.4265238620255152E-3</v>
      </c>
      <c r="FH104" s="256">
        <f>VLOOKUP($FC104,'by-ethnicity-table'!$E:$I,5,FALSE)</f>
        <v>5.0000000000000001E-3</v>
      </c>
    </row>
    <row r="105" spans="1:164" s="136" customFormat="1" ht="15.75" thickBot="1" x14ac:dyDescent="0.3">
      <c r="A105" s="19"/>
      <c r="B105" s="241" t="s">
        <v>2038</v>
      </c>
      <c r="C105" s="237" t="s">
        <v>2037</v>
      </c>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c r="BQ105" s="240"/>
      <c r="BR105" s="240"/>
      <c r="BS105" s="240"/>
      <c r="BT105" s="240"/>
      <c r="BU105" s="240"/>
      <c r="BV105" s="240"/>
      <c r="BW105" s="240"/>
      <c r="BX105" s="240"/>
      <c r="BY105" s="240"/>
      <c r="BZ105" s="240"/>
      <c r="CA105" s="240"/>
      <c r="CB105" s="240"/>
      <c r="CC105" s="240"/>
      <c r="CD105" s="240"/>
      <c r="CE105" s="240"/>
      <c r="CF105" s="240"/>
      <c r="CG105" s="240"/>
      <c r="CH105" s="240"/>
      <c r="CI105" s="240"/>
      <c r="CJ105" s="240"/>
      <c r="CK105" s="240"/>
      <c r="CL105" s="240"/>
      <c r="CM105" s="240"/>
      <c r="CN105" s="240"/>
      <c r="CO105" s="249">
        <v>57</v>
      </c>
      <c r="CP105" s="240"/>
      <c r="CQ105" s="240"/>
      <c r="CR105" s="240"/>
      <c r="CS105" s="240"/>
      <c r="CT105" s="240"/>
      <c r="CU105" s="240"/>
      <c r="CV105" s="249">
        <v>66</v>
      </c>
      <c r="CW105" s="240"/>
      <c r="CX105" s="240"/>
      <c r="CY105" s="240"/>
      <c r="CZ105" s="240"/>
      <c r="DA105" s="240"/>
      <c r="DB105" s="240"/>
      <c r="DC105" s="249">
        <v>73</v>
      </c>
      <c r="DD105" s="240"/>
      <c r="DE105" s="240"/>
      <c r="DF105" s="240"/>
      <c r="DG105" s="240"/>
      <c r="DH105" s="240"/>
      <c r="DI105" s="240"/>
      <c r="DJ105" s="249">
        <v>78</v>
      </c>
      <c r="DK105" s="240"/>
      <c r="DL105" s="240"/>
      <c r="DM105" s="240"/>
      <c r="DN105" s="240"/>
      <c r="DO105" s="240"/>
      <c r="DP105" s="240"/>
      <c r="DQ105" s="249">
        <v>78</v>
      </c>
      <c r="DR105" s="240"/>
      <c r="DS105" s="240"/>
      <c r="DT105" s="240"/>
      <c r="DU105" s="240"/>
      <c r="DV105" s="240"/>
      <c r="DW105" s="240"/>
      <c r="DX105" s="249">
        <v>80</v>
      </c>
      <c r="DY105" s="240"/>
      <c r="DZ105" s="240"/>
      <c r="EA105" s="240"/>
      <c r="EB105" s="240"/>
      <c r="EC105" s="240"/>
      <c r="ED105" s="240"/>
      <c r="EE105" s="249">
        <v>81</v>
      </c>
      <c r="EF105" s="240"/>
      <c r="EG105" s="240"/>
      <c r="EH105" s="240"/>
      <c r="EI105" s="240"/>
      <c r="EJ105" s="240"/>
      <c r="EK105" s="240"/>
      <c r="EL105" s="249">
        <v>83</v>
      </c>
      <c r="EM105" s="240"/>
      <c r="EN105" s="240"/>
      <c r="EO105" s="240"/>
      <c r="EP105" s="240"/>
      <c r="EQ105" s="240"/>
      <c r="ER105" s="240"/>
      <c r="ES105" s="249">
        <v>83</v>
      </c>
      <c r="ET105" s="240"/>
      <c r="EU105" s="240"/>
      <c r="EV105" s="240"/>
      <c r="EW105" s="240"/>
      <c r="EX105" s="240"/>
      <c r="EY105" s="240"/>
      <c r="EZ105" s="116"/>
      <c r="FA105" s="116"/>
      <c r="FB105" s="116"/>
      <c r="FC105" s="180" t="str">
        <f t="shared" si="289"/>
        <v>Other Ethnic Group - Chinese</v>
      </c>
      <c r="FD105" s="289">
        <f t="shared" si="290"/>
        <v>83</v>
      </c>
      <c r="FE105" s="289"/>
      <c r="FF105" s="244">
        <f t="shared" si="291"/>
        <v>2.9498525073746312E-3</v>
      </c>
      <c r="FG105" s="245">
        <f t="shared" si="292"/>
        <v>3.2682312175145692E-3</v>
      </c>
      <c r="FH105" s="256">
        <f>VLOOKUP($FC105,'by-ethnicity-table'!$E:$I,5,FALSE)</f>
        <v>6.9999999999999993E-3</v>
      </c>
    </row>
    <row r="106" spans="1:164" s="136" customFormat="1" ht="15.75" thickBot="1" x14ac:dyDescent="0.3">
      <c r="A106" s="19"/>
      <c r="B106" s="241" t="s">
        <v>2038</v>
      </c>
      <c r="C106" s="237" t="s">
        <v>2021</v>
      </c>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240"/>
      <c r="BR106" s="240"/>
      <c r="BS106" s="240"/>
      <c r="BT106" s="240"/>
      <c r="BU106" s="240"/>
      <c r="BV106" s="240"/>
      <c r="BW106" s="240"/>
      <c r="BX106" s="240"/>
      <c r="BY106" s="240"/>
      <c r="BZ106" s="240"/>
      <c r="CA106" s="240"/>
      <c r="CB106" s="240"/>
      <c r="CC106" s="240"/>
      <c r="CD106" s="240"/>
      <c r="CE106" s="240"/>
      <c r="CF106" s="240"/>
      <c r="CG106" s="240"/>
      <c r="CH106" s="240"/>
      <c r="CI106" s="240"/>
      <c r="CJ106" s="240"/>
      <c r="CK106" s="240"/>
      <c r="CL106" s="240"/>
      <c r="CM106" s="240"/>
      <c r="CN106" s="240"/>
      <c r="CO106" s="249">
        <v>439</v>
      </c>
      <c r="CP106" s="240"/>
      <c r="CQ106" s="240"/>
      <c r="CR106" s="240"/>
      <c r="CS106" s="240"/>
      <c r="CT106" s="240"/>
      <c r="CU106" s="240"/>
      <c r="CV106" s="249">
        <v>506</v>
      </c>
      <c r="CW106" s="240"/>
      <c r="CX106" s="240"/>
      <c r="CY106" s="240"/>
      <c r="CZ106" s="240"/>
      <c r="DA106" s="240"/>
      <c r="DB106" s="240"/>
      <c r="DC106" s="249">
        <v>549</v>
      </c>
      <c r="DD106" s="240"/>
      <c r="DE106" s="240"/>
      <c r="DF106" s="240"/>
      <c r="DG106" s="240"/>
      <c r="DH106" s="240"/>
      <c r="DI106" s="240"/>
      <c r="DJ106" s="249">
        <v>585</v>
      </c>
      <c r="DK106" s="240"/>
      <c r="DL106" s="240"/>
      <c r="DM106" s="240"/>
      <c r="DN106" s="240"/>
      <c r="DO106" s="240"/>
      <c r="DP106" s="240"/>
      <c r="DQ106" s="249">
        <v>608</v>
      </c>
      <c r="DR106" s="240"/>
      <c r="DS106" s="240"/>
      <c r="DT106" s="240"/>
      <c r="DU106" s="240"/>
      <c r="DV106" s="240"/>
      <c r="DW106" s="240"/>
      <c r="DX106" s="249">
        <v>609</v>
      </c>
      <c r="DY106" s="240"/>
      <c r="DZ106" s="240"/>
      <c r="EA106" s="240"/>
      <c r="EB106" s="240"/>
      <c r="EC106" s="240"/>
      <c r="ED106" s="240"/>
      <c r="EE106" s="249">
        <v>598</v>
      </c>
      <c r="EF106" s="240"/>
      <c r="EG106" s="240"/>
      <c r="EH106" s="240"/>
      <c r="EI106" s="240"/>
      <c r="EJ106" s="240"/>
      <c r="EK106" s="240"/>
      <c r="EL106" s="249">
        <v>606</v>
      </c>
      <c r="EM106" s="240"/>
      <c r="EN106" s="240"/>
      <c r="EO106" s="240"/>
      <c r="EP106" s="240"/>
      <c r="EQ106" s="240"/>
      <c r="ER106" s="240"/>
      <c r="ES106" s="249">
        <v>614</v>
      </c>
      <c r="ET106" s="240"/>
      <c r="EU106" s="240"/>
      <c r="EV106" s="240"/>
      <c r="EW106" s="240"/>
      <c r="EX106" s="240"/>
      <c r="EY106" s="240"/>
      <c r="EZ106" s="116"/>
      <c r="FA106" s="116"/>
      <c r="FB106" s="116"/>
      <c r="FC106" s="180" t="str">
        <f t="shared" si="289"/>
        <v>Other Ethnic Group - Any other ethnic group</v>
      </c>
      <c r="FD106" s="289">
        <f t="shared" si="290"/>
        <v>614</v>
      </c>
      <c r="FE106" s="289"/>
      <c r="FF106" s="244">
        <f t="shared" si="291"/>
        <v>2.1821800476241247E-2</v>
      </c>
      <c r="FG106" s="245">
        <f t="shared" si="292"/>
        <v>2.4177035753661993E-2</v>
      </c>
      <c r="FH106" s="256">
        <f>VLOOKUP($FC106,'by-ethnicity-table'!$E:$I,5,FALSE)</f>
        <v>6.0000000000000001E-3</v>
      </c>
    </row>
    <row r="107" spans="1:164" s="136" customFormat="1" ht="15.75" thickBot="1" x14ac:dyDescent="0.3">
      <c r="A107" s="19"/>
      <c r="B107" s="241" t="s">
        <v>2039</v>
      </c>
      <c r="C107" s="237" t="s">
        <v>2022</v>
      </c>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240"/>
      <c r="BR107" s="240"/>
      <c r="BS107" s="240"/>
      <c r="BT107" s="240"/>
      <c r="BU107" s="240"/>
      <c r="BV107" s="240"/>
      <c r="BW107" s="240"/>
      <c r="BX107" s="240"/>
      <c r="BY107" s="240"/>
      <c r="BZ107" s="240"/>
      <c r="CA107" s="240"/>
      <c r="CB107" s="240"/>
      <c r="CC107" s="240"/>
      <c r="CD107" s="240"/>
      <c r="CE107" s="240"/>
      <c r="CF107" s="240"/>
      <c r="CG107" s="240"/>
      <c r="CH107" s="240"/>
      <c r="CI107" s="240"/>
      <c r="CJ107" s="240"/>
      <c r="CK107" s="240"/>
      <c r="CL107" s="240"/>
      <c r="CM107" s="240"/>
      <c r="CN107" s="240"/>
      <c r="CO107" s="249">
        <v>1256</v>
      </c>
      <c r="CP107" s="240"/>
      <c r="CQ107" s="240"/>
      <c r="CR107" s="240"/>
      <c r="CS107" s="240"/>
      <c r="CT107" s="240"/>
      <c r="CU107" s="240"/>
      <c r="CV107" s="249">
        <v>1556</v>
      </c>
      <c r="CW107" s="240"/>
      <c r="CX107" s="240"/>
      <c r="CY107" s="240"/>
      <c r="CZ107" s="240"/>
      <c r="DA107" s="240"/>
      <c r="DB107" s="240"/>
      <c r="DC107" s="249">
        <v>1746</v>
      </c>
      <c r="DD107" s="240"/>
      <c r="DE107" s="240"/>
      <c r="DF107" s="240"/>
      <c r="DG107" s="240"/>
      <c r="DH107" s="240"/>
      <c r="DI107" s="240"/>
      <c r="DJ107" s="249">
        <v>1855</v>
      </c>
      <c r="DK107" s="240"/>
      <c r="DL107" s="240"/>
      <c r="DM107" s="240"/>
      <c r="DN107" s="240"/>
      <c r="DO107" s="240"/>
      <c r="DP107" s="240"/>
      <c r="DQ107" s="249">
        <v>1922</v>
      </c>
      <c r="DR107" s="240"/>
      <c r="DS107" s="240"/>
      <c r="DT107" s="240"/>
      <c r="DU107" s="240"/>
      <c r="DV107" s="240"/>
      <c r="DW107" s="240"/>
      <c r="DX107" s="249">
        <v>2078</v>
      </c>
      <c r="DY107" s="240"/>
      <c r="DZ107" s="240"/>
      <c r="EA107" s="240"/>
      <c r="EB107" s="240"/>
      <c r="EC107" s="240"/>
      <c r="ED107" s="240"/>
      <c r="EE107" s="249">
        <v>2228</v>
      </c>
      <c r="EF107" s="240"/>
      <c r="EG107" s="240"/>
      <c r="EH107" s="240"/>
      <c r="EI107" s="240"/>
      <c r="EJ107" s="240"/>
      <c r="EK107" s="240"/>
      <c r="EL107" s="249">
        <v>2249</v>
      </c>
      <c r="EM107" s="240"/>
      <c r="EN107" s="240"/>
      <c r="EO107" s="240"/>
      <c r="EP107" s="240"/>
      <c r="EQ107" s="240"/>
      <c r="ER107" s="240"/>
      <c r="ES107" s="249">
        <v>2275</v>
      </c>
      <c r="ET107" s="240"/>
      <c r="EU107" s="240"/>
      <c r="EV107" s="240"/>
      <c r="EW107" s="240"/>
      <c r="EX107" s="240"/>
      <c r="EY107" s="240"/>
      <c r="EZ107" s="116"/>
      <c r="FA107" s="116"/>
      <c r="FB107" s="116"/>
      <c r="FC107" s="180" t="str">
        <f t="shared" si="289"/>
        <v>Missing - Not stated</v>
      </c>
      <c r="FD107" s="289">
        <f t="shared" si="290"/>
        <v>2275</v>
      </c>
      <c r="FE107" s="289"/>
      <c r="FF107" s="244">
        <f t="shared" si="291"/>
        <v>8.0854391015388993E-2</v>
      </c>
      <c r="FG107" s="246"/>
      <c r="FH107" s="275"/>
    </row>
    <row r="108" spans="1:164" s="136" customFormat="1" ht="15.75" thickBot="1" x14ac:dyDescent="0.3">
      <c r="A108" s="19"/>
      <c r="B108" s="241" t="s">
        <v>2039</v>
      </c>
      <c r="C108" s="237" t="s">
        <v>2023</v>
      </c>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c r="BQ108" s="240"/>
      <c r="BR108" s="240"/>
      <c r="BS108" s="240"/>
      <c r="BT108" s="240"/>
      <c r="BU108" s="240"/>
      <c r="BV108" s="240"/>
      <c r="BW108" s="240"/>
      <c r="BX108" s="240"/>
      <c r="BY108" s="240"/>
      <c r="BZ108" s="240"/>
      <c r="CA108" s="240"/>
      <c r="CB108" s="240"/>
      <c r="CC108" s="240"/>
      <c r="CD108" s="240"/>
      <c r="CE108" s="240"/>
      <c r="CF108" s="240"/>
      <c r="CG108" s="240"/>
      <c r="CH108" s="240"/>
      <c r="CI108" s="240"/>
      <c r="CJ108" s="240"/>
      <c r="CK108" s="240"/>
      <c r="CL108" s="240"/>
      <c r="CM108" s="240"/>
      <c r="CN108" s="240"/>
      <c r="CO108" s="249">
        <v>281</v>
      </c>
      <c r="CP108" s="240"/>
      <c r="CQ108" s="240"/>
      <c r="CR108" s="240"/>
      <c r="CS108" s="240"/>
      <c r="CT108" s="240"/>
      <c r="CU108" s="240"/>
      <c r="CV108" s="249">
        <v>318</v>
      </c>
      <c r="CW108" s="240"/>
      <c r="CX108" s="240"/>
      <c r="CY108" s="240"/>
      <c r="CZ108" s="240"/>
      <c r="DA108" s="240"/>
      <c r="DB108" s="240"/>
      <c r="DC108" s="249">
        <v>333</v>
      </c>
      <c r="DD108" s="240"/>
      <c r="DE108" s="240"/>
      <c r="DF108" s="240"/>
      <c r="DG108" s="240"/>
      <c r="DH108" s="240"/>
      <c r="DI108" s="240"/>
      <c r="DJ108" s="249">
        <v>374</v>
      </c>
      <c r="DK108" s="240"/>
      <c r="DL108" s="240"/>
      <c r="DM108" s="240"/>
      <c r="DN108" s="240"/>
      <c r="DO108" s="240"/>
      <c r="DP108" s="240"/>
      <c r="DQ108" s="249">
        <v>396</v>
      </c>
      <c r="DR108" s="240"/>
      <c r="DS108" s="240"/>
      <c r="DT108" s="240"/>
      <c r="DU108" s="240"/>
      <c r="DV108" s="240"/>
      <c r="DW108" s="240"/>
      <c r="DX108" s="249">
        <v>441</v>
      </c>
      <c r="DY108" s="240"/>
      <c r="DZ108" s="240"/>
      <c r="EA108" s="240"/>
      <c r="EB108" s="240"/>
      <c r="EC108" s="240"/>
      <c r="ED108" s="240"/>
      <c r="EE108" s="249">
        <v>459</v>
      </c>
      <c r="EF108" s="240"/>
      <c r="EG108" s="240"/>
      <c r="EH108" s="240"/>
      <c r="EI108" s="240"/>
      <c r="EJ108" s="240"/>
      <c r="EK108" s="240"/>
      <c r="EL108" s="249">
        <v>458</v>
      </c>
      <c r="EM108" s="240"/>
      <c r="EN108" s="240"/>
      <c r="EO108" s="240"/>
      <c r="EP108" s="240"/>
      <c r="EQ108" s="240"/>
      <c r="ER108" s="240"/>
      <c r="ES108" s="249">
        <v>466</v>
      </c>
      <c r="ET108" s="240"/>
      <c r="EU108" s="240"/>
      <c r="EV108" s="240"/>
      <c r="EW108" s="240"/>
      <c r="EX108" s="240"/>
      <c r="EY108" s="240"/>
      <c r="EZ108" s="116"/>
      <c r="FA108" s="116"/>
      <c r="FB108" s="116"/>
      <c r="FC108" s="180" t="str">
        <f t="shared" si="289"/>
        <v xml:space="preserve">Missing - No match </v>
      </c>
      <c r="FD108" s="289">
        <f t="shared" si="290"/>
        <v>466</v>
      </c>
      <c r="FE108" s="289"/>
      <c r="FF108" s="244">
        <f t="shared" si="291"/>
        <v>1.6561822511284074E-2</v>
      </c>
      <c r="FG108" s="246"/>
      <c r="FH108" s="275"/>
    </row>
    <row r="109" spans="1:164" s="136" customFormat="1" ht="15.75" thickBot="1" x14ac:dyDescent="0.3">
      <c r="A109" s="19"/>
      <c r="C109" s="141" t="s">
        <v>2042</v>
      </c>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c r="AA109" s="159"/>
      <c r="AB109" s="159"/>
      <c r="AC109" s="159"/>
      <c r="AD109" s="159"/>
      <c r="AE109" s="159"/>
      <c r="AF109" s="159"/>
      <c r="AG109" s="159"/>
      <c r="AH109" s="159"/>
      <c r="AI109" s="159"/>
      <c r="AJ109" s="159"/>
      <c r="AK109" s="159"/>
      <c r="AL109" s="159"/>
      <c r="AM109" s="159"/>
      <c r="AN109" s="159"/>
      <c r="AO109" s="159"/>
      <c r="AP109" s="159"/>
      <c r="AQ109" s="159"/>
      <c r="AR109" s="159"/>
      <c r="AS109" s="159"/>
      <c r="AT109" s="159"/>
      <c r="AU109" s="159"/>
      <c r="AV109" s="159"/>
      <c r="AW109" s="159"/>
      <c r="AX109" s="159"/>
      <c r="AY109" s="159"/>
      <c r="AZ109" s="159"/>
      <c r="BA109" s="159"/>
      <c r="BB109" s="159"/>
      <c r="BC109" s="159"/>
      <c r="BD109" s="159"/>
      <c r="BE109" s="159"/>
      <c r="BF109" s="159"/>
      <c r="BG109" s="159"/>
      <c r="BH109" s="159"/>
      <c r="BI109" s="159"/>
      <c r="BJ109" s="159"/>
      <c r="BK109" s="159"/>
      <c r="BL109" s="159"/>
      <c r="BM109" s="159"/>
      <c r="BN109" s="159"/>
      <c r="BO109" s="159"/>
      <c r="BP109" s="159"/>
      <c r="BQ109" s="159"/>
      <c r="BR109" s="159"/>
      <c r="BS109" s="159"/>
      <c r="BT109" s="159"/>
      <c r="BU109" s="159"/>
      <c r="BV109" s="159"/>
      <c r="BW109" s="159"/>
      <c r="BX109" s="159"/>
      <c r="BY109" s="159"/>
      <c r="BZ109" s="159"/>
      <c r="CA109" s="159"/>
      <c r="CB109" s="159"/>
      <c r="CC109" s="159"/>
      <c r="CD109" s="159"/>
      <c r="CE109" s="159"/>
      <c r="CF109" s="159"/>
      <c r="CG109" s="159"/>
      <c r="CH109" s="159"/>
      <c r="CI109" s="159"/>
      <c r="CJ109" s="159"/>
      <c r="CK109" s="159"/>
      <c r="CL109" s="159"/>
      <c r="CM109" s="159"/>
      <c r="CN109" s="159"/>
      <c r="CO109" s="159">
        <f>SUM(CO91:CO108)-CO55</f>
        <v>-1968</v>
      </c>
      <c r="CP109" s="159"/>
      <c r="CQ109" s="159"/>
      <c r="CR109" s="159"/>
      <c r="CS109" s="159"/>
      <c r="CT109" s="159"/>
      <c r="CU109" s="159"/>
      <c r="CV109" s="159">
        <f>SUM(CV91:CV108)-CV55</f>
        <v>-1336</v>
      </c>
      <c r="CW109" s="159"/>
      <c r="CX109" s="159"/>
      <c r="CY109" s="159"/>
      <c r="CZ109" s="159"/>
      <c r="DA109" s="159"/>
      <c r="DB109" s="159"/>
      <c r="DC109" s="159">
        <f>SUM(DC91:DC108)-DC55</f>
        <v>-995</v>
      </c>
      <c r="DD109" s="159"/>
      <c r="DE109" s="159"/>
      <c r="DF109" s="159"/>
      <c r="DG109" s="159"/>
      <c r="DH109" s="159"/>
      <c r="DI109" s="159"/>
      <c r="DJ109" s="159">
        <f>SUM(DJ91:DJ108)-DJ55</f>
        <v>-571</v>
      </c>
      <c r="DK109" s="159"/>
      <c r="DL109" s="159"/>
      <c r="DM109" s="159"/>
      <c r="DN109" s="159"/>
      <c r="DO109" s="159"/>
      <c r="DP109" s="159"/>
      <c r="DQ109" s="159">
        <f>SUM(DQ91:DQ108)-DQ55</f>
        <v>-554</v>
      </c>
      <c r="DR109" s="159"/>
      <c r="DS109" s="159"/>
      <c r="DT109" s="159"/>
      <c r="DU109" s="159"/>
      <c r="DV109" s="159"/>
      <c r="DW109" s="159"/>
      <c r="DX109" s="159">
        <f>SUM(DX91:DX108)-DX55</f>
        <v>-519</v>
      </c>
      <c r="DY109" s="159"/>
      <c r="DZ109" s="159"/>
      <c r="EA109" s="159"/>
      <c r="EB109" s="159"/>
      <c r="EC109" s="159"/>
      <c r="ED109" s="159"/>
      <c r="EE109" s="159">
        <f>SUM(EE91:EE108)-EE55</f>
        <v>-254</v>
      </c>
      <c r="EF109" s="159"/>
      <c r="EG109" s="159"/>
      <c r="EH109" s="159"/>
      <c r="EI109" s="159"/>
      <c r="EJ109" s="159"/>
      <c r="EK109" s="159"/>
      <c r="EL109" s="159">
        <f>SUM(EL91:EL108)-EL55</f>
        <v>-147</v>
      </c>
      <c r="EM109" s="159"/>
      <c r="EN109" s="159"/>
      <c r="EO109" s="159"/>
      <c r="EP109" s="159"/>
      <c r="EQ109" s="159"/>
      <c r="ER109" s="159"/>
      <c r="ES109" s="159">
        <f>SUM(ES91:ES108)-ES55</f>
        <v>-76</v>
      </c>
      <c r="ET109" s="159"/>
      <c r="EU109" s="159"/>
      <c r="EV109" s="159"/>
      <c r="EW109" s="159"/>
      <c r="EX109" s="159"/>
      <c r="EY109" s="159"/>
      <c r="EZ109" s="159"/>
      <c r="FA109" s="159"/>
      <c r="FB109" s="159"/>
      <c r="FC109" s="255" t="s">
        <v>2045</v>
      </c>
      <c r="FD109" s="287">
        <f>SUM(FD91:FD108)</f>
        <v>28137</v>
      </c>
      <c r="FE109" s="287"/>
      <c r="FF109" s="243"/>
      <c r="FG109" s="242"/>
      <c r="FH109" s="283"/>
    </row>
    <row r="110" spans="1:164" s="136" customFormat="1" ht="15.75" customHeight="1" x14ac:dyDescent="0.25">
      <c r="A110" s="116"/>
      <c r="B110" s="116"/>
      <c r="C110" s="221"/>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34"/>
      <c r="BE110" s="134"/>
      <c r="BF110" s="134"/>
      <c r="BG110" s="134"/>
      <c r="BH110" s="134"/>
      <c r="BI110" s="134"/>
      <c r="BJ110" s="134"/>
      <c r="BK110" s="134"/>
      <c r="BL110" s="134"/>
      <c r="BM110" s="134"/>
      <c r="BN110" s="134"/>
      <c r="BO110" s="134"/>
      <c r="BP110" s="134"/>
      <c r="BQ110" s="134"/>
      <c r="BR110" s="134"/>
      <c r="BS110" s="134"/>
      <c r="BT110" s="134"/>
      <c r="BU110" s="134"/>
      <c r="BV110" s="134"/>
      <c r="BW110" s="134"/>
      <c r="BX110" s="134"/>
      <c r="BY110" s="134"/>
      <c r="BZ110" s="134"/>
      <c r="CA110" s="134"/>
      <c r="CB110" s="134"/>
      <c r="CC110" s="134"/>
      <c r="CD110" s="134"/>
      <c r="CE110" s="134"/>
      <c r="CF110" s="134"/>
      <c r="CG110" s="134"/>
      <c r="CH110" s="134"/>
      <c r="CI110" s="134"/>
      <c r="CJ110" s="134"/>
      <c r="CK110" s="134"/>
      <c r="CL110" s="134"/>
      <c r="CM110" s="134"/>
      <c r="CN110" s="134"/>
      <c r="CO110" s="134"/>
      <c r="CP110" s="134"/>
      <c r="CQ110" s="134"/>
      <c r="CR110" s="134"/>
      <c r="CS110" s="134"/>
      <c r="CT110" s="134"/>
      <c r="CU110" s="134"/>
      <c r="CV110" s="134"/>
      <c r="CW110" s="134"/>
      <c r="CX110" s="134"/>
      <c r="CY110" s="134"/>
      <c r="CZ110" s="134"/>
      <c r="DA110" s="134"/>
      <c r="DB110" s="134"/>
      <c r="DC110" s="134"/>
      <c r="DD110" s="134"/>
      <c r="DE110" s="134"/>
      <c r="DF110" s="134"/>
      <c r="DG110" s="134"/>
      <c r="DH110" s="134"/>
      <c r="DI110" s="134"/>
      <c r="DJ110" s="134"/>
      <c r="DK110" s="134"/>
      <c r="DL110" s="134"/>
      <c r="DM110" s="134"/>
      <c r="DN110" s="134"/>
      <c r="DO110" s="134"/>
      <c r="DP110" s="134"/>
      <c r="DQ110" s="134"/>
      <c r="DR110" s="134"/>
      <c r="DS110" s="134"/>
      <c r="DT110" s="134"/>
      <c r="DU110" s="134"/>
      <c r="DV110" s="134"/>
      <c r="DW110" s="134"/>
      <c r="DX110" s="134"/>
      <c r="DY110" s="134"/>
      <c r="DZ110" s="134"/>
      <c r="EA110" s="134"/>
      <c r="EB110" s="134"/>
      <c r="EC110" s="134"/>
      <c r="ED110" s="134"/>
      <c r="EE110" s="134"/>
      <c r="EF110" s="134"/>
      <c r="EG110" s="134"/>
      <c r="EH110" s="134"/>
      <c r="EI110" s="134"/>
      <c r="EJ110" s="134"/>
      <c r="EK110" s="134"/>
      <c r="EL110" s="134"/>
      <c r="EM110" s="134"/>
      <c r="EN110" s="134"/>
      <c r="EO110" s="134"/>
      <c r="EP110" s="134"/>
      <c r="EQ110" s="134"/>
      <c r="ER110" s="134"/>
      <c r="ES110" s="134"/>
      <c r="ET110" s="134"/>
      <c r="EU110" s="134"/>
      <c r="EV110" s="134"/>
      <c r="EW110" s="134"/>
      <c r="EX110" s="134"/>
      <c r="EY110" s="134"/>
      <c r="EZ110" s="116"/>
      <c r="FA110" s="116"/>
      <c r="FB110" s="116"/>
      <c r="FC110" s="562" t="s">
        <v>2088</v>
      </c>
      <c r="FD110" s="563"/>
      <c r="FE110" s="563"/>
      <c r="FF110" s="563"/>
      <c r="FG110" s="563"/>
      <c r="FH110" s="564"/>
    </row>
    <row r="111" spans="1:164" s="136" customFormat="1" ht="15.75" customHeight="1" x14ac:dyDescent="0.25">
      <c r="A111" s="116"/>
      <c r="B111" s="324" t="s">
        <v>2142</v>
      </c>
      <c r="C111" s="221"/>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34"/>
      <c r="BE111" s="134"/>
      <c r="BF111" s="134"/>
      <c r="BG111" s="134"/>
      <c r="BH111" s="134"/>
      <c r="BI111" s="134"/>
      <c r="BJ111" s="134"/>
      <c r="BK111" s="134"/>
      <c r="BL111" s="134"/>
      <c r="BM111" s="134"/>
      <c r="BN111" s="134"/>
      <c r="BO111" s="134"/>
      <c r="BP111" s="134"/>
      <c r="BQ111" s="134"/>
      <c r="BR111" s="134"/>
      <c r="BS111" s="134"/>
      <c r="BT111" s="134"/>
      <c r="BU111" s="134"/>
      <c r="BV111" s="134"/>
      <c r="BW111" s="134"/>
      <c r="BX111" s="134"/>
      <c r="BY111" s="134"/>
      <c r="BZ111" s="134"/>
      <c r="CA111" s="134"/>
      <c r="CB111" s="134"/>
      <c r="CC111" s="134"/>
      <c r="CD111" s="134"/>
      <c r="CE111" s="134"/>
      <c r="CF111" s="134"/>
      <c r="CG111" s="134"/>
      <c r="CH111" s="134"/>
      <c r="CI111" s="134"/>
      <c r="CJ111" s="134"/>
      <c r="CK111" s="134"/>
      <c r="CL111" s="134"/>
      <c r="CM111" s="134"/>
      <c r="CN111" s="134"/>
      <c r="CO111" s="134"/>
      <c r="CP111" s="134"/>
      <c r="CQ111" s="134"/>
      <c r="CR111" s="134"/>
      <c r="CS111" s="134"/>
      <c r="CT111" s="134"/>
      <c r="CU111" s="134"/>
      <c r="CV111" s="134"/>
      <c r="CW111" s="134"/>
      <c r="CX111" s="134"/>
      <c r="CY111" s="134"/>
      <c r="CZ111" s="134"/>
      <c r="DA111" s="134"/>
      <c r="DB111" s="134"/>
      <c r="DC111" s="134"/>
      <c r="DD111" s="134"/>
      <c r="DE111" s="134"/>
      <c r="DF111" s="134"/>
      <c r="DG111" s="134"/>
      <c r="DH111" s="134"/>
      <c r="DI111" s="134"/>
      <c r="DJ111" s="134"/>
      <c r="DK111" s="134"/>
      <c r="DL111" s="134"/>
      <c r="DM111" s="134"/>
      <c r="DN111" s="134"/>
      <c r="DO111" s="134"/>
      <c r="DP111" s="134"/>
      <c r="DQ111" s="134"/>
      <c r="DR111" s="134"/>
      <c r="DS111" s="134"/>
      <c r="DT111" s="134"/>
      <c r="DU111" s="134"/>
      <c r="DV111" s="134"/>
      <c r="DW111" s="134"/>
      <c r="DX111" s="134"/>
      <c r="DY111" s="134"/>
      <c r="DZ111" s="134"/>
      <c r="EA111" s="134"/>
      <c r="EB111" s="134"/>
      <c r="EC111" s="134"/>
      <c r="ED111" s="134"/>
      <c r="EE111" s="134"/>
      <c r="EF111" s="134"/>
      <c r="EG111" s="134"/>
      <c r="EH111" s="134"/>
      <c r="EI111" s="134"/>
      <c r="EJ111" s="134"/>
      <c r="EK111" s="134"/>
      <c r="EL111" s="134"/>
      <c r="EM111" s="134"/>
      <c r="EN111" s="134"/>
      <c r="EO111" s="134"/>
      <c r="EP111" s="134"/>
      <c r="EQ111" s="134"/>
      <c r="ER111" s="134"/>
      <c r="ES111" s="134"/>
      <c r="ET111" s="134"/>
      <c r="EU111" s="134"/>
      <c r="EV111" s="134"/>
      <c r="EW111" s="134"/>
      <c r="EX111" s="134"/>
      <c r="EY111" s="134"/>
      <c r="EZ111" s="116"/>
      <c r="FA111" s="116"/>
      <c r="FB111" s="116"/>
      <c r="FC111" s="565"/>
      <c r="FD111" s="566"/>
      <c r="FE111" s="566"/>
      <c r="FF111" s="566"/>
      <c r="FG111" s="566"/>
      <c r="FH111" s="567"/>
    </row>
    <row r="112" spans="1:164" s="136" customFormat="1" ht="15.75" customHeight="1" x14ac:dyDescent="0.25">
      <c r="A112" s="116"/>
      <c r="B112" s="241" t="s">
        <v>2143</v>
      </c>
      <c r="C112" s="237" t="s">
        <v>2141</v>
      </c>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240"/>
      <c r="BE112" s="240"/>
      <c r="BF112" s="240"/>
      <c r="BG112" s="240"/>
      <c r="BH112" s="240"/>
      <c r="BI112" s="240"/>
      <c r="BJ112" s="240"/>
      <c r="BK112" s="240"/>
      <c r="BL112" s="240"/>
      <c r="BM112" s="240"/>
      <c r="BN112" s="240"/>
      <c r="BO112" s="240"/>
      <c r="BP112" s="240"/>
      <c r="BQ112" s="240"/>
      <c r="BR112" s="240"/>
      <c r="BS112" s="240"/>
      <c r="BT112" s="240"/>
      <c r="BU112" s="240"/>
      <c r="BV112" s="240"/>
      <c r="BW112" s="240"/>
      <c r="BX112" s="240"/>
      <c r="BY112" s="240"/>
      <c r="BZ112" s="240"/>
      <c r="CA112" s="240"/>
      <c r="CB112" s="240"/>
      <c r="CC112" s="240"/>
      <c r="CD112" s="240"/>
      <c r="CE112" s="240"/>
      <c r="CF112" s="240"/>
      <c r="CG112" s="240"/>
      <c r="CH112" s="240"/>
      <c r="CI112" s="240"/>
      <c r="CJ112" s="240"/>
      <c r="CK112" s="240"/>
      <c r="CL112" s="240"/>
      <c r="CM112" s="240"/>
      <c r="CN112" s="240"/>
      <c r="CO112" s="240"/>
      <c r="CP112" s="240"/>
      <c r="CQ112" s="240"/>
      <c r="CR112" s="240"/>
      <c r="CS112" s="240"/>
      <c r="CT112" s="240"/>
      <c r="CU112" s="240"/>
      <c r="CV112" s="249">
        <v>7</v>
      </c>
      <c r="CW112" s="240"/>
      <c r="CX112" s="240"/>
      <c r="CY112" s="240"/>
      <c r="CZ112" s="240"/>
      <c r="DA112" s="240"/>
      <c r="DB112" s="240"/>
      <c r="DC112" s="249">
        <v>8</v>
      </c>
      <c r="DD112" s="240"/>
      <c r="DE112" s="240"/>
      <c r="DF112" s="240"/>
      <c r="DG112" s="240"/>
      <c r="DH112" s="240"/>
      <c r="DI112" s="240"/>
      <c r="DJ112" s="249">
        <v>9</v>
      </c>
      <c r="DK112" s="240"/>
      <c r="DL112" s="240"/>
      <c r="DM112" s="240"/>
      <c r="DN112" s="240"/>
      <c r="DO112" s="240"/>
      <c r="DP112" s="240"/>
      <c r="DQ112" s="249">
        <v>11</v>
      </c>
      <c r="DR112" s="240"/>
      <c r="DS112" s="240"/>
      <c r="DT112" s="240"/>
      <c r="DU112" s="240"/>
      <c r="DV112" s="240"/>
      <c r="DW112" s="240"/>
      <c r="DX112" s="249">
        <v>13</v>
      </c>
      <c r="DY112" s="240"/>
      <c r="DZ112" s="240"/>
      <c r="EA112" s="240"/>
      <c r="EB112" s="240"/>
      <c r="EC112" s="240"/>
      <c r="ED112" s="240"/>
      <c r="EE112" s="249">
        <v>15</v>
      </c>
      <c r="EF112" s="240"/>
      <c r="EG112" s="240"/>
      <c r="EH112" s="240"/>
      <c r="EI112" s="240"/>
      <c r="EJ112" s="240"/>
      <c r="EK112" s="240"/>
      <c r="EL112" s="249">
        <v>15</v>
      </c>
      <c r="EM112" s="240"/>
      <c r="EN112" s="240"/>
      <c r="EO112" s="240"/>
      <c r="EP112" s="240"/>
      <c r="EQ112" s="240"/>
      <c r="ER112" s="240"/>
      <c r="ES112" s="249">
        <v>15</v>
      </c>
      <c r="ET112" s="240"/>
      <c r="EU112" s="240"/>
      <c r="EV112" s="240"/>
      <c r="EW112" s="240"/>
      <c r="EX112" s="240"/>
      <c r="EY112" s="240"/>
      <c r="EZ112" s="116"/>
      <c r="FA112" s="116"/>
      <c r="FB112" s="116"/>
      <c r="FC112" s="247"/>
      <c r="FD112" s="247"/>
      <c r="FE112" s="247"/>
      <c r="FF112" s="247"/>
      <c r="FG112" s="247"/>
      <c r="FH112" s="247"/>
    </row>
    <row r="113" spans="1:164" s="136" customFormat="1" ht="15.75" customHeight="1" x14ac:dyDescent="0.25">
      <c r="A113" s="116"/>
      <c r="B113" s="116"/>
      <c r="C113" s="237" t="s">
        <v>2002</v>
      </c>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240"/>
      <c r="BE113" s="240"/>
      <c r="BF113" s="240"/>
      <c r="BG113" s="240"/>
      <c r="BH113" s="240"/>
      <c r="BI113" s="240"/>
      <c r="BJ113" s="240"/>
      <c r="BK113" s="240"/>
      <c r="BL113" s="240"/>
      <c r="BM113" s="240"/>
      <c r="BN113" s="240"/>
      <c r="BO113" s="240"/>
      <c r="BP113" s="240"/>
      <c r="BQ113" s="240"/>
      <c r="BR113" s="240"/>
      <c r="BS113" s="240"/>
      <c r="BT113" s="240"/>
      <c r="BU113" s="240"/>
      <c r="BV113" s="240"/>
      <c r="BW113" s="240"/>
      <c r="BX113" s="240"/>
      <c r="BY113" s="240"/>
      <c r="BZ113" s="240"/>
      <c r="CA113" s="240"/>
      <c r="CB113" s="240"/>
      <c r="CC113" s="240"/>
      <c r="CD113" s="240"/>
      <c r="CE113" s="240"/>
      <c r="CF113" s="240"/>
      <c r="CG113" s="240"/>
      <c r="CH113" s="240"/>
      <c r="CI113" s="240"/>
      <c r="CJ113" s="240"/>
      <c r="CK113" s="240"/>
      <c r="CL113" s="240"/>
      <c r="CM113" s="240"/>
      <c r="CN113" s="240"/>
      <c r="CO113" s="240"/>
      <c r="CP113" s="240"/>
      <c r="CQ113" s="240"/>
      <c r="CR113" s="240"/>
      <c r="CS113" s="240"/>
      <c r="CT113" s="240"/>
      <c r="CU113" s="240"/>
      <c r="CV113" s="249">
        <v>117</v>
      </c>
      <c r="CW113" s="240"/>
      <c r="CX113" s="240"/>
      <c r="CY113" s="240"/>
      <c r="CZ113" s="240"/>
      <c r="DA113" s="240"/>
      <c r="DB113" s="240"/>
      <c r="DC113" s="249">
        <v>127</v>
      </c>
      <c r="DD113" s="240"/>
      <c r="DE113" s="240"/>
      <c r="DF113" s="240"/>
      <c r="DG113" s="240"/>
      <c r="DH113" s="240"/>
      <c r="DI113" s="240"/>
      <c r="DJ113" s="249">
        <v>142</v>
      </c>
      <c r="DK113" s="240"/>
      <c r="DL113" s="240"/>
      <c r="DM113" s="240"/>
      <c r="DN113" s="240"/>
      <c r="DO113" s="240"/>
      <c r="DP113" s="240"/>
      <c r="DQ113" s="249">
        <v>150</v>
      </c>
      <c r="DR113" s="240"/>
      <c r="DS113" s="240"/>
      <c r="DT113" s="240"/>
      <c r="DU113" s="240"/>
      <c r="DV113" s="240"/>
      <c r="DW113" s="240"/>
      <c r="DX113" s="249">
        <v>150</v>
      </c>
      <c r="DY113" s="240"/>
      <c r="DZ113" s="240"/>
      <c r="EA113" s="240"/>
      <c r="EB113" s="240"/>
      <c r="EC113" s="240"/>
      <c r="ED113" s="240"/>
      <c r="EE113" s="249">
        <v>158</v>
      </c>
      <c r="EF113" s="240"/>
      <c r="EG113" s="240"/>
      <c r="EH113" s="240"/>
      <c r="EI113" s="240"/>
      <c r="EJ113" s="240"/>
      <c r="EK113" s="240"/>
      <c r="EL113" s="249">
        <v>164</v>
      </c>
      <c r="EM113" s="240"/>
      <c r="EN113" s="240"/>
      <c r="EO113" s="240"/>
      <c r="EP113" s="240"/>
      <c r="EQ113" s="240"/>
      <c r="ER113" s="240"/>
      <c r="ES113" s="249">
        <v>173</v>
      </c>
      <c r="ET113" s="240"/>
      <c r="EU113" s="240"/>
      <c r="EV113" s="240"/>
      <c r="EW113" s="240"/>
      <c r="EX113" s="240"/>
      <c r="EY113" s="240"/>
      <c r="EZ113" s="116"/>
      <c r="FA113" s="116"/>
      <c r="FB113" s="116"/>
      <c r="FC113" s="247"/>
      <c r="FD113" s="247"/>
      <c r="FE113" s="247"/>
      <c r="FF113" s="247"/>
      <c r="FG113" s="247"/>
      <c r="FH113" s="247"/>
    </row>
    <row r="114" spans="1:164" s="136" customFormat="1" ht="15.75" customHeight="1" x14ac:dyDescent="0.25">
      <c r="A114" s="116"/>
      <c r="B114" s="116"/>
      <c r="C114" s="237" t="s">
        <v>2003</v>
      </c>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240"/>
      <c r="BE114" s="240"/>
      <c r="BF114" s="240"/>
      <c r="BG114" s="240"/>
      <c r="BH114" s="240"/>
      <c r="BI114" s="240"/>
      <c r="BJ114" s="240"/>
      <c r="BK114" s="240"/>
      <c r="BL114" s="240"/>
      <c r="BM114" s="240"/>
      <c r="BN114" s="240"/>
      <c r="BO114" s="240"/>
      <c r="BP114" s="240"/>
      <c r="BQ114" s="240"/>
      <c r="BR114" s="240"/>
      <c r="BS114" s="240"/>
      <c r="BT114" s="240"/>
      <c r="BU114" s="240"/>
      <c r="BV114" s="240"/>
      <c r="BW114" s="240"/>
      <c r="BX114" s="240"/>
      <c r="BY114" s="240"/>
      <c r="BZ114" s="240"/>
      <c r="CA114" s="240"/>
      <c r="CB114" s="240"/>
      <c r="CC114" s="240"/>
      <c r="CD114" s="240"/>
      <c r="CE114" s="240"/>
      <c r="CF114" s="240"/>
      <c r="CG114" s="240"/>
      <c r="CH114" s="240"/>
      <c r="CI114" s="240"/>
      <c r="CJ114" s="240"/>
      <c r="CK114" s="240"/>
      <c r="CL114" s="240"/>
      <c r="CM114" s="240"/>
      <c r="CN114" s="240"/>
      <c r="CO114" s="240"/>
      <c r="CP114" s="240"/>
      <c r="CQ114" s="240"/>
      <c r="CR114" s="240"/>
      <c r="CS114" s="240"/>
      <c r="CT114" s="240"/>
      <c r="CU114" s="240"/>
      <c r="CV114" s="249">
        <v>1401</v>
      </c>
      <c r="CW114" s="240"/>
      <c r="CX114" s="240"/>
      <c r="CY114" s="240"/>
      <c r="CZ114" s="240"/>
      <c r="DA114" s="240"/>
      <c r="DB114" s="240"/>
      <c r="DC114" s="249">
        <v>1554</v>
      </c>
      <c r="DD114" s="240"/>
      <c r="DE114" s="240"/>
      <c r="DF114" s="240"/>
      <c r="DG114" s="240"/>
      <c r="DH114" s="240"/>
      <c r="DI114" s="240"/>
      <c r="DJ114" s="249">
        <v>1685</v>
      </c>
      <c r="DK114" s="240"/>
      <c r="DL114" s="240"/>
      <c r="DM114" s="240"/>
      <c r="DN114" s="240"/>
      <c r="DO114" s="240"/>
      <c r="DP114" s="240"/>
      <c r="DQ114" s="249">
        <v>1758</v>
      </c>
      <c r="DR114" s="240"/>
      <c r="DS114" s="240"/>
      <c r="DT114" s="240"/>
      <c r="DU114" s="240"/>
      <c r="DV114" s="240"/>
      <c r="DW114" s="240"/>
      <c r="DX114" s="249">
        <v>1814</v>
      </c>
      <c r="DY114" s="240"/>
      <c r="DZ114" s="240"/>
      <c r="EA114" s="240"/>
      <c r="EB114" s="240"/>
      <c r="EC114" s="240"/>
      <c r="ED114" s="240"/>
      <c r="EE114" s="249">
        <v>1873</v>
      </c>
      <c r="EF114" s="240"/>
      <c r="EG114" s="240"/>
      <c r="EH114" s="240"/>
      <c r="EI114" s="240"/>
      <c r="EJ114" s="240"/>
      <c r="EK114" s="240"/>
      <c r="EL114" s="249">
        <v>1914</v>
      </c>
      <c r="EM114" s="240"/>
      <c r="EN114" s="240"/>
      <c r="EO114" s="240"/>
      <c r="EP114" s="240"/>
      <c r="EQ114" s="240"/>
      <c r="ER114" s="240"/>
      <c r="ES114" s="249">
        <v>1931</v>
      </c>
      <c r="ET114" s="240"/>
      <c r="EU114" s="240"/>
      <c r="EV114" s="240"/>
      <c r="EW114" s="240"/>
      <c r="EX114" s="240"/>
      <c r="EY114" s="240"/>
      <c r="EZ114" s="116"/>
      <c r="FA114" s="116"/>
      <c r="FB114" s="116"/>
      <c r="FC114" s="303" t="s">
        <v>2362</v>
      </c>
      <c r="FD114" s="374"/>
      <c r="FE114" s="374"/>
      <c r="FF114" s="375"/>
      <c r="FG114" s="274"/>
      <c r="FH114" s="282"/>
    </row>
    <row r="115" spans="1:164" s="136" customFormat="1" ht="15.75" customHeight="1" x14ac:dyDescent="0.25">
      <c r="A115" s="116"/>
      <c r="B115" s="116"/>
      <c r="C115" s="237" t="s">
        <v>2004</v>
      </c>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240"/>
      <c r="BE115" s="240"/>
      <c r="BF115" s="240"/>
      <c r="BG115" s="240"/>
      <c r="BH115" s="240"/>
      <c r="BI115" s="240"/>
      <c r="BJ115" s="240"/>
      <c r="BK115" s="240"/>
      <c r="BL115" s="240"/>
      <c r="BM115" s="240"/>
      <c r="BN115" s="240"/>
      <c r="BO115" s="240"/>
      <c r="BP115" s="240"/>
      <c r="BQ115" s="240"/>
      <c r="BR115" s="240"/>
      <c r="BS115" s="240"/>
      <c r="BT115" s="240"/>
      <c r="BU115" s="240"/>
      <c r="BV115" s="240"/>
      <c r="BW115" s="240"/>
      <c r="BX115" s="240"/>
      <c r="BY115" s="240"/>
      <c r="BZ115" s="240"/>
      <c r="CA115" s="240"/>
      <c r="CB115" s="240"/>
      <c r="CC115" s="240"/>
      <c r="CD115" s="240"/>
      <c r="CE115" s="240"/>
      <c r="CF115" s="240"/>
      <c r="CG115" s="240"/>
      <c r="CH115" s="240"/>
      <c r="CI115" s="240"/>
      <c r="CJ115" s="240"/>
      <c r="CK115" s="240"/>
      <c r="CL115" s="240"/>
      <c r="CM115" s="240"/>
      <c r="CN115" s="240"/>
      <c r="CO115" s="240"/>
      <c r="CP115" s="240"/>
      <c r="CQ115" s="240"/>
      <c r="CR115" s="240"/>
      <c r="CS115" s="240"/>
      <c r="CT115" s="240"/>
      <c r="CU115" s="240"/>
      <c r="CV115" s="249">
        <v>7270</v>
      </c>
      <c r="CW115" s="240"/>
      <c r="CX115" s="240"/>
      <c r="CY115" s="240"/>
      <c r="CZ115" s="240"/>
      <c r="DA115" s="240"/>
      <c r="DB115" s="240"/>
      <c r="DC115" s="249">
        <v>8066</v>
      </c>
      <c r="DD115" s="240"/>
      <c r="DE115" s="240"/>
      <c r="DF115" s="240"/>
      <c r="DG115" s="240"/>
      <c r="DH115" s="240"/>
      <c r="DI115" s="240"/>
      <c r="DJ115" s="249">
        <v>8732</v>
      </c>
      <c r="DK115" s="240"/>
      <c r="DL115" s="240"/>
      <c r="DM115" s="240"/>
      <c r="DN115" s="240"/>
      <c r="DO115" s="240"/>
      <c r="DP115" s="240"/>
      <c r="DQ115" s="249">
        <v>9116</v>
      </c>
      <c r="DR115" s="240"/>
      <c r="DS115" s="240"/>
      <c r="DT115" s="240"/>
      <c r="DU115" s="240"/>
      <c r="DV115" s="240"/>
      <c r="DW115" s="240"/>
      <c r="DX115" s="249">
        <v>9448</v>
      </c>
      <c r="DY115" s="240"/>
      <c r="DZ115" s="240"/>
      <c r="EA115" s="240"/>
      <c r="EB115" s="240"/>
      <c r="EC115" s="240"/>
      <c r="ED115" s="240"/>
      <c r="EE115" s="249">
        <v>9778</v>
      </c>
      <c r="EF115" s="240"/>
      <c r="EG115" s="240"/>
      <c r="EH115" s="240"/>
      <c r="EI115" s="240"/>
      <c r="EJ115" s="240"/>
      <c r="EK115" s="240"/>
      <c r="EL115" s="249">
        <v>10001</v>
      </c>
      <c r="EM115" s="240"/>
      <c r="EN115" s="240"/>
      <c r="EO115" s="240"/>
      <c r="EP115" s="240"/>
      <c r="EQ115" s="240"/>
      <c r="ER115" s="240"/>
      <c r="ES115" s="249">
        <v>10140</v>
      </c>
      <c r="ET115" s="240"/>
      <c r="EU115" s="240"/>
      <c r="EV115" s="240"/>
      <c r="EW115" s="240"/>
      <c r="EX115" s="240"/>
      <c r="EY115" s="240"/>
      <c r="EZ115" s="116"/>
      <c r="FA115" s="116"/>
      <c r="FB115" s="116"/>
      <c r="FC115" s="363" t="s">
        <v>2160</v>
      </c>
      <c r="FD115" s="274"/>
      <c r="FE115" s="274"/>
      <c r="FF115" s="282"/>
      <c r="FG115" s="247"/>
      <c r="FH115" s="360"/>
    </row>
    <row r="116" spans="1:164" s="136" customFormat="1" ht="15.75" customHeight="1" x14ac:dyDescent="0.25">
      <c r="A116" s="116"/>
      <c r="B116" s="116"/>
      <c r="C116" s="237" t="s">
        <v>2005</v>
      </c>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240"/>
      <c r="BE116" s="240"/>
      <c r="BF116" s="240"/>
      <c r="BG116" s="240"/>
      <c r="BH116" s="240"/>
      <c r="BI116" s="240"/>
      <c r="BJ116" s="240"/>
      <c r="BK116" s="240"/>
      <c r="BL116" s="240"/>
      <c r="BM116" s="240"/>
      <c r="BN116" s="240"/>
      <c r="BO116" s="240"/>
      <c r="BP116" s="240"/>
      <c r="BQ116" s="240"/>
      <c r="BR116" s="240"/>
      <c r="BS116" s="240"/>
      <c r="BT116" s="240"/>
      <c r="BU116" s="240"/>
      <c r="BV116" s="240"/>
      <c r="BW116" s="240"/>
      <c r="BX116" s="240"/>
      <c r="BY116" s="240"/>
      <c r="BZ116" s="240"/>
      <c r="CA116" s="240"/>
      <c r="CB116" s="240"/>
      <c r="CC116" s="240"/>
      <c r="CD116" s="240"/>
      <c r="CE116" s="240"/>
      <c r="CF116" s="240"/>
      <c r="CG116" s="240"/>
      <c r="CH116" s="240"/>
      <c r="CI116" s="240"/>
      <c r="CJ116" s="240"/>
      <c r="CK116" s="240"/>
      <c r="CL116" s="240"/>
      <c r="CM116" s="240"/>
      <c r="CN116" s="240"/>
      <c r="CO116" s="240"/>
      <c r="CP116" s="240"/>
      <c r="CQ116" s="240"/>
      <c r="CR116" s="240"/>
      <c r="CS116" s="240"/>
      <c r="CT116" s="240"/>
      <c r="CU116" s="240"/>
      <c r="CV116" s="249">
        <v>9925</v>
      </c>
      <c r="CW116" s="240"/>
      <c r="CX116" s="240"/>
      <c r="CY116" s="240"/>
      <c r="CZ116" s="240"/>
      <c r="DA116" s="240"/>
      <c r="DB116" s="240"/>
      <c r="DC116" s="249">
        <v>11169</v>
      </c>
      <c r="DD116" s="240"/>
      <c r="DE116" s="240"/>
      <c r="DF116" s="240"/>
      <c r="DG116" s="240"/>
      <c r="DH116" s="240"/>
      <c r="DI116" s="240"/>
      <c r="DJ116" s="249">
        <v>12140</v>
      </c>
      <c r="DK116" s="240"/>
      <c r="DL116" s="240"/>
      <c r="DM116" s="240"/>
      <c r="DN116" s="240"/>
      <c r="DO116" s="240"/>
      <c r="DP116" s="240"/>
      <c r="DQ116" s="249">
        <v>12764</v>
      </c>
      <c r="DR116" s="240"/>
      <c r="DS116" s="240"/>
      <c r="DT116" s="240"/>
      <c r="DU116" s="240"/>
      <c r="DV116" s="240"/>
      <c r="DW116" s="240"/>
      <c r="DX116" s="249">
        <v>13360</v>
      </c>
      <c r="DY116" s="240"/>
      <c r="DZ116" s="240"/>
      <c r="EA116" s="240"/>
      <c r="EB116" s="240"/>
      <c r="EC116" s="240"/>
      <c r="ED116" s="240"/>
      <c r="EE116" s="249">
        <v>13903</v>
      </c>
      <c r="EF116" s="240"/>
      <c r="EG116" s="240"/>
      <c r="EH116" s="240"/>
      <c r="EI116" s="240"/>
      <c r="EJ116" s="240"/>
      <c r="EK116" s="240"/>
      <c r="EL116" s="249">
        <v>14278</v>
      </c>
      <c r="EM116" s="240"/>
      <c r="EN116" s="240"/>
      <c r="EO116" s="240"/>
      <c r="EP116" s="240"/>
      <c r="EQ116" s="240"/>
      <c r="ER116" s="240"/>
      <c r="ES116" s="249">
        <v>14528</v>
      </c>
      <c r="ET116" s="240"/>
      <c r="EU116" s="240"/>
      <c r="EV116" s="240"/>
      <c r="EW116" s="240"/>
      <c r="EX116" s="240"/>
      <c r="EY116" s="240"/>
      <c r="EZ116" s="116"/>
      <c r="FA116" s="116"/>
      <c r="FB116" s="116"/>
      <c r="FC116" s="364" t="s">
        <v>2154</v>
      </c>
      <c r="FD116" s="568" t="s">
        <v>2157</v>
      </c>
      <c r="FE116" s="568"/>
      <c r="FF116" s="569"/>
      <c r="FG116" s="247"/>
      <c r="FH116" s="360"/>
    </row>
    <row r="117" spans="1:164" s="136" customFormat="1" ht="15.75" customHeight="1" x14ac:dyDescent="0.25">
      <c r="A117" s="116"/>
      <c r="B117" s="116"/>
      <c r="C117" s="237" t="s">
        <v>2144</v>
      </c>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240"/>
      <c r="BE117" s="240"/>
      <c r="BF117" s="240"/>
      <c r="BG117" s="240"/>
      <c r="BH117" s="240"/>
      <c r="BI117" s="240"/>
      <c r="BJ117" s="240"/>
      <c r="BK117" s="240"/>
      <c r="BL117" s="240"/>
      <c r="BM117" s="240"/>
      <c r="BN117" s="240"/>
      <c r="BO117" s="240"/>
      <c r="BP117" s="240"/>
      <c r="BQ117" s="240"/>
      <c r="BR117" s="240"/>
      <c r="BS117" s="240"/>
      <c r="BT117" s="240"/>
      <c r="BU117" s="240"/>
      <c r="BV117" s="240"/>
      <c r="BW117" s="240"/>
      <c r="BX117" s="240"/>
      <c r="BY117" s="240"/>
      <c r="BZ117" s="240"/>
      <c r="CA117" s="240"/>
      <c r="CB117" s="240"/>
      <c r="CC117" s="240"/>
      <c r="CD117" s="240"/>
      <c r="CE117" s="240"/>
      <c r="CF117" s="240"/>
      <c r="CG117" s="240"/>
      <c r="CH117" s="240"/>
      <c r="CI117" s="240"/>
      <c r="CJ117" s="240"/>
      <c r="CK117" s="240"/>
      <c r="CL117" s="240"/>
      <c r="CM117" s="240"/>
      <c r="CN117" s="240"/>
      <c r="CO117" s="240"/>
      <c r="CP117" s="240"/>
      <c r="CQ117" s="240"/>
      <c r="CR117" s="240"/>
      <c r="CS117" s="240"/>
      <c r="CT117" s="240"/>
      <c r="CU117" s="240"/>
      <c r="CV117" s="249">
        <v>0</v>
      </c>
      <c r="CW117" s="240"/>
      <c r="CX117" s="240"/>
      <c r="CY117" s="240"/>
      <c r="CZ117" s="240"/>
      <c r="DA117" s="240"/>
      <c r="DB117" s="240"/>
      <c r="DC117" s="249">
        <v>0</v>
      </c>
      <c r="DD117" s="240"/>
      <c r="DE117" s="240"/>
      <c r="DF117" s="240"/>
      <c r="DG117" s="240"/>
      <c r="DH117" s="240"/>
      <c r="DI117" s="240"/>
      <c r="DJ117" s="249">
        <v>0</v>
      </c>
      <c r="DK117" s="240"/>
      <c r="DL117" s="240"/>
      <c r="DM117" s="240"/>
      <c r="DN117" s="240"/>
      <c r="DO117" s="240"/>
      <c r="DP117" s="240"/>
      <c r="DQ117" s="249">
        <v>0</v>
      </c>
      <c r="DR117" s="240"/>
      <c r="DS117" s="240"/>
      <c r="DT117" s="240"/>
      <c r="DU117" s="240"/>
      <c r="DV117" s="240"/>
      <c r="DW117" s="240"/>
      <c r="DX117" s="249">
        <v>0</v>
      </c>
      <c r="DY117" s="240"/>
      <c r="DZ117" s="240"/>
      <c r="EA117" s="240"/>
      <c r="EB117" s="240"/>
      <c r="EC117" s="240"/>
      <c r="ED117" s="240"/>
      <c r="EE117" s="249">
        <v>0</v>
      </c>
      <c r="EF117" s="240"/>
      <c r="EG117" s="240"/>
      <c r="EH117" s="240"/>
      <c r="EI117" s="240"/>
      <c r="EJ117" s="240"/>
      <c r="EK117" s="240"/>
      <c r="EL117" s="249">
        <v>0</v>
      </c>
      <c r="EM117" s="240"/>
      <c r="EN117" s="240"/>
      <c r="EO117" s="240"/>
      <c r="EP117" s="240"/>
      <c r="EQ117" s="240"/>
      <c r="ER117" s="240"/>
      <c r="ES117" s="249">
        <v>0</v>
      </c>
      <c r="ET117" s="240"/>
      <c r="EU117" s="240"/>
      <c r="EV117" s="240"/>
      <c r="EW117" s="240"/>
      <c r="EX117" s="240"/>
      <c r="EY117" s="240"/>
      <c r="EZ117" s="116"/>
      <c r="FA117" s="116"/>
      <c r="FB117" s="116"/>
      <c r="FC117" s="362"/>
      <c r="FD117" s="372" t="s">
        <v>2155</v>
      </c>
      <c r="FE117" s="372"/>
      <c r="FF117" s="373" t="s">
        <v>2156</v>
      </c>
      <c r="FG117" s="253" t="s">
        <v>2158</v>
      </c>
      <c r="FH117" s="366" t="s">
        <v>2159</v>
      </c>
    </row>
    <row r="118" spans="1:164" s="136" customFormat="1" ht="15.75" customHeight="1" x14ac:dyDescent="0.25">
      <c r="A118" s="116"/>
      <c r="B118" s="241" t="s">
        <v>2145</v>
      </c>
      <c r="C118" s="237" t="s">
        <v>2141</v>
      </c>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240"/>
      <c r="BE118" s="240"/>
      <c r="BF118" s="240"/>
      <c r="BG118" s="240"/>
      <c r="BH118" s="240"/>
      <c r="BI118" s="240"/>
      <c r="BJ118" s="240"/>
      <c r="BK118" s="240"/>
      <c r="BL118" s="240"/>
      <c r="BM118" s="240"/>
      <c r="BN118" s="240"/>
      <c r="BO118" s="240"/>
      <c r="BP118" s="240"/>
      <c r="BQ118" s="240"/>
      <c r="BR118" s="240"/>
      <c r="BS118" s="240"/>
      <c r="BT118" s="240"/>
      <c r="BU118" s="240"/>
      <c r="BV118" s="240"/>
      <c r="BW118" s="240"/>
      <c r="BX118" s="240"/>
      <c r="BY118" s="240"/>
      <c r="BZ118" s="240"/>
      <c r="CA118" s="240"/>
      <c r="CB118" s="240"/>
      <c r="CC118" s="240"/>
      <c r="CD118" s="240"/>
      <c r="CE118" s="240"/>
      <c r="CF118" s="240"/>
      <c r="CG118" s="240"/>
      <c r="CH118" s="240"/>
      <c r="CI118" s="240"/>
      <c r="CJ118" s="240"/>
      <c r="CK118" s="240"/>
      <c r="CL118" s="240"/>
      <c r="CM118" s="240"/>
      <c r="CN118" s="240"/>
      <c r="CO118" s="240"/>
      <c r="CP118" s="240"/>
      <c r="CQ118" s="240"/>
      <c r="CR118" s="240"/>
      <c r="CS118" s="240"/>
      <c r="CT118" s="240"/>
      <c r="CU118" s="240"/>
      <c r="CV118" s="249">
        <v>3</v>
      </c>
      <c r="CW118" s="240"/>
      <c r="CX118" s="240"/>
      <c r="CY118" s="240"/>
      <c r="CZ118" s="240"/>
      <c r="DA118" s="240"/>
      <c r="DB118" s="240"/>
      <c r="DC118" s="249">
        <v>3</v>
      </c>
      <c r="DD118" s="240"/>
      <c r="DE118" s="240"/>
      <c r="DF118" s="240"/>
      <c r="DG118" s="240"/>
      <c r="DH118" s="240"/>
      <c r="DI118" s="240"/>
      <c r="DJ118" s="249">
        <v>3</v>
      </c>
      <c r="DK118" s="240"/>
      <c r="DL118" s="240"/>
      <c r="DM118" s="240"/>
      <c r="DN118" s="240"/>
      <c r="DO118" s="240"/>
      <c r="DP118" s="240"/>
      <c r="DQ118" s="249">
        <v>3</v>
      </c>
      <c r="DR118" s="240"/>
      <c r="DS118" s="240"/>
      <c r="DT118" s="240"/>
      <c r="DU118" s="240"/>
      <c r="DV118" s="240"/>
      <c r="DW118" s="240"/>
      <c r="DX118" s="249">
        <v>3</v>
      </c>
      <c r="DY118" s="240"/>
      <c r="DZ118" s="240"/>
      <c r="EA118" s="240"/>
      <c r="EB118" s="240"/>
      <c r="EC118" s="240"/>
      <c r="ED118" s="240"/>
      <c r="EE118" s="249">
        <v>3</v>
      </c>
      <c r="EF118" s="240"/>
      <c r="EG118" s="240"/>
      <c r="EH118" s="240"/>
      <c r="EI118" s="240"/>
      <c r="EJ118" s="240"/>
      <c r="EK118" s="240"/>
      <c r="EL118" s="249">
        <v>3</v>
      </c>
      <c r="EM118" s="240"/>
      <c r="EN118" s="240"/>
      <c r="EO118" s="240"/>
      <c r="EP118" s="240"/>
      <c r="EQ118" s="240"/>
      <c r="ER118" s="240"/>
      <c r="ES118" s="249">
        <v>3</v>
      </c>
      <c r="ET118" s="240"/>
      <c r="EU118" s="240"/>
      <c r="EV118" s="240"/>
      <c r="EW118" s="240"/>
      <c r="EX118" s="240"/>
      <c r="EY118" s="240"/>
      <c r="EZ118" s="116"/>
      <c r="FA118" s="116"/>
      <c r="FB118" s="116"/>
      <c r="FC118" s="252" t="str">
        <f>C118</f>
        <v>0 - 19 yrs</v>
      </c>
      <c r="FD118" s="359">
        <f>MAX($D112:$FB112)</f>
        <v>15</v>
      </c>
      <c r="FE118" s="359"/>
      <c r="FF118" s="367">
        <f>MAX($D118:$FB118)</f>
        <v>3</v>
      </c>
      <c r="FG118" s="359">
        <f>SUM(FD118:FF118)</f>
        <v>18</v>
      </c>
      <c r="FH118" s="279">
        <f>FG118/$FG$124</f>
        <v>6.3972704979208873E-4</v>
      </c>
    </row>
    <row r="119" spans="1:164" s="136" customFormat="1" ht="15.75" customHeight="1" x14ac:dyDescent="0.25">
      <c r="A119" s="116"/>
      <c r="B119" s="116"/>
      <c r="C119" s="237" t="s">
        <v>2002</v>
      </c>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240"/>
      <c r="BE119" s="240"/>
      <c r="BF119" s="240"/>
      <c r="BG119" s="240"/>
      <c r="BH119" s="240"/>
      <c r="BI119" s="240"/>
      <c r="BJ119" s="240"/>
      <c r="BK119" s="240"/>
      <c r="BL119" s="240"/>
      <c r="BM119" s="240"/>
      <c r="BN119" s="240"/>
      <c r="BO119" s="240"/>
      <c r="BP119" s="240"/>
      <c r="BQ119" s="240"/>
      <c r="BR119" s="240"/>
      <c r="BS119" s="240"/>
      <c r="BT119" s="240"/>
      <c r="BU119" s="240"/>
      <c r="BV119" s="240"/>
      <c r="BW119" s="240"/>
      <c r="BX119" s="240"/>
      <c r="BY119" s="240"/>
      <c r="BZ119" s="240"/>
      <c r="CA119" s="240"/>
      <c r="CB119" s="240"/>
      <c r="CC119" s="240"/>
      <c r="CD119" s="240"/>
      <c r="CE119" s="240"/>
      <c r="CF119" s="240"/>
      <c r="CG119" s="240"/>
      <c r="CH119" s="240"/>
      <c r="CI119" s="240"/>
      <c r="CJ119" s="240"/>
      <c r="CK119" s="240"/>
      <c r="CL119" s="240"/>
      <c r="CM119" s="240"/>
      <c r="CN119" s="240"/>
      <c r="CO119" s="240"/>
      <c r="CP119" s="240"/>
      <c r="CQ119" s="240"/>
      <c r="CR119" s="240"/>
      <c r="CS119" s="240"/>
      <c r="CT119" s="240"/>
      <c r="CU119" s="240"/>
      <c r="CV119" s="249">
        <v>28</v>
      </c>
      <c r="CW119" s="240"/>
      <c r="CX119" s="240"/>
      <c r="CY119" s="240"/>
      <c r="CZ119" s="240"/>
      <c r="DA119" s="240"/>
      <c r="DB119" s="240"/>
      <c r="DC119" s="249">
        <v>28</v>
      </c>
      <c r="DD119" s="240"/>
      <c r="DE119" s="240"/>
      <c r="DF119" s="240"/>
      <c r="DG119" s="240"/>
      <c r="DH119" s="240"/>
      <c r="DI119" s="240"/>
      <c r="DJ119" s="249">
        <v>30</v>
      </c>
      <c r="DK119" s="240"/>
      <c r="DL119" s="240"/>
      <c r="DM119" s="240"/>
      <c r="DN119" s="240"/>
      <c r="DO119" s="240"/>
      <c r="DP119" s="240"/>
      <c r="DQ119" s="249">
        <v>32</v>
      </c>
      <c r="DR119" s="240"/>
      <c r="DS119" s="240"/>
      <c r="DT119" s="240"/>
      <c r="DU119" s="240"/>
      <c r="DV119" s="240"/>
      <c r="DW119" s="240"/>
      <c r="DX119" s="249">
        <v>32</v>
      </c>
      <c r="DY119" s="240"/>
      <c r="DZ119" s="240"/>
      <c r="EA119" s="240"/>
      <c r="EB119" s="240"/>
      <c r="EC119" s="240"/>
      <c r="ED119" s="240"/>
      <c r="EE119" s="249">
        <v>32</v>
      </c>
      <c r="EF119" s="240"/>
      <c r="EG119" s="240"/>
      <c r="EH119" s="240"/>
      <c r="EI119" s="240"/>
      <c r="EJ119" s="240"/>
      <c r="EK119" s="240"/>
      <c r="EL119" s="249">
        <v>32</v>
      </c>
      <c r="EM119" s="240"/>
      <c r="EN119" s="240"/>
      <c r="EO119" s="240"/>
      <c r="EP119" s="240"/>
      <c r="EQ119" s="240"/>
      <c r="ER119" s="240"/>
      <c r="ES119" s="249">
        <v>33</v>
      </c>
      <c r="ET119" s="240"/>
      <c r="EU119" s="240"/>
      <c r="EV119" s="240"/>
      <c r="EW119" s="240"/>
      <c r="EX119" s="240"/>
      <c r="EY119" s="240"/>
      <c r="EZ119" s="116"/>
      <c r="FA119" s="116"/>
      <c r="FB119" s="116"/>
      <c r="FC119" s="252" t="str">
        <f t="shared" ref="FC119:FC123" si="293">C119</f>
        <v>20 - 39</v>
      </c>
      <c r="FD119" s="359">
        <f t="shared" ref="FD119:FD123" si="294">MAX($D113:$FB113)</f>
        <v>173</v>
      </c>
      <c r="FE119" s="359"/>
      <c r="FF119" s="367">
        <f t="shared" ref="FF119:FF123" si="295">MAX($D119:$FB119)</f>
        <v>33</v>
      </c>
      <c r="FG119" s="359">
        <f t="shared" ref="FG119:FG124" si="296">SUM(FD119:FF119)</f>
        <v>206</v>
      </c>
      <c r="FH119" s="279">
        <f t="shared" ref="FH119:FH123" si="297">FG119/$FG$124</f>
        <v>7.3213206809539045E-3</v>
      </c>
    </row>
    <row r="120" spans="1:164" s="136" customFormat="1" ht="15.75" customHeight="1" x14ac:dyDescent="0.25">
      <c r="A120" s="116"/>
      <c r="B120" s="116"/>
      <c r="C120" s="237" t="s">
        <v>2003</v>
      </c>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240"/>
      <c r="BE120" s="240"/>
      <c r="BF120" s="240"/>
      <c r="BG120" s="240"/>
      <c r="BH120" s="240"/>
      <c r="BI120" s="240"/>
      <c r="BJ120" s="240"/>
      <c r="BK120" s="240"/>
      <c r="BL120" s="240"/>
      <c r="BM120" s="240"/>
      <c r="BN120" s="240"/>
      <c r="BO120" s="240"/>
      <c r="BP120" s="240"/>
      <c r="BQ120" s="240"/>
      <c r="BR120" s="240"/>
      <c r="BS120" s="240"/>
      <c r="BT120" s="240"/>
      <c r="BU120" s="240"/>
      <c r="BV120" s="240"/>
      <c r="BW120" s="240"/>
      <c r="BX120" s="240"/>
      <c r="BY120" s="240"/>
      <c r="BZ120" s="240"/>
      <c r="CA120" s="240"/>
      <c r="CB120" s="240"/>
      <c r="CC120" s="240"/>
      <c r="CD120" s="240"/>
      <c r="CE120" s="240"/>
      <c r="CF120" s="240"/>
      <c r="CG120" s="240"/>
      <c r="CH120" s="240"/>
      <c r="CI120" s="240"/>
      <c r="CJ120" s="240"/>
      <c r="CK120" s="240"/>
      <c r="CL120" s="240"/>
      <c r="CM120" s="240"/>
      <c r="CN120" s="240"/>
      <c r="CO120" s="240"/>
      <c r="CP120" s="240"/>
      <c r="CQ120" s="240"/>
      <c r="CR120" s="240"/>
      <c r="CS120" s="240"/>
      <c r="CT120" s="240"/>
      <c r="CU120" s="240"/>
      <c r="CV120" s="249">
        <v>184</v>
      </c>
      <c r="CW120" s="240"/>
      <c r="CX120" s="240"/>
      <c r="CY120" s="240"/>
      <c r="CZ120" s="240"/>
      <c r="DA120" s="240"/>
      <c r="DB120" s="240"/>
      <c r="DC120" s="249">
        <v>207</v>
      </c>
      <c r="DD120" s="240"/>
      <c r="DE120" s="240"/>
      <c r="DF120" s="240"/>
      <c r="DG120" s="240"/>
      <c r="DH120" s="240"/>
      <c r="DI120" s="240"/>
      <c r="DJ120" s="249">
        <v>220</v>
      </c>
      <c r="DK120" s="240"/>
      <c r="DL120" s="240"/>
      <c r="DM120" s="240"/>
      <c r="DN120" s="240"/>
      <c r="DO120" s="240"/>
      <c r="DP120" s="240"/>
      <c r="DQ120" s="249">
        <v>236</v>
      </c>
      <c r="DR120" s="240"/>
      <c r="DS120" s="240"/>
      <c r="DT120" s="240"/>
      <c r="DU120" s="240"/>
      <c r="DV120" s="240"/>
      <c r="DW120" s="240"/>
      <c r="DX120" s="249">
        <v>244</v>
      </c>
      <c r="DY120" s="240"/>
      <c r="DZ120" s="240"/>
      <c r="EA120" s="240"/>
      <c r="EB120" s="240"/>
      <c r="EC120" s="240"/>
      <c r="ED120" s="240"/>
      <c r="EE120" s="249">
        <v>255</v>
      </c>
      <c r="EF120" s="240"/>
      <c r="EG120" s="240"/>
      <c r="EH120" s="240"/>
      <c r="EI120" s="240"/>
      <c r="EJ120" s="240"/>
      <c r="EK120" s="240"/>
      <c r="EL120" s="249">
        <v>259</v>
      </c>
      <c r="EM120" s="240"/>
      <c r="EN120" s="240"/>
      <c r="EO120" s="240"/>
      <c r="EP120" s="240"/>
      <c r="EQ120" s="240"/>
      <c r="ER120" s="240"/>
      <c r="ES120" s="249">
        <v>261</v>
      </c>
      <c r="ET120" s="240"/>
      <c r="EU120" s="240"/>
      <c r="EV120" s="240"/>
      <c r="EW120" s="240"/>
      <c r="EX120" s="240"/>
      <c r="EY120" s="240"/>
      <c r="EZ120" s="116"/>
      <c r="FA120" s="116"/>
      <c r="FB120" s="116"/>
      <c r="FC120" s="252" t="str">
        <f t="shared" si="293"/>
        <v>40 - 59</v>
      </c>
      <c r="FD120" s="359">
        <f t="shared" si="294"/>
        <v>1931</v>
      </c>
      <c r="FE120" s="359"/>
      <c r="FF120" s="367">
        <f t="shared" si="295"/>
        <v>261</v>
      </c>
      <c r="FG120" s="359">
        <f t="shared" si="296"/>
        <v>2192</v>
      </c>
      <c r="FH120" s="279">
        <f t="shared" si="297"/>
        <v>7.7904538508014362E-2</v>
      </c>
    </row>
    <row r="121" spans="1:164" s="136" customFormat="1" ht="15.75" customHeight="1" x14ac:dyDescent="0.25">
      <c r="A121" s="116"/>
      <c r="B121" s="116"/>
      <c r="C121" s="237" t="s">
        <v>2004</v>
      </c>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240"/>
      <c r="BE121" s="240"/>
      <c r="BF121" s="240"/>
      <c r="BG121" s="240"/>
      <c r="BH121" s="240"/>
      <c r="BI121" s="240"/>
      <c r="BJ121" s="240"/>
      <c r="BK121" s="240"/>
      <c r="BL121" s="240"/>
      <c r="BM121" s="240"/>
      <c r="BN121" s="240"/>
      <c r="BO121" s="240"/>
      <c r="BP121" s="240"/>
      <c r="BQ121" s="240"/>
      <c r="BR121" s="240"/>
      <c r="BS121" s="240"/>
      <c r="BT121" s="240"/>
      <c r="BU121" s="240"/>
      <c r="BV121" s="240"/>
      <c r="BW121" s="240"/>
      <c r="BX121" s="240"/>
      <c r="BY121" s="240"/>
      <c r="BZ121" s="240"/>
      <c r="CA121" s="240"/>
      <c r="CB121" s="240"/>
      <c r="CC121" s="240"/>
      <c r="CD121" s="240"/>
      <c r="CE121" s="240"/>
      <c r="CF121" s="240"/>
      <c r="CG121" s="240"/>
      <c r="CH121" s="240"/>
      <c r="CI121" s="240"/>
      <c r="CJ121" s="240"/>
      <c r="CK121" s="240"/>
      <c r="CL121" s="240"/>
      <c r="CM121" s="240"/>
      <c r="CN121" s="240"/>
      <c r="CO121" s="240"/>
      <c r="CP121" s="240"/>
      <c r="CQ121" s="240"/>
      <c r="CR121" s="240"/>
      <c r="CS121" s="240"/>
      <c r="CT121" s="240"/>
      <c r="CU121" s="240"/>
      <c r="CV121" s="249">
        <v>433</v>
      </c>
      <c r="CW121" s="240"/>
      <c r="CX121" s="240"/>
      <c r="CY121" s="240"/>
      <c r="CZ121" s="240"/>
      <c r="DA121" s="240"/>
      <c r="DB121" s="240"/>
      <c r="DC121" s="249">
        <v>481</v>
      </c>
      <c r="DD121" s="240"/>
      <c r="DE121" s="240"/>
      <c r="DF121" s="240"/>
      <c r="DG121" s="240"/>
      <c r="DH121" s="240"/>
      <c r="DI121" s="240"/>
      <c r="DJ121" s="249">
        <v>541</v>
      </c>
      <c r="DK121" s="240"/>
      <c r="DL121" s="240"/>
      <c r="DM121" s="240"/>
      <c r="DN121" s="240"/>
      <c r="DO121" s="240"/>
      <c r="DP121" s="240"/>
      <c r="DQ121" s="249">
        <v>550</v>
      </c>
      <c r="DR121" s="240"/>
      <c r="DS121" s="240"/>
      <c r="DT121" s="240"/>
      <c r="DU121" s="240"/>
      <c r="DV121" s="240"/>
      <c r="DW121" s="240"/>
      <c r="DX121" s="249">
        <v>538</v>
      </c>
      <c r="DY121" s="240"/>
      <c r="DZ121" s="240"/>
      <c r="EA121" s="240"/>
      <c r="EB121" s="240"/>
      <c r="EC121" s="240"/>
      <c r="ED121" s="240"/>
      <c r="EE121" s="249">
        <v>551</v>
      </c>
      <c r="EF121" s="240"/>
      <c r="EG121" s="240"/>
      <c r="EH121" s="240"/>
      <c r="EI121" s="240"/>
      <c r="EJ121" s="240"/>
      <c r="EK121" s="240"/>
      <c r="EL121" s="249">
        <v>555</v>
      </c>
      <c r="EM121" s="240"/>
      <c r="EN121" s="240"/>
      <c r="EO121" s="240"/>
      <c r="EP121" s="240"/>
      <c r="EQ121" s="240"/>
      <c r="ER121" s="240"/>
      <c r="ES121" s="249">
        <v>561</v>
      </c>
      <c r="ET121" s="240"/>
      <c r="EU121" s="240"/>
      <c r="EV121" s="240"/>
      <c r="EW121" s="240"/>
      <c r="EX121" s="240"/>
      <c r="EY121" s="240"/>
      <c r="EZ121" s="116"/>
      <c r="FA121" s="116"/>
      <c r="FB121" s="116"/>
      <c r="FC121" s="252" t="str">
        <f t="shared" si="293"/>
        <v>60 - 79</v>
      </c>
      <c r="FD121" s="359">
        <f t="shared" si="294"/>
        <v>10140</v>
      </c>
      <c r="FE121" s="359"/>
      <c r="FF121" s="367">
        <f t="shared" si="295"/>
        <v>561</v>
      </c>
      <c r="FG121" s="359">
        <f t="shared" si="296"/>
        <v>10701</v>
      </c>
      <c r="FH121" s="279">
        <f t="shared" si="297"/>
        <v>0.38031773110139672</v>
      </c>
    </row>
    <row r="122" spans="1:164" s="136" customFormat="1" ht="15.75" customHeight="1" x14ac:dyDescent="0.25">
      <c r="A122" s="116"/>
      <c r="B122" s="116"/>
      <c r="C122" s="237" t="s">
        <v>2005</v>
      </c>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240"/>
      <c r="BE122" s="240"/>
      <c r="BF122" s="240"/>
      <c r="BG122" s="240"/>
      <c r="BH122" s="240"/>
      <c r="BI122" s="240"/>
      <c r="BJ122" s="240"/>
      <c r="BK122" s="240"/>
      <c r="BL122" s="240"/>
      <c r="BM122" s="240"/>
      <c r="BN122" s="240"/>
      <c r="BO122" s="240"/>
      <c r="BP122" s="240"/>
      <c r="BQ122" s="240"/>
      <c r="BR122" s="240"/>
      <c r="BS122" s="240"/>
      <c r="BT122" s="240"/>
      <c r="BU122" s="240"/>
      <c r="BV122" s="240"/>
      <c r="BW122" s="240"/>
      <c r="BX122" s="240"/>
      <c r="BY122" s="240"/>
      <c r="BZ122" s="240"/>
      <c r="CA122" s="240"/>
      <c r="CB122" s="240"/>
      <c r="CC122" s="240"/>
      <c r="CD122" s="240"/>
      <c r="CE122" s="240"/>
      <c r="CF122" s="240"/>
      <c r="CG122" s="240"/>
      <c r="CH122" s="240"/>
      <c r="CI122" s="240"/>
      <c r="CJ122" s="240"/>
      <c r="CK122" s="240"/>
      <c r="CL122" s="240"/>
      <c r="CM122" s="240"/>
      <c r="CN122" s="240"/>
      <c r="CO122" s="240"/>
      <c r="CP122" s="240"/>
      <c r="CQ122" s="240"/>
      <c r="CR122" s="240"/>
      <c r="CS122" s="240"/>
      <c r="CT122" s="240"/>
      <c r="CU122" s="240"/>
      <c r="CV122" s="249">
        <v>372</v>
      </c>
      <c r="CW122" s="240"/>
      <c r="CX122" s="240"/>
      <c r="CY122" s="240"/>
      <c r="CZ122" s="240"/>
      <c r="DA122" s="240"/>
      <c r="DB122" s="240"/>
      <c r="DC122" s="249">
        <v>406</v>
      </c>
      <c r="DD122" s="240"/>
      <c r="DE122" s="240"/>
      <c r="DF122" s="240"/>
      <c r="DG122" s="240"/>
      <c r="DH122" s="240"/>
      <c r="DI122" s="240"/>
      <c r="DJ122" s="249">
        <v>451</v>
      </c>
      <c r="DK122" s="240"/>
      <c r="DL122" s="240"/>
      <c r="DM122" s="240"/>
      <c r="DN122" s="240"/>
      <c r="DO122" s="240"/>
      <c r="DP122" s="240"/>
      <c r="DQ122" s="249">
        <v>460</v>
      </c>
      <c r="DR122" s="240"/>
      <c r="DS122" s="240"/>
      <c r="DT122" s="240"/>
      <c r="DU122" s="240"/>
      <c r="DV122" s="240"/>
      <c r="DW122" s="240"/>
      <c r="DX122" s="249">
        <v>448</v>
      </c>
      <c r="DY122" s="240"/>
      <c r="DZ122" s="240"/>
      <c r="EA122" s="240"/>
      <c r="EB122" s="240"/>
      <c r="EC122" s="240"/>
      <c r="ED122" s="240"/>
      <c r="EE122" s="249">
        <v>477</v>
      </c>
      <c r="EF122" s="240"/>
      <c r="EG122" s="240"/>
      <c r="EH122" s="240"/>
      <c r="EI122" s="240"/>
      <c r="EJ122" s="240"/>
      <c r="EK122" s="240"/>
      <c r="EL122" s="249">
        <v>485</v>
      </c>
      <c r="EM122" s="240"/>
      <c r="EN122" s="240"/>
      <c r="EO122" s="240"/>
      <c r="EP122" s="240"/>
      <c r="EQ122" s="240"/>
      <c r="ER122" s="240"/>
      <c r="ES122" s="249">
        <v>492</v>
      </c>
      <c r="ET122" s="240"/>
      <c r="EU122" s="240"/>
      <c r="EV122" s="240"/>
      <c r="EW122" s="240"/>
      <c r="EX122" s="240"/>
      <c r="EY122" s="240"/>
      <c r="EZ122" s="116"/>
      <c r="FA122" s="116"/>
      <c r="FB122" s="116"/>
      <c r="FC122" s="252" t="str">
        <f t="shared" si="293"/>
        <v>80+</v>
      </c>
      <c r="FD122" s="359">
        <f t="shared" si="294"/>
        <v>14528</v>
      </c>
      <c r="FE122" s="359"/>
      <c r="FF122" s="367">
        <f t="shared" si="295"/>
        <v>492</v>
      </c>
      <c r="FG122" s="359">
        <f t="shared" si="296"/>
        <v>15020</v>
      </c>
      <c r="FH122" s="279">
        <f t="shared" si="297"/>
        <v>0.53381668265984294</v>
      </c>
    </row>
    <row r="123" spans="1:164" s="136" customFormat="1" ht="15.75" customHeight="1" x14ac:dyDescent="0.25">
      <c r="A123" s="116"/>
      <c r="B123" s="116"/>
      <c r="C123" s="237" t="s">
        <v>2144</v>
      </c>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240"/>
      <c r="BE123" s="240"/>
      <c r="BF123" s="240"/>
      <c r="BG123" s="240"/>
      <c r="BH123" s="240"/>
      <c r="BI123" s="240"/>
      <c r="BJ123" s="240"/>
      <c r="BK123" s="240"/>
      <c r="BL123" s="240"/>
      <c r="BM123" s="240"/>
      <c r="BN123" s="240"/>
      <c r="BO123" s="240"/>
      <c r="BP123" s="240"/>
      <c r="BQ123" s="240"/>
      <c r="BR123" s="240"/>
      <c r="BS123" s="240"/>
      <c r="BT123" s="240"/>
      <c r="BU123" s="240"/>
      <c r="BV123" s="240"/>
      <c r="BW123" s="240"/>
      <c r="BX123" s="240"/>
      <c r="BY123" s="240"/>
      <c r="BZ123" s="240"/>
      <c r="CA123" s="240"/>
      <c r="CB123" s="240"/>
      <c r="CC123" s="240"/>
      <c r="CD123" s="240"/>
      <c r="CE123" s="240"/>
      <c r="CF123" s="240"/>
      <c r="CG123" s="240"/>
      <c r="CH123" s="240"/>
      <c r="CI123" s="240"/>
      <c r="CJ123" s="240"/>
      <c r="CK123" s="240"/>
      <c r="CL123" s="240"/>
      <c r="CM123" s="240"/>
      <c r="CN123" s="240"/>
      <c r="CO123" s="240"/>
      <c r="CP123" s="240"/>
      <c r="CQ123" s="240"/>
      <c r="CR123" s="240"/>
      <c r="CS123" s="240"/>
      <c r="CT123" s="240"/>
      <c r="CU123" s="240"/>
      <c r="CV123" s="249">
        <v>0</v>
      </c>
      <c r="CW123" s="240"/>
      <c r="CX123" s="240"/>
      <c r="CY123" s="240"/>
      <c r="CZ123" s="240"/>
      <c r="DA123" s="240"/>
      <c r="DB123" s="240"/>
      <c r="DC123" s="249">
        <v>0</v>
      </c>
      <c r="DD123" s="240"/>
      <c r="DE123" s="240"/>
      <c r="DF123" s="240"/>
      <c r="DG123" s="240"/>
      <c r="DH123" s="240"/>
      <c r="DI123" s="240"/>
      <c r="DJ123" s="249">
        <v>0</v>
      </c>
      <c r="DK123" s="240"/>
      <c r="DL123" s="240"/>
      <c r="DM123" s="240"/>
      <c r="DN123" s="240"/>
      <c r="DO123" s="240"/>
      <c r="DP123" s="240"/>
      <c r="DQ123" s="249">
        <v>0</v>
      </c>
      <c r="DR123" s="240"/>
      <c r="DS123" s="240"/>
      <c r="DT123" s="240"/>
      <c r="DU123" s="240"/>
      <c r="DV123" s="240"/>
      <c r="DW123" s="240"/>
      <c r="DX123" s="249">
        <v>0</v>
      </c>
      <c r="DY123" s="240"/>
      <c r="DZ123" s="240"/>
      <c r="EA123" s="240"/>
      <c r="EB123" s="240"/>
      <c r="EC123" s="240"/>
      <c r="ED123" s="240"/>
      <c r="EE123" s="249">
        <v>0</v>
      </c>
      <c r="EF123" s="240"/>
      <c r="EG123" s="240"/>
      <c r="EH123" s="240"/>
      <c r="EI123" s="240"/>
      <c r="EJ123" s="240"/>
      <c r="EK123" s="240"/>
      <c r="EL123" s="249">
        <v>0</v>
      </c>
      <c r="EM123" s="240"/>
      <c r="EN123" s="240"/>
      <c r="EO123" s="240"/>
      <c r="EP123" s="240"/>
      <c r="EQ123" s="240"/>
      <c r="ER123" s="240"/>
      <c r="ES123" s="249">
        <v>0</v>
      </c>
      <c r="ET123" s="240"/>
      <c r="EU123" s="240"/>
      <c r="EV123" s="240"/>
      <c r="EW123" s="240"/>
      <c r="EX123" s="240"/>
      <c r="EY123" s="240"/>
      <c r="EZ123" s="116"/>
      <c r="FA123" s="116"/>
      <c r="FB123" s="116"/>
      <c r="FC123" s="365" t="str">
        <f t="shared" si="293"/>
        <v>Unknown age</v>
      </c>
      <c r="FD123" s="368">
        <f t="shared" si="294"/>
        <v>0</v>
      </c>
      <c r="FE123" s="368"/>
      <c r="FF123" s="369">
        <f t="shared" si="295"/>
        <v>0</v>
      </c>
      <c r="FG123" s="359">
        <f t="shared" si="296"/>
        <v>0</v>
      </c>
      <c r="FH123" s="279">
        <f t="shared" si="297"/>
        <v>0</v>
      </c>
    </row>
    <row r="124" spans="1:164" s="136" customFormat="1" ht="15.75" customHeight="1" thickBot="1" x14ac:dyDescent="0.3">
      <c r="A124" s="116"/>
      <c r="B124" s="19"/>
      <c r="C124" s="18"/>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24"/>
      <c r="EJ124" s="24"/>
      <c r="EK124" s="24"/>
      <c r="EL124" s="24"/>
      <c r="EM124" s="24"/>
      <c r="EN124" s="24"/>
      <c r="EO124" s="24"/>
      <c r="EP124" s="24"/>
      <c r="EQ124" s="24"/>
      <c r="ER124" s="24"/>
      <c r="ES124" s="24"/>
      <c r="ET124" s="24"/>
      <c r="EU124" s="24"/>
      <c r="EV124" s="24"/>
      <c r="EW124" s="24"/>
      <c r="EX124" s="24"/>
      <c r="EY124" s="24"/>
      <c r="EZ124" s="19"/>
      <c r="FA124" s="19"/>
      <c r="FB124" s="19"/>
      <c r="FC124" s="361" t="s">
        <v>2045</v>
      </c>
      <c r="FD124" s="267">
        <f>SUM(FD118:FD123)</f>
        <v>26787</v>
      </c>
      <c r="FE124" s="267"/>
      <c r="FF124" s="278">
        <f>SUM(FF118:FF123)</f>
        <v>1350</v>
      </c>
      <c r="FG124" s="267">
        <f t="shared" si="296"/>
        <v>28137</v>
      </c>
      <c r="FH124" s="278"/>
    </row>
    <row r="125" spans="1:164" s="136" customFormat="1" ht="15.75" customHeight="1" x14ac:dyDescent="0.25">
      <c r="A125" s="116"/>
      <c r="B125" s="2" t="s">
        <v>2131</v>
      </c>
      <c r="C125" s="221"/>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34"/>
      <c r="BE125" s="134"/>
      <c r="BF125" s="134"/>
      <c r="BG125" s="134"/>
      <c r="BH125" s="134"/>
      <c r="BI125" s="134"/>
      <c r="BJ125" s="134"/>
      <c r="BK125" s="134"/>
      <c r="BL125" s="134"/>
      <c r="BM125" s="134"/>
      <c r="BN125" s="134"/>
      <c r="BO125" s="134"/>
      <c r="BP125" s="134"/>
      <c r="BQ125" s="134"/>
      <c r="BR125" s="134"/>
      <c r="BS125" s="134"/>
      <c r="BT125" s="134"/>
      <c r="BU125" s="134"/>
      <c r="BV125" s="134"/>
      <c r="BW125" s="134"/>
      <c r="BX125" s="134"/>
      <c r="BY125" s="134"/>
      <c r="BZ125" s="134"/>
      <c r="CA125" s="134"/>
      <c r="CB125" s="134"/>
      <c r="CC125" s="134"/>
      <c r="CD125" s="134"/>
      <c r="CE125" s="134"/>
      <c r="CF125" s="134"/>
      <c r="CG125" s="134"/>
      <c r="CH125" s="134"/>
      <c r="CI125" s="134"/>
      <c r="CJ125" s="134"/>
      <c r="CK125" s="134"/>
      <c r="CL125" s="134"/>
      <c r="CM125" s="134"/>
      <c r="CN125" s="134"/>
      <c r="CO125" s="134"/>
      <c r="CP125" s="134"/>
      <c r="CQ125" s="134"/>
      <c r="CR125" s="134"/>
      <c r="CS125" s="134"/>
      <c r="CT125" s="134"/>
      <c r="CU125" s="134"/>
      <c r="CV125" s="134"/>
      <c r="CW125" s="134"/>
      <c r="CX125" s="134"/>
      <c r="CY125" s="134"/>
      <c r="CZ125" s="134"/>
      <c r="DA125" s="134"/>
      <c r="DB125" s="134"/>
      <c r="DC125" s="134"/>
      <c r="DD125" s="134"/>
      <c r="DE125" s="134"/>
      <c r="DF125" s="134"/>
      <c r="DG125" s="134"/>
      <c r="DH125" s="134"/>
      <c r="DI125" s="134"/>
      <c r="DJ125" s="134"/>
      <c r="DK125" s="134"/>
      <c r="DL125" s="134"/>
      <c r="DM125" s="134"/>
      <c r="DN125" s="134"/>
      <c r="DO125" s="134"/>
      <c r="DP125" s="134"/>
      <c r="DQ125" s="134"/>
      <c r="DR125" s="134"/>
      <c r="DS125" s="134"/>
      <c r="DT125" s="134"/>
      <c r="DU125" s="134"/>
      <c r="DV125" s="134"/>
      <c r="DW125" s="134"/>
      <c r="DX125" s="134"/>
      <c r="DY125" s="134"/>
      <c r="DZ125" s="134"/>
      <c r="EA125" s="134"/>
      <c r="EB125" s="134"/>
      <c r="EC125" s="134"/>
      <c r="ED125" s="134"/>
      <c r="EE125" s="134"/>
      <c r="EF125" s="134"/>
      <c r="EG125" s="134"/>
      <c r="EH125" s="134"/>
      <c r="EI125" s="134"/>
      <c r="EJ125" s="134"/>
      <c r="EK125" s="134"/>
      <c r="EL125" s="134"/>
      <c r="EM125" s="134"/>
      <c r="EN125" s="134"/>
      <c r="EO125" s="134"/>
      <c r="EP125" s="134"/>
      <c r="EQ125" s="134"/>
      <c r="ER125" s="134"/>
      <c r="ES125" s="134"/>
      <c r="ET125" s="134"/>
      <c r="EU125" s="134"/>
      <c r="EV125" s="134"/>
      <c r="EW125" s="134"/>
      <c r="EX125" s="134"/>
      <c r="EY125" s="134"/>
      <c r="EZ125" s="116"/>
      <c r="FA125" s="116"/>
      <c r="FB125" s="116"/>
      <c r="FC125" s="362" t="s">
        <v>2044</v>
      </c>
      <c r="FD125" s="370">
        <f>FD124/$FG$124</f>
        <v>0.9520204712655933</v>
      </c>
      <c r="FE125" s="370"/>
      <c r="FF125" s="371">
        <f>FF124/$FG$124</f>
        <v>4.7979528734406654E-2</v>
      </c>
      <c r="FG125" s="357"/>
      <c r="FH125" s="358"/>
    </row>
    <row r="126" spans="1:164" s="136" customFormat="1" ht="15.75" customHeight="1" x14ac:dyDescent="0.25">
      <c r="A126" s="116"/>
      <c r="B126" s="238" t="s">
        <v>2089</v>
      </c>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34"/>
      <c r="BE126" s="134"/>
      <c r="BF126" s="134"/>
      <c r="BG126" s="134"/>
      <c r="BH126" s="134"/>
      <c r="BI126" s="134"/>
      <c r="BJ126" s="134"/>
      <c r="BK126" s="134"/>
      <c r="BL126" s="134"/>
      <c r="BM126" s="134"/>
      <c r="BN126" s="134"/>
      <c r="BO126" s="134"/>
      <c r="BP126" s="134"/>
      <c r="BQ126" s="134"/>
      <c r="BR126" s="134"/>
      <c r="BS126" s="134"/>
      <c r="BT126" s="134"/>
      <c r="BU126" s="134"/>
      <c r="BV126" s="134"/>
      <c r="BW126" s="134"/>
      <c r="BX126" s="134"/>
      <c r="BY126" s="134"/>
      <c r="BZ126" s="134"/>
      <c r="CA126" s="134"/>
      <c r="CB126" s="134"/>
      <c r="CC126" s="134"/>
      <c r="CD126" s="134"/>
      <c r="CE126" s="134"/>
      <c r="CF126" s="134"/>
      <c r="CG126" s="134"/>
      <c r="CH126" s="134"/>
      <c r="CI126" s="134"/>
      <c r="CJ126" s="134"/>
      <c r="CK126" s="134"/>
      <c r="CL126" s="134"/>
      <c r="CM126" s="134"/>
      <c r="CN126" s="134"/>
      <c r="CO126" s="134"/>
      <c r="CP126" s="134"/>
      <c r="CQ126" s="134"/>
      <c r="CR126" s="134"/>
      <c r="CS126" s="134"/>
      <c r="CT126" s="134"/>
      <c r="CU126" s="134"/>
      <c r="CV126" s="134"/>
      <c r="CW126" s="134"/>
      <c r="CX126" s="134"/>
      <c r="CY126" s="134"/>
      <c r="CZ126" s="134"/>
      <c r="DA126" s="134"/>
      <c r="DB126" s="134"/>
      <c r="DC126" s="134"/>
      <c r="DD126" s="134"/>
      <c r="DE126" s="134"/>
      <c r="DF126" s="134"/>
      <c r="DG126" s="134"/>
      <c r="DH126" s="134"/>
      <c r="DI126" s="134"/>
      <c r="DJ126" s="134"/>
      <c r="DK126" s="134"/>
      <c r="DL126" s="134"/>
      <c r="DM126" s="134"/>
      <c r="DN126" s="134"/>
      <c r="DO126" s="134"/>
      <c r="DP126" s="134"/>
      <c r="DQ126" s="134"/>
      <c r="DR126" s="134"/>
      <c r="DS126" s="134"/>
      <c r="DT126" s="134"/>
      <c r="DU126" s="134"/>
      <c r="DV126" s="134"/>
      <c r="DW126" s="134"/>
      <c r="DX126" s="134"/>
      <c r="DY126" s="134"/>
      <c r="DZ126" s="134"/>
      <c r="EA126" s="134"/>
      <c r="EB126" s="134"/>
      <c r="EC126" s="134"/>
      <c r="ED126" s="134"/>
      <c r="EE126" s="134"/>
      <c r="EF126" s="134"/>
      <c r="EG126" s="134"/>
      <c r="EH126" s="134"/>
      <c r="EI126" s="134"/>
      <c r="EJ126" s="134"/>
      <c r="EK126" s="134"/>
      <c r="EL126" s="134"/>
      <c r="EM126" s="134"/>
      <c r="EN126" s="134"/>
      <c r="EO126" s="134"/>
      <c r="EP126" s="134"/>
      <c r="EQ126" s="134"/>
      <c r="ER126" s="134"/>
      <c r="ES126" s="134"/>
      <c r="ET126" s="134"/>
      <c r="EU126" s="134"/>
      <c r="EV126" s="134"/>
      <c r="EW126" s="134"/>
      <c r="EX126" s="134"/>
      <c r="EY126" s="134"/>
      <c r="EZ126" s="116"/>
      <c r="FA126" s="116"/>
      <c r="FB126" s="116"/>
      <c r="FC126" s="247"/>
      <c r="FD126" s="247">
        <f>FD124/FF124</f>
        <v>19.842222222222222</v>
      </c>
      <c r="FE126" s="247"/>
      <c r="FF126" s="247"/>
      <c r="FG126" s="247"/>
      <c r="FH126" s="247"/>
    </row>
    <row r="127" spans="1:164" s="136" customFormat="1" ht="15.75" customHeight="1" x14ac:dyDescent="0.25">
      <c r="A127" s="116"/>
      <c r="B127" s="117" t="s">
        <v>2100</v>
      </c>
      <c r="C127" s="237" t="s">
        <v>435</v>
      </c>
      <c r="D127" s="240"/>
      <c r="E127" s="249">
        <v>0</v>
      </c>
      <c r="F127" s="240"/>
      <c r="G127" s="240"/>
      <c r="H127" s="240"/>
      <c r="I127" s="240"/>
      <c r="J127" s="240"/>
      <c r="K127" s="240"/>
      <c r="L127" s="249">
        <v>0</v>
      </c>
      <c r="M127" s="240"/>
      <c r="N127" s="240"/>
      <c r="O127" s="240"/>
      <c r="P127" s="240"/>
      <c r="Q127" s="240"/>
      <c r="R127" s="240"/>
      <c r="S127" s="249">
        <v>0</v>
      </c>
      <c r="T127" s="240"/>
      <c r="U127" s="240"/>
      <c r="V127" s="240"/>
      <c r="W127" s="240"/>
      <c r="X127" s="240"/>
      <c r="Y127" s="240"/>
      <c r="Z127" s="249">
        <v>0</v>
      </c>
      <c r="AA127" s="240"/>
      <c r="AB127" s="240"/>
      <c r="AC127" s="240"/>
      <c r="AD127" s="240"/>
      <c r="AE127" s="240"/>
      <c r="AF127" s="240"/>
      <c r="AG127" s="249">
        <v>0</v>
      </c>
      <c r="AH127" s="240"/>
      <c r="AI127" s="240"/>
      <c r="AJ127" s="240"/>
      <c r="AK127" s="240"/>
      <c r="AL127" s="240"/>
      <c r="AM127" s="240"/>
      <c r="AN127" s="249">
        <v>0</v>
      </c>
      <c r="AO127" s="240"/>
      <c r="AP127" s="240"/>
      <c r="AQ127" s="240"/>
      <c r="AR127" s="240"/>
      <c r="AS127" s="240"/>
      <c r="AT127" s="240"/>
      <c r="AU127" s="249">
        <v>0</v>
      </c>
      <c r="AV127" s="240"/>
      <c r="AW127" s="240"/>
      <c r="AX127" s="240"/>
      <c r="AY127" s="240"/>
      <c r="AZ127" s="240"/>
      <c r="BA127" s="240"/>
      <c r="BB127" s="249">
        <v>5</v>
      </c>
      <c r="BC127" s="240"/>
      <c r="BD127" s="240"/>
      <c r="BE127" s="240"/>
      <c r="BF127" s="240"/>
      <c r="BG127" s="240"/>
      <c r="BH127" s="240"/>
      <c r="BI127" s="249">
        <v>113</v>
      </c>
      <c r="BJ127" s="240"/>
      <c r="BK127" s="240"/>
      <c r="BL127" s="240"/>
      <c r="BM127" s="240"/>
      <c r="BN127" s="240"/>
      <c r="BO127" s="240"/>
      <c r="BP127" s="249">
        <v>607</v>
      </c>
      <c r="BQ127" s="240"/>
      <c r="BR127" s="240"/>
      <c r="BS127" s="240"/>
      <c r="BT127" s="240"/>
      <c r="BU127" s="240"/>
      <c r="BV127" s="240"/>
      <c r="BW127" s="249">
        <v>3801</v>
      </c>
      <c r="BX127" s="240"/>
      <c r="BY127" s="240"/>
      <c r="BZ127" s="240"/>
      <c r="CA127" s="240"/>
      <c r="CB127" s="240"/>
      <c r="CC127" s="240"/>
      <c r="CD127" s="249">
        <v>6889</v>
      </c>
      <c r="CE127" s="240"/>
      <c r="CF127" s="240"/>
      <c r="CG127" s="240"/>
      <c r="CH127" s="240"/>
      <c r="CI127" s="240"/>
      <c r="CJ127" s="240"/>
      <c r="CK127" s="249">
        <v>9495</v>
      </c>
      <c r="CL127" s="240"/>
      <c r="CM127" s="240"/>
      <c r="CN127" s="240"/>
      <c r="CO127" s="240"/>
      <c r="CP127" s="240"/>
      <c r="CQ127" s="240"/>
      <c r="CR127" s="249">
        <v>9006</v>
      </c>
      <c r="CS127" s="240"/>
      <c r="CT127" s="240"/>
      <c r="CU127" s="240"/>
      <c r="CV127" s="240"/>
      <c r="CW127" s="240"/>
      <c r="CX127" s="240"/>
      <c r="CY127" s="249">
        <v>6679</v>
      </c>
      <c r="CZ127" s="240"/>
      <c r="DA127" s="240"/>
      <c r="DB127" s="240"/>
      <c r="DC127" s="240"/>
      <c r="DD127" s="240"/>
      <c r="DE127" s="240"/>
      <c r="DF127" s="249">
        <v>4426</v>
      </c>
      <c r="DG127" s="240"/>
      <c r="DH127" s="240"/>
      <c r="DI127" s="240"/>
      <c r="DJ127" s="240"/>
      <c r="DK127" s="240"/>
      <c r="DL127" s="240"/>
      <c r="DM127" s="249">
        <v>4214</v>
      </c>
      <c r="DN127" s="240"/>
      <c r="DO127" s="240"/>
      <c r="DP127" s="240"/>
      <c r="DQ127" s="240"/>
      <c r="DR127" s="240"/>
      <c r="DS127" s="240"/>
      <c r="DT127" s="249">
        <v>2872</v>
      </c>
      <c r="DU127" s="240"/>
      <c r="DV127" s="240"/>
      <c r="DW127" s="240"/>
      <c r="DX127" s="240"/>
      <c r="DY127" s="240"/>
      <c r="DZ127" s="240"/>
      <c r="EA127" s="249">
        <v>2000</v>
      </c>
      <c r="EB127" s="240"/>
      <c r="EC127" s="240"/>
      <c r="ED127" s="240"/>
      <c r="EE127" s="240"/>
      <c r="EF127" s="240"/>
      <c r="EG127" s="240"/>
      <c r="EH127" s="249">
        <v>1697</v>
      </c>
      <c r="EI127" s="240"/>
      <c r="EJ127" s="240"/>
      <c r="EK127" s="240"/>
      <c r="EL127" s="240"/>
      <c r="EM127" s="240"/>
      <c r="EN127" s="240"/>
      <c r="EO127" s="249"/>
      <c r="EP127" s="240"/>
      <c r="EQ127" s="240"/>
      <c r="ER127" s="240"/>
      <c r="ES127" s="240"/>
      <c r="ET127" s="240"/>
      <c r="EU127" s="240"/>
      <c r="EV127" s="249"/>
      <c r="EW127" s="240"/>
      <c r="EX127" s="240"/>
      <c r="EY127" s="240"/>
      <c r="EZ127" s="240"/>
      <c r="FA127" s="240"/>
      <c r="FB127" s="240"/>
      <c r="FC127" s="428" t="s">
        <v>2335</v>
      </c>
      <c r="FD127" s="247"/>
      <c r="FE127" s="247"/>
      <c r="FF127" s="247"/>
      <c r="FG127" s="247"/>
      <c r="FH127" s="247"/>
    </row>
    <row r="128" spans="1:164" s="136" customFormat="1" ht="15.75" customHeight="1" x14ac:dyDescent="0.25">
      <c r="A128" s="116"/>
      <c r="B128" s="116"/>
      <c r="C128" s="237" t="s">
        <v>131</v>
      </c>
      <c r="D128" s="240"/>
      <c r="E128" s="249">
        <v>0</v>
      </c>
      <c r="F128" s="240"/>
      <c r="G128" s="240"/>
      <c r="H128" s="240"/>
      <c r="I128" s="240"/>
      <c r="J128" s="240"/>
      <c r="K128" s="240"/>
      <c r="L128" s="249">
        <v>0</v>
      </c>
      <c r="M128" s="240"/>
      <c r="N128" s="240"/>
      <c r="O128" s="240"/>
      <c r="P128" s="240"/>
      <c r="Q128" s="240"/>
      <c r="R128" s="240"/>
      <c r="S128" s="249">
        <v>0</v>
      </c>
      <c r="T128" s="240"/>
      <c r="U128" s="240"/>
      <c r="V128" s="240"/>
      <c r="W128" s="240"/>
      <c r="X128" s="240"/>
      <c r="Y128" s="240"/>
      <c r="Z128" s="249">
        <v>0</v>
      </c>
      <c r="AA128" s="240"/>
      <c r="AB128" s="240"/>
      <c r="AC128" s="240"/>
      <c r="AD128" s="240"/>
      <c r="AE128" s="240"/>
      <c r="AF128" s="240"/>
      <c r="AG128" s="249">
        <v>0</v>
      </c>
      <c r="AH128" s="240"/>
      <c r="AI128" s="240"/>
      <c r="AJ128" s="240"/>
      <c r="AK128" s="240"/>
      <c r="AL128" s="240"/>
      <c r="AM128" s="240"/>
      <c r="AN128" s="249">
        <v>0</v>
      </c>
      <c r="AO128" s="240"/>
      <c r="AP128" s="240"/>
      <c r="AQ128" s="240"/>
      <c r="AR128" s="240"/>
      <c r="AS128" s="240"/>
      <c r="AT128" s="240"/>
      <c r="AU128" s="249">
        <v>0</v>
      </c>
      <c r="AV128" s="240"/>
      <c r="AW128" s="240"/>
      <c r="AX128" s="240"/>
      <c r="AY128" s="240"/>
      <c r="AZ128" s="240"/>
      <c r="BA128" s="240"/>
      <c r="BB128" s="249">
        <v>5</v>
      </c>
      <c r="BC128" s="240"/>
      <c r="BD128" s="240"/>
      <c r="BE128" s="240"/>
      <c r="BF128" s="240"/>
      <c r="BG128" s="240"/>
      <c r="BH128" s="240"/>
      <c r="BI128" s="249">
        <v>100</v>
      </c>
      <c r="BJ128" s="240"/>
      <c r="BK128" s="240"/>
      <c r="BL128" s="240"/>
      <c r="BM128" s="240"/>
      <c r="BN128" s="240"/>
      <c r="BO128" s="240"/>
      <c r="BP128" s="249">
        <v>515</v>
      </c>
      <c r="BQ128" s="240"/>
      <c r="BR128" s="240"/>
      <c r="BS128" s="240"/>
      <c r="BT128" s="240"/>
      <c r="BU128" s="240"/>
      <c r="BV128" s="240"/>
      <c r="BW128" s="249">
        <v>3330</v>
      </c>
      <c r="BX128" s="240"/>
      <c r="BY128" s="240"/>
      <c r="BZ128" s="240"/>
      <c r="CA128" s="240"/>
      <c r="CB128" s="240"/>
      <c r="CC128" s="240"/>
      <c r="CD128" s="249">
        <v>5899</v>
      </c>
      <c r="CE128" s="240"/>
      <c r="CF128" s="240"/>
      <c r="CG128" s="240"/>
      <c r="CH128" s="240"/>
      <c r="CI128" s="240"/>
      <c r="CJ128" s="240"/>
      <c r="CK128" s="249">
        <v>8335</v>
      </c>
      <c r="CL128" s="240"/>
      <c r="CM128" s="240"/>
      <c r="CN128" s="240"/>
      <c r="CO128" s="240"/>
      <c r="CP128" s="240"/>
      <c r="CQ128" s="240"/>
      <c r="CR128" s="249">
        <v>7806</v>
      </c>
      <c r="CS128" s="240"/>
      <c r="CT128" s="240"/>
      <c r="CU128" s="240"/>
      <c r="CV128" s="240"/>
      <c r="CW128" s="240"/>
      <c r="CX128" s="240"/>
      <c r="CY128" s="249">
        <v>5748</v>
      </c>
      <c r="CZ128" s="240"/>
      <c r="DA128" s="240"/>
      <c r="DB128" s="240"/>
      <c r="DC128" s="240"/>
      <c r="DD128" s="240"/>
      <c r="DE128" s="240"/>
      <c r="DF128" s="249">
        <v>3716</v>
      </c>
      <c r="DG128" s="240"/>
      <c r="DH128" s="240"/>
      <c r="DI128" s="240"/>
      <c r="DJ128" s="240"/>
      <c r="DK128" s="240"/>
      <c r="DL128" s="240"/>
      <c r="DM128" s="249">
        <v>3624</v>
      </c>
      <c r="DN128" s="240"/>
      <c r="DO128" s="240"/>
      <c r="DP128" s="240"/>
      <c r="DQ128" s="240"/>
      <c r="DR128" s="240"/>
      <c r="DS128" s="240"/>
      <c r="DT128" s="249">
        <v>2455</v>
      </c>
      <c r="DU128" s="240"/>
      <c r="DV128" s="240"/>
      <c r="DW128" s="240"/>
      <c r="DX128" s="240"/>
      <c r="DY128" s="240"/>
      <c r="DZ128" s="240"/>
      <c r="EA128" s="249">
        <v>1715</v>
      </c>
      <c r="EB128" s="240"/>
      <c r="EC128" s="240"/>
      <c r="ED128" s="240"/>
      <c r="EE128" s="240"/>
      <c r="EF128" s="240"/>
      <c r="EG128" s="240"/>
      <c r="EH128" s="249">
        <v>1488</v>
      </c>
      <c r="EI128" s="240"/>
      <c r="EJ128" s="240"/>
      <c r="EK128" s="240"/>
      <c r="EL128" s="240"/>
      <c r="EM128" s="240"/>
      <c r="EN128" s="240"/>
      <c r="EO128" s="249"/>
      <c r="EP128" s="240"/>
      <c r="EQ128" s="240"/>
      <c r="ER128" s="240"/>
      <c r="ES128" s="240"/>
      <c r="ET128" s="240"/>
      <c r="EU128" s="240"/>
      <c r="EV128" s="249"/>
      <c r="EW128" s="240"/>
      <c r="EX128" s="240"/>
      <c r="EY128" s="240"/>
      <c r="EZ128" s="240"/>
      <c r="FA128" s="240"/>
      <c r="FB128" s="240"/>
      <c r="FC128" s="247"/>
      <c r="FD128" s="247"/>
      <c r="FE128" s="247"/>
      <c r="FF128" s="247"/>
      <c r="FG128" s="247"/>
      <c r="FH128" s="247"/>
    </row>
    <row r="129" spans="1:164" s="136" customFormat="1" ht="15.75" customHeight="1" x14ac:dyDescent="0.25">
      <c r="A129" s="116"/>
      <c r="B129" s="116"/>
      <c r="C129" s="237" t="s">
        <v>133</v>
      </c>
      <c r="D129" s="240"/>
      <c r="E129" s="249">
        <v>0</v>
      </c>
      <c r="F129" s="240"/>
      <c r="G129" s="240"/>
      <c r="H129" s="240"/>
      <c r="I129" s="240"/>
      <c r="J129" s="240"/>
      <c r="K129" s="240"/>
      <c r="L129" s="249">
        <v>0</v>
      </c>
      <c r="M129" s="240"/>
      <c r="N129" s="240"/>
      <c r="O129" s="240"/>
      <c r="P129" s="240"/>
      <c r="Q129" s="240"/>
      <c r="R129" s="240"/>
      <c r="S129" s="249">
        <v>0</v>
      </c>
      <c r="T129" s="240"/>
      <c r="U129" s="240"/>
      <c r="V129" s="240"/>
      <c r="W129" s="240"/>
      <c r="X129" s="240"/>
      <c r="Y129" s="240"/>
      <c r="Z129" s="249">
        <v>0</v>
      </c>
      <c r="AA129" s="240"/>
      <c r="AB129" s="240"/>
      <c r="AC129" s="240"/>
      <c r="AD129" s="240"/>
      <c r="AE129" s="240"/>
      <c r="AF129" s="240"/>
      <c r="AG129" s="249">
        <v>0</v>
      </c>
      <c r="AH129" s="240"/>
      <c r="AI129" s="240"/>
      <c r="AJ129" s="240"/>
      <c r="AK129" s="240"/>
      <c r="AL129" s="240"/>
      <c r="AM129" s="240"/>
      <c r="AN129" s="249">
        <v>0</v>
      </c>
      <c r="AO129" s="240"/>
      <c r="AP129" s="240"/>
      <c r="AQ129" s="240"/>
      <c r="AR129" s="240"/>
      <c r="AS129" s="240"/>
      <c r="AT129" s="240"/>
      <c r="AU129" s="249">
        <v>0</v>
      </c>
      <c r="AV129" s="240"/>
      <c r="AW129" s="240"/>
      <c r="AX129" s="240"/>
      <c r="AY129" s="240"/>
      <c r="AZ129" s="240"/>
      <c r="BA129" s="240"/>
      <c r="BB129" s="249">
        <v>0</v>
      </c>
      <c r="BC129" s="240"/>
      <c r="BD129" s="240"/>
      <c r="BE129" s="240"/>
      <c r="BF129" s="240"/>
      <c r="BG129" s="240"/>
      <c r="BH129" s="240"/>
      <c r="BI129" s="249">
        <v>2</v>
      </c>
      <c r="BJ129" s="240"/>
      <c r="BK129" s="240"/>
      <c r="BL129" s="240"/>
      <c r="BM129" s="240"/>
      <c r="BN129" s="240"/>
      <c r="BO129" s="240"/>
      <c r="BP129" s="249">
        <v>21</v>
      </c>
      <c r="BQ129" s="240"/>
      <c r="BR129" s="240"/>
      <c r="BS129" s="240"/>
      <c r="BT129" s="240"/>
      <c r="BU129" s="240"/>
      <c r="BV129" s="240"/>
      <c r="BW129" s="249">
        <v>134</v>
      </c>
      <c r="BX129" s="240"/>
      <c r="BY129" s="240"/>
      <c r="BZ129" s="240"/>
      <c r="CA129" s="240"/>
      <c r="CB129" s="240"/>
      <c r="CC129" s="240"/>
      <c r="CD129" s="249">
        <v>304</v>
      </c>
      <c r="CE129" s="240"/>
      <c r="CF129" s="240"/>
      <c r="CG129" s="240"/>
      <c r="CH129" s="240"/>
      <c r="CI129" s="240"/>
      <c r="CJ129" s="240"/>
      <c r="CK129" s="249">
        <v>409</v>
      </c>
      <c r="CL129" s="240"/>
      <c r="CM129" s="240"/>
      <c r="CN129" s="240"/>
      <c r="CO129" s="240"/>
      <c r="CP129" s="240"/>
      <c r="CQ129" s="240"/>
      <c r="CR129" s="249">
        <v>413</v>
      </c>
      <c r="CS129" s="240"/>
      <c r="CT129" s="240"/>
      <c r="CU129" s="240"/>
      <c r="CV129" s="240"/>
      <c r="CW129" s="240"/>
      <c r="CX129" s="240"/>
      <c r="CY129" s="249">
        <v>281</v>
      </c>
      <c r="CZ129" s="240"/>
      <c r="DA129" s="240"/>
      <c r="DB129" s="240"/>
      <c r="DC129" s="240"/>
      <c r="DD129" s="240"/>
      <c r="DE129" s="240"/>
      <c r="DF129" s="249">
        <v>211</v>
      </c>
      <c r="DG129" s="240"/>
      <c r="DH129" s="240"/>
      <c r="DI129" s="240"/>
      <c r="DJ129" s="240"/>
      <c r="DK129" s="240"/>
      <c r="DL129" s="240"/>
      <c r="DM129" s="249">
        <v>180</v>
      </c>
      <c r="DN129" s="240"/>
      <c r="DO129" s="240"/>
      <c r="DP129" s="240"/>
      <c r="DQ129" s="240"/>
      <c r="DR129" s="240"/>
      <c r="DS129" s="240"/>
      <c r="DT129" s="249">
        <v>134</v>
      </c>
      <c r="DU129" s="240"/>
      <c r="DV129" s="240"/>
      <c r="DW129" s="240"/>
      <c r="DX129" s="240"/>
      <c r="DY129" s="240"/>
      <c r="DZ129" s="240"/>
      <c r="EA129" s="249">
        <v>105</v>
      </c>
      <c r="EB129" s="240"/>
      <c r="EC129" s="240"/>
      <c r="ED129" s="240"/>
      <c r="EE129" s="240"/>
      <c r="EF129" s="240"/>
      <c r="EG129" s="240"/>
      <c r="EH129" s="249">
        <v>100</v>
      </c>
      <c r="EI129" s="240"/>
      <c r="EJ129" s="240"/>
      <c r="EK129" s="240"/>
      <c r="EL129" s="240"/>
      <c r="EM129" s="240"/>
      <c r="EN129" s="240"/>
      <c r="EO129" s="249"/>
      <c r="EP129" s="240"/>
      <c r="EQ129" s="240"/>
      <c r="ER129" s="240"/>
      <c r="ES129" s="240"/>
      <c r="ET129" s="240"/>
      <c r="EU129" s="240"/>
      <c r="EV129" s="249"/>
      <c r="EW129" s="240"/>
      <c r="EX129" s="240"/>
      <c r="EY129" s="240"/>
      <c r="EZ129" s="240"/>
      <c r="FA129" s="240"/>
      <c r="FB129" s="240"/>
      <c r="FC129" s="247"/>
      <c r="FD129" s="247"/>
      <c r="FE129" s="247"/>
      <c r="FF129" s="247"/>
      <c r="FG129" s="247"/>
      <c r="FH129" s="247"/>
    </row>
    <row r="130" spans="1:164" s="136" customFormat="1" ht="15.75" customHeight="1" x14ac:dyDescent="0.25">
      <c r="A130" s="116"/>
      <c r="B130" s="116"/>
      <c r="C130" s="237" t="s">
        <v>132</v>
      </c>
      <c r="D130" s="240"/>
      <c r="E130" s="249">
        <v>0</v>
      </c>
      <c r="F130" s="240"/>
      <c r="G130" s="240"/>
      <c r="H130" s="240"/>
      <c r="I130" s="240"/>
      <c r="J130" s="240"/>
      <c r="K130" s="240"/>
      <c r="L130" s="249">
        <v>0</v>
      </c>
      <c r="M130" s="240"/>
      <c r="N130" s="240"/>
      <c r="O130" s="240"/>
      <c r="P130" s="240"/>
      <c r="Q130" s="240"/>
      <c r="R130" s="240"/>
      <c r="S130" s="249">
        <v>0</v>
      </c>
      <c r="T130" s="240"/>
      <c r="U130" s="240"/>
      <c r="V130" s="240"/>
      <c r="W130" s="240"/>
      <c r="X130" s="240"/>
      <c r="Y130" s="240"/>
      <c r="Z130" s="249">
        <v>0</v>
      </c>
      <c r="AA130" s="240"/>
      <c r="AB130" s="240"/>
      <c r="AC130" s="240"/>
      <c r="AD130" s="240"/>
      <c r="AE130" s="240"/>
      <c r="AF130" s="240"/>
      <c r="AG130" s="249">
        <v>0</v>
      </c>
      <c r="AH130" s="240"/>
      <c r="AI130" s="240"/>
      <c r="AJ130" s="240"/>
      <c r="AK130" s="240"/>
      <c r="AL130" s="240"/>
      <c r="AM130" s="240"/>
      <c r="AN130" s="249">
        <v>0</v>
      </c>
      <c r="AO130" s="240"/>
      <c r="AP130" s="240"/>
      <c r="AQ130" s="240"/>
      <c r="AR130" s="240"/>
      <c r="AS130" s="240"/>
      <c r="AT130" s="240"/>
      <c r="AU130" s="249">
        <v>0</v>
      </c>
      <c r="AV130" s="240"/>
      <c r="AW130" s="240"/>
      <c r="AX130" s="240"/>
      <c r="AY130" s="240"/>
      <c r="AZ130" s="240"/>
      <c r="BA130" s="240"/>
      <c r="BB130" s="249">
        <v>0</v>
      </c>
      <c r="BC130" s="240"/>
      <c r="BD130" s="240"/>
      <c r="BE130" s="240"/>
      <c r="BF130" s="240"/>
      <c r="BG130" s="240"/>
      <c r="BH130" s="240"/>
      <c r="BI130" s="249">
        <v>10</v>
      </c>
      <c r="BJ130" s="240"/>
      <c r="BK130" s="240"/>
      <c r="BL130" s="240"/>
      <c r="BM130" s="240"/>
      <c r="BN130" s="240"/>
      <c r="BO130" s="240"/>
      <c r="BP130" s="249">
        <v>62</v>
      </c>
      <c r="BQ130" s="240"/>
      <c r="BR130" s="240"/>
      <c r="BS130" s="240"/>
      <c r="BT130" s="240"/>
      <c r="BU130" s="240"/>
      <c r="BV130" s="240"/>
      <c r="BW130" s="249">
        <v>282</v>
      </c>
      <c r="BX130" s="240"/>
      <c r="BY130" s="240"/>
      <c r="BZ130" s="240"/>
      <c r="CA130" s="240"/>
      <c r="CB130" s="240"/>
      <c r="CC130" s="240"/>
      <c r="CD130" s="249">
        <v>610</v>
      </c>
      <c r="CE130" s="240"/>
      <c r="CF130" s="240"/>
      <c r="CG130" s="240"/>
      <c r="CH130" s="240"/>
      <c r="CI130" s="240"/>
      <c r="CJ130" s="240"/>
      <c r="CK130" s="249">
        <v>650</v>
      </c>
      <c r="CL130" s="240"/>
      <c r="CM130" s="240"/>
      <c r="CN130" s="240"/>
      <c r="CO130" s="240"/>
      <c r="CP130" s="240"/>
      <c r="CQ130" s="240"/>
      <c r="CR130" s="249">
        <v>659</v>
      </c>
      <c r="CS130" s="240"/>
      <c r="CT130" s="240"/>
      <c r="CU130" s="240"/>
      <c r="CV130" s="240"/>
      <c r="CW130" s="240"/>
      <c r="CX130" s="240"/>
      <c r="CY130" s="249">
        <v>526</v>
      </c>
      <c r="CZ130" s="240"/>
      <c r="DA130" s="240"/>
      <c r="DB130" s="240"/>
      <c r="DC130" s="240"/>
      <c r="DD130" s="240"/>
      <c r="DE130" s="240"/>
      <c r="DF130" s="249">
        <v>415</v>
      </c>
      <c r="DG130" s="240"/>
      <c r="DH130" s="240"/>
      <c r="DI130" s="240"/>
      <c r="DJ130" s="240"/>
      <c r="DK130" s="240"/>
      <c r="DL130" s="240"/>
      <c r="DM130" s="249">
        <v>336</v>
      </c>
      <c r="DN130" s="240"/>
      <c r="DO130" s="240"/>
      <c r="DP130" s="240"/>
      <c r="DQ130" s="240"/>
      <c r="DR130" s="240"/>
      <c r="DS130" s="240"/>
      <c r="DT130" s="249">
        <v>230</v>
      </c>
      <c r="DU130" s="240"/>
      <c r="DV130" s="240"/>
      <c r="DW130" s="240"/>
      <c r="DX130" s="240"/>
      <c r="DY130" s="240"/>
      <c r="DZ130" s="240"/>
      <c r="EA130" s="249">
        <v>131</v>
      </c>
      <c r="EB130" s="240"/>
      <c r="EC130" s="240"/>
      <c r="ED130" s="240"/>
      <c r="EE130" s="240"/>
      <c r="EF130" s="240"/>
      <c r="EG130" s="240"/>
      <c r="EH130" s="249">
        <v>89</v>
      </c>
      <c r="EI130" s="240"/>
      <c r="EJ130" s="240"/>
      <c r="EK130" s="240"/>
      <c r="EL130" s="240"/>
      <c r="EM130" s="240"/>
      <c r="EN130" s="240"/>
      <c r="EO130" s="249"/>
      <c r="EP130" s="240"/>
      <c r="EQ130" s="240"/>
      <c r="ER130" s="240"/>
      <c r="ES130" s="240"/>
      <c r="ET130" s="240"/>
      <c r="EU130" s="240"/>
      <c r="EV130" s="249"/>
      <c r="EW130" s="240"/>
      <c r="EX130" s="240"/>
      <c r="EY130" s="240"/>
      <c r="EZ130" s="240"/>
      <c r="FA130" s="240"/>
      <c r="FB130" s="240"/>
      <c r="FC130" s="247"/>
      <c r="FD130" s="247"/>
      <c r="FE130" s="247"/>
      <c r="FF130" s="247"/>
      <c r="FG130" s="247"/>
      <c r="FH130" s="247"/>
    </row>
    <row r="131" spans="1:164" s="136" customFormat="1" ht="15.75" customHeight="1" x14ac:dyDescent="0.25">
      <c r="A131" s="116"/>
      <c r="B131" s="116"/>
      <c r="C131" s="237" t="s">
        <v>134</v>
      </c>
      <c r="D131" s="240"/>
      <c r="E131" s="249">
        <v>0</v>
      </c>
      <c r="F131" s="240"/>
      <c r="G131" s="240"/>
      <c r="H131" s="240"/>
      <c r="I131" s="240"/>
      <c r="J131" s="240"/>
      <c r="K131" s="240"/>
      <c r="L131" s="249">
        <v>0</v>
      </c>
      <c r="M131" s="240"/>
      <c r="N131" s="240"/>
      <c r="O131" s="240"/>
      <c r="P131" s="240"/>
      <c r="Q131" s="240"/>
      <c r="R131" s="240"/>
      <c r="S131" s="249">
        <v>0</v>
      </c>
      <c r="T131" s="240"/>
      <c r="U131" s="240"/>
      <c r="V131" s="240"/>
      <c r="W131" s="240"/>
      <c r="X131" s="240"/>
      <c r="Y131" s="240"/>
      <c r="Z131" s="249">
        <v>0</v>
      </c>
      <c r="AA131" s="240"/>
      <c r="AB131" s="240"/>
      <c r="AC131" s="240"/>
      <c r="AD131" s="240"/>
      <c r="AE131" s="240"/>
      <c r="AF131" s="240"/>
      <c r="AG131" s="249">
        <v>0</v>
      </c>
      <c r="AH131" s="240"/>
      <c r="AI131" s="240"/>
      <c r="AJ131" s="240"/>
      <c r="AK131" s="240"/>
      <c r="AL131" s="240"/>
      <c r="AM131" s="240"/>
      <c r="AN131" s="249">
        <v>0</v>
      </c>
      <c r="AO131" s="240"/>
      <c r="AP131" s="240"/>
      <c r="AQ131" s="240"/>
      <c r="AR131" s="240"/>
      <c r="AS131" s="240"/>
      <c r="AT131" s="240"/>
      <c r="AU131" s="249">
        <v>0</v>
      </c>
      <c r="AV131" s="240"/>
      <c r="AW131" s="240"/>
      <c r="AX131" s="240"/>
      <c r="AY131" s="240"/>
      <c r="AZ131" s="240"/>
      <c r="BA131" s="240"/>
      <c r="BB131" s="249">
        <v>0</v>
      </c>
      <c r="BC131" s="240"/>
      <c r="BD131" s="240"/>
      <c r="BE131" s="240"/>
      <c r="BF131" s="240"/>
      <c r="BG131" s="240"/>
      <c r="BH131" s="240"/>
      <c r="BI131" s="249">
        <v>1</v>
      </c>
      <c r="BJ131" s="240"/>
      <c r="BK131" s="240"/>
      <c r="BL131" s="240"/>
      <c r="BM131" s="240"/>
      <c r="BN131" s="240"/>
      <c r="BO131" s="240"/>
      <c r="BP131" s="249">
        <v>9</v>
      </c>
      <c r="BQ131" s="240"/>
      <c r="BR131" s="240"/>
      <c r="BS131" s="240"/>
      <c r="BT131" s="240"/>
      <c r="BU131" s="240"/>
      <c r="BV131" s="240"/>
      <c r="BW131" s="249">
        <v>55</v>
      </c>
      <c r="BX131" s="240"/>
      <c r="BY131" s="240"/>
      <c r="BZ131" s="240"/>
      <c r="CA131" s="240"/>
      <c r="CB131" s="240"/>
      <c r="CC131" s="240"/>
      <c r="CD131" s="249">
        <v>76</v>
      </c>
      <c r="CE131" s="240"/>
      <c r="CF131" s="240"/>
      <c r="CG131" s="240"/>
      <c r="CH131" s="240"/>
      <c r="CI131" s="240"/>
      <c r="CJ131" s="240"/>
      <c r="CK131" s="249">
        <v>101</v>
      </c>
      <c r="CL131" s="240"/>
      <c r="CM131" s="240"/>
      <c r="CN131" s="240"/>
      <c r="CO131" s="240"/>
      <c r="CP131" s="240"/>
      <c r="CQ131" s="240"/>
      <c r="CR131" s="249">
        <v>128</v>
      </c>
      <c r="CS131" s="240"/>
      <c r="CT131" s="240"/>
      <c r="CU131" s="240"/>
      <c r="CV131" s="240"/>
      <c r="CW131" s="240"/>
      <c r="CX131" s="240"/>
      <c r="CY131" s="249">
        <v>124</v>
      </c>
      <c r="CZ131" s="240"/>
      <c r="DA131" s="240"/>
      <c r="DB131" s="240"/>
      <c r="DC131" s="240"/>
      <c r="DD131" s="240"/>
      <c r="DE131" s="240"/>
      <c r="DF131" s="249">
        <v>84</v>
      </c>
      <c r="DG131" s="240"/>
      <c r="DH131" s="240"/>
      <c r="DI131" s="240"/>
      <c r="DJ131" s="240"/>
      <c r="DK131" s="240"/>
      <c r="DL131" s="240"/>
      <c r="DM131" s="249">
        <v>74</v>
      </c>
      <c r="DN131" s="240"/>
      <c r="DO131" s="240"/>
      <c r="DP131" s="240"/>
      <c r="DQ131" s="240"/>
      <c r="DR131" s="240"/>
      <c r="DS131" s="240"/>
      <c r="DT131" s="249">
        <v>53</v>
      </c>
      <c r="DU131" s="240"/>
      <c r="DV131" s="240"/>
      <c r="DW131" s="240"/>
      <c r="DX131" s="240"/>
      <c r="DY131" s="240"/>
      <c r="DZ131" s="240"/>
      <c r="EA131" s="249">
        <v>49</v>
      </c>
      <c r="EB131" s="240"/>
      <c r="EC131" s="240"/>
      <c r="ED131" s="240"/>
      <c r="EE131" s="240"/>
      <c r="EF131" s="240"/>
      <c r="EG131" s="240"/>
      <c r="EH131" s="249">
        <v>20</v>
      </c>
      <c r="EI131" s="240"/>
      <c r="EJ131" s="240"/>
      <c r="EK131" s="240"/>
      <c r="EL131" s="240"/>
      <c r="EM131" s="240"/>
      <c r="EN131" s="240"/>
      <c r="EO131" s="249"/>
      <c r="EP131" s="240"/>
      <c r="EQ131" s="240"/>
      <c r="ER131" s="240"/>
      <c r="ES131" s="240"/>
      <c r="ET131" s="240"/>
      <c r="EU131" s="240"/>
      <c r="EV131" s="249"/>
      <c r="EW131" s="240"/>
      <c r="EX131" s="240"/>
      <c r="EY131" s="240"/>
      <c r="EZ131" s="240"/>
      <c r="FA131" s="240"/>
      <c r="FB131" s="240"/>
      <c r="FC131" s="247"/>
      <c r="FD131" s="247"/>
      <c r="FE131" s="247"/>
      <c r="FF131" s="247"/>
      <c r="FG131" s="247"/>
      <c r="FH131" s="247"/>
    </row>
    <row r="132" spans="1:164" s="136" customFormat="1" ht="15.75" customHeight="1" x14ac:dyDescent="0.25">
      <c r="A132" s="116"/>
      <c r="B132" s="116"/>
      <c r="C132" s="141" t="s">
        <v>460</v>
      </c>
      <c r="D132" s="159"/>
      <c r="E132" s="159">
        <f>SUM(E128:E131)-E127</f>
        <v>0</v>
      </c>
      <c r="F132" s="159"/>
      <c r="G132" s="159"/>
      <c r="H132" s="159"/>
      <c r="I132" s="159"/>
      <c r="J132" s="159"/>
      <c r="K132" s="159"/>
      <c r="L132" s="159">
        <f>SUM(L128:L131)-L127</f>
        <v>0</v>
      </c>
      <c r="M132" s="159"/>
      <c r="N132" s="159"/>
      <c r="O132" s="159"/>
      <c r="P132" s="159"/>
      <c r="Q132" s="159"/>
      <c r="R132" s="159"/>
      <c r="S132" s="159">
        <f>SUM(S128:S131)-S127</f>
        <v>0</v>
      </c>
      <c r="T132" s="159"/>
      <c r="U132" s="159"/>
      <c r="V132" s="159"/>
      <c r="W132" s="159"/>
      <c r="X132" s="159"/>
      <c r="Y132" s="159"/>
      <c r="Z132" s="159">
        <f>SUM(Z128:Z131)-Z127</f>
        <v>0</v>
      </c>
      <c r="AA132" s="159"/>
      <c r="AB132" s="159"/>
      <c r="AC132" s="159"/>
      <c r="AD132" s="159"/>
      <c r="AE132" s="159"/>
      <c r="AF132" s="159"/>
      <c r="AG132" s="159">
        <f>SUM(AG128:AG131)-AG127</f>
        <v>0</v>
      </c>
      <c r="AH132" s="159"/>
      <c r="AI132" s="159"/>
      <c r="AJ132" s="159"/>
      <c r="AK132" s="159"/>
      <c r="AL132" s="159"/>
      <c r="AM132" s="159"/>
      <c r="AN132" s="159">
        <f>SUM(AN128:AN131)-AN127</f>
        <v>0</v>
      </c>
      <c r="AO132" s="159"/>
      <c r="AP132" s="159"/>
      <c r="AQ132" s="159"/>
      <c r="AR132" s="159"/>
      <c r="AS132" s="159"/>
      <c r="AT132" s="159"/>
      <c r="AU132" s="159">
        <f>SUM(AU128:AU131)-AU127</f>
        <v>0</v>
      </c>
      <c r="AV132" s="159"/>
      <c r="AW132" s="159"/>
      <c r="AX132" s="159"/>
      <c r="AY132" s="159"/>
      <c r="AZ132" s="159"/>
      <c r="BA132" s="159"/>
      <c r="BB132" s="159">
        <f>SUM(BB128:BB131)-BB127</f>
        <v>0</v>
      </c>
      <c r="BC132" s="159"/>
      <c r="BD132" s="159"/>
      <c r="BE132" s="159"/>
      <c r="BF132" s="159"/>
      <c r="BG132" s="159"/>
      <c r="BH132" s="159"/>
      <c r="BI132" s="159">
        <f>SUM(BI128:BI131)-BI127</f>
        <v>0</v>
      </c>
      <c r="BJ132" s="159"/>
      <c r="BK132" s="159"/>
      <c r="BL132" s="159"/>
      <c r="BM132" s="159"/>
      <c r="BN132" s="159"/>
      <c r="BO132" s="159"/>
      <c r="BP132" s="159">
        <f>SUM(BP128:BP131)-BP127</f>
        <v>0</v>
      </c>
      <c r="BQ132" s="159"/>
      <c r="BR132" s="159"/>
      <c r="BS132" s="159"/>
      <c r="BT132" s="159"/>
      <c r="BU132" s="159"/>
      <c r="BV132" s="159"/>
      <c r="BW132" s="159">
        <f>SUM(BW128:BW131)-BW127</f>
        <v>0</v>
      </c>
      <c r="BX132" s="159"/>
      <c r="BY132" s="159"/>
      <c r="BZ132" s="159"/>
      <c r="CA132" s="159"/>
      <c r="CB132" s="159"/>
      <c r="CC132" s="159"/>
      <c r="CD132" s="159">
        <f>SUM(CD128:CD131)-CD127</f>
        <v>0</v>
      </c>
      <c r="CE132" s="159"/>
      <c r="CF132" s="159"/>
      <c r="CG132" s="159"/>
      <c r="CH132" s="159"/>
      <c r="CI132" s="159"/>
      <c r="CJ132" s="159"/>
      <c r="CK132" s="159">
        <f>SUM(CK128:CK131)-CK127</f>
        <v>0</v>
      </c>
      <c r="CL132" s="159"/>
      <c r="CM132" s="159"/>
      <c r="CN132" s="159"/>
      <c r="CO132" s="159"/>
      <c r="CP132" s="159"/>
      <c r="CQ132" s="159"/>
      <c r="CR132" s="159">
        <f>SUM(CR128:CR131)-CR127</f>
        <v>0</v>
      </c>
      <c r="CS132" s="159"/>
      <c r="CT132" s="159"/>
      <c r="CU132" s="159"/>
      <c r="CV132" s="159"/>
      <c r="CW132" s="159"/>
      <c r="CX132" s="159"/>
      <c r="CY132" s="159">
        <f>SUM(CY128:CY131)-CY127</f>
        <v>0</v>
      </c>
      <c r="CZ132" s="159"/>
      <c r="DA132" s="159"/>
      <c r="DB132" s="159"/>
      <c r="DC132" s="159"/>
      <c r="DD132" s="159"/>
      <c r="DE132" s="159"/>
      <c r="DF132" s="159">
        <f>SUM(DF128:DF131)-DF127</f>
        <v>0</v>
      </c>
      <c r="DG132" s="159"/>
      <c r="DH132" s="159"/>
      <c r="DI132" s="159"/>
      <c r="DJ132" s="159"/>
      <c r="DK132" s="159"/>
      <c r="DL132" s="159"/>
      <c r="DM132" s="159">
        <f>SUM(DM128:DM131)-DM127</f>
        <v>0</v>
      </c>
      <c r="DN132" s="159"/>
      <c r="DO132" s="159"/>
      <c r="DP132" s="159"/>
      <c r="DQ132" s="159"/>
      <c r="DR132" s="159"/>
      <c r="DS132" s="159"/>
      <c r="DT132" s="159">
        <f>SUM(DT128:DT131)-DT127</f>
        <v>0</v>
      </c>
      <c r="DU132" s="159"/>
      <c r="DV132" s="159"/>
      <c r="DW132" s="159"/>
      <c r="DX132" s="159"/>
      <c r="DY132" s="159"/>
      <c r="DZ132" s="159"/>
      <c r="EA132" s="159">
        <f>SUM(EA128:EA131)-EA127</f>
        <v>0</v>
      </c>
      <c r="EB132" s="159"/>
      <c r="EC132" s="159"/>
      <c r="ED132" s="159"/>
      <c r="EE132" s="159"/>
      <c r="EF132" s="159"/>
      <c r="EG132" s="159"/>
      <c r="EH132" s="159">
        <f>SUM(EH128:EH131)-EH127</f>
        <v>0</v>
      </c>
      <c r="EI132" s="159"/>
      <c r="EJ132" s="159"/>
      <c r="EK132" s="159"/>
      <c r="EL132" s="159"/>
      <c r="EM132" s="159"/>
      <c r="EN132" s="159"/>
      <c r="EO132" s="159"/>
      <c r="EP132" s="159"/>
      <c r="EQ132" s="159"/>
      <c r="ER132" s="159"/>
      <c r="ES132" s="159"/>
      <c r="ET132" s="159"/>
      <c r="EU132" s="159"/>
      <c r="EV132" s="159"/>
      <c r="EW132" s="159"/>
      <c r="EX132" s="159"/>
      <c r="EY132" s="159"/>
      <c r="EZ132" s="159"/>
      <c r="FA132" s="159"/>
      <c r="FB132" s="159"/>
      <c r="FC132" s="247"/>
      <c r="FD132" s="247"/>
      <c r="FE132" s="247"/>
      <c r="FF132" s="247"/>
      <c r="FG132" s="247"/>
      <c r="FH132" s="247"/>
    </row>
    <row r="133" spans="1:164" s="136" customFormat="1" ht="15.75" customHeight="1" x14ac:dyDescent="0.25">
      <c r="A133" s="116"/>
      <c r="B133" s="116"/>
      <c r="C133" s="221"/>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34"/>
      <c r="BE133" s="134"/>
      <c r="BF133" s="134"/>
      <c r="BG133" s="134"/>
      <c r="BH133" s="134"/>
      <c r="BI133" s="134"/>
      <c r="BJ133" s="134"/>
      <c r="BK133" s="134"/>
      <c r="BL133" s="134"/>
      <c r="BM133" s="134"/>
      <c r="BN133" s="134"/>
      <c r="BO133" s="134"/>
      <c r="BP133" s="134"/>
      <c r="BQ133" s="134"/>
      <c r="BR133" s="134"/>
      <c r="BS133" s="134"/>
      <c r="BT133" s="134"/>
      <c r="BU133" s="134"/>
      <c r="BV133" s="134"/>
      <c r="BW133" s="134"/>
      <c r="BX133" s="134"/>
      <c r="BY133" s="134"/>
      <c r="BZ133" s="134"/>
      <c r="CA133" s="134"/>
      <c r="CB133" s="134"/>
      <c r="CC133" s="134"/>
      <c r="CD133" s="134"/>
      <c r="CE133" s="134"/>
      <c r="CF133" s="134"/>
      <c r="CG133" s="134"/>
      <c r="CH133" s="134"/>
      <c r="CI133" s="134"/>
      <c r="CJ133" s="134"/>
      <c r="CK133" s="134"/>
      <c r="CL133" s="134"/>
      <c r="CM133" s="134"/>
      <c r="CN133" s="134"/>
      <c r="CO133" s="134"/>
      <c r="CP133" s="134"/>
      <c r="CQ133" s="134"/>
      <c r="CR133" s="134"/>
      <c r="CS133" s="134"/>
      <c r="CT133" s="134"/>
      <c r="CU133" s="134"/>
      <c r="CV133" s="134"/>
      <c r="CW133" s="134"/>
      <c r="CX133" s="134"/>
      <c r="CY133" s="134"/>
      <c r="CZ133" s="134"/>
      <c r="DA133" s="134"/>
      <c r="DB133" s="134"/>
      <c r="DC133" s="134"/>
      <c r="DD133" s="134"/>
      <c r="DE133" s="134"/>
      <c r="DF133" s="134"/>
      <c r="DG133" s="134"/>
      <c r="DH133" s="134"/>
      <c r="DI133" s="134"/>
      <c r="DJ133" s="134"/>
      <c r="DK133" s="134"/>
      <c r="DL133" s="134"/>
      <c r="DM133" s="134"/>
      <c r="DN133" s="134"/>
      <c r="DO133" s="134"/>
      <c r="DP133" s="134"/>
      <c r="DQ133" s="134"/>
      <c r="DR133" s="134"/>
      <c r="DS133" s="134"/>
      <c r="DT133" s="134"/>
      <c r="DU133" s="134"/>
      <c r="DV133" s="134"/>
      <c r="DW133" s="134"/>
      <c r="DX133" s="134"/>
      <c r="DY133" s="134"/>
      <c r="DZ133" s="134"/>
      <c r="EA133" s="134"/>
      <c r="EB133" s="134"/>
      <c r="EC133" s="134"/>
      <c r="ED133" s="134"/>
      <c r="EE133" s="134"/>
      <c r="EF133" s="134"/>
      <c r="EG133" s="134"/>
      <c r="EH133" s="134"/>
      <c r="EI133" s="134"/>
      <c r="EJ133" s="134"/>
      <c r="EK133" s="134"/>
      <c r="EL133" s="134"/>
      <c r="EM133" s="134"/>
      <c r="EN133" s="134"/>
      <c r="EO133" s="134"/>
      <c r="EP133" s="134"/>
      <c r="EQ133" s="134"/>
      <c r="ER133" s="134"/>
      <c r="ES133" s="134"/>
      <c r="ET133" s="134"/>
      <c r="EU133" s="134"/>
      <c r="EV133" s="134"/>
      <c r="EW133" s="134"/>
      <c r="EX133" s="134"/>
      <c r="EY133" s="134"/>
      <c r="EZ133" s="116"/>
      <c r="FA133" s="116"/>
      <c r="FB133" s="116"/>
      <c r="FC133" s="247"/>
      <c r="FD133" s="247"/>
      <c r="FE133" s="247"/>
      <c r="FF133" s="247"/>
      <c r="FG133" s="247"/>
      <c r="FH133" s="247"/>
    </row>
    <row r="134" spans="1:164" s="136" customFormat="1" ht="15.75" customHeight="1" x14ac:dyDescent="0.25">
      <c r="A134" s="116"/>
      <c r="B134" s="117" t="s">
        <v>2101</v>
      </c>
      <c r="C134" s="142" t="s">
        <v>435</v>
      </c>
      <c r="D134" s="240"/>
      <c r="E134" s="157">
        <f>SUM($D127:E127)</f>
        <v>0</v>
      </c>
      <c r="F134" s="240"/>
      <c r="G134" s="240"/>
      <c r="H134" s="240"/>
      <c r="I134" s="240"/>
      <c r="J134" s="240"/>
      <c r="K134" s="240"/>
      <c r="L134" s="157">
        <f>SUM($D127:L127)</f>
        <v>0</v>
      </c>
      <c r="M134" s="240"/>
      <c r="N134" s="240"/>
      <c r="O134" s="240"/>
      <c r="P134" s="240"/>
      <c r="Q134" s="240"/>
      <c r="R134" s="240"/>
      <c r="S134" s="157">
        <f>SUM($D127:S127)</f>
        <v>0</v>
      </c>
      <c r="T134" s="240"/>
      <c r="U134" s="240"/>
      <c r="V134" s="240"/>
      <c r="W134" s="240"/>
      <c r="X134" s="240"/>
      <c r="Y134" s="240"/>
      <c r="Z134" s="157">
        <f>SUM($D127:Z127)</f>
        <v>0</v>
      </c>
      <c r="AA134" s="240"/>
      <c r="AB134" s="240"/>
      <c r="AC134" s="240"/>
      <c r="AD134" s="240"/>
      <c r="AE134" s="240"/>
      <c r="AF134" s="240"/>
      <c r="AG134" s="157">
        <f>SUM($D127:AG127)</f>
        <v>0</v>
      </c>
      <c r="AH134" s="240"/>
      <c r="AI134" s="240"/>
      <c r="AJ134" s="240"/>
      <c r="AK134" s="240"/>
      <c r="AL134" s="240"/>
      <c r="AM134" s="240"/>
      <c r="AN134" s="157">
        <f>SUM($D127:AN127)</f>
        <v>0</v>
      </c>
      <c r="AO134" s="240"/>
      <c r="AP134" s="240"/>
      <c r="AQ134" s="240"/>
      <c r="AR134" s="240"/>
      <c r="AS134" s="240"/>
      <c r="AT134" s="240"/>
      <c r="AU134" s="157">
        <f>SUM($D127:AU127)</f>
        <v>0</v>
      </c>
      <c r="AV134" s="240"/>
      <c r="AW134" s="240"/>
      <c r="AX134" s="240"/>
      <c r="AY134" s="240"/>
      <c r="AZ134" s="240"/>
      <c r="BA134" s="240"/>
      <c r="BB134" s="157">
        <f>SUM($D127:BB127)</f>
        <v>5</v>
      </c>
      <c r="BC134" s="240"/>
      <c r="BD134" s="240"/>
      <c r="BE134" s="240"/>
      <c r="BF134" s="240"/>
      <c r="BG134" s="240"/>
      <c r="BH134" s="240"/>
      <c r="BI134" s="157">
        <f>SUM($D127:BI127)</f>
        <v>118</v>
      </c>
      <c r="BJ134" s="240"/>
      <c r="BK134" s="240"/>
      <c r="BL134" s="240"/>
      <c r="BM134" s="240"/>
      <c r="BN134" s="240"/>
      <c r="BO134" s="240"/>
      <c r="BP134" s="157">
        <f>SUM($D127:BP127)</f>
        <v>725</v>
      </c>
      <c r="BQ134" s="240"/>
      <c r="BR134" s="240"/>
      <c r="BS134" s="240"/>
      <c r="BT134" s="240"/>
      <c r="BU134" s="240"/>
      <c r="BV134" s="240"/>
      <c r="BW134" s="157">
        <f>SUM($D127:BW127)</f>
        <v>4526</v>
      </c>
      <c r="BX134" s="240"/>
      <c r="BY134" s="240"/>
      <c r="BZ134" s="240"/>
      <c r="CA134" s="240"/>
      <c r="CB134" s="240"/>
      <c r="CC134" s="240"/>
      <c r="CD134" s="157">
        <f>SUM($D127:CD127)</f>
        <v>11415</v>
      </c>
      <c r="CE134" s="240"/>
      <c r="CF134" s="240"/>
      <c r="CG134" s="240"/>
      <c r="CH134" s="240"/>
      <c r="CI134" s="240"/>
      <c r="CJ134" s="240"/>
      <c r="CK134" s="157">
        <f>SUM($D127:CK127)</f>
        <v>20910</v>
      </c>
      <c r="CL134" s="240"/>
      <c r="CM134" s="240"/>
      <c r="CN134" s="240"/>
      <c r="CO134" s="240"/>
      <c r="CP134" s="240"/>
      <c r="CQ134" s="240"/>
      <c r="CR134" s="157">
        <f>SUM($D127:CR127)</f>
        <v>29916</v>
      </c>
      <c r="CS134" s="240"/>
      <c r="CT134" s="240"/>
      <c r="CU134" s="240"/>
      <c r="CV134" s="240"/>
      <c r="CW134" s="240"/>
      <c r="CX134" s="240"/>
      <c r="CY134" s="157">
        <f>SUM($D127:CY127)</f>
        <v>36595</v>
      </c>
      <c r="CZ134" s="240"/>
      <c r="DA134" s="240"/>
      <c r="DB134" s="240"/>
      <c r="DC134" s="240"/>
      <c r="DD134" s="240"/>
      <c r="DE134" s="240"/>
      <c r="DF134" s="157">
        <f>SUM($D127:DF127)</f>
        <v>41021</v>
      </c>
      <c r="DG134" s="240"/>
      <c r="DH134" s="240"/>
      <c r="DI134" s="240"/>
      <c r="DJ134" s="240"/>
      <c r="DK134" s="240"/>
      <c r="DL134" s="240"/>
      <c r="DM134" s="157">
        <f>SUM($D127:DM127)</f>
        <v>45235</v>
      </c>
      <c r="DN134" s="240"/>
      <c r="DO134" s="240"/>
      <c r="DP134" s="240"/>
      <c r="DQ134" s="240"/>
      <c r="DR134" s="240"/>
      <c r="DS134" s="240"/>
      <c r="DT134" s="157">
        <f>SUM($D127:DT127)</f>
        <v>48107</v>
      </c>
      <c r="DU134" s="240"/>
      <c r="DV134" s="240"/>
      <c r="DW134" s="240"/>
      <c r="DX134" s="240"/>
      <c r="DY134" s="240"/>
      <c r="DZ134" s="240"/>
      <c r="EA134" s="157">
        <f>SUM($D127:EA127)</f>
        <v>50107</v>
      </c>
      <c r="EB134" s="240"/>
      <c r="EC134" s="240"/>
      <c r="ED134" s="240"/>
      <c r="EE134" s="240"/>
      <c r="EF134" s="240"/>
      <c r="EG134" s="240"/>
      <c r="EH134" s="157">
        <f>SUM($D127:EH127)</f>
        <v>51804</v>
      </c>
      <c r="EI134" s="240"/>
      <c r="EJ134" s="240"/>
      <c r="EK134" s="240"/>
      <c r="EL134" s="240"/>
      <c r="EM134" s="240"/>
      <c r="EN134" s="240"/>
      <c r="EO134" s="157"/>
      <c r="EP134" s="240"/>
      <c r="EQ134" s="240"/>
      <c r="ER134" s="240"/>
      <c r="ES134" s="240"/>
      <c r="ET134" s="240"/>
      <c r="EU134" s="240"/>
      <c r="EV134" s="157"/>
      <c r="EW134" s="240"/>
      <c r="EX134" s="240"/>
      <c r="EY134" s="240"/>
      <c r="EZ134" s="240"/>
      <c r="FA134" s="240"/>
      <c r="FB134" s="240"/>
      <c r="FC134" s="247"/>
      <c r="FD134" s="247"/>
      <c r="FE134" s="247"/>
      <c r="FF134" s="247"/>
      <c r="FG134" s="247"/>
      <c r="FH134" s="247"/>
    </row>
    <row r="135" spans="1:164" s="136" customFormat="1" ht="15.75" customHeight="1" x14ac:dyDescent="0.25">
      <c r="A135" s="116"/>
      <c r="B135" s="116"/>
      <c r="C135" s="142" t="s">
        <v>131</v>
      </c>
      <c r="D135" s="240"/>
      <c r="E135" s="157">
        <f>SUM($D128:E128)</f>
        <v>0</v>
      </c>
      <c r="F135" s="240"/>
      <c r="G135" s="240"/>
      <c r="H135" s="240"/>
      <c r="I135" s="240"/>
      <c r="J135" s="240"/>
      <c r="K135" s="240"/>
      <c r="L135" s="157">
        <f>SUM($D128:L128)</f>
        <v>0</v>
      </c>
      <c r="M135" s="240"/>
      <c r="N135" s="240"/>
      <c r="O135" s="240"/>
      <c r="P135" s="240"/>
      <c r="Q135" s="240"/>
      <c r="R135" s="240"/>
      <c r="S135" s="157">
        <f>SUM($D128:S128)</f>
        <v>0</v>
      </c>
      <c r="T135" s="240"/>
      <c r="U135" s="240"/>
      <c r="V135" s="240"/>
      <c r="W135" s="240"/>
      <c r="X135" s="240"/>
      <c r="Y135" s="240"/>
      <c r="Z135" s="157">
        <f>SUM($D128:Z128)</f>
        <v>0</v>
      </c>
      <c r="AA135" s="240"/>
      <c r="AB135" s="240"/>
      <c r="AC135" s="240"/>
      <c r="AD135" s="240"/>
      <c r="AE135" s="240"/>
      <c r="AF135" s="240"/>
      <c r="AG135" s="157">
        <f>SUM($D128:AG128)</f>
        <v>0</v>
      </c>
      <c r="AH135" s="240"/>
      <c r="AI135" s="240"/>
      <c r="AJ135" s="240"/>
      <c r="AK135" s="240"/>
      <c r="AL135" s="240"/>
      <c r="AM135" s="240"/>
      <c r="AN135" s="157">
        <f>SUM($D128:AN128)</f>
        <v>0</v>
      </c>
      <c r="AO135" s="240"/>
      <c r="AP135" s="240"/>
      <c r="AQ135" s="240"/>
      <c r="AR135" s="240"/>
      <c r="AS135" s="240"/>
      <c r="AT135" s="240"/>
      <c r="AU135" s="157">
        <f>SUM($D128:AU128)</f>
        <v>0</v>
      </c>
      <c r="AV135" s="240"/>
      <c r="AW135" s="240"/>
      <c r="AX135" s="240"/>
      <c r="AY135" s="240"/>
      <c r="AZ135" s="240"/>
      <c r="BA135" s="240"/>
      <c r="BB135" s="157">
        <f>SUM($D128:BB128)</f>
        <v>5</v>
      </c>
      <c r="BC135" s="240"/>
      <c r="BD135" s="240"/>
      <c r="BE135" s="240"/>
      <c r="BF135" s="240"/>
      <c r="BG135" s="240"/>
      <c r="BH135" s="240"/>
      <c r="BI135" s="157">
        <f>SUM($D128:BI128)</f>
        <v>105</v>
      </c>
      <c r="BJ135" s="240"/>
      <c r="BK135" s="240"/>
      <c r="BL135" s="240"/>
      <c r="BM135" s="240"/>
      <c r="BN135" s="240"/>
      <c r="BO135" s="240"/>
      <c r="BP135" s="157">
        <f>SUM($D128:BP128)</f>
        <v>620</v>
      </c>
      <c r="BQ135" s="240"/>
      <c r="BR135" s="240"/>
      <c r="BS135" s="240"/>
      <c r="BT135" s="240"/>
      <c r="BU135" s="240"/>
      <c r="BV135" s="240"/>
      <c r="BW135" s="157">
        <f>SUM($D128:BW128)</f>
        <v>3950</v>
      </c>
      <c r="BX135" s="240"/>
      <c r="BY135" s="240"/>
      <c r="BZ135" s="240"/>
      <c r="CA135" s="240"/>
      <c r="CB135" s="240"/>
      <c r="CC135" s="240"/>
      <c r="CD135" s="157">
        <f>SUM($D128:CD128)</f>
        <v>9849</v>
      </c>
      <c r="CE135" s="240"/>
      <c r="CF135" s="240"/>
      <c r="CG135" s="240"/>
      <c r="CH135" s="240"/>
      <c r="CI135" s="240"/>
      <c r="CJ135" s="240"/>
      <c r="CK135" s="157">
        <f>SUM($D128:CK128)</f>
        <v>18184</v>
      </c>
      <c r="CL135" s="240"/>
      <c r="CM135" s="240"/>
      <c r="CN135" s="240"/>
      <c r="CO135" s="240"/>
      <c r="CP135" s="240"/>
      <c r="CQ135" s="240"/>
      <c r="CR135" s="157">
        <f>SUM($D128:CR128)</f>
        <v>25990</v>
      </c>
      <c r="CS135" s="240"/>
      <c r="CT135" s="240"/>
      <c r="CU135" s="240"/>
      <c r="CV135" s="240"/>
      <c r="CW135" s="240"/>
      <c r="CX135" s="240"/>
      <c r="CY135" s="157">
        <f>SUM($D128:CY128)</f>
        <v>31738</v>
      </c>
      <c r="CZ135" s="240"/>
      <c r="DA135" s="240"/>
      <c r="DB135" s="240"/>
      <c r="DC135" s="240"/>
      <c r="DD135" s="240"/>
      <c r="DE135" s="240"/>
      <c r="DF135" s="157">
        <f>SUM($D128:DF128)</f>
        <v>35454</v>
      </c>
      <c r="DG135" s="240"/>
      <c r="DH135" s="240"/>
      <c r="DI135" s="240"/>
      <c r="DJ135" s="240"/>
      <c r="DK135" s="240"/>
      <c r="DL135" s="240"/>
      <c r="DM135" s="157">
        <f>SUM($D128:DM128)</f>
        <v>39078</v>
      </c>
      <c r="DN135" s="240"/>
      <c r="DO135" s="240"/>
      <c r="DP135" s="240"/>
      <c r="DQ135" s="240"/>
      <c r="DR135" s="240"/>
      <c r="DS135" s="240"/>
      <c r="DT135" s="157">
        <f>SUM($D128:DT128)</f>
        <v>41533</v>
      </c>
      <c r="DU135" s="240"/>
      <c r="DV135" s="240"/>
      <c r="DW135" s="240"/>
      <c r="DX135" s="240"/>
      <c r="DY135" s="240"/>
      <c r="DZ135" s="240"/>
      <c r="EA135" s="157">
        <f>SUM($D128:EA128)</f>
        <v>43248</v>
      </c>
      <c r="EB135" s="240"/>
      <c r="EC135" s="240"/>
      <c r="ED135" s="240"/>
      <c r="EE135" s="240"/>
      <c r="EF135" s="240"/>
      <c r="EG135" s="240"/>
      <c r="EH135" s="157">
        <f>SUM($D128:EH128)</f>
        <v>44736</v>
      </c>
      <c r="EI135" s="240"/>
      <c r="EJ135" s="240"/>
      <c r="EK135" s="240"/>
      <c r="EL135" s="240"/>
      <c r="EM135" s="240"/>
      <c r="EN135" s="240"/>
      <c r="EO135" s="157"/>
      <c r="EP135" s="240"/>
      <c r="EQ135" s="240"/>
      <c r="ER135" s="240"/>
      <c r="ES135" s="240"/>
      <c r="ET135" s="240"/>
      <c r="EU135" s="240"/>
      <c r="EV135" s="157"/>
      <c r="EW135" s="240"/>
      <c r="EX135" s="240"/>
      <c r="EY135" s="240"/>
      <c r="EZ135" s="240"/>
      <c r="FA135" s="240"/>
      <c r="FB135" s="240"/>
      <c r="FC135" s="247"/>
      <c r="FD135" s="247"/>
      <c r="FE135" s="247"/>
      <c r="FF135" s="247"/>
      <c r="FG135" s="247"/>
      <c r="FH135" s="247"/>
    </row>
    <row r="136" spans="1:164" s="136" customFormat="1" ht="15.75" customHeight="1" x14ac:dyDescent="0.25">
      <c r="A136" s="116"/>
      <c r="B136" s="116"/>
      <c r="C136" s="142" t="s">
        <v>133</v>
      </c>
      <c r="D136" s="240"/>
      <c r="E136" s="157">
        <f>SUM($D129:E129)</f>
        <v>0</v>
      </c>
      <c r="F136" s="240"/>
      <c r="G136" s="240"/>
      <c r="H136" s="240"/>
      <c r="I136" s="240"/>
      <c r="J136" s="240"/>
      <c r="K136" s="240"/>
      <c r="L136" s="157">
        <f>SUM($D129:L129)</f>
        <v>0</v>
      </c>
      <c r="M136" s="240"/>
      <c r="N136" s="240"/>
      <c r="O136" s="240"/>
      <c r="P136" s="240"/>
      <c r="Q136" s="240"/>
      <c r="R136" s="240"/>
      <c r="S136" s="157">
        <f>SUM($D129:S129)</f>
        <v>0</v>
      </c>
      <c r="T136" s="240"/>
      <c r="U136" s="240"/>
      <c r="V136" s="240"/>
      <c r="W136" s="240"/>
      <c r="X136" s="240"/>
      <c r="Y136" s="240"/>
      <c r="Z136" s="157">
        <f>SUM($D129:Z129)</f>
        <v>0</v>
      </c>
      <c r="AA136" s="240"/>
      <c r="AB136" s="240"/>
      <c r="AC136" s="240"/>
      <c r="AD136" s="240"/>
      <c r="AE136" s="240"/>
      <c r="AF136" s="240"/>
      <c r="AG136" s="157">
        <f>SUM($D129:AG129)</f>
        <v>0</v>
      </c>
      <c r="AH136" s="240"/>
      <c r="AI136" s="240"/>
      <c r="AJ136" s="240"/>
      <c r="AK136" s="240"/>
      <c r="AL136" s="240"/>
      <c r="AM136" s="240"/>
      <c r="AN136" s="157">
        <f>SUM($D129:AN129)</f>
        <v>0</v>
      </c>
      <c r="AO136" s="240"/>
      <c r="AP136" s="240"/>
      <c r="AQ136" s="240"/>
      <c r="AR136" s="240"/>
      <c r="AS136" s="240"/>
      <c r="AT136" s="240"/>
      <c r="AU136" s="157">
        <f>SUM($D129:AU129)</f>
        <v>0</v>
      </c>
      <c r="AV136" s="240"/>
      <c r="AW136" s="240"/>
      <c r="AX136" s="240"/>
      <c r="AY136" s="240"/>
      <c r="AZ136" s="240"/>
      <c r="BA136" s="240"/>
      <c r="BB136" s="157">
        <f>SUM($D129:BB129)</f>
        <v>0</v>
      </c>
      <c r="BC136" s="240"/>
      <c r="BD136" s="240"/>
      <c r="BE136" s="240"/>
      <c r="BF136" s="240"/>
      <c r="BG136" s="240"/>
      <c r="BH136" s="240"/>
      <c r="BI136" s="157">
        <f>SUM($D129:BI129)</f>
        <v>2</v>
      </c>
      <c r="BJ136" s="240"/>
      <c r="BK136" s="240"/>
      <c r="BL136" s="240"/>
      <c r="BM136" s="240"/>
      <c r="BN136" s="240"/>
      <c r="BO136" s="240"/>
      <c r="BP136" s="157">
        <f>SUM($D129:BP129)</f>
        <v>23</v>
      </c>
      <c r="BQ136" s="240"/>
      <c r="BR136" s="240"/>
      <c r="BS136" s="240"/>
      <c r="BT136" s="240"/>
      <c r="BU136" s="240"/>
      <c r="BV136" s="240"/>
      <c r="BW136" s="157">
        <f>SUM($D129:BW129)</f>
        <v>157</v>
      </c>
      <c r="BX136" s="240"/>
      <c r="BY136" s="240"/>
      <c r="BZ136" s="240"/>
      <c r="CA136" s="240"/>
      <c r="CB136" s="240"/>
      <c r="CC136" s="240"/>
      <c r="CD136" s="157">
        <f>SUM($D129:CD129)</f>
        <v>461</v>
      </c>
      <c r="CE136" s="240"/>
      <c r="CF136" s="240"/>
      <c r="CG136" s="240"/>
      <c r="CH136" s="240"/>
      <c r="CI136" s="240"/>
      <c r="CJ136" s="240"/>
      <c r="CK136" s="157">
        <f>SUM($D129:CK129)</f>
        <v>870</v>
      </c>
      <c r="CL136" s="240"/>
      <c r="CM136" s="240"/>
      <c r="CN136" s="240"/>
      <c r="CO136" s="240"/>
      <c r="CP136" s="240"/>
      <c r="CQ136" s="240"/>
      <c r="CR136" s="157">
        <f>SUM($D129:CR129)</f>
        <v>1283</v>
      </c>
      <c r="CS136" s="240"/>
      <c r="CT136" s="240"/>
      <c r="CU136" s="240"/>
      <c r="CV136" s="240"/>
      <c r="CW136" s="240"/>
      <c r="CX136" s="240"/>
      <c r="CY136" s="157">
        <f>SUM($D129:CY129)</f>
        <v>1564</v>
      </c>
      <c r="CZ136" s="240"/>
      <c r="DA136" s="240"/>
      <c r="DB136" s="240"/>
      <c r="DC136" s="240"/>
      <c r="DD136" s="240"/>
      <c r="DE136" s="240"/>
      <c r="DF136" s="157">
        <f>SUM($D129:DF129)</f>
        <v>1775</v>
      </c>
      <c r="DG136" s="240"/>
      <c r="DH136" s="240"/>
      <c r="DI136" s="240"/>
      <c r="DJ136" s="240"/>
      <c r="DK136" s="240"/>
      <c r="DL136" s="240"/>
      <c r="DM136" s="157">
        <f>SUM($D129:DM129)</f>
        <v>1955</v>
      </c>
      <c r="DN136" s="240"/>
      <c r="DO136" s="240"/>
      <c r="DP136" s="240"/>
      <c r="DQ136" s="240"/>
      <c r="DR136" s="240"/>
      <c r="DS136" s="240"/>
      <c r="DT136" s="157">
        <f>SUM($D129:DT129)</f>
        <v>2089</v>
      </c>
      <c r="DU136" s="240"/>
      <c r="DV136" s="240"/>
      <c r="DW136" s="240"/>
      <c r="DX136" s="240"/>
      <c r="DY136" s="240"/>
      <c r="DZ136" s="240"/>
      <c r="EA136" s="157">
        <f>SUM($D129:EA129)</f>
        <v>2194</v>
      </c>
      <c r="EB136" s="240"/>
      <c r="EC136" s="240"/>
      <c r="ED136" s="240"/>
      <c r="EE136" s="240"/>
      <c r="EF136" s="240"/>
      <c r="EG136" s="240"/>
      <c r="EH136" s="157">
        <f>SUM($D129:EH129)</f>
        <v>2294</v>
      </c>
      <c r="EI136" s="240"/>
      <c r="EJ136" s="240"/>
      <c r="EK136" s="240"/>
      <c r="EL136" s="240"/>
      <c r="EM136" s="240"/>
      <c r="EN136" s="240"/>
      <c r="EO136" s="157"/>
      <c r="EP136" s="240"/>
      <c r="EQ136" s="240"/>
      <c r="ER136" s="240"/>
      <c r="ES136" s="240"/>
      <c r="ET136" s="240"/>
      <c r="EU136" s="240"/>
      <c r="EV136" s="157"/>
      <c r="EW136" s="240"/>
      <c r="EX136" s="240"/>
      <c r="EY136" s="240"/>
      <c r="EZ136" s="240"/>
      <c r="FA136" s="240"/>
      <c r="FB136" s="240"/>
      <c r="FC136" s="247"/>
      <c r="FD136" s="247"/>
      <c r="FE136" s="247"/>
      <c r="FF136" s="247"/>
      <c r="FG136" s="247"/>
      <c r="FH136" s="247"/>
    </row>
    <row r="137" spans="1:164" s="136" customFormat="1" ht="15.75" customHeight="1" x14ac:dyDescent="0.25">
      <c r="A137" s="116"/>
      <c r="B137" s="116"/>
      <c r="C137" s="142" t="s">
        <v>132</v>
      </c>
      <c r="D137" s="240"/>
      <c r="E137" s="157">
        <f>SUM($D130:E130)</f>
        <v>0</v>
      </c>
      <c r="F137" s="240"/>
      <c r="G137" s="240"/>
      <c r="H137" s="240"/>
      <c r="I137" s="240"/>
      <c r="J137" s="240"/>
      <c r="K137" s="240"/>
      <c r="L137" s="157">
        <f>SUM($D130:L130)</f>
        <v>0</v>
      </c>
      <c r="M137" s="240"/>
      <c r="N137" s="240"/>
      <c r="O137" s="240"/>
      <c r="P137" s="240"/>
      <c r="Q137" s="240"/>
      <c r="R137" s="240"/>
      <c r="S137" s="157">
        <f>SUM($D130:S130)</f>
        <v>0</v>
      </c>
      <c r="T137" s="240"/>
      <c r="U137" s="240"/>
      <c r="V137" s="240"/>
      <c r="W137" s="240"/>
      <c r="X137" s="240"/>
      <c r="Y137" s="240"/>
      <c r="Z137" s="157">
        <f>SUM($D130:Z130)</f>
        <v>0</v>
      </c>
      <c r="AA137" s="240"/>
      <c r="AB137" s="240"/>
      <c r="AC137" s="240"/>
      <c r="AD137" s="240"/>
      <c r="AE137" s="240"/>
      <c r="AF137" s="240"/>
      <c r="AG137" s="157">
        <f>SUM($D130:AG130)</f>
        <v>0</v>
      </c>
      <c r="AH137" s="240"/>
      <c r="AI137" s="240"/>
      <c r="AJ137" s="240"/>
      <c r="AK137" s="240"/>
      <c r="AL137" s="240"/>
      <c r="AM137" s="240"/>
      <c r="AN137" s="157">
        <f>SUM($D130:AN130)</f>
        <v>0</v>
      </c>
      <c r="AO137" s="240"/>
      <c r="AP137" s="240"/>
      <c r="AQ137" s="240"/>
      <c r="AR137" s="240"/>
      <c r="AS137" s="240"/>
      <c r="AT137" s="240"/>
      <c r="AU137" s="157">
        <f>SUM($D130:AU130)</f>
        <v>0</v>
      </c>
      <c r="AV137" s="240"/>
      <c r="AW137" s="240"/>
      <c r="AX137" s="240"/>
      <c r="AY137" s="240"/>
      <c r="AZ137" s="240"/>
      <c r="BA137" s="240"/>
      <c r="BB137" s="157">
        <f>SUM($D130:BB130)</f>
        <v>0</v>
      </c>
      <c r="BC137" s="240"/>
      <c r="BD137" s="240"/>
      <c r="BE137" s="240"/>
      <c r="BF137" s="240"/>
      <c r="BG137" s="240"/>
      <c r="BH137" s="240"/>
      <c r="BI137" s="157">
        <f>SUM($D130:BI130)</f>
        <v>10</v>
      </c>
      <c r="BJ137" s="240"/>
      <c r="BK137" s="240"/>
      <c r="BL137" s="240"/>
      <c r="BM137" s="240"/>
      <c r="BN137" s="240"/>
      <c r="BO137" s="240"/>
      <c r="BP137" s="157">
        <f>SUM($D130:BP130)</f>
        <v>72</v>
      </c>
      <c r="BQ137" s="240"/>
      <c r="BR137" s="240"/>
      <c r="BS137" s="240"/>
      <c r="BT137" s="240"/>
      <c r="BU137" s="240"/>
      <c r="BV137" s="240"/>
      <c r="BW137" s="157">
        <f>SUM($D130:BW130)</f>
        <v>354</v>
      </c>
      <c r="BX137" s="240"/>
      <c r="BY137" s="240"/>
      <c r="BZ137" s="240"/>
      <c r="CA137" s="240"/>
      <c r="CB137" s="240"/>
      <c r="CC137" s="240"/>
      <c r="CD137" s="157">
        <f>SUM($D130:CD130)</f>
        <v>964</v>
      </c>
      <c r="CE137" s="240"/>
      <c r="CF137" s="240"/>
      <c r="CG137" s="240"/>
      <c r="CH137" s="240"/>
      <c r="CI137" s="240"/>
      <c r="CJ137" s="240"/>
      <c r="CK137" s="157">
        <f>SUM($D130:CK130)</f>
        <v>1614</v>
      </c>
      <c r="CL137" s="240"/>
      <c r="CM137" s="240"/>
      <c r="CN137" s="240"/>
      <c r="CO137" s="240"/>
      <c r="CP137" s="240"/>
      <c r="CQ137" s="240"/>
      <c r="CR137" s="157">
        <f>SUM($D130:CR130)</f>
        <v>2273</v>
      </c>
      <c r="CS137" s="240"/>
      <c r="CT137" s="240"/>
      <c r="CU137" s="240"/>
      <c r="CV137" s="240"/>
      <c r="CW137" s="240"/>
      <c r="CX137" s="240"/>
      <c r="CY137" s="157">
        <f>SUM($D130:CY130)</f>
        <v>2799</v>
      </c>
      <c r="CZ137" s="240"/>
      <c r="DA137" s="240"/>
      <c r="DB137" s="240"/>
      <c r="DC137" s="240"/>
      <c r="DD137" s="240"/>
      <c r="DE137" s="240"/>
      <c r="DF137" s="157">
        <f>SUM($D130:DF130)</f>
        <v>3214</v>
      </c>
      <c r="DG137" s="240"/>
      <c r="DH137" s="240"/>
      <c r="DI137" s="240"/>
      <c r="DJ137" s="240"/>
      <c r="DK137" s="240"/>
      <c r="DL137" s="240"/>
      <c r="DM137" s="157">
        <f>SUM($D130:DM130)</f>
        <v>3550</v>
      </c>
      <c r="DN137" s="240"/>
      <c r="DO137" s="240"/>
      <c r="DP137" s="240"/>
      <c r="DQ137" s="240"/>
      <c r="DR137" s="240"/>
      <c r="DS137" s="240"/>
      <c r="DT137" s="157">
        <f>SUM($D130:DT130)</f>
        <v>3780</v>
      </c>
      <c r="DU137" s="240"/>
      <c r="DV137" s="240"/>
      <c r="DW137" s="240"/>
      <c r="DX137" s="240"/>
      <c r="DY137" s="240"/>
      <c r="DZ137" s="240"/>
      <c r="EA137" s="157">
        <f>SUM($D130:EA130)</f>
        <v>3911</v>
      </c>
      <c r="EB137" s="240"/>
      <c r="EC137" s="240"/>
      <c r="ED137" s="240"/>
      <c r="EE137" s="240"/>
      <c r="EF137" s="240"/>
      <c r="EG137" s="240"/>
      <c r="EH137" s="157">
        <f>SUM($D130:EH130)</f>
        <v>4000</v>
      </c>
      <c r="EI137" s="240"/>
      <c r="EJ137" s="240"/>
      <c r="EK137" s="240"/>
      <c r="EL137" s="240"/>
      <c r="EM137" s="240"/>
      <c r="EN137" s="240"/>
      <c r="EO137" s="157"/>
      <c r="EP137" s="240"/>
      <c r="EQ137" s="240"/>
      <c r="ER137" s="240"/>
      <c r="ES137" s="240"/>
      <c r="ET137" s="240"/>
      <c r="EU137" s="240"/>
      <c r="EV137" s="157"/>
      <c r="EW137" s="240"/>
      <c r="EX137" s="240"/>
      <c r="EY137" s="240"/>
      <c r="EZ137" s="240"/>
      <c r="FA137" s="240"/>
      <c r="FB137" s="240"/>
      <c r="FC137" s="247"/>
      <c r="FD137" s="247"/>
      <c r="FE137" s="247"/>
      <c r="FF137" s="247"/>
      <c r="FG137" s="247"/>
      <c r="FH137" s="247"/>
    </row>
    <row r="138" spans="1:164" s="136" customFormat="1" ht="15.75" customHeight="1" x14ac:dyDescent="0.25">
      <c r="A138" s="116"/>
      <c r="B138" s="116"/>
      <c r="C138" s="142" t="s">
        <v>134</v>
      </c>
      <c r="D138" s="240"/>
      <c r="E138" s="157">
        <f>SUM($D131:E131)</f>
        <v>0</v>
      </c>
      <c r="F138" s="240"/>
      <c r="G138" s="240"/>
      <c r="H138" s="240"/>
      <c r="I138" s="240"/>
      <c r="J138" s="240"/>
      <c r="K138" s="240"/>
      <c r="L138" s="157">
        <f>SUM($D131:L131)</f>
        <v>0</v>
      </c>
      <c r="M138" s="240"/>
      <c r="N138" s="240"/>
      <c r="O138" s="240"/>
      <c r="P138" s="240"/>
      <c r="Q138" s="240"/>
      <c r="R138" s="240"/>
      <c r="S138" s="157">
        <f>SUM($D131:S131)</f>
        <v>0</v>
      </c>
      <c r="T138" s="240"/>
      <c r="U138" s="240"/>
      <c r="V138" s="240"/>
      <c r="W138" s="240"/>
      <c r="X138" s="240"/>
      <c r="Y138" s="240"/>
      <c r="Z138" s="157">
        <f>SUM($D131:Z131)</f>
        <v>0</v>
      </c>
      <c r="AA138" s="240"/>
      <c r="AB138" s="240"/>
      <c r="AC138" s="240"/>
      <c r="AD138" s="240"/>
      <c r="AE138" s="240"/>
      <c r="AF138" s="240"/>
      <c r="AG138" s="157">
        <f>SUM($D131:AG131)</f>
        <v>0</v>
      </c>
      <c r="AH138" s="240"/>
      <c r="AI138" s="240"/>
      <c r="AJ138" s="240"/>
      <c r="AK138" s="240"/>
      <c r="AL138" s="240"/>
      <c r="AM138" s="240"/>
      <c r="AN138" s="157">
        <f>SUM($D131:AN131)</f>
        <v>0</v>
      </c>
      <c r="AO138" s="240"/>
      <c r="AP138" s="240"/>
      <c r="AQ138" s="240"/>
      <c r="AR138" s="240"/>
      <c r="AS138" s="240"/>
      <c r="AT138" s="240"/>
      <c r="AU138" s="157">
        <f>SUM($D131:AU131)</f>
        <v>0</v>
      </c>
      <c r="AV138" s="240"/>
      <c r="AW138" s="240"/>
      <c r="AX138" s="240"/>
      <c r="AY138" s="240"/>
      <c r="AZ138" s="240"/>
      <c r="BA138" s="240"/>
      <c r="BB138" s="157">
        <f>SUM($D131:BB131)</f>
        <v>0</v>
      </c>
      <c r="BC138" s="240"/>
      <c r="BD138" s="240"/>
      <c r="BE138" s="240"/>
      <c r="BF138" s="240"/>
      <c r="BG138" s="240"/>
      <c r="BH138" s="240"/>
      <c r="BI138" s="157">
        <f>SUM($D131:BI131)</f>
        <v>1</v>
      </c>
      <c r="BJ138" s="240"/>
      <c r="BK138" s="240"/>
      <c r="BL138" s="240"/>
      <c r="BM138" s="240"/>
      <c r="BN138" s="240"/>
      <c r="BO138" s="240"/>
      <c r="BP138" s="157">
        <f>SUM($D131:BP131)</f>
        <v>10</v>
      </c>
      <c r="BQ138" s="240"/>
      <c r="BR138" s="240"/>
      <c r="BS138" s="240"/>
      <c r="BT138" s="240"/>
      <c r="BU138" s="240"/>
      <c r="BV138" s="240"/>
      <c r="BW138" s="157">
        <f>SUM($D131:BW131)</f>
        <v>65</v>
      </c>
      <c r="BX138" s="240"/>
      <c r="BY138" s="240"/>
      <c r="BZ138" s="240"/>
      <c r="CA138" s="240"/>
      <c r="CB138" s="240"/>
      <c r="CC138" s="240"/>
      <c r="CD138" s="157">
        <f>SUM($D131:CD131)</f>
        <v>141</v>
      </c>
      <c r="CE138" s="240"/>
      <c r="CF138" s="240"/>
      <c r="CG138" s="240"/>
      <c r="CH138" s="240"/>
      <c r="CI138" s="240"/>
      <c r="CJ138" s="240"/>
      <c r="CK138" s="157">
        <f>SUM($D131:CK131)</f>
        <v>242</v>
      </c>
      <c r="CL138" s="240"/>
      <c r="CM138" s="240"/>
      <c r="CN138" s="240"/>
      <c r="CO138" s="240"/>
      <c r="CP138" s="240"/>
      <c r="CQ138" s="240"/>
      <c r="CR138" s="157">
        <f>SUM($D131:CR131)</f>
        <v>370</v>
      </c>
      <c r="CS138" s="240"/>
      <c r="CT138" s="240"/>
      <c r="CU138" s="240"/>
      <c r="CV138" s="240"/>
      <c r="CW138" s="240"/>
      <c r="CX138" s="240"/>
      <c r="CY138" s="157">
        <f>SUM($D131:CY131)</f>
        <v>494</v>
      </c>
      <c r="CZ138" s="240"/>
      <c r="DA138" s="240"/>
      <c r="DB138" s="240"/>
      <c r="DC138" s="240"/>
      <c r="DD138" s="240"/>
      <c r="DE138" s="240"/>
      <c r="DF138" s="157">
        <f>SUM($D131:DF131)</f>
        <v>578</v>
      </c>
      <c r="DG138" s="240"/>
      <c r="DH138" s="240"/>
      <c r="DI138" s="240"/>
      <c r="DJ138" s="240"/>
      <c r="DK138" s="240"/>
      <c r="DL138" s="240"/>
      <c r="DM138" s="157">
        <f>SUM($D131:DM131)</f>
        <v>652</v>
      </c>
      <c r="DN138" s="240"/>
      <c r="DO138" s="240"/>
      <c r="DP138" s="240"/>
      <c r="DQ138" s="240"/>
      <c r="DR138" s="240"/>
      <c r="DS138" s="240"/>
      <c r="DT138" s="157">
        <f>SUM($D131:DT131)</f>
        <v>705</v>
      </c>
      <c r="DU138" s="240"/>
      <c r="DV138" s="240"/>
      <c r="DW138" s="240"/>
      <c r="DX138" s="240"/>
      <c r="DY138" s="240"/>
      <c r="DZ138" s="240"/>
      <c r="EA138" s="157">
        <f>SUM($D131:EA131)</f>
        <v>754</v>
      </c>
      <c r="EB138" s="240"/>
      <c r="EC138" s="240"/>
      <c r="ED138" s="240"/>
      <c r="EE138" s="240"/>
      <c r="EF138" s="240"/>
      <c r="EG138" s="240"/>
      <c r="EH138" s="157">
        <f>SUM($D131:EH131)</f>
        <v>774</v>
      </c>
      <c r="EI138" s="240"/>
      <c r="EJ138" s="240"/>
      <c r="EK138" s="240"/>
      <c r="EL138" s="240"/>
      <c r="EM138" s="240"/>
      <c r="EN138" s="240"/>
      <c r="EO138" s="157"/>
      <c r="EP138" s="240"/>
      <c r="EQ138" s="240"/>
      <c r="ER138" s="240"/>
      <c r="ES138" s="240"/>
      <c r="ET138" s="240"/>
      <c r="EU138" s="240"/>
      <c r="EV138" s="157"/>
      <c r="EW138" s="240"/>
      <c r="EX138" s="240"/>
      <c r="EY138" s="240"/>
      <c r="EZ138" s="240"/>
      <c r="FA138" s="240"/>
      <c r="FB138" s="240"/>
      <c r="FC138" s="247"/>
      <c r="FD138" s="247"/>
      <c r="FE138" s="247"/>
      <c r="FF138" s="247"/>
      <c r="FG138" s="247"/>
      <c r="FH138" s="247"/>
    </row>
    <row r="139" spans="1:164" s="136" customFormat="1" ht="15.75" customHeight="1" x14ac:dyDescent="0.25">
      <c r="A139" s="116"/>
      <c r="B139" s="116"/>
      <c r="C139" s="141" t="s">
        <v>460</v>
      </c>
      <c r="D139" s="159"/>
      <c r="E139" s="159">
        <f>SUM(E135:E138)-E134</f>
        <v>0</v>
      </c>
      <c r="F139" s="159"/>
      <c r="G139" s="159"/>
      <c r="H139" s="159"/>
      <c r="I139" s="159"/>
      <c r="J139" s="159"/>
      <c r="K139" s="159"/>
      <c r="L139" s="159">
        <f>SUM(L135:L138)-L134</f>
        <v>0</v>
      </c>
      <c r="M139" s="159"/>
      <c r="N139" s="159"/>
      <c r="O139" s="159"/>
      <c r="P139" s="159"/>
      <c r="Q139" s="159"/>
      <c r="R139" s="159"/>
      <c r="S139" s="159">
        <f>SUM(S135:S138)-S134</f>
        <v>0</v>
      </c>
      <c r="T139" s="159"/>
      <c r="U139" s="159"/>
      <c r="V139" s="159"/>
      <c r="W139" s="159"/>
      <c r="X139" s="159"/>
      <c r="Y139" s="159"/>
      <c r="Z139" s="159">
        <f>SUM(Z135:Z138)-Z134</f>
        <v>0</v>
      </c>
      <c r="AA139" s="159"/>
      <c r="AB139" s="159"/>
      <c r="AC139" s="159"/>
      <c r="AD139" s="159"/>
      <c r="AE139" s="159"/>
      <c r="AF139" s="159"/>
      <c r="AG139" s="159">
        <f>SUM(AG135:AG138)-AG134</f>
        <v>0</v>
      </c>
      <c r="AH139" s="159"/>
      <c r="AI139" s="159"/>
      <c r="AJ139" s="159"/>
      <c r="AK139" s="159"/>
      <c r="AL139" s="159"/>
      <c r="AM139" s="159"/>
      <c r="AN139" s="159">
        <f>SUM(AN135:AN138)-AN134</f>
        <v>0</v>
      </c>
      <c r="AO139" s="159"/>
      <c r="AP139" s="159"/>
      <c r="AQ139" s="159"/>
      <c r="AR139" s="159"/>
      <c r="AS139" s="159"/>
      <c r="AT139" s="159"/>
      <c r="AU139" s="159">
        <f>SUM(AU135:AU138)-AU134</f>
        <v>0</v>
      </c>
      <c r="AV139" s="159"/>
      <c r="AW139" s="159"/>
      <c r="AX139" s="159"/>
      <c r="AY139" s="159"/>
      <c r="AZ139" s="159"/>
      <c r="BA139" s="159"/>
      <c r="BB139" s="159">
        <f>SUM(BB135:BB138)-BB134</f>
        <v>0</v>
      </c>
      <c r="BC139" s="159"/>
      <c r="BD139" s="159"/>
      <c r="BE139" s="159"/>
      <c r="BF139" s="159"/>
      <c r="BG139" s="159"/>
      <c r="BH139" s="159"/>
      <c r="BI139" s="159">
        <f>SUM(BI135:BI138)-BI134</f>
        <v>0</v>
      </c>
      <c r="BJ139" s="159"/>
      <c r="BK139" s="159"/>
      <c r="BL139" s="159"/>
      <c r="BM139" s="159"/>
      <c r="BN139" s="159"/>
      <c r="BO139" s="159"/>
      <c r="BP139" s="159">
        <f>SUM(BP135:BP138)-BP134</f>
        <v>0</v>
      </c>
      <c r="BQ139" s="159"/>
      <c r="BR139" s="159"/>
      <c r="BS139" s="159"/>
      <c r="BT139" s="159"/>
      <c r="BU139" s="159"/>
      <c r="BV139" s="159"/>
      <c r="BW139" s="159">
        <f>SUM(BW135:BW138)-BW134</f>
        <v>0</v>
      </c>
      <c r="BX139" s="159"/>
      <c r="BY139" s="159"/>
      <c r="BZ139" s="159"/>
      <c r="CA139" s="159"/>
      <c r="CB139" s="159"/>
      <c r="CC139" s="159"/>
      <c r="CD139" s="159">
        <f>SUM(CD135:CD138)-CD134</f>
        <v>0</v>
      </c>
      <c r="CE139" s="159"/>
      <c r="CF139" s="159"/>
      <c r="CG139" s="159"/>
      <c r="CH139" s="159"/>
      <c r="CI139" s="159"/>
      <c r="CJ139" s="159"/>
      <c r="CK139" s="159">
        <f>SUM(CK135:CK138)-CK134</f>
        <v>0</v>
      </c>
      <c r="CL139" s="159"/>
      <c r="CM139" s="159"/>
      <c r="CN139" s="159"/>
      <c r="CO139" s="159"/>
      <c r="CP139" s="159"/>
      <c r="CQ139" s="159"/>
      <c r="CR139" s="159">
        <f>SUM(CR135:CR138)-CR134</f>
        <v>0</v>
      </c>
      <c r="CS139" s="159"/>
      <c r="CT139" s="159"/>
      <c r="CU139" s="159"/>
      <c r="CV139" s="159"/>
      <c r="CW139" s="159"/>
      <c r="CX139" s="159"/>
      <c r="CY139" s="159">
        <f>SUM(CY135:CY138)-CY134</f>
        <v>0</v>
      </c>
      <c r="CZ139" s="159"/>
      <c r="DA139" s="159"/>
      <c r="DB139" s="159"/>
      <c r="DC139" s="159"/>
      <c r="DD139" s="159"/>
      <c r="DE139" s="159"/>
      <c r="DF139" s="159">
        <f>SUM(DF135:DF138)-DF134</f>
        <v>0</v>
      </c>
      <c r="DG139" s="159"/>
      <c r="DH139" s="159"/>
      <c r="DI139" s="159"/>
      <c r="DJ139" s="159"/>
      <c r="DK139" s="159"/>
      <c r="DL139" s="159"/>
      <c r="DM139" s="159">
        <f>SUM(DM135:DM138)-DM134</f>
        <v>0</v>
      </c>
      <c r="DN139" s="159"/>
      <c r="DO139" s="159"/>
      <c r="DP139" s="159"/>
      <c r="DQ139" s="159"/>
      <c r="DR139" s="159"/>
      <c r="DS139" s="159"/>
      <c r="DT139" s="159">
        <f>SUM(DT135:DT138)-DT134</f>
        <v>0</v>
      </c>
      <c r="DU139" s="159"/>
      <c r="DV139" s="159"/>
      <c r="DW139" s="159"/>
      <c r="DX139" s="159"/>
      <c r="DY139" s="159"/>
      <c r="DZ139" s="159"/>
      <c r="EA139" s="159">
        <f>SUM(EA135:EA138)-EA134</f>
        <v>0</v>
      </c>
      <c r="EB139" s="159"/>
      <c r="EC139" s="159"/>
      <c r="ED139" s="159"/>
      <c r="EE139" s="159"/>
      <c r="EF139" s="159"/>
      <c r="EG139" s="159"/>
      <c r="EH139" s="159">
        <f>SUM(EH135:EH138)-EH134</f>
        <v>0</v>
      </c>
      <c r="EI139" s="159"/>
      <c r="EJ139" s="159"/>
      <c r="EK139" s="159"/>
      <c r="EL139" s="159"/>
      <c r="EM139" s="159"/>
      <c r="EN139" s="159"/>
      <c r="EO139" s="159"/>
      <c r="EP139" s="159"/>
      <c r="EQ139" s="159"/>
      <c r="ER139" s="159"/>
      <c r="ES139" s="159"/>
      <c r="ET139" s="159"/>
      <c r="EU139" s="159"/>
      <c r="EV139" s="159"/>
      <c r="EW139" s="159"/>
      <c r="EX139" s="159"/>
      <c r="EY139" s="159"/>
      <c r="EZ139" s="159"/>
      <c r="FA139" s="159"/>
      <c r="FB139" s="159"/>
      <c r="FC139" s="247"/>
      <c r="FD139" s="247"/>
      <c r="FE139" s="247"/>
      <c r="FF139" s="247"/>
      <c r="FG139" s="247"/>
      <c r="FH139" s="247"/>
    </row>
    <row r="140" spans="1:164" s="136" customFormat="1" ht="15.75" customHeight="1" x14ac:dyDescent="0.25">
      <c r="A140" s="116"/>
      <c r="C140" s="221"/>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34"/>
      <c r="BE140" s="134"/>
      <c r="BF140" s="134"/>
      <c r="BG140" s="134"/>
      <c r="BH140" s="134"/>
      <c r="BI140" s="134"/>
      <c r="BJ140" s="134"/>
      <c r="BK140" s="134"/>
      <c r="BL140" s="134"/>
      <c r="BM140" s="134"/>
      <c r="BN140" s="134"/>
      <c r="BO140" s="134"/>
      <c r="BP140" s="134"/>
      <c r="BQ140" s="134"/>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134"/>
      <c r="CR140" s="134"/>
      <c r="CS140" s="134"/>
      <c r="CT140" s="134"/>
      <c r="CU140" s="134"/>
      <c r="CV140" s="134"/>
      <c r="CW140" s="134"/>
      <c r="CX140" s="134"/>
      <c r="CY140" s="134"/>
      <c r="CZ140" s="134"/>
      <c r="DA140" s="134"/>
      <c r="DB140" s="134"/>
      <c r="DC140" s="134"/>
      <c r="DD140" s="134"/>
      <c r="DE140" s="134"/>
      <c r="DF140" s="134"/>
      <c r="DG140" s="134"/>
      <c r="DH140" s="134"/>
      <c r="DI140" s="134"/>
      <c r="DJ140" s="134"/>
      <c r="DK140" s="134"/>
      <c r="DL140" s="134"/>
      <c r="DM140" s="134"/>
      <c r="DN140" s="134"/>
      <c r="DO140" s="134"/>
      <c r="DP140" s="134"/>
      <c r="DQ140" s="134"/>
      <c r="DR140" s="134"/>
      <c r="DS140" s="134"/>
      <c r="DT140" s="134"/>
      <c r="DU140" s="134"/>
      <c r="DV140" s="134"/>
      <c r="DW140" s="134"/>
      <c r="DX140" s="134"/>
      <c r="DY140" s="134"/>
      <c r="DZ140" s="134"/>
      <c r="EA140" s="134"/>
      <c r="EB140" s="134"/>
      <c r="EC140" s="134"/>
      <c r="ED140" s="134"/>
      <c r="EE140" s="134"/>
      <c r="EF140" s="134"/>
      <c r="EG140" s="134"/>
      <c r="EH140" s="134"/>
      <c r="EI140" s="134"/>
      <c r="EJ140" s="134"/>
      <c r="EK140" s="134"/>
      <c r="EL140" s="134"/>
      <c r="EM140" s="134"/>
      <c r="EN140" s="134"/>
      <c r="EO140" s="134"/>
      <c r="EP140" s="134"/>
      <c r="EQ140" s="134"/>
      <c r="ER140" s="134"/>
      <c r="ES140" s="134"/>
      <c r="ET140" s="134"/>
      <c r="EU140" s="134"/>
      <c r="EV140" s="134"/>
      <c r="EW140" s="134"/>
      <c r="EX140" s="134"/>
      <c r="EY140" s="134"/>
      <c r="EZ140" s="116"/>
      <c r="FA140" s="116"/>
      <c r="FB140" s="116"/>
      <c r="FC140" s="247"/>
      <c r="FD140" s="247"/>
      <c r="FE140" s="247"/>
      <c r="FF140" s="247"/>
      <c r="FG140" s="247"/>
      <c r="FH140" s="247"/>
    </row>
    <row r="141" spans="1:164" s="136" customFormat="1" ht="15.75" customHeight="1" x14ac:dyDescent="0.25">
      <c r="A141" s="116"/>
      <c r="B141" s="117" t="s">
        <v>2111</v>
      </c>
      <c r="C141" s="237" t="s">
        <v>527</v>
      </c>
      <c r="D141" s="240"/>
      <c r="E141" s="249">
        <v>0</v>
      </c>
      <c r="F141" s="240"/>
      <c r="G141" s="240"/>
      <c r="H141" s="240"/>
      <c r="I141" s="240"/>
      <c r="J141" s="240"/>
      <c r="K141" s="240"/>
      <c r="L141" s="249">
        <v>0</v>
      </c>
      <c r="M141" s="240"/>
      <c r="N141" s="240"/>
      <c r="O141" s="240"/>
      <c r="P141" s="240"/>
      <c r="Q141" s="240"/>
      <c r="R141" s="240"/>
      <c r="S141" s="249">
        <v>0</v>
      </c>
      <c r="T141" s="240"/>
      <c r="U141" s="240"/>
      <c r="V141" s="240"/>
      <c r="W141" s="240"/>
      <c r="X141" s="240"/>
      <c r="Y141" s="240"/>
      <c r="Z141" s="249">
        <v>0</v>
      </c>
      <c r="AA141" s="240"/>
      <c r="AB141" s="240"/>
      <c r="AC141" s="240"/>
      <c r="AD141" s="240"/>
      <c r="AE141" s="240"/>
      <c r="AF141" s="240"/>
      <c r="AG141" s="249">
        <v>0</v>
      </c>
      <c r="AH141" s="240"/>
      <c r="AI141" s="240"/>
      <c r="AJ141" s="240"/>
      <c r="AK141" s="240"/>
      <c r="AL141" s="240"/>
      <c r="AM141" s="240"/>
      <c r="AN141" s="249">
        <v>0</v>
      </c>
      <c r="AO141" s="240"/>
      <c r="AP141" s="240"/>
      <c r="AQ141" s="240"/>
      <c r="AR141" s="240"/>
      <c r="AS141" s="240"/>
      <c r="AT141" s="240"/>
      <c r="AU141" s="249">
        <v>0</v>
      </c>
      <c r="AV141" s="240"/>
      <c r="AW141" s="240"/>
      <c r="AX141" s="240"/>
      <c r="AY141" s="240"/>
      <c r="AZ141" s="240"/>
      <c r="BA141" s="240"/>
      <c r="BB141" s="249">
        <v>0</v>
      </c>
      <c r="BC141" s="240"/>
      <c r="BD141" s="240"/>
      <c r="BE141" s="240"/>
      <c r="BF141" s="240"/>
      <c r="BG141" s="240"/>
      <c r="BH141" s="240"/>
      <c r="BI141" s="249">
        <v>1</v>
      </c>
      <c r="BJ141" s="240"/>
      <c r="BK141" s="240"/>
      <c r="BL141" s="240"/>
      <c r="BM141" s="240"/>
      <c r="BN141" s="240"/>
      <c r="BO141" s="240"/>
      <c r="BP141" s="249">
        <v>15</v>
      </c>
      <c r="BQ141" s="240"/>
      <c r="BR141" s="240"/>
      <c r="BS141" s="240"/>
      <c r="BT141" s="240"/>
      <c r="BU141" s="240"/>
      <c r="BV141" s="240"/>
      <c r="BW141" s="249">
        <v>134</v>
      </c>
      <c r="BX141" s="240"/>
      <c r="BY141" s="240"/>
      <c r="BZ141" s="240"/>
      <c r="CA141" s="240"/>
      <c r="CB141" s="240"/>
      <c r="CC141" s="240"/>
      <c r="CD141" s="249">
        <v>288</v>
      </c>
      <c r="CE141" s="240"/>
      <c r="CF141" s="240"/>
      <c r="CG141" s="240"/>
      <c r="CH141" s="240"/>
      <c r="CI141" s="240"/>
      <c r="CJ141" s="240"/>
      <c r="CK141" s="249">
        <v>475</v>
      </c>
      <c r="CL141" s="240"/>
      <c r="CM141" s="240"/>
      <c r="CN141" s="240"/>
      <c r="CO141" s="240"/>
      <c r="CP141" s="240"/>
      <c r="CQ141" s="240"/>
      <c r="CR141" s="249">
        <v>419</v>
      </c>
      <c r="CS141" s="240"/>
      <c r="CT141" s="240"/>
      <c r="CU141" s="240"/>
      <c r="CV141" s="240"/>
      <c r="CW141" s="240"/>
      <c r="CX141" s="240"/>
      <c r="CY141" s="249">
        <v>316</v>
      </c>
      <c r="CZ141" s="240"/>
      <c r="DA141" s="240"/>
      <c r="DB141" s="240"/>
      <c r="DC141" s="240"/>
      <c r="DD141" s="240"/>
      <c r="DE141" s="240"/>
      <c r="DF141" s="249">
        <v>271</v>
      </c>
      <c r="DG141" s="240"/>
      <c r="DH141" s="240"/>
      <c r="DI141" s="240"/>
      <c r="DJ141" s="240"/>
      <c r="DK141" s="240"/>
      <c r="DL141" s="240"/>
      <c r="DM141" s="249">
        <v>248</v>
      </c>
      <c r="DN141" s="240"/>
      <c r="DO141" s="240"/>
      <c r="DP141" s="240"/>
      <c r="DQ141" s="240"/>
      <c r="DR141" s="240"/>
      <c r="DS141" s="240"/>
      <c r="DT141" s="249">
        <v>202</v>
      </c>
      <c r="DU141" s="240"/>
      <c r="DV141" s="240"/>
      <c r="DW141" s="240"/>
      <c r="DX141" s="240"/>
      <c r="DY141" s="240"/>
      <c r="DZ141" s="240"/>
      <c r="EA141" s="249">
        <v>141</v>
      </c>
      <c r="EB141" s="240"/>
      <c r="EC141" s="240"/>
      <c r="ED141" s="240"/>
      <c r="EE141" s="240"/>
      <c r="EF141" s="240"/>
      <c r="EG141" s="240"/>
      <c r="EH141" s="249">
        <v>113</v>
      </c>
      <c r="EI141" s="240"/>
      <c r="EJ141" s="240"/>
      <c r="EK141" s="240"/>
      <c r="EL141" s="240"/>
      <c r="EM141" s="240"/>
      <c r="EN141" s="240"/>
      <c r="EO141" s="249"/>
      <c r="EP141" s="240"/>
      <c r="EQ141" s="240"/>
      <c r="ER141" s="240"/>
      <c r="ES141" s="240"/>
      <c r="ET141" s="240"/>
      <c r="EU141" s="240"/>
      <c r="EV141" s="249"/>
      <c r="EW141" s="240"/>
      <c r="EX141" s="240"/>
      <c r="EY141" s="240"/>
      <c r="EZ141" s="240"/>
      <c r="FA141" s="240"/>
      <c r="FB141" s="240"/>
      <c r="FC141" s="247"/>
      <c r="FD141" s="247"/>
      <c r="FE141" s="247"/>
      <c r="FF141" s="247"/>
      <c r="FG141" s="247"/>
      <c r="FH141" s="247"/>
    </row>
    <row r="142" spans="1:164" s="136" customFormat="1" ht="15.75" customHeight="1" x14ac:dyDescent="0.25">
      <c r="A142" s="116"/>
      <c r="B142" s="117"/>
      <c r="C142" s="237" t="s">
        <v>146</v>
      </c>
      <c r="D142" s="240"/>
      <c r="E142" s="249">
        <v>0</v>
      </c>
      <c r="F142" s="240"/>
      <c r="G142" s="240"/>
      <c r="H142" s="240"/>
      <c r="I142" s="240"/>
      <c r="J142" s="240"/>
      <c r="K142" s="240"/>
      <c r="L142" s="249">
        <v>0</v>
      </c>
      <c r="M142" s="240"/>
      <c r="N142" s="240"/>
      <c r="O142" s="240"/>
      <c r="P142" s="240"/>
      <c r="Q142" s="240"/>
      <c r="R142" s="240"/>
      <c r="S142" s="249">
        <v>0</v>
      </c>
      <c r="T142" s="240"/>
      <c r="U142" s="240"/>
      <c r="V142" s="240"/>
      <c r="W142" s="240"/>
      <c r="X142" s="240"/>
      <c r="Y142" s="240"/>
      <c r="Z142" s="249">
        <v>0</v>
      </c>
      <c r="AA142" s="240"/>
      <c r="AB142" s="240"/>
      <c r="AC142" s="240"/>
      <c r="AD142" s="240"/>
      <c r="AE142" s="240"/>
      <c r="AF142" s="240"/>
      <c r="AG142" s="249">
        <v>0</v>
      </c>
      <c r="AH142" s="240"/>
      <c r="AI142" s="240"/>
      <c r="AJ142" s="240"/>
      <c r="AK142" s="240"/>
      <c r="AL142" s="240"/>
      <c r="AM142" s="240"/>
      <c r="AN142" s="249">
        <v>0</v>
      </c>
      <c r="AO142" s="240"/>
      <c r="AP142" s="240"/>
      <c r="AQ142" s="240"/>
      <c r="AR142" s="240"/>
      <c r="AS142" s="240"/>
      <c r="AT142" s="240"/>
      <c r="AU142" s="249">
        <v>0</v>
      </c>
      <c r="AV142" s="240"/>
      <c r="AW142" s="240"/>
      <c r="AX142" s="240"/>
      <c r="AY142" s="240"/>
      <c r="AZ142" s="240"/>
      <c r="BA142" s="240"/>
      <c r="BB142" s="249">
        <v>1</v>
      </c>
      <c r="BC142" s="240"/>
      <c r="BD142" s="240"/>
      <c r="BE142" s="240"/>
      <c r="BF142" s="240"/>
      <c r="BG142" s="240"/>
      <c r="BH142" s="240"/>
      <c r="BI142" s="249">
        <v>12</v>
      </c>
      <c r="BJ142" s="240"/>
      <c r="BK142" s="240"/>
      <c r="BL142" s="240"/>
      <c r="BM142" s="240"/>
      <c r="BN142" s="240"/>
      <c r="BO142" s="240"/>
      <c r="BP142" s="249">
        <v>60</v>
      </c>
      <c r="BQ142" s="240"/>
      <c r="BR142" s="240"/>
      <c r="BS142" s="240"/>
      <c r="BT142" s="240"/>
      <c r="BU142" s="240"/>
      <c r="BV142" s="240"/>
      <c r="BW142" s="249">
        <v>418</v>
      </c>
      <c r="BX142" s="240"/>
      <c r="BY142" s="240"/>
      <c r="BZ142" s="240"/>
      <c r="CA142" s="240"/>
      <c r="CB142" s="240"/>
      <c r="CC142" s="240"/>
      <c r="CD142" s="249">
        <v>909</v>
      </c>
      <c r="CE142" s="240"/>
      <c r="CF142" s="240"/>
      <c r="CG142" s="240"/>
      <c r="CH142" s="240"/>
      <c r="CI142" s="240"/>
      <c r="CJ142" s="240"/>
      <c r="CK142" s="249">
        <v>1350</v>
      </c>
      <c r="CL142" s="240"/>
      <c r="CM142" s="240"/>
      <c r="CN142" s="240"/>
      <c r="CO142" s="240"/>
      <c r="CP142" s="240"/>
      <c r="CQ142" s="240"/>
      <c r="CR142" s="249">
        <v>1207</v>
      </c>
      <c r="CS142" s="240"/>
      <c r="CT142" s="240"/>
      <c r="CU142" s="240"/>
      <c r="CV142" s="240"/>
      <c r="CW142" s="240"/>
      <c r="CX142" s="240"/>
      <c r="CY142" s="249">
        <v>910</v>
      </c>
      <c r="CZ142" s="240"/>
      <c r="DA142" s="240"/>
      <c r="DB142" s="240"/>
      <c r="DC142" s="240"/>
      <c r="DD142" s="240"/>
      <c r="DE142" s="240"/>
      <c r="DF142" s="249">
        <v>597</v>
      </c>
      <c r="DG142" s="240"/>
      <c r="DH142" s="240"/>
      <c r="DI142" s="240"/>
      <c r="DJ142" s="240"/>
      <c r="DK142" s="240"/>
      <c r="DL142" s="240"/>
      <c r="DM142" s="249">
        <v>620</v>
      </c>
      <c r="DN142" s="240"/>
      <c r="DO142" s="240"/>
      <c r="DP142" s="240"/>
      <c r="DQ142" s="240"/>
      <c r="DR142" s="240"/>
      <c r="DS142" s="240"/>
      <c r="DT142" s="249">
        <v>394</v>
      </c>
      <c r="DU142" s="240"/>
      <c r="DV142" s="240"/>
      <c r="DW142" s="240"/>
      <c r="DX142" s="240"/>
      <c r="DY142" s="240"/>
      <c r="DZ142" s="240"/>
      <c r="EA142" s="249">
        <v>282</v>
      </c>
      <c r="EB142" s="240"/>
      <c r="EC142" s="240"/>
      <c r="ED142" s="240"/>
      <c r="EE142" s="240"/>
      <c r="EF142" s="240"/>
      <c r="EG142" s="240"/>
      <c r="EH142" s="249">
        <v>250</v>
      </c>
      <c r="EI142" s="240"/>
      <c r="EJ142" s="240"/>
      <c r="EK142" s="240"/>
      <c r="EL142" s="240"/>
      <c r="EM142" s="240"/>
      <c r="EN142" s="240"/>
      <c r="EO142" s="249"/>
      <c r="EP142" s="240"/>
      <c r="EQ142" s="240"/>
      <c r="ER142" s="240"/>
      <c r="ES142" s="240"/>
      <c r="ET142" s="240"/>
      <c r="EU142" s="240"/>
      <c r="EV142" s="249"/>
      <c r="EW142" s="240"/>
      <c r="EX142" s="240"/>
      <c r="EY142" s="240"/>
      <c r="EZ142" s="240"/>
      <c r="FA142" s="240"/>
      <c r="FB142" s="240"/>
      <c r="FC142" s="247"/>
      <c r="FD142" s="247"/>
      <c r="FE142" s="247"/>
      <c r="FF142" s="247"/>
      <c r="FG142" s="247"/>
      <c r="FH142" s="247"/>
    </row>
    <row r="143" spans="1:164" s="136" customFormat="1" ht="15.75" customHeight="1" x14ac:dyDescent="0.25">
      <c r="A143" s="116"/>
      <c r="B143" s="117"/>
      <c r="C143" s="237" t="s">
        <v>529</v>
      </c>
      <c r="D143" s="240"/>
      <c r="E143" s="249">
        <v>0</v>
      </c>
      <c r="F143" s="240"/>
      <c r="G143" s="240"/>
      <c r="H143" s="240"/>
      <c r="I143" s="240"/>
      <c r="J143" s="240"/>
      <c r="K143" s="240"/>
      <c r="L143" s="249">
        <v>0</v>
      </c>
      <c r="M143" s="240"/>
      <c r="N143" s="240"/>
      <c r="O143" s="240"/>
      <c r="P143" s="240"/>
      <c r="Q143" s="240"/>
      <c r="R143" s="240"/>
      <c r="S143" s="249">
        <v>0</v>
      </c>
      <c r="T143" s="240"/>
      <c r="U143" s="240"/>
      <c r="V143" s="240"/>
      <c r="W143" s="240"/>
      <c r="X143" s="240"/>
      <c r="Y143" s="240"/>
      <c r="Z143" s="249">
        <v>0</v>
      </c>
      <c r="AA143" s="240"/>
      <c r="AB143" s="240"/>
      <c r="AC143" s="240"/>
      <c r="AD143" s="240"/>
      <c r="AE143" s="240"/>
      <c r="AF143" s="240"/>
      <c r="AG143" s="249">
        <v>0</v>
      </c>
      <c r="AH143" s="240"/>
      <c r="AI143" s="240"/>
      <c r="AJ143" s="240"/>
      <c r="AK143" s="240"/>
      <c r="AL143" s="240"/>
      <c r="AM143" s="240"/>
      <c r="AN143" s="249">
        <v>0</v>
      </c>
      <c r="AO143" s="240"/>
      <c r="AP143" s="240"/>
      <c r="AQ143" s="240"/>
      <c r="AR143" s="240"/>
      <c r="AS143" s="240"/>
      <c r="AT143" s="240"/>
      <c r="AU143" s="249">
        <v>0</v>
      </c>
      <c r="AV143" s="240"/>
      <c r="AW143" s="240"/>
      <c r="AX143" s="240"/>
      <c r="AY143" s="240"/>
      <c r="AZ143" s="240"/>
      <c r="BA143" s="240"/>
      <c r="BB143" s="249">
        <v>0</v>
      </c>
      <c r="BC143" s="240"/>
      <c r="BD143" s="240"/>
      <c r="BE143" s="240"/>
      <c r="BF143" s="240"/>
      <c r="BG143" s="240"/>
      <c r="BH143" s="240"/>
      <c r="BI143" s="249">
        <v>5</v>
      </c>
      <c r="BJ143" s="240"/>
      <c r="BK143" s="240"/>
      <c r="BL143" s="240"/>
      <c r="BM143" s="240"/>
      <c r="BN143" s="240"/>
      <c r="BO143" s="240"/>
      <c r="BP143" s="249">
        <v>12</v>
      </c>
      <c r="BQ143" s="240"/>
      <c r="BR143" s="240"/>
      <c r="BS143" s="240"/>
      <c r="BT143" s="240"/>
      <c r="BU143" s="240"/>
      <c r="BV143" s="240"/>
      <c r="BW143" s="249">
        <v>174</v>
      </c>
      <c r="BX143" s="240"/>
      <c r="BY143" s="240"/>
      <c r="BZ143" s="240"/>
      <c r="CA143" s="240"/>
      <c r="CB143" s="240"/>
      <c r="CC143" s="240"/>
      <c r="CD143" s="249">
        <v>374</v>
      </c>
      <c r="CE143" s="240"/>
      <c r="CF143" s="240"/>
      <c r="CG143" s="240"/>
      <c r="CH143" s="240"/>
      <c r="CI143" s="240"/>
      <c r="CJ143" s="240"/>
      <c r="CK143" s="249">
        <v>690</v>
      </c>
      <c r="CL143" s="240"/>
      <c r="CM143" s="240"/>
      <c r="CN143" s="240"/>
      <c r="CO143" s="240"/>
      <c r="CP143" s="240"/>
      <c r="CQ143" s="240"/>
      <c r="CR143" s="249">
        <v>755</v>
      </c>
      <c r="CS143" s="240"/>
      <c r="CT143" s="240"/>
      <c r="CU143" s="240"/>
      <c r="CV143" s="240"/>
      <c r="CW143" s="240"/>
      <c r="CX143" s="240"/>
      <c r="CY143" s="249">
        <v>647</v>
      </c>
      <c r="CZ143" s="240"/>
      <c r="DA143" s="240"/>
      <c r="DB143" s="240"/>
      <c r="DC143" s="240"/>
      <c r="DD143" s="240"/>
      <c r="DE143" s="240"/>
      <c r="DF143" s="249">
        <v>432</v>
      </c>
      <c r="DG143" s="240"/>
      <c r="DH143" s="240"/>
      <c r="DI143" s="240"/>
      <c r="DJ143" s="240"/>
      <c r="DK143" s="240"/>
      <c r="DL143" s="240"/>
      <c r="DM143" s="249">
        <v>452</v>
      </c>
      <c r="DN143" s="240"/>
      <c r="DO143" s="240"/>
      <c r="DP143" s="240"/>
      <c r="DQ143" s="240"/>
      <c r="DR143" s="240"/>
      <c r="DS143" s="240"/>
      <c r="DT143" s="249">
        <v>297</v>
      </c>
      <c r="DU143" s="240"/>
      <c r="DV143" s="240"/>
      <c r="DW143" s="240"/>
      <c r="DX143" s="240"/>
      <c r="DY143" s="240"/>
      <c r="DZ143" s="240"/>
      <c r="EA143" s="249">
        <v>237</v>
      </c>
      <c r="EB143" s="240"/>
      <c r="EC143" s="240"/>
      <c r="ED143" s="240"/>
      <c r="EE143" s="240"/>
      <c r="EF143" s="240"/>
      <c r="EG143" s="240"/>
      <c r="EH143" s="249">
        <v>210</v>
      </c>
      <c r="EI143" s="240"/>
      <c r="EJ143" s="240"/>
      <c r="EK143" s="240"/>
      <c r="EL143" s="240"/>
      <c r="EM143" s="240"/>
      <c r="EN143" s="240"/>
      <c r="EO143" s="249"/>
      <c r="EP143" s="240"/>
      <c r="EQ143" s="240"/>
      <c r="ER143" s="240"/>
      <c r="ES143" s="240"/>
      <c r="ET143" s="240"/>
      <c r="EU143" s="240"/>
      <c r="EV143" s="249"/>
      <c r="EW143" s="240"/>
      <c r="EX143" s="240"/>
      <c r="EY143" s="240"/>
      <c r="EZ143" s="240"/>
      <c r="FA143" s="240"/>
      <c r="FB143" s="240"/>
      <c r="FC143" s="247"/>
      <c r="FD143" s="247"/>
      <c r="FE143" s="247"/>
      <c r="FF143" s="247"/>
      <c r="FG143" s="247"/>
      <c r="FH143" s="247"/>
    </row>
    <row r="144" spans="1:164" s="136" customFormat="1" ht="15.75" customHeight="1" x14ac:dyDescent="0.25">
      <c r="A144" s="116"/>
      <c r="B144" s="117"/>
      <c r="C144" s="237" t="s">
        <v>526</v>
      </c>
      <c r="D144" s="240"/>
      <c r="E144" s="249">
        <v>0</v>
      </c>
      <c r="F144" s="240"/>
      <c r="G144" s="240"/>
      <c r="H144" s="240"/>
      <c r="I144" s="240"/>
      <c r="J144" s="240"/>
      <c r="K144" s="240"/>
      <c r="L144" s="249">
        <v>0</v>
      </c>
      <c r="M144" s="240"/>
      <c r="N144" s="240"/>
      <c r="O144" s="240"/>
      <c r="P144" s="240"/>
      <c r="Q144" s="240"/>
      <c r="R144" s="240"/>
      <c r="S144" s="249">
        <v>0</v>
      </c>
      <c r="T144" s="240"/>
      <c r="U144" s="240"/>
      <c r="V144" s="240"/>
      <c r="W144" s="240"/>
      <c r="X144" s="240"/>
      <c r="Y144" s="240"/>
      <c r="Z144" s="249">
        <v>0</v>
      </c>
      <c r="AA144" s="240"/>
      <c r="AB144" s="240"/>
      <c r="AC144" s="240"/>
      <c r="AD144" s="240"/>
      <c r="AE144" s="240"/>
      <c r="AF144" s="240"/>
      <c r="AG144" s="249">
        <v>0</v>
      </c>
      <c r="AH144" s="240"/>
      <c r="AI144" s="240"/>
      <c r="AJ144" s="240"/>
      <c r="AK144" s="240"/>
      <c r="AL144" s="240"/>
      <c r="AM144" s="240"/>
      <c r="AN144" s="249">
        <v>0</v>
      </c>
      <c r="AO144" s="240"/>
      <c r="AP144" s="240"/>
      <c r="AQ144" s="240"/>
      <c r="AR144" s="240"/>
      <c r="AS144" s="240"/>
      <c r="AT144" s="240"/>
      <c r="AU144" s="249">
        <v>0</v>
      </c>
      <c r="AV144" s="240"/>
      <c r="AW144" s="240"/>
      <c r="AX144" s="240"/>
      <c r="AY144" s="240"/>
      <c r="AZ144" s="240"/>
      <c r="BA144" s="240"/>
      <c r="BB144" s="249">
        <v>0</v>
      </c>
      <c r="BC144" s="240"/>
      <c r="BD144" s="240"/>
      <c r="BE144" s="240"/>
      <c r="BF144" s="240"/>
      <c r="BG144" s="240"/>
      <c r="BH144" s="240"/>
      <c r="BI144" s="249">
        <v>3</v>
      </c>
      <c r="BJ144" s="240"/>
      <c r="BK144" s="240"/>
      <c r="BL144" s="240"/>
      <c r="BM144" s="240"/>
      <c r="BN144" s="240"/>
      <c r="BO144" s="240"/>
      <c r="BP144" s="249">
        <v>24</v>
      </c>
      <c r="BQ144" s="240"/>
      <c r="BR144" s="240"/>
      <c r="BS144" s="240"/>
      <c r="BT144" s="240"/>
      <c r="BU144" s="240"/>
      <c r="BV144" s="240"/>
      <c r="BW144" s="249">
        <v>185</v>
      </c>
      <c r="BX144" s="240"/>
      <c r="BY144" s="240"/>
      <c r="BZ144" s="240"/>
      <c r="CA144" s="240"/>
      <c r="CB144" s="240"/>
      <c r="CC144" s="240"/>
      <c r="CD144" s="249">
        <v>424</v>
      </c>
      <c r="CE144" s="240"/>
      <c r="CF144" s="240"/>
      <c r="CG144" s="240"/>
      <c r="CH144" s="240"/>
      <c r="CI144" s="240"/>
      <c r="CJ144" s="240"/>
      <c r="CK144" s="249">
        <v>558</v>
      </c>
      <c r="CL144" s="240"/>
      <c r="CM144" s="240"/>
      <c r="CN144" s="240"/>
      <c r="CO144" s="240"/>
      <c r="CP144" s="240"/>
      <c r="CQ144" s="240"/>
      <c r="CR144" s="249">
        <v>562</v>
      </c>
      <c r="CS144" s="240"/>
      <c r="CT144" s="240"/>
      <c r="CU144" s="240"/>
      <c r="CV144" s="240"/>
      <c r="CW144" s="240"/>
      <c r="CX144" s="240"/>
      <c r="CY144" s="249">
        <v>438</v>
      </c>
      <c r="CZ144" s="240"/>
      <c r="DA144" s="240"/>
      <c r="DB144" s="240"/>
      <c r="DC144" s="240"/>
      <c r="DD144" s="240"/>
      <c r="DE144" s="240"/>
      <c r="DF144" s="249">
        <v>334</v>
      </c>
      <c r="DG144" s="240"/>
      <c r="DH144" s="240"/>
      <c r="DI144" s="240"/>
      <c r="DJ144" s="240"/>
      <c r="DK144" s="240"/>
      <c r="DL144" s="240"/>
      <c r="DM144" s="249">
        <v>319</v>
      </c>
      <c r="DN144" s="240"/>
      <c r="DO144" s="240"/>
      <c r="DP144" s="240"/>
      <c r="DQ144" s="240"/>
      <c r="DR144" s="240"/>
      <c r="DS144" s="240"/>
      <c r="DT144" s="249">
        <v>222</v>
      </c>
      <c r="DU144" s="240"/>
      <c r="DV144" s="240"/>
      <c r="DW144" s="240"/>
      <c r="DX144" s="240"/>
      <c r="DY144" s="240"/>
      <c r="DZ144" s="240"/>
      <c r="EA144" s="249">
        <v>180</v>
      </c>
      <c r="EB144" s="240"/>
      <c r="EC144" s="240"/>
      <c r="ED144" s="240"/>
      <c r="EE144" s="240"/>
      <c r="EF144" s="240"/>
      <c r="EG144" s="240"/>
      <c r="EH144" s="249">
        <v>152</v>
      </c>
      <c r="EI144" s="240"/>
      <c r="EJ144" s="240"/>
      <c r="EK144" s="240"/>
      <c r="EL144" s="240"/>
      <c r="EM144" s="240"/>
      <c r="EN144" s="240"/>
      <c r="EO144" s="249"/>
      <c r="EP144" s="240"/>
      <c r="EQ144" s="240"/>
      <c r="ER144" s="240"/>
      <c r="ES144" s="240"/>
      <c r="ET144" s="240"/>
      <c r="EU144" s="240"/>
      <c r="EV144" s="249"/>
      <c r="EW144" s="240"/>
      <c r="EX144" s="240"/>
      <c r="EY144" s="240"/>
      <c r="EZ144" s="240"/>
      <c r="FA144" s="240"/>
      <c r="FB144" s="240"/>
      <c r="FC144" s="247"/>
      <c r="FD144" s="247"/>
      <c r="FE144" s="247"/>
      <c r="FF144" s="247"/>
      <c r="FG144" s="247"/>
      <c r="FH144" s="247"/>
    </row>
    <row r="145" spans="1:164" s="136" customFormat="1" ht="15.75" customHeight="1" x14ac:dyDescent="0.25">
      <c r="A145" s="116"/>
      <c r="B145" s="117"/>
      <c r="C145" s="237" t="s">
        <v>528</v>
      </c>
      <c r="D145" s="240"/>
      <c r="E145" s="249">
        <v>0</v>
      </c>
      <c r="F145" s="240"/>
      <c r="G145" s="240"/>
      <c r="H145" s="240"/>
      <c r="I145" s="240"/>
      <c r="J145" s="240"/>
      <c r="K145" s="240"/>
      <c r="L145" s="249">
        <v>0</v>
      </c>
      <c r="M145" s="240"/>
      <c r="N145" s="240"/>
      <c r="O145" s="240"/>
      <c r="P145" s="240"/>
      <c r="Q145" s="240"/>
      <c r="R145" s="240"/>
      <c r="S145" s="249">
        <v>0</v>
      </c>
      <c r="T145" s="240"/>
      <c r="U145" s="240"/>
      <c r="V145" s="240"/>
      <c r="W145" s="240"/>
      <c r="X145" s="240"/>
      <c r="Y145" s="240"/>
      <c r="Z145" s="249">
        <v>0</v>
      </c>
      <c r="AA145" s="240"/>
      <c r="AB145" s="240"/>
      <c r="AC145" s="240"/>
      <c r="AD145" s="240"/>
      <c r="AE145" s="240"/>
      <c r="AF145" s="240"/>
      <c r="AG145" s="249">
        <v>0</v>
      </c>
      <c r="AH145" s="240"/>
      <c r="AI145" s="240"/>
      <c r="AJ145" s="240"/>
      <c r="AK145" s="240"/>
      <c r="AL145" s="240"/>
      <c r="AM145" s="240"/>
      <c r="AN145" s="249">
        <v>0</v>
      </c>
      <c r="AO145" s="240"/>
      <c r="AP145" s="240"/>
      <c r="AQ145" s="240"/>
      <c r="AR145" s="240"/>
      <c r="AS145" s="240"/>
      <c r="AT145" s="240"/>
      <c r="AU145" s="249">
        <v>0</v>
      </c>
      <c r="AV145" s="240"/>
      <c r="AW145" s="240"/>
      <c r="AX145" s="240"/>
      <c r="AY145" s="240"/>
      <c r="AZ145" s="240"/>
      <c r="BA145" s="240"/>
      <c r="BB145" s="249">
        <v>2</v>
      </c>
      <c r="BC145" s="240"/>
      <c r="BD145" s="240"/>
      <c r="BE145" s="240"/>
      <c r="BF145" s="240"/>
      <c r="BG145" s="240"/>
      <c r="BH145" s="240"/>
      <c r="BI145" s="249">
        <v>14</v>
      </c>
      <c r="BJ145" s="240"/>
      <c r="BK145" s="240"/>
      <c r="BL145" s="240"/>
      <c r="BM145" s="240"/>
      <c r="BN145" s="240"/>
      <c r="BO145" s="240"/>
      <c r="BP145" s="249">
        <v>67</v>
      </c>
      <c r="BQ145" s="240"/>
      <c r="BR145" s="240"/>
      <c r="BS145" s="240"/>
      <c r="BT145" s="240"/>
      <c r="BU145" s="240"/>
      <c r="BV145" s="240"/>
      <c r="BW145" s="249">
        <v>400</v>
      </c>
      <c r="BX145" s="240"/>
      <c r="BY145" s="240"/>
      <c r="BZ145" s="240"/>
      <c r="CA145" s="240"/>
      <c r="CB145" s="240"/>
      <c r="CC145" s="240"/>
      <c r="CD145" s="249">
        <v>807</v>
      </c>
      <c r="CE145" s="240"/>
      <c r="CF145" s="240"/>
      <c r="CG145" s="240"/>
      <c r="CH145" s="240"/>
      <c r="CI145" s="240"/>
      <c r="CJ145" s="240"/>
      <c r="CK145" s="249">
        <v>999</v>
      </c>
      <c r="CL145" s="240"/>
      <c r="CM145" s="240"/>
      <c r="CN145" s="240"/>
      <c r="CO145" s="240"/>
      <c r="CP145" s="240"/>
      <c r="CQ145" s="240"/>
      <c r="CR145" s="249">
        <v>880</v>
      </c>
      <c r="CS145" s="240"/>
      <c r="CT145" s="240"/>
      <c r="CU145" s="240"/>
      <c r="CV145" s="240"/>
      <c r="CW145" s="240"/>
      <c r="CX145" s="240"/>
      <c r="CY145" s="249">
        <v>651</v>
      </c>
      <c r="CZ145" s="240"/>
      <c r="DA145" s="240"/>
      <c r="DB145" s="240"/>
      <c r="DC145" s="240"/>
      <c r="DD145" s="240"/>
      <c r="DE145" s="240"/>
      <c r="DF145" s="249">
        <v>443</v>
      </c>
      <c r="DG145" s="240"/>
      <c r="DH145" s="240"/>
      <c r="DI145" s="240"/>
      <c r="DJ145" s="240"/>
      <c r="DK145" s="240"/>
      <c r="DL145" s="240"/>
      <c r="DM145" s="249">
        <v>382</v>
      </c>
      <c r="DN145" s="240"/>
      <c r="DO145" s="240"/>
      <c r="DP145" s="240"/>
      <c r="DQ145" s="240"/>
      <c r="DR145" s="240"/>
      <c r="DS145" s="240"/>
      <c r="DT145" s="249">
        <v>290</v>
      </c>
      <c r="DU145" s="240"/>
      <c r="DV145" s="240"/>
      <c r="DW145" s="240"/>
      <c r="DX145" s="240"/>
      <c r="DY145" s="240"/>
      <c r="DZ145" s="240"/>
      <c r="EA145" s="249">
        <v>184</v>
      </c>
      <c r="EB145" s="240"/>
      <c r="EC145" s="240"/>
      <c r="ED145" s="240"/>
      <c r="EE145" s="240"/>
      <c r="EF145" s="240"/>
      <c r="EG145" s="240"/>
      <c r="EH145" s="249">
        <v>158</v>
      </c>
      <c r="EI145" s="240"/>
      <c r="EJ145" s="240"/>
      <c r="EK145" s="240"/>
      <c r="EL145" s="240"/>
      <c r="EM145" s="240"/>
      <c r="EN145" s="240"/>
      <c r="EO145" s="249"/>
      <c r="EP145" s="240"/>
      <c r="EQ145" s="240"/>
      <c r="ER145" s="240"/>
      <c r="ES145" s="240"/>
      <c r="ET145" s="240"/>
      <c r="EU145" s="240"/>
      <c r="EV145" s="249"/>
      <c r="EW145" s="240"/>
      <c r="EX145" s="240"/>
      <c r="EY145" s="240"/>
      <c r="EZ145" s="240"/>
      <c r="FA145" s="240"/>
      <c r="FB145" s="240"/>
      <c r="FC145" s="247"/>
      <c r="FD145" s="247"/>
      <c r="FE145" s="247"/>
      <c r="FF145" s="247"/>
      <c r="FG145" s="247"/>
      <c r="FH145" s="247"/>
    </row>
    <row r="146" spans="1:164" s="136" customFormat="1" ht="15.75" customHeight="1" x14ac:dyDescent="0.25">
      <c r="A146" s="116"/>
      <c r="B146" s="117"/>
      <c r="C146" s="237" t="s">
        <v>2112</v>
      </c>
      <c r="D146" s="240"/>
      <c r="E146" s="249">
        <v>0</v>
      </c>
      <c r="F146" s="240"/>
      <c r="G146" s="240"/>
      <c r="H146" s="240"/>
      <c r="I146" s="240"/>
      <c r="J146" s="240"/>
      <c r="K146" s="240"/>
      <c r="L146" s="249">
        <v>0</v>
      </c>
      <c r="M146" s="240"/>
      <c r="N146" s="240"/>
      <c r="O146" s="240"/>
      <c r="P146" s="240"/>
      <c r="Q146" s="240"/>
      <c r="R146" s="240"/>
      <c r="S146" s="249">
        <v>0</v>
      </c>
      <c r="T146" s="240"/>
      <c r="U146" s="240"/>
      <c r="V146" s="240"/>
      <c r="W146" s="240"/>
      <c r="X146" s="240"/>
      <c r="Y146" s="240"/>
      <c r="Z146" s="249">
        <v>0</v>
      </c>
      <c r="AA146" s="240"/>
      <c r="AB146" s="240"/>
      <c r="AC146" s="240"/>
      <c r="AD146" s="240"/>
      <c r="AE146" s="240"/>
      <c r="AF146" s="240"/>
      <c r="AG146" s="249">
        <v>0</v>
      </c>
      <c r="AH146" s="240"/>
      <c r="AI146" s="240"/>
      <c r="AJ146" s="240"/>
      <c r="AK146" s="240"/>
      <c r="AL146" s="240"/>
      <c r="AM146" s="240"/>
      <c r="AN146" s="249">
        <v>0</v>
      </c>
      <c r="AO146" s="240"/>
      <c r="AP146" s="240"/>
      <c r="AQ146" s="240"/>
      <c r="AR146" s="240"/>
      <c r="AS146" s="240"/>
      <c r="AT146" s="240"/>
      <c r="AU146" s="249">
        <v>0</v>
      </c>
      <c r="AV146" s="240"/>
      <c r="AW146" s="240"/>
      <c r="AX146" s="240"/>
      <c r="AY146" s="240"/>
      <c r="AZ146" s="240"/>
      <c r="BA146" s="240"/>
      <c r="BB146" s="249">
        <v>0</v>
      </c>
      <c r="BC146" s="240"/>
      <c r="BD146" s="240"/>
      <c r="BE146" s="240"/>
      <c r="BF146" s="240"/>
      <c r="BG146" s="240"/>
      <c r="BH146" s="240"/>
      <c r="BI146" s="249">
        <v>3</v>
      </c>
      <c r="BJ146" s="240"/>
      <c r="BK146" s="240"/>
      <c r="BL146" s="240"/>
      <c r="BM146" s="240"/>
      <c r="BN146" s="240"/>
      <c r="BO146" s="240"/>
      <c r="BP146" s="249">
        <v>12</v>
      </c>
      <c r="BQ146" s="240"/>
      <c r="BR146" s="240"/>
      <c r="BS146" s="240"/>
      <c r="BT146" s="240"/>
      <c r="BU146" s="240"/>
      <c r="BV146" s="240"/>
      <c r="BW146" s="249">
        <v>283</v>
      </c>
      <c r="BX146" s="240"/>
      <c r="BY146" s="240"/>
      <c r="BZ146" s="240"/>
      <c r="CA146" s="240"/>
      <c r="CB146" s="240"/>
      <c r="CC146" s="240"/>
      <c r="CD146" s="249">
        <v>564</v>
      </c>
      <c r="CE146" s="240"/>
      <c r="CF146" s="240"/>
      <c r="CG146" s="240"/>
      <c r="CH146" s="240"/>
      <c r="CI146" s="240"/>
      <c r="CJ146" s="240"/>
      <c r="CK146" s="249">
        <v>835</v>
      </c>
      <c r="CL146" s="240"/>
      <c r="CM146" s="240"/>
      <c r="CN146" s="240"/>
      <c r="CO146" s="240"/>
      <c r="CP146" s="240"/>
      <c r="CQ146" s="240"/>
      <c r="CR146" s="249">
        <v>814</v>
      </c>
      <c r="CS146" s="240"/>
      <c r="CT146" s="240"/>
      <c r="CU146" s="240"/>
      <c r="CV146" s="240"/>
      <c r="CW146" s="240"/>
      <c r="CX146" s="240"/>
      <c r="CY146" s="249">
        <v>631</v>
      </c>
      <c r="CZ146" s="240"/>
      <c r="DA146" s="240"/>
      <c r="DB146" s="240"/>
      <c r="DC146" s="240"/>
      <c r="DD146" s="240"/>
      <c r="DE146" s="240"/>
      <c r="DF146" s="249">
        <v>373</v>
      </c>
      <c r="DG146" s="240"/>
      <c r="DH146" s="240"/>
      <c r="DI146" s="240"/>
      <c r="DJ146" s="240"/>
      <c r="DK146" s="240"/>
      <c r="DL146" s="240"/>
      <c r="DM146" s="249">
        <v>401</v>
      </c>
      <c r="DN146" s="240"/>
      <c r="DO146" s="240"/>
      <c r="DP146" s="240"/>
      <c r="DQ146" s="240"/>
      <c r="DR146" s="240"/>
      <c r="DS146" s="240"/>
      <c r="DT146" s="249">
        <v>295</v>
      </c>
      <c r="DU146" s="240"/>
      <c r="DV146" s="240"/>
      <c r="DW146" s="240"/>
      <c r="DX146" s="240"/>
      <c r="DY146" s="240"/>
      <c r="DZ146" s="240"/>
      <c r="EA146" s="249">
        <v>204</v>
      </c>
      <c r="EB146" s="240"/>
      <c r="EC146" s="240"/>
      <c r="ED146" s="240"/>
      <c r="EE146" s="240"/>
      <c r="EF146" s="240"/>
      <c r="EG146" s="240"/>
      <c r="EH146" s="249">
        <v>188</v>
      </c>
      <c r="EI146" s="240"/>
      <c r="EJ146" s="240"/>
      <c r="EK146" s="240"/>
      <c r="EL146" s="240"/>
      <c r="EM146" s="240"/>
      <c r="EN146" s="240"/>
      <c r="EO146" s="249"/>
      <c r="EP146" s="240"/>
      <c r="EQ146" s="240"/>
      <c r="ER146" s="240"/>
      <c r="ES146" s="240"/>
      <c r="ET146" s="240"/>
      <c r="EU146" s="240"/>
      <c r="EV146" s="249"/>
      <c r="EW146" s="240"/>
      <c r="EX146" s="240"/>
      <c r="EY146" s="240"/>
      <c r="EZ146" s="240"/>
      <c r="FA146" s="240"/>
      <c r="FB146" s="240"/>
      <c r="FC146" s="247"/>
      <c r="FD146" s="247"/>
      <c r="FE146" s="247"/>
      <c r="FF146" s="247"/>
      <c r="FG146" s="247"/>
      <c r="FH146" s="247"/>
    </row>
    <row r="147" spans="1:164" s="136" customFormat="1" ht="15.75" customHeight="1" x14ac:dyDescent="0.25">
      <c r="A147" s="116"/>
      <c r="B147" s="117"/>
      <c r="C147" s="237" t="s">
        <v>143</v>
      </c>
      <c r="D147" s="240"/>
      <c r="E147" s="249">
        <v>0</v>
      </c>
      <c r="F147" s="240"/>
      <c r="G147" s="240"/>
      <c r="H147" s="240"/>
      <c r="I147" s="240"/>
      <c r="J147" s="240"/>
      <c r="K147" s="240"/>
      <c r="L147" s="249">
        <v>0</v>
      </c>
      <c r="M147" s="240"/>
      <c r="N147" s="240"/>
      <c r="O147" s="240"/>
      <c r="P147" s="240"/>
      <c r="Q147" s="240"/>
      <c r="R147" s="240"/>
      <c r="S147" s="249">
        <v>0</v>
      </c>
      <c r="T147" s="240"/>
      <c r="U147" s="240"/>
      <c r="V147" s="240"/>
      <c r="W147" s="240"/>
      <c r="X147" s="240"/>
      <c r="Y147" s="240"/>
      <c r="Z147" s="249">
        <v>0</v>
      </c>
      <c r="AA147" s="240"/>
      <c r="AB147" s="240"/>
      <c r="AC147" s="240"/>
      <c r="AD147" s="240"/>
      <c r="AE147" s="240"/>
      <c r="AF147" s="240"/>
      <c r="AG147" s="249">
        <v>0</v>
      </c>
      <c r="AH147" s="240"/>
      <c r="AI147" s="240"/>
      <c r="AJ147" s="240"/>
      <c r="AK147" s="240"/>
      <c r="AL147" s="240"/>
      <c r="AM147" s="240"/>
      <c r="AN147" s="249">
        <v>0</v>
      </c>
      <c r="AO147" s="240"/>
      <c r="AP147" s="240"/>
      <c r="AQ147" s="240"/>
      <c r="AR147" s="240"/>
      <c r="AS147" s="240"/>
      <c r="AT147" s="240"/>
      <c r="AU147" s="249">
        <v>0</v>
      </c>
      <c r="AV147" s="240"/>
      <c r="AW147" s="240"/>
      <c r="AX147" s="240"/>
      <c r="AY147" s="240"/>
      <c r="AZ147" s="240"/>
      <c r="BA147" s="240"/>
      <c r="BB147" s="249">
        <v>0</v>
      </c>
      <c r="BC147" s="240"/>
      <c r="BD147" s="240"/>
      <c r="BE147" s="240"/>
      <c r="BF147" s="240"/>
      <c r="BG147" s="240"/>
      <c r="BH147" s="240"/>
      <c r="BI147" s="249">
        <v>44</v>
      </c>
      <c r="BJ147" s="240"/>
      <c r="BK147" s="240"/>
      <c r="BL147" s="240"/>
      <c r="BM147" s="240"/>
      <c r="BN147" s="240"/>
      <c r="BO147" s="240"/>
      <c r="BP147" s="249">
        <v>237</v>
      </c>
      <c r="BQ147" s="240"/>
      <c r="BR147" s="240"/>
      <c r="BS147" s="240"/>
      <c r="BT147" s="240"/>
      <c r="BU147" s="240"/>
      <c r="BV147" s="240"/>
      <c r="BW147" s="249">
        <v>1170</v>
      </c>
      <c r="BX147" s="240"/>
      <c r="BY147" s="240"/>
      <c r="BZ147" s="240"/>
      <c r="CA147" s="240"/>
      <c r="CB147" s="240"/>
      <c r="CC147" s="240"/>
      <c r="CD147" s="249">
        <v>1506</v>
      </c>
      <c r="CE147" s="240"/>
      <c r="CF147" s="240"/>
      <c r="CG147" s="240"/>
      <c r="CH147" s="240"/>
      <c r="CI147" s="240"/>
      <c r="CJ147" s="240"/>
      <c r="CK147" s="249">
        <v>1818</v>
      </c>
      <c r="CL147" s="240"/>
      <c r="CM147" s="240"/>
      <c r="CN147" s="240"/>
      <c r="CO147" s="240"/>
      <c r="CP147" s="240"/>
      <c r="CQ147" s="240"/>
      <c r="CR147" s="249">
        <v>1406</v>
      </c>
      <c r="CS147" s="240"/>
      <c r="CT147" s="240"/>
      <c r="CU147" s="240"/>
      <c r="CV147" s="240"/>
      <c r="CW147" s="240"/>
      <c r="CX147" s="240"/>
      <c r="CY147" s="249">
        <v>785</v>
      </c>
      <c r="CZ147" s="240"/>
      <c r="DA147" s="240"/>
      <c r="DB147" s="240"/>
      <c r="DC147" s="240"/>
      <c r="DD147" s="240"/>
      <c r="DE147" s="240"/>
      <c r="DF147" s="249">
        <v>439</v>
      </c>
      <c r="DG147" s="240"/>
      <c r="DH147" s="240"/>
      <c r="DI147" s="240"/>
      <c r="DJ147" s="240"/>
      <c r="DK147" s="240"/>
      <c r="DL147" s="240"/>
      <c r="DM147" s="249">
        <v>365</v>
      </c>
      <c r="DN147" s="240"/>
      <c r="DO147" s="240"/>
      <c r="DP147" s="240"/>
      <c r="DQ147" s="240"/>
      <c r="DR147" s="240"/>
      <c r="DS147" s="240"/>
      <c r="DT147" s="249">
        <v>220</v>
      </c>
      <c r="DU147" s="240"/>
      <c r="DV147" s="240"/>
      <c r="DW147" s="240"/>
      <c r="DX147" s="240"/>
      <c r="DY147" s="240"/>
      <c r="DZ147" s="240"/>
      <c r="EA147" s="249">
        <v>115</v>
      </c>
      <c r="EB147" s="240"/>
      <c r="EC147" s="240"/>
      <c r="ED147" s="240"/>
      <c r="EE147" s="240"/>
      <c r="EF147" s="240"/>
      <c r="EG147" s="240"/>
      <c r="EH147" s="249">
        <v>113</v>
      </c>
      <c r="EI147" s="240"/>
      <c r="EJ147" s="240"/>
      <c r="EK147" s="240"/>
      <c r="EL147" s="240"/>
      <c r="EM147" s="240"/>
      <c r="EN147" s="240"/>
      <c r="EO147" s="249"/>
      <c r="EP147" s="240"/>
      <c r="EQ147" s="240"/>
      <c r="ER147" s="240"/>
      <c r="ES147" s="240"/>
      <c r="ET147" s="240"/>
      <c r="EU147" s="240"/>
      <c r="EV147" s="249"/>
      <c r="EW147" s="240"/>
      <c r="EX147" s="240"/>
      <c r="EY147" s="240"/>
      <c r="EZ147" s="240"/>
      <c r="FA147" s="240"/>
      <c r="FB147" s="240"/>
      <c r="FC147" s="247"/>
      <c r="FD147" s="247"/>
      <c r="FE147" s="247"/>
      <c r="FF147" s="247"/>
      <c r="FG147" s="247"/>
      <c r="FH147" s="247"/>
    </row>
    <row r="148" spans="1:164" s="136" customFormat="1" ht="15.75" customHeight="1" x14ac:dyDescent="0.25">
      <c r="A148" s="116"/>
      <c r="B148" s="117"/>
      <c r="C148" s="237" t="s">
        <v>144</v>
      </c>
      <c r="D148" s="240"/>
      <c r="E148" s="249">
        <v>0</v>
      </c>
      <c r="F148" s="240"/>
      <c r="G148" s="240"/>
      <c r="H148" s="240"/>
      <c r="I148" s="240"/>
      <c r="J148" s="240"/>
      <c r="K148" s="240"/>
      <c r="L148" s="249">
        <v>0</v>
      </c>
      <c r="M148" s="240"/>
      <c r="N148" s="240"/>
      <c r="O148" s="240"/>
      <c r="P148" s="240"/>
      <c r="Q148" s="240"/>
      <c r="R148" s="240"/>
      <c r="S148" s="249">
        <v>0</v>
      </c>
      <c r="T148" s="240"/>
      <c r="U148" s="240"/>
      <c r="V148" s="240"/>
      <c r="W148" s="240"/>
      <c r="X148" s="240"/>
      <c r="Y148" s="240"/>
      <c r="Z148" s="249">
        <v>0</v>
      </c>
      <c r="AA148" s="240"/>
      <c r="AB148" s="240"/>
      <c r="AC148" s="240"/>
      <c r="AD148" s="240"/>
      <c r="AE148" s="240"/>
      <c r="AF148" s="240"/>
      <c r="AG148" s="249">
        <v>0</v>
      </c>
      <c r="AH148" s="240"/>
      <c r="AI148" s="240"/>
      <c r="AJ148" s="240"/>
      <c r="AK148" s="240"/>
      <c r="AL148" s="240"/>
      <c r="AM148" s="240"/>
      <c r="AN148" s="249">
        <v>0</v>
      </c>
      <c r="AO148" s="240"/>
      <c r="AP148" s="240"/>
      <c r="AQ148" s="240"/>
      <c r="AR148" s="240"/>
      <c r="AS148" s="240"/>
      <c r="AT148" s="240"/>
      <c r="AU148" s="249">
        <v>0</v>
      </c>
      <c r="AV148" s="240"/>
      <c r="AW148" s="240"/>
      <c r="AX148" s="240"/>
      <c r="AY148" s="240"/>
      <c r="AZ148" s="240"/>
      <c r="BA148" s="240"/>
      <c r="BB148" s="249">
        <v>2</v>
      </c>
      <c r="BC148" s="240"/>
      <c r="BD148" s="240"/>
      <c r="BE148" s="240"/>
      <c r="BF148" s="240"/>
      <c r="BG148" s="240"/>
      <c r="BH148" s="240"/>
      <c r="BI148" s="249">
        <v>17</v>
      </c>
      <c r="BJ148" s="240"/>
      <c r="BK148" s="240"/>
      <c r="BL148" s="240"/>
      <c r="BM148" s="240"/>
      <c r="BN148" s="240"/>
      <c r="BO148" s="240"/>
      <c r="BP148" s="249">
        <v>69</v>
      </c>
      <c r="BQ148" s="240"/>
      <c r="BR148" s="240"/>
      <c r="BS148" s="240"/>
      <c r="BT148" s="240"/>
      <c r="BU148" s="240"/>
      <c r="BV148" s="240"/>
      <c r="BW148" s="249">
        <v>411</v>
      </c>
      <c r="BX148" s="240"/>
      <c r="BY148" s="240"/>
      <c r="BZ148" s="240"/>
      <c r="CA148" s="240"/>
      <c r="CB148" s="240"/>
      <c r="CC148" s="240"/>
      <c r="CD148" s="249">
        <v>729</v>
      </c>
      <c r="CE148" s="240"/>
      <c r="CF148" s="240"/>
      <c r="CG148" s="240"/>
      <c r="CH148" s="240"/>
      <c r="CI148" s="240"/>
      <c r="CJ148" s="240"/>
      <c r="CK148" s="249">
        <v>1109</v>
      </c>
      <c r="CL148" s="240"/>
      <c r="CM148" s="240"/>
      <c r="CN148" s="240"/>
      <c r="CO148" s="240"/>
      <c r="CP148" s="240"/>
      <c r="CQ148" s="240"/>
      <c r="CR148" s="249">
        <v>1232</v>
      </c>
      <c r="CS148" s="240"/>
      <c r="CT148" s="240"/>
      <c r="CU148" s="240"/>
      <c r="CV148" s="240"/>
      <c r="CW148" s="240"/>
      <c r="CX148" s="240"/>
      <c r="CY148" s="249">
        <v>966</v>
      </c>
      <c r="CZ148" s="240"/>
      <c r="DA148" s="240"/>
      <c r="DB148" s="240"/>
      <c r="DC148" s="240"/>
      <c r="DD148" s="240"/>
      <c r="DE148" s="240"/>
      <c r="DF148" s="249">
        <v>551</v>
      </c>
      <c r="DG148" s="240"/>
      <c r="DH148" s="240"/>
      <c r="DI148" s="240"/>
      <c r="DJ148" s="240"/>
      <c r="DK148" s="240"/>
      <c r="DL148" s="240"/>
      <c r="DM148" s="249">
        <v>598</v>
      </c>
      <c r="DN148" s="240"/>
      <c r="DO148" s="240"/>
      <c r="DP148" s="240"/>
      <c r="DQ148" s="240"/>
      <c r="DR148" s="240"/>
      <c r="DS148" s="240"/>
      <c r="DT148" s="249">
        <v>409</v>
      </c>
      <c r="DU148" s="240"/>
      <c r="DV148" s="240"/>
      <c r="DW148" s="240"/>
      <c r="DX148" s="240"/>
      <c r="DY148" s="240"/>
      <c r="DZ148" s="240"/>
      <c r="EA148" s="249">
        <v>269</v>
      </c>
      <c r="EB148" s="240"/>
      <c r="EC148" s="240"/>
      <c r="ED148" s="240"/>
      <c r="EE148" s="240"/>
      <c r="EF148" s="240"/>
      <c r="EG148" s="240"/>
      <c r="EH148" s="249">
        <v>219</v>
      </c>
      <c r="EI148" s="240"/>
      <c r="EJ148" s="240"/>
      <c r="EK148" s="240"/>
      <c r="EL148" s="240"/>
      <c r="EM148" s="240"/>
      <c r="EN148" s="240"/>
      <c r="EO148" s="249"/>
      <c r="EP148" s="240"/>
      <c r="EQ148" s="240"/>
      <c r="ER148" s="240"/>
      <c r="ES148" s="240"/>
      <c r="ET148" s="240"/>
      <c r="EU148" s="240"/>
      <c r="EV148" s="249"/>
      <c r="EW148" s="240"/>
      <c r="EX148" s="240"/>
      <c r="EY148" s="240"/>
      <c r="EZ148" s="240"/>
      <c r="FA148" s="240"/>
      <c r="FB148" s="240"/>
      <c r="FC148" s="247"/>
      <c r="FD148" s="247"/>
      <c r="FE148" s="247"/>
      <c r="FF148" s="247"/>
      <c r="FG148" s="247"/>
      <c r="FH148" s="247"/>
    </row>
    <row r="149" spans="1:164" s="136" customFormat="1" ht="15.75" customHeight="1" x14ac:dyDescent="0.25">
      <c r="A149" s="116"/>
      <c r="B149" s="117"/>
      <c r="C149" s="237" t="s">
        <v>148</v>
      </c>
      <c r="D149" s="240"/>
      <c r="E149" s="249">
        <v>0</v>
      </c>
      <c r="F149" s="240"/>
      <c r="G149" s="240"/>
      <c r="H149" s="240"/>
      <c r="I149" s="240"/>
      <c r="J149" s="240"/>
      <c r="K149" s="240"/>
      <c r="L149" s="249">
        <v>0</v>
      </c>
      <c r="M149" s="240"/>
      <c r="N149" s="240"/>
      <c r="O149" s="240"/>
      <c r="P149" s="240"/>
      <c r="Q149" s="240"/>
      <c r="R149" s="240"/>
      <c r="S149" s="249">
        <v>0</v>
      </c>
      <c r="T149" s="240"/>
      <c r="U149" s="240"/>
      <c r="V149" s="240"/>
      <c r="W149" s="240"/>
      <c r="X149" s="240"/>
      <c r="Y149" s="240"/>
      <c r="Z149" s="249">
        <v>0</v>
      </c>
      <c r="AA149" s="240"/>
      <c r="AB149" s="240"/>
      <c r="AC149" s="240"/>
      <c r="AD149" s="240"/>
      <c r="AE149" s="240"/>
      <c r="AF149" s="240"/>
      <c r="AG149" s="249">
        <v>0</v>
      </c>
      <c r="AH149" s="240"/>
      <c r="AI149" s="240"/>
      <c r="AJ149" s="240"/>
      <c r="AK149" s="240"/>
      <c r="AL149" s="240"/>
      <c r="AM149" s="240"/>
      <c r="AN149" s="249">
        <v>0</v>
      </c>
      <c r="AO149" s="240"/>
      <c r="AP149" s="240"/>
      <c r="AQ149" s="240"/>
      <c r="AR149" s="240"/>
      <c r="AS149" s="240"/>
      <c r="AT149" s="240"/>
      <c r="AU149" s="249">
        <v>0</v>
      </c>
      <c r="AV149" s="240"/>
      <c r="AW149" s="240"/>
      <c r="AX149" s="240"/>
      <c r="AY149" s="240"/>
      <c r="AZ149" s="240"/>
      <c r="BA149" s="240"/>
      <c r="BB149" s="249">
        <v>0</v>
      </c>
      <c r="BC149" s="240"/>
      <c r="BD149" s="240"/>
      <c r="BE149" s="240"/>
      <c r="BF149" s="240"/>
      <c r="BG149" s="240"/>
      <c r="BH149" s="240"/>
      <c r="BI149" s="249">
        <v>1</v>
      </c>
      <c r="BJ149" s="240"/>
      <c r="BK149" s="240"/>
      <c r="BL149" s="240"/>
      <c r="BM149" s="240"/>
      <c r="BN149" s="240"/>
      <c r="BO149" s="240"/>
      <c r="BP149" s="249">
        <v>19</v>
      </c>
      <c r="BQ149" s="240"/>
      <c r="BR149" s="240"/>
      <c r="BS149" s="240"/>
      <c r="BT149" s="240"/>
      <c r="BU149" s="240"/>
      <c r="BV149" s="240"/>
      <c r="BW149" s="249">
        <v>155</v>
      </c>
      <c r="BX149" s="240"/>
      <c r="BY149" s="240"/>
      <c r="BZ149" s="240"/>
      <c r="CA149" s="240"/>
      <c r="CB149" s="240"/>
      <c r="CC149" s="240"/>
      <c r="CD149" s="249">
        <v>298</v>
      </c>
      <c r="CE149" s="240"/>
      <c r="CF149" s="240"/>
      <c r="CG149" s="240"/>
      <c r="CH149" s="240"/>
      <c r="CI149" s="240"/>
      <c r="CJ149" s="240"/>
      <c r="CK149" s="249">
        <v>501</v>
      </c>
      <c r="CL149" s="240"/>
      <c r="CM149" s="240"/>
      <c r="CN149" s="240"/>
      <c r="CO149" s="240"/>
      <c r="CP149" s="240"/>
      <c r="CQ149" s="240"/>
      <c r="CR149" s="249">
        <v>531</v>
      </c>
      <c r="CS149" s="240"/>
      <c r="CT149" s="240"/>
      <c r="CU149" s="240"/>
      <c r="CV149" s="240"/>
      <c r="CW149" s="240"/>
      <c r="CX149" s="240"/>
      <c r="CY149" s="249">
        <v>404</v>
      </c>
      <c r="CZ149" s="240"/>
      <c r="DA149" s="240"/>
      <c r="DB149" s="240"/>
      <c r="DC149" s="240"/>
      <c r="DD149" s="240"/>
      <c r="DE149" s="240"/>
      <c r="DF149" s="249">
        <v>276</v>
      </c>
      <c r="DG149" s="240"/>
      <c r="DH149" s="240"/>
      <c r="DI149" s="240"/>
      <c r="DJ149" s="240"/>
      <c r="DK149" s="240"/>
      <c r="DL149" s="240"/>
      <c r="DM149" s="249">
        <v>239</v>
      </c>
      <c r="DN149" s="240"/>
      <c r="DO149" s="240"/>
      <c r="DP149" s="240"/>
      <c r="DQ149" s="240"/>
      <c r="DR149" s="240"/>
      <c r="DS149" s="240"/>
      <c r="DT149" s="249">
        <v>126</v>
      </c>
      <c r="DU149" s="240"/>
      <c r="DV149" s="240"/>
      <c r="DW149" s="240"/>
      <c r="DX149" s="240"/>
      <c r="DY149" s="240"/>
      <c r="DZ149" s="240"/>
      <c r="EA149" s="249">
        <v>103</v>
      </c>
      <c r="EB149" s="240"/>
      <c r="EC149" s="240"/>
      <c r="ED149" s="240"/>
      <c r="EE149" s="240"/>
      <c r="EF149" s="240"/>
      <c r="EG149" s="240"/>
      <c r="EH149" s="249">
        <v>85</v>
      </c>
      <c r="EI149" s="240"/>
      <c r="EJ149" s="240"/>
      <c r="EK149" s="240"/>
      <c r="EL149" s="240"/>
      <c r="EM149" s="240"/>
      <c r="EN149" s="240"/>
      <c r="EO149" s="249"/>
      <c r="EP149" s="240"/>
      <c r="EQ149" s="240"/>
      <c r="ER149" s="240"/>
      <c r="ES149" s="240"/>
      <c r="ET149" s="240"/>
      <c r="EU149" s="240"/>
      <c r="EV149" s="249"/>
      <c r="EW149" s="240"/>
      <c r="EX149" s="240"/>
      <c r="EY149" s="240"/>
      <c r="EZ149" s="240"/>
      <c r="FA149" s="240"/>
      <c r="FB149" s="240"/>
      <c r="FC149" s="247"/>
      <c r="FD149" s="247"/>
      <c r="FE149" s="247"/>
      <c r="FF149" s="247"/>
      <c r="FG149" s="247"/>
      <c r="FH149" s="247"/>
    </row>
    <row r="150" spans="1:164" s="136" customFormat="1" ht="15.75" customHeight="1" x14ac:dyDescent="0.25">
      <c r="A150" s="116"/>
      <c r="B150" s="116"/>
      <c r="C150" s="141" t="s">
        <v>1995</v>
      </c>
      <c r="D150" s="159"/>
      <c r="E150" s="159">
        <f>SUM(E141:E149)-E128</f>
        <v>0</v>
      </c>
      <c r="F150" s="159"/>
      <c r="G150" s="159"/>
      <c r="H150" s="159"/>
      <c r="I150" s="159"/>
      <c r="J150" s="159"/>
      <c r="K150" s="159"/>
      <c r="L150" s="159">
        <f>SUM(L141:L149)-L128</f>
        <v>0</v>
      </c>
      <c r="M150" s="159"/>
      <c r="N150" s="159"/>
      <c r="O150" s="159"/>
      <c r="P150" s="159"/>
      <c r="Q150" s="159"/>
      <c r="R150" s="159"/>
      <c r="S150" s="159">
        <f>SUM(S141:S149)-S128</f>
        <v>0</v>
      </c>
      <c r="T150" s="159"/>
      <c r="U150" s="159"/>
      <c r="V150" s="159"/>
      <c r="W150" s="159"/>
      <c r="X150" s="159"/>
      <c r="Y150" s="159"/>
      <c r="Z150" s="159">
        <f>SUM(Z141:Z149)-Z128</f>
        <v>0</v>
      </c>
      <c r="AA150" s="159"/>
      <c r="AB150" s="159"/>
      <c r="AC150" s="159"/>
      <c r="AD150" s="159"/>
      <c r="AE150" s="159"/>
      <c r="AF150" s="159"/>
      <c r="AG150" s="159">
        <f>SUM(AG141:AG149)-AG128</f>
        <v>0</v>
      </c>
      <c r="AH150" s="159"/>
      <c r="AI150" s="159"/>
      <c r="AJ150" s="159"/>
      <c r="AK150" s="159"/>
      <c r="AL150" s="159"/>
      <c r="AM150" s="159"/>
      <c r="AN150" s="159">
        <f>SUM(AN141:AN149)-AN128</f>
        <v>0</v>
      </c>
      <c r="AO150" s="159"/>
      <c r="AP150" s="159"/>
      <c r="AQ150" s="159"/>
      <c r="AR150" s="159"/>
      <c r="AS150" s="159"/>
      <c r="AT150" s="159"/>
      <c r="AU150" s="159">
        <f>SUM(AU141:AU149)-AU128</f>
        <v>0</v>
      </c>
      <c r="AV150" s="159"/>
      <c r="AW150" s="159"/>
      <c r="AX150" s="159"/>
      <c r="AY150" s="159"/>
      <c r="AZ150" s="159"/>
      <c r="BA150" s="159"/>
      <c r="BB150" s="159">
        <f>SUM(BB141:BB149)-BB128</f>
        <v>0</v>
      </c>
      <c r="BC150" s="159"/>
      <c r="BD150" s="159"/>
      <c r="BE150" s="159"/>
      <c r="BF150" s="159"/>
      <c r="BG150" s="159"/>
      <c r="BH150" s="159"/>
      <c r="BI150" s="159">
        <f>SUM(BI141:BI149)-BI128</f>
        <v>0</v>
      </c>
      <c r="BJ150" s="159"/>
      <c r="BK150" s="159"/>
      <c r="BL150" s="159"/>
      <c r="BM150" s="159"/>
      <c r="BN150" s="159"/>
      <c r="BO150" s="159"/>
      <c r="BP150" s="159">
        <f>SUM(BP141:BP149)-BP128</f>
        <v>0</v>
      </c>
      <c r="BQ150" s="159"/>
      <c r="BR150" s="159"/>
      <c r="BS150" s="159"/>
      <c r="BT150" s="159"/>
      <c r="BU150" s="159"/>
      <c r="BV150" s="159"/>
      <c r="BW150" s="159">
        <f>SUM(BW141:BW149)-BW128</f>
        <v>0</v>
      </c>
      <c r="BX150" s="159"/>
      <c r="BY150" s="159"/>
      <c r="BZ150" s="159"/>
      <c r="CA150" s="159"/>
      <c r="CB150" s="159"/>
      <c r="CC150" s="159"/>
      <c r="CD150" s="159">
        <f>SUM(CD141:CD149)-CD128</f>
        <v>0</v>
      </c>
      <c r="CE150" s="159"/>
      <c r="CF150" s="159"/>
      <c r="CG150" s="159"/>
      <c r="CH150" s="159"/>
      <c r="CI150" s="159"/>
      <c r="CJ150" s="159"/>
      <c r="CK150" s="159">
        <f>SUM(CK141:CK149)-CK128</f>
        <v>0</v>
      </c>
      <c r="CL150" s="159"/>
      <c r="CM150" s="159"/>
      <c r="CN150" s="159"/>
      <c r="CO150" s="159"/>
      <c r="CP150" s="159"/>
      <c r="CQ150" s="159"/>
      <c r="CR150" s="159">
        <f>SUM(CR141:CR149)-CR128</f>
        <v>0</v>
      </c>
      <c r="CS150" s="159"/>
      <c r="CT150" s="159"/>
      <c r="CU150" s="159"/>
      <c r="CV150" s="159"/>
      <c r="CW150" s="159"/>
      <c r="CX150" s="159"/>
      <c r="CY150" s="159">
        <f>SUM(CY141:CY149)-CY128</f>
        <v>0</v>
      </c>
      <c r="CZ150" s="159"/>
      <c r="DA150" s="159"/>
      <c r="DB150" s="159"/>
      <c r="DC150" s="159"/>
      <c r="DD150" s="159"/>
      <c r="DE150" s="159"/>
      <c r="DF150" s="159">
        <f>SUM(DF141:DF149)-DF128</f>
        <v>0</v>
      </c>
      <c r="DG150" s="159"/>
      <c r="DH150" s="159"/>
      <c r="DI150" s="159"/>
      <c r="DJ150" s="159"/>
      <c r="DK150" s="159"/>
      <c r="DL150" s="159"/>
      <c r="DM150" s="159">
        <f>SUM(DM141:DM149)-DM128</f>
        <v>0</v>
      </c>
      <c r="DN150" s="159"/>
      <c r="DO150" s="159"/>
      <c r="DP150" s="159"/>
      <c r="DQ150" s="159"/>
      <c r="DR150" s="159"/>
      <c r="DS150" s="159"/>
      <c r="DT150" s="159">
        <f>SUM(DT141:DT149)-DT128</f>
        <v>0</v>
      </c>
      <c r="DU150" s="159"/>
      <c r="DV150" s="159"/>
      <c r="DW150" s="159"/>
      <c r="DX150" s="159"/>
      <c r="DY150" s="159"/>
      <c r="DZ150" s="159"/>
      <c r="EA150" s="159">
        <f>SUM(EA141:EA149)-EA128</f>
        <v>0</v>
      </c>
      <c r="EB150" s="159"/>
      <c r="EC150" s="159"/>
      <c r="ED150" s="159"/>
      <c r="EE150" s="159"/>
      <c r="EF150" s="159"/>
      <c r="EG150" s="159"/>
      <c r="EH150" s="159">
        <f>SUM(EH141:EH149)-EH128</f>
        <v>0</v>
      </c>
      <c r="EI150" s="159"/>
      <c r="EJ150" s="159"/>
      <c r="EK150" s="159"/>
      <c r="EL150" s="159"/>
      <c r="EM150" s="159"/>
      <c r="EN150" s="159"/>
      <c r="EO150" s="159"/>
      <c r="EP150" s="159"/>
      <c r="EQ150" s="159"/>
      <c r="ER150" s="159"/>
      <c r="ES150" s="159"/>
      <c r="ET150" s="159"/>
      <c r="EU150" s="159"/>
      <c r="EV150" s="159"/>
      <c r="EW150" s="159"/>
      <c r="EX150" s="159"/>
      <c r="EY150" s="159"/>
      <c r="EZ150" s="159"/>
      <c r="FA150" s="159"/>
      <c r="FB150" s="159"/>
      <c r="FC150" s="247"/>
      <c r="FD150" s="247"/>
      <c r="FE150" s="247"/>
      <c r="FF150" s="247"/>
      <c r="FG150" s="247"/>
      <c r="FH150" s="247"/>
    </row>
    <row r="151" spans="1:164" s="136" customFormat="1" ht="15.75" customHeight="1" x14ac:dyDescent="0.25">
      <c r="A151" s="116"/>
      <c r="C151" s="221"/>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134"/>
      <c r="CR151" s="134"/>
      <c r="CS151" s="134"/>
      <c r="CT151" s="134"/>
      <c r="CU151" s="134"/>
      <c r="CV151" s="134"/>
      <c r="CW151" s="134"/>
      <c r="CX151" s="134"/>
      <c r="CY151" s="134"/>
      <c r="CZ151" s="134"/>
      <c r="DA151" s="134"/>
      <c r="DB151" s="134"/>
      <c r="DC151" s="134"/>
      <c r="DD151" s="134"/>
      <c r="DE151" s="134"/>
      <c r="DF151" s="134"/>
      <c r="DG151" s="134"/>
      <c r="DH151" s="134"/>
      <c r="DI151" s="134"/>
      <c r="DJ151" s="134"/>
      <c r="DK151" s="134"/>
      <c r="DL151" s="134"/>
      <c r="DM151" s="134"/>
      <c r="DN151" s="134"/>
      <c r="DO151" s="134"/>
      <c r="DP151" s="134"/>
      <c r="DQ151" s="134"/>
      <c r="DR151" s="134"/>
      <c r="DS151" s="134"/>
      <c r="DT151" s="134"/>
      <c r="DU151" s="134"/>
      <c r="DV151" s="134"/>
      <c r="DW151" s="134"/>
      <c r="DX151" s="134"/>
      <c r="DY151" s="134"/>
      <c r="DZ151" s="134"/>
      <c r="EA151" s="134"/>
      <c r="EB151" s="134"/>
      <c r="EC151" s="134"/>
      <c r="ED151" s="134"/>
      <c r="EE151" s="134"/>
      <c r="EF151" s="134"/>
      <c r="EG151" s="134"/>
      <c r="EH151" s="134"/>
      <c r="EI151" s="134"/>
      <c r="EJ151" s="134"/>
      <c r="EK151" s="134"/>
      <c r="EL151" s="134"/>
      <c r="EM151" s="134"/>
      <c r="EN151" s="134"/>
      <c r="EO151" s="134"/>
      <c r="EP151" s="134"/>
      <c r="EQ151" s="134"/>
      <c r="ER151" s="134"/>
      <c r="ES151" s="134"/>
      <c r="ET151" s="134"/>
      <c r="EU151" s="134"/>
      <c r="EV151" s="134"/>
      <c r="EW151" s="134"/>
      <c r="EX151" s="134"/>
      <c r="EY151" s="134"/>
      <c r="EZ151" s="116"/>
      <c r="FA151" s="116"/>
      <c r="FB151" s="116"/>
      <c r="FC151" s="247"/>
      <c r="FD151" s="247"/>
      <c r="FE151" s="247"/>
      <c r="FF151" s="247"/>
      <c r="FG151" s="247"/>
      <c r="FH151" s="247"/>
    </row>
    <row r="152" spans="1:164" s="136" customFormat="1" ht="15.75" customHeight="1" x14ac:dyDescent="0.25">
      <c r="A152" s="116"/>
      <c r="B152" s="117" t="s">
        <v>2113</v>
      </c>
      <c r="C152" s="142" t="s">
        <v>527</v>
      </c>
      <c r="D152" s="240"/>
      <c r="E152" s="157">
        <f>SUM($D141:E141)</f>
        <v>0</v>
      </c>
      <c r="F152" s="240"/>
      <c r="G152" s="240"/>
      <c r="H152" s="240"/>
      <c r="I152" s="240"/>
      <c r="J152" s="240"/>
      <c r="K152" s="240"/>
      <c r="L152" s="157">
        <f>SUM($D141:L141)</f>
        <v>0</v>
      </c>
      <c r="M152" s="240"/>
      <c r="N152" s="240"/>
      <c r="O152" s="240"/>
      <c r="P152" s="240"/>
      <c r="Q152" s="240"/>
      <c r="R152" s="240"/>
      <c r="S152" s="157">
        <f>SUM($D141:S141)</f>
        <v>0</v>
      </c>
      <c r="T152" s="240"/>
      <c r="U152" s="240"/>
      <c r="V152" s="240"/>
      <c r="W152" s="240"/>
      <c r="X152" s="240"/>
      <c r="Y152" s="240"/>
      <c r="Z152" s="157">
        <f>SUM($D141:Z141)</f>
        <v>0</v>
      </c>
      <c r="AA152" s="240"/>
      <c r="AB152" s="240"/>
      <c r="AC152" s="240"/>
      <c r="AD152" s="240"/>
      <c r="AE152" s="240"/>
      <c r="AF152" s="240"/>
      <c r="AG152" s="157">
        <f>SUM($D141:AG141)</f>
        <v>0</v>
      </c>
      <c r="AH152" s="240"/>
      <c r="AI152" s="240"/>
      <c r="AJ152" s="240"/>
      <c r="AK152" s="240"/>
      <c r="AL152" s="240"/>
      <c r="AM152" s="240"/>
      <c r="AN152" s="157">
        <f>SUM($D141:AN141)</f>
        <v>0</v>
      </c>
      <c r="AO152" s="240"/>
      <c r="AP152" s="240"/>
      <c r="AQ152" s="240"/>
      <c r="AR152" s="240"/>
      <c r="AS152" s="240"/>
      <c r="AT152" s="240"/>
      <c r="AU152" s="157">
        <f>SUM($D141:AU141)</f>
        <v>0</v>
      </c>
      <c r="AV152" s="240"/>
      <c r="AW152" s="240"/>
      <c r="AX152" s="240"/>
      <c r="AY152" s="240"/>
      <c r="AZ152" s="240"/>
      <c r="BA152" s="240"/>
      <c r="BB152" s="157">
        <f>SUM($D141:BB141)</f>
        <v>0</v>
      </c>
      <c r="BC152" s="240"/>
      <c r="BD152" s="240"/>
      <c r="BE152" s="240"/>
      <c r="BF152" s="240"/>
      <c r="BG152" s="240"/>
      <c r="BH152" s="240"/>
      <c r="BI152" s="157">
        <f>SUM($D141:BI141)</f>
        <v>1</v>
      </c>
      <c r="BJ152" s="240"/>
      <c r="BK152" s="240"/>
      <c r="BL152" s="240"/>
      <c r="BM152" s="240"/>
      <c r="BN152" s="240"/>
      <c r="BO152" s="240"/>
      <c r="BP152" s="157">
        <f>SUM($D141:BP141)</f>
        <v>16</v>
      </c>
      <c r="BQ152" s="240"/>
      <c r="BR152" s="240"/>
      <c r="BS152" s="240"/>
      <c r="BT152" s="240"/>
      <c r="BU152" s="240"/>
      <c r="BV152" s="240"/>
      <c r="BW152" s="157">
        <f>SUM($D141:BW141)</f>
        <v>150</v>
      </c>
      <c r="BX152" s="240"/>
      <c r="BY152" s="240"/>
      <c r="BZ152" s="240"/>
      <c r="CA152" s="240"/>
      <c r="CB152" s="240"/>
      <c r="CC152" s="240"/>
      <c r="CD152" s="157">
        <f>SUM($D141:CD141)</f>
        <v>438</v>
      </c>
      <c r="CE152" s="240"/>
      <c r="CF152" s="240"/>
      <c r="CG152" s="240"/>
      <c r="CH152" s="240"/>
      <c r="CI152" s="240"/>
      <c r="CJ152" s="240"/>
      <c r="CK152" s="157">
        <f>SUM($D141:CK141)</f>
        <v>913</v>
      </c>
      <c r="CL152" s="240"/>
      <c r="CM152" s="240"/>
      <c r="CN152" s="240"/>
      <c r="CO152" s="240"/>
      <c r="CP152" s="240"/>
      <c r="CQ152" s="240"/>
      <c r="CR152" s="157">
        <f>SUM($D141:CR141)</f>
        <v>1332</v>
      </c>
      <c r="CS152" s="240"/>
      <c r="CT152" s="240"/>
      <c r="CU152" s="240"/>
      <c r="CV152" s="240"/>
      <c r="CW152" s="240"/>
      <c r="CX152" s="240"/>
      <c r="CY152" s="157">
        <f>SUM($D141:CY141)</f>
        <v>1648</v>
      </c>
      <c r="CZ152" s="240"/>
      <c r="DA152" s="240"/>
      <c r="DB152" s="240"/>
      <c r="DC152" s="240"/>
      <c r="DD152" s="240"/>
      <c r="DE152" s="240"/>
      <c r="DF152" s="157">
        <f>SUM($D141:DF141)</f>
        <v>1919</v>
      </c>
      <c r="DG152" s="240"/>
      <c r="DH152" s="240"/>
      <c r="DI152" s="240"/>
      <c r="DJ152" s="240"/>
      <c r="DK152" s="240"/>
      <c r="DL152" s="240"/>
      <c r="DM152" s="157">
        <f>SUM($D141:DM141)</f>
        <v>2167</v>
      </c>
      <c r="DN152" s="240"/>
      <c r="DO152" s="240"/>
      <c r="DP152" s="240"/>
      <c r="DQ152" s="240"/>
      <c r="DR152" s="240"/>
      <c r="DS152" s="240"/>
      <c r="DT152" s="157">
        <f>SUM($D141:DT141)</f>
        <v>2369</v>
      </c>
      <c r="DU152" s="240"/>
      <c r="DV152" s="240"/>
      <c r="DW152" s="240"/>
      <c r="DX152" s="240"/>
      <c r="DY152" s="240"/>
      <c r="DZ152" s="240"/>
      <c r="EA152" s="157">
        <f>SUM($D141:EA141)</f>
        <v>2510</v>
      </c>
      <c r="EB152" s="240"/>
      <c r="EC152" s="240"/>
      <c r="ED152" s="240"/>
      <c r="EE152" s="240"/>
      <c r="EF152" s="240"/>
      <c r="EG152" s="240"/>
      <c r="EH152" s="157">
        <f>SUM($D141:EH141)</f>
        <v>2623</v>
      </c>
      <c r="EI152" s="240"/>
      <c r="EJ152" s="240"/>
      <c r="EK152" s="240"/>
      <c r="EL152" s="240"/>
      <c r="EM152" s="240"/>
      <c r="EN152" s="240"/>
      <c r="EO152" s="249"/>
      <c r="EP152" s="240"/>
      <c r="EQ152" s="240"/>
      <c r="ER152" s="240"/>
      <c r="ES152" s="240"/>
      <c r="ET152" s="240"/>
      <c r="EU152" s="240"/>
      <c r="EV152" s="249"/>
      <c r="EW152" s="240"/>
      <c r="EX152" s="240"/>
      <c r="EY152" s="240"/>
      <c r="EZ152" s="240"/>
      <c r="FA152" s="240"/>
      <c r="FB152" s="240"/>
      <c r="FC152" s="247"/>
      <c r="FD152" s="247"/>
      <c r="FE152" s="247"/>
      <c r="FF152" s="247"/>
      <c r="FG152" s="247"/>
      <c r="FH152" s="247"/>
    </row>
    <row r="153" spans="1:164" s="136" customFormat="1" ht="15.75" customHeight="1" x14ac:dyDescent="0.25">
      <c r="A153" s="116"/>
      <c r="B153" s="117"/>
      <c r="C153" s="142" t="s">
        <v>146</v>
      </c>
      <c r="D153" s="240"/>
      <c r="E153" s="157">
        <f>SUM($D142:E142)</f>
        <v>0</v>
      </c>
      <c r="F153" s="240"/>
      <c r="G153" s="240"/>
      <c r="H153" s="240"/>
      <c r="I153" s="240"/>
      <c r="J153" s="240"/>
      <c r="K153" s="240"/>
      <c r="L153" s="157">
        <f>SUM($D142:L142)</f>
        <v>0</v>
      </c>
      <c r="M153" s="240"/>
      <c r="N153" s="240"/>
      <c r="O153" s="240"/>
      <c r="P153" s="240"/>
      <c r="Q153" s="240"/>
      <c r="R153" s="240"/>
      <c r="S153" s="157">
        <f>SUM($D142:S142)</f>
        <v>0</v>
      </c>
      <c r="T153" s="240"/>
      <c r="U153" s="240"/>
      <c r="V153" s="240"/>
      <c r="W153" s="240"/>
      <c r="X153" s="240"/>
      <c r="Y153" s="240"/>
      <c r="Z153" s="157">
        <f>SUM($D142:Z142)</f>
        <v>0</v>
      </c>
      <c r="AA153" s="240"/>
      <c r="AB153" s="240"/>
      <c r="AC153" s="240"/>
      <c r="AD153" s="240"/>
      <c r="AE153" s="240"/>
      <c r="AF153" s="240"/>
      <c r="AG153" s="157">
        <f>SUM($D142:AG142)</f>
        <v>0</v>
      </c>
      <c r="AH153" s="240"/>
      <c r="AI153" s="240"/>
      <c r="AJ153" s="240"/>
      <c r="AK153" s="240"/>
      <c r="AL153" s="240"/>
      <c r="AM153" s="240"/>
      <c r="AN153" s="157">
        <f>SUM($D142:AN142)</f>
        <v>0</v>
      </c>
      <c r="AO153" s="240"/>
      <c r="AP153" s="240"/>
      <c r="AQ153" s="240"/>
      <c r="AR153" s="240"/>
      <c r="AS153" s="240"/>
      <c r="AT153" s="240"/>
      <c r="AU153" s="157">
        <f>SUM($D142:AU142)</f>
        <v>0</v>
      </c>
      <c r="AV153" s="240"/>
      <c r="AW153" s="240"/>
      <c r="AX153" s="240"/>
      <c r="AY153" s="240"/>
      <c r="AZ153" s="240"/>
      <c r="BA153" s="240"/>
      <c r="BB153" s="157">
        <f>SUM($D142:BB142)</f>
        <v>1</v>
      </c>
      <c r="BC153" s="240"/>
      <c r="BD153" s="240"/>
      <c r="BE153" s="240"/>
      <c r="BF153" s="240"/>
      <c r="BG153" s="240"/>
      <c r="BH153" s="240"/>
      <c r="BI153" s="157">
        <f>SUM($D142:BI142)</f>
        <v>13</v>
      </c>
      <c r="BJ153" s="240"/>
      <c r="BK153" s="240"/>
      <c r="BL153" s="240"/>
      <c r="BM153" s="240"/>
      <c r="BN153" s="240"/>
      <c r="BO153" s="240"/>
      <c r="BP153" s="157">
        <f>SUM($D142:BP142)</f>
        <v>73</v>
      </c>
      <c r="BQ153" s="240"/>
      <c r="BR153" s="240"/>
      <c r="BS153" s="240"/>
      <c r="BT153" s="240"/>
      <c r="BU153" s="240"/>
      <c r="BV153" s="240"/>
      <c r="BW153" s="157">
        <f>SUM($D142:BW142)</f>
        <v>491</v>
      </c>
      <c r="BX153" s="240"/>
      <c r="BY153" s="240"/>
      <c r="BZ153" s="240"/>
      <c r="CA153" s="240"/>
      <c r="CB153" s="240"/>
      <c r="CC153" s="240"/>
      <c r="CD153" s="157">
        <f>SUM($D142:CD142)</f>
        <v>1400</v>
      </c>
      <c r="CE153" s="240"/>
      <c r="CF153" s="240"/>
      <c r="CG153" s="240"/>
      <c r="CH153" s="240"/>
      <c r="CI153" s="240"/>
      <c r="CJ153" s="240"/>
      <c r="CK153" s="157">
        <f>SUM($D142:CK142)</f>
        <v>2750</v>
      </c>
      <c r="CL153" s="240"/>
      <c r="CM153" s="240"/>
      <c r="CN153" s="240"/>
      <c r="CO153" s="240"/>
      <c r="CP153" s="240"/>
      <c r="CQ153" s="240"/>
      <c r="CR153" s="157">
        <f>SUM($D142:CR142)</f>
        <v>3957</v>
      </c>
      <c r="CS153" s="240"/>
      <c r="CT153" s="240"/>
      <c r="CU153" s="240"/>
      <c r="CV153" s="240"/>
      <c r="CW153" s="240"/>
      <c r="CX153" s="240"/>
      <c r="CY153" s="157">
        <f>SUM($D142:CY142)</f>
        <v>4867</v>
      </c>
      <c r="CZ153" s="240"/>
      <c r="DA153" s="240"/>
      <c r="DB153" s="240"/>
      <c r="DC153" s="240"/>
      <c r="DD153" s="240"/>
      <c r="DE153" s="240"/>
      <c r="DF153" s="157">
        <f>SUM($D142:DF142)</f>
        <v>5464</v>
      </c>
      <c r="DG153" s="240"/>
      <c r="DH153" s="240"/>
      <c r="DI153" s="240"/>
      <c r="DJ153" s="240"/>
      <c r="DK153" s="240"/>
      <c r="DL153" s="240"/>
      <c r="DM153" s="157">
        <f>SUM($D142:DM142)</f>
        <v>6084</v>
      </c>
      <c r="DN153" s="240"/>
      <c r="DO153" s="240"/>
      <c r="DP153" s="240"/>
      <c r="DQ153" s="240"/>
      <c r="DR153" s="240"/>
      <c r="DS153" s="240"/>
      <c r="DT153" s="157">
        <f>SUM($D142:DT142)</f>
        <v>6478</v>
      </c>
      <c r="DU153" s="240"/>
      <c r="DV153" s="240"/>
      <c r="DW153" s="240"/>
      <c r="DX153" s="240"/>
      <c r="DY153" s="240"/>
      <c r="DZ153" s="240"/>
      <c r="EA153" s="157">
        <f>SUM($D142:EA142)</f>
        <v>6760</v>
      </c>
      <c r="EB153" s="240"/>
      <c r="EC153" s="240"/>
      <c r="ED153" s="240"/>
      <c r="EE153" s="240"/>
      <c r="EF153" s="240"/>
      <c r="EG153" s="240"/>
      <c r="EH153" s="157">
        <f>SUM($D142:EH142)</f>
        <v>7010</v>
      </c>
      <c r="EI153" s="240"/>
      <c r="EJ153" s="240"/>
      <c r="EK153" s="240"/>
      <c r="EL153" s="240"/>
      <c r="EM153" s="240"/>
      <c r="EN153" s="240"/>
      <c r="EO153" s="249"/>
      <c r="EP153" s="240"/>
      <c r="EQ153" s="240"/>
      <c r="ER153" s="240"/>
      <c r="ES153" s="240"/>
      <c r="ET153" s="240"/>
      <c r="EU153" s="240"/>
      <c r="EV153" s="249"/>
      <c r="EW153" s="240"/>
      <c r="EX153" s="240"/>
      <c r="EY153" s="240"/>
      <c r="EZ153" s="240"/>
      <c r="FA153" s="240"/>
      <c r="FB153" s="240"/>
      <c r="FC153" s="247"/>
      <c r="FD153" s="247"/>
      <c r="FE153" s="247"/>
      <c r="FF153" s="247"/>
      <c r="FG153" s="247"/>
      <c r="FH153" s="247"/>
    </row>
    <row r="154" spans="1:164" s="136" customFormat="1" ht="15.75" customHeight="1" x14ac:dyDescent="0.25">
      <c r="A154" s="116"/>
      <c r="B154" s="117"/>
      <c r="C154" s="142" t="s">
        <v>529</v>
      </c>
      <c r="D154" s="240"/>
      <c r="E154" s="157">
        <f>SUM($D143:E143)</f>
        <v>0</v>
      </c>
      <c r="F154" s="240"/>
      <c r="G154" s="240"/>
      <c r="H154" s="240"/>
      <c r="I154" s="240"/>
      <c r="J154" s="240"/>
      <c r="K154" s="240"/>
      <c r="L154" s="157">
        <f>SUM($D143:L143)</f>
        <v>0</v>
      </c>
      <c r="M154" s="240"/>
      <c r="N154" s="240"/>
      <c r="O154" s="240"/>
      <c r="P154" s="240"/>
      <c r="Q154" s="240"/>
      <c r="R154" s="240"/>
      <c r="S154" s="157">
        <f>SUM($D143:S143)</f>
        <v>0</v>
      </c>
      <c r="T154" s="240"/>
      <c r="U154" s="240"/>
      <c r="V154" s="240"/>
      <c r="W154" s="240"/>
      <c r="X154" s="240"/>
      <c r="Y154" s="240"/>
      <c r="Z154" s="157">
        <f>SUM($D143:Z143)</f>
        <v>0</v>
      </c>
      <c r="AA154" s="240"/>
      <c r="AB154" s="240"/>
      <c r="AC154" s="240"/>
      <c r="AD154" s="240"/>
      <c r="AE154" s="240"/>
      <c r="AF154" s="240"/>
      <c r="AG154" s="157">
        <f>SUM($D143:AG143)</f>
        <v>0</v>
      </c>
      <c r="AH154" s="240"/>
      <c r="AI154" s="240"/>
      <c r="AJ154" s="240"/>
      <c r="AK154" s="240"/>
      <c r="AL154" s="240"/>
      <c r="AM154" s="240"/>
      <c r="AN154" s="157">
        <f>SUM($D143:AN143)</f>
        <v>0</v>
      </c>
      <c r="AO154" s="240"/>
      <c r="AP154" s="240"/>
      <c r="AQ154" s="240"/>
      <c r="AR154" s="240"/>
      <c r="AS154" s="240"/>
      <c r="AT154" s="240"/>
      <c r="AU154" s="157">
        <f>SUM($D143:AU143)</f>
        <v>0</v>
      </c>
      <c r="AV154" s="240"/>
      <c r="AW154" s="240"/>
      <c r="AX154" s="240"/>
      <c r="AY154" s="240"/>
      <c r="AZ154" s="240"/>
      <c r="BA154" s="240"/>
      <c r="BB154" s="157">
        <f>SUM($D143:BB143)</f>
        <v>0</v>
      </c>
      <c r="BC154" s="240"/>
      <c r="BD154" s="240"/>
      <c r="BE154" s="240"/>
      <c r="BF154" s="240"/>
      <c r="BG154" s="240"/>
      <c r="BH154" s="240"/>
      <c r="BI154" s="157">
        <f>SUM($D143:BI143)</f>
        <v>5</v>
      </c>
      <c r="BJ154" s="240"/>
      <c r="BK154" s="240"/>
      <c r="BL154" s="240"/>
      <c r="BM154" s="240"/>
      <c r="BN154" s="240"/>
      <c r="BO154" s="240"/>
      <c r="BP154" s="157">
        <f>SUM($D143:BP143)</f>
        <v>17</v>
      </c>
      <c r="BQ154" s="240"/>
      <c r="BR154" s="240"/>
      <c r="BS154" s="240"/>
      <c r="BT154" s="240"/>
      <c r="BU154" s="240"/>
      <c r="BV154" s="240"/>
      <c r="BW154" s="157">
        <f>SUM($D143:BW143)</f>
        <v>191</v>
      </c>
      <c r="BX154" s="240"/>
      <c r="BY154" s="240"/>
      <c r="BZ154" s="240"/>
      <c r="CA154" s="240"/>
      <c r="CB154" s="240"/>
      <c r="CC154" s="240"/>
      <c r="CD154" s="157">
        <f>SUM($D143:CD143)</f>
        <v>565</v>
      </c>
      <c r="CE154" s="240"/>
      <c r="CF154" s="240"/>
      <c r="CG154" s="240"/>
      <c r="CH154" s="240"/>
      <c r="CI154" s="240"/>
      <c r="CJ154" s="240"/>
      <c r="CK154" s="157">
        <f>SUM($D143:CK143)</f>
        <v>1255</v>
      </c>
      <c r="CL154" s="240"/>
      <c r="CM154" s="240"/>
      <c r="CN154" s="240"/>
      <c r="CO154" s="240"/>
      <c r="CP154" s="240"/>
      <c r="CQ154" s="240"/>
      <c r="CR154" s="157">
        <f>SUM($D143:CR143)</f>
        <v>2010</v>
      </c>
      <c r="CS154" s="240"/>
      <c r="CT154" s="240"/>
      <c r="CU154" s="240"/>
      <c r="CV154" s="240"/>
      <c r="CW154" s="240"/>
      <c r="CX154" s="240"/>
      <c r="CY154" s="157">
        <f>SUM($D143:CY143)</f>
        <v>2657</v>
      </c>
      <c r="CZ154" s="240"/>
      <c r="DA154" s="240"/>
      <c r="DB154" s="240"/>
      <c r="DC154" s="240"/>
      <c r="DD154" s="240"/>
      <c r="DE154" s="240"/>
      <c r="DF154" s="157">
        <f>SUM($D143:DF143)</f>
        <v>3089</v>
      </c>
      <c r="DG154" s="240"/>
      <c r="DH154" s="240"/>
      <c r="DI154" s="240"/>
      <c r="DJ154" s="240"/>
      <c r="DK154" s="240"/>
      <c r="DL154" s="240"/>
      <c r="DM154" s="157">
        <f>SUM($D143:DM143)</f>
        <v>3541</v>
      </c>
      <c r="DN154" s="240"/>
      <c r="DO154" s="240"/>
      <c r="DP154" s="240"/>
      <c r="DQ154" s="240"/>
      <c r="DR154" s="240"/>
      <c r="DS154" s="240"/>
      <c r="DT154" s="157">
        <f>SUM($D143:DT143)</f>
        <v>3838</v>
      </c>
      <c r="DU154" s="240"/>
      <c r="DV154" s="240"/>
      <c r="DW154" s="240"/>
      <c r="DX154" s="240"/>
      <c r="DY154" s="240"/>
      <c r="DZ154" s="240"/>
      <c r="EA154" s="157">
        <f>SUM($D143:EA143)</f>
        <v>4075</v>
      </c>
      <c r="EB154" s="240"/>
      <c r="EC154" s="240"/>
      <c r="ED154" s="240"/>
      <c r="EE154" s="240"/>
      <c r="EF154" s="240"/>
      <c r="EG154" s="240"/>
      <c r="EH154" s="157">
        <f>SUM($D143:EH143)</f>
        <v>4285</v>
      </c>
      <c r="EI154" s="240"/>
      <c r="EJ154" s="240"/>
      <c r="EK154" s="240"/>
      <c r="EL154" s="240"/>
      <c r="EM154" s="240"/>
      <c r="EN154" s="240"/>
      <c r="EO154" s="249"/>
      <c r="EP154" s="240"/>
      <c r="EQ154" s="240"/>
      <c r="ER154" s="240"/>
      <c r="ES154" s="240"/>
      <c r="ET154" s="240"/>
      <c r="EU154" s="240"/>
      <c r="EV154" s="249"/>
      <c r="EW154" s="240"/>
      <c r="EX154" s="240"/>
      <c r="EY154" s="240"/>
      <c r="EZ154" s="240"/>
      <c r="FA154" s="240"/>
      <c r="FB154" s="240"/>
      <c r="FC154" s="247"/>
      <c r="FD154" s="247"/>
      <c r="FE154" s="247"/>
      <c r="FF154" s="247"/>
      <c r="FG154" s="247"/>
      <c r="FH154" s="247"/>
    </row>
    <row r="155" spans="1:164" s="136" customFormat="1" ht="15.75" customHeight="1" x14ac:dyDescent="0.25">
      <c r="A155" s="116"/>
      <c r="B155" s="117"/>
      <c r="C155" s="142" t="s">
        <v>526</v>
      </c>
      <c r="D155" s="240"/>
      <c r="E155" s="157">
        <f>SUM($D144:E144)</f>
        <v>0</v>
      </c>
      <c r="F155" s="240"/>
      <c r="G155" s="240"/>
      <c r="H155" s="240"/>
      <c r="I155" s="240"/>
      <c r="J155" s="240"/>
      <c r="K155" s="240"/>
      <c r="L155" s="157">
        <f>SUM($D144:L144)</f>
        <v>0</v>
      </c>
      <c r="M155" s="240"/>
      <c r="N155" s="240"/>
      <c r="O155" s="240"/>
      <c r="P155" s="240"/>
      <c r="Q155" s="240"/>
      <c r="R155" s="240"/>
      <c r="S155" s="157">
        <f>SUM($D144:S144)</f>
        <v>0</v>
      </c>
      <c r="T155" s="240"/>
      <c r="U155" s="240"/>
      <c r="V155" s="240"/>
      <c r="W155" s="240"/>
      <c r="X155" s="240"/>
      <c r="Y155" s="240"/>
      <c r="Z155" s="157">
        <f>SUM($D144:Z144)</f>
        <v>0</v>
      </c>
      <c r="AA155" s="240"/>
      <c r="AB155" s="240"/>
      <c r="AC155" s="240"/>
      <c r="AD155" s="240"/>
      <c r="AE155" s="240"/>
      <c r="AF155" s="240"/>
      <c r="AG155" s="157">
        <f>SUM($D144:AG144)</f>
        <v>0</v>
      </c>
      <c r="AH155" s="240"/>
      <c r="AI155" s="240"/>
      <c r="AJ155" s="240"/>
      <c r="AK155" s="240"/>
      <c r="AL155" s="240"/>
      <c r="AM155" s="240"/>
      <c r="AN155" s="157">
        <f>SUM($D144:AN144)</f>
        <v>0</v>
      </c>
      <c r="AO155" s="240"/>
      <c r="AP155" s="240"/>
      <c r="AQ155" s="240"/>
      <c r="AR155" s="240"/>
      <c r="AS155" s="240"/>
      <c r="AT155" s="240"/>
      <c r="AU155" s="157">
        <f>SUM($D144:AU144)</f>
        <v>0</v>
      </c>
      <c r="AV155" s="240"/>
      <c r="AW155" s="240"/>
      <c r="AX155" s="240"/>
      <c r="AY155" s="240"/>
      <c r="AZ155" s="240"/>
      <c r="BA155" s="240"/>
      <c r="BB155" s="157">
        <f>SUM($D144:BB144)</f>
        <v>0</v>
      </c>
      <c r="BC155" s="240"/>
      <c r="BD155" s="240"/>
      <c r="BE155" s="240"/>
      <c r="BF155" s="240"/>
      <c r="BG155" s="240"/>
      <c r="BH155" s="240"/>
      <c r="BI155" s="157">
        <f>SUM($D144:BI144)</f>
        <v>3</v>
      </c>
      <c r="BJ155" s="240"/>
      <c r="BK155" s="240"/>
      <c r="BL155" s="240"/>
      <c r="BM155" s="240"/>
      <c r="BN155" s="240"/>
      <c r="BO155" s="240"/>
      <c r="BP155" s="157">
        <f>SUM($D144:BP144)</f>
        <v>27</v>
      </c>
      <c r="BQ155" s="240"/>
      <c r="BR155" s="240"/>
      <c r="BS155" s="240"/>
      <c r="BT155" s="240"/>
      <c r="BU155" s="240"/>
      <c r="BV155" s="240"/>
      <c r="BW155" s="157">
        <f>SUM($D144:BW144)</f>
        <v>212</v>
      </c>
      <c r="BX155" s="240"/>
      <c r="BY155" s="240"/>
      <c r="BZ155" s="240"/>
      <c r="CA155" s="240"/>
      <c r="CB155" s="240"/>
      <c r="CC155" s="240"/>
      <c r="CD155" s="157">
        <f>SUM($D144:CD144)</f>
        <v>636</v>
      </c>
      <c r="CE155" s="240"/>
      <c r="CF155" s="240"/>
      <c r="CG155" s="240"/>
      <c r="CH155" s="240"/>
      <c r="CI155" s="240"/>
      <c r="CJ155" s="240"/>
      <c r="CK155" s="157">
        <f>SUM($D144:CK144)</f>
        <v>1194</v>
      </c>
      <c r="CL155" s="240"/>
      <c r="CM155" s="240"/>
      <c r="CN155" s="240"/>
      <c r="CO155" s="240"/>
      <c r="CP155" s="240"/>
      <c r="CQ155" s="240"/>
      <c r="CR155" s="157">
        <f>SUM($D144:CR144)</f>
        <v>1756</v>
      </c>
      <c r="CS155" s="240"/>
      <c r="CT155" s="240"/>
      <c r="CU155" s="240"/>
      <c r="CV155" s="240"/>
      <c r="CW155" s="240"/>
      <c r="CX155" s="240"/>
      <c r="CY155" s="157">
        <f>SUM($D144:CY144)</f>
        <v>2194</v>
      </c>
      <c r="CZ155" s="240"/>
      <c r="DA155" s="240"/>
      <c r="DB155" s="240"/>
      <c r="DC155" s="240"/>
      <c r="DD155" s="240"/>
      <c r="DE155" s="240"/>
      <c r="DF155" s="157">
        <f>SUM($D144:DF144)</f>
        <v>2528</v>
      </c>
      <c r="DG155" s="240"/>
      <c r="DH155" s="240"/>
      <c r="DI155" s="240"/>
      <c r="DJ155" s="240"/>
      <c r="DK155" s="240"/>
      <c r="DL155" s="240"/>
      <c r="DM155" s="157">
        <f>SUM($D144:DM144)</f>
        <v>2847</v>
      </c>
      <c r="DN155" s="240"/>
      <c r="DO155" s="240"/>
      <c r="DP155" s="240"/>
      <c r="DQ155" s="240"/>
      <c r="DR155" s="240"/>
      <c r="DS155" s="240"/>
      <c r="DT155" s="157">
        <f>SUM($D144:DT144)</f>
        <v>3069</v>
      </c>
      <c r="DU155" s="240"/>
      <c r="DV155" s="240"/>
      <c r="DW155" s="240"/>
      <c r="DX155" s="240"/>
      <c r="DY155" s="240"/>
      <c r="DZ155" s="240"/>
      <c r="EA155" s="157">
        <f>SUM($D144:EA144)</f>
        <v>3249</v>
      </c>
      <c r="EB155" s="240"/>
      <c r="EC155" s="240"/>
      <c r="ED155" s="240"/>
      <c r="EE155" s="240"/>
      <c r="EF155" s="240"/>
      <c r="EG155" s="240"/>
      <c r="EH155" s="157">
        <f>SUM($D144:EH144)</f>
        <v>3401</v>
      </c>
      <c r="EI155" s="240"/>
      <c r="EJ155" s="240"/>
      <c r="EK155" s="240"/>
      <c r="EL155" s="240"/>
      <c r="EM155" s="240"/>
      <c r="EN155" s="240"/>
      <c r="EO155" s="249"/>
      <c r="EP155" s="240"/>
      <c r="EQ155" s="240"/>
      <c r="ER155" s="240"/>
      <c r="ES155" s="240"/>
      <c r="ET155" s="240"/>
      <c r="EU155" s="240"/>
      <c r="EV155" s="249"/>
      <c r="EW155" s="240"/>
      <c r="EX155" s="240"/>
      <c r="EY155" s="240"/>
      <c r="EZ155" s="240"/>
      <c r="FA155" s="240"/>
      <c r="FB155" s="240"/>
      <c r="FC155" s="247"/>
      <c r="FD155" s="247"/>
      <c r="FE155" s="247"/>
      <c r="FF155" s="247"/>
      <c r="FG155" s="247"/>
      <c r="FH155" s="247"/>
    </row>
    <row r="156" spans="1:164" s="136" customFormat="1" ht="15.75" customHeight="1" x14ac:dyDescent="0.25">
      <c r="A156" s="116"/>
      <c r="B156" s="117"/>
      <c r="C156" s="142" t="s">
        <v>528</v>
      </c>
      <c r="D156" s="240"/>
      <c r="E156" s="157">
        <f>SUM($D145:E145)</f>
        <v>0</v>
      </c>
      <c r="F156" s="240"/>
      <c r="G156" s="240"/>
      <c r="H156" s="240"/>
      <c r="I156" s="240"/>
      <c r="J156" s="240"/>
      <c r="K156" s="240"/>
      <c r="L156" s="157">
        <f>SUM($D145:L145)</f>
        <v>0</v>
      </c>
      <c r="M156" s="240"/>
      <c r="N156" s="240"/>
      <c r="O156" s="240"/>
      <c r="P156" s="240"/>
      <c r="Q156" s="240"/>
      <c r="R156" s="240"/>
      <c r="S156" s="157">
        <f>SUM($D145:S145)</f>
        <v>0</v>
      </c>
      <c r="T156" s="240"/>
      <c r="U156" s="240"/>
      <c r="V156" s="240"/>
      <c r="W156" s="240"/>
      <c r="X156" s="240"/>
      <c r="Y156" s="240"/>
      <c r="Z156" s="157">
        <f>SUM($D145:Z145)</f>
        <v>0</v>
      </c>
      <c r="AA156" s="240"/>
      <c r="AB156" s="240"/>
      <c r="AC156" s="240"/>
      <c r="AD156" s="240"/>
      <c r="AE156" s="240"/>
      <c r="AF156" s="240"/>
      <c r="AG156" s="157">
        <f>SUM($D145:AG145)</f>
        <v>0</v>
      </c>
      <c r="AH156" s="240"/>
      <c r="AI156" s="240"/>
      <c r="AJ156" s="240"/>
      <c r="AK156" s="240"/>
      <c r="AL156" s="240"/>
      <c r="AM156" s="240"/>
      <c r="AN156" s="157">
        <f>SUM($D145:AN145)</f>
        <v>0</v>
      </c>
      <c r="AO156" s="240"/>
      <c r="AP156" s="240"/>
      <c r="AQ156" s="240"/>
      <c r="AR156" s="240"/>
      <c r="AS156" s="240"/>
      <c r="AT156" s="240"/>
      <c r="AU156" s="157">
        <f>SUM($D145:AU145)</f>
        <v>0</v>
      </c>
      <c r="AV156" s="240"/>
      <c r="AW156" s="240"/>
      <c r="AX156" s="240"/>
      <c r="AY156" s="240"/>
      <c r="AZ156" s="240"/>
      <c r="BA156" s="240"/>
      <c r="BB156" s="157">
        <f>SUM($D145:BB145)</f>
        <v>2</v>
      </c>
      <c r="BC156" s="240"/>
      <c r="BD156" s="240"/>
      <c r="BE156" s="240"/>
      <c r="BF156" s="240"/>
      <c r="BG156" s="240"/>
      <c r="BH156" s="240"/>
      <c r="BI156" s="157">
        <f>SUM($D145:BI145)</f>
        <v>16</v>
      </c>
      <c r="BJ156" s="240"/>
      <c r="BK156" s="240"/>
      <c r="BL156" s="240"/>
      <c r="BM156" s="240"/>
      <c r="BN156" s="240"/>
      <c r="BO156" s="240"/>
      <c r="BP156" s="157">
        <f>SUM($D145:BP145)</f>
        <v>83</v>
      </c>
      <c r="BQ156" s="240"/>
      <c r="BR156" s="240"/>
      <c r="BS156" s="240"/>
      <c r="BT156" s="240"/>
      <c r="BU156" s="240"/>
      <c r="BV156" s="240"/>
      <c r="BW156" s="157">
        <f>SUM($D145:BW145)</f>
        <v>483</v>
      </c>
      <c r="BX156" s="240"/>
      <c r="BY156" s="240"/>
      <c r="BZ156" s="240"/>
      <c r="CA156" s="240"/>
      <c r="CB156" s="240"/>
      <c r="CC156" s="240"/>
      <c r="CD156" s="157">
        <f>SUM($D145:CD145)</f>
        <v>1290</v>
      </c>
      <c r="CE156" s="240"/>
      <c r="CF156" s="240"/>
      <c r="CG156" s="240"/>
      <c r="CH156" s="240"/>
      <c r="CI156" s="240"/>
      <c r="CJ156" s="240"/>
      <c r="CK156" s="157">
        <f>SUM($D145:CK145)</f>
        <v>2289</v>
      </c>
      <c r="CL156" s="240"/>
      <c r="CM156" s="240"/>
      <c r="CN156" s="240"/>
      <c r="CO156" s="240"/>
      <c r="CP156" s="240"/>
      <c r="CQ156" s="240"/>
      <c r="CR156" s="157">
        <f>SUM($D145:CR145)</f>
        <v>3169</v>
      </c>
      <c r="CS156" s="240"/>
      <c r="CT156" s="240"/>
      <c r="CU156" s="240"/>
      <c r="CV156" s="240"/>
      <c r="CW156" s="240"/>
      <c r="CX156" s="240"/>
      <c r="CY156" s="157">
        <f>SUM($D145:CY145)</f>
        <v>3820</v>
      </c>
      <c r="CZ156" s="240"/>
      <c r="DA156" s="240"/>
      <c r="DB156" s="240"/>
      <c r="DC156" s="240"/>
      <c r="DD156" s="240"/>
      <c r="DE156" s="240"/>
      <c r="DF156" s="157">
        <f>SUM($D145:DF145)</f>
        <v>4263</v>
      </c>
      <c r="DG156" s="240"/>
      <c r="DH156" s="240"/>
      <c r="DI156" s="240"/>
      <c r="DJ156" s="240"/>
      <c r="DK156" s="240"/>
      <c r="DL156" s="240"/>
      <c r="DM156" s="157">
        <f>SUM($D145:DM145)</f>
        <v>4645</v>
      </c>
      <c r="DN156" s="240"/>
      <c r="DO156" s="240"/>
      <c r="DP156" s="240"/>
      <c r="DQ156" s="240"/>
      <c r="DR156" s="240"/>
      <c r="DS156" s="240"/>
      <c r="DT156" s="157">
        <f>SUM($D145:DT145)</f>
        <v>4935</v>
      </c>
      <c r="DU156" s="240"/>
      <c r="DV156" s="240"/>
      <c r="DW156" s="240"/>
      <c r="DX156" s="240"/>
      <c r="DY156" s="240"/>
      <c r="DZ156" s="240"/>
      <c r="EA156" s="157">
        <f>SUM($D145:EA145)</f>
        <v>5119</v>
      </c>
      <c r="EB156" s="240"/>
      <c r="EC156" s="240"/>
      <c r="ED156" s="240"/>
      <c r="EE156" s="240"/>
      <c r="EF156" s="240"/>
      <c r="EG156" s="240"/>
      <c r="EH156" s="157">
        <f>SUM($D145:EH145)</f>
        <v>5277</v>
      </c>
      <c r="EI156" s="240"/>
      <c r="EJ156" s="240"/>
      <c r="EK156" s="240"/>
      <c r="EL156" s="240"/>
      <c r="EM156" s="240"/>
      <c r="EN156" s="240"/>
      <c r="EO156" s="249"/>
      <c r="EP156" s="240"/>
      <c r="EQ156" s="240"/>
      <c r="ER156" s="240"/>
      <c r="ES156" s="240"/>
      <c r="ET156" s="240"/>
      <c r="EU156" s="240"/>
      <c r="EV156" s="249"/>
      <c r="EW156" s="240"/>
      <c r="EX156" s="240"/>
      <c r="EY156" s="240"/>
      <c r="EZ156" s="240"/>
      <c r="FA156" s="240"/>
      <c r="FB156" s="240"/>
      <c r="FC156" s="247"/>
      <c r="FD156" s="247"/>
      <c r="FE156" s="247"/>
      <c r="FF156" s="247"/>
      <c r="FG156" s="247"/>
      <c r="FH156" s="247"/>
    </row>
    <row r="157" spans="1:164" s="136" customFormat="1" ht="15.75" customHeight="1" x14ac:dyDescent="0.25">
      <c r="A157" s="116"/>
      <c r="B157" s="117"/>
      <c r="C157" s="142" t="s">
        <v>2112</v>
      </c>
      <c r="D157" s="240"/>
      <c r="E157" s="157">
        <f>SUM($D146:E146)</f>
        <v>0</v>
      </c>
      <c r="F157" s="240"/>
      <c r="G157" s="240"/>
      <c r="H157" s="240"/>
      <c r="I157" s="240"/>
      <c r="J157" s="240"/>
      <c r="K157" s="240"/>
      <c r="L157" s="157">
        <f>SUM($D146:L146)</f>
        <v>0</v>
      </c>
      <c r="M157" s="240"/>
      <c r="N157" s="240"/>
      <c r="O157" s="240"/>
      <c r="P157" s="240"/>
      <c r="Q157" s="240"/>
      <c r="R157" s="240"/>
      <c r="S157" s="157">
        <f>SUM($D146:S146)</f>
        <v>0</v>
      </c>
      <c r="T157" s="240"/>
      <c r="U157" s="240"/>
      <c r="V157" s="240"/>
      <c r="W157" s="240"/>
      <c r="X157" s="240"/>
      <c r="Y157" s="240"/>
      <c r="Z157" s="157">
        <f>SUM($D146:Z146)</f>
        <v>0</v>
      </c>
      <c r="AA157" s="240"/>
      <c r="AB157" s="240"/>
      <c r="AC157" s="240"/>
      <c r="AD157" s="240"/>
      <c r="AE157" s="240"/>
      <c r="AF157" s="240"/>
      <c r="AG157" s="157">
        <f>SUM($D146:AG146)</f>
        <v>0</v>
      </c>
      <c r="AH157" s="240"/>
      <c r="AI157" s="240"/>
      <c r="AJ157" s="240"/>
      <c r="AK157" s="240"/>
      <c r="AL157" s="240"/>
      <c r="AM157" s="240"/>
      <c r="AN157" s="157">
        <f>SUM($D146:AN146)</f>
        <v>0</v>
      </c>
      <c r="AO157" s="240"/>
      <c r="AP157" s="240"/>
      <c r="AQ157" s="240"/>
      <c r="AR157" s="240"/>
      <c r="AS157" s="240"/>
      <c r="AT157" s="240"/>
      <c r="AU157" s="157">
        <f>SUM($D146:AU146)</f>
        <v>0</v>
      </c>
      <c r="AV157" s="240"/>
      <c r="AW157" s="240"/>
      <c r="AX157" s="240"/>
      <c r="AY157" s="240"/>
      <c r="AZ157" s="240"/>
      <c r="BA157" s="240"/>
      <c r="BB157" s="157">
        <f>SUM($D146:BB146)</f>
        <v>0</v>
      </c>
      <c r="BC157" s="240"/>
      <c r="BD157" s="240"/>
      <c r="BE157" s="240"/>
      <c r="BF157" s="240"/>
      <c r="BG157" s="240"/>
      <c r="BH157" s="240"/>
      <c r="BI157" s="157">
        <f>SUM($D146:BI146)</f>
        <v>3</v>
      </c>
      <c r="BJ157" s="240"/>
      <c r="BK157" s="240"/>
      <c r="BL157" s="240"/>
      <c r="BM157" s="240"/>
      <c r="BN157" s="240"/>
      <c r="BO157" s="240"/>
      <c r="BP157" s="157">
        <f>SUM($D146:BP146)</f>
        <v>15</v>
      </c>
      <c r="BQ157" s="240"/>
      <c r="BR157" s="240"/>
      <c r="BS157" s="240"/>
      <c r="BT157" s="240"/>
      <c r="BU157" s="240"/>
      <c r="BV157" s="240"/>
      <c r="BW157" s="157">
        <f>SUM($D146:BW146)</f>
        <v>298</v>
      </c>
      <c r="BX157" s="240"/>
      <c r="BY157" s="240"/>
      <c r="BZ157" s="240"/>
      <c r="CA157" s="240"/>
      <c r="CB157" s="240"/>
      <c r="CC157" s="240"/>
      <c r="CD157" s="157">
        <f>SUM($D146:CD146)</f>
        <v>862</v>
      </c>
      <c r="CE157" s="240"/>
      <c r="CF157" s="240"/>
      <c r="CG157" s="240"/>
      <c r="CH157" s="240"/>
      <c r="CI157" s="240"/>
      <c r="CJ157" s="240"/>
      <c r="CK157" s="157">
        <f>SUM($D146:CK146)</f>
        <v>1697</v>
      </c>
      <c r="CL157" s="240"/>
      <c r="CM157" s="240"/>
      <c r="CN157" s="240"/>
      <c r="CO157" s="240"/>
      <c r="CP157" s="240"/>
      <c r="CQ157" s="240"/>
      <c r="CR157" s="157">
        <f>SUM($D146:CR146)</f>
        <v>2511</v>
      </c>
      <c r="CS157" s="240"/>
      <c r="CT157" s="240"/>
      <c r="CU157" s="240"/>
      <c r="CV157" s="240"/>
      <c r="CW157" s="240"/>
      <c r="CX157" s="240"/>
      <c r="CY157" s="157">
        <f>SUM($D146:CY146)</f>
        <v>3142</v>
      </c>
      <c r="CZ157" s="240"/>
      <c r="DA157" s="240"/>
      <c r="DB157" s="240"/>
      <c r="DC157" s="240"/>
      <c r="DD157" s="240"/>
      <c r="DE157" s="240"/>
      <c r="DF157" s="157">
        <f>SUM($D146:DF146)</f>
        <v>3515</v>
      </c>
      <c r="DG157" s="240"/>
      <c r="DH157" s="240"/>
      <c r="DI157" s="240"/>
      <c r="DJ157" s="240"/>
      <c r="DK157" s="240"/>
      <c r="DL157" s="240"/>
      <c r="DM157" s="157">
        <f>SUM($D146:DM146)</f>
        <v>3916</v>
      </c>
      <c r="DN157" s="240"/>
      <c r="DO157" s="240"/>
      <c r="DP157" s="240"/>
      <c r="DQ157" s="240"/>
      <c r="DR157" s="240"/>
      <c r="DS157" s="240"/>
      <c r="DT157" s="157">
        <f>SUM($D146:DT146)</f>
        <v>4211</v>
      </c>
      <c r="DU157" s="240"/>
      <c r="DV157" s="240"/>
      <c r="DW157" s="240"/>
      <c r="DX157" s="240"/>
      <c r="DY157" s="240"/>
      <c r="DZ157" s="240"/>
      <c r="EA157" s="157">
        <f>SUM($D146:EA146)</f>
        <v>4415</v>
      </c>
      <c r="EB157" s="240"/>
      <c r="EC157" s="240"/>
      <c r="ED157" s="240"/>
      <c r="EE157" s="240"/>
      <c r="EF157" s="240"/>
      <c r="EG157" s="240"/>
      <c r="EH157" s="157">
        <f>SUM($D146:EH146)</f>
        <v>4603</v>
      </c>
      <c r="EI157" s="240"/>
      <c r="EJ157" s="240"/>
      <c r="EK157" s="240"/>
      <c r="EL157" s="240"/>
      <c r="EM157" s="240"/>
      <c r="EN157" s="240"/>
      <c r="EO157" s="249"/>
      <c r="EP157" s="240"/>
      <c r="EQ157" s="240"/>
      <c r="ER157" s="240"/>
      <c r="ES157" s="240"/>
      <c r="ET157" s="240"/>
      <c r="EU157" s="240"/>
      <c r="EV157" s="249"/>
      <c r="EW157" s="240"/>
      <c r="EX157" s="240"/>
      <c r="EY157" s="240"/>
      <c r="EZ157" s="240"/>
      <c r="FA157" s="240"/>
      <c r="FB157" s="240"/>
      <c r="FC157" s="247"/>
      <c r="FD157" s="247"/>
      <c r="FE157" s="247"/>
      <c r="FF157" s="247"/>
      <c r="FG157" s="247"/>
      <c r="FH157" s="247"/>
    </row>
    <row r="158" spans="1:164" s="136" customFormat="1" ht="15.75" customHeight="1" x14ac:dyDescent="0.25">
      <c r="A158" s="116"/>
      <c r="B158" s="117"/>
      <c r="C158" s="142" t="s">
        <v>143</v>
      </c>
      <c r="D158" s="240"/>
      <c r="E158" s="157">
        <f>SUM($D147:E147)</f>
        <v>0</v>
      </c>
      <c r="F158" s="240"/>
      <c r="G158" s="240"/>
      <c r="H158" s="240"/>
      <c r="I158" s="240"/>
      <c r="J158" s="240"/>
      <c r="K158" s="240"/>
      <c r="L158" s="157">
        <f>SUM($D147:L147)</f>
        <v>0</v>
      </c>
      <c r="M158" s="240"/>
      <c r="N158" s="240"/>
      <c r="O158" s="240"/>
      <c r="P158" s="240"/>
      <c r="Q158" s="240"/>
      <c r="R158" s="240"/>
      <c r="S158" s="157">
        <f>SUM($D147:S147)</f>
        <v>0</v>
      </c>
      <c r="T158" s="240"/>
      <c r="U158" s="240"/>
      <c r="V158" s="240"/>
      <c r="W158" s="240"/>
      <c r="X158" s="240"/>
      <c r="Y158" s="240"/>
      <c r="Z158" s="157">
        <f>SUM($D147:Z147)</f>
        <v>0</v>
      </c>
      <c r="AA158" s="240"/>
      <c r="AB158" s="240"/>
      <c r="AC158" s="240"/>
      <c r="AD158" s="240"/>
      <c r="AE158" s="240"/>
      <c r="AF158" s="240"/>
      <c r="AG158" s="157">
        <f>SUM($D147:AG147)</f>
        <v>0</v>
      </c>
      <c r="AH158" s="240"/>
      <c r="AI158" s="240"/>
      <c r="AJ158" s="240"/>
      <c r="AK158" s="240"/>
      <c r="AL158" s="240"/>
      <c r="AM158" s="240"/>
      <c r="AN158" s="157">
        <f>SUM($D147:AN147)</f>
        <v>0</v>
      </c>
      <c r="AO158" s="240"/>
      <c r="AP158" s="240"/>
      <c r="AQ158" s="240"/>
      <c r="AR158" s="240"/>
      <c r="AS158" s="240"/>
      <c r="AT158" s="240"/>
      <c r="AU158" s="157">
        <f>SUM($D147:AU147)</f>
        <v>0</v>
      </c>
      <c r="AV158" s="240"/>
      <c r="AW158" s="240"/>
      <c r="AX158" s="240"/>
      <c r="AY158" s="240"/>
      <c r="AZ158" s="240"/>
      <c r="BA158" s="240"/>
      <c r="BB158" s="157">
        <f>SUM($D147:BB147)</f>
        <v>0</v>
      </c>
      <c r="BC158" s="240"/>
      <c r="BD158" s="240"/>
      <c r="BE158" s="240"/>
      <c r="BF158" s="240"/>
      <c r="BG158" s="240"/>
      <c r="BH158" s="240"/>
      <c r="BI158" s="157">
        <f>SUM($D147:BI147)</f>
        <v>44</v>
      </c>
      <c r="BJ158" s="240"/>
      <c r="BK158" s="240"/>
      <c r="BL158" s="240"/>
      <c r="BM158" s="240"/>
      <c r="BN158" s="240"/>
      <c r="BO158" s="240"/>
      <c r="BP158" s="157">
        <f>SUM($D147:BP147)</f>
        <v>281</v>
      </c>
      <c r="BQ158" s="240"/>
      <c r="BR158" s="240"/>
      <c r="BS158" s="240"/>
      <c r="BT158" s="240"/>
      <c r="BU158" s="240"/>
      <c r="BV158" s="240"/>
      <c r="BW158" s="157">
        <f>SUM($D147:BW147)</f>
        <v>1451</v>
      </c>
      <c r="BX158" s="240"/>
      <c r="BY158" s="240"/>
      <c r="BZ158" s="240"/>
      <c r="CA158" s="240"/>
      <c r="CB158" s="240"/>
      <c r="CC158" s="240"/>
      <c r="CD158" s="157">
        <f>SUM($D147:CD147)</f>
        <v>2957</v>
      </c>
      <c r="CE158" s="240"/>
      <c r="CF158" s="240"/>
      <c r="CG158" s="240"/>
      <c r="CH158" s="240"/>
      <c r="CI158" s="240"/>
      <c r="CJ158" s="240"/>
      <c r="CK158" s="157">
        <f>SUM($D147:CK147)</f>
        <v>4775</v>
      </c>
      <c r="CL158" s="240"/>
      <c r="CM158" s="240"/>
      <c r="CN158" s="240"/>
      <c r="CO158" s="240"/>
      <c r="CP158" s="240"/>
      <c r="CQ158" s="240"/>
      <c r="CR158" s="157">
        <f>SUM($D147:CR147)</f>
        <v>6181</v>
      </c>
      <c r="CS158" s="240"/>
      <c r="CT158" s="240"/>
      <c r="CU158" s="240"/>
      <c r="CV158" s="240"/>
      <c r="CW158" s="240"/>
      <c r="CX158" s="240"/>
      <c r="CY158" s="157">
        <f>SUM($D147:CY147)</f>
        <v>6966</v>
      </c>
      <c r="CZ158" s="240"/>
      <c r="DA158" s="240"/>
      <c r="DB158" s="240"/>
      <c r="DC158" s="240"/>
      <c r="DD158" s="240"/>
      <c r="DE158" s="240"/>
      <c r="DF158" s="157">
        <f>SUM($D147:DF147)</f>
        <v>7405</v>
      </c>
      <c r="DG158" s="240"/>
      <c r="DH158" s="240"/>
      <c r="DI158" s="240"/>
      <c r="DJ158" s="240"/>
      <c r="DK158" s="240"/>
      <c r="DL158" s="240"/>
      <c r="DM158" s="157">
        <f>SUM($D147:DM147)</f>
        <v>7770</v>
      </c>
      <c r="DN158" s="240"/>
      <c r="DO158" s="240"/>
      <c r="DP158" s="240"/>
      <c r="DQ158" s="240"/>
      <c r="DR158" s="240"/>
      <c r="DS158" s="240"/>
      <c r="DT158" s="157">
        <f>SUM($D147:DT147)</f>
        <v>7990</v>
      </c>
      <c r="DU158" s="240"/>
      <c r="DV158" s="240"/>
      <c r="DW158" s="240"/>
      <c r="DX158" s="240"/>
      <c r="DY158" s="240"/>
      <c r="DZ158" s="240"/>
      <c r="EA158" s="157">
        <f>SUM($D147:EA147)</f>
        <v>8105</v>
      </c>
      <c r="EB158" s="240"/>
      <c r="EC158" s="240"/>
      <c r="ED158" s="240"/>
      <c r="EE158" s="240"/>
      <c r="EF158" s="240"/>
      <c r="EG158" s="240"/>
      <c r="EH158" s="157">
        <f>SUM($D147:EH147)</f>
        <v>8218</v>
      </c>
      <c r="EI158" s="240"/>
      <c r="EJ158" s="240"/>
      <c r="EK158" s="240"/>
      <c r="EL158" s="240"/>
      <c r="EM158" s="240"/>
      <c r="EN158" s="240"/>
      <c r="EO158" s="249"/>
      <c r="EP158" s="240"/>
      <c r="EQ158" s="240"/>
      <c r="ER158" s="240"/>
      <c r="ES158" s="240"/>
      <c r="ET158" s="240"/>
      <c r="EU158" s="240"/>
      <c r="EV158" s="249"/>
      <c r="EW158" s="240"/>
      <c r="EX158" s="240"/>
      <c r="EY158" s="240"/>
      <c r="EZ158" s="240"/>
      <c r="FA158" s="240"/>
      <c r="FB158" s="240"/>
      <c r="FC158" s="247"/>
      <c r="FD158" s="247"/>
      <c r="FE158" s="247"/>
      <c r="FF158" s="247"/>
      <c r="FG158" s="247"/>
      <c r="FH158" s="247"/>
    </row>
    <row r="159" spans="1:164" s="136" customFormat="1" ht="15.75" customHeight="1" x14ac:dyDescent="0.25">
      <c r="A159" s="116"/>
      <c r="B159" s="117"/>
      <c r="C159" s="142" t="s">
        <v>144</v>
      </c>
      <c r="D159" s="240"/>
      <c r="E159" s="157">
        <f>SUM($D148:E148)</f>
        <v>0</v>
      </c>
      <c r="F159" s="240"/>
      <c r="G159" s="240"/>
      <c r="H159" s="240"/>
      <c r="I159" s="240"/>
      <c r="J159" s="240"/>
      <c r="K159" s="240"/>
      <c r="L159" s="157">
        <f>SUM($D148:L148)</f>
        <v>0</v>
      </c>
      <c r="M159" s="240"/>
      <c r="N159" s="240"/>
      <c r="O159" s="240"/>
      <c r="P159" s="240"/>
      <c r="Q159" s="240"/>
      <c r="R159" s="240"/>
      <c r="S159" s="157">
        <f>SUM($D148:S148)</f>
        <v>0</v>
      </c>
      <c r="T159" s="240"/>
      <c r="U159" s="240"/>
      <c r="V159" s="240"/>
      <c r="W159" s="240"/>
      <c r="X159" s="240"/>
      <c r="Y159" s="240"/>
      <c r="Z159" s="157">
        <f>SUM($D148:Z148)</f>
        <v>0</v>
      </c>
      <c r="AA159" s="240"/>
      <c r="AB159" s="240"/>
      <c r="AC159" s="240"/>
      <c r="AD159" s="240"/>
      <c r="AE159" s="240"/>
      <c r="AF159" s="240"/>
      <c r="AG159" s="157">
        <f>SUM($D148:AG148)</f>
        <v>0</v>
      </c>
      <c r="AH159" s="240"/>
      <c r="AI159" s="240"/>
      <c r="AJ159" s="240"/>
      <c r="AK159" s="240"/>
      <c r="AL159" s="240"/>
      <c r="AM159" s="240"/>
      <c r="AN159" s="157">
        <f>SUM($D148:AN148)</f>
        <v>0</v>
      </c>
      <c r="AO159" s="240"/>
      <c r="AP159" s="240"/>
      <c r="AQ159" s="240"/>
      <c r="AR159" s="240"/>
      <c r="AS159" s="240"/>
      <c r="AT159" s="240"/>
      <c r="AU159" s="157">
        <f>SUM($D148:AU148)</f>
        <v>0</v>
      </c>
      <c r="AV159" s="240"/>
      <c r="AW159" s="240"/>
      <c r="AX159" s="240"/>
      <c r="AY159" s="240"/>
      <c r="AZ159" s="240"/>
      <c r="BA159" s="240"/>
      <c r="BB159" s="157">
        <f>SUM($D148:BB148)</f>
        <v>2</v>
      </c>
      <c r="BC159" s="240"/>
      <c r="BD159" s="240"/>
      <c r="BE159" s="240"/>
      <c r="BF159" s="240"/>
      <c r="BG159" s="240"/>
      <c r="BH159" s="240"/>
      <c r="BI159" s="157">
        <f>SUM($D148:BI148)</f>
        <v>19</v>
      </c>
      <c r="BJ159" s="240"/>
      <c r="BK159" s="240"/>
      <c r="BL159" s="240"/>
      <c r="BM159" s="240"/>
      <c r="BN159" s="240"/>
      <c r="BO159" s="240"/>
      <c r="BP159" s="157">
        <f>SUM($D148:BP148)</f>
        <v>88</v>
      </c>
      <c r="BQ159" s="240"/>
      <c r="BR159" s="240"/>
      <c r="BS159" s="240"/>
      <c r="BT159" s="240"/>
      <c r="BU159" s="240"/>
      <c r="BV159" s="240"/>
      <c r="BW159" s="157">
        <f>SUM($D148:BW148)</f>
        <v>499</v>
      </c>
      <c r="BX159" s="240"/>
      <c r="BY159" s="240"/>
      <c r="BZ159" s="240"/>
      <c r="CA159" s="240"/>
      <c r="CB159" s="240"/>
      <c r="CC159" s="240"/>
      <c r="CD159" s="157">
        <f>SUM($D148:CD148)</f>
        <v>1228</v>
      </c>
      <c r="CE159" s="240"/>
      <c r="CF159" s="240"/>
      <c r="CG159" s="240"/>
      <c r="CH159" s="240"/>
      <c r="CI159" s="240"/>
      <c r="CJ159" s="240"/>
      <c r="CK159" s="157">
        <f>SUM($D148:CK148)</f>
        <v>2337</v>
      </c>
      <c r="CL159" s="240"/>
      <c r="CM159" s="240"/>
      <c r="CN159" s="240"/>
      <c r="CO159" s="240"/>
      <c r="CP159" s="240"/>
      <c r="CQ159" s="240"/>
      <c r="CR159" s="157">
        <f>SUM($D148:CR148)</f>
        <v>3569</v>
      </c>
      <c r="CS159" s="240"/>
      <c r="CT159" s="240"/>
      <c r="CU159" s="240"/>
      <c r="CV159" s="240"/>
      <c r="CW159" s="240"/>
      <c r="CX159" s="240"/>
      <c r="CY159" s="157">
        <f>SUM($D148:CY148)</f>
        <v>4535</v>
      </c>
      <c r="CZ159" s="240"/>
      <c r="DA159" s="240"/>
      <c r="DB159" s="240"/>
      <c r="DC159" s="240"/>
      <c r="DD159" s="240"/>
      <c r="DE159" s="240"/>
      <c r="DF159" s="157">
        <f>SUM($D148:DF148)</f>
        <v>5086</v>
      </c>
      <c r="DG159" s="240"/>
      <c r="DH159" s="240"/>
      <c r="DI159" s="240"/>
      <c r="DJ159" s="240"/>
      <c r="DK159" s="240"/>
      <c r="DL159" s="240"/>
      <c r="DM159" s="157">
        <f>SUM($D148:DM148)</f>
        <v>5684</v>
      </c>
      <c r="DN159" s="240"/>
      <c r="DO159" s="240"/>
      <c r="DP159" s="240"/>
      <c r="DQ159" s="240"/>
      <c r="DR159" s="240"/>
      <c r="DS159" s="240"/>
      <c r="DT159" s="157">
        <f>SUM($D148:DT148)</f>
        <v>6093</v>
      </c>
      <c r="DU159" s="240"/>
      <c r="DV159" s="240"/>
      <c r="DW159" s="240"/>
      <c r="DX159" s="240"/>
      <c r="DY159" s="240"/>
      <c r="DZ159" s="240"/>
      <c r="EA159" s="157">
        <f>SUM($D148:EA148)</f>
        <v>6362</v>
      </c>
      <c r="EB159" s="240"/>
      <c r="EC159" s="240"/>
      <c r="ED159" s="240"/>
      <c r="EE159" s="240"/>
      <c r="EF159" s="240"/>
      <c r="EG159" s="240"/>
      <c r="EH159" s="157">
        <f>SUM($D148:EH148)</f>
        <v>6581</v>
      </c>
      <c r="EI159" s="240"/>
      <c r="EJ159" s="240"/>
      <c r="EK159" s="240"/>
      <c r="EL159" s="240"/>
      <c r="EM159" s="240"/>
      <c r="EN159" s="240"/>
      <c r="EO159" s="249"/>
      <c r="EP159" s="240"/>
      <c r="EQ159" s="240"/>
      <c r="ER159" s="240"/>
      <c r="ES159" s="240"/>
      <c r="ET159" s="240"/>
      <c r="EU159" s="240"/>
      <c r="EV159" s="249"/>
      <c r="EW159" s="240"/>
      <c r="EX159" s="240"/>
      <c r="EY159" s="240"/>
      <c r="EZ159" s="240"/>
      <c r="FA159" s="240"/>
      <c r="FB159" s="240"/>
      <c r="FC159" s="247"/>
      <c r="FD159" s="247"/>
      <c r="FE159" s="247"/>
      <c r="FF159" s="247"/>
      <c r="FG159" s="247"/>
      <c r="FH159" s="247"/>
    </row>
    <row r="160" spans="1:164" s="136" customFormat="1" ht="15.75" customHeight="1" x14ac:dyDescent="0.25">
      <c r="A160" s="116"/>
      <c r="B160" s="117"/>
      <c r="C160" s="142" t="s">
        <v>148</v>
      </c>
      <c r="D160" s="240"/>
      <c r="E160" s="157">
        <f>SUM($D149:E149)</f>
        <v>0</v>
      </c>
      <c r="F160" s="240"/>
      <c r="G160" s="240"/>
      <c r="H160" s="240"/>
      <c r="I160" s="240"/>
      <c r="J160" s="240"/>
      <c r="K160" s="240"/>
      <c r="L160" s="157">
        <f>SUM($D149:L149)</f>
        <v>0</v>
      </c>
      <c r="M160" s="240"/>
      <c r="N160" s="240"/>
      <c r="O160" s="240"/>
      <c r="P160" s="240"/>
      <c r="Q160" s="240"/>
      <c r="R160" s="240"/>
      <c r="S160" s="157">
        <f>SUM($D149:S149)</f>
        <v>0</v>
      </c>
      <c r="T160" s="240"/>
      <c r="U160" s="240"/>
      <c r="V160" s="240"/>
      <c r="W160" s="240"/>
      <c r="X160" s="240"/>
      <c r="Y160" s="240"/>
      <c r="Z160" s="157">
        <f>SUM($D149:Z149)</f>
        <v>0</v>
      </c>
      <c r="AA160" s="240"/>
      <c r="AB160" s="240"/>
      <c r="AC160" s="240"/>
      <c r="AD160" s="240"/>
      <c r="AE160" s="240"/>
      <c r="AF160" s="240"/>
      <c r="AG160" s="157">
        <f>SUM($D149:AG149)</f>
        <v>0</v>
      </c>
      <c r="AH160" s="240"/>
      <c r="AI160" s="240"/>
      <c r="AJ160" s="240"/>
      <c r="AK160" s="240"/>
      <c r="AL160" s="240"/>
      <c r="AM160" s="240"/>
      <c r="AN160" s="157">
        <f>SUM($D149:AN149)</f>
        <v>0</v>
      </c>
      <c r="AO160" s="240"/>
      <c r="AP160" s="240"/>
      <c r="AQ160" s="240"/>
      <c r="AR160" s="240"/>
      <c r="AS160" s="240"/>
      <c r="AT160" s="240"/>
      <c r="AU160" s="157">
        <f>SUM($D149:AU149)</f>
        <v>0</v>
      </c>
      <c r="AV160" s="240"/>
      <c r="AW160" s="240"/>
      <c r="AX160" s="240"/>
      <c r="AY160" s="240"/>
      <c r="AZ160" s="240"/>
      <c r="BA160" s="240"/>
      <c r="BB160" s="157">
        <f>SUM($D149:BB149)</f>
        <v>0</v>
      </c>
      <c r="BC160" s="240"/>
      <c r="BD160" s="240"/>
      <c r="BE160" s="240"/>
      <c r="BF160" s="240"/>
      <c r="BG160" s="240"/>
      <c r="BH160" s="240"/>
      <c r="BI160" s="157">
        <f>SUM($D149:BI149)</f>
        <v>1</v>
      </c>
      <c r="BJ160" s="240"/>
      <c r="BK160" s="240"/>
      <c r="BL160" s="240"/>
      <c r="BM160" s="240"/>
      <c r="BN160" s="240"/>
      <c r="BO160" s="240"/>
      <c r="BP160" s="157">
        <f>SUM($D149:BP149)</f>
        <v>20</v>
      </c>
      <c r="BQ160" s="240"/>
      <c r="BR160" s="240"/>
      <c r="BS160" s="240"/>
      <c r="BT160" s="240"/>
      <c r="BU160" s="240"/>
      <c r="BV160" s="240"/>
      <c r="BW160" s="157">
        <f>SUM($D149:BW149)</f>
        <v>175</v>
      </c>
      <c r="BX160" s="240"/>
      <c r="BY160" s="240"/>
      <c r="BZ160" s="240"/>
      <c r="CA160" s="240"/>
      <c r="CB160" s="240"/>
      <c r="CC160" s="240"/>
      <c r="CD160" s="157">
        <f>SUM($D149:CD149)</f>
        <v>473</v>
      </c>
      <c r="CE160" s="240"/>
      <c r="CF160" s="240"/>
      <c r="CG160" s="240"/>
      <c r="CH160" s="240"/>
      <c r="CI160" s="240"/>
      <c r="CJ160" s="240"/>
      <c r="CK160" s="157">
        <f>SUM($D149:CK149)</f>
        <v>974</v>
      </c>
      <c r="CL160" s="240"/>
      <c r="CM160" s="240"/>
      <c r="CN160" s="240"/>
      <c r="CO160" s="240"/>
      <c r="CP160" s="240"/>
      <c r="CQ160" s="240"/>
      <c r="CR160" s="157">
        <f>SUM($D149:CR149)</f>
        <v>1505</v>
      </c>
      <c r="CS160" s="240"/>
      <c r="CT160" s="240"/>
      <c r="CU160" s="240"/>
      <c r="CV160" s="240"/>
      <c r="CW160" s="240"/>
      <c r="CX160" s="240"/>
      <c r="CY160" s="157">
        <f>SUM($D149:CY149)</f>
        <v>1909</v>
      </c>
      <c r="CZ160" s="240"/>
      <c r="DA160" s="240"/>
      <c r="DB160" s="240"/>
      <c r="DC160" s="240"/>
      <c r="DD160" s="240"/>
      <c r="DE160" s="240"/>
      <c r="DF160" s="157">
        <f>SUM($D149:DF149)</f>
        <v>2185</v>
      </c>
      <c r="DG160" s="240"/>
      <c r="DH160" s="240"/>
      <c r="DI160" s="240"/>
      <c r="DJ160" s="240"/>
      <c r="DK160" s="240"/>
      <c r="DL160" s="240"/>
      <c r="DM160" s="157">
        <f>SUM($D149:DM149)</f>
        <v>2424</v>
      </c>
      <c r="DN160" s="240"/>
      <c r="DO160" s="240"/>
      <c r="DP160" s="240"/>
      <c r="DQ160" s="240"/>
      <c r="DR160" s="240"/>
      <c r="DS160" s="240"/>
      <c r="DT160" s="157">
        <f>SUM($D149:DT149)</f>
        <v>2550</v>
      </c>
      <c r="DU160" s="240"/>
      <c r="DV160" s="240"/>
      <c r="DW160" s="240"/>
      <c r="DX160" s="240"/>
      <c r="DY160" s="240"/>
      <c r="DZ160" s="240"/>
      <c r="EA160" s="157">
        <f>SUM($D149:EA149)</f>
        <v>2653</v>
      </c>
      <c r="EB160" s="240"/>
      <c r="EC160" s="240"/>
      <c r="ED160" s="240"/>
      <c r="EE160" s="240"/>
      <c r="EF160" s="240"/>
      <c r="EG160" s="240"/>
      <c r="EH160" s="157">
        <f>SUM($D149:EH149)</f>
        <v>2738</v>
      </c>
      <c r="EI160" s="240"/>
      <c r="EJ160" s="240"/>
      <c r="EK160" s="240"/>
      <c r="EL160" s="240"/>
      <c r="EM160" s="240"/>
      <c r="EN160" s="240"/>
      <c r="EO160" s="249"/>
      <c r="EP160" s="240"/>
      <c r="EQ160" s="240"/>
      <c r="ER160" s="240"/>
      <c r="ES160" s="240"/>
      <c r="ET160" s="240"/>
      <c r="EU160" s="240"/>
      <c r="EV160" s="249"/>
      <c r="EW160" s="240"/>
      <c r="EX160" s="240"/>
      <c r="EY160" s="240"/>
      <c r="EZ160" s="240"/>
      <c r="FA160" s="240"/>
      <c r="FB160" s="240"/>
      <c r="FC160" s="247"/>
      <c r="FD160" s="247"/>
      <c r="FE160" s="247"/>
      <c r="FF160" s="247"/>
      <c r="FG160" s="247"/>
      <c r="FH160" s="247"/>
    </row>
    <row r="161" spans="1:164" s="136" customFormat="1" ht="15.75" customHeight="1" x14ac:dyDescent="0.25">
      <c r="A161" s="116"/>
      <c r="B161" s="116"/>
      <c r="C161" s="141" t="s">
        <v>1995</v>
      </c>
      <c r="D161" s="159"/>
      <c r="E161" s="159">
        <f>SUM(E152:E160)-E135</f>
        <v>0</v>
      </c>
      <c r="F161" s="159"/>
      <c r="G161" s="159"/>
      <c r="H161" s="159"/>
      <c r="I161" s="159"/>
      <c r="J161" s="159"/>
      <c r="K161" s="159"/>
      <c r="L161" s="159">
        <f>SUM(L152:L160)-L135</f>
        <v>0</v>
      </c>
      <c r="M161" s="159"/>
      <c r="N161" s="159"/>
      <c r="O161" s="159"/>
      <c r="P161" s="159"/>
      <c r="Q161" s="159"/>
      <c r="R161" s="159"/>
      <c r="S161" s="159">
        <f>SUM(S152:S160)-S135</f>
        <v>0</v>
      </c>
      <c r="T161" s="159"/>
      <c r="U161" s="159"/>
      <c r="V161" s="159"/>
      <c r="W161" s="159"/>
      <c r="X161" s="159"/>
      <c r="Y161" s="159"/>
      <c r="Z161" s="159">
        <f>SUM(Z152:Z160)-Z135</f>
        <v>0</v>
      </c>
      <c r="AA161" s="159"/>
      <c r="AB161" s="159"/>
      <c r="AC161" s="159"/>
      <c r="AD161" s="159"/>
      <c r="AE161" s="159"/>
      <c r="AF161" s="159"/>
      <c r="AG161" s="159">
        <f>SUM(AG152:AG160)-AG135</f>
        <v>0</v>
      </c>
      <c r="AH161" s="159"/>
      <c r="AI161" s="159"/>
      <c r="AJ161" s="159"/>
      <c r="AK161" s="159"/>
      <c r="AL161" s="159"/>
      <c r="AM161" s="159"/>
      <c r="AN161" s="159">
        <f>SUM(AN152:AN160)-AN135</f>
        <v>0</v>
      </c>
      <c r="AO161" s="159"/>
      <c r="AP161" s="159"/>
      <c r="AQ161" s="159"/>
      <c r="AR161" s="159"/>
      <c r="AS161" s="159"/>
      <c r="AT161" s="159"/>
      <c r="AU161" s="159">
        <f>SUM(AU152:AU160)-AU135</f>
        <v>0</v>
      </c>
      <c r="AV161" s="159"/>
      <c r="AW161" s="159"/>
      <c r="AX161" s="159"/>
      <c r="AY161" s="159"/>
      <c r="AZ161" s="159"/>
      <c r="BA161" s="159"/>
      <c r="BB161" s="159">
        <f>SUM(BB152:BB160)-BB135</f>
        <v>0</v>
      </c>
      <c r="BC161" s="159"/>
      <c r="BD161" s="159"/>
      <c r="BE161" s="159"/>
      <c r="BF161" s="159"/>
      <c r="BG161" s="159"/>
      <c r="BH161" s="159"/>
      <c r="BI161" s="159">
        <f>SUM(BI152:BI160)-BI135</f>
        <v>0</v>
      </c>
      <c r="BJ161" s="159"/>
      <c r="BK161" s="159"/>
      <c r="BL161" s="159"/>
      <c r="BM161" s="159"/>
      <c r="BN161" s="159"/>
      <c r="BO161" s="159"/>
      <c r="BP161" s="159">
        <f>SUM(BP152:BP160)-BP135</f>
        <v>0</v>
      </c>
      <c r="BQ161" s="159"/>
      <c r="BR161" s="159"/>
      <c r="BS161" s="159"/>
      <c r="BT161" s="159"/>
      <c r="BU161" s="159"/>
      <c r="BV161" s="159"/>
      <c r="BW161" s="159">
        <f>SUM(BW152:BW160)-BW135</f>
        <v>0</v>
      </c>
      <c r="BX161" s="159"/>
      <c r="BY161" s="159"/>
      <c r="BZ161" s="159"/>
      <c r="CA161" s="159"/>
      <c r="CB161" s="159"/>
      <c r="CC161" s="159"/>
      <c r="CD161" s="159">
        <f>SUM(CD152:CD160)-CD135</f>
        <v>0</v>
      </c>
      <c r="CE161" s="159"/>
      <c r="CF161" s="159"/>
      <c r="CG161" s="159"/>
      <c r="CH161" s="159"/>
      <c r="CI161" s="159"/>
      <c r="CJ161" s="159"/>
      <c r="CK161" s="159">
        <f>SUM(CK152:CK160)-CK135</f>
        <v>0</v>
      </c>
      <c r="CL161" s="159"/>
      <c r="CM161" s="159"/>
      <c r="CN161" s="159"/>
      <c r="CO161" s="159"/>
      <c r="CP161" s="159"/>
      <c r="CQ161" s="159"/>
      <c r="CR161" s="159">
        <f>SUM(CR152:CR160)-CR135</f>
        <v>0</v>
      </c>
      <c r="CS161" s="159"/>
      <c r="CT161" s="159"/>
      <c r="CU161" s="159"/>
      <c r="CV161" s="159"/>
      <c r="CW161" s="159"/>
      <c r="CX161" s="159"/>
      <c r="CY161" s="159">
        <f>SUM(CY152:CY160)-CY135</f>
        <v>0</v>
      </c>
      <c r="CZ161" s="159"/>
      <c r="DA161" s="159"/>
      <c r="DB161" s="159"/>
      <c r="DC161" s="159"/>
      <c r="DD161" s="159"/>
      <c r="DE161" s="159"/>
      <c r="DF161" s="159">
        <f>SUM(DF152:DF160)-DF135</f>
        <v>0</v>
      </c>
      <c r="DG161" s="159"/>
      <c r="DH161" s="159"/>
      <c r="DI161" s="159"/>
      <c r="DJ161" s="159"/>
      <c r="DK161" s="159"/>
      <c r="DL161" s="159"/>
      <c r="DM161" s="159">
        <f>SUM(DM152:DM160)-DM135</f>
        <v>0</v>
      </c>
      <c r="DN161" s="159"/>
      <c r="DO161" s="159"/>
      <c r="DP161" s="159"/>
      <c r="DQ161" s="159"/>
      <c r="DR161" s="159"/>
      <c r="DS161" s="159"/>
      <c r="DT161" s="159">
        <f>SUM(DT152:DT160)-DT135</f>
        <v>0</v>
      </c>
      <c r="DU161" s="159"/>
      <c r="DV161" s="159"/>
      <c r="DW161" s="159"/>
      <c r="DX161" s="159"/>
      <c r="DY161" s="159"/>
      <c r="DZ161" s="159"/>
      <c r="EA161" s="159">
        <f>SUM(EA152:EA160)-EA135</f>
        <v>0</v>
      </c>
      <c r="EB161" s="159"/>
      <c r="EC161" s="159"/>
      <c r="ED161" s="159"/>
      <c r="EE161" s="159"/>
      <c r="EF161" s="159"/>
      <c r="EG161" s="159"/>
      <c r="EH161" s="159">
        <f>SUM(EH152:EH160)-EH135</f>
        <v>0</v>
      </c>
      <c r="EI161" s="159"/>
      <c r="EJ161" s="159"/>
      <c r="EK161" s="159"/>
      <c r="EL161" s="159"/>
      <c r="EM161" s="159"/>
      <c r="EN161" s="159"/>
      <c r="EO161" s="159"/>
      <c r="EP161" s="159"/>
      <c r="EQ161" s="159"/>
      <c r="ER161" s="159"/>
      <c r="ES161" s="159"/>
      <c r="ET161" s="159"/>
      <c r="EU161" s="159"/>
      <c r="EV161" s="159"/>
      <c r="EW161" s="159"/>
      <c r="EX161" s="159"/>
      <c r="EY161" s="159"/>
      <c r="EZ161" s="159"/>
      <c r="FA161" s="159"/>
      <c r="FB161" s="159"/>
      <c r="FC161" s="247"/>
      <c r="FD161" s="247"/>
      <c r="FE161" s="247"/>
      <c r="FF161" s="247"/>
      <c r="FG161" s="247"/>
      <c r="FH161" s="247"/>
    </row>
    <row r="162" spans="1:164" s="136" customFormat="1" ht="15.75" customHeight="1" x14ac:dyDescent="0.25">
      <c r="A162" s="116"/>
      <c r="B162" s="116"/>
      <c r="C162" s="221"/>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c r="CE162" s="134"/>
      <c r="CF162" s="134"/>
      <c r="CG162" s="134"/>
      <c r="CH162" s="134"/>
      <c r="CI162" s="134"/>
      <c r="CJ162" s="134"/>
      <c r="CK162" s="134"/>
      <c r="CL162" s="134"/>
      <c r="CM162" s="134"/>
      <c r="CN162" s="134"/>
      <c r="CO162" s="134"/>
      <c r="CP162" s="134"/>
      <c r="CQ162" s="134"/>
      <c r="CR162" s="134"/>
      <c r="CS162" s="134"/>
      <c r="CT162" s="134"/>
      <c r="CU162" s="134"/>
      <c r="CV162" s="134"/>
      <c r="CW162" s="134"/>
      <c r="CX162" s="134"/>
      <c r="CY162" s="134"/>
      <c r="CZ162" s="134"/>
      <c r="DA162" s="134"/>
      <c r="DB162" s="134"/>
      <c r="DC162" s="134"/>
      <c r="DD162" s="134"/>
      <c r="DE162" s="134"/>
      <c r="DF162" s="134"/>
      <c r="DG162" s="134"/>
      <c r="DH162" s="134"/>
      <c r="DI162" s="134"/>
      <c r="DJ162" s="134"/>
      <c r="DK162" s="134"/>
      <c r="DL162" s="134"/>
      <c r="DM162" s="134"/>
      <c r="DN162" s="134"/>
      <c r="DO162" s="134"/>
      <c r="DP162" s="134"/>
      <c r="DQ162" s="134"/>
      <c r="DR162" s="134"/>
      <c r="DS162" s="134"/>
      <c r="DT162" s="134"/>
      <c r="DU162" s="134"/>
      <c r="DV162" s="134"/>
      <c r="DW162" s="134"/>
      <c r="DX162" s="134"/>
      <c r="DY162" s="134"/>
      <c r="DZ162" s="134"/>
      <c r="EA162" s="134"/>
      <c r="EB162" s="134"/>
      <c r="EC162" s="134"/>
      <c r="ED162" s="134"/>
      <c r="EE162" s="134"/>
      <c r="EF162" s="134"/>
      <c r="EG162" s="134"/>
      <c r="EH162" s="134"/>
      <c r="EI162" s="134"/>
      <c r="EJ162" s="134"/>
      <c r="EK162" s="134"/>
      <c r="EL162" s="134"/>
      <c r="EM162" s="134"/>
      <c r="EN162" s="134"/>
      <c r="EO162" s="134"/>
      <c r="EP162" s="134"/>
      <c r="EQ162" s="134"/>
      <c r="ER162" s="134"/>
      <c r="ES162" s="134"/>
      <c r="ET162" s="134"/>
      <c r="EU162" s="134"/>
      <c r="EV162" s="134"/>
      <c r="EW162" s="134"/>
      <c r="EX162" s="134"/>
      <c r="EY162" s="134"/>
      <c r="EZ162" s="116"/>
      <c r="FA162" s="116"/>
      <c r="FB162" s="116"/>
      <c r="FC162" s="236"/>
      <c r="FD162" s="247"/>
      <c r="FE162" s="247"/>
      <c r="FF162" s="247"/>
      <c r="FG162" s="247"/>
      <c r="FH162" s="247"/>
    </row>
    <row r="163" spans="1:164" s="136" customFormat="1" ht="15.75" customHeight="1" x14ac:dyDescent="0.25">
      <c r="A163" s="116"/>
      <c r="B163" s="117" t="s">
        <v>2102</v>
      </c>
      <c r="C163" s="237" t="s">
        <v>2092</v>
      </c>
      <c r="D163" s="240"/>
      <c r="E163" s="249">
        <v>0</v>
      </c>
      <c r="F163" s="240"/>
      <c r="G163" s="240"/>
      <c r="H163" s="240"/>
      <c r="I163" s="240"/>
      <c r="J163" s="240"/>
      <c r="K163" s="240"/>
      <c r="L163" s="249">
        <v>0</v>
      </c>
      <c r="M163" s="240"/>
      <c r="N163" s="240"/>
      <c r="O163" s="240"/>
      <c r="P163" s="240"/>
      <c r="Q163" s="240"/>
      <c r="R163" s="240"/>
      <c r="S163" s="249">
        <v>0</v>
      </c>
      <c r="T163" s="240"/>
      <c r="U163" s="240"/>
      <c r="V163" s="240"/>
      <c r="W163" s="240"/>
      <c r="X163" s="240"/>
      <c r="Y163" s="240"/>
      <c r="Z163" s="249">
        <v>0</v>
      </c>
      <c r="AA163" s="240"/>
      <c r="AB163" s="240"/>
      <c r="AC163" s="240"/>
      <c r="AD163" s="240"/>
      <c r="AE163" s="240"/>
      <c r="AF163" s="240"/>
      <c r="AG163" s="249">
        <v>0</v>
      </c>
      <c r="AH163" s="240"/>
      <c r="AI163" s="240"/>
      <c r="AJ163" s="240"/>
      <c r="AK163" s="240"/>
      <c r="AL163" s="240"/>
      <c r="AM163" s="240"/>
      <c r="AN163" s="249">
        <v>0</v>
      </c>
      <c r="AO163" s="240"/>
      <c r="AP163" s="240"/>
      <c r="AQ163" s="240"/>
      <c r="AR163" s="240"/>
      <c r="AS163" s="240"/>
      <c r="AT163" s="240"/>
      <c r="AU163" s="249">
        <v>0</v>
      </c>
      <c r="AV163" s="240"/>
      <c r="AW163" s="240"/>
      <c r="AX163" s="240"/>
      <c r="AY163" s="240"/>
      <c r="AZ163" s="240"/>
      <c r="BA163" s="240"/>
      <c r="BB163" s="249">
        <v>0</v>
      </c>
      <c r="BC163" s="240"/>
      <c r="BD163" s="240"/>
      <c r="BE163" s="240"/>
      <c r="BF163" s="240"/>
      <c r="BG163" s="240"/>
      <c r="BH163" s="240"/>
      <c r="BI163" s="249">
        <v>0</v>
      </c>
      <c r="BJ163" s="240"/>
      <c r="BK163" s="240"/>
      <c r="BL163" s="240"/>
      <c r="BM163" s="240"/>
      <c r="BN163" s="240"/>
      <c r="BO163" s="240"/>
      <c r="BP163" s="249">
        <v>0</v>
      </c>
      <c r="BQ163" s="240"/>
      <c r="BR163" s="240"/>
      <c r="BS163" s="240"/>
      <c r="BT163" s="240"/>
      <c r="BU163" s="240"/>
      <c r="BV163" s="240"/>
      <c r="BW163" s="249">
        <v>0</v>
      </c>
      <c r="BX163" s="240"/>
      <c r="BY163" s="240"/>
      <c r="BZ163" s="240"/>
      <c r="CA163" s="240"/>
      <c r="CB163" s="240"/>
      <c r="CC163" s="240"/>
      <c r="CD163" s="249">
        <v>0</v>
      </c>
      <c r="CE163" s="240"/>
      <c r="CF163" s="240"/>
      <c r="CG163" s="240"/>
      <c r="CH163" s="240"/>
      <c r="CI163" s="240"/>
      <c r="CJ163" s="240"/>
      <c r="CK163" s="249">
        <v>0</v>
      </c>
      <c r="CL163" s="240"/>
      <c r="CM163" s="240"/>
      <c r="CN163" s="240"/>
      <c r="CO163" s="240"/>
      <c r="CP163" s="240"/>
      <c r="CQ163" s="240"/>
      <c r="CR163" s="249">
        <v>0</v>
      </c>
      <c r="CS163" s="240"/>
      <c r="CT163" s="240"/>
      <c r="CU163" s="240"/>
      <c r="CV163" s="240"/>
      <c r="CW163" s="240"/>
      <c r="CX163" s="240"/>
      <c r="CY163" s="249">
        <v>0</v>
      </c>
      <c r="CZ163" s="240"/>
      <c r="DA163" s="240"/>
      <c r="DB163" s="240"/>
      <c r="DC163" s="240"/>
      <c r="DD163" s="240"/>
      <c r="DE163" s="240"/>
      <c r="DF163" s="249">
        <v>1</v>
      </c>
      <c r="DG163" s="240"/>
      <c r="DH163" s="240"/>
      <c r="DI163" s="240"/>
      <c r="DJ163" s="240"/>
      <c r="DK163" s="240"/>
      <c r="DL163" s="240"/>
      <c r="DM163" s="249">
        <v>1</v>
      </c>
      <c r="DN163" s="240"/>
      <c r="DO163" s="240"/>
      <c r="DP163" s="240"/>
      <c r="DQ163" s="240"/>
      <c r="DR163" s="240"/>
      <c r="DS163" s="240"/>
      <c r="DT163" s="249">
        <v>0</v>
      </c>
      <c r="DU163" s="240"/>
      <c r="DV163" s="240"/>
      <c r="DW163" s="240"/>
      <c r="DX163" s="240"/>
      <c r="DY163" s="240"/>
      <c r="DZ163" s="240"/>
      <c r="EA163" s="249">
        <v>0</v>
      </c>
      <c r="EB163" s="240"/>
      <c r="EC163" s="240"/>
      <c r="ED163" s="240"/>
      <c r="EE163" s="240"/>
      <c r="EF163" s="240"/>
      <c r="EG163" s="240"/>
      <c r="EH163" s="249">
        <v>0</v>
      </c>
      <c r="EI163" s="240"/>
      <c r="EJ163" s="240"/>
      <c r="EK163" s="240"/>
      <c r="EL163" s="240"/>
      <c r="EM163" s="240"/>
      <c r="EN163" s="240"/>
      <c r="EO163" s="249"/>
      <c r="EP163" s="240"/>
      <c r="EQ163" s="240"/>
      <c r="ER163" s="240"/>
      <c r="ES163" s="240"/>
      <c r="ET163" s="240"/>
      <c r="EU163" s="240"/>
      <c r="EV163" s="249"/>
      <c r="EW163" s="240"/>
      <c r="EX163" s="240"/>
      <c r="EY163" s="240"/>
      <c r="EZ163" s="240"/>
      <c r="FA163" s="240"/>
      <c r="FB163" s="240"/>
      <c r="FC163" s="271"/>
      <c r="FD163" s="247"/>
      <c r="FE163" s="247"/>
      <c r="FF163" s="247"/>
      <c r="FG163" s="247"/>
      <c r="FH163" s="247"/>
    </row>
    <row r="164" spans="1:164" s="136" customFormat="1" ht="15.75" customHeight="1" x14ac:dyDescent="0.25">
      <c r="A164" s="116"/>
      <c r="B164" s="116"/>
      <c r="C164" s="237" t="s">
        <v>2093</v>
      </c>
      <c r="D164" s="240"/>
      <c r="E164" s="249">
        <v>0</v>
      </c>
      <c r="F164" s="240"/>
      <c r="G164" s="240"/>
      <c r="H164" s="240"/>
      <c r="I164" s="240"/>
      <c r="J164" s="240"/>
      <c r="K164" s="240"/>
      <c r="L164" s="249">
        <v>0</v>
      </c>
      <c r="M164" s="240"/>
      <c r="N164" s="240"/>
      <c r="O164" s="240"/>
      <c r="P164" s="240"/>
      <c r="Q164" s="240"/>
      <c r="R164" s="240"/>
      <c r="S164" s="249">
        <v>0</v>
      </c>
      <c r="T164" s="240"/>
      <c r="U164" s="240"/>
      <c r="V164" s="240"/>
      <c r="W164" s="240"/>
      <c r="X164" s="240"/>
      <c r="Y164" s="240"/>
      <c r="Z164" s="249">
        <v>0</v>
      </c>
      <c r="AA164" s="240"/>
      <c r="AB164" s="240"/>
      <c r="AC164" s="240"/>
      <c r="AD164" s="240"/>
      <c r="AE164" s="240"/>
      <c r="AF164" s="240"/>
      <c r="AG164" s="249">
        <v>0</v>
      </c>
      <c r="AH164" s="240"/>
      <c r="AI164" s="240"/>
      <c r="AJ164" s="240"/>
      <c r="AK164" s="240"/>
      <c r="AL164" s="240"/>
      <c r="AM164" s="240"/>
      <c r="AN164" s="249">
        <v>0</v>
      </c>
      <c r="AO164" s="240"/>
      <c r="AP164" s="240"/>
      <c r="AQ164" s="240"/>
      <c r="AR164" s="240"/>
      <c r="AS164" s="240"/>
      <c r="AT164" s="240"/>
      <c r="AU164" s="249">
        <v>0</v>
      </c>
      <c r="AV164" s="240"/>
      <c r="AW164" s="240"/>
      <c r="AX164" s="240"/>
      <c r="AY164" s="240"/>
      <c r="AZ164" s="240"/>
      <c r="BA164" s="240"/>
      <c r="BB164" s="249">
        <v>0</v>
      </c>
      <c r="BC164" s="240"/>
      <c r="BD164" s="240"/>
      <c r="BE164" s="240"/>
      <c r="BF164" s="240"/>
      <c r="BG164" s="240"/>
      <c r="BH164" s="240"/>
      <c r="BI164" s="249">
        <v>0</v>
      </c>
      <c r="BJ164" s="240"/>
      <c r="BK164" s="240"/>
      <c r="BL164" s="240"/>
      <c r="BM164" s="240"/>
      <c r="BN164" s="240"/>
      <c r="BO164" s="240"/>
      <c r="BP164" s="249">
        <v>0</v>
      </c>
      <c r="BQ164" s="240"/>
      <c r="BR164" s="240"/>
      <c r="BS164" s="240"/>
      <c r="BT164" s="240"/>
      <c r="BU164" s="240"/>
      <c r="BV164" s="240"/>
      <c r="BW164" s="249">
        <v>0</v>
      </c>
      <c r="BX164" s="240"/>
      <c r="BY164" s="240"/>
      <c r="BZ164" s="240"/>
      <c r="CA164" s="240"/>
      <c r="CB164" s="240"/>
      <c r="CC164" s="240"/>
      <c r="CD164" s="249">
        <v>0</v>
      </c>
      <c r="CE164" s="240"/>
      <c r="CF164" s="240"/>
      <c r="CG164" s="240"/>
      <c r="CH164" s="240"/>
      <c r="CI164" s="240"/>
      <c r="CJ164" s="240"/>
      <c r="CK164" s="249">
        <v>2</v>
      </c>
      <c r="CL164" s="240"/>
      <c r="CM164" s="240"/>
      <c r="CN164" s="240"/>
      <c r="CO164" s="240"/>
      <c r="CP164" s="240"/>
      <c r="CQ164" s="240"/>
      <c r="CR164" s="249">
        <v>0</v>
      </c>
      <c r="CS164" s="240"/>
      <c r="CT164" s="240"/>
      <c r="CU164" s="240"/>
      <c r="CV164" s="240"/>
      <c r="CW164" s="240"/>
      <c r="CX164" s="240"/>
      <c r="CY164" s="249">
        <v>0</v>
      </c>
      <c r="CZ164" s="240"/>
      <c r="DA164" s="240"/>
      <c r="DB164" s="240"/>
      <c r="DC164" s="240"/>
      <c r="DD164" s="240"/>
      <c r="DE164" s="240"/>
      <c r="DF164" s="249">
        <v>0</v>
      </c>
      <c r="DG164" s="240"/>
      <c r="DH164" s="240"/>
      <c r="DI164" s="240"/>
      <c r="DJ164" s="240"/>
      <c r="DK164" s="240"/>
      <c r="DL164" s="240"/>
      <c r="DM164" s="249">
        <v>0</v>
      </c>
      <c r="DN164" s="240"/>
      <c r="DO164" s="240"/>
      <c r="DP164" s="240"/>
      <c r="DQ164" s="240"/>
      <c r="DR164" s="240"/>
      <c r="DS164" s="240"/>
      <c r="DT164" s="249">
        <v>0</v>
      </c>
      <c r="DU164" s="240"/>
      <c r="DV164" s="240"/>
      <c r="DW164" s="240"/>
      <c r="DX164" s="240"/>
      <c r="DY164" s="240"/>
      <c r="DZ164" s="240"/>
      <c r="EA164" s="249">
        <v>1</v>
      </c>
      <c r="EB164" s="240"/>
      <c r="EC164" s="240"/>
      <c r="ED164" s="240"/>
      <c r="EE164" s="240"/>
      <c r="EF164" s="240"/>
      <c r="EG164" s="240"/>
      <c r="EH164" s="249">
        <v>1</v>
      </c>
      <c r="EI164" s="240"/>
      <c r="EJ164" s="240"/>
      <c r="EK164" s="240"/>
      <c r="EL164" s="240"/>
      <c r="EM164" s="240"/>
      <c r="EN164" s="240"/>
      <c r="EO164" s="249"/>
      <c r="EP164" s="240"/>
      <c r="EQ164" s="240"/>
      <c r="ER164" s="240"/>
      <c r="ES164" s="240"/>
      <c r="ET164" s="240"/>
      <c r="EU164" s="240"/>
      <c r="EV164" s="249"/>
      <c r="EW164" s="240"/>
      <c r="EX164" s="240"/>
      <c r="EY164" s="240"/>
      <c r="EZ164" s="240"/>
      <c r="FA164" s="240"/>
      <c r="FB164" s="240"/>
      <c r="FC164" s="271"/>
      <c r="FD164" s="247"/>
      <c r="FE164" s="247"/>
      <c r="FF164" s="247"/>
      <c r="FG164" s="247"/>
      <c r="FH164" s="247"/>
    </row>
    <row r="165" spans="1:164" s="136" customFormat="1" ht="15.75" customHeight="1" x14ac:dyDescent="0.25">
      <c r="A165" s="116"/>
      <c r="B165" s="116"/>
      <c r="C165" s="237" t="s">
        <v>2094</v>
      </c>
      <c r="D165" s="240"/>
      <c r="E165" s="249">
        <v>0</v>
      </c>
      <c r="F165" s="240"/>
      <c r="G165" s="240"/>
      <c r="H165" s="240"/>
      <c r="I165" s="240"/>
      <c r="J165" s="240"/>
      <c r="K165" s="240"/>
      <c r="L165" s="249">
        <v>0</v>
      </c>
      <c r="M165" s="240"/>
      <c r="N165" s="240"/>
      <c r="O165" s="240"/>
      <c r="P165" s="240"/>
      <c r="Q165" s="240"/>
      <c r="R165" s="240"/>
      <c r="S165" s="249">
        <v>0</v>
      </c>
      <c r="T165" s="240"/>
      <c r="U165" s="240"/>
      <c r="V165" s="240"/>
      <c r="W165" s="240"/>
      <c r="X165" s="240"/>
      <c r="Y165" s="240"/>
      <c r="Z165" s="249">
        <v>0</v>
      </c>
      <c r="AA165" s="240"/>
      <c r="AB165" s="240"/>
      <c r="AC165" s="240"/>
      <c r="AD165" s="240"/>
      <c r="AE165" s="240"/>
      <c r="AF165" s="240"/>
      <c r="AG165" s="249">
        <v>0</v>
      </c>
      <c r="AH165" s="240"/>
      <c r="AI165" s="240"/>
      <c r="AJ165" s="240"/>
      <c r="AK165" s="240"/>
      <c r="AL165" s="240"/>
      <c r="AM165" s="240"/>
      <c r="AN165" s="249">
        <v>0</v>
      </c>
      <c r="AO165" s="240"/>
      <c r="AP165" s="240"/>
      <c r="AQ165" s="240"/>
      <c r="AR165" s="240"/>
      <c r="AS165" s="240"/>
      <c r="AT165" s="240"/>
      <c r="AU165" s="249">
        <v>0</v>
      </c>
      <c r="AV165" s="240"/>
      <c r="AW165" s="240"/>
      <c r="AX165" s="240"/>
      <c r="AY165" s="240"/>
      <c r="AZ165" s="240"/>
      <c r="BA165" s="240"/>
      <c r="BB165" s="249">
        <v>0</v>
      </c>
      <c r="BC165" s="240"/>
      <c r="BD165" s="240"/>
      <c r="BE165" s="240"/>
      <c r="BF165" s="240"/>
      <c r="BG165" s="240"/>
      <c r="BH165" s="240"/>
      <c r="BI165" s="249">
        <v>1</v>
      </c>
      <c r="BJ165" s="240"/>
      <c r="BK165" s="240"/>
      <c r="BL165" s="240"/>
      <c r="BM165" s="240"/>
      <c r="BN165" s="240"/>
      <c r="BO165" s="240"/>
      <c r="BP165" s="249">
        <v>7</v>
      </c>
      <c r="BQ165" s="240"/>
      <c r="BR165" s="240"/>
      <c r="BS165" s="240"/>
      <c r="BT165" s="240"/>
      <c r="BU165" s="240"/>
      <c r="BV165" s="240"/>
      <c r="BW165" s="249">
        <v>49</v>
      </c>
      <c r="BX165" s="240"/>
      <c r="BY165" s="240"/>
      <c r="BZ165" s="240"/>
      <c r="CA165" s="240"/>
      <c r="CB165" s="240"/>
      <c r="CC165" s="240"/>
      <c r="CD165" s="249">
        <v>78</v>
      </c>
      <c r="CE165" s="240"/>
      <c r="CF165" s="240"/>
      <c r="CG165" s="240"/>
      <c r="CH165" s="240"/>
      <c r="CI165" s="240"/>
      <c r="CJ165" s="240"/>
      <c r="CK165" s="249">
        <v>104</v>
      </c>
      <c r="CL165" s="240"/>
      <c r="CM165" s="240"/>
      <c r="CN165" s="240"/>
      <c r="CO165" s="240"/>
      <c r="CP165" s="240"/>
      <c r="CQ165" s="240"/>
      <c r="CR165" s="249">
        <v>109</v>
      </c>
      <c r="CS165" s="240"/>
      <c r="CT165" s="240"/>
      <c r="CU165" s="240"/>
      <c r="CV165" s="240"/>
      <c r="CW165" s="240"/>
      <c r="CX165" s="240"/>
      <c r="CY165" s="249">
        <v>54</v>
      </c>
      <c r="CZ165" s="240"/>
      <c r="DA165" s="240"/>
      <c r="DB165" s="240"/>
      <c r="DC165" s="240"/>
      <c r="DD165" s="240"/>
      <c r="DE165" s="240"/>
      <c r="DF165" s="249">
        <v>43</v>
      </c>
      <c r="DG165" s="240"/>
      <c r="DH165" s="240"/>
      <c r="DI165" s="240"/>
      <c r="DJ165" s="240"/>
      <c r="DK165" s="240"/>
      <c r="DL165" s="240"/>
      <c r="DM165" s="249">
        <v>35</v>
      </c>
      <c r="DN165" s="240"/>
      <c r="DO165" s="240"/>
      <c r="DP165" s="240"/>
      <c r="DQ165" s="240"/>
      <c r="DR165" s="240"/>
      <c r="DS165" s="240"/>
      <c r="DT165" s="249">
        <v>30</v>
      </c>
      <c r="DU165" s="240"/>
      <c r="DV165" s="240"/>
      <c r="DW165" s="240"/>
      <c r="DX165" s="240"/>
      <c r="DY165" s="240"/>
      <c r="DZ165" s="240"/>
      <c r="EA165" s="249">
        <v>7</v>
      </c>
      <c r="EB165" s="240"/>
      <c r="EC165" s="240"/>
      <c r="ED165" s="240"/>
      <c r="EE165" s="240"/>
      <c r="EF165" s="240"/>
      <c r="EG165" s="240"/>
      <c r="EH165" s="249">
        <v>18</v>
      </c>
      <c r="EI165" s="240"/>
      <c r="EJ165" s="240"/>
      <c r="EK165" s="240"/>
      <c r="EL165" s="240"/>
      <c r="EM165" s="240"/>
      <c r="EN165" s="240"/>
      <c r="EO165" s="249"/>
      <c r="EP165" s="240"/>
      <c r="EQ165" s="240"/>
      <c r="ER165" s="240"/>
      <c r="ES165" s="240"/>
      <c r="ET165" s="240"/>
      <c r="EU165" s="240"/>
      <c r="EV165" s="249"/>
      <c r="EW165" s="240"/>
      <c r="EX165" s="240"/>
      <c r="EY165" s="240"/>
      <c r="EZ165" s="240"/>
      <c r="FA165" s="240"/>
      <c r="FB165" s="240"/>
      <c r="FC165" s="271"/>
      <c r="FD165" s="247"/>
      <c r="FE165" s="247"/>
      <c r="FF165" s="247"/>
      <c r="FG165" s="247"/>
      <c r="FH165" s="247"/>
    </row>
    <row r="166" spans="1:164" s="136" customFormat="1" ht="15.75" customHeight="1" x14ac:dyDescent="0.25">
      <c r="A166" s="116"/>
      <c r="B166" s="116"/>
      <c r="C166" s="237" t="s">
        <v>2095</v>
      </c>
      <c r="D166" s="240"/>
      <c r="E166" s="249">
        <v>0</v>
      </c>
      <c r="F166" s="240"/>
      <c r="G166" s="240"/>
      <c r="H166" s="240"/>
      <c r="I166" s="240"/>
      <c r="J166" s="240"/>
      <c r="K166" s="240"/>
      <c r="L166" s="249">
        <v>0</v>
      </c>
      <c r="M166" s="240"/>
      <c r="N166" s="240"/>
      <c r="O166" s="240"/>
      <c r="P166" s="240"/>
      <c r="Q166" s="240"/>
      <c r="R166" s="240"/>
      <c r="S166" s="249">
        <v>0</v>
      </c>
      <c r="T166" s="240"/>
      <c r="U166" s="240"/>
      <c r="V166" s="240"/>
      <c r="W166" s="240"/>
      <c r="X166" s="240"/>
      <c r="Y166" s="240"/>
      <c r="Z166" s="249">
        <v>0</v>
      </c>
      <c r="AA166" s="240"/>
      <c r="AB166" s="240"/>
      <c r="AC166" s="240"/>
      <c r="AD166" s="240"/>
      <c r="AE166" s="240"/>
      <c r="AF166" s="240"/>
      <c r="AG166" s="249">
        <v>0</v>
      </c>
      <c r="AH166" s="240"/>
      <c r="AI166" s="240"/>
      <c r="AJ166" s="240"/>
      <c r="AK166" s="240"/>
      <c r="AL166" s="240"/>
      <c r="AM166" s="240"/>
      <c r="AN166" s="249">
        <v>0</v>
      </c>
      <c r="AO166" s="240"/>
      <c r="AP166" s="240"/>
      <c r="AQ166" s="240"/>
      <c r="AR166" s="240"/>
      <c r="AS166" s="240"/>
      <c r="AT166" s="240"/>
      <c r="AU166" s="249">
        <v>0</v>
      </c>
      <c r="AV166" s="240"/>
      <c r="AW166" s="240"/>
      <c r="AX166" s="240"/>
      <c r="AY166" s="240"/>
      <c r="AZ166" s="240"/>
      <c r="BA166" s="240"/>
      <c r="BB166" s="249">
        <v>1</v>
      </c>
      <c r="BC166" s="240"/>
      <c r="BD166" s="240"/>
      <c r="BE166" s="240"/>
      <c r="BF166" s="240"/>
      <c r="BG166" s="240"/>
      <c r="BH166" s="240"/>
      <c r="BI166" s="249">
        <v>8</v>
      </c>
      <c r="BJ166" s="240"/>
      <c r="BK166" s="240"/>
      <c r="BL166" s="240"/>
      <c r="BM166" s="240"/>
      <c r="BN166" s="240"/>
      <c r="BO166" s="240"/>
      <c r="BP166" s="249">
        <v>75</v>
      </c>
      <c r="BQ166" s="240"/>
      <c r="BR166" s="240"/>
      <c r="BS166" s="240"/>
      <c r="BT166" s="240"/>
      <c r="BU166" s="240"/>
      <c r="BV166" s="240"/>
      <c r="BW166" s="249">
        <v>445</v>
      </c>
      <c r="BX166" s="240"/>
      <c r="BY166" s="240"/>
      <c r="BZ166" s="240"/>
      <c r="CA166" s="240"/>
      <c r="CB166" s="240"/>
      <c r="CC166" s="240"/>
      <c r="CD166" s="249">
        <v>805</v>
      </c>
      <c r="CE166" s="240"/>
      <c r="CF166" s="240"/>
      <c r="CG166" s="240"/>
      <c r="CH166" s="240"/>
      <c r="CI166" s="240"/>
      <c r="CJ166" s="240"/>
      <c r="CK166" s="249">
        <v>1020</v>
      </c>
      <c r="CL166" s="240"/>
      <c r="CM166" s="240"/>
      <c r="CN166" s="240"/>
      <c r="CO166" s="240"/>
      <c r="CP166" s="240"/>
      <c r="CQ166" s="240"/>
      <c r="CR166" s="249">
        <v>883</v>
      </c>
      <c r="CS166" s="240"/>
      <c r="CT166" s="240"/>
      <c r="CU166" s="240"/>
      <c r="CV166" s="240"/>
      <c r="CW166" s="240"/>
      <c r="CX166" s="240"/>
      <c r="CY166" s="249">
        <v>555</v>
      </c>
      <c r="CZ166" s="240"/>
      <c r="DA166" s="240"/>
      <c r="DB166" s="240"/>
      <c r="DC166" s="240"/>
      <c r="DD166" s="240"/>
      <c r="DE166" s="240"/>
      <c r="DF166" s="249">
        <v>357</v>
      </c>
      <c r="DG166" s="240"/>
      <c r="DH166" s="240"/>
      <c r="DI166" s="240"/>
      <c r="DJ166" s="240"/>
      <c r="DK166" s="240"/>
      <c r="DL166" s="240"/>
      <c r="DM166" s="249">
        <v>292</v>
      </c>
      <c r="DN166" s="240"/>
      <c r="DO166" s="240"/>
      <c r="DP166" s="240"/>
      <c r="DQ166" s="240"/>
      <c r="DR166" s="240"/>
      <c r="DS166" s="240"/>
      <c r="DT166" s="249">
        <v>215</v>
      </c>
      <c r="DU166" s="240"/>
      <c r="DV166" s="240"/>
      <c r="DW166" s="240"/>
      <c r="DX166" s="240"/>
      <c r="DY166" s="240"/>
      <c r="DZ166" s="240"/>
      <c r="EA166" s="249">
        <v>133</v>
      </c>
      <c r="EB166" s="240"/>
      <c r="EC166" s="240"/>
      <c r="ED166" s="240"/>
      <c r="EE166" s="240"/>
      <c r="EF166" s="240"/>
      <c r="EG166" s="240"/>
      <c r="EH166" s="249">
        <v>133</v>
      </c>
      <c r="EI166" s="240"/>
      <c r="EJ166" s="240"/>
      <c r="EK166" s="240"/>
      <c r="EL166" s="240"/>
      <c r="EM166" s="240"/>
      <c r="EN166" s="240"/>
      <c r="EO166" s="249"/>
      <c r="EP166" s="240"/>
      <c r="EQ166" s="240"/>
      <c r="ER166" s="240"/>
      <c r="ES166" s="240"/>
      <c r="ET166" s="240"/>
      <c r="EU166" s="240"/>
      <c r="EV166" s="249"/>
      <c r="EW166" s="240"/>
      <c r="EX166" s="240"/>
      <c r="EY166" s="240"/>
      <c r="EZ166" s="240"/>
      <c r="FA166" s="240"/>
      <c r="FB166" s="240"/>
      <c r="FC166" s="271"/>
      <c r="FD166" s="247"/>
      <c r="FE166" s="247"/>
      <c r="FF166" s="247"/>
      <c r="FG166" s="247"/>
      <c r="FH166" s="247"/>
    </row>
    <row r="167" spans="1:164" s="136" customFormat="1" ht="15.75" customHeight="1" x14ac:dyDescent="0.25">
      <c r="A167" s="116"/>
      <c r="B167" s="116"/>
      <c r="C167" s="237" t="s">
        <v>2096</v>
      </c>
      <c r="D167" s="240"/>
      <c r="E167" s="249">
        <v>0</v>
      </c>
      <c r="F167" s="240"/>
      <c r="G167" s="240"/>
      <c r="H167" s="240"/>
      <c r="I167" s="240"/>
      <c r="J167" s="240"/>
      <c r="K167" s="240"/>
      <c r="L167" s="249">
        <v>0</v>
      </c>
      <c r="M167" s="240"/>
      <c r="N167" s="240"/>
      <c r="O167" s="240"/>
      <c r="P167" s="240"/>
      <c r="Q167" s="240"/>
      <c r="R167" s="240"/>
      <c r="S167" s="249">
        <v>0</v>
      </c>
      <c r="T167" s="240"/>
      <c r="U167" s="240"/>
      <c r="V167" s="240"/>
      <c r="W167" s="240"/>
      <c r="X167" s="240"/>
      <c r="Y167" s="240"/>
      <c r="Z167" s="249">
        <v>0</v>
      </c>
      <c r="AA167" s="240"/>
      <c r="AB167" s="240"/>
      <c r="AC167" s="240"/>
      <c r="AD167" s="240"/>
      <c r="AE167" s="240"/>
      <c r="AF167" s="240"/>
      <c r="AG167" s="249">
        <v>0</v>
      </c>
      <c r="AH167" s="240"/>
      <c r="AI167" s="240"/>
      <c r="AJ167" s="240"/>
      <c r="AK167" s="240"/>
      <c r="AL167" s="240"/>
      <c r="AM167" s="240"/>
      <c r="AN167" s="249">
        <v>0</v>
      </c>
      <c r="AO167" s="240"/>
      <c r="AP167" s="240"/>
      <c r="AQ167" s="240"/>
      <c r="AR167" s="240"/>
      <c r="AS167" s="240"/>
      <c r="AT167" s="240"/>
      <c r="AU167" s="249">
        <v>0</v>
      </c>
      <c r="AV167" s="240"/>
      <c r="AW167" s="240"/>
      <c r="AX167" s="240"/>
      <c r="AY167" s="240"/>
      <c r="AZ167" s="240"/>
      <c r="BA167" s="240"/>
      <c r="BB167" s="249">
        <v>1</v>
      </c>
      <c r="BC167" s="240"/>
      <c r="BD167" s="240"/>
      <c r="BE167" s="240"/>
      <c r="BF167" s="240"/>
      <c r="BG167" s="240"/>
      <c r="BH167" s="240"/>
      <c r="BI167" s="249">
        <v>25</v>
      </c>
      <c r="BJ167" s="240"/>
      <c r="BK167" s="240"/>
      <c r="BL167" s="240"/>
      <c r="BM167" s="240"/>
      <c r="BN167" s="240"/>
      <c r="BO167" s="240"/>
      <c r="BP167" s="249">
        <v>113</v>
      </c>
      <c r="BQ167" s="240"/>
      <c r="BR167" s="240"/>
      <c r="BS167" s="240"/>
      <c r="BT167" s="240"/>
      <c r="BU167" s="240"/>
      <c r="BV167" s="240"/>
      <c r="BW167" s="249">
        <v>701</v>
      </c>
      <c r="BX167" s="240"/>
      <c r="BY167" s="240"/>
      <c r="BZ167" s="240"/>
      <c r="CA167" s="240"/>
      <c r="CB167" s="240"/>
      <c r="CC167" s="240"/>
      <c r="CD167" s="249">
        <v>1219</v>
      </c>
      <c r="CE167" s="240"/>
      <c r="CF167" s="240"/>
      <c r="CG167" s="240"/>
      <c r="CH167" s="240"/>
      <c r="CI167" s="240"/>
      <c r="CJ167" s="240"/>
      <c r="CK167" s="249">
        <v>1527</v>
      </c>
      <c r="CL167" s="240"/>
      <c r="CM167" s="240"/>
      <c r="CN167" s="240"/>
      <c r="CO167" s="240"/>
      <c r="CP167" s="240"/>
      <c r="CQ167" s="240"/>
      <c r="CR167" s="249">
        <v>1296</v>
      </c>
      <c r="CS167" s="240"/>
      <c r="CT167" s="240"/>
      <c r="CU167" s="240"/>
      <c r="CV167" s="240"/>
      <c r="CW167" s="240"/>
      <c r="CX167" s="240"/>
      <c r="CY167" s="249">
        <v>891</v>
      </c>
      <c r="CZ167" s="240"/>
      <c r="DA167" s="240"/>
      <c r="DB167" s="240"/>
      <c r="DC167" s="240"/>
      <c r="DD167" s="240"/>
      <c r="DE167" s="240"/>
      <c r="DF167" s="249">
        <v>540</v>
      </c>
      <c r="DG167" s="240"/>
      <c r="DH167" s="240"/>
      <c r="DI167" s="240"/>
      <c r="DJ167" s="240"/>
      <c r="DK167" s="240"/>
      <c r="DL167" s="240"/>
      <c r="DM167" s="249">
        <v>536</v>
      </c>
      <c r="DN167" s="240"/>
      <c r="DO167" s="240"/>
      <c r="DP167" s="240"/>
      <c r="DQ167" s="240"/>
      <c r="DR167" s="240"/>
      <c r="DS167" s="240"/>
      <c r="DT167" s="249">
        <v>330</v>
      </c>
      <c r="DU167" s="240"/>
      <c r="DV167" s="240"/>
      <c r="DW167" s="240"/>
      <c r="DX167" s="240"/>
      <c r="DY167" s="240"/>
      <c r="DZ167" s="240"/>
      <c r="EA167" s="249">
        <v>242</v>
      </c>
      <c r="EB167" s="240"/>
      <c r="EC167" s="240"/>
      <c r="ED167" s="240"/>
      <c r="EE167" s="240"/>
      <c r="EF167" s="240"/>
      <c r="EG167" s="240"/>
      <c r="EH167" s="249">
        <v>227</v>
      </c>
      <c r="EI167" s="240"/>
      <c r="EJ167" s="240"/>
      <c r="EK167" s="240"/>
      <c r="EL167" s="240"/>
      <c r="EM167" s="240"/>
      <c r="EN167" s="240"/>
      <c r="EO167" s="249"/>
      <c r="EP167" s="240"/>
      <c r="EQ167" s="240"/>
      <c r="ER167" s="240"/>
      <c r="ES167" s="240"/>
      <c r="ET167" s="240"/>
      <c r="EU167" s="240"/>
      <c r="EV167" s="249"/>
      <c r="EW167" s="240"/>
      <c r="EX167" s="240"/>
      <c r="EY167" s="240"/>
      <c r="EZ167" s="240"/>
      <c r="FA167" s="240"/>
      <c r="FB167" s="240"/>
      <c r="FC167" s="271"/>
      <c r="FD167" s="247"/>
      <c r="FE167" s="247"/>
      <c r="FF167" s="247"/>
      <c r="FG167" s="247"/>
      <c r="FH167" s="247"/>
    </row>
    <row r="168" spans="1:164" s="136" customFormat="1" ht="15.75" customHeight="1" x14ac:dyDescent="0.25">
      <c r="A168" s="116"/>
      <c r="B168" s="116"/>
      <c r="C168" s="237" t="s">
        <v>2097</v>
      </c>
      <c r="D168" s="240"/>
      <c r="E168" s="249">
        <v>0</v>
      </c>
      <c r="F168" s="240"/>
      <c r="G168" s="240"/>
      <c r="H168" s="240"/>
      <c r="I168" s="240"/>
      <c r="J168" s="240"/>
      <c r="K168" s="240"/>
      <c r="L168" s="249">
        <v>0</v>
      </c>
      <c r="M168" s="240"/>
      <c r="N168" s="240"/>
      <c r="O168" s="240"/>
      <c r="P168" s="240"/>
      <c r="Q168" s="240"/>
      <c r="R168" s="240"/>
      <c r="S168" s="249">
        <v>0</v>
      </c>
      <c r="T168" s="240"/>
      <c r="U168" s="240"/>
      <c r="V168" s="240"/>
      <c r="W168" s="240"/>
      <c r="X168" s="240"/>
      <c r="Y168" s="240"/>
      <c r="Z168" s="249">
        <v>0</v>
      </c>
      <c r="AA168" s="240"/>
      <c r="AB168" s="240"/>
      <c r="AC168" s="240"/>
      <c r="AD168" s="240"/>
      <c r="AE168" s="240"/>
      <c r="AF168" s="240"/>
      <c r="AG168" s="249">
        <v>0</v>
      </c>
      <c r="AH168" s="240"/>
      <c r="AI168" s="240"/>
      <c r="AJ168" s="240"/>
      <c r="AK168" s="240"/>
      <c r="AL168" s="240"/>
      <c r="AM168" s="240"/>
      <c r="AN168" s="249">
        <v>0</v>
      </c>
      <c r="AO168" s="240"/>
      <c r="AP168" s="240"/>
      <c r="AQ168" s="240"/>
      <c r="AR168" s="240"/>
      <c r="AS168" s="240"/>
      <c r="AT168" s="240"/>
      <c r="AU168" s="249">
        <v>0</v>
      </c>
      <c r="AV168" s="240"/>
      <c r="AW168" s="240"/>
      <c r="AX168" s="240"/>
      <c r="AY168" s="240"/>
      <c r="AZ168" s="240"/>
      <c r="BA168" s="240"/>
      <c r="BB168" s="249">
        <v>3</v>
      </c>
      <c r="BC168" s="240"/>
      <c r="BD168" s="240"/>
      <c r="BE168" s="240"/>
      <c r="BF168" s="240"/>
      <c r="BG168" s="240"/>
      <c r="BH168" s="240"/>
      <c r="BI168" s="249">
        <v>35</v>
      </c>
      <c r="BJ168" s="240"/>
      <c r="BK168" s="240"/>
      <c r="BL168" s="240"/>
      <c r="BM168" s="240"/>
      <c r="BN168" s="240"/>
      <c r="BO168" s="240"/>
      <c r="BP168" s="249">
        <v>207</v>
      </c>
      <c r="BQ168" s="240"/>
      <c r="BR168" s="240"/>
      <c r="BS168" s="240"/>
      <c r="BT168" s="240"/>
      <c r="BU168" s="240"/>
      <c r="BV168" s="240"/>
      <c r="BW168" s="249">
        <v>1352</v>
      </c>
      <c r="BX168" s="240"/>
      <c r="BY168" s="240"/>
      <c r="BZ168" s="240"/>
      <c r="CA168" s="240"/>
      <c r="CB168" s="240"/>
      <c r="CC168" s="240"/>
      <c r="CD168" s="249">
        <v>2467</v>
      </c>
      <c r="CE168" s="240"/>
      <c r="CF168" s="240"/>
      <c r="CG168" s="240"/>
      <c r="CH168" s="240"/>
      <c r="CI168" s="240"/>
      <c r="CJ168" s="240"/>
      <c r="CK168" s="249">
        <v>3089</v>
      </c>
      <c r="CL168" s="240"/>
      <c r="CM168" s="240"/>
      <c r="CN168" s="240"/>
      <c r="CO168" s="240"/>
      <c r="CP168" s="240"/>
      <c r="CQ168" s="240"/>
      <c r="CR168" s="249">
        <v>2877</v>
      </c>
      <c r="CS168" s="240"/>
      <c r="CT168" s="240"/>
      <c r="CU168" s="240"/>
      <c r="CV168" s="240"/>
      <c r="CW168" s="240"/>
      <c r="CX168" s="240"/>
      <c r="CY168" s="249">
        <v>2045</v>
      </c>
      <c r="CZ168" s="240"/>
      <c r="DA168" s="240"/>
      <c r="DB168" s="240"/>
      <c r="DC168" s="240"/>
      <c r="DD168" s="240"/>
      <c r="DE168" s="240"/>
      <c r="DF168" s="249">
        <v>1414</v>
      </c>
      <c r="DG168" s="240"/>
      <c r="DH168" s="240"/>
      <c r="DI168" s="240"/>
      <c r="DJ168" s="240"/>
      <c r="DK168" s="240"/>
      <c r="DL168" s="240"/>
      <c r="DM168" s="249">
        <v>1271</v>
      </c>
      <c r="DN168" s="240"/>
      <c r="DO168" s="240"/>
      <c r="DP168" s="240"/>
      <c r="DQ168" s="240"/>
      <c r="DR168" s="240"/>
      <c r="DS168" s="240"/>
      <c r="DT168" s="249">
        <v>856</v>
      </c>
      <c r="DU168" s="240"/>
      <c r="DV168" s="240"/>
      <c r="DW168" s="240"/>
      <c r="DX168" s="240"/>
      <c r="DY168" s="240"/>
      <c r="DZ168" s="240"/>
      <c r="EA168" s="249">
        <v>656</v>
      </c>
      <c r="EB168" s="240"/>
      <c r="EC168" s="240"/>
      <c r="ED168" s="240"/>
      <c r="EE168" s="240"/>
      <c r="EF168" s="240"/>
      <c r="EG168" s="240"/>
      <c r="EH168" s="249">
        <v>527</v>
      </c>
      <c r="EI168" s="240"/>
      <c r="EJ168" s="240"/>
      <c r="EK168" s="240"/>
      <c r="EL168" s="240"/>
      <c r="EM168" s="240"/>
      <c r="EN168" s="240"/>
      <c r="EO168" s="249"/>
      <c r="EP168" s="240"/>
      <c r="EQ168" s="240"/>
      <c r="ER168" s="240"/>
      <c r="ES168" s="240"/>
      <c r="ET168" s="240"/>
      <c r="EU168" s="240"/>
      <c r="EV168" s="249"/>
      <c r="EW168" s="240"/>
      <c r="EX168" s="240"/>
      <c r="EY168" s="240"/>
      <c r="EZ168" s="240"/>
      <c r="FA168" s="240"/>
      <c r="FB168" s="240"/>
      <c r="FC168" s="271"/>
      <c r="FD168" s="247"/>
      <c r="FE168" s="247"/>
      <c r="FF168" s="247"/>
      <c r="FG168" s="247"/>
      <c r="FH168" s="247"/>
    </row>
    <row r="169" spans="1:164" s="136" customFormat="1" ht="15.75" customHeight="1" x14ac:dyDescent="0.25">
      <c r="A169" s="116"/>
      <c r="B169" s="116"/>
      <c r="C169" s="237" t="s">
        <v>2098</v>
      </c>
      <c r="D169" s="240"/>
      <c r="E169" s="249">
        <v>0</v>
      </c>
      <c r="F169" s="240"/>
      <c r="G169" s="240"/>
      <c r="H169" s="240"/>
      <c r="I169" s="240"/>
      <c r="J169" s="240"/>
      <c r="K169" s="240"/>
      <c r="L169" s="249">
        <v>0</v>
      </c>
      <c r="M169" s="240"/>
      <c r="N169" s="240"/>
      <c r="O169" s="240"/>
      <c r="P169" s="240"/>
      <c r="Q169" s="240"/>
      <c r="R169" s="240"/>
      <c r="S169" s="249">
        <v>0</v>
      </c>
      <c r="T169" s="240"/>
      <c r="U169" s="240"/>
      <c r="V169" s="240"/>
      <c r="W169" s="240"/>
      <c r="X169" s="240"/>
      <c r="Y169" s="240"/>
      <c r="Z169" s="249">
        <v>0</v>
      </c>
      <c r="AA169" s="240"/>
      <c r="AB169" s="240"/>
      <c r="AC169" s="240"/>
      <c r="AD169" s="240"/>
      <c r="AE169" s="240"/>
      <c r="AF169" s="240"/>
      <c r="AG169" s="249">
        <v>0</v>
      </c>
      <c r="AH169" s="240"/>
      <c r="AI169" s="240"/>
      <c r="AJ169" s="240"/>
      <c r="AK169" s="240"/>
      <c r="AL169" s="240"/>
      <c r="AM169" s="240"/>
      <c r="AN169" s="249">
        <v>0</v>
      </c>
      <c r="AO169" s="240"/>
      <c r="AP169" s="240"/>
      <c r="AQ169" s="240"/>
      <c r="AR169" s="240"/>
      <c r="AS169" s="240"/>
      <c r="AT169" s="240"/>
      <c r="AU169" s="249">
        <v>0</v>
      </c>
      <c r="AV169" s="240"/>
      <c r="AW169" s="240"/>
      <c r="AX169" s="240"/>
      <c r="AY169" s="240"/>
      <c r="AZ169" s="240"/>
      <c r="BA169" s="240"/>
      <c r="BB169" s="249">
        <v>0</v>
      </c>
      <c r="BC169" s="240"/>
      <c r="BD169" s="240"/>
      <c r="BE169" s="240"/>
      <c r="BF169" s="240"/>
      <c r="BG169" s="240"/>
      <c r="BH169" s="240"/>
      <c r="BI169" s="249">
        <v>44</v>
      </c>
      <c r="BJ169" s="240"/>
      <c r="BK169" s="240"/>
      <c r="BL169" s="240"/>
      <c r="BM169" s="240"/>
      <c r="BN169" s="240"/>
      <c r="BO169" s="240"/>
      <c r="BP169" s="249">
        <v>205</v>
      </c>
      <c r="BQ169" s="240"/>
      <c r="BR169" s="240"/>
      <c r="BS169" s="240"/>
      <c r="BT169" s="240"/>
      <c r="BU169" s="240"/>
      <c r="BV169" s="240"/>
      <c r="BW169" s="249">
        <v>1254</v>
      </c>
      <c r="BX169" s="240"/>
      <c r="BY169" s="240"/>
      <c r="BZ169" s="240"/>
      <c r="CA169" s="240"/>
      <c r="CB169" s="240"/>
      <c r="CC169" s="240"/>
      <c r="CD169" s="249">
        <v>2320</v>
      </c>
      <c r="CE169" s="240"/>
      <c r="CF169" s="240"/>
      <c r="CG169" s="240"/>
      <c r="CH169" s="240"/>
      <c r="CI169" s="240"/>
      <c r="CJ169" s="240"/>
      <c r="CK169" s="249">
        <v>3753</v>
      </c>
      <c r="CL169" s="240"/>
      <c r="CM169" s="240"/>
      <c r="CN169" s="240"/>
      <c r="CO169" s="240"/>
      <c r="CP169" s="240"/>
      <c r="CQ169" s="240"/>
      <c r="CR169" s="249">
        <v>3841</v>
      </c>
      <c r="CS169" s="240"/>
      <c r="CT169" s="240"/>
      <c r="CU169" s="240"/>
      <c r="CV169" s="240"/>
      <c r="CW169" s="240"/>
      <c r="CX169" s="240"/>
      <c r="CY169" s="249">
        <v>3134</v>
      </c>
      <c r="CZ169" s="240"/>
      <c r="DA169" s="240"/>
      <c r="DB169" s="240"/>
      <c r="DC169" s="240"/>
      <c r="DD169" s="240"/>
      <c r="DE169" s="240"/>
      <c r="DF169" s="249">
        <v>2071</v>
      </c>
      <c r="DG169" s="240"/>
      <c r="DH169" s="240"/>
      <c r="DI169" s="240"/>
      <c r="DJ169" s="240"/>
      <c r="DK169" s="240"/>
      <c r="DL169" s="240"/>
      <c r="DM169" s="249">
        <v>2079</v>
      </c>
      <c r="DN169" s="240"/>
      <c r="DO169" s="240"/>
      <c r="DP169" s="240"/>
      <c r="DQ169" s="240"/>
      <c r="DR169" s="240"/>
      <c r="DS169" s="240"/>
      <c r="DT169" s="249">
        <v>1441</v>
      </c>
      <c r="DU169" s="240"/>
      <c r="DV169" s="240"/>
      <c r="DW169" s="240"/>
      <c r="DX169" s="240"/>
      <c r="DY169" s="240"/>
      <c r="DZ169" s="240"/>
      <c r="EA169" s="249">
        <v>961</v>
      </c>
      <c r="EB169" s="240"/>
      <c r="EC169" s="240"/>
      <c r="ED169" s="240"/>
      <c r="EE169" s="240"/>
      <c r="EF169" s="240"/>
      <c r="EG169" s="240"/>
      <c r="EH169" s="249">
        <v>791</v>
      </c>
      <c r="EI169" s="240"/>
      <c r="EJ169" s="240"/>
      <c r="EK169" s="240"/>
      <c r="EL169" s="240"/>
      <c r="EM169" s="240"/>
      <c r="EN169" s="240"/>
      <c r="EO169" s="249"/>
      <c r="EP169" s="240"/>
      <c r="EQ169" s="240"/>
      <c r="ER169" s="240"/>
      <c r="ES169" s="240"/>
      <c r="ET169" s="240"/>
      <c r="EU169" s="240"/>
      <c r="EV169" s="249"/>
      <c r="EW169" s="240"/>
      <c r="EX169" s="240"/>
      <c r="EY169" s="240"/>
      <c r="EZ169" s="240"/>
      <c r="FA169" s="240"/>
      <c r="FB169" s="240"/>
      <c r="FC169" s="271"/>
      <c r="FD169" s="247"/>
      <c r="FE169" s="247"/>
      <c r="FF169" s="247"/>
      <c r="FG169" s="247"/>
      <c r="FH169" s="247"/>
    </row>
    <row r="170" spans="1:164" s="136" customFormat="1" ht="15.75" customHeight="1" x14ac:dyDescent="0.25">
      <c r="A170" s="116"/>
      <c r="B170" s="116"/>
      <c r="C170" s="141" t="s">
        <v>2103</v>
      </c>
      <c r="D170" s="159"/>
      <c r="E170" s="159">
        <f>SUM(E163:E169)-E127</f>
        <v>0</v>
      </c>
      <c r="F170" s="159"/>
      <c r="G170" s="159"/>
      <c r="H170" s="159"/>
      <c r="I170" s="159"/>
      <c r="J170" s="159"/>
      <c r="K170" s="159"/>
      <c r="L170" s="159">
        <f>SUM(L163:L169)-L127</f>
        <v>0</v>
      </c>
      <c r="M170" s="159"/>
      <c r="N170" s="159"/>
      <c r="O170" s="159"/>
      <c r="P170" s="159"/>
      <c r="Q170" s="159"/>
      <c r="R170" s="159"/>
      <c r="S170" s="159">
        <f>SUM(S163:S169)-S127</f>
        <v>0</v>
      </c>
      <c r="T170" s="159"/>
      <c r="U170" s="159"/>
      <c r="V170" s="159"/>
      <c r="W170" s="159"/>
      <c r="X170" s="159"/>
      <c r="Y170" s="159"/>
      <c r="Z170" s="159">
        <f>SUM(Z163:Z169)-Z127</f>
        <v>0</v>
      </c>
      <c r="AA170" s="159"/>
      <c r="AB170" s="159"/>
      <c r="AC170" s="159"/>
      <c r="AD170" s="159"/>
      <c r="AE170" s="159"/>
      <c r="AF170" s="159"/>
      <c r="AG170" s="159">
        <f>SUM(AG163:AG169)-AG127</f>
        <v>0</v>
      </c>
      <c r="AH170" s="159"/>
      <c r="AI170" s="159"/>
      <c r="AJ170" s="159"/>
      <c r="AK170" s="159"/>
      <c r="AL170" s="159"/>
      <c r="AM170" s="159"/>
      <c r="AN170" s="159">
        <f>SUM(AN163:AN169)-AN127</f>
        <v>0</v>
      </c>
      <c r="AO170" s="159"/>
      <c r="AP170" s="159"/>
      <c r="AQ170" s="159"/>
      <c r="AR170" s="159"/>
      <c r="AS170" s="159"/>
      <c r="AT170" s="159"/>
      <c r="AU170" s="159">
        <f>SUM(AU163:AU169)-AU127</f>
        <v>0</v>
      </c>
      <c r="AV170" s="159"/>
      <c r="AW170" s="159"/>
      <c r="AX170" s="159"/>
      <c r="AY170" s="159"/>
      <c r="AZ170" s="159"/>
      <c r="BA170" s="159"/>
      <c r="BB170" s="159">
        <f>SUM(BB163:BB169)-BB127</f>
        <v>0</v>
      </c>
      <c r="BC170" s="159"/>
      <c r="BD170" s="159"/>
      <c r="BE170" s="159"/>
      <c r="BF170" s="159"/>
      <c r="BG170" s="159"/>
      <c r="BH170" s="159"/>
      <c r="BI170" s="159">
        <f>SUM(BI163:BI169)-BI127</f>
        <v>0</v>
      </c>
      <c r="BJ170" s="159"/>
      <c r="BK170" s="159"/>
      <c r="BL170" s="159"/>
      <c r="BM170" s="159"/>
      <c r="BN170" s="159"/>
      <c r="BO170" s="159"/>
      <c r="BP170" s="159">
        <f>SUM(BP163:BP169)-BP127</f>
        <v>0</v>
      </c>
      <c r="BQ170" s="159"/>
      <c r="BR170" s="159"/>
      <c r="BS170" s="159"/>
      <c r="BT170" s="159"/>
      <c r="BU170" s="159"/>
      <c r="BV170" s="159"/>
      <c r="BW170" s="159">
        <f>SUM(BW163:BW169)-BW127</f>
        <v>0</v>
      </c>
      <c r="BX170" s="159"/>
      <c r="BY170" s="159"/>
      <c r="BZ170" s="159"/>
      <c r="CA170" s="159"/>
      <c r="CB170" s="159"/>
      <c r="CC170" s="159"/>
      <c r="CD170" s="159">
        <f>SUM(CD163:CD169)-CD127</f>
        <v>0</v>
      </c>
      <c r="CE170" s="159"/>
      <c r="CF170" s="159"/>
      <c r="CG170" s="159"/>
      <c r="CH170" s="159"/>
      <c r="CI170" s="159"/>
      <c r="CJ170" s="159"/>
      <c r="CK170" s="159">
        <f>SUM(CK163:CK169)-CK127</f>
        <v>0</v>
      </c>
      <c r="CL170" s="159"/>
      <c r="CM170" s="159"/>
      <c r="CN170" s="159"/>
      <c r="CO170" s="159"/>
      <c r="CP170" s="159"/>
      <c r="CQ170" s="159"/>
      <c r="CR170" s="159">
        <f>SUM(CR163:CR169)-CR127</f>
        <v>0</v>
      </c>
      <c r="CS170" s="159"/>
      <c r="CT170" s="159"/>
      <c r="CU170" s="159"/>
      <c r="CV170" s="159"/>
      <c r="CW170" s="159"/>
      <c r="CX170" s="159"/>
      <c r="CY170" s="159">
        <f>SUM(CY163:CY169)-CY127</f>
        <v>0</v>
      </c>
      <c r="CZ170" s="159"/>
      <c r="DA170" s="159"/>
      <c r="DB170" s="159"/>
      <c r="DC170" s="159"/>
      <c r="DD170" s="159"/>
      <c r="DE170" s="159"/>
      <c r="DF170" s="159">
        <f>SUM(DF163:DF169)-DF127</f>
        <v>0</v>
      </c>
      <c r="DG170" s="159"/>
      <c r="DH170" s="159"/>
      <c r="DI170" s="159"/>
      <c r="DJ170" s="159"/>
      <c r="DK170" s="159"/>
      <c r="DL170" s="159"/>
      <c r="DM170" s="159">
        <f>SUM(DM163:DM169)-DM127</f>
        <v>0</v>
      </c>
      <c r="DN170" s="159"/>
      <c r="DO170" s="159"/>
      <c r="DP170" s="159"/>
      <c r="DQ170" s="159"/>
      <c r="DR170" s="159"/>
      <c r="DS170" s="159"/>
      <c r="DT170" s="159">
        <f>SUM(DT163:DT169)-DT127</f>
        <v>0</v>
      </c>
      <c r="DU170" s="159"/>
      <c r="DV170" s="159"/>
      <c r="DW170" s="159"/>
      <c r="DX170" s="159"/>
      <c r="DY170" s="159"/>
      <c r="DZ170" s="159"/>
      <c r="EA170" s="159">
        <f>SUM(EA163:EA169)-EA127</f>
        <v>0</v>
      </c>
      <c r="EB170" s="159"/>
      <c r="EC170" s="159"/>
      <c r="ED170" s="159"/>
      <c r="EE170" s="159"/>
      <c r="EF170" s="159"/>
      <c r="EG170" s="159"/>
      <c r="EH170" s="159">
        <f>SUM(EH163:EH169)-EH127</f>
        <v>0</v>
      </c>
      <c r="EI170" s="159"/>
      <c r="EJ170" s="159"/>
      <c r="EK170" s="159"/>
      <c r="EL170" s="159"/>
      <c r="EM170" s="159"/>
      <c r="EN170" s="159"/>
      <c r="EO170" s="159"/>
      <c r="EP170" s="159"/>
      <c r="EQ170" s="159"/>
      <c r="ER170" s="159"/>
      <c r="ES170" s="159"/>
      <c r="ET170" s="159"/>
      <c r="EU170" s="159"/>
      <c r="EV170" s="159"/>
      <c r="EW170" s="159"/>
      <c r="EX170" s="159"/>
      <c r="EY170" s="159"/>
      <c r="EZ170" s="159"/>
      <c r="FA170" s="159"/>
      <c r="FB170" s="159"/>
      <c r="FC170" s="303" t="s">
        <v>2345</v>
      </c>
      <c r="FD170" s="274"/>
      <c r="FE170" s="274"/>
      <c r="FF170" s="274"/>
      <c r="FG170" s="282"/>
      <c r="FH170" s="247"/>
    </row>
    <row r="171" spans="1:164" s="136" customFormat="1" ht="15.75" customHeight="1" x14ac:dyDescent="0.25">
      <c r="A171" s="116"/>
      <c r="B171" s="116"/>
      <c r="C171" s="221"/>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34"/>
      <c r="BE171" s="134"/>
      <c r="BF171" s="134"/>
      <c r="BG171" s="134"/>
      <c r="BH171" s="134"/>
      <c r="BI171" s="134"/>
      <c r="BJ171" s="134"/>
      <c r="BK171" s="134"/>
      <c r="BL171" s="134"/>
      <c r="BM171" s="134"/>
      <c r="BN171" s="134"/>
      <c r="BO171" s="134"/>
      <c r="BP171" s="134"/>
      <c r="BQ171" s="134"/>
      <c r="BR171" s="134"/>
      <c r="BS171" s="134"/>
      <c r="BT171" s="134"/>
      <c r="BU171" s="134"/>
      <c r="BV171" s="134"/>
      <c r="BW171" s="134"/>
      <c r="BX171" s="134"/>
      <c r="BY171" s="134"/>
      <c r="BZ171" s="134"/>
      <c r="CA171" s="134"/>
      <c r="CB171" s="134"/>
      <c r="CC171" s="134"/>
      <c r="CD171" s="134"/>
      <c r="CE171" s="134"/>
      <c r="CF171" s="134"/>
      <c r="CG171" s="134"/>
      <c r="CH171" s="134"/>
      <c r="CI171" s="134"/>
      <c r="CJ171" s="134"/>
      <c r="CK171" s="134"/>
      <c r="CL171" s="134"/>
      <c r="CM171" s="134"/>
      <c r="CN171" s="134"/>
      <c r="CO171" s="134"/>
      <c r="CP171" s="134"/>
      <c r="CQ171" s="134"/>
      <c r="CR171" s="134"/>
      <c r="CS171" s="134"/>
      <c r="CT171" s="134"/>
      <c r="CU171" s="134"/>
      <c r="CV171" s="134"/>
      <c r="CW171" s="134"/>
      <c r="CX171" s="134"/>
      <c r="CY171" s="134"/>
      <c r="CZ171" s="134"/>
      <c r="DA171" s="134"/>
      <c r="DB171" s="134"/>
      <c r="DC171" s="134"/>
      <c r="DD171" s="134"/>
      <c r="DE171" s="134"/>
      <c r="DF171" s="134"/>
      <c r="DG171" s="134"/>
      <c r="DH171" s="134"/>
      <c r="DI171" s="134"/>
      <c r="DJ171" s="134"/>
      <c r="DK171" s="134"/>
      <c r="DL171" s="134"/>
      <c r="DM171" s="134"/>
      <c r="DN171" s="134"/>
      <c r="DO171" s="134"/>
      <c r="DP171" s="134"/>
      <c r="DQ171" s="134"/>
      <c r="DR171" s="134"/>
      <c r="DS171" s="134"/>
      <c r="DT171" s="134"/>
      <c r="DU171" s="134"/>
      <c r="DV171" s="134"/>
      <c r="DW171" s="134"/>
      <c r="DX171" s="134"/>
      <c r="DY171" s="134"/>
      <c r="DZ171" s="134"/>
      <c r="EA171" s="134"/>
      <c r="EB171" s="134"/>
      <c r="EC171" s="134"/>
      <c r="ED171" s="134"/>
      <c r="EE171" s="134"/>
      <c r="EF171" s="134"/>
      <c r="EG171" s="134"/>
      <c r="EH171" s="134"/>
      <c r="EI171" s="134"/>
      <c r="EJ171" s="134"/>
      <c r="EK171" s="134"/>
      <c r="EL171" s="134"/>
      <c r="EM171" s="134"/>
      <c r="EN171" s="134"/>
      <c r="EO171" s="134"/>
      <c r="EP171" s="134"/>
      <c r="EQ171" s="134"/>
      <c r="ER171" s="134"/>
      <c r="ES171" s="134"/>
      <c r="ET171" s="134"/>
      <c r="EU171" s="134"/>
      <c r="EV171" s="134"/>
      <c r="EW171" s="134"/>
      <c r="EX171" s="134"/>
      <c r="EY171" s="134"/>
      <c r="EZ171" s="116"/>
      <c r="FA171" s="116"/>
      <c r="FB171" s="116"/>
      <c r="FC171" s="255" t="s">
        <v>2126</v>
      </c>
      <c r="FD171" s="267" t="s">
        <v>2051</v>
      </c>
      <c r="FE171" s="267"/>
      <c r="FF171" s="267" t="s">
        <v>2114</v>
      </c>
      <c r="FG171" s="278" t="s">
        <v>2115</v>
      </c>
      <c r="FH171" s="290"/>
    </row>
    <row r="172" spans="1:164" s="136" customFormat="1" ht="15.75" customHeight="1" x14ac:dyDescent="0.25">
      <c r="A172" s="116"/>
      <c r="B172" s="117" t="s">
        <v>2107</v>
      </c>
      <c r="C172" s="142" t="s">
        <v>2092</v>
      </c>
      <c r="D172" s="250"/>
      <c r="E172" s="157">
        <f>SUM($D163:E163)</f>
        <v>0</v>
      </c>
      <c r="F172" s="250"/>
      <c r="G172" s="250"/>
      <c r="H172" s="250"/>
      <c r="I172" s="250"/>
      <c r="J172" s="250"/>
      <c r="K172" s="250"/>
      <c r="L172" s="157">
        <f>SUM($D163:L163)</f>
        <v>0</v>
      </c>
      <c r="M172" s="250"/>
      <c r="N172" s="250"/>
      <c r="O172" s="250"/>
      <c r="P172" s="250"/>
      <c r="Q172" s="250"/>
      <c r="R172" s="250"/>
      <c r="S172" s="157">
        <f>SUM($D163:S163)</f>
        <v>0</v>
      </c>
      <c r="T172" s="250"/>
      <c r="U172" s="250"/>
      <c r="V172" s="250"/>
      <c r="W172" s="250"/>
      <c r="X172" s="250"/>
      <c r="Y172" s="250"/>
      <c r="Z172" s="157">
        <f>SUM($D163:Z163)</f>
        <v>0</v>
      </c>
      <c r="AA172" s="250"/>
      <c r="AB172" s="250"/>
      <c r="AC172" s="250"/>
      <c r="AD172" s="250"/>
      <c r="AE172" s="250"/>
      <c r="AF172" s="250"/>
      <c r="AG172" s="157">
        <f>SUM($D163:AG163)</f>
        <v>0</v>
      </c>
      <c r="AH172" s="250"/>
      <c r="AI172" s="250"/>
      <c r="AJ172" s="250"/>
      <c r="AK172" s="250"/>
      <c r="AL172" s="250"/>
      <c r="AM172" s="250"/>
      <c r="AN172" s="157">
        <f>SUM($D163:AN163)</f>
        <v>0</v>
      </c>
      <c r="AO172" s="250"/>
      <c r="AP172" s="250"/>
      <c r="AQ172" s="250"/>
      <c r="AR172" s="250"/>
      <c r="AS172" s="250"/>
      <c r="AT172" s="250"/>
      <c r="AU172" s="157">
        <f>SUM($D163:AU163)</f>
        <v>0</v>
      </c>
      <c r="AV172" s="250"/>
      <c r="AW172" s="250"/>
      <c r="AX172" s="250"/>
      <c r="AY172" s="250"/>
      <c r="AZ172" s="250"/>
      <c r="BA172" s="250"/>
      <c r="BB172" s="157">
        <f>SUM($D163:BB163)</f>
        <v>0</v>
      </c>
      <c r="BC172" s="250"/>
      <c r="BD172" s="250"/>
      <c r="BE172" s="250"/>
      <c r="BF172" s="250"/>
      <c r="BG172" s="250"/>
      <c r="BH172" s="250"/>
      <c r="BI172" s="157">
        <f>SUM($D163:BI163)</f>
        <v>0</v>
      </c>
      <c r="BJ172" s="250"/>
      <c r="BK172" s="250"/>
      <c r="BL172" s="250"/>
      <c r="BM172" s="250"/>
      <c r="BN172" s="250"/>
      <c r="BO172" s="250"/>
      <c r="BP172" s="157">
        <f>SUM($D163:BP163)</f>
        <v>0</v>
      </c>
      <c r="BQ172" s="250"/>
      <c r="BR172" s="250"/>
      <c r="BS172" s="250"/>
      <c r="BT172" s="250"/>
      <c r="BU172" s="250"/>
      <c r="BV172" s="250"/>
      <c r="BW172" s="157">
        <f>SUM($D163:BW163)</f>
        <v>0</v>
      </c>
      <c r="BX172" s="250"/>
      <c r="BY172" s="250"/>
      <c r="BZ172" s="250"/>
      <c r="CA172" s="250"/>
      <c r="CB172" s="250"/>
      <c r="CC172" s="250"/>
      <c r="CD172" s="157">
        <f>SUM($D163:CD163)</f>
        <v>0</v>
      </c>
      <c r="CE172" s="250"/>
      <c r="CF172" s="250"/>
      <c r="CG172" s="250"/>
      <c r="CH172" s="250"/>
      <c r="CI172" s="250"/>
      <c r="CJ172" s="250"/>
      <c r="CK172" s="157">
        <f>SUM($D163:CK163)</f>
        <v>0</v>
      </c>
      <c r="CL172" s="250"/>
      <c r="CM172" s="250"/>
      <c r="CN172" s="250"/>
      <c r="CO172" s="250"/>
      <c r="CP172" s="250"/>
      <c r="CQ172" s="250"/>
      <c r="CR172" s="157">
        <f>SUM($D163:CR163)</f>
        <v>0</v>
      </c>
      <c r="CS172" s="250"/>
      <c r="CT172" s="250"/>
      <c r="CU172" s="250"/>
      <c r="CV172" s="250"/>
      <c r="CW172" s="250"/>
      <c r="CX172" s="250"/>
      <c r="CY172" s="157">
        <f>SUM($D163:CY163)</f>
        <v>0</v>
      </c>
      <c r="CZ172" s="240"/>
      <c r="DA172" s="240"/>
      <c r="DB172" s="240"/>
      <c r="DC172" s="240"/>
      <c r="DD172" s="240"/>
      <c r="DE172" s="240"/>
      <c r="DF172" s="157">
        <f>SUM($D163:DF163)</f>
        <v>1</v>
      </c>
      <c r="DG172" s="240"/>
      <c r="DH172" s="240"/>
      <c r="DI172" s="240"/>
      <c r="DJ172" s="240"/>
      <c r="DK172" s="240"/>
      <c r="DL172" s="240"/>
      <c r="DM172" s="157">
        <f>SUM($D163:DM163)</f>
        <v>2</v>
      </c>
      <c r="DN172" s="240"/>
      <c r="DO172" s="240"/>
      <c r="DP172" s="240"/>
      <c r="DQ172" s="240"/>
      <c r="DR172" s="240"/>
      <c r="DS172" s="240"/>
      <c r="DT172" s="157">
        <f>SUM($D163:DT163)</f>
        <v>2</v>
      </c>
      <c r="DU172" s="240"/>
      <c r="DV172" s="240"/>
      <c r="DW172" s="240"/>
      <c r="DX172" s="240"/>
      <c r="DY172" s="240"/>
      <c r="DZ172" s="240"/>
      <c r="EA172" s="157">
        <f>SUM($D163:EA163)</f>
        <v>2</v>
      </c>
      <c r="EB172" s="240"/>
      <c r="EC172" s="240"/>
      <c r="ED172" s="240"/>
      <c r="EE172" s="240"/>
      <c r="EF172" s="240"/>
      <c r="EG172" s="240"/>
      <c r="EH172" s="157">
        <f>SUM($D163:EH163)</f>
        <v>2</v>
      </c>
      <c r="EI172" s="240"/>
      <c r="EJ172" s="240"/>
      <c r="EK172" s="240"/>
      <c r="EL172" s="240"/>
      <c r="EM172" s="240"/>
      <c r="EN172" s="240"/>
      <c r="EO172" s="157"/>
      <c r="EP172" s="240"/>
      <c r="EQ172" s="240"/>
      <c r="ER172" s="240"/>
      <c r="ES172" s="240"/>
      <c r="ET172" s="240"/>
      <c r="EU172" s="240"/>
      <c r="EV172" s="157"/>
      <c r="EW172" s="240"/>
      <c r="EX172" s="240"/>
      <c r="EY172" s="240"/>
      <c r="EZ172" s="250"/>
      <c r="FA172" s="250"/>
      <c r="FB172" s="250"/>
      <c r="FC172" s="252" t="str">
        <f t="shared" ref="FC172:FC178" si="298">C172</f>
        <v>Under 1 year</v>
      </c>
      <c r="FD172" s="269">
        <f>FD181/FD$179</f>
        <v>3.8607057370087249E-5</v>
      </c>
      <c r="FE172" s="269"/>
      <c r="FF172" s="269">
        <f t="shared" ref="FF172:FG172" si="299">FF181/FF$179</f>
        <v>7.0541760722347624E-5</v>
      </c>
      <c r="FG172" s="279">
        <f t="shared" si="299"/>
        <v>0</v>
      </c>
      <c r="FH172" s="291"/>
    </row>
    <row r="173" spans="1:164" s="136" customFormat="1" ht="15.75" customHeight="1" x14ac:dyDescent="0.25">
      <c r="A173" s="116"/>
      <c r="B173" s="116"/>
      <c r="C173" s="142" t="s">
        <v>2093</v>
      </c>
      <c r="D173" s="250"/>
      <c r="E173" s="157">
        <f>SUM($D164:E164)</f>
        <v>0</v>
      </c>
      <c r="F173" s="250"/>
      <c r="G173" s="250"/>
      <c r="H173" s="250"/>
      <c r="I173" s="250"/>
      <c r="J173" s="250"/>
      <c r="K173" s="250"/>
      <c r="L173" s="157">
        <f>SUM($D164:L164)</f>
        <v>0</v>
      </c>
      <c r="M173" s="250"/>
      <c r="N173" s="250"/>
      <c r="O173" s="250"/>
      <c r="P173" s="250"/>
      <c r="Q173" s="250"/>
      <c r="R173" s="250"/>
      <c r="S173" s="157">
        <f>SUM($D164:S164)</f>
        <v>0</v>
      </c>
      <c r="T173" s="250"/>
      <c r="U173" s="250"/>
      <c r="V173" s="250"/>
      <c r="W173" s="250"/>
      <c r="X173" s="250"/>
      <c r="Y173" s="250"/>
      <c r="Z173" s="157">
        <f>SUM($D164:Z164)</f>
        <v>0</v>
      </c>
      <c r="AA173" s="250"/>
      <c r="AB173" s="250"/>
      <c r="AC173" s="250"/>
      <c r="AD173" s="250"/>
      <c r="AE173" s="250"/>
      <c r="AF173" s="250"/>
      <c r="AG173" s="157">
        <f>SUM($D164:AG164)</f>
        <v>0</v>
      </c>
      <c r="AH173" s="250"/>
      <c r="AI173" s="250"/>
      <c r="AJ173" s="250"/>
      <c r="AK173" s="250"/>
      <c r="AL173" s="250"/>
      <c r="AM173" s="250"/>
      <c r="AN173" s="157">
        <f>SUM($D164:AN164)</f>
        <v>0</v>
      </c>
      <c r="AO173" s="250"/>
      <c r="AP173" s="250"/>
      <c r="AQ173" s="250"/>
      <c r="AR173" s="250"/>
      <c r="AS173" s="250"/>
      <c r="AT173" s="250"/>
      <c r="AU173" s="157">
        <f>SUM($D164:AU164)</f>
        <v>0</v>
      </c>
      <c r="AV173" s="250"/>
      <c r="AW173" s="250"/>
      <c r="AX173" s="250"/>
      <c r="AY173" s="250"/>
      <c r="AZ173" s="250"/>
      <c r="BA173" s="250"/>
      <c r="BB173" s="157">
        <f>SUM($D164:BB164)</f>
        <v>0</v>
      </c>
      <c r="BC173" s="250"/>
      <c r="BD173" s="250"/>
      <c r="BE173" s="250"/>
      <c r="BF173" s="250"/>
      <c r="BG173" s="250"/>
      <c r="BH173" s="250"/>
      <c r="BI173" s="157">
        <f>SUM($D164:BI164)</f>
        <v>0</v>
      </c>
      <c r="BJ173" s="250"/>
      <c r="BK173" s="250"/>
      <c r="BL173" s="250"/>
      <c r="BM173" s="250"/>
      <c r="BN173" s="250"/>
      <c r="BO173" s="250"/>
      <c r="BP173" s="157">
        <f>SUM($D164:BP164)</f>
        <v>0</v>
      </c>
      <c r="BQ173" s="250"/>
      <c r="BR173" s="250"/>
      <c r="BS173" s="250"/>
      <c r="BT173" s="250"/>
      <c r="BU173" s="250"/>
      <c r="BV173" s="250"/>
      <c r="BW173" s="157">
        <f>SUM($D164:BW164)</f>
        <v>0</v>
      </c>
      <c r="BX173" s="250"/>
      <c r="BY173" s="250"/>
      <c r="BZ173" s="250"/>
      <c r="CA173" s="250"/>
      <c r="CB173" s="250"/>
      <c r="CC173" s="250"/>
      <c r="CD173" s="157">
        <f>SUM($D164:CD164)</f>
        <v>0</v>
      </c>
      <c r="CE173" s="250"/>
      <c r="CF173" s="250"/>
      <c r="CG173" s="250"/>
      <c r="CH173" s="250"/>
      <c r="CI173" s="250"/>
      <c r="CJ173" s="250"/>
      <c r="CK173" s="157">
        <f>SUM($D164:CK164)</f>
        <v>2</v>
      </c>
      <c r="CL173" s="250"/>
      <c r="CM173" s="250"/>
      <c r="CN173" s="250"/>
      <c r="CO173" s="250"/>
      <c r="CP173" s="250"/>
      <c r="CQ173" s="250"/>
      <c r="CR173" s="157">
        <f>SUM($D164:CR164)</f>
        <v>2</v>
      </c>
      <c r="CS173" s="250"/>
      <c r="CT173" s="250"/>
      <c r="CU173" s="250"/>
      <c r="CV173" s="250"/>
      <c r="CW173" s="250"/>
      <c r="CX173" s="250"/>
      <c r="CY173" s="157">
        <f>SUM($D164:CY164)</f>
        <v>2</v>
      </c>
      <c r="CZ173" s="240"/>
      <c r="DA173" s="240"/>
      <c r="DB173" s="240"/>
      <c r="DC173" s="240"/>
      <c r="DD173" s="240"/>
      <c r="DE173" s="240"/>
      <c r="DF173" s="157">
        <f>SUM($D164:DF164)</f>
        <v>2</v>
      </c>
      <c r="DG173" s="240"/>
      <c r="DH173" s="240"/>
      <c r="DI173" s="240"/>
      <c r="DJ173" s="240"/>
      <c r="DK173" s="240"/>
      <c r="DL173" s="240"/>
      <c r="DM173" s="157">
        <f>SUM($D164:DM164)</f>
        <v>2</v>
      </c>
      <c r="DN173" s="240"/>
      <c r="DO173" s="240"/>
      <c r="DP173" s="240"/>
      <c r="DQ173" s="240"/>
      <c r="DR173" s="240"/>
      <c r="DS173" s="240"/>
      <c r="DT173" s="157">
        <f>SUM($D164:DT164)</f>
        <v>2</v>
      </c>
      <c r="DU173" s="240"/>
      <c r="DV173" s="240"/>
      <c r="DW173" s="240"/>
      <c r="DX173" s="240"/>
      <c r="DY173" s="240"/>
      <c r="DZ173" s="240"/>
      <c r="EA173" s="157">
        <f>SUM($D164:EA164)</f>
        <v>3</v>
      </c>
      <c r="EB173" s="240"/>
      <c r="EC173" s="240"/>
      <c r="ED173" s="240"/>
      <c r="EE173" s="240"/>
      <c r="EF173" s="240"/>
      <c r="EG173" s="240"/>
      <c r="EH173" s="157">
        <f>SUM($D164:EH164)</f>
        <v>4</v>
      </c>
      <c r="EI173" s="240"/>
      <c r="EJ173" s="240"/>
      <c r="EK173" s="240"/>
      <c r="EL173" s="240"/>
      <c r="EM173" s="240"/>
      <c r="EN173" s="240"/>
      <c r="EO173" s="157"/>
      <c r="EP173" s="240"/>
      <c r="EQ173" s="240"/>
      <c r="ER173" s="240"/>
      <c r="ES173" s="240"/>
      <c r="ET173" s="240"/>
      <c r="EU173" s="240"/>
      <c r="EV173" s="157"/>
      <c r="EW173" s="240"/>
      <c r="EX173" s="240"/>
      <c r="EY173" s="240"/>
      <c r="EZ173" s="250"/>
      <c r="FA173" s="250"/>
      <c r="FB173" s="250"/>
      <c r="FC173" s="252" t="str">
        <f t="shared" si="298"/>
        <v>01-14</v>
      </c>
      <c r="FD173" s="269">
        <f t="shared" ref="FD173:FG173" si="300">FD182/FD$179</f>
        <v>7.7214114740174498E-5</v>
      </c>
      <c r="FE173" s="269"/>
      <c r="FF173" s="269">
        <f t="shared" si="300"/>
        <v>7.0541760722347624E-5</v>
      </c>
      <c r="FG173" s="279">
        <f t="shared" si="300"/>
        <v>8.5280573085451134E-5</v>
      </c>
      <c r="FH173" s="291"/>
    </row>
    <row r="174" spans="1:164" s="136" customFormat="1" ht="15.75" customHeight="1" x14ac:dyDescent="0.25">
      <c r="A174" s="116"/>
      <c r="B174" s="116"/>
      <c r="C174" s="142" t="s">
        <v>2094</v>
      </c>
      <c r="D174" s="250"/>
      <c r="E174" s="157">
        <f>SUM($D165:E165)</f>
        <v>0</v>
      </c>
      <c r="F174" s="250"/>
      <c r="G174" s="250"/>
      <c r="H174" s="250"/>
      <c r="I174" s="250"/>
      <c r="J174" s="250"/>
      <c r="K174" s="250"/>
      <c r="L174" s="157">
        <f>SUM($D165:L165)</f>
        <v>0</v>
      </c>
      <c r="M174" s="250"/>
      <c r="N174" s="250"/>
      <c r="O174" s="250"/>
      <c r="P174" s="250"/>
      <c r="Q174" s="250"/>
      <c r="R174" s="250"/>
      <c r="S174" s="157">
        <f>SUM($D165:S165)</f>
        <v>0</v>
      </c>
      <c r="T174" s="250"/>
      <c r="U174" s="250"/>
      <c r="V174" s="250"/>
      <c r="W174" s="250"/>
      <c r="X174" s="250"/>
      <c r="Y174" s="250"/>
      <c r="Z174" s="157">
        <f>SUM($D165:Z165)</f>
        <v>0</v>
      </c>
      <c r="AA174" s="250"/>
      <c r="AB174" s="250"/>
      <c r="AC174" s="250"/>
      <c r="AD174" s="250"/>
      <c r="AE174" s="250"/>
      <c r="AF174" s="250"/>
      <c r="AG174" s="157">
        <f>SUM($D165:AG165)</f>
        <v>0</v>
      </c>
      <c r="AH174" s="250"/>
      <c r="AI174" s="250"/>
      <c r="AJ174" s="250"/>
      <c r="AK174" s="250"/>
      <c r="AL174" s="250"/>
      <c r="AM174" s="250"/>
      <c r="AN174" s="157">
        <f>SUM($D165:AN165)</f>
        <v>0</v>
      </c>
      <c r="AO174" s="250"/>
      <c r="AP174" s="250"/>
      <c r="AQ174" s="250"/>
      <c r="AR174" s="250"/>
      <c r="AS174" s="250"/>
      <c r="AT174" s="250"/>
      <c r="AU174" s="157">
        <f>SUM($D165:AU165)</f>
        <v>0</v>
      </c>
      <c r="AV174" s="250"/>
      <c r="AW174" s="250"/>
      <c r="AX174" s="250"/>
      <c r="AY174" s="250"/>
      <c r="AZ174" s="250"/>
      <c r="BA174" s="250"/>
      <c r="BB174" s="157">
        <f>SUM($D165:BB165)</f>
        <v>0</v>
      </c>
      <c r="BC174" s="250"/>
      <c r="BD174" s="250"/>
      <c r="BE174" s="250"/>
      <c r="BF174" s="250"/>
      <c r="BG174" s="250"/>
      <c r="BH174" s="250"/>
      <c r="BI174" s="157">
        <f>SUM($D165:BI165)</f>
        <v>1</v>
      </c>
      <c r="BJ174" s="250"/>
      <c r="BK174" s="250"/>
      <c r="BL174" s="250"/>
      <c r="BM174" s="250"/>
      <c r="BN174" s="250"/>
      <c r="BO174" s="250"/>
      <c r="BP174" s="157">
        <f>SUM($D165:BP165)</f>
        <v>8</v>
      </c>
      <c r="BQ174" s="250"/>
      <c r="BR174" s="250"/>
      <c r="BS174" s="250"/>
      <c r="BT174" s="250"/>
      <c r="BU174" s="250"/>
      <c r="BV174" s="250"/>
      <c r="BW174" s="157">
        <f>SUM($D165:BW165)</f>
        <v>57</v>
      </c>
      <c r="BX174" s="250"/>
      <c r="BY174" s="250"/>
      <c r="BZ174" s="250"/>
      <c r="CA174" s="250"/>
      <c r="CB174" s="250"/>
      <c r="CC174" s="250"/>
      <c r="CD174" s="157">
        <f>SUM($D165:CD165)</f>
        <v>135</v>
      </c>
      <c r="CE174" s="250"/>
      <c r="CF174" s="250"/>
      <c r="CG174" s="250"/>
      <c r="CH174" s="250"/>
      <c r="CI174" s="250"/>
      <c r="CJ174" s="250"/>
      <c r="CK174" s="157">
        <f>SUM($D165:CK165)</f>
        <v>239</v>
      </c>
      <c r="CL174" s="250"/>
      <c r="CM174" s="250"/>
      <c r="CN174" s="250"/>
      <c r="CO174" s="250"/>
      <c r="CP174" s="250"/>
      <c r="CQ174" s="250"/>
      <c r="CR174" s="157">
        <f>SUM($D165:CR165)</f>
        <v>348</v>
      </c>
      <c r="CS174" s="250"/>
      <c r="CT174" s="250"/>
      <c r="CU174" s="250"/>
      <c r="CV174" s="250"/>
      <c r="CW174" s="250"/>
      <c r="CX174" s="250"/>
      <c r="CY174" s="157">
        <f>SUM($D165:CY165)</f>
        <v>402</v>
      </c>
      <c r="CZ174" s="240"/>
      <c r="DA174" s="240"/>
      <c r="DB174" s="240"/>
      <c r="DC174" s="240"/>
      <c r="DD174" s="240"/>
      <c r="DE174" s="240"/>
      <c r="DF174" s="157">
        <f>SUM($D165:DF165)</f>
        <v>445</v>
      </c>
      <c r="DG174" s="240"/>
      <c r="DH174" s="240"/>
      <c r="DI174" s="240"/>
      <c r="DJ174" s="240"/>
      <c r="DK174" s="240"/>
      <c r="DL174" s="240"/>
      <c r="DM174" s="157">
        <f>SUM($D165:DM165)</f>
        <v>480</v>
      </c>
      <c r="DN174" s="240"/>
      <c r="DO174" s="240"/>
      <c r="DP174" s="240"/>
      <c r="DQ174" s="240"/>
      <c r="DR174" s="240"/>
      <c r="DS174" s="240"/>
      <c r="DT174" s="157">
        <f>SUM($D165:DT165)</f>
        <v>510</v>
      </c>
      <c r="DU174" s="240"/>
      <c r="DV174" s="240"/>
      <c r="DW174" s="240"/>
      <c r="DX174" s="240"/>
      <c r="DY174" s="240"/>
      <c r="DZ174" s="240"/>
      <c r="EA174" s="157">
        <f>SUM($D165:EA165)</f>
        <v>517</v>
      </c>
      <c r="EB174" s="240"/>
      <c r="EC174" s="240"/>
      <c r="ED174" s="240"/>
      <c r="EE174" s="240"/>
      <c r="EF174" s="240"/>
      <c r="EG174" s="240"/>
      <c r="EH174" s="157">
        <f>SUM($D165:EH165)</f>
        <v>535</v>
      </c>
      <c r="EI174" s="240"/>
      <c r="EJ174" s="240"/>
      <c r="EK174" s="240"/>
      <c r="EL174" s="240"/>
      <c r="EM174" s="240"/>
      <c r="EN174" s="240"/>
      <c r="EO174" s="157"/>
      <c r="EP174" s="240"/>
      <c r="EQ174" s="240"/>
      <c r="ER174" s="240"/>
      <c r="ES174" s="240"/>
      <c r="ET174" s="240"/>
      <c r="EU174" s="240"/>
      <c r="EV174" s="157"/>
      <c r="EW174" s="240"/>
      <c r="EX174" s="240"/>
      <c r="EY174" s="240"/>
      <c r="EZ174" s="250"/>
      <c r="FA174" s="250"/>
      <c r="FB174" s="250"/>
      <c r="FC174" s="252" t="str">
        <f t="shared" si="298"/>
        <v>15-44</v>
      </c>
      <c r="FD174" s="269">
        <f t="shared" ref="FD174:FG174" si="301">FD183/FD$179</f>
        <v>1.0327387846498341E-2</v>
      </c>
      <c r="FE174" s="269"/>
      <c r="FF174" s="269">
        <f t="shared" si="301"/>
        <v>1.1498306997742664E-2</v>
      </c>
      <c r="FG174" s="279">
        <f t="shared" si="301"/>
        <v>8.9118198874296433E-3</v>
      </c>
      <c r="FH174" s="291"/>
    </row>
    <row r="175" spans="1:164" s="136" customFormat="1" ht="15.75" customHeight="1" x14ac:dyDescent="0.25">
      <c r="A175" s="116"/>
      <c r="B175" s="116"/>
      <c r="C175" s="142" t="s">
        <v>2095</v>
      </c>
      <c r="D175" s="250"/>
      <c r="E175" s="157">
        <f>SUM($D166:E166)</f>
        <v>0</v>
      </c>
      <c r="F175" s="250"/>
      <c r="G175" s="250"/>
      <c r="H175" s="250"/>
      <c r="I175" s="250"/>
      <c r="J175" s="250"/>
      <c r="K175" s="250"/>
      <c r="L175" s="157">
        <f>SUM($D166:L166)</f>
        <v>0</v>
      </c>
      <c r="M175" s="250"/>
      <c r="N175" s="250"/>
      <c r="O175" s="250"/>
      <c r="P175" s="250"/>
      <c r="Q175" s="250"/>
      <c r="R175" s="250"/>
      <c r="S175" s="157">
        <f>SUM($D166:S166)</f>
        <v>0</v>
      </c>
      <c r="T175" s="250"/>
      <c r="U175" s="250"/>
      <c r="V175" s="250"/>
      <c r="W175" s="250"/>
      <c r="X175" s="250"/>
      <c r="Y175" s="250"/>
      <c r="Z175" s="157">
        <f>SUM($D166:Z166)</f>
        <v>0</v>
      </c>
      <c r="AA175" s="250"/>
      <c r="AB175" s="250"/>
      <c r="AC175" s="250"/>
      <c r="AD175" s="250"/>
      <c r="AE175" s="250"/>
      <c r="AF175" s="250"/>
      <c r="AG175" s="157">
        <f>SUM($D166:AG166)</f>
        <v>0</v>
      </c>
      <c r="AH175" s="250"/>
      <c r="AI175" s="250"/>
      <c r="AJ175" s="250"/>
      <c r="AK175" s="250"/>
      <c r="AL175" s="250"/>
      <c r="AM175" s="250"/>
      <c r="AN175" s="157">
        <f>SUM($D166:AN166)</f>
        <v>0</v>
      </c>
      <c r="AO175" s="250"/>
      <c r="AP175" s="250"/>
      <c r="AQ175" s="250"/>
      <c r="AR175" s="250"/>
      <c r="AS175" s="250"/>
      <c r="AT175" s="250"/>
      <c r="AU175" s="157">
        <f>SUM($D166:AU166)</f>
        <v>0</v>
      </c>
      <c r="AV175" s="250"/>
      <c r="AW175" s="250"/>
      <c r="AX175" s="250"/>
      <c r="AY175" s="250"/>
      <c r="AZ175" s="250"/>
      <c r="BA175" s="250"/>
      <c r="BB175" s="157">
        <f>SUM($D166:BB166)</f>
        <v>1</v>
      </c>
      <c r="BC175" s="250"/>
      <c r="BD175" s="250"/>
      <c r="BE175" s="250"/>
      <c r="BF175" s="250"/>
      <c r="BG175" s="250"/>
      <c r="BH175" s="250"/>
      <c r="BI175" s="157">
        <f>SUM($D166:BI166)</f>
        <v>9</v>
      </c>
      <c r="BJ175" s="250"/>
      <c r="BK175" s="250"/>
      <c r="BL175" s="250"/>
      <c r="BM175" s="250"/>
      <c r="BN175" s="250"/>
      <c r="BO175" s="250"/>
      <c r="BP175" s="157">
        <f>SUM($D166:BP166)</f>
        <v>84</v>
      </c>
      <c r="BQ175" s="250"/>
      <c r="BR175" s="250"/>
      <c r="BS175" s="250"/>
      <c r="BT175" s="250"/>
      <c r="BU175" s="250"/>
      <c r="BV175" s="250"/>
      <c r="BW175" s="157">
        <f>SUM($D166:BW166)</f>
        <v>529</v>
      </c>
      <c r="BX175" s="250"/>
      <c r="BY175" s="250"/>
      <c r="BZ175" s="250"/>
      <c r="CA175" s="250"/>
      <c r="CB175" s="250"/>
      <c r="CC175" s="250"/>
      <c r="CD175" s="157">
        <f>SUM($D166:CD166)</f>
        <v>1334</v>
      </c>
      <c r="CE175" s="250"/>
      <c r="CF175" s="250"/>
      <c r="CG175" s="250"/>
      <c r="CH175" s="250"/>
      <c r="CI175" s="250"/>
      <c r="CJ175" s="250"/>
      <c r="CK175" s="157">
        <f>SUM($D166:CK166)</f>
        <v>2354</v>
      </c>
      <c r="CL175" s="250"/>
      <c r="CM175" s="250"/>
      <c r="CN175" s="250"/>
      <c r="CO175" s="250"/>
      <c r="CP175" s="250"/>
      <c r="CQ175" s="250"/>
      <c r="CR175" s="157">
        <f>SUM($D166:CR166)</f>
        <v>3237</v>
      </c>
      <c r="CS175" s="250"/>
      <c r="CT175" s="250"/>
      <c r="CU175" s="250"/>
      <c r="CV175" s="250"/>
      <c r="CW175" s="250"/>
      <c r="CX175" s="250"/>
      <c r="CY175" s="157">
        <f>SUM($D166:CY166)</f>
        <v>3792</v>
      </c>
      <c r="CZ175" s="240"/>
      <c r="DA175" s="240"/>
      <c r="DB175" s="240"/>
      <c r="DC175" s="240"/>
      <c r="DD175" s="240"/>
      <c r="DE175" s="240"/>
      <c r="DF175" s="157">
        <f>SUM($D166:DF166)</f>
        <v>4149</v>
      </c>
      <c r="DG175" s="240"/>
      <c r="DH175" s="240"/>
      <c r="DI175" s="240"/>
      <c r="DJ175" s="240"/>
      <c r="DK175" s="240"/>
      <c r="DL175" s="240"/>
      <c r="DM175" s="157">
        <f>SUM($D166:DM166)</f>
        <v>4441</v>
      </c>
      <c r="DN175" s="240"/>
      <c r="DO175" s="240"/>
      <c r="DP175" s="240"/>
      <c r="DQ175" s="240"/>
      <c r="DR175" s="240"/>
      <c r="DS175" s="240"/>
      <c r="DT175" s="157">
        <f>SUM($D166:DT166)</f>
        <v>4656</v>
      </c>
      <c r="DU175" s="240"/>
      <c r="DV175" s="240"/>
      <c r="DW175" s="240"/>
      <c r="DX175" s="240"/>
      <c r="DY175" s="240"/>
      <c r="DZ175" s="240"/>
      <c r="EA175" s="157">
        <f>SUM($D166:EA166)</f>
        <v>4789</v>
      </c>
      <c r="EB175" s="240"/>
      <c r="EC175" s="240"/>
      <c r="ED175" s="240"/>
      <c r="EE175" s="240"/>
      <c r="EF175" s="240"/>
      <c r="EG175" s="240"/>
      <c r="EH175" s="157">
        <f>SUM($D166:EH166)</f>
        <v>4922</v>
      </c>
      <c r="EI175" s="240"/>
      <c r="EJ175" s="240"/>
      <c r="EK175" s="240"/>
      <c r="EL175" s="240"/>
      <c r="EM175" s="240"/>
      <c r="EN175" s="240"/>
      <c r="EO175" s="157"/>
      <c r="EP175" s="240"/>
      <c r="EQ175" s="240"/>
      <c r="ER175" s="240"/>
      <c r="ES175" s="240"/>
      <c r="ET175" s="240"/>
      <c r="EU175" s="240"/>
      <c r="EV175" s="157"/>
      <c r="EW175" s="240"/>
      <c r="EX175" s="240"/>
      <c r="EY175" s="240"/>
      <c r="EZ175" s="250"/>
      <c r="FA175" s="250"/>
      <c r="FB175" s="250"/>
      <c r="FC175" s="252" t="str">
        <f t="shared" si="298"/>
        <v>45-64</v>
      </c>
      <c r="FD175" s="269">
        <f t="shared" ref="FD175:FG175" si="302">FD184/FD$179</f>
        <v>9.5011968187784721E-2</v>
      </c>
      <c r="FE175" s="269"/>
      <c r="FF175" s="269">
        <f t="shared" si="302"/>
        <v>0.11385440180586907</v>
      </c>
      <c r="FG175" s="279">
        <f t="shared" si="302"/>
        <v>7.2232645403377108E-2</v>
      </c>
      <c r="FH175" s="291"/>
    </row>
    <row r="176" spans="1:164" s="136" customFormat="1" ht="15.75" customHeight="1" x14ac:dyDescent="0.25">
      <c r="A176" s="116"/>
      <c r="B176" s="116"/>
      <c r="C176" s="142" t="s">
        <v>2096</v>
      </c>
      <c r="D176" s="250"/>
      <c r="E176" s="157">
        <f>SUM($D167:E167)</f>
        <v>0</v>
      </c>
      <c r="F176" s="250"/>
      <c r="G176" s="250"/>
      <c r="H176" s="250"/>
      <c r="I176" s="250"/>
      <c r="J176" s="250"/>
      <c r="K176" s="250"/>
      <c r="L176" s="157">
        <f>SUM($D167:L167)</f>
        <v>0</v>
      </c>
      <c r="M176" s="250"/>
      <c r="N176" s="250"/>
      <c r="O176" s="250"/>
      <c r="P176" s="250"/>
      <c r="Q176" s="250"/>
      <c r="R176" s="250"/>
      <c r="S176" s="157">
        <f>SUM($D167:S167)</f>
        <v>0</v>
      </c>
      <c r="T176" s="250"/>
      <c r="U176" s="250"/>
      <c r="V176" s="250"/>
      <c r="W176" s="250"/>
      <c r="X176" s="250"/>
      <c r="Y176" s="250"/>
      <c r="Z176" s="157">
        <f>SUM($D167:Z167)</f>
        <v>0</v>
      </c>
      <c r="AA176" s="250"/>
      <c r="AB176" s="250"/>
      <c r="AC176" s="250"/>
      <c r="AD176" s="250"/>
      <c r="AE176" s="250"/>
      <c r="AF176" s="250"/>
      <c r="AG176" s="157">
        <f>SUM($D167:AG167)</f>
        <v>0</v>
      </c>
      <c r="AH176" s="250"/>
      <c r="AI176" s="250"/>
      <c r="AJ176" s="250"/>
      <c r="AK176" s="250"/>
      <c r="AL176" s="250"/>
      <c r="AM176" s="250"/>
      <c r="AN176" s="157">
        <f>SUM($D167:AN167)</f>
        <v>0</v>
      </c>
      <c r="AO176" s="250"/>
      <c r="AP176" s="250"/>
      <c r="AQ176" s="250"/>
      <c r="AR176" s="250"/>
      <c r="AS176" s="250"/>
      <c r="AT176" s="250"/>
      <c r="AU176" s="157">
        <f>SUM($D167:AU167)</f>
        <v>0</v>
      </c>
      <c r="AV176" s="250"/>
      <c r="AW176" s="250"/>
      <c r="AX176" s="250"/>
      <c r="AY176" s="250"/>
      <c r="AZ176" s="250"/>
      <c r="BA176" s="250"/>
      <c r="BB176" s="157">
        <f>SUM($D167:BB167)</f>
        <v>1</v>
      </c>
      <c r="BC176" s="250"/>
      <c r="BD176" s="250"/>
      <c r="BE176" s="250"/>
      <c r="BF176" s="250"/>
      <c r="BG176" s="250"/>
      <c r="BH176" s="250"/>
      <c r="BI176" s="157">
        <f>SUM($D167:BI167)</f>
        <v>26</v>
      </c>
      <c r="BJ176" s="250"/>
      <c r="BK176" s="250"/>
      <c r="BL176" s="250"/>
      <c r="BM176" s="250"/>
      <c r="BN176" s="250"/>
      <c r="BO176" s="250"/>
      <c r="BP176" s="157">
        <f>SUM($D167:BP167)</f>
        <v>139</v>
      </c>
      <c r="BQ176" s="250"/>
      <c r="BR176" s="250"/>
      <c r="BS176" s="250"/>
      <c r="BT176" s="250"/>
      <c r="BU176" s="250"/>
      <c r="BV176" s="250"/>
      <c r="BW176" s="157">
        <f>SUM($D167:BW167)</f>
        <v>840</v>
      </c>
      <c r="BX176" s="250"/>
      <c r="BY176" s="250"/>
      <c r="BZ176" s="250"/>
      <c r="CA176" s="250"/>
      <c r="CB176" s="250"/>
      <c r="CC176" s="250"/>
      <c r="CD176" s="157">
        <f>SUM($D167:CD167)</f>
        <v>2059</v>
      </c>
      <c r="CE176" s="250"/>
      <c r="CF176" s="250"/>
      <c r="CG176" s="250"/>
      <c r="CH176" s="250"/>
      <c r="CI176" s="250"/>
      <c r="CJ176" s="250"/>
      <c r="CK176" s="157">
        <f>SUM($D167:CK167)</f>
        <v>3586</v>
      </c>
      <c r="CL176" s="250"/>
      <c r="CM176" s="250"/>
      <c r="CN176" s="250"/>
      <c r="CO176" s="250"/>
      <c r="CP176" s="250"/>
      <c r="CQ176" s="250"/>
      <c r="CR176" s="157">
        <f>SUM($D167:CR167)</f>
        <v>4882</v>
      </c>
      <c r="CS176" s="250"/>
      <c r="CT176" s="250"/>
      <c r="CU176" s="250"/>
      <c r="CV176" s="250"/>
      <c r="CW176" s="250"/>
      <c r="CX176" s="250"/>
      <c r="CY176" s="157">
        <f>SUM($D167:CY167)</f>
        <v>5773</v>
      </c>
      <c r="CZ176" s="240"/>
      <c r="DA176" s="240"/>
      <c r="DB176" s="240"/>
      <c r="DC176" s="240"/>
      <c r="DD176" s="240"/>
      <c r="DE176" s="240"/>
      <c r="DF176" s="157">
        <f>SUM($D167:DF167)</f>
        <v>6313</v>
      </c>
      <c r="DG176" s="240"/>
      <c r="DH176" s="240"/>
      <c r="DI176" s="240"/>
      <c r="DJ176" s="240"/>
      <c r="DK176" s="240"/>
      <c r="DL176" s="240"/>
      <c r="DM176" s="157">
        <f>SUM($D167:DM167)</f>
        <v>6849</v>
      </c>
      <c r="DN176" s="240"/>
      <c r="DO176" s="240"/>
      <c r="DP176" s="240"/>
      <c r="DQ176" s="240"/>
      <c r="DR176" s="240"/>
      <c r="DS176" s="240"/>
      <c r="DT176" s="157">
        <f>SUM($D167:DT167)</f>
        <v>7179</v>
      </c>
      <c r="DU176" s="240"/>
      <c r="DV176" s="240"/>
      <c r="DW176" s="240"/>
      <c r="DX176" s="240"/>
      <c r="DY176" s="240"/>
      <c r="DZ176" s="240"/>
      <c r="EA176" s="157">
        <f>SUM($D167:EA167)</f>
        <v>7421</v>
      </c>
      <c r="EB176" s="240"/>
      <c r="EC176" s="240"/>
      <c r="ED176" s="240"/>
      <c r="EE176" s="240"/>
      <c r="EF176" s="240"/>
      <c r="EG176" s="240"/>
      <c r="EH176" s="157">
        <f>SUM($D167:EH167)</f>
        <v>7648</v>
      </c>
      <c r="EI176" s="240"/>
      <c r="EJ176" s="240"/>
      <c r="EK176" s="240"/>
      <c r="EL176" s="240"/>
      <c r="EM176" s="240"/>
      <c r="EN176" s="240"/>
      <c r="EO176" s="157"/>
      <c r="EP176" s="240"/>
      <c r="EQ176" s="240"/>
      <c r="ER176" s="240"/>
      <c r="ES176" s="240"/>
      <c r="ET176" s="240"/>
      <c r="EU176" s="240"/>
      <c r="EV176" s="157"/>
      <c r="EW176" s="240"/>
      <c r="EX176" s="240"/>
      <c r="EY176" s="240"/>
      <c r="EZ176" s="250"/>
      <c r="FA176" s="250"/>
      <c r="FB176" s="250"/>
      <c r="FC176" s="252" t="str">
        <f t="shared" si="298"/>
        <v>65-74</v>
      </c>
      <c r="FD176" s="269">
        <f t="shared" ref="FD176:FG176" si="303">FD185/FD$179</f>
        <v>0.14763338738321366</v>
      </c>
      <c r="FE176" s="269"/>
      <c r="FF176" s="269">
        <f t="shared" si="303"/>
        <v>0.17480248306997742</v>
      </c>
      <c r="FG176" s="279">
        <f t="shared" si="303"/>
        <v>0.11478765137301723</v>
      </c>
      <c r="FH176" s="291"/>
    </row>
    <row r="177" spans="1:164" s="136" customFormat="1" ht="15.75" customHeight="1" x14ac:dyDescent="0.25">
      <c r="A177" s="116"/>
      <c r="B177" s="116"/>
      <c r="C177" s="142" t="s">
        <v>2097</v>
      </c>
      <c r="D177" s="250"/>
      <c r="E177" s="157">
        <f>SUM($D168:E168)</f>
        <v>0</v>
      </c>
      <c r="F177" s="250"/>
      <c r="G177" s="250"/>
      <c r="H177" s="250"/>
      <c r="I177" s="250"/>
      <c r="J177" s="250"/>
      <c r="K177" s="250"/>
      <c r="L177" s="157">
        <f>SUM($D168:L168)</f>
        <v>0</v>
      </c>
      <c r="M177" s="250"/>
      <c r="N177" s="250"/>
      <c r="O177" s="250"/>
      <c r="P177" s="250"/>
      <c r="Q177" s="250"/>
      <c r="R177" s="250"/>
      <c r="S177" s="157">
        <f>SUM($D168:S168)</f>
        <v>0</v>
      </c>
      <c r="T177" s="250"/>
      <c r="U177" s="250"/>
      <c r="V177" s="250"/>
      <c r="W177" s="250"/>
      <c r="X177" s="250"/>
      <c r="Y177" s="250"/>
      <c r="Z177" s="157">
        <f>SUM($D168:Z168)</f>
        <v>0</v>
      </c>
      <c r="AA177" s="250"/>
      <c r="AB177" s="250"/>
      <c r="AC177" s="250"/>
      <c r="AD177" s="250"/>
      <c r="AE177" s="250"/>
      <c r="AF177" s="250"/>
      <c r="AG177" s="157">
        <f>SUM($D168:AG168)</f>
        <v>0</v>
      </c>
      <c r="AH177" s="250"/>
      <c r="AI177" s="250"/>
      <c r="AJ177" s="250"/>
      <c r="AK177" s="250"/>
      <c r="AL177" s="250"/>
      <c r="AM177" s="250"/>
      <c r="AN177" s="157">
        <f>SUM($D168:AN168)</f>
        <v>0</v>
      </c>
      <c r="AO177" s="250"/>
      <c r="AP177" s="250"/>
      <c r="AQ177" s="250"/>
      <c r="AR177" s="250"/>
      <c r="AS177" s="250"/>
      <c r="AT177" s="250"/>
      <c r="AU177" s="157">
        <f>SUM($D168:AU168)</f>
        <v>0</v>
      </c>
      <c r="AV177" s="250"/>
      <c r="AW177" s="250"/>
      <c r="AX177" s="250"/>
      <c r="AY177" s="250"/>
      <c r="AZ177" s="250"/>
      <c r="BA177" s="250"/>
      <c r="BB177" s="157">
        <f>SUM($D168:BB168)</f>
        <v>3</v>
      </c>
      <c r="BC177" s="250"/>
      <c r="BD177" s="250"/>
      <c r="BE177" s="250"/>
      <c r="BF177" s="250"/>
      <c r="BG177" s="250"/>
      <c r="BH177" s="250"/>
      <c r="BI177" s="157">
        <f>SUM($D168:BI168)</f>
        <v>38</v>
      </c>
      <c r="BJ177" s="250"/>
      <c r="BK177" s="250"/>
      <c r="BL177" s="250"/>
      <c r="BM177" s="250"/>
      <c r="BN177" s="250"/>
      <c r="BO177" s="250"/>
      <c r="BP177" s="157">
        <f>SUM($D168:BP168)</f>
        <v>245</v>
      </c>
      <c r="BQ177" s="250"/>
      <c r="BR177" s="250"/>
      <c r="BS177" s="250"/>
      <c r="BT177" s="250"/>
      <c r="BU177" s="250"/>
      <c r="BV177" s="250"/>
      <c r="BW177" s="157">
        <f>SUM($D168:BW168)</f>
        <v>1597</v>
      </c>
      <c r="BX177" s="250"/>
      <c r="BY177" s="250"/>
      <c r="BZ177" s="250"/>
      <c r="CA177" s="250"/>
      <c r="CB177" s="250"/>
      <c r="CC177" s="250"/>
      <c r="CD177" s="157">
        <f>SUM($D168:CD168)</f>
        <v>4064</v>
      </c>
      <c r="CE177" s="250"/>
      <c r="CF177" s="250"/>
      <c r="CG177" s="250"/>
      <c r="CH177" s="250"/>
      <c r="CI177" s="250"/>
      <c r="CJ177" s="250"/>
      <c r="CK177" s="157">
        <f>SUM($D168:CK168)</f>
        <v>7153</v>
      </c>
      <c r="CL177" s="250"/>
      <c r="CM177" s="250"/>
      <c r="CN177" s="250"/>
      <c r="CO177" s="250"/>
      <c r="CP177" s="250"/>
      <c r="CQ177" s="250"/>
      <c r="CR177" s="157">
        <f>SUM($D168:CR168)</f>
        <v>10030</v>
      </c>
      <c r="CS177" s="250"/>
      <c r="CT177" s="250"/>
      <c r="CU177" s="250"/>
      <c r="CV177" s="250"/>
      <c r="CW177" s="250"/>
      <c r="CX177" s="250"/>
      <c r="CY177" s="157">
        <f>SUM($D168:CY168)</f>
        <v>12075</v>
      </c>
      <c r="CZ177" s="240"/>
      <c r="DA177" s="240"/>
      <c r="DB177" s="240"/>
      <c r="DC177" s="240"/>
      <c r="DD177" s="240"/>
      <c r="DE177" s="240"/>
      <c r="DF177" s="157">
        <f>SUM($D168:DF168)</f>
        <v>13489</v>
      </c>
      <c r="DG177" s="240"/>
      <c r="DH177" s="240"/>
      <c r="DI177" s="240"/>
      <c r="DJ177" s="240"/>
      <c r="DK177" s="240"/>
      <c r="DL177" s="240"/>
      <c r="DM177" s="157">
        <f>SUM($D168:DM168)</f>
        <v>14760</v>
      </c>
      <c r="DN177" s="240"/>
      <c r="DO177" s="240"/>
      <c r="DP177" s="240"/>
      <c r="DQ177" s="240"/>
      <c r="DR177" s="240"/>
      <c r="DS177" s="240"/>
      <c r="DT177" s="157">
        <f>SUM($D168:DT168)</f>
        <v>15616</v>
      </c>
      <c r="DU177" s="240"/>
      <c r="DV177" s="240"/>
      <c r="DW177" s="240"/>
      <c r="DX177" s="240"/>
      <c r="DY177" s="240"/>
      <c r="DZ177" s="240"/>
      <c r="EA177" s="157">
        <f>SUM($D168:EA168)</f>
        <v>16272</v>
      </c>
      <c r="EB177" s="240"/>
      <c r="EC177" s="240"/>
      <c r="ED177" s="240"/>
      <c r="EE177" s="240"/>
      <c r="EF177" s="240"/>
      <c r="EG177" s="240"/>
      <c r="EH177" s="157">
        <f>SUM($D168:EH168)</f>
        <v>16799</v>
      </c>
      <c r="EI177" s="240"/>
      <c r="EJ177" s="240"/>
      <c r="EK177" s="240"/>
      <c r="EL177" s="240"/>
      <c r="EM177" s="240"/>
      <c r="EN177" s="240"/>
      <c r="EO177" s="157"/>
      <c r="EP177" s="240"/>
      <c r="EQ177" s="240"/>
      <c r="ER177" s="240"/>
      <c r="ES177" s="240"/>
      <c r="ET177" s="240"/>
      <c r="EU177" s="240"/>
      <c r="EV177" s="157"/>
      <c r="EW177" s="240"/>
      <c r="EX177" s="240"/>
      <c r="EY177" s="240"/>
      <c r="EZ177" s="250"/>
      <c r="FA177" s="250"/>
      <c r="FB177" s="250"/>
      <c r="FC177" s="252" t="str">
        <f t="shared" si="298"/>
        <v>75-84</v>
      </c>
      <c r="FD177" s="269">
        <f t="shared" ref="FD177:FF177" si="304">FD186/FD$179</f>
        <v>0.32427997838004785</v>
      </c>
      <c r="FE177" s="269"/>
      <c r="FF177" s="269">
        <f t="shared" si="304"/>
        <v>0.3485821106094808</v>
      </c>
      <c r="FG177" s="279">
        <f>FG186/FG$179</f>
        <v>0.29490022172949004</v>
      </c>
      <c r="FH177" s="291"/>
    </row>
    <row r="178" spans="1:164" s="136" customFormat="1" ht="15.75" customHeight="1" x14ac:dyDescent="0.25">
      <c r="A178" s="116"/>
      <c r="B178" s="116"/>
      <c r="C178" s="142" t="s">
        <v>2098</v>
      </c>
      <c r="D178" s="250"/>
      <c r="E178" s="157">
        <f>SUM($D169:E169)</f>
        <v>0</v>
      </c>
      <c r="F178" s="250"/>
      <c r="G178" s="250"/>
      <c r="H178" s="250"/>
      <c r="I178" s="250"/>
      <c r="J178" s="250"/>
      <c r="K178" s="250"/>
      <c r="L178" s="157">
        <f>SUM($D169:L169)</f>
        <v>0</v>
      </c>
      <c r="M178" s="250"/>
      <c r="N178" s="250"/>
      <c r="O178" s="250"/>
      <c r="P178" s="250"/>
      <c r="Q178" s="250"/>
      <c r="R178" s="250"/>
      <c r="S178" s="157">
        <f>SUM($D169:S169)</f>
        <v>0</v>
      </c>
      <c r="T178" s="250"/>
      <c r="U178" s="250"/>
      <c r="V178" s="250"/>
      <c r="W178" s="250"/>
      <c r="X178" s="250"/>
      <c r="Y178" s="250"/>
      <c r="Z178" s="157">
        <f>SUM($D169:Z169)</f>
        <v>0</v>
      </c>
      <c r="AA178" s="250"/>
      <c r="AB178" s="250"/>
      <c r="AC178" s="250"/>
      <c r="AD178" s="250"/>
      <c r="AE178" s="250"/>
      <c r="AF178" s="250"/>
      <c r="AG178" s="157">
        <f>SUM($D169:AG169)</f>
        <v>0</v>
      </c>
      <c r="AH178" s="250"/>
      <c r="AI178" s="250"/>
      <c r="AJ178" s="250"/>
      <c r="AK178" s="250"/>
      <c r="AL178" s="250"/>
      <c r="AM178" s="250"/>
      <c r="AN178" s="157">
        <f>SUM($D169:AN169)</f>
        <v>0</v>
      </c>
      <c r="AO178" s="250"/>
      <c r="AP178" s="250"/>
      <c r="AQ178" s="250"/>
      <c r="AR178" s="250"/>
      <c r="AS178" s="250"/>
      <c r="AT178" s="250"/>
      <c r="AU178" s="157">
        <f>SUM($D169:AU169)</f>
        <v>0</v>
      </c>
      <c r="AV178" s="250"/>
      <c r="AW178" s="250"/>
      <c r="AX178" s="250"/>
      <c r="AY178" s="250"/>
      <c r="AZ178" s="250"/>
      <c r="BA178" s="250"/>
      <c r="BB178" s="157">
        <f>SUM($D169:BB169)</f>
        <v>0</v>
      </c>
      <c r="BC178" s="250"/>
      <c r="BD178" s="250"/>
      <c r="BE178" s="250"/>
      <c r="BF178" s="250"/>
      <c r="BG178" s="250"/>
      <c r="BH178" s="250"/>
      <c r="BI178" s="157">
        <f>SUM($D169:BI169)</f>
        <v>44</v>
      </c>
      <c r="BJ178" s="250"/>
      <c r="BK178" s="250"/>
      <c r="BL178" s="250"/>
      <c r="BM178" s="250"/>
      <c r="BN178" s="250"/>
      <c r="BO178" s="250"/>
      <c r="BP178" s="157">
        <f>SUM($D169:BP169)</f>
        <v>249</v>
      </c>
      <c r="BQ178" s="250"/>
      <c r="BR178" s="250"/>
      <c r="BS178" s="250"/>
      <c r="BT178" s="250"/>
      <c r="BU178" s="250"/>
      <c r="BV178" s="250"/>
      <c r="BW178" s="157">
        <f>SUM($D169:BW169)</f>
        <v>1503</v>
      </c>
      <c r="BX178" s="250"/>
      <c r="BY178" s="250"/>
      <c r="BZ178" s="250"/>
      <c r="CA178" s="250"/>
      <c r="CB178" s="250"/>
      <c r="CC178" s="250"/>
      <c r="CD178" s="157">
        <f>SUM($D169:CD169)</f>
        <v>3823</v>
      </c>
      <c r="CE178" s="250"/>
      <c r="CF178" s="250"/>
      <c r="CG178" s="250"/>
      <c r="CH178" s="250"/>
      <c r="CI178" s="250"/>
      <c r="CJ178" s="250"/>
      <c r="CK178" s="157">
        <f>SUM($D169:CK169)</f>
        <v>7576</v>
      </c>
      <c r="CL178" s="250"/>
      <c r="CM178" s="250"/>
      <c r="CN178" s="250"/>
      <c r="CO178" s="250"/>
      <c r="CP178" s="250"/>
      <c r="CQ178" s="250"/>
      <c r="CR178" s="157">
        <f>SUM($D169:CR169)</f>
        <v>11417</v>
      </c>
      <c r="CS178" s="250"/>
      <c r="CT178" s="250"/>
      <c r="CU178" s="250"/>
      <c r="CV178" s="250"/>
      <c r="CW178" s="250"/>
      <c r="CX178" s="250"/>
      <c r="CY178" s="157">
        <f>SUM($D169:CY169)</f>
        <v>14551</v>
      </c>
      <c r="CZ178" s="240"/>
      <c r="DA178" s="240"/>
      <c r="DB178" s="240"/>
      <c r="DC178" s="240"/>
      <c r="DD178" s="240"/>
      <c r="DE178" s="240"/>
      <c r="DF178" s="157">
        <f>SUM($D169:DF169)</f>
        <v>16622</v>
      </c>
      <c r="DG178" s="240"/>
      <c r="DH178" s="240"/>
      <c r="DI178" s="240"/>
      <c r="DJ178" s="240"/>
      <c r="DK178" s="240"/>
      <c r="DL178" s="240"/>
      <c r="DM178" s="157">
        <f>SUM($D169:DM169)</f>
        <v>18701</v>
      </c>
      <c r="DN178" s="240"/>
      <c r="DO178" s="240"/>
      <c r="DP178" s="240"/>
      <c r="DQ178" s="240"/>
      <c r="DR178" s="240"/>
      <c r="DS178" s="240"/>
      <c r="DT178" s="157">
        <f>SUM($D169:DT169)</f>
        <v>20142</v>
      </c>
      <c r="DU178" s="240"/>
      <c r="DV178" s="240"/>
      <c r="DW178" s="240"/>
      <c r="DX178" s="240"/>
      <c r="DY178" s="240"/>
      <c r="DZ178" s="240"/>
      <c r="EA178" s="157">
        <f>SUM($D169:EA169)</f>
        <v>21103</v>
      </c>
      <c r="EB178" s="240"/>
      <c r="EC178" s="240"/>
      <c r="ED178" s="240"/>
      <c r="EE178" s="240"/>
      <c r="EF178" s="240"/>
      <c r="EG178" s="240"/>
      <c r="EH178" s="157">
        <f>SUM($D169:EH169)</f>
        <v>21894</v>
      </c>
      <c r="EI178" s="240"/>
      <c r="EJ178" s="240"/>
      <c r="EK178" s="240"/>
      <c r="EL178" s="240"/>
      <c r="EM178" s="240"/>
      <c r="EN178" s="240"/>
      <c r="EO178" s="157"/>
      <c r="EP178" s="240"/>
      <c r="EQ178" s="240"/>
      <c r="ER178" s="240"/>
      <c r="ES178" s="240"/>
      <c r="ET178" s="240"/>
      <c r="EU178" s="240"/>
      <c r="EV178" s="157"/>
      <c r="EW178" s="240"/>
      <c r="EX178" s="240"/>
      <c r="EY178" s="240"/>
      <c r="EZ178" s="250"/>
      <c r="FA178" s="250"/>
      <c r="FB178" s="250"/>
      <c r="FC178" s="252" t="str">
        <f t="shared" si="298"/>
        <v>85+</v>
      </c>
      <c r="FD178" s="269">
        <f t="shared" ref="FD178:FG178" si="305">FD187/FD$179</f>
        <v>0.42263145703034516</v>
      </c>
      <c r="FE178" s="269"/>
      <c r="FF178" s="269">
        <f t="shared" si="305"/>
        <v>0.3511216139954853</v>
      </c>
      <c r="FG178" s="279">
        <f t="shared" si="305"/>
        <v>0.5090823810336006</v>
      </c>
      <c r="FH178" s="291"/>
    </row>
    <row r="179" spans="1:164" s="136" customFormat="1" ht="15.75" customHeight="1" x14ac:dyDescent="0.25">
      <c r="A179" s="116"/>
      <c r="B179" s="116"/>
      <c r="C179" s="141" t="s">
        <v>2103</v>
      </c>
      <c r="D179" s="159"/>
      <c r="E179" s="159">
        <f>SUM(E172:E178)-E134</f>
        <v>0</v>
      </c>
      <c r="F179" s="159"/>
      <c r="G179" s="159"/>
      <c r="H179" s="159"/>
      <c r="I179" s="159"/>
      <c r="J179" s="159"/>
      <c r="K179" s="159"/>
      <c r="L179" s="159">
        <f>SUM(L172:L178)-L134</f>
        <v>0</v>
      </c>
      <c r="M179" s="159"/>
      <c r="N179" s="159"/>
      <c r="O179" s="159"/>
      <c r="P179" s="159"/>
      <c r="Q179" s="159"/>
      <c r="R179" s="159"/>
      <c r="S179" s="159">
        <f>SUM(S172:S178)-S134</f>
        <v>0</v>
      </c>
      <c r="T179" s="159"/>
      <c r="U179" s="159"/>
      <c r="V179" s="159"/>
      <c r="W179" s="159"/>
      <c r="X179" s="159"/>
      <c r="Y179" s="159"/>
      <c r="Z179" s="159">
        <f>SUM(Z172:Z178)-Z134</f>
        <v>0</v>
      </c>
      <c r="AA179" s="159"/>
      <c r="AB179" s="159"/>
      <c r="AC179" s="159"/>
      <c r="AD179" s="159"/>
      <c r="AE179" s="159"/>
      <c r="AF179" s="159"/>
      <c r="AG179" s="159">
        <f>SUM(AG172:AG178)-AG134</f>
        <v>0</v>
      </c>
      <c r="AH179" s="159"/>
      <c r="AI179" s="159"/>
      <c r="AJ179" s="159"/>
      <c r="AK179" s="159"/>
      <c r="AL179" s="159"/>
      <c r="AM179" s="159"/>
      <c r="AN179" s="159">
        <f>SUM(AN172:AN178)-AN134</f>
        <v>0</v>
      </c>
      <c r="AO179" s="159"/>
      <c r="AP179" s="159"/>
      <c r="AQ179" s="159"/>
      <c r="AR179" s="159"/>
      <c r="AS179" s="159"/>
      <c r="AT179" s="159"/>
      <c r="AU179" s="159">
        <f>SUM(AU172:AU178)-AU134</f>
        <v>0</v>
      </c>
      <c r="AV179" s="159"/>
      <c r="AW179" s="159"/>
      <c r="AX179" s="159"/>
      <c r="AY179" s="159"/>
      <c r="AZ179" s="159"/>
      <c r="BA179" s="159"/>
      <c r="BB179" s="159">
        <f>SUM(BB172:BB178)-BB134</f>
        <v>0</v>
      </c>
      <c r="BC179" s="159"/>
      <c r="BD179" s="159"/>
      <c r="BE179" s="159"/>
      <c r="BF179" s="159"/>
      <c r="BG179" s="159"/>
      <c r="BH179" s="159"/>
      <c r="BI179" s="159">
        <f>SUM(BI172:BI178)-BI134</f>
        <v>0</v>
      </c>
      <c r="BJ179" s="159"/>
      <c r="BK179" s="159"/>
      <c r="BL179" s="159"/>
      <c r="BM179" s="159"/>
      <c r="BN179" s="159"/>
      <c r="BO179" s="159"/>
      <c r="BP179" s="159">
        <f>SUM(BP172:BP178)-BP134</f>
        <v>0</v>
      </c>
      <c r="BQ179" s="159"/>
      <c r="BR179" s="159"/>
      <c r="BS179" s="159"/>
      <c r="BT179" s="159"/>
      <c r="BU179" s="159"/>
      <c r="BV179" s="159"/>
      <c r="BW179" s="159">
        <f>SUM(BW172:BW178)-BW134</f>
        <v>0</v>
      </c>
      <c r="BX179" s="159"/>
      <c r="BY179" s="159"/>
      <c r="BZ179" s="159"/>
      <c r="CA179" s="159"/>
      <c r="CB179" s="159"/>
      <c r="CC179" s="159"/>
      <c r="CD179" s="159">
        <f>SUM(CD172:CD178)-CD134</f>
        <v>0</v>
      </c>
      <c r="CE179" s="159"/>
      <c r="CF179" s="159"/>
      <c r="CG179" s="159"/>
      <c r="CH179" s="159"/>
      <c r="CI179" s="159"/>
      <c r="CJ179" s="159"/>
      <c r="CK179" s="159">
        <f>SUM(CK172:CK178)-CK134</f>
        <v>0</v>
      </c>
      <c r="CL179" s="159"/>
      <c r="CM179" s="159"/>
      <c r="CN179" s="159"/>
      <c r="CO179" s="159"/>
      <c r="CP179" s="159"/>
      <c r="CQ179" s="159"/>
      <c r="CR179" s="159">
        <f>SUM(CR172:CR178)-CR134</f>
        <v>0</v>
      </c>
      <c r="CS179" s="159"/>
      <c r="CT179" s="159"/>
      <c r="CU179" s="159"/>
      <c r="CV179" s="159"/>
      <c r="CW179" s="159"/>
      <c r="CX179" s="159"/>
      <c r="CY179" s="159">
        <f>SUM(CY172:CY178)-CY134</f>
        <v>0</v>
      </c>
      <c r="CZ179" s="159"/>
      <c r="DA179" s="159"/>
      <c r="DB179" s="159"/>
      <c r="DC179" s="159"/>
      <c r="DD179" s="159"/>
      <c r="DE179" s="159"/>
      <c r="DF179" s="159">
        <f>SUM(DF172:DF178)-DF134</f>
        <v>0</v>
      </c>
      <c r="DG179" s="159"/>
      <c r="DH179" s="159"/>
      <c r="DI179" s="159"/>
      <c r="DJ179" s="159"/>
      <c r="DK179" s="159"/>
      <c r="DL179" s="159"/>
      <c r="DM179" s="159">
        <f>SUM(DM172:DM178)-DM134</f>
        <v>0</v>
      </c>
      <c r="DN179" s="159"/>
      <c r="DO179" s="159"/>
      <c r="DP179" s="159"/>
      <c r="DQ179" s="159"/>
      <c r="DR179" s="159"/>
      <c r="DS179" s="159"/>
      <c r="DT179" s="159">
        <f>SUM(DT172:DT178)-DT134</f>
        <v>0</v>
      </c>
      <c r="DU179" s="159"/>
      <c r="DV179" s="159"/>
      <c r="DW179" s="159"/>
      <c r="DX179" s="159"/>
      <c r="DY179" s="159"/>
      <c r="DZ179" s="159"/>
      <c r="EA179" s="159">
        <f>SUM(EA172:EA178)-EA134</f>
        <v>0</v>
      </c>
      <c r="EB179" s="159"/>
      <c r="EC179" s="159"/>
      <c r="ED179" s="159"/>
      <c r="EE179" s="159"/>
      <c r="EF179" s="159"/>
      <c r="EG179" s="159"/>
      <c r="EH179" s="159">
        <f>SUM(EH172:EH178)-EH134</f>
        <v>0</v>
      </c>
      <c r="EI179" s="159"/>
      <c r="EJ179" s="159"/>
      <c r="EK179" s="159"/>
      <c r="EL179" s="159"/>
      <c r="EM179" s="159"/>
      <c r="EN179" s="159"/>
      <c r="EO179" s="159"/>
      <c r="EP179" s="159"/>
      <c r="EQ179" s="159"/>
      <c r="ER179" s="159"/>
      <c r="ES179" s="159"/>
      <c r="ET179" s="159"/>
      <c r="EU179" s="159"/>
      <c r="EV179" s="159"/>
      <c r="EW179" s="159"/>
      <c r="EX179" s="159"/>
      <c r="EY179" s="159"/>
      <c r="EZ179" s="159"/>
      <c r="FA179" s="159"/>
      <c r="FB179" s="159"/>
      <c r="FC179" s="255" t="s">
        <v>2045</v>
      </c>
      <c r="FD179" s="261">
        <f>SUM(FD181:FD187)</f>
        <v>51804</v>
      </c>
      <c r="FE179" s="261"/>
      <c r="FF179" s="261">
        <f t="shared" ref="FF179:FG179" si="306">SUM(FF181:FF187)</f>
        <v>28352</v>
      </c>
      <c r="FG179" s="285">
        <f t="shared" si="306"/>
        <v>23452</v>
      </c>
      <c r="FH179" s="292"/>
    </row>
    <row r="180" spans="1:164" s="136" customFormat="1" ht="15.75" customHeight="1" x14ac:dyDescent="0.25">
      <c r="A180" s="116"/>
      <c r="B180" s="116"/>
      <c r="C180" s="221"/>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34"/>
      <c r="BE180" s="134"/>
      <c r="BF180" s="134"/>
      <c r="BG180" s="134"/>
      <c r="BH180" s="134"/>
      <c r="BI180" s="134"/>
      <c r="BJ180" s="134"/>
      <c r="BK180" s="134"/>
      <c r="BL180" s="134"/>
      <c r="BM180" s="134"/>
      <c r="BN180" s="134"/>
      <c r="BO180" s="134"/>
      <c r="BP180" s="134"/>
      <c r="BQ180" s="134"/>
      <c r="BR180" s="134"/>
      <c r="BS180" s="134"/>
      <c r="BT180" s="134"/>
      <c r="BU180" s="134"/>
      <c r="BV180" s="134"/>
      <c r="BW180" s="134"/>
      <c r="BX180" s="134"/>
      <c r="BY180" s="134"/>
      <c r="BZ180" s="134"/>
      <c r="CA180" s="134"/>
      <c r="CB180" s="134"/>
      <c r="CC180" s="134"/>
      <c r="CD180" s="134"/>
      <c r="CE180" s="134"/>
      <c r="CF180" s="134"/>
      <c r="CG180" s="134"/>
      <c r="CH180" s="134"/>
      <c r="CI180" s="134"/>
      <c r="CJ180" s="134"/>
      <c r="CK180" s="134"/>
      <c r="CL180" s="134"/>
      <c r="CM180" s="134"/>
      <c r="CN180" s="134"/>
      <c r="CO180" s="134"/>
      <c r="CP180" s="134"/>
      <c r="CQ180" s="134"/>
      <c r="CR180" s="134"/>
      <c r="CS180" s="134"/>
      <c r="CT180" s="134"/>
      <c r="CU180" s="134"/>
      <c r="CV180" s="134"/>
      <c r="CW180" s="134"/>
      <c r="CX180" s="134"/>
      <c r="CY180" s="134"/>
      <c r="CZ180" s="134"/>
      <c r="DA180" s="134"/>
      <c r="DB180" s="134"/>
      <c r="DC180" s="134"/>
      <c r="DD180" s="134"/>
      <c r="DE180" s="134"/>
      <c r="DF180" s="134"/>
      <c r="DG180" s="134"/>
      <c r="DH180" s="134"/>
      <c r="DI180" s="134"/>
      <c r="DJ180" s="134"/>
      <c r="DK180" s="134"/>
      <c r="DL180" s="134"/>
      <c r="DM180" s="134"/>
      <c r="DN180" s="134"/>
      <c r="DO180" s="134"/>
      <c r="DP180" s="134"/>
      <c r="DQ180" s="134"/>
      <c r="DR180" s="134"/>
      <c r="DS180" s="134"/>
      <c r="DT180" s="134"/>
      <c r="DU180" s="134"/>
      <c r="DV180" s="134"/>
      <c r="DW180" s="134"/>
      <c r="DX180" s="134"/>
      <c r="DY180" s="134"/>
      <c r="DZ180" s="134"/>
      <c r="EA180" s="134"/>
      <c r="EB180" s="134"/>
      <c r="EC180" s="134"/>
      <c r="ED180" s="134"/>
      <c r="EE180" s="134"/>
      <c r="EF180" s="134"/>
      <c r="EG180" s="134"/>
      <c r="EH180" s="134"/>
      <c r="EI180" s="134"/>
      <c r="EJ180" s="134"/>
      <c r="EK180" s="134"/>
      <c r="EL180" s="134"/>
      <c r="EM180" s="134"/>
      <c r="EN180" s="134"/>
      <c r="EO180" s="134"/>
      <c r="EP180" s="134"/>
      <c r="EQ180" s="134"/>
      <c r="ER180" s="134"/>
      <c r="ES180" s="134"/>
      <c r="ET180" s="134"/>
      <c r="EU180" s="134"/>
      <c r="EV180" s="134"/>
      <c r="EW180" s="134"/>
      <c r="EX180" s="134"/>
      <c r="EY180" s="134"/>
      <c r="EZ180" s="116"/>
      <c r="FA180" s="116"/>
      <c r="FB180" s="116"/>
      <c r="FC180" s="268" t="s">
        <v>2117</v>
      </c>
      <c r="FD180" s="265"/>
      <c r="FE180" s="265"/>
      <c r="FF180" s="260">
        <f>FF179/$FD$179</f>
        <v>0.54729364527835689</v>
      </c>
      <c r="FG180" s="280">
        <f>FG179/$FD$179</f>
        <v>0.45270635472164311</v>
      </c>
      <c r="FH180" s="247"/>
    </row>
    <row r="181" spans="1:164" s="136" customFormat="1" ht="15.75" customHeight="1" x14ac:dyDescent="0.25">
      <c r="A181" s="116"/>
      <c r="B181" s="117" t="s">
        <v>2104</v>
      </c>
      <c r="C181" s="237" t="s">
        <v>2092</v>
      </c>
      <c r="D181" s="240"/>
      <c r="E181" s="249">
        <v>0</v>
      </c>
      <c r="F181" s="240"/>
      <c r="G181" s="240"/>
      <c r="H181" s="240"/>
      <c r="I181" s="240"/>
      <c r="J181" s="240"/>
      <c r="K181" s="240"/>
      <c r="L181" s="249">
        <v>0</v>
      </c>
      <c r="M181" s="240"/>
      <c r="N181" s="240"/>
      <c r="O181" s="240"/>
      <c r="P181" s="240"/>
      <c r="Q181" s="240"/>
      <c r="R181" s="240"/>
      <c r="S181" s="249">
        <v>0</v>
      </c>
      <c r="T181" s="240"/>
      <c r="U181" s="240"/>
      <c r="V181" s="240"/>
      <c r="W181" s="240"/>
      <c r="X181" s="240"/>
      <c r="Y181" s="240"/>
      <c r="Z181" s="249">
        <v>0</v>
      </c>
      <c r="AA181" s="240"/>
      <c r="AB181" s="240"/>
      <c r="AC181" s="240"/>
      <c r="AD181" s="240"/>
      <c r="AE181" s="240"/>
      <c r="AF181" s="240"/>
      <c r="AG181" s="249">
        <v>0</v>
      </c>
      <c r="AH181" s="240"/>
      <c r="AI181" s="240"/>
      <c r="AJ181" s="240"/>
      <c r="AK181" s="240"/>
      <c r="AL181" s="240"/>
      <c r="AM181" s="240"/>
      <c r="AN181" s="249">
        <v>0</v>
      </c>
      <c r="AO181" s="240"/>
      <c r="AP181" s="240"/>
      <c r="AQ181" s="240"/>
      <c r="AR181" s="240"/>
      <c r="AS181" s="240"/>
      <c r="AT181" s="240"/>
      <c r="AU181" s="249">
        <v>0</v>
      </c>
      <c r="AV181" s="240"/>
      <c r="AW181" s="240"/>
      <c r="AX181" s="240"/>
      <c r="AY181" s="240"/>
      <c r="AZ181" s="240"/>
      <c r="BA181" s="240"/>
      <c r="BB181" s="249">
        <v>0</v>
      </c>
      <c r="BC181" s="240"/>
      <c r="BD181" s="240"/>
      <c r="BE181" s="240"/>
      <c r="BF181" s="240"/>
      <c r="BG181" s="240"/>
      <c r="BH181" s="240"/>
      <c r="BI181" s="249">
        <v>0</v>
      </c>
      <c r="BJ181" s="240"/>
      <c r="BK181" s="240"/>
      <c r="BL181" s="240"/>
      <c r="BM181" s="240"/>
      <c r="BN181" s="240"/>
      <c r="BO181" s="240"/>
      <c r="BP181" s="249">
        <v>0</v>
      </c>
      <c r="BQ181" s="240"/>
      <c r="BR181" s="240"/>
      <c r="BS181" s="240"/>
      <c r="BT181" s="240"/>
      <c r="BU181" s="240"/>
      <c r="BV181" s="240"/>
      <c r="BW181" s="249">
        <v>0</v>
      </c>
      <c r="BX181" s="240"/>
      <c r="BY181" s="240"/>
      <c r="BZ181" s="240"/>
      <c r="CA181" s="240"/>
      <c r="CB181" s="240"/>
      <c r="CC181" s="240"/>
      <c r="CD181" s="249">
        <v>0</v>
      </c>
      <c r="CE181" s="240"/>
      <c r="CF181" s="240"/>
      <c r="CG181" s="240"/>
      <c r="CH181" s="240"/>
      <c r="CI181" s="240"/>
      <c r="CJ181" s="240"/>
      <c r="CK181" s="249">
        <v>0</v>
      </c>
      <c r="CL181" s="240"/>
      <c r="CM181" s="240"/>
      <c r="CN181" s="240"/>
      <c r="CO181" s="240"/>
      <c r="CP181" s="240"/>
      <c r="CQ181" s="240"/>
      <c r="CR181" s="249">
        <v>0</v>
      </c>
      <c r="CS181" s="240"/>
      <c r="CT181" s="240"/>
      <c r="CU181" s="240"/>
      <c r="CV181" s="240"/>
      <c r="CW181" s="240"/>
      <c r="CX181" s="240"/>
      <c r="CY181" s="249">
        <v>0</v>
      </c>
      <c r="CZ181" s="240"/>
      <c r="DA181" s="240"/>
      <c r="DB181" s="240"/>
      <c r="DC181" s="240"/>
      <c r="DD181" s="240"/>
      <c r="DE181" s="240"/>
      <c r="DF181" s="249">
        <v>1</v>
      </c>
      <c r="DG181" s="240"/>
      <c r="DH181" s="240"/>
      <c r="DI181" s="240"/>
      <c r="DJ181" s="240"/>
      <c r="DK181" s="240"/>
      <c r="DL181" s="240"/>
      <c r="DM181" s="249">
        <v>1</v>
      </c>
      <c r="DN181" s="240"/>
      <c r="DO181" s="240"/>
      <c r="DP181" s="240"/>
      <c r="DQ181" s="240"/>
      <c r="DR181" s="240"/>
      <c r="DS181" s="240"/>
      <c r="DT181" s="249">
        <v>0</v>
      </c>
      <c r="DU181" s="240"/>
      <c r="DV181" s="240"/>
      <c r="DW181" s="240"/>
      <c r="DX181" s="240"/>
      <c r="DY181" s="240"/>
      <c r="DZ181" s="240"/>
      <c r="EA181" s="249">
        <v>0</v>
      </c>
      <c r="EB181" s="240"/>
      <c r="EC181" s="240"/>
      <c r="ED181" s="240"/>
      <c r="EE181" s="240"/>
      <c r="EF181" s="240"/>
      <c r="EG181" s="240"/>
      <c r="EH181" s="249">
        <v>0</v>
      </c>
      <c r="EI181" s="240"/>
      <c r="EJ181" s="240"/>
      <c r="EK181" s="240"/>
      <c r="EL181" s="240"/>
      <c r="EM181" s="240"/>
      <c r="EN181" s="240"/>
      <c r="EO181" s="249"/>
      <c r="EP181" s="240"/>
      <c r="EQ181" s="240"/>
      <c r="ER181" s="240"/>
      <c r="ES181" s="240"/>
      <c r="ET181" s="240"/>
      <c r="EU181" s="240"/>
      <c r="EV181" s="249"/>
      <c r="EW181" s="240"/>
      <c r="EX181" s="240"/>
      <c r="EY181" s="240"/>
      <c r="EZ181" s="240"/>
      <c r="FA181" s="240"/>
      <c r="FB181" s="240"/>
      <c r="FC181" s="247" t="str">
        <f t="shared" ref="FC181:FC187" si="307">C181</f>
        <v>Under 1 year</v>
      </c>
      <c r="FD181" s="263">
        <f>MAX(D172:FB172)</f>
        <v>2</v>
      </c>
      <c r="FE181" s="263"/>
      <c r="FF181" s="263">
        <f>SUM(D181:FB181)</f>
        <v>2</v>
      </c>
      <c r="FG181" s="263">
        <f>SUM(D188:FB188)</f>
        <v>0</v>
      </c>
      <c r="FH181" s="293"/>
    </row>
    <row r="182" spans="1:164" s="136" customFormat="1" ht="15.75" customHeight="1" x14ac:dyDescent="0.25">
      <c r="A182" s="116"/>
      <c r="B182" s="116"/>
      <c r="C182" s="237" t="s">
        <v>2093</v>
      </c>
      <c r="D182" s="240"/>
      <c r="E182" s="249">
        <v>0</v>
      </c>
      <c r="F182" s="240"/>
      <c r="G182" s="240"/>
      <c r="H182" s="240"/>
      <c r="I182" s="240"/>
      <c r="J182" s="240"/>
      <c r="K182" s="240"/>
      <c r="L182" s="249">
        <v>0</v>
      </c>
      <c r="M182" s="240"/>
      <c r="N182" s="240"/>
      <c r="O182" s="240"/>
      <c r="P182" s="240"/>
      <c r="Q182" s="240"/>
      <c r="R182" s="240"/>
      <c r="S182" s="249">
        <v>0</v>
      </c>
      <c r="T182" s="240"/>
      <c r="U182" s="240"/>
      <c r="V182" s="240"/>
      <c r="W182" s="240"/>
      <c r="X182" s="240"/>
      <c r="Y182" s="240"/>
      <c r="Z182" s="249">
        <v>0</v>
      </c>
      <c r="AA182" s="240"/>
      <c r="AB182" s="240"/>
      <c r="AC182" s="240"/>
      <c r="AD182" s="240"/>
      <c r="AE182" s="240"/>
      <c r="AF182" s="240"/>
      <c r="AG182" s="249">
        <v>0</v>
      </c>
      <c r="AH182" s="240"/>
      <c r="AI182" s="240"/>
      <c r="AJ182" s="240"/>
      <c r="AK182" s="240"/>
      <c r="AL182" s="240"/>
      <c r="AM182" s="240"/>
      <c r="AN182" s="249">
        <v>0</v>
      </c>
      <c r="AO182" s="240"/>
      <c r="AP182" s="240"/>
      <c r="AQ182" s="240"/>
      <c r="AR182" s="240"/>
      <c r="AS182" s="240"/>
      <c r="AT182" s="240"/>
      <c r="AU182" s="249">
        <v>0</v>
      </c>
      <c r="AV182" s="240"/>
      <c r="AW182" s="240"/>
      <c r="AX182" s="240"/>
      <c r="AY182" s="240"/>
      <c r="AZ182" s="240"/>
      <c r="BA182" s="240"/>
      <c r="BB182" s="249">
        <v>0</v>
      </c>
      <c r="BC182" s="240"/>
      <c r="BD182" s="240"/>
      <c r="BE182" s="240"/>
      <c r="BF182" s="240"/>
      <c r="BG182" s="240"/>
      <c r="BH182" s="240"/>
      <c r="BI182" s="249">
        <v>0</v>
      </c>
      <c r="BJ182" s="240"/>
      <c r="BK182" s="240"/>
      <c r="BL182" s="240"/>
      <c r="BM182" s="240"/>
      <c r="BN182" s="240"/>
      <c r="BO182" s="240"/>
      <c r="BP182" s="249">
        <v>0</v>
      </c>
      <c r="BQ182" s="240"/>
      <c r="BR182" s="240"/>
      <c r="BS182" s="240"/>
      <c r="BT182" s="240"/>
      <c r="BU182" s="240"/>
      <c r="BV182" s="240"/>
      <c r="BW182" s="249">
        <v>0</v>
      </c>
      <c r="BX182" s="240"/>
      <c r="BY182" s="240"/>
      <c r="BZ182" s="240"/>
      <c r="CA182" s="240"/>
      <c r="CB182" s="240"/>
      <c r="CC182" s="240"/>
      <c r="CD182" s="249">
        <v>0</v>
      </c>
      <c r="CE182" s="240"/>
      <c r="CF182" s="240"/>
      <c r="CG182" s="240"/>
      <c r="CH182" s="240"/>
      <c r="CI182" s="240"/>
      <c r="CJ182" s="240"/>
      <c r="CK182" s="249">
        <v>0</v>
      </c>
      <c r="CL182" s="240"/>
      <c r="CM182" s="240"/>
      <c r="CN182" s="240"/>
      <c r="CO182" s="240"/>
      <c r="CP182" s="240"/>
      <c r="CQ182" s="240"/>
      <c r="CR182" s="249">
        <v>0</v>
      </c>
      <c r="CS182" s="240"/>
      <c r="CT182" s="240"/>
      <c r="CU182" s="240"/>
      <c r="CV182" s="240"/>
      <c r="CW182" s="240"/>
      <c r="CX182" s="240"/>
      <c r="CY182" s="249">
        <v>0</v>
      </c>
      <c r="CZ182" s="240"/>
      <c r="DA182" s="240"/>
      <c r="DB182" s="240"/>
      <c r="DC182" s="240"/>
      <c r="DD182" s="240"/>
      <c r="DE182" s="240"/>
      <c r="DF182" s="249">
        <v>0</v>
      </c>
      <c r="DG182" s="240"/>
      <c r="DH182" s="240"/>
      <c r="DI182" s="240"/>
      <c r="DJ182" s="240"/>
      <c r="DK182" s="240"/>
      <c r="DL182" s="240"/>
      <c r="DM182" s="249">
        <v>0</v>
      </c>
      <c r="DN182" s="240"/>
      <c r="DO182" s="240"/>
      <c r="DP182" s="240"/>
      <c r="DQ182" s="240"/>
      <c r="DR182" s="240"/>
      <c r="DS182" s="240"/>
      <c r="DT182" s="249">
        <v>0</v>
      </c>
      <c r="DU182" s="240"/>
      <c r="DV182" s="240"/>
      <c r="DW182" s="240"/>
      <c r="DX182" s="240"/>
      <c r="DY182" s="240"/>
      <c r="DZ182" s="240"/>
      <c r="EA182" s="249">
        <v>1</v>
      </c>
      <c r="EB182" s="240"/>
      <c r="EC182" s="240"/>
      <c r="ED182" s="240"/>
      <c r="EE182" s="240"/>
      <c r="EF182" s="240"/>
      <c r="EG182" s="240"/>
      <c r="EH182" s="249">
        <v>1</v>
      </c>
      <c r="EI182" s="240"/>
      <c r="EJ182" s="240"/>
      <c r="EK182" s="240"/>
      <c r="EL182" s="240"/>
      <c r="EM182" s="240"/>
      <c r="EN182" s="240"/>
      <c r="EO182" s="249"/>
      <c r="EP182" s="240"/>
      <c r="EQ182" s="240"/>
      <c r="ER182" s="240"/>
      <c r="ES182" s="240"/>
      <c r="ET182" s="240"/>
      <c r="EU182" s="240"/>
      <c r="EV182" s="249"/>
      <c r="EW182" s="240"/>
      <c r="EX182" s="240"/>
      <c r="EY182" s="240"/>
      <c r="EZ182" s="240"/>
      <c r="FA182" s="240"/>
      <c r="FB182" s="240"/>
      <c r="FC182" s="247" t="str">
        <f t="shared" si="307"/>
        <v>01-14</v>
      </c>
      <c r="FD182" s="263">
        <f>MAX(D173:FB173)</f>
        <v>4</v>
      </c>
      <c r="FE182" s="263"/>
      <c r="FF182" s="263">
        <f t="shared" ref="FF182:FF187" si="308">SUM(D182:FB182)</f>
        <v>2</v>
      </c>
      <c r="FG182" s="263">
        <f t="shared" ref="FG182:FG187" si="309">SUM(D189:FB189)</f>
        <v>2</v>
      </c>
      <c r="FH182" s="293"/>
    </row>
    <row r="183" spans="1:164" s="136" customFormat="1" ht="15.75" customHeight="1" x14ac:dyDescent="0.25">
      <c r="A183" s="116"/>
      <c r="B183" s="116"/>
      <c r="C183" s="237" t="s">
        <v>2094</v>
      </c>
      <c r="D183" s="240"/>
      <c r="E183" s="249">
        <v>0</v>
      </c>
      <c r="F183" s="240"/>
      <c r="G183" s="240"/>
      <c r="H183" s="240"/>
      <c r="I183" s="240"/>
      <c r="J183" s="240"/>
      <c r="K183" s="240"/>
      <c r="L183" s="249">
        <v>0</v>
      </c>
      <c r="M183" s="240"/>
      <c r="N183" s="240"/>
      <c r="O183" s="240"/>
      <c r="P183" s="240"/>
      <c r="Q183" s="240"/>
      <c r="R183" s="240"/>
      <c r="S183" s="249">
        <v>0</v>
      </c>
      <c r="T183" s="240"/>
      <c r="U183" s="240"/>
      <c r="V183" s="240"/>
      <c r="W183" s="240"/>
      <c r="X183" s="240"/>
      <c r="Y183" s="240"/>
      <c r="Z183" s="249">
        <v>0</v>
      </c>
      <c r="AA183" s="240"/>
      <c r="AB183" s="240"/>
      <c r="AC183" s="240"/>
      <c r="AD183" s="240"/>
      <c r="AE183" s="240"/>
      <c r="AF183" s="240"/>
      <c r="AG183" s="249">
        <v>0</v>
      </c>
      <c r="AH183" s="240"/>
      <c r="AI183" s="240"/>
      <c r="AJ183" s="240"/>
      <c r="AK183" s="240"/>
      <c r="AL183" s="240"/>
      <c r="AM183" s="240"/>
      <c r="AN183" s="249">
        <v>0</v>
      </c>
      <c r="AO183" s="240"/>
      <c r="AP183" s="240"/>
      <c r="AQ183" s="240"/>
      <c r="AR183" s="240"/>
      <c r="AS183" s="240"/>
      <c r="AT183" s="240"/>
      <c r="AU183" s="249">
        <v>0</v>
      </c>
      <c r="AV183" s="240"/>
      <c r="AW183" s="240"/>
      <c r="AX183" s="240"/>
      <c r="AY183" s="240"/>
      <c r="AZ183" s="240"/>
      <c r="BA183" s="240"/>
      <c r="BB183" s="249">
        <v>0</v>
      </c>
      <c r="BC183" s="240"/>
      <c r="BD183" s="240"/>
      <c r="BE183" s="240"/>
      <c r="BF183" s="240"/>
      <c r="BG183" s="240"/>
      <c r="BH183" s="240"/>
      <c r="BI183" s="249">
        <v>0</v>
      </c>
      <c r="BJ183" s="240"/>
      <c r="BK183" s="240"/>
      <c r="BL183" s="240"/>
      <c r="BM183" s="240"/>
      <c r="BN183" s="240"/>
      <c r="BO183" s="240"/>
      <c r="BP183" s="249">
        <v>5</v>
      </c>
      <c r="BQ183" s="240"/>
      <c r="BR183" s="240"/>
      <c r="BS183" s="240"/>
      <c r="BT183" s="240"/>
      <c r="BU183" s="240"/>
      <c r="BV183" s="240"/>
      <c r="BW183" s="249">
        <v>26</v>
      </c>
      <c r="BX183" s="240"/>
      <c r="BY183" s="240"/>
      <c r="BZ183" s="240"/>
      <c r="CA183" s="240"/>
      <c r="CB183" s="240"/>
      <c r="CC183" s="240"/>
      <c r="CD183" s="249">
        <v>50</v>
      </c>
      <c r="CE183" s="240"/>
      <c r="CF183" s="240"/>
      <c r="CG183" s="240"/>
      <c r="CH183" s="240"/>
      <c r="CI183" s="240"/>
      <c r="CJ183" s="240"/>
      <c r="CK183" s="249">
        <v>63</v>
      </c>
      <c r="CL183" s="240"/>
      <c r="CM183" s="240"/>
      <c r="CN183" s="240"/>
      <c r="CO183" s="240"/>
      <c r="CP183" s="240"/>
      <c r="CQ183" s="240"/>
      <c r="CR183" s="249">
        <v>68</v>
      </c>
      <c r="CS183" s="240"/>
      <c r="CT183" s="240"/>
      <c r="CU183" s="240"/>
      <c r="CV183" s="240"/>
      <c r="CW183" s="240"/>
      <c r="CX183" s="240"/>
      <c r="CY183" s="249">
        <v>35</v>
      </c>
      <c r="CZ183" s="240"/>
      <c r="DA183" s="240"/>
      <c r="DB183" s="240"/>
      <c r="DC183" s="240"/>
      <c r="DD183" s="240"/>
      <c r="DE183" s="240"/>
      <c r="DF183" s="249">
        <v>22</v>
      </c>
      <c r="DG183" s="240"/>
      <c r="DH183" s="240"/>
      <c r="DI183" s="240"/>
      <c r="DJ183" s="240"/>
      <c r="DK183" s="240"/>
      <c r="DL183" s="240"/>
      <c r="DM183" s="249">
        <v>22</v>
      </c>
      <c r="DN183" s="240"/>
      <c r="DO183" s="240"/>
      <c r="DP183" s="240"/>
      <c r="DQ183" s="240"/>
      <c r="DR183" s="240"/>
      <c r="DS183" s="240"/>
      <c r="DT183" s="249">
        <v>21</v>
      </c>
      <c r="DU183" s="240"/>
      <c r="DV183" s="240"/>
      <c r="DW183" s="240"/>
      <c r="DX183" s="240"/>
      <c r="DY183" s="240"/>
      <c r="DZ183" s="240"/>
      <c r="EA183" s="249">
        <v>4</v>
      </c>
      <c r="EB183" s="240"/>
      <c r="EC183" s="240"/>
      <c r="ED183" s="240"/>
      <c r="EE183" s="240"/>
      <c r="EF183" s="240"/>
      <c r="EG183" s="240"/>
      <c r="EH183" s="249">
        <v>10</v>
      </c>
      <c r="EI183" s="240"/>
      <c r="EJ183" s="240"/>
      <c r="EK183" s="240"/>
      <c r="EL183" s="240"/>
      <c r="EM183" s="240"/>
      <c r="EN183" s="240"/>
      <c r="EO183" s="249"/>
      <c r="EP183" s="240"/>
      <c r="EQ183" s="240"/>
      <c r="ER183" s="240"/>
      <c r="ES183" s="240"/>
      <c r="ET183" s="240"/>
      <c r="EU183" s="240"/>
      <c r="EV183" s="249"/>
      <c r="EW183" s="240"/>
      <c r="EX183" s="240"/>
      <c r="EY183" s="240"/>
      <c r="EZ183" s="240"/>
      <c r="FA183" s="240"/>
      <c r="FB183" s="240"/>
      <c r="FC183" s="247" t="str">
        <f t="shared" si="307"/>
        <v>15-44</v>
      </c>
      <c r="FD183" s="263">
        <f t="shared" ref="FD183:FD187" si="310">MAX(D174:FB174)</f>
        <v>535</v>
      </c>
      <c r="FE183" s="263"/>
      <c r="FF183" s="263">
        <f t="shared" si="308"/>
        <v>326</v>
      </c>
      <c r="FG183" s="263">
        <f t="shared" si="309"/>
        <v>209</v>
      </c>
      <c r="FH183" s="293"/>
    </row>
    <row r="184" spans="1:164" s="136" customFormat="1" ht="15.75" customHeight="1" x14ac:dyDescent="0.25">
      <c r="A184" s="116"/>
      <c r="B184" s="116"/>
      <c r="C184" s="237" t="s">
        <v>2095</v>
      </c>
      <c r="D184" s="240"/>
      <c r="E184" s="249">
        <v>0</v>
      </c>
      <c r="F184" s="240"/>
      <c r="G184" s="240"/>
      <c r="H184" s="240"/>
      <c r="I184" s="240"/>
      <c r="J184" s="240"/>
      <c r="K184" s="240"/>
      <c r="L184" s="249">
        <v>0</v>
      </c>
      <c r="M184" s="240"/>
      <c r="N184" s="240"/>
      <c r="O184" s="240"/>
      <c r="P184" s="240"/>
      <c r="Q184" s="240"/>
      <c r="R184" s="240"/>
      <c r="S184" s="249">
        <v>0</v>
      </c>
      <c r="T184" s="240"/>
      <c r="U184" s="240"/>
      <c r="V184" s="240"/>
      <c r="W184" s="240"/>
      <c r="X184" s="240"/>
      <c r="Y184" s="240"/>
      <c r="Z184" s="249">
        <v>0</v>
      </c>
      <c r="AA184" s="240"/>
      <c r="AB184" s="240"/>
      <c r="AC184" s="240"/>
      <c r="AD184" s="240"/>
      <c r="AE184" s="240"/>
      <c r="AF184" s="240"/>
      <c r="AG184" s="249">
        <v>0</v>
      </c>
      <c r="AH184" s="240"/>
      <c r="AI184" s="240"/>
      <c r="AJ184" s="240"/>
      <c r="AK184" s="240"/>
      <c r="AL184" s="240"/>
      <c r="AM184" s="240"/>
      <c r="AN184" s="249">
        <v>0</v>
      </c>
      <c r="AO184" s="240"/>
      <c r="AP184" s="240"/>
      <c r="AQ184" s="240"/>
      <c r="AR184" s="240"/>
      <c r="AS184" s="240"/>
      <c r="AT184" s="240"/>
      <c r="AU184" s="249">
        <v>0</v>
      </c>
      <c r="AV184" s="240"/>
      <c r="AW184" s="240"/>
      <c r="AX184" s="240"/>
      <c r="AY184" s="240"/>
      <c r="AZ184" s="240"/>
      <c r="BA184" s="240"/>
      <c r="BB184" s="249">
        <v>1</v>
      </c>
      <c r="BC184" s="240"/>
      <c r="BD184" s="240"/>
      <c r="BE184" s="240"/>
      <c r="BF184" s="240"/>
      <c r="BG184" s="240"/>
      <c r="BH184" s="240"/>
      <c r="BI184" s="249">
        <v>4</v>
      </c>
      <c r="BJ184" s="240"/>
      <c r="BK184" s="240"/>
      <c r="BL184" s="240"/>
      <c r="BM184" s="240"/>
      <c r="BN184" s="240"/>
      <c r="BO184" s="240"/>
      <c r="BP184" s="249">
        <v>48</v>
      </c>
      <c r="BQ184" s="240"/>
      <c r="BR184" s="240"/>
      <c r="BS184" s="240"/>
      <c r="BT184" s="240"/>
      <c r="BU184" s="240"/>
      <c r="BV184" s="240"/>
      <c r="BW184" s="249">
        <v>284</v>
      </c>
      <c r="BX184" s="240"/>
      <c r="BY184" s="240"/>
      <c r="BZ184" s="240"/>
      <c r="CA184" s="240"/>
      <c r="CB184" s="240"/>
      <c r="CC184" s="240"/>
      <c r="CD184" s="249">
        <v>528</v>
      </c>
      <c r="CE184" s="240"/>
      <c r="CF184" s="240"/>
      <c r="CG184" s="240"/>
      <c r="CH184" s="240"/>
      <c r="CI184" s="240"/>
      <c r="CJ184" s="240"/>
      <c r="CK184" s="249">
        <v>676</v>
      </c>
      <c r="CL184" s="240"/>
      <c r="CM184" s="240"/>
      <c r="CN184" s="240"/>
      <c r="CO184" s="240"/>
      <c r="CP184" s="240"/>
      <c r="CQ184" s="240"/>
      <c r="CR184" s="249">
        <v>595</v>
      </c>
      <c r="CS184" s="240"/>
      <c r="CT184" s="240"/>
      <c r="CU184" s="240"/>
      <c r="CV184" s="240"/>
      <c r="CW184" s="240"/>
      <c r="CX184" s="240"/>
      <c r="CY184" s="249">
        <v>373</v>
      </c>
      <c r="CZ184" s="240"/>
      <c r="DA184" s="240"/>
      <c r="DB184" s="240"/>
      <c r="DC184" s="240"/>
      <c r="DD184" s="240"/>
      <c r="DE184" s="240"/>
      <c r="DF184" s="249">
        <v>236</v>
      </c>
      <c r="DG184" s="240"/>
      <c r="DH184" s="240"/>
      <c r="DI184" s="240"/>
      <c r="DJ184" s="240"/>
      <c r="DK184" s="240"/>
      <c r="DL184" s="240"/>
      <c r="DM184" s="249">
        <v>188</v>
      </c>
      <c r="DN184" s="240"/>
      <c r="DO184" s="240"/>
      <c r="DP184" s="240"/>
      <c r="DQ184" s="240"/>
      <c r="DR184" s="240"/>
      <c r="DS184" s="240"/>
      <c r="DT184" s="249">
        <v>140</v>
      </c>
      <c r="DU184" s="240"/>
      <c r="DV184" s="240"/>
      <c r="DW184" s="240"/>
      <c r="DX184" s="240"/>
      <c r="DY184" s="240"/>
      <c r="DZ184" s="240"/>
      <c r="EA184" s="249">
        <v>79</v>
      </c>
      <c r="EB184" s="240"/>
      <c r="EC184" s="240"/>
      <c r="ED184" s="240"/>
      <c r="EE184" s="240"/>
      <c r="EF184" s="240"/>
      <c r="EG184" s="240"/>
      <c r="EH184" s="249">
        <v>76</v>
      </c>
      <c r="EI184" s="240"/>
      <c r="EJ184" s="240"/>
      <c r="EK184" s="240"/>
      <c r="EL184" s="240"/>
      <c r="EM184" s="240"/>
      <c r="EN184" s="240"/>
      <c r="EO184" s="249"/>
      <c r="EP184" s="240"/>
      <c r="EQ184" s="240"/>
      <c r="ER184" s="240"/>
      <c r="ES184" s="240"/>
      <c r="ET184" s="240"/>
      <c r="EU184" s="240"/>
      <c r="EV184" s="249"/>
      <c r="EW184" s="240"/>
      <c r="EX184" s="240"/>
      <c r="EY184" s="240"/>
      <c r="EZ184" s="240"/>
      <c r="FA184" s="240"/>
      <c r="FB184" s="240"/>
      <c r="FC184" s="247" t="str">
        <f t="shared" si="307"/>
        <v>45-64</v>
      </c>
      <c r="FD184" s="263">
        <f t="shared" si="310"/>
        <v>4922</v>
      </c>
      <c r="FE184" s="263"/>
      <c r="FF184" s="263">
        <f t="shared" si="308"/>
        <v>3228</v>
      </c>
      <c r="FG184" s="263">
        <f t="shared" si="309"/>
        <v>1694</v>
      </c>
      <c r="FH184" s="293"/>
    </row>
    <row r="185" spans="1:164" s="136" customFormat="1" ht="15.75" customHeight="1" x14ac:dyDescent="0.25">
      <c r="A185" s="116"/>
      <c r="B185" s="116"/>
      <c r="C185" s="237" t="s">
        <v>2096</v>
      </c>
      <c r="D185" s="240"/>
      <c r="E185" s="249">
        <v>0</v>
      </c>
      <c r="F185" s="240"/>
      <c r="G185" s="240"/>
      <c r="H185" s="240"/>
      <c r="I185" s="240"/>
      <c r="J185" s="240"/>
      <c r="K185" s="240"/>
      <c r="L185" s="249">
        <v>0</v>
      </c>
      <c r="M185" s="240"/>
      <c r="N185" s="240"/>
      <c r="O185" s="240"/>
      <c r="P185" s="240"/>
      <c r="Q185" s="240"/>
      <c r="R185" s="240"/>
      <c r="S185" s="249">
        <v>0</v>
      </c>
      <c r="T185" s="240"/>
      <c r="U185" s="240"/>
      <c r="V185" s="240"/>
      <c r="W185" s="240"/>
      <c r="X185" s="240"/>
      <c r="Y185" s="240"/>
      <c r="Z185" s="249">
        <v>0</v>
      </c>
      <c r="AA185" s="240"/>
      <c r="AB185" s="240"/>
      <c r="AC185" s="240"/>
      <c r="AD185" s="240"/>
      <c r="AE185" s="240"/>
      <c r="AF185" s="240"/>
      <c r="AG185" s="249">
        <v>0</v>
      </c>
      <c r="AH185" s="240"/>
      <c r="AI185" s="240"/>
      <c r="AJ185" s="240"/>
      <c r="AK185" s="240"/>
      <c r="AL185" s="240"/>
      <c r="AM185" s="240"/>
      <c r="AN185" s="249">
        <v>0</v>
      </c>
      <c r="AO185" s="240"/>
      <c r="AP185" s="240"/>
      <c r="AQ185" s="240"/>
      <c r="AR185" s="240"/>
      <c r="AS185" s="240"/>
      <c r="AT185" s="240"/>
      <c r="AU185" s="249">
        <v>0</v>
      </c>
      <c r="AV185" s="240"/>
      <c r="AW185" s="240"/>
      <c r="AX185" s="240"/>
      <c r="AY185" s="240"/>
      <c r="AZ185" s="240"/>
      <c r="BA185" s="240"/>
      <c r="BB185" s="249">
        <v>0</v>
      </c>
      <c r="BC185" s="240"/>
      <c r="BD185" s="240"/>
      <c r="BE185" s="240"/>
      <c r="BF185" s="240"/>
      <c r="BG185" s="240"/>
      <c r="BH185" s="240"/>
      <c r="BI185" s="249">
        <v>14</v>
      </c>
      <c r="BJ185" s="240"/>
      <c r="BK185" s="240"/>
      <c r="BL185" s="240"/>
      <c r="BM185" s="240"/>
      <c r="BN185" s="240"/>
      <c r="BO185" s="240"/>
      <c r="BP185" s="249">
        <v>78</v>
      </c>
      <c r="BQ185" s="240"/>
      <c r="BR185" s="240"/>
      <c r="BS185" s="240"/>
      <c r="BT185" s="240"/>
      <c r="BU185" s="240"/>
      <c r="BV185" s="240"/>
      <c r="BW185" s="249">
        <v>469</v>
      </c>
      <c r="BX185" s="240"/>
      <c r="BY185" s="240"/>
      <c r="BZ185" s="240"/>
      <c r="CA185" s="240"/>
      <c r="CB185" s="240"/>
      <c r="CC185" s="240"/>
      <c r="CD185" s="249">
        <v>800</v>
      </c>
      <c r="CE185" s="240"/>
      <c r="CF185" s="240"/>
      <c r="CG185" s="240"/>
      <c r="CH185" s="240"/>
      <c r="CI185" s="240"/>
      <c r="CJ185" s="240"/>
      <c r="CK185" s="249">
        <v>1009</v>
      </c>
      <c r="CL185" s="240"/>
      <c r="CM185" s="240"/>
      <c r="CN185" s="240"/>
      <c r="CO185" s="240"/>
      <c r="CP185" s="240"/>
      <c r="CQ185" s="240"/>
      <c r="CR185" s="249">
        <v>838</v>
      </c>
      <c r="CS185" s="240"/>
      <c r="CT185" s="240"/>
      <c r="CU185" s="240"/>
      <c r="CV185" s="240"/>
      <c r="CW185" s="240"/>
      <c r="CX185" s="240"/>
      <c r="CY185" s="249">
        <v>592</v>
      </c>
      <c r="CZ185" s="240"/>
      <c r="DA185" s="240"/>
      <c r="DB185" s="240"/>
      <c r="DC185" s="240"/>
      <c r="DD185" s="240"/>
      <c r="DE185" s="240"/>
      <c r="DF185" s="249">
        <v>333</v>
      </c>
      <c r="DG185" s="240"/>
      <c r="DH185" s="240"/>
      <c r="DI185" s="240"/>
      <c r="DJ185" s="240"/>
      <c r="DK185" s="240"/>
      <c r="DL185" s="240"/>
      <c r="DM185" s="249">
        <v>333</v>
      </c>
      <c r="DN185" s="240"/>
      <c r="DO185" s="240"/>
      <c r="DP185" s="240"/>
      <c r="DQ185" s="240"/>
      <c r="DR185" s="240"/>
      <c r="DS185" s="240"/>
      <c r="DT185" s="249">
        <v>228</v>
      </c>
      <c r="DU185" s="240"/>
      <c r="DV185" s="240"/>
      <c r="DW185" s="240"/>
      <c r="DX185" s="240"/>
      <c r="DY185" s="240"/>
      <c r="DZ185" s="240"/>
      <c r="EA185" s="249">
        <v>131</v>
      </c>
      <c r="EB185" s="240"/>
      <c r="EC185" s="240"/>
      <c r="ED185" s="240"/>
      <c r="EE185" s="240"/>
      <c r="EF185" s="240"/>
      <c r="EG185" s="240"/>
      <c r="EH185" s="249">
        <v>131</v>
      </c>
      <c r="EI185" s="240"/>
      <c r="EJ185" s="240"/>
      <c r="EK185" s="240"/>
      <c r="EL185" s="240"/>
      <c r="EM185" s="240"/>
      <c r="EN185" s="240"/>
      <c r="EO185" s="249"/>
      <c r="EP185" s="240"/>
      <c r="EQ185" s="240"/>
      <c r="ER185" s="240"/>
      <c r="ES185" s="240"/>
      <c r="ET185" s="240"/>
      <c r="EU185" s="240"/>
      <c r="EV185" s="249"/>
      <c r="EW185" s="240"/>
      <c r="EX185" s="240"/>
      <c r="EY185" s="240"/>
      <c r="EZ185" s="240"/>
      <c r="FA185" s="240"/>
      <c r="FB185" s="240"/>
      <c r="FC185" s="247" t="str">
        <f t="shared" si="307"/>
        <v>65-74</v>
      </c>
      <c r="FD185" s="263">
        <f t="shared" si="310"/>
        <v>7648</v>
      </c>
      <c r="FE185" s="263"/>
      <c r="FF185" s="263">
        <f t="shared" si="308"/>
        <v>4956</v>
      </c>
      <c r="FG185" s="263">
        <f t="shared" si="309"/>
        <v>2692</v>
      </c>
      <c r="FH185" s="293"/>
    </row>
    <row r="186" spans="1:164" s="136" customFormat="1" ht="15.75" customHeight="1" x14ac:dyDescent="0.25">
      <c r="A186" s="116"/>
      <c r="B186" s="116"/>
      <c r="C186" s="237" t="s">
        <v>2097</v>
      </c>
      <c r="D186" s="240"/>
      <c r="E186" s="249">
        <v>0</v>
      </c>
      <c r="F186" s="240"/>
      <c r="G186" s="240"/>
      <c r="H186" s="240"/>
      <c r="I186" s="240"/>
      <c r="J186" s="240"/>
      <c r="K186" s="240"/>
      <c r="L186" s="249">
        <v>0</v>
      </c>
      <c r="M186" s="240"/>
      <c r="N186" s="240"/>
      <c r="O186" s="240"/>
      <c r="P186" s="240"/>
      <c r="Q186" s="240"/>
      <c r="R186" s="240"/>
      <c r="S186" s="249">
        <v>0</v>
      </c>
      <c r="T186" s="240"/>
      <c r="U186" s="240"/>
      <c r="V186" s="240"/>
      <c r="W186" s="240"/>
      <c r="X186" s="240"/>
      <c r="Y186" s="240"/>
      <c r="Z186" s="249">
        <v>0</v>
      </c>
      <c r="AA186" s="240"/>
      <c r="AB186" s="240"/>
      <c r="AC186" s="240"/>
      <c r="AD186" s="240"/>
      <c r="AE186" s="240"/>
      <c r="AF186" s="240"/>
      <c r="AG186" s="249">
        <v>0</v>
      </c>
      <c r="AH186" s="240"/>
      <c r="AI186" s="240"/>
      <c r="AJ186" s="240"/>
      <c r="AK186" s="240"/>
      <c r="AL186" s="240"/>
      <c r="AM186" s="240"/>
      <c r="AN186" s="249">
        <v>0</v>
      </c>
      <c r="AO186" s="240"/>
      <c r="AP186" s="240"/>
      <c r="AQ186" s="240"/>
      <c r="AR186" s="240"/>
      <c r="AS186" s="240"/>
      <c r="AT186" s="240"/>
      <c r="AU186" s="249">
        <v>0</v>
      </c>
      <c r="AV186" s="240"/>
      <c r="AW186" s="240"/>
      <c r="AX186" s="240"/>
      <c r="AY186" s="240"/>
      <c r="AZ186" s="240"/>
      <c r="BA186" s="240"/>
      <c r="BB186" s="249">
        <v>1</v>
      </c>
      <c r="BC186" s="240"/>
      <c r="BD186" s="240"/>
      <c r="BE186" s="240"/>
      <c r="BF186" s="240"/>
      <c r="BG186" s="240"/>
      <c r="BH186" s="240"/>
      <c r="BI186" s="249">
        <v>22</v>
      </c>
      <c r="BJ186" s="240"/>
      <c r="BK186" s="240"/>
      <c r="BL186" s="240"/>
      <c r="BM186" s="240"/>
      <c r="BN186" s="240"/>
      <c r="BO186" s="240"/>
      <c r="BP186" s="249">
        <v>133</v>
      </c>
      <c r="BQ186" s="240"/>
      <c r="BR186" s="240"/>
      <c r="BS186" s="240"/>
      <c r="BT186" s="240"/>
      <c r="BU186" s="240"/>
      <c r="BV186" s="240"/>
      <c r="BW186" s="249">
        <v>854</v>
      </c>
      <c r="BX186" s="240"/>
      <c r="BY186" s="240"/>
      <c r="BZ186" s="240"/>
      <c r="CA186" s="240"/>
      <c r="CB186" s="240"/>
      <c r="CC186" s="240"/>
      <c r="CD186" s="249">
        <v>1562</v>
      </c>
      <c r="CE186" s="240"/>
      <c r="CF186" s="240"/>
      <c r="CG186" s="240"/>
      <c r="CH186" s="240"/>
      <c r="CI186" s="240"/>
      <c r="CJ186" s="240"/>
      <c r="CK186" s="249">
        <v>1866</v>
      </c>
      <c r="CL186" s="240"/>
      <c r="CM186" s="240"/>
      <c r="CN186" s="240"/>
      <c r="CO186" s="240"/>
      <c r="CP186" s="240"/>
      <c r="CQ186" s="240"/>
      <c r="CR186" s="249">
        <v>1677</v>
      </c>
      <c r="CS186" s="240"/>
      <c r="CT186" s="240"/>
      <c r="CU186" s="240"/>
      <c r="CV186" s="240"/>
      <c r="CW186" s="240"/>
      <c r="CX186" s="240"/>
      <c r="CY186" s="249">
        <v>1110</v>
      </c>
      <c r="CZ186" s="240"/>
      <c r="DA186" s="240"/>
      <c r="DB186" s="240"/>
      <c r="DC186" s="240"/>
      <c r="DD186" s="240"/>
      <c r="DE186" s="240"/>
      <c r="DF186" s="249">
        <v>805</v>
      </c>
      <c r="DG186" s="240"/>
      <c r="DH186" s="240"/>
      <c r="DI186" s="240"/>
      <c r="DJ186" s="240"/>
      <c r="DK186" s="240"/>
      <c r="DL186" s="240"/>
      <c r="DM186" s="249">
        <v>738</v>
      </c>
      <c r="DN186" s="240"/>
      <c r="DO186" s="240"/>
      <c r="DP186" s="240"/>
      <c r="DQ186" s="240"/>
      <c r="DR186" s="240"/>
      <c r="DS186" s="240"/>
      <c r="DT186" s="249">
        <v>458</v>
      </c>
      <c r="DU186" s="240"/>
      <c r="DV186" s="240"/>
      <c r="DW186" s="240"/>
      <c r="DX186" s="240"/>
      <c r="DY186" s="240"/>
      <c r="DZ186" s="240"/>
      <c r="EA186" s="249">
        <v>354</v>
      </c>
      <c r="EB186" s="240"/>
      <c r="EC186" s="240"/>
      <c r="ED186" s="240"/>
      <c r="EE186" s="240"/>
      <c r="EF186" s="240"/>
      <c r="EG186" s="240"/>
      <c r="EH186" s="249">
        <v>303</v>
      </c>
      <c r="EI186" s="240"/>
      <c r="EJ186" s="240"/>
      <c r="EK186" s="240"/>
      <c r="EL186" s="240"/>
      <c r="EM186" s="240"/>
      <c r="EN186" s="240"/>
      <c r="EO186" s="249"/>
      <c r="EP186" s="240"/>
      <c r="EQ186" s="240"/>
      <c r="ER186" s="240"/>
      <c r="ES186" s="240"/>
      <c r="ET186" s="240"/>
      <c r="EU186" s="240"/>
      <c r="EV186" s="249"/>
      <c r="EW186" s="240"/>
      <c r="EX186" s="240"/>
      <c r="EY186" s="240"/>
      <c r="EZ186" s="240"/>
      <c r="FA186" s="240"/>
      <c r="FB186" s="240"/>
      <c r="FC186" s="247" t="str">
        <f t="shared" si="307"/>
        <v>75-84</v>
      </c>
      <c r="FD186" s="263">
        <f t="shared" si="310"/>
        <v>16799</v>
      </c>
      <c r="FE186" s="263"/>
      <c r="FF186" s="263">
        <f t="shared" si="308"/>
        <v>9883</v>
      </c>
      <c r="FG186" s="263">
        <f t="shared" si="309"/>
        <v>6916</v>
      </c>
      <c r="FH186" s="293"/>
    </row>
    <row r="187" spans="1:164" s="136" customFormat="1" ht="15.75" customHeight="1" x14ac:dyDescent="0.25">
      <c r="A187" s="116"/>
      <c r="B187" s="116"/>
      <c r="C187" s="237" t="s">
        <v>2098</v>
      </c>
      <c r="D187" s="240"/>
      <c r="E187" s="249">
        <v>0</v>
      </c>
      <c r="F187" s="240"/>
      <c r="G187" s="240"/>
      <c r="H187" s="240"/>
      <c r="I187" s="240"/>
      <c r="J187" s="240"/>
      <c r="K187" s="240"/>
      <c r="L187" s="249">
        <v>0</v>
      </c>
      <c r="M187" s="240"/>
      <c r="N187" s="240"/>
      <c r="O187" s="240"/>
      <c r="P187" s="240"/>
      <c r="Q187" s="240"/>
      <c r="R187" s="240"/>
      <c r="S187" s="249">
        <v>0</v>
      </c>
      <c r="T187" s="240"/>
      <c r="U187" s="240"/>
      <c r="V187" s="240"/>
      <c r="W187" s="240"/>
      <c r="X187" s="240"/>
      <c r="Y187" s="240"/>
      <c r="Z187" s="249">
        <v>0</v>
      </c>
      <c r="AA187" s="240"/>
      <c r="AB187" s="240"/>
      <c r="AC187" s="240"/>
      <c r="AD187" s="240"/>
      <c r="AE187" s="240"/>
      <c r="AF187" s="240"/>
      <c r="AG187" s="249">
        <v>0</v>
      </c>
      <c r="AH187" s="240"/>
      <c r="AI187" s="240"/>
      <c r="AJ187" s="240"/>
      <c r="AK187" s="240"/>
      <c r="AL187" s="240"/>
      <c r="AM187" s="240"/>
      <c r="AN187" s="249">
        <v>0</v>
      </c>
      <c r="AO187" s="240"/>
      <c r="AP187" s="240"/>
      <c r="AQ187" s="240"/>
      <c r="AR187" s="240"/>
      <c r="AS187" s="240"/>
      <c r="AT187" s="240"/>
      <c r="AU187" s="249">
        <v>0</v>
      </c>
      <c r="AV187" s="240"/>
      <c r="AW187" s="240"/>
      <c r="AX187" s="240"/>
      <c r="AY187" s="240"/>
      <c r="AZ187" s="240"/>
      <c r="BA187" s="240"/>
      <c r="BB187" s="249">
        <v>0</v>
      </c>
      <c r="BC187" s="240"/>
      <c r="BD187" s="240"/>
      <c r="BE187" s="240"/>
      <c r="BF187" s="240"/>
      <c r="BG187" s="240"/>
      <c r="BH187" s="240"/>
      <c r="BI187" s="249">
        <v>27</v>
      </c>
      <c r="BJ187" s="240"/>
      <c r="BK187" s="240"/>
      <c r="BL187" s="240"/>
      <c r="BM187" s="240"/>
      <c r="BN187" s="240"/>
      <c r="BO187" s="240"/>
      <c r="BP187" s="249">
        <v>106</v>
      </c>
      <c r="BQ187" s="240"/>
      <c r="BR187" s="240"/>
      <c r="BS187" s="240"/>
      <c r="BT187" s="240"/>
      <c r="BU187" s="240"/>
      <c r="BV187" s="240"/>
      <c r="BW187" s="249">
        <v>666</v>
      </c>
      <c r="BX187" s="240"/>
      <c r="BY187" s="240"/>
      <c r="BZ187" s="240"/>
      <c r="CA187" s="240"/>
      <c r="CB187" s="240"/>
      <c r="CC187" s="240"/>
      <c r="CD187" s="249">
        <v>1264</v>
      </c>
      <c r="CE187" s="240"/>
      <c r="CF187" s="240"/>
      <c r="CG187" s="240"/>
      <c r="CH187" s="240"/>
      <c r="CI187" s="240"/>
      <c r="CJ187" s="240"/>
      <c r="CK187" s="249">
        <v>1830</v>
      </c>
      <c r="CL187" s="240"/>
      <c r="CM187" s="240"/>
      <c r="CN187" s="240"/>
      <c r="CO187" s="240"/>
      <c r="CP187" s="240"/>
      <c r="CQ187" s="240"/>
      <c r="CR187" s="249">
        <v>1734</v>
      </c>
      <c r="CS187" s="240"/>
      <c r="CT187" s="240"/>
      <c r="CU187" s="240"/>
      <c r="CV187" s="240"/>
      <c r="CW187" s="240"/>
      <c r="CX187" s="240"/>
      <c r="CY187" s="249">
        <v>1352</v>
      </c>
      <c r="CZ187" s="240"/>
      <c r="DA187" s="240"/>
      <c r="DB187" s="240"/>
      <c r="DC187" s="240"/>
      <c r="DD187" s="240"/>
      <c r="DE187" s="240"/>
      <c r="DF187" s="249">
        <v>826</v>
      </c>
      <c r="DG187" s="240"/>
      <c r="DH187" s="240"/>
      <c r="DI187" s="240"/>
      <c r="DJ187" s="240"/>
      <c r="DK187" s="240"/>
      <c r="DL187" s="240"/>
      <c r="DM187" s="249">
        <v>846</v>
      </c>
      <c r="DN187" s="240"/>
      <c r="DO187" s="240"/>
      <c r="DP187" s="240"/>
      <c r="DQ187" s="240"/>
      <c r="DR187" s="240"/>
      <c r="DS187" s="240"/>
      <c r="DT187" s="249">
        <v>578</v>
      </c>
      <c r="DU187" s="240"/>
      <c r="DV187" s="240"/>
      <c r="DW187" s="240"/>
      <c r="DX187" s="240"/>
      <c r="DY187" s="240"/>
      <c r="DZ187" s="240"/>
      <c r="EA187" s="249">
        <v>409</v>
      </c>
      <c r="EB187" s="240"/>
      <c r="EC187" s="240"/>
      <c r="ED187" s="240"/>
      <c r="EE187" s="240"/>
      <c r="EF187" s="240"/>
      <c r="EG187" s="240"/>
      <c r="EH187" s="249">
        <v>317</v>
      </c>
      <c r="EI187" s="240"/>
      <c r="EJ187" s="240"/>
      <c r="EK187" s="240"/>
      <c r="EL187" s="240"/>
      <c r="EM187" s="240"/>
      <c r="EN187" s="240"/>
      <c r="EO187" s="249"/>
      <c r="EP187" s="240"/>
      <c r="EQ187" s="240"/>
      <c r="ER187" s="240"/>
      <c r="ES187" s="240"/>
      <c r="ET187" s="240"/>
      <c r="EU187" s="240"/>
      <c r="EV187" s="249"/>
      <c r="EW187" s="240"/>
      <c r="EX187" s="240"/>
      <c r="EY187" s="240"/>
      <c r="EZ187" s="240"/>
      <c r="FA187" s="240"/>
      <c r="FB187" s="240"/>
      <c r="FC187" s="247" t="str">
        <f t="shared" si="307"/>
        <v>85+</v>
      </c>
      <c r="FD187" s="263">
        <f t="shared" si="310"/>
        <v>21894</v>
      </c>
      <c r="FE187" s="263"/>
      <c r="FF187" s="263">
        <f t="shared" si="308"/>
        <v>9955</v>
      </c>
      <c r="FG187" s="263">
        <f t="shared" si="309"/>
        <v>11939</v>
      </c>
      <c r="FH187" s="293"/>
    </row>
    <row r="188" spans="1:164" s="136" customFormat="1" ht="15.75" customHeight="1" x14ac:dyDescent="0.25">
      <c r="A188" s="116"/>
      <c r="B188" s="117" t="s">
        <v>2105</v>
      </c>
      <c r="C188" s="237" t="s">
        <v>2092</v>
      </c>
      <c r="D188" s="240"/>
      <c r="E188" s="249">
        <v>0</v>
      </c>
      <c r="F188" s="240"/>
      <c r="G188" s="240"/>
      <c r="H188" s="240"/>
      <c r="I188" s="240"/>
      <c r="J188" s="240"/>
      <c r="K188" s="240"/>
      <c r="L188" s="249">
        <v>0</v>
      </c>
      <c r="M188" s="240"/>
      <c r="N188" s="240"/>
      <c r="O188" s="240"/>
      <c r="P188" s="240"/>
      <c r="Q188" s="240"/>
      <c r="R188" s="240"/>
      <c r="S188" s="249">
        <v>0</v>
      </c>
      <c r="T188" s="240"/>
      <c r="U188" s="240"/>
      <c r="V188" s="240"/>
      <c r="W188" s="240"/>
      <c r="X188" s="240"/>
      <c r="Y188" s="240"/>
      <c r="Z188" s="249">
        <v>0</v>
      </c>
      <c r="AA188" s="240"/>
      <c r="AB188" s="240"/>
      <c r="AC188" s="240"/>
      <c r="AD188" s="240"/>
      <c r="AE188" s="240"/>
      <c r="AF188" s="240"/>
      <c r="AG188" s="249">
        <v>0</v>
      </c>
      <c r="AH188" s="240"/>
      <c r="AI188" s="240"/>
      <c r="AJ188" s="240"/>
      <c r="AK188" s="240"/>
      <c r="AL188" s="240"/>
      <c r="AM188" s="240"/>
      <c r="AN188" s="249">
        <v>0</v>
      </c>
      <c r="AO188" s="240"/>
      <c r="AP188" s="240"/>
      <c r="AQ188" s="240"/>
      <c r="AR188" s="240"/>
      <c r="AS188" s="240"/>
      <c r="AT188" s="240"/>
      <c r="AU188" s="249">
        <v>0</v>
      </c>
      <c r="AV188" s="240"/>
      <c r="AW188" s="240"/>
      <c r="AX188" s="240"/>
      <c r="AY188" s="240"/>
      <c r="AZ188" s="240"/>
      <c r="BA188" s="240"/>
      <c r="BB188" s="249">
        <v>0</v>
      </c>
      <c r="BC188" s="240"/>
      <c r="BD188" s="240"/>
      <c r="BE188" s="240"/>
      <c r="BF188" s="240"/>
      <c r="BG188" s="240"/>
      <c r="BH188" s="240"/>
      <c r="BI188" s="249">
        <v>0</v>
      </c>
      <c r="BJ188" s="240"/>
      <c r="BK188" s="240"/>
      <c r="BL188" s="240"/>
      <c r="BM188" s="240"/>
      <c r="BN188" s="240"/>
      <c r="BO188" s="240"/>
      <c r="BP188" s="249">
        <v>0</v>
      </c>
      <c r="BQ188" s="240"/>
      <c r="BR188" s="240"/>
      <c r="BS188" s="240"/>
      <c r="BT188" s="240"/>
      <c r="BU188" s="240"/>
      <c r="BV188" s="240"/>
      <c r="BW188" s="307">
        <v>0</v>
      </c>
      <c r="BX188" s="240"/>
      <c r="BY188" s="240"/>
      <c r="BZ188" s="240"/>
      <c r="CA188" s="240"/>
      <c r="CB188" s="240"/>
      <c r="CC188" s="240"/>
      <c r="CD188" s="249">
        <v>0</v>
      </c>
      <c r="CE188" s="240"/>
      <c r="CF188" s="240"/>
      <c r="CG188" s="240"/>
      <c r="CH188" s="240"/>
      <c r="CI188" s="240"/>
      <c r="CJ188" s="240"/>
      <c r="CK188" s="249">
        <v>0</v>
      </c>
      <c r="CL188" s="240"/>
      <c r="CM188" s="240"/>
      <c r="CN188" s="240"/>
      <c r="CO188" s="240"/>
      <c r="CP188" s="240"/>
      <c r="CQ188" s="240"/>
      <c r="CR188" s="249">
        <v>0</v>
      </c>
      <c r="CS188" s="240"/>
      <c r="CT188" s="240"/>
      <c r="CU188" s="240"/>
      <c r="CV188" s="240"/>
      <c r="CW188" s="240"/>
      <c r="CX188" s="240"/>
      <c r="CY188" s="249">
        <v>0</v>
      </c>
      <c r="CZ188" s="240"/>
      <c r="DA188" s="240"/>
      <c r="DB188" s="240"/>
      <c r="DC188" s="240"/>
      <c r="DD188" s="240"/>
      <c r="DE188" s="240"/>
      <c r="DF188" s="249">
        <v>0</v>
      </c>
      <c r="DG188" s="240"/>
      <c r="DH188" s="240"/>
      <c r="DI188" s="240"/>
      <c r="DJ188" s="240"/>
      <c r="DK188" s="240"/>
      <c r="DL188" s="240"/>
      <c r="DM188" s="249">
        <v>0</v>
      </c>
      <c r="DN188" s="240"/>
      <c r="DO188" s="240"/>
      <c r="DP188" s="240"/>
      <c r="DQ188" s="240"/>
      <c r="DR188" s="240"/>
      <c r="DS188" s="240"/>
      <c r="DT188" s="249">
        <v>0</v>
      </c>
      <c r="DU188" s="240"/>
      <c r="DV188" s="240"/>
      <c r="DW188" s="240"/>
      <c r="DX188" s="240"/>
      <c r="DY188" s="240"/>
      <c r="DZ188" s="240"/>
      <c r="EA188" s="249">
        <v>0</v>
      </c>
      <c r="EB188" s="240"/>
      <c r="EC188" s="240"/>
      <c r="ED188" s="240"/>
      <c r="EE188" s="240"/>
      <c r="EF188" s="240"/>
      <c r="EG188" s="240"/>
      <c r="EH188" s="249">
        <v>0</v>
      </c>
      <c r="EI188" s="240"/>
      <c r="EJ188" s="240"/>
      <c r="EK188" s="240"/>
      <c r="EL188" s="240"/>
      <c r="EM188" s="240"/>
      <c r="EN188" s="240"/>
      <c r="EO188" s="249"/>
      <c r="EP188" s="240"/>
      <c r="EQ188" s="240"/>
      <c r="ER188" s="240"/>
      <c r="ES188" s="240"/>
      <c r="ET188" s="240"/>
      <c r="EU188" s="240"/>
      <c r="EV188" s="249"/>
      <c r="EW188" s="240"/>
      <c r="EX188" s="240"/>
      <c r="EY188" s="240"/>
      <c r="EZ188" s="240"/>
      <c r="FA188" s="240"/>
      <c r="FB188" s="240"/>
      <c r="FC188" s="247"/>
      <c r="FD188" s="247"/>
      <c r="FE188" s="247"/>
      <c r="FF188" s="247"/>
      <c r="FG188" s="247"/>
      <c r="FH188" s="247"/>
    </row>
    <row r="189" spans="1:164" s="136" customFormat="1" ht="15.75" customHeight="1" x14ac:dyDescent="0.25">
      <c r="A189" s="116"/>
      <c r="B189" s="116"/>
      <c r="C189" s="237" t="s">
        <v>2093</v>
      </c>
      <c r="D189" s="240"/>
      <c r="E189" s="249">
        <v>0</v>
      </c>
      <c r="F189" s="240"/>
      <c r="G189" s="240"/>
      <c r="H189" s="240"/>
      <c r="I189" s="240"/>
      <c r="J189" s="240"/>
      <c r="K189" s="240"/>
      <c r="L189" s="249">
        <v>0</v>
      </c>
      <c r="M189" s="240"/>
      <c r="N189" s="240"/>
      <c r="O189" s="240"/>
      <c r="P189" s="240"/>
      <c r="Q189" s="240"/>
      <c r="R189" s="240"/>
      <c r="S189" s="249">
        <v>0</v>
      </c>
      <c r="T189" s="240"/>
      <c r="U189" s="240"/>
      <c r="V189" s="240"/>
      <c r="W189" s="240"/>
      <c r="X189" s="240"/>
      <c r="Y189" s="240"/>
      <c r="Z189" s="249">
        <v>0</v>
      </c>
      <c r="AA189" s="240"/>
      <c r="AB189" s="240"/>
      <c r="AC189" s="240"/>
      <c r="AD189" s="240"/>
      <c r="AE189" s="240"/>
      <c r="AF189" s="240"/>
      <c r="AG189" s="249">
        <v>0</v>
      </c>
      <c r="AH189" s="240"/>
      <c r="AI189" s="240"/>
      <c r="AJ189" s="240"/>
      <c r="AK189" s="240"/>
      <c r="AL189" s="240"/>
      <c r="AM189" s="240"/>
      <c r="AN189" s="249">
        <v>0</v>
      </c>
      <c r="AO189" s="240"/>
      <c r="AP189" s="240"/>
      <c r="AQ189" s="240"/>
      <c r="AR189" s="240"/>
      <c r="AS189" s="240"/>
      <c r="AT189" s="240"/>
      <c r="AU189" s="249">
        <v>0</v>
      </c>
      <c r="AV189" s="240"/>
      <c r="AW189" s="240"/>
      <c r="AX189" s="240"/>
      <c r="AY189" s="240"/>
      <c r="AZ189" s="240"/>
      <c r="BA189" s="240"/>
      <c r="BB189" s="249">
        <v>0</v>
      </c>
      <c r="BC189" s="240"/>
      <c r="BD189" s="240"/>
      <c r="BE189" s="240"/>
      <c r="BF189" s="240"/>
      <c r="BG189" s="240"/>
      <c r="BH189" s="240"/>
      <c r="BI189" s="249">
        <v>0</v>
      </c>
      <c r="BJ189" s="240"/>
      <c r="BK189" s="240"/>
      <c r="BL189" s="240"/>
      <c r="BM189" s="240"/>
      <c r="BN189" s="240"/>
      <c r="BO189" s="240"/>
      <c r="BP189" s="249">
        <v>0</v>
      </c>
      <c r="BQ189" s="240"/>
      <c r="BR189" s="240"/>
      <c r="BS189" s="240"/>
      <c r="BT189" s="240"/>
      <c r="BU189" s="240"/>
      <c r="BV189" s="240"/>
      <c r="BW189" s="307">
        <v>0</v>
      </c>
      <c r="BX189" s="240"/>
      <c r="BY189" s="240"/>
      <c r="BZ189" s="240"/>
      <c r="CA189" s="240"/>
      <c r="CB189" s="240"/>
      <c r="CC189" s="240"/>
      <c r="CD189" s="249">
        <v>0</v>
      </c>
      <c r="CE189" s="240"/>
      <c r="CF189" s="240"/>
      <c r="CG189" s="240"/>
      <c r="CH189" s="240"/>
      <c r="CI189" s="240"/>
      <c r="CJ189" s="240"/>
      <c r="CK189" s="249">
        <v>2</v>
      </c>
      <c r="CL189" s="240"/>
      <c r="CM189" s="240"/>
      <c r="CN189" s="240"/>
      <c r="CO189" s="240"/>
      <c r="CP189" s="240"/>
      <c r="CQ189" s="240"/>
      <c r="CR189" s="249">
        <v>0</v>
      </c>
      <c r="CS189" s="240"/>
      <c r="CT189" s="240"/>
      <c r="CU189" s="240"/>
      <c r="CV189" s="240"/>
      <c r="CW189" s="240"/>
      <c r="CX189" s="240"/>
      <c r="CY189" s="249">
        <v>0</v>
      </c>
      <c r="CZ189" s="240"/>
      <c r="DA189" s="240"/>
      <c r="DB189" s="240"/>
      <c r="DC189" s="240"/>
      <c r="DD189" s="240"/>
      <c r="DE189" s="240"/>
      <c r="DF189" s="249">
        <v>0</v>
      </c>
      <c r="DG189" s="240"/>
      <c r="DH189" s="240"/>
      <c r="DI189" s="240"/>
      <c r="DJ189" s="240"/>
      <c r="DK189" s="240"/>
      <c r="DL189" s="240"/>
      <c r="DM189" s="249">
        <v>0</v>
      </c>
      <c r="DN189" s="240"/>
      <c r="DO189" s="240"/>
      <c r="DP189" s="240"/>
      <c r="DQ189" s="240"/>
      <c r="DR189" s="240"/>
      <c r="DS189" s="240"/>
      <c r="DT189" s="249">
        <v>0</v>
      </c>
      <c r="DU189" s="240"/>
      <c r="DV189" s="240"/>
      <c r="DW189" s="240"/>
      <c r="DX189" s="240"/>
      <c r="DY189" s="240"/>
      <c r="DZ189" s="240"/>
      <c r="EA189" s="249">
        <v>0</v>
      </c>
      <c r="EB189" s="240"/>
      <c r="EC189" s="240"/>
      <c r="ED189" s="240"/>
      <c r="EE189" s="240"/>
      <c r="EF189" s="240"/>
      <c r="EG189" s="240"/>
      <c r="EH189" s="249">
        <v>0</v>
      </c>
      <c r="EI189" s="240"/>
      <c r="EJ189" s="240"/>
      <c r="EK189" s="240"/>
      <c r="EL189" s="240"/>
      <c r="EM189" s="240"/>
      <c r="EN189" s="240"/>
      <c r="EO189" s="249"/>
      <c r="EP189" s="240"/>
      <c r="EQ189" s="240"/>
      <c r="ER189" s="240"/>
      <c r="ES189" s="240"/>
      <c r="ET189" s="240"/>
      <c r="EU189" s="240"/>
      <c r="EV189" s="249"/>
      <c r="EW189" s="240"/>
      <c r="EX189" s="240"/>
      <c r="EY189" s="240"/>
      <c r="EZ189" s="240"/>
      <c r="FA189" s="240"/>
      <c r="FB189" s="240"/>
      <c r="FC189" s="247"/>
      <c r="FD189" s="247"/>
      <c r="FE189" s="247"/>
      <c r="FF189" s="247"/>
      <c r="FG189" s="247"/>
      <c r="FH189" s="247"/>
    </row>
    <row r="190" spans="1:164" s="136" customFormat="1" ht="15.75" customHeight="1" x14ac:dyDescent="0.25">
      <c r="A190" s="116"/>
      <c r="B190" s="116"/>
      <c r="C190" s="237" t="s">
        <v>2094</v>
      </c>
      <c r="D190" s="240"/>
      <c r="E190" s="249">
        <v>0</v>
      </c>
      <c r="F190" s="240"/>
      <c r="G190" s="240"/>
      <c r="H190" s="240"/>
      <c r="I190" s="240"/>
      <c r="J190" s="240"/>
      <c r="K190" s="240"/>
      <c r="L190" s="249">
        <v>0</v>
      </c>
      <c r="M190" s="240"/>
      <c r="N190" s="240"/>
      <c r="O190" s="240"/>
      <c r="P190" s="240"/>
      <c r="Q190" s="240"/>
      <c r="R190" s="240"/>
      <c r="S190" s="249">
        <v>0</v>
      </c>
      <c r="T190" s="240"/>
      <c r="U190" s="240"/>
      <c r="V190" s="240"/>
      <c r="W190" s="240"/>
      <c r="X190" s="240"/>
      <c r="Y190" s="240"/>
      <c r="Z190" s="249">
        <v>0</v>
      </c>
      <c r="AA190" s="240"/>
      <c r="AB190" s="240"/>
      <c r="AC190" s="240"/>
      <c r="AD190" s="240"/>
      <c r="AE190" s="240"/>
      <c r="AF190" s="240"/>
      <c r="AG190" s="249">
        <v>0</v>
      </c>
      <c r="AH190" s="240"/>
      <c r="AI190" s="240"/>
      <c r="AJ190" s="240"/>
      <c r="AK190" s="240"/>
      <c r="AL190" s="240"/>
      <c r="AM190" s="240"/>
      <c r="AN190" s="249">
        <v>0</v>
      </c>
      <c r="AO190" s="240"/>
      <c r="AP190" s="240"/>
      <c r="AQ190" s="240"/>
      <c r="AR190" s="240"/>
      <c r="AS190" s="240"/>
      <c r="AT190" s="240"/>
      <c r="AU190" s="249">
        <v>0</v>
      </c>
      <c r="AV190" s="240"/>
      <c r="AW190" s="240"/>
      <c r="AX190" s="240"/>
      <c r="AY190" s="240"/>
      <c r="AZ190" s="240"/>
      <c r="BA190" s="240"/>
      <c r="BB190" s="249">
        <v>0</v>
      </c>
      <c r="BC190" s="240"/>
      <c r="BD190" s="240"/>
      <c r="BE190" s="240"/>
      <c r="BF190" s="240"/>
      <c r="BG190" s="240"/>
      <c r="BH190" s="240"/>
      <c r="BI190" s="249">
        <v>1</v>
      </c>
      <c r="BJ190" s="240"/>
      <c r="BK190" s="240"/>
      <c r="BL190" s="240"/>
      <c r="BM190" s="240"/>
      <c r="BN190" s="240"/>
      <c r="BO190" s="240"/>
      <c r="BP190" s="249">
        <v>2</v>
      </c>
      <c r="BQ190" s="240"/>
      <c r="BR190" s="240"/>
      <c r="BS190" s="240"/>
      <c r="BT190" s="240"/>
      <c r="BU190" s="240"/>
      <c r="BV190" s="240"/>
      <c r="BW190" s="307">
        <v>23</v>
      </c>
      <c r="BX190" s="240"/>
      <c r="BY190" s="240"/>
      <c r="BZ190" s="240"/>
      <c r="CA190" s="240"/>
      <c r="CB190" s="240"/>
      <c r="CC190" s="240"/>
      <c r="CD190" s="249">
        <v>28</v>
      </c>
      <c r="CE190" s="240"/>
      <c r="CF190" s="240"/>
      <c r="CG190" s="240"/>
      <c r="CH190" s="240"/>
      <c r="CI190" s="240"/>
      <c r="CJ190" s="240"/>
      <c r="CK190" s="249">
        <v>41</v>
      </c>
      <c r="CL190" s="240"/>
      <c r="CM190" s="240"/>
      <c r="CN190" s="240"/>
      <c r="CO190" s="240"/>
      <c r="CP190" s="240"/>
      <c r="CQ190" s="240"/>
      <c r="CR190" s="249">
        <v>41</v>
      </c>
      <c r="CS190" s="240"/>
      <c r="CT190" s="240"/>
      <c r="CU190" s="240"/>
      <c r="CV190" s="240"/>
      <c r="CW190" s="240"/>
      <c r="CX190" s="240"/>
      <c r="CY190" s="249">
        <v>19</v>
      </c>
      <c r="CZ190" s="240"/>
      <c r="DA190" s="240"/>
      <c r="DB190" s="240"/>
      <c r="DC190" s="240"/>
      <c r="DD190" s="240"/>
      <c r="DE190" s="240"/>
      <c r="DF190" s="249">
        <v>21</v>
      </c>
      <c r="DG190" s="240"/>
      <c r="DH190" s="240"/>
      <c r="DI190" s="240"/>
      <c r="DJ190" s="240"/>
      <c r="DK190" s="240"/>
      <c r="DL190" s="240"/>
      <c r="DM190" s="249">
        <v>13</v>
      </c>
      <c r="DN190" s="240"/>
      <c r="DO190" s="240"/>
      <c r="DP190" s="240"/>
      <c r="DQ190" s="240"/>
      <c r="DR190" s="240"/>
      <c r="DS190" s="240"/>
      <c r="DT190" s="249">
        <v>9</v>
      </c>
      <c r="DU190" s="240"/>
      <c r="DV190" s="240"/>
      <c r="DW190" s="240"/>
      <c r="DX190" s="240"/>
      <c r="DY190" s="240"/>
      <c r="DZ190" s="240"/>
      <c r="EA190" s="249">
        <v>3</v>
      </c>
      <c r="EB190" s="240"/>
      <c r="EC190" s="240"/>
      <c r="ED190" s="240"/>
      <c r="EE190" s="240"/>
      <c r="EF190" s="240"/>
      <c r="EG190" s="240"/>
      <c r="EH190" s="249">
        <v>8</v>
      </c>
      <c r="EI190" s="240"/>
      <c r="EJ190" s="240"/>
      <c r="EK190" s="240"/>
      <c r="EL190" s="240"/>
      <c r="EM190" s="240"/>
      <c r="EN190" s="240"/>
      <c r="EO190" s="249"/>
      <c r="EP190" s="240"/>
      <c r="EQ190" s="240"/>
      <c r="ER190" s="240"/>
      <c r="ES190" s="240"/>
      <c r="ET190" s="240"/>
      <c r="EU190" s="240"/>
      <c r="EV190" s="249"/>
      <c r="EW190" s="240"/>
      <c r="EX190" s="240"/>
      <c r="EY190" s="240"/>
      <c r="EZ190" s="240"/>
      <c r="FA190" s="240"/>
      <c r="FB190" s="240"/>
      <c r="FC190" s="247"/>
      <c r="FD190" s="247"/>
      <c r="FE190" s="247"/>
      <c r="FF190" s="247"/>
      <c r="FG190" s="247"/>
      <c r="FH190" s="247"/>
    </row>
    <row r="191" spans="1:164" s="136" customFormat="1" ht="15.75" customHeight="1" x14ac:dyDescent="0.25">
      <c r="A191" s="116"/>
      <c r="B191" s="116"/>
      <c r="C191" s="237" t="s">
        <v>2095</v>
      </c>
      <c r="D191" s="240"/>
      <c r="E191" s="249">
        <v>0</v>
      </c>
      <c r="F191" s="240"/>
      <c r="G191" s="240"/>
      <c r="H191" s="240"/>
      <c r="I191" s="240"/>
      <c r="J191" s="240"/>
      <c r="K191" s="240"/>
      <c r="L191" s="249">
        <v>0</v>
      </c>
      <c r="M191" s="240"/>
      <c r="N191" s="240"/>
      <c r="O191" s="240"/>
      <c r="P191" s="240"/>
      <c r="Q191" s="240"/>
      <c r="R191" s="240"/>
      <c r="S191" s="249">
        <v>0</v>
      </c>
      <c r="T191" s="240"/>
      <c r="U191" s="240"/>
      <c r="V191" s="240"/>
      <c r="W191" s="240"/>
      <c r="X191" s="240"/>
      <c r="Y191" s="240"/>
      <c r="Z191" s="249">
        <v>0</v>
      </c>
      <c r="AA191" s="240"/>
      <c r="AB191" s="240"/>
      <c r="AC191" s="240"/>
      <c r="AD191" s="240"/>
      <c r="AE191" s="240"/>
      <c r="AF191" s="240"/>
      <c r="AG191" s="249">
        <v>0</v>
      </c>
      <c r="AH191" s="240"/>
      <c r="AI191" s="240"/>
      <c r="AJ191" s="240"/>
      <c r="AK191" s="240"/>
      <c r="AL191" s="240"/>
      <c r="AM191" s="240"/>
      <c r="AN191" s="249">
        <v>0</v>
      </c>
      <c r="AO191" s="240"/>
      <c r="AP191" s="240"/>
      <c r="AQ191" s="240"/>
      <c r="AR191" s="240"/>
      <c r="AS191" s="240"/>
      <c r="AT191" s="240"/>
      <c r="AU191" s="249">
        <v>0</v>
      </c>
      <c r="AV191" s="240"/>
      <c r="AW191" s="240"/>
      <c r="AX191" s="240"/>
      <c r="AY191" s="240"/>
      <c r="AZ191" s="240"/>
      <c r="BA191" s="240"/>
      <c r="BB191" s="249">
        <v>0</v>
      </c>
      <c r="BC191" s="240"/>
      <c r="BD191" s="240"/>
      <c r="BE191" s="240"/>
      <c r="BF191" s="240"/>
      <c r="BG191" s="240"/>
      <c r="BH191" s="240"/>
      <c r="BI191" s="249">
        <v>4</v>
      </c>
      <c r="BJ191" s="240"/>
      <c r="BK191" s="240"/>
      <c r="BL191" s="240"/>
      <c r="BM191" s="240"/>
      <c r="BN191" s="240"/>
      <c r="BO191" s="240"/>
      <c r="BP191" s="249">
        <v>27</v>
      </c>
      <c r="BQ191" s="240"/>
      <c r="BR191" s="240"/>
      <c r="BS191" s="240"/>
      <c r="BT191" s="240"/>
      <c r="BU191" s="240"/>
      <c r="BV191" s="240"/>
      <c r="BW191" s="307">
        <v>161</v>
      </c>
      <c r="BX191" s="240"/>
      <c r="BY191" s="240"/>
      <c r="BZ191" s="240"/>
      <c r="CA191" s="240"/>
      <c r="CB191" s="240"/>
      <c r="CC191" s="240"/>
      <c r="CD191" s="249">
        <v>277</v>
      </c>
      <c r="CE191" s="240"/>
      <c r="CF191" s="240"/>
      <c r="CG191" s="240"/>
      <c r="CH191" s="240"/>
      <c r="CI191" s="240"/>
      <c r="CJ191" s="240"/>
      <c r="CK191" s="249">
        <v>344</v>
      </c>
      <c r="CL191" s="240"/>
      <c r="CM191" s="240"/>
      <c r="CN191" s="240"/>
      <c r="CO191" s="240"/>
      <c r="CP191" s="240"/>
      <c r="CQ191" s="240"/>
      <c r="CR191" s="249">
        <v>288</v>
      </c>
      <c r="CS191" s="240"/>
      <c r="CT191" s="240"/>
      <c r="CU191" s="240"/>
      <c r="CV191" s="240"/>
      <c r="CW191" s="240"/>
      <c r="CX191" s="240"/>
      <c r="CY191" s="249">
        <v>182</v>
      </c>
      <c r="CZ191" s="240"/>
      <c r="DA191" s="240"/>
      <c r="DB191" s="240"/>
      <c r="DC191" s="240"/>
      <c r="DD191" s="240"/>
      <c r="DE191" s="240"/>
      <c r="DF191" s="249">
        <v>121</v>
      </c>
      <c r="DG191" s="240"/>
      <c r="DH191" s="240"/>
      <c r="DI191" s="240"/>
      <c r="DJ191" s="240"/>
      <c r="DK191" s="240"/>
      <c r="DL191" s="240"/>
      <c r="DM191" s="249">
        <v>104</v>
      </c>
      <c r="DN191" s="240"/>
      <c r="DO191" s="240"/>
      <c r="DP191" s="240"/>
      <c r="DQ191" s="240"/>
      <c r="DR191" s="240"/>
      <c r="DS191" s="240"/>
      <c r="DT191" s="249">
        <v>75</v>
      </c>
      <c r="DU191" s="240"/>
      <c r="DV191" s="240"/>
      <c r="DW191" s="240"/>
      <c r="DX191" s="240"/>
      <c r="DY191" s="240"/>
      <c r="DZ191" s="240"/>
      <c r="EA191" s="249">
        <v>54</v>
      </c>
      <c r="EB191" s="240"/>
      <c r="EC191" s="240"/>
      <c r="ED191" s="240"/>
      <c r="EE191" s="240"/>
      <c r="EF191" s="240"/>
      <c r="EG191" s="240"/>
      <c r="EH191" s="249">
        <v>57</v>
      </c>
      <c r="EI191" s="240"/>
      <c r="EJ191" s="240"/>
      <c r="EK191" s="240"/>
      <c r="EL191" s="240"/>
      <c r="EM191" s="240"/>
      <c r="EN191" s="240"/>
      <c r="EO191" s="249"/>
      <c r="EP191" s="240"/>
      <c r="EQ191" s="240"/>
      <c r="ER191" s="240"/>
      <c r="ES191" s="240"/>
      <c r="ET191" s="240"/>
      <c r="EU191" s="240"/>
      <c r="EV191" s="249"/>
      <c r="EW191" s="240"/>
      <c r="EX191" s="240"/>
      <c r="EY191" s="240"/>
      <c r="EZ191" s="240"/>
      <c r="FA191" s="240"/>
      <c r="FB191" s="240"/>
      <c r="FC191" s="247"/>
      <c r="FD191" s="247"/>
      <c r="FE191" s="247"/>
      <c r="FF191" s="247"/>
      <c r="FG191" s="247"/>
      <c r="FH191" s="247"/>
    </row>
    <row r="192" spans="1:164" s="136" customFormat="1" ht="15.75" customHeight="1" x14ac:dyDescent="0.25">
      <c r="A192" s="116"/>
      <c r="B192" s="116"/>
      <c r="C192" s="237" t="s">
        <v>2096</v>
      </c>
      <c r="D192" s="240"/>
      <c r="E192" s="249">
        <v>0</v>
      </c>
      <c r="F192" s="240"/>
      <c r="G192" s="240"/>
      <c r="H192" s="240"/>
      <c r="I192" s="240"/>
      <c r="J192" s="240"/>
      <c r="K192" s="240"/>
      <c r="L192" s="249">
        <v>0</v>
      </c>
      <c r="M192" s="240"/>
      <c r="N192" s="240"/>
      <c r="O192" s="240"/>
      <c r="P192" s="240"/>
      <c r="Q192" s="240"/>
      <c r="R192" s="240"/>
      <c r="S192" s="249">
        <v>0</v>
      </c>
      <c r="T192" s="240"/>
      <c r="U192" s="240"/>
      <c r="V192" s="240"/>
      <c r="W192" s="240"/>
      <c r="X192" s="240"/>
      <c r="Y192" s="240"/>
      <c r="Z192" s="249">
        <v>0</v>
      </c>
      <c r="AA192" s="240"/>
      <c r="AB192" s="240"/>
      <c r="AC192" s="240"/>
      <c r="AD192" s="240"/>
      <c r="AE192" s="240"/>
      <c r="AF192" s="240"/>
      <c r="AG192" s="249">
        <v>0</v>
      </c>
      <c r="AH192" s="240"/>
      <c r="AI192" s="240"/>
      <c r="AJ192" s="240"/>
      <c r="AK192" s="240"/>
      <c r="AL192" s="240"/>
      <c r="AM192" s="240"/>
      <c r="AN192" s="249">
        <v>0</v>
      </c>
      <c r="AO192" s="240"/>
      <c r="AP192" s="240"/>
      <c r="AQ192" s="240"/>
      <c r="AR192" s="240"/>
      <c r="AS192" s="240"/>
      <c r="AT192" s="240"/>
      <c r="AU192" s="249">
        <v>0</v>
      </c>
      <c r="AV192" s="240"/>
      <c r="AW192" s="240"/>
      <c r="AX192" s="240"/>
      <c r="AY192" s="240"/>
      <c r="AZ192" s="240"/>
      <c r="BA192" s="240"/>
      <c r="BB192" s="249">
        <v>1</v>
      </c>
      <c r="BC192" s="240"/>
      <c r="BD192" s="240"/>
      <c r="BE192" s="240"/>
      <c r="BF192" s="240"/>
      <c r="BG192" s="240"/>
      <c r="BH192" s="240"/>
      <c r="BI192" s="249">
        <v>11</v>
      </c>
      <c r="BJ192" s="240"/>
      <c r="BK192" s="240"/>
      <c r="BL192" s="240"/>
      <c r="BM192" s="240"/>
      <c r="BN192" s="240"/>
      <c r="BO192" s="240"/>
      <c r="BP192" s="249">
        <v>35</v>
      </c>
      <c r="BQ192" s="240"/>
      <c r="BR192" s="240"/>
      <c r="BS192" s="240"/>
      <c r="BT192" s="240"/>
      <c r="BU192" s="240"/>
      <c r="BV192" s="240"/>
      <c r="BW192" s="307">
        <v>232</v>
      </c>
      <c r="BX192" s="240"/>
      <c r="BY192" s="240"/>
      <c r="BZ192" s="240"/>
      <c r="CA192" s="240"/>
      <c r="CB192" s="240"/>
      <c r="CC192" s="240"/>
      <c r="CD192" s="249">
        <v>419</v>
      </c>
      <c r="CE192" s="240"/>
      <c r="CF192" s="240"/>
      <c r="CG192" s="240"/>
      <c r="CH192" s="240"/>
      <c r="CI192" s="240"/>
      <c r="CJ192" s="240"/>
      <c r="CK192" s="249">
        <v>518</v>
      </c>
      <c r="CL192" s="240"/>
      <c r="CM192" s="240"/>
      <c r="CN192" s="240"/>
      <c r="CO192" s="240"/>
      <c r="CP192" s="240"/>
      <c r="CQ192" s="240"/>
      <c r="CR192" s="249">
        <v>458</v>
      </c>
      <c r="CS192" s="240"/>
      <c r="CT192" s="240"/>
      <c r="CU192" s="240"/>
      <c r="CV192" s="240"/>
      <c r="CW192" s="240"/>
      <c r="CX192" s="240"/>
      <c r="CY192" s="249">
        <v>299</v>
      </c>
      <c r="CZ192" s="240"/>
      <c r="DA192" s="240"/>
      <c r="DB192" s="240"/>
      <c r="DC192" s="240"/>
      <c r="DD192" s="240"/>
      <c r="DE192" s="240"/>
      <c r="DF192" s="249">
        <v>207</v>
      </c>
      <c r="DG192" s="240"/>
      <c r="DH192" s="240"/>
      <c r="DI192" s="240"/>
      <c r="DJ192" s="240"/>
      <c r="DK192" s="240"/>
      <c r="DL192" s="240"/>
      <c r="DM192" s="249">
        <v>203</v>
      </c>
      <c r="DN192" s="240"/>
      <c r="DO192" s="240"/>
      <c r="DP192" s="240"/>
      <c r="DQ192" s="240"/>
      <c r="DR192" s="240"/>
      <c r="DS192" s="240"/>
      <c r="DT192" s="249">
        <v>102</v>
      </c>
      <c r="DU192" s="240"/>
      <c r="DV192" s="240"/>
      <c r="DW192" s="240"/>
      <c r="DX192" s="240"/>
      <c r="DY192" s="240"/>
      <c r="DZ192" s="240"/>
      <c r="EA192" s="249">
        <v>111</v>
      </c>
      <c r="EB192" s="240"/>
      <c r="EC192" s="240"/>
      <c r="ED192" s="240"/>
      <c r="EE192" s="240"/>
      <c r="EF192" s="240"/>
      <c r="EG192" s="240"/>
      <c r="EH192" s="249">
        <v>96</v>
      </c>
      <c r="EI192" s="240"/>
      <c r="EJ192" s="240"/>
      <c r="EK192" s="240"/>
      <c r="EL192" s="240"/>
      <c r="EM192" s="240"/>
      <c r="EN192" s="240"/>
      <c r="EO192" s="249"/>
      <c r="EP192" s="240"/>
      <c r="EQ192" s="240"/>
      <c r="ER192" s="240"/>
      <c r="ES192" s="240"/>
      <c r="ET192" s="240"/>
      <c r="EU192" s="240"/>
      <c r="EV192" s="249"/>
      <c r="EW192" s="240"/>
      <c r="EX192" s="240"/>
      <c r="EY192" s="240"/>
      <c r="EZ192" s="240"/>
      <c r="FA192" s="240"/>
      <c r="FB192" s="240"/>
      <c r="FC192" s="247"/>
      <c r="FD192" s="247"/>
      <c r="FE192" s="247"/>
      <c r="FF192" s="247"/>
      <c r="FG192" s="247"/>
      <c r="FH192" s="247"/>
    </row>
    <row r="193" spans="1:164" s="136" customFormat="1" ht="15.75" customHeight="1" x14ac:dyDescent="0.25">
      <c r="A193" s="116"/>
      <c r="B193" s="116"/>
      <c r="C193" s="237" t="s">
        <v>2097</v>
      </c>
      <c r="D193" s="240"/>
      <c r="E193" s="249">
        <v>0</v>
      </c>
      <c r="F193" s="240"/>
      <c r="G193" s="240"/>
      <c r="H193" s="240"/>
      <c r="I193" s="240"/>
      <c r="J193" s="240"/>
      <c r="K193" s="240"/>
      <c r="L193" s="249">
        <v>0</v>
      </c>
      <c r="M193" s="240"/>
      <c r="N193" s="240"/>
      <c r="O193" s="240"/>
      <c r="P193" s="240"/>
      <c r="Q193" s="240"/>
      <c r="R193" s="240"/>
      <c r="S193" s="249">
        <v>0</v>
      </c>
      <c r="T193" s="240"/>
      <c r="U193" s="240"/>
      <c r="V193" s="240"/>
      <c r="W193" s="240"/>
      <c r="X193" s="240"/>
      <c r="Y193" s="240"/>
      <c r="Z193" s="249">
        <v>0</v>
      </c>
      <c r="AA193" s="240"/>
      <c r="AB193" s="240"/>
      <c r="AC193" s="240"/>
      <c r="AD193" s="240"/>
      <c r="AE193" s="240"/>
      <c r="AF193" s="240"/>
      <c r="AG193" s="249">
        <v>0</v>
      </c>
      <c r="AH193" s="240"/>
      <c r="AI193" s="240"/>
      <c r="AJ193" s="240"/>
      <c r="AK193" s="240"/>
      <c r="AL193" s="240"/>
      <c r="AM193" s="240"/>
      <c r="AN193" s="249">
        <v>0</v>
      </c>
      <c r="AO193" s="240"/>
      <c r="AP193" s="240"/>
      <c r="AQ193" s="240"/>
      <c r="AR193" s="240"/>
      <c r="AS193" s="240"/>
      <c r="AT193" s="240"/>
      <c r="AU193" s="249">
        <v>0</v>
      </c>
      <c r="AV193" s="240"/>
      <c r="AW193" s="240"/>
      <c r="AX193" s="240"/>
      <c r="AY193" s="240"/>
      <c r="AZ193" s="240"/>
      <c r="BA193" s="240"/>
      <c r="BB193" s="249">
        <v>2</v>
      </c>
      <c r="BC193" s="240"/>
      <c r="BD193" s="240"/>
      <c r="BE193" s="240"/>
      <c r="BF193" s="240"/>
      <c r="BG193" s="240"/>
      <c r="BH193" s="240"/>
      <c r="BI193" s="249">
        <v>13</v>
      </c>
      <c r="BJ193" s="240"/>
      <c r="BK193" s="240"/>
      <c r="BL193" s="240"/>
      <c r="BM193" s="240"/>
      <c r="BN193" s="240"/>
      <c r="BO193" s="240"/>
      <c r="BP193" s="249">
        <v>74</v>
      </c>
      <c r="BQ193" s="240"/>
      <c r="BR193" s="240"/>
      <c r="BS193" s="240"/>
      <c r="BT193" s="240"/>
      <c r="BU193" s="240"/>
      <c r="BV193" s="240"/>
      <c r="BW193" s="307">
        <v>498</v>
      </c>
      <c r="BX193" s="240"/>
      <c r="BY193" s="240"/>
      <c r="BZ193" s="240"/>
      <c r="CA193" s="240"/>
      <c r="CB193" s="240"/>
      <c r="CC193" s="240"/>
      <c r="CD193" s="249">
        <v>905</v>
      </c>
      <c r="CE193" s="240"/>
      <c r="CF193" s="240"/>
      <c r="CG193" s="240"/>
      <c r="CH193" s="240"/>
      <c r="CI193" s="240"/>
      <c r="CJ193" s="240"/>
      <c r="CK193" s="249">
        <v>1223</v>
      </c>
      <c r="CL193" s="240"/>
      <c r="CM193" s="240"/>
      <c r="CN193" s="240"/>
      <c r="CO193" s="240"/>
      <c r="CP193" s="240"/>
      <c r="CQ193" s="240"/>
      <c r="CR193" s="249">
        <v>1200</v>
      </c>
      <c r="CS193" s="240"/>
      <c r="CT193" s="240"/>
      <c r="CU193" s="240"/>
      <c r="CV193" s="240"/>
      <c r="CW193" s="240"/>
      <c r="CX193" s="240"/>
      <c r="CY193" s="249">
        <v>935</v>
      </c>
      <c r="CZ193" s="240"/>
      <c r="DA193" s="240"/>
      <c r="DB193" s="240"/>
      <c r="DC193" s="240"/>
      <c r="DD193" s="240"/>
      <c r="DE193" s="240"/>
      <c r="DF193" s="249">
        <v>609</v>
      </c>
      <c r="DG193" s="240"/>
      <c r="DH193" s="240"/>
      <c r="DI193" s="240"/>
      <c r="DJ193" s="240"/>
      <c r="DK193" s="240"/>
      <c r="DL193" s="240"/>
      <c r="DM193" s="249">
        <v>533</v>
      </c>
      <c r="DN193" s="240"/>
      <c r="DO193" s="240"/>
      <c r="DP193" s="240"/>
      <c r="DQ193" s="240"/>
      <c r="DR193" s="240"/>
      <c r="DS193" s="240"/>
      <c r="DT193" s="249">
        <v>398</v>
      </c>
      <c r="DU193" s="240"/>
      <c r="DV193" s="240"/>
      <c r="DW193" s="240"/>
      <c r="DX193" s="240"/>
      <c r="DY193" s="240"/>
      <c r="DZ193" s="240"/>
      <c r="EA193" s="249">
        <v>302</v>
      </c>
      <c r="EB193" s="240"/>
      <c r="EC193" s="240"/>
      <c r="ED193" s="240"/>
      <c r="EE193" s="240"/>
      <c r="EF193" s="240"/>
      <c r="EG193" s="240"/>
      <c r="EH193" s="249">
        <v>224</v>
      </c>
      <c r="EI193" s="240"/>
      <c r="EJ193" s="240"/>
      <c r="EK193" s="240"/>
      <c r="EL193" s="240"/>
      <c r="EM193" s="240"/>
      <c r="EN193" s="240"/>
      <c r="EO193" s="249"/>
      <c r="EP193" s="240"/>
      <c r="EQ193" s="240"/>
      <c r="ER193" s="240"/>
      <c r="ES193" s="240"/>
      <c r="ET193" s="240"/>
      <c r="EU193" s="240"/>
      <c r="EV193" s="249"/>
      <c r="EW193" s="240"/>
      <c r="EX193" s="240"/>
      <c r="EY193" s="240"/>
      <c r="EZ193" s="240"/>
      <c r="FA193" s="240"/>
      <c r="FB193" s="240"/>
      <c r="FC193" s="247"/>
      <c r="FD193" s="247"/>
      <c r="FE193" s="247"/>
      <c r="FF193" s="247"/>
      <c r="FG193" s="247"/>
      <c r="FH193" s="247"/>
    </row>
    <row r="194" spans="1:164" s="136" customFormat="1" ht="15.75" customHeight="1" x14ac:dyDescent="0.25">
      <c r="A194" s="116"/>
      <c r="B194" s="116"/>
      <c r="C194" s="237" t="s">
        <v>2098</v>
      </c>
      <c r="D194" s="240"/>
      <c r="E194" s="249">
        <v>0</v>
      </c>
      <c r="F194" s="240"/>
      <c r="G194" s="240"/>
      <c r="H194" s="240"/>
      <c r="I194" s="240"/>
      <c r="J194" s="240"/>
      <c r="K194" s="240"/>
      <c r="L194" s="249">
        <v>0</v>
      </c>
      <c r="M194" s="240"/>
      <c r="N194" s="240"/>
      <c r="O194" s="240"/>
      <c r="P194" s="240"/>
      <c r="Q194" s="240"/>
      <c r="R194" s="240"/>
      <c r="S194" s="249">
        <v>0</v>
      </c>
      <c r="T194" s="240"/>
      <c r="U194" s="240"/>
      <c r="V194" s="240"/>
      <c r="W194" s="240"/>
      <c r="X194" s="240"/>
      <c r="Y194" s="240"/>
      <c r="Z194" s="249">
        <v>0</v>
      </c>
      <c r="AA194" s="240"/>
      <c r="AB194" s="240"/>
      <c r="AC194" s="240"/>
      <c r="AD194" s="240"/>
      <c r="AE194" s="240"/>
      <c r="AF194" s="240"/>
      <c r="AG194" s="249">
        <v>0</v>
      </c>
      <c r="AH194" s="240"/>
      <c r="AI194" s="240"/>
      <c r="AJ194" s="240"/>
      <c r="AK194" s="240"/>
      <c r="AL194" s="240"/>
      <c r="AM194" s="240"/>
      <c r="AN194" s="249">
        <v>0</v>
      </c>
      <c r="AO194" s="240"/>
      <c r="AP194" s="240"/>
      <c r="AQ194" s="240"/>
      <c r="AR194" s="240"/>
      <c r="AS194" s="240"/>
      <c r="AT194" s="240"/>
      <c r="AU194" s="249">
        <v>0</v>
      </c>
      <c r="AV194" s="240"/>
      <c r="AW194" s="240"/>
      <c r="AX194" s="240"/>
      <c r="AY194" s="240"/>
      <c r="AZ194" s="240"/>
      <c r="BA194" s="240"/>
      <c r="BB194" s="249">
        <v>0</v>
      </c>
      <c r="BC194" s="240"/>
      <c r="BD194" s="240"/>
      <c r="BE194" s="240"/>
      <c r="BF194" s="240"/>
      <c r="BG194" s="240"/>
      <c r="BH194" s="240"/>
      <c r="BI194" s="249">
        <v>17</v>
      </c>
      <c r="BJ194" s="240"/>
      <c r="BK194" s="240"/>
      <c r="BL194" s="240"/>
      <c r="BM194" s="240"/>
      <c r="BN194" s="240"/>
      <c r="BO194" s="240"/>
      <c r="BP194" s="249">
        <v>99</v>
      </c>
      <c r="BQ194" s="240"/>
      <c r="BR194" s="240"/>
      <c r="BS194" s="240"/>
      <c r="BT194" s="240"/>
      <c r="BU194" s="240"/>
      <c r="BV194" s="240"/>
      <c r="BW194" s="307">
        <v>588</v>
      </c>
      <c r="BX194" s="240"/>
      <c r="BY194" s="240"/>
      <c r="BZ194" s="240"/>
      <c r="CA194" s="240"/>
      <c r="CB194" s="240"/>
      <c r="CC194" s="240"/>
      <c r="CD194" s="249">
        <v>1056</v>
      </c>
      <c r="CE194" s="240"/>
      <c r="CF194" s="240"/>
      <c r="CG194" s="240"/>
      <c r="CH194" s="240"/>
      <c r="CI194" s="240"/>
      <c r="CJ194" s="240"/>
      <c r="CK194" s="249">
        <v>1923</v>
      </c>
      <c r="CL194" s="240"/>
      <c r="CM194" s="240"/>
      <c r="CN194" s="240"/>
      <c r="CO194" s="240"/>
      <c r="CP194" s="240"/>
      <c r="CQ194" s="240"/>
      <c r="CR194" s="249">
        <v>2107</v>
      </c>
      <c r="CS194" s="240"/>
      <c r="CT194" s="240"/>
      <c r="CU194" s="240"/>
      <c r="CV194" s="240"/>
      <c r="CW194" s="240"/>
      <c r="CX194" s="240"/>
      <c r="CY194" s="249">
        <v>1782</v>
      </c>
      <c r="CZ194" s="240"/>
      <c r="DA194" s="240"/>
      <c r="DB194" s="240"/>
      <c r="DC194" s="240"/>
      <c r="DD194" s="240"/>
      <c r="DE194" s="240"/>
      <c r="DF194" s="249">
        <v>1245</v>
      </c>
      <c r="DG194" s="240"/>
      <c r="DH194" s="240"/>
      <c r="DI194" s="240"/>
      <c r="DJ194" s="240"/>
      <c r="DK194" s="240"/>
      <c r="DL194" s="240"/>
      <c r="DM194" s="249">
        <v>1233</v>
      </c>
      <c r="DN194" s="240"/>
      <c r="DO194" s="240"/>
      <c r="DP194" s="240"/>
      <c r="DQ194" s="240"/>
      <c r="DR194" s="240"/>
      <c r="DS194" s="240"/>
      <c r="DT194" s="249">
        <v>863</v>
      </c>
      <c r="DU194" s="240"/>
      <c r="DV194" s="240"/>
      <c r="DW194" s="240"/>
      <c r="DX194" s="240"/>
      <c r="DY194" s="240"/>
      <c r="DZ194" s="240"/>
      <c r="EA194" s="249">
        <v>552</v>
      </c>
      <c r="EB194" s="240"/>
      <c r="EC194" s="240"/>
      <c r="ED194" s="240"/>
      <c r="EE194" s="240"/>
      <c r="EF194" s="240"/>
      <c r="EG194" s="240"/>
      <c r="EH194" s="249">
        <v>474</v>
      </c>
      <c r="EI194" s="240"/>
      <c r="EJ194" s="240"/>
      <c r="EK194" s="240"/>
      <c r="EL194" s="240"/>
      <c r="EM194" s="240"/>
      <c r="EN194" s="240"/>
      <c r="EO194" s="249"/>
      <c r="EP194" s="240"/>
      <c r="EQ194" s="240"/>
      <c r="ER194" s="240"/>
      <c r="ES194" s="240"/>
      <c r="ET194" s="240"/>
      <c r="EU194" s="240"/>
      <c r="EV194" s="249"/>
      <c r="EW194" s="240"/>
      <c r="EX194" s="240"/>
      <c r="EY194" s="240"/>
      <c r="EZ194" s="240"/>
      <c r="FA194" s="240"/>
      <c r="FB194" s="240"/>
      <c r="FC194" s="247"/>
      <c r="FD194" s="247"/>
      <c r="FE194" s="247"/>
      <c r="FF194" s="247"/>
      <c r="FG194" s="247"/>
      <c r="FH194" s="247"/>
    </row>
    <row r="195" spans="1:164" s="136" customFormat="1" ht="15.75" customHeight="1" x14ac:dyDescent="0.25">
      <c r="A195" s="116"/>
      <c r="B195" s="116"/>
      <c r="C195" s="141" t="s">
        <v>2106</v>
      </c>
      <c r="D195" s="159"/>
      <c r="E195" s="159">
        <f t="shared" ref="E195:E201" si="311">E188+E181-E163</f>
        <v>0</v>
      </c>
      <c r="F195" s="159"/>
      <c r="G195" s="159"/>
      <c r="H195" s="159"/>
      <c r="I195" s="159"/>
      <c r="J195" s="159"/>
      <c r="K195" s="159"/>
      <c r="L195" s="159">
        <f t="shared" ref="L195:L201" si="312">L188+L181-L163</f>
        <v>0</v>
      </c>
      <c r="M195" s="159"/>
      <c r="N195" s="159"/>
      <c r="O195" s="159"/>
      <c r="P195" s="159"/>
      <c r="Q195" s="159"/>
      <c r="R195" s="159"/>
      <c r="S195" s="159">
        <f t="shared" ref="S195:S201" si="313">S188+S181-S163</f>
        <v>0</v>
      </c>
      <c r="T195" s="159"/>
      <c r="U195" s="159"/>
      <c r="V195" s="159"/>
      <c r="W195" s="159"/>
      <c r="X195" s="159"/>
      <c r="Y195" s="159"/>
      <c r="Z195" s="159">
        <f t="shared" ref="Z195:Z201" si="314">Z188+Z181-Z163</f>
        <v>0</v>
      </c>
      <c r="AA195" s="159"/>
      <c r="AB195" s="159"/>
      <c r="AC195" s="159"/>
      <c r="AD195" s="159"/>
      <c r="AE195" s="159"/>
      <c r="AF195" s="159"/>
      <c r="AG195" s="159">
        <f t="shared" ref="AG195:AG201" si="315">AG188+AG181-AG163</f>
        <v>0</v>
      </c>
      <c r="AH195" s="159"/>
      <c r="AI195" s="159"/>
      <c r="AJ195" s="159"/>
      <c r="AK195" s="159"/>
      <c r="AL195" s="159"/>
      <c r="AM195" s="159"/>
      <c r="AN195" s="159">
        <f t="shared" ref="AN195:AN201" si="316">AN188+AN181-AN163</f>
        <v>0</v>
      </c>
      <c r="AO195" s="159"/>
      <c r="AP195" s="159"/>
      <c r="AQ195" s="159"/>
      <c r="AR195" s="159"/>
      <c r="AS195" s="159"/>
      <c r="AT195" s="159"/>
      <c r="AU195" s="159">
        <f t="shared" ref="AU195:AU201" si="317">AU188+AU181-AU163</f>
        <v>0</v>
      </c>
      <c r="AV195" s="159"/>
      <c r="AW195" s="159"/>
      <c r="AX195" s="159"/>
      <c r="AY195" s="159"/>
      <c r="AZ195" s="159"/>
      <c r="BA195" s="159"/>
      <c r="BB195" s="159">
        <f t="shared" ref="BB195:BB201" si="318">BB188+BB181-BB163</f>
        <v>0</v>
      </c>
      <c r="BC195" s="159"/>
      <c r="BD195" s="159"/>
      <c r="BE195" s="159"/>
      <c r="BF195" s="159"/>
      <c r="BG195" s="159"/>
      <c r="BH195" s="159"/>
      <c r="BI195" s="159" t="s">
        <v>2336</v>
      </c>
      <c r="BJ195" s="159"/>
      <c r="BK195" s="159"/>
      <c r="BL195" s="159"/>
      <c r="BM195" s="159"/>
      <c r="BN195" s="159"/>
      <c r="BO195" s="159"/>
      <c r="BP195" s="159">
        <f t="shared" ref="BP195:BP201" si="319">BP188+BP181-BP163</f>
        <v>0</v>
      </c>
      <c r="BQ195" s="159"/>
      <c r="BR195" s="159"/>
      <c r="BS195" s="159"/>
      <c r="BT195" s="159"/>
      <c r="BU195" s="159"/>
      <c r="BV195" s="159"/>
      <c r="BW195" s="159">
        <f t="shared" ref="BW195:BW201" si="320">BW188+BW181-BW163</f>
        <v>0</v>
      </c>
      <c r="BX195" s="159"/>
      <c r="BY195" s="159"/>
      <c r="BZ195" s="159"/>
      <c r="CA195" s="159"/>
      <c r="CB195" s="159"/>
      <c r="CC195" s="159"/>
      <c r="CD195" s="159">
        <f t="shared" ref="CD195:CD201" si="321">CD188+CD181-CD163</f>
        <v>0</v>
      </c>
      <c r="CE195" s="159"/>
      <c r="CF195" s="159"/>
      <c r="CG195" s="159"/>
      <c r="CH195" s="159"/>
      <c r="CI195" s="159"/>
      <c r="CJ195" s="159"/>
      <c r="CK195" s="159">
        <f t="shared" ref="CK195:CK201" si="322">CK188+CK181-CK163</f>
        <v>0</v>
      </c>
      <c r="CL195" s="159"/>
      <c r="CM195" s="159"/>
      <c r="CN195" s="159"/>
      <c r="CO195" s="159"/>
      <c r="CP195" s="159"/>
      <c r="CQ195" s="159"/>
      <c r="CR195" s="159">
        <f t="shared" ref="CR195:CR201" si="323">CR188+CR181-CR163</f>
        <v>0</v>
      </c>
      <c r="CS195" s="159"/>
      <c r="CT195" s="159"/>
      <c r="CU195" s="159"/>
      <c r="CV195" s="159"/>
      <c r="CW195" s="159"/>
      <c r="CX195" s="159"/>
      <c r="CY195" s="159">
        <f t="shared" ref="CY195:CY201" si="324">CY188+CY181-CY163</f>
        <v>0</v>
      </c>
      <c r="CZ195" s="159"/>
      <c r="DA195" s="159"/>
      <c r="DB195" s="159"/>
      <c r="DC195" s="159"/>
      <c r="DD195" s="159"/>
      <c r="DE195" s="159"/>
      <c r="DF195" s="159">
        <f t="shared" ref="DF195:DF201" si="325">DF188+DF181-DF163</f>
        <v>0</v>
      </c>
      <c r="DG195" s="159"/>
      <c r="DH195" s="159"/>
      <c r="DI195" s="159"/>
      <c r="DJ195" s="159"/>
      <c r="DK195" s="159"/>
      <c r="DL195" s="159"/>
      <c r="DM195" s="159">
        <f t="shared" ref="DM195:DM201" si="326">DM188+DM181-DM163</f>
        <v>0</v>
      </c>
      <c r="DN195" s="159"/>
      <c r="DO195" s="159"/>
      <c r="DP195" s="159"/>
      <c r="DQ195" s="159"/>
      <c r="DR195" s="159"/>
      <c r="DS195" s="159"/>
      <c r="DT195" s="159">
        <f t="shared" ref="DT195:DT201" si="327">DT188+DT181-DT163</f>
        <v>0</v>
      </c>
      <c r="DU195" s="159"/>
      <c r="DV195" s="159"/>
      <c r="DW195" s="159"/>
      <c r="DX195" s="159"/>
      <c r="DY195" s="159"/>
      <c r="DZ195" s="159"/>
      <c r="EA195" s="159">
        <f t="shared" ref="EA195:EA201" si="328">EA188+EA181-EA163</f>
        <v>0</v>
      </c>
      <c r="EB195" s="159"/>
      <c r="EC195" s="159"/>
      <c r="ED195" s="159"/>
      <c r="EE195" s="159"/>
      <c r="EF195" s="159"/>
      <c r="EG195" s="159"/>
      <c r="EH195" s="159">
        <f t="shared" ref="EH195:EH201" si="329">EH188+EH181-EH163</f>
        <v>0</v>
      </c>
      <c r="EI195" s="159"/>
      <c r="EJ195" s="159"/>
      <c r="EK195" s="159"/>
      <c r="EL195" s="159"/>
      <c r="EM195" s="159"/>
      <c r="EN195" s="159"/>
      <c r="EO195" s="159"/>
      <c r="EP195" s="159"/>
      <c r="EQ195" s="159"/>
      <c r="ER195" s="159"/>
      <c r="ES195" s="159"/>
      <c r="ET195" s="159"/>
      <c r="EU195" s="159"/>
      <c r="EV195" s="159"/>
      <c r="EW195" s="159"/>
      <c r="EX195" s="159"/>
      <c r="EY195" s="159"/>
      <c r="EZ195" s="159"/>
      <c r="FA195" s="159"/>
      <c r="FB195" s="159"/>
      <c r="FC195" s="247"/>
      <c r="FD195" s="247"/>
      <c r="FE195" s="247"/>
      <c r="FF195" s="247"/>
      <c r="FG195" s="247"/>
      <c r="FH195" s="247"/>
    </row>
    <row r="196" spans="1:164" s="136" customFormat="1" ht="15.75" customHeight="1" x14ac:dyDescent="0.25">
      <c r="A196" s="116"/>
      <c r="B196" s="116"/>
      <c r="C196" s="141" t="s">
        <v>2106</v>
      </c>
      <c r="D196" s="159"/>
      <c r="E196" s="159">
        <f t="shared" si="311"/>
        <v>0</v>
      </c>
      <c r="F196" s="159"/>
      <c r="G196" s="159"/>
      <c r="H196" s="159"/>
      <c r="I196" s="159"/>
      <c r="J196" s="159"/>
      <c r="K196" s="159"/>
      <c r="L196" s="159">
        <f t="shared" si="312"/>
        <v>0</v>
      </c>
      <c r="M196" s="159"/>
      <c r="N196" s="159"/>
      <c r="O196" s="159"/>
      <c r="P196" s="159"/>
      <c r="Q196" s="159"/>
      <c r="R196" s="159"/>
      <c r="S196" s="159">
        <f t="shared" si="313"/>
        <v>0</v>
      </c>
      <c r="T196" s="159"/>
      <c r="U196" s="159"/>
      <c r="V196" s="159"/>
      <c r="W196" s="159"/>
      <c r="X196" s="159"/>
      <c r="Y196" s="159"/>
      <c r="Z196" s="159">
        <f t="shared" si="314"/>
        <v>0</v>
      </c>
      <c r="AA196" s="159"/>
      <c r="AB196" s="159"/>
      <c r="AC196" s="159"/>
      <c r="AD196" s="159"/>
      <c r="AE196" s="159"/>
      <c r="AF196" s="159"/>
      <c r="AG196" s="159">
        <f t="shared" si="315"/>
        <v>0</v>
      </c>
      <c r="AH196" s="159"/>
      <c r="AI196" s="159"/>
      <c r="AJ196" s="159"/>
      <c r="AK196" s="159"/>
      <c r="AL196" s="159"/>
      <c r="AM196" s="159"/>
      <c r="AN196" s="159">
        <f t="shared" si="316"/>
        <v>0</v>
      </c>
      <c r="AO196" s="159"/>
      <c r="AP196" s="159"/>
      <c r="AQ196" s="159"/>
      <c r="AR196" s="159"/>
      <c r="AS196" s="159"/>
      <c r="AT196" s="159"/>
      <c r="AU196" s="159">
        <f t="shared" si="317"/>
        <v>0</v>
      </c>
      <c r="AV196" s="159"/>
      <c r="AW196" s="159"/>
      <c r="AX196" s="159"/>
      <c r="AY196" s="159"/>
      <c r="AZ196" s="159"/>
      <c r="BA196" s="159"/>
      <c r="BB196" s="159">
        <f t="shared" si="318"/>
        <v>0</v>
      </c>
      <c r="BC196" s="159"/>
      <c r="BD196" s="159"/>
      <c r="BE196" s="159"/>
      <c r="BF196" s="159"/>
      <c r="BG196" s="159"/>
      <c r="BH196" s="159"/>
      <c r="BI196" s="159">
        <f t="shared" ref="BI196:BI201" si="330">BI189+BI182-BI164</f>
        <v>0</v>
      </c>
      <c r="BJ196" s="159"/>
      <c r="BK196" s="159"/>
      <c r="BL196" s="159"/>
      <c r="BM196" s="159"/>
      <c r="BN196" s="159"/>
      <c r="BO196" s="159"/>
      <c r="BP196" s="159">
        <f t="shared" si="319"/>
        <v>0</v>
      </c>
      <c r="BQ196" s="159"/>
      <c r="BR196" s="159"/>
      <c r="BS196" s="159"/>
      <c r="BT196" s="159"/>
      <c r="BU196" s="159"/>
      <c r="BV196" s="159"/>
      <c r="BW196" s="159">
        <f t="shared" si="320"/>
        <v>0</v>
      </c>
      <c r="BX196" s="159"/>
      <c r="BY196" s="159"/>
      <c r="BZ196" s="159"/>
      <c r="CA196" s="159"/>
      <c r="CB196" s="159"/>
      <c r="CC196" s="159"/>
      <c r="CD196" s="159">
        <f t="shared" si="321"/>
        <v>0</v>
      </c>
      <c r="CE196" s="159"/>
      <c r="CF196" s="159"/>
      <c r="CG196" s="159"/>
      <c r="CH196" s="159"/>
      <c r="CI196" s="159"/>
      <c r="CJ196" s="159"/>
      <c r="CK196" s="159">
        <f t="shared" si="322"/>
        <v>0</v>
      </c>
      <c r="CL196" s="159"/>
      <c r="CM196" s="159"/>
      <c r="CN196" s="159"/>
      <c r="CO196" s="159"/>
      <c r="CP196" s="159"/>
      <c r="CQ196" s="159"/>
      <c r="CR196" s="159">
        <f t="shared" si="323"/>
        <v>0</v>
      </c>
      <c r="CS196" s="159"/>
      <c r="CT196" s="159"/>
      <c r="CU196" s="159"/>
      <c r="CV196" s="159"/>
      <c r="CW196" s="159"/>
      <c r="CX196" s="159"/>
      <c r="CY196" s="159">
        <f t="shared" si="324"/>
        <v>0</v>
      </c>
      <c r="CZ196" s="159"/>
      <c r="DA196" s="159"/>
      <c r="DB196" s="159"/>
      <c r="DC196" s="159"/>
      <c r="DD196" s="159"/>
      <c r="DE196" s="159"/>
      <c r="DF196" s="159">
        <f t="shared" si="325"/>
        <v>0</v>
      </c>
      <c r="DG196" s="159"/>
      <c r="DH196" s="159"/>
      <c r="DI196" s="159"/>
      <c r="DJ196" s="159"/>
      <c r="DK196" s="159"/>
      <c r="DL196" s="159"/>
      <c r="DM196" s="159">
        <f t="shared" si="326"/>
        <v>0</v>
      </c>
      <c r="DN196" s="159"/>
      <c r="DO196" s="159"/>
      <c r="DP196" s="159"/>
      <c r="DQ196" s="159"/>
      <c r="DR196" s="159"/>
      <c r="DS196" s="159"/>
      <c r="DT196" s="159">
        <f t="shared" si="327"/>
        <v>0</v>
      </c>
      <c r="DU196" s="159"/>
      <c r="DV196" s="159"/>
      <c r="DW196" s="159"/>
      <c r="DX196" s="159"/>
      <c r="DY196" s="159"/>
      <c r="DZ196" s="159"/>
      <c r="EA196" s="159">
        <f t="shared" si="328"/>
        <v>0</v>
      </c>
      <c r="EB196" s="159"/>
      <c r="EC196" s="159"/>
      <c r="ED196" s="159"/>
      <c r="EE196" s="159"/>
      <c r="EF196" s="159"/>
      <c r="EG196" s="159"/>
      <c r="EH196" s="159">
        <f t="shared" si="329"/>
        <v>0</v>
      </c>
      <c r="EI196" s="159"/>
      <c r="EJ196" s="159"/>
      <c r="EK196" s="159"/>
      <c r="EL196" s="159"/>
      <c r="EM196" s="159"/>
      <c r="EN196" s="159"/>
      <c r="EO196" s="159"/>
      <c r="EP196" s="159"/>
      <c r="EQ196" s="159"/>
      <c r="ER196" s="159"/>
      <c r="ES196" s="159"/>
      <c r="ET196" s="159"/>
      <c r="EU196" s="159"/>
      <c r="EV196" s="159"/>
      <c r="EW196" s="159"/>
      <c r="EX196" s="159"/>
      <c r="EY196" s="159"/>
      <c r="EZ196" s="159"/>
      <c r="FA196" s="159"/>
      <c r="FB196" s="159"/>
      <c r="FC196" s="247"/>
      <c r="FD196" s="247"/>
      <c r="FE196" s="247"/>
      <c r="FF196" s="247"/>
      <c r="FG196" s="247"/>
      <c r="FH196" s="247"/>
    </row>
    <row r="197" spans="1:164" s="136" customFormat="1" ht="15.75" customHeight="1" x14ac:dyDescent="0.25">
      <c r="A197" s="116"/>
      <c r="B197" s="116"/>
      <c r="C197" s="141" t="s">
        <v>2106</v>
      </c>
      <c r="D197" s="159"/>
      <c r="E197" s="159">
        <f t="shared" si="311"/>
        <v>0</v>
      </c>
      <c r="F197" s="159"/>
      <c r="G197" s="159"/>
      <c r="H197" s="159"/>
      <c r="I197" s="159"/>
      <c r="J197" s="159"/>
      <c r="K197" s="159"/>
      <c r="L197" s="159">
        <f t="shared" si="312"/>
        <v>0</v>
      </c>
      <c r="M197" s="159"/>
      <c r="N197" s="159"/>
      <c r="O197" s="159"/>
      <c r="P197" s="159"/>
      <c r="Q197" s="159"/>
      <c r="R197" s="159"/>
      <c r="S197" s="159">
        <f t="shared" si="313"/>
        <v>0</v>
      </c>
      <c r="T197" s="159"/>
      <c r="U197" s="159"/>
      <c r="V197" s="159"/>
      <c r="W197" s="159"/>
      <c r="X197" s="159"/>
      <c r="Y197" s="159"/>
      <c r="Z197" s="159">
        <f t="shared" si="314"/>
        <v>0</v>
      </c>
      <c r="AA197" s="159"/>
      <c r="AB197" s="159"/>
      <c r="AC197" s="159"/>
      <c r="AD197" s="159"/>
      <c r="AE197" s="159"/>
      <c r="AF197" s="159"/>
      <c r="AG197" s="159">
        <f t="shared" si="315"/>
        <v>0</v>
      </c>
      <c r="AH197" s="159"/>
      <c r="AI197" s="159"/>
      <c r="AJ197" s="159"/>
      <c r="AK197" s="159"/>
      <c r="AL197" s="159"/>
      <c r="AM197" s="159"/>
      <c r="AN197" s="159">
        <f t="shared" si="316"/>
        <v>0</v>
      </c>
      <c r="AO197" s="159"/>
      <c r="AP197" s="159"/>
      <c r="AQ197" s="159"/>
      <c r="AR197" s="159"/>
      <c r="AS197" s="159"/>
      <c r="AT197" s="159"/>
      <c r="AU197" s="159">
        <f t="shared" si="317"/>
        <v>0</v>
      </c>
      <c r="AV197" s="159"/>
      <c r="AW197" s="159"/>
      <c r="AX197" s="159"/>
      <c r="AY197" s="159"/>
      <c r="AZ197" s="159"/>
      <c r="BA197" s="159"/>
      <c r="BB197" s="159">
        <f t="shared" si="318"/>
        <v>0</v>
      </c>
      <c r="BC197" s="159"/>
      <c r="BD197" s="159"/>
      <c r="BE197" s="159"/>
      <c r="BF197" s="159"/>
      <c r="BG197" s="159"/>
      <c r="BH197" s="159"/>
      <c r="BI197" s="159">
        <f t="shared" si="330"/>
        <v>0</v>
      </c>
      <c r="BJ197" s="159"/>
      <c r="BK197" s="159"/>
      <c r="BL197" s="159"/>
      <c r="BM197" s="159"/>
      <c r="BN197" s="159"/>
      <c r="BO197" s="159"/>
      <c r="BP197" s="159">
        <f t="shared" si="319"/>
        <v>0</v>
      </c>
      <c r="BQ197" s="159"/>
      <c r="BR197" s="159"/>
      <c r="BS197" s="159"/>
      <c r="BT197" s="159"/>
      <c r="BU197" s="159"/>
      <c r="BV197" s="159"/>
      <c r="BW197" s="159">
        <f t="shared" si="320"/>
        <v>0</v>
      </c>
      <c r="BX197" s="159"/>
      <c r="BY197" s="159"/>
      <c r="BZ197" s="159"/>
      <c r="CA197" s="159"/>
      <c r="CB197" s="159"/>
      <c r="CC197" s="159"/>
      <c r="CD197" s="159">
        <f t="shared" si="321"/>
        <v>0</v>
      </c>
      <c r="CE197" s="159"/>
      <c r="CF197" s="159"/>
      <c r="CG197" s="159"/>
      <c r="CH197" s="159"/>
      <c r="CI197" s="159"/>
      <c r="CJ197" s="159"/>
      <c r="CK197" s="159">
        <f t="shared" si="322"/>
        <v>0</v>
      </c>
      <c r="CL197" s="159"/>
      <c r="CM197" s="159"/>
      <c r="CN197" s="159"/>
      <c r="CO197" s="159"/>
      <c r="CP197" s="159"/>
      <c r="CQ197" s="159"/>
      <c r="CR197" s="159">
        <f t="shared" si="323"/>
        <v>0</v>
      </c>
      <c r="CS197" s="159"/>
      <c r="CT197" s="159"/>
      <c r="CU197" s="159"/>
      <c r="CV197" s="159"/>
      <c r="CW197" s="159"/>
      <c r="CX197" s="159"/>
      <c r="CY197" s="159">
        <f t="shared" si="324"/>
        <v>0</v>
      </c>
      <c r="CZ197" s="159"/>
      <c r="DA197" s="159"/>
      <c r="DB197" s="159"/>
      <c r="DC197" s="159"/>
      <c r="DD197" s="159"/>
      <c r="DE197" s="159"/>
      <c r="DF197" s="159">
        <f t="shared" si="325"/>
        <v>0</v>
      </c>
      <c r="DG197" s="159"/>
      <c r="DH197" s="159"/>
      <c r="DI197" s="159"/>
      <c r="DJ197" s="159"/>
      <c r="DK197" s="159"/>
      <c r="DL197" s="159"/>
      <c r="DM197" s="159">
        <f t="shared" si="326"/>
        <v>0</v>
      </c>
      <c r="DN197" s="159"/>
      <c r="DO197" s="159"/>
      <c r="DP197" s="159"/>
      <c r="DQ197" s="159"/>
      <c r="DR197" s="159"/>
      <c r="DS197" s="159"/>
      <c r="DT197" s="159">
        <f t="shared" si="327"/>
        <v>0</v>
      </c>
      <c r="DU197" s="159"/>
      <c r="DV197" s="159"/>
      <c r="DW197" s="159"/>
      <c r="DX197" s="159"/>
      <c r="DY197" s="159"/>
      <c r="DZ197" s="159"/>
      <c r="EA197" s="159">
        <f t="shared" si="328"/>
        <v>0</v>
      </c>
      <c r="EB197" s="159"/>
      <c r="EC197" s="159"/>
      <c r="ED197" s="159"/>
      <c r="EE197" s="159"/>
      <c r="EF197" s="159"/>
      <c r="EG197" s="159"/>
      <c r="EH197" s="159">
        <f t="shared" si="329"/>
        <v>0</v>
      </c>
      <c r="EI197" s="159"/>
      <c r="EJ197" s="159"/>
      <c r="EK197" s="159"/>
      <c r="EL197" s="159"/>
      <c r="EM197" s="159"/>
      <c r="EN197" s="159"/>
      <c r="EO197" s="159"/>
      <c r="EP197" s="159"/>
      <c r="EQ197" s="159"/>
      <c r="ER197" s="159"/>
      <c r="ES197" s="159"/>
      <c r="ET197" s="159"/>
      <c r="EU197" s="159"/>
      <c r="EV197" s="159"/>
      <c r="EW197" s="159"/>
      <c r="EX197" s="159"/>
      <c r="EY197" s="159"/>
      <c r="EZ197" s="159"/>
      <c r="FA197" s="159"/>
      <c r="FB197" s="159"/>
      <c r="FC197" s="247"/>
      <c r="FD197" s="247"/>
      <c r="FE197" s="247"/>
      <c r="FF197" s="247"/>
      <c r="FG197" s="247"/>
      <c r="FH197" s="247"/>
    </row>
    <row r="198" spans="1:164" s="136" customFormat="1" ht="15.75" customHeight="1" x14ac:dyDescent="0.25">
      <c r="A198" s="116"/>
      <c r="B198" s="116"/>
      <c r="C198" s="141" t="s">
        <v>2106</v>
      </c>
      <c r="D198" s="159"/>
      <c r="E198" s="159">
        <f t="shared" si="311"/>
        <v>0</v>
      </c>
      <c r="F198" s="159"/>
      <c r="G198" s="159"/>
      <c r="H198" s="159"/>
      <c r="I198" s="159"/>
      <c r="J198" s="159"/>
      <c r="K198" s="159"/>
      <c r="L198" s="159">
        <f t="shared" si="312"/>
        <v>0</v>
      </c>
      <c r="M198" s="159"/>
      <c r="N198" s="159"/>
      <c r="O198" s="159"/>
      <c r="P198" s="159"/>
      <c r="Q198" s="159"/>
      <c r="R198" s="159"/>
      <c r="S198" s="159">
        <f t="shared" si="313"/>
        <v>0</v>
      </c>
      <c r="T198" s="159"/>
      <c r="U198" s="159"/>
      <c r="V198" s="159"/>
      <c r="W198" s="159"/>
      <c r="X198" s="159"/>
      <c r="Y198" s="159"/>
      <c r="Z198" s="159">
        <f t="shared" si="314"/>
        <v>0</v>
      </c>
      <c r="AA198" s="159"/>
      <c r="AB198" s="159"/>
      <c r="AC198" s="159"/>
      <c r="AD198" s="159"/>
      <c r="AE198" s="159"/>
      <c r="AF198" s="159"/>
      <c r="AG198" s="159">
        <f t="shared" si="315"/>
        <v>0</v>
      </c>
      <c r="AH198" s="159"/>
      <c r="AI198" s="159"/>
      <c r="AJ198" s="159"/>
      <c r="AK198" s="159"/>
      <c r="AL198" s="159"/>
      <c r="AM198" s="159"/>
      <c r="AN198" s="159">
        <f t="shared" si="316"/>
        <v>0</v>
      </c>
      <c r="AO198" s="159"/>
      <c r="AP198" s="159"/>
      <c r="AQ198" s="159"/>
      <c r="AR198" s="159"/>
      <c r="AS198" s="159"/>
      <c r="AT198" s="159"/>
      <c r="AU198" s="159">
        <f t="shared" si="317"/>
        <v>0</v>
      </c>
      <c r="AV198" s="159"/>
      <c r="AW198" s="159"/>
      <c r="AX198" s="159"/>
      <c r="AY198" s="159"/>
      <c r="AZ198" s="159"/>
      <c r="BA198" s="159"/>
      <c r="BB198" s="159">
        <f t="shared" si="318"/>
        <v>0</v>
      </c>
      <c r="BC198" s="159"/>
      <c r="BD198" s="159"/>
      <c r="BE198" s="159"/>
      <c r="BF198" s="159"/>
      <c r="BG198" s="159"/>
      <c r="BH198" s="159"/>
      <c r="BI198" s="159">
        <f t="shared" si="330"/>
        <v>0</v>
      </c>
      <c r="BJ198" s="159"/>
      <c r="BK198" s="159"/>
      <c r="BL198" s="159"/>
      <c r="BM198" s="159"/>
      <c r="BN198" s="159"/>
      <c r="BO198" s="159"/>
      <c r="BP198" s="159">
        <f t="shared" si="319"/>
        <v>0</v>
      </c>
      <c r="BQ198" s="159"/>
      <c r="BR198" s="159"/>
      <c r="BS198" s="159"/>
      <c r="BT198" s="159"/>
      <c r="BU198" s="159"/>
      <c r="BV198" s="159"/>
      <c r="BW198" s="159">
        <f t="shared" si="320"/>
        <v>0</v>
      </c>
      <c r="BX198" s="159"/>
      <c r="BY198" s="159"/>
      <c r="BZ198" s="159"/>
      <c r="CA198" s="159"/>
      <c r="CB198" s="159"/>
      <c r="CC198" s="159"/>
      <c r="CD198" s="159">
        <f t="shared" si="321"/>
        <v>0</v>
      </c>
      <c r="CE198" s="159"/>
      <c r="CF198" s="159"/>
      <c r="CG198" s="159"/>
      <c r="CH198" s="159"/>
      <c r="CI198" s="159"/>
      <c r="CJ198" s="159"/>
      <c r="CK198" s="159">
        <f t="shared" si="322"/>
        <v>0</v>
      </c>
      <c r="CL198" s="159"/>
      <c r="CM198" s="159"/>
      <c r="CN198" s="159"/>
      <c r="CO198" s="159"/>
      <c r="CP198" s="159"/>
      <c r="CQ198" s="159"/>
      <c r="CR198" s="159">
        <f t="shared" si="323"/>
        <v>0</v>
      </c>
      <c r="CS198" s="159"/>
      <c r="CT198" s="159"/>
      <c r="CU198" s="159"/>
      <c r="CV198" s="159"/>
      <c r="CW198" s="159"/>
      <c r="CX198" s="159"/>
      <c r="CY198" s="159">
        <f t="shared" si="324"/>
        <v>0</v>
      </c>
      <c r="CZ198" s="159"/>
      <c r="DA198" s="159"/>
      <c r="DB198" s="159"/>
      <c r="DC198" s="159"/>
      <c r="DD198" s="159"/>
      <c r="DE198" s="159"/>
      <c r="DF198" s="159">
        <f t="shared" si="325"/>
        <v>0</v>
      </c>
      <c r="DG198" s="159"/>
      <c r="DH198" s="159"/>
      <c r="DI198" s="159"/>
      <c r="DJ198" s="159"/>
      <c r="DK198" s="159"/>
      <c r="DL198" s="159"/>
      <c r="DM198" s="159">
        <f t="shared" si="326"/>
        <v>0</v>
      </c>
      <c r="DN198" s="159"/>
      <c r="DO198" s="159"/>
      <c r="DP198" s="159"/>
      <c r="DQ198" s="159"/>
      <c r="DR198" s="159"/>
      <c r="DS198" s="159"/>
      <c r="DT198" s="159">
        <f t="shared" si="327"/>
        <v>0</v>
      </c>
      <c r="DU198" s="159"/>
      <c r="DV198" s="159"/>
      <c r="DW198" s="159"/>
      <c r="DX198" s="159"/>
      <c r="DY198" s="159"/>
      <c r="DZ198" s="159"/>
      <c r="EA198" s="159">
        <f t="shared" si="328"/>
        <v>0</v>
      </c>
      <c r="EB198" s="159"/>
      <c r="EC198" s="159"/>
      <c r="ED198" s="159"/>
      <c r="EE198" s="159"/>
      <c r="EF198" s="159"/>
      <c r="EG198" s="159"/>
      <c r="EH198" s="159">
        <f t="shared" si="329"/>
        <v>0</v>
      </c>
      <c r="EI198" s="159"/>
      <c r="EJ198" s="159"/>
      <c r="EK198" s="159"/>
      <c r="EL198" s="159"/>
      <c r="EM198" s="159"/>
      <c r="EN198" s="159"/>
      <c r="EO198" s="159"/>
      <c r="EP198" s="159"/>
      <c r="EQ198" s="159"/>
      <c r="ER198" s="159"/>
      <c r="ES198" s="159"/>
      <c r="ET198" s="159"/>
      <c r="EU198" s="159"/>
      <c r="EV198" s="159"/>
      <c r="EW198" s="159"/>
      <c r="EX198" s="159"/>
      <c r="EY198" s="159"/>
      <c r="EZ198" s="159"/>
      <c r="FA198" s="159"/>
      <c r="FB198" s="159"/>
      <c r="FC198" s="247"/>
      <c r="FD198" s="247"/>
      <c r="FE198" s="247"/>
      <c r="FF198" s="247"/>
      <c r="FG198" s="247"/>
      <c r="FH198" s="247"/>
    </row>
    <row r="199" spans="1:164" s="136" customFormat="1" ht="15.75" customHeight="1" x14ac:dyDescent="0.25">
      <c r="A199" s="116"/>
      <c r="B199" s="116"/>
      <c r="C199" s="141" t="s">
        <v>2106</v>
      </c>
      <c r="D199" s="159"/>
      <c r="E199" s="159">
        <f t="shared" si="311"/>
        <v>0</v>
      </c>
      <c r="F199" s="159"/>
      <c r="G199" s="159"/>
      <c r="H199" s="159"/>
      <c r="I199" s="159"/>
      <c r="J199" s="159"/>
      <c r="K199" s="159"/>
      <c r="L199" s="159">
        <f t="shared" si="312"/>
        <v>0</v>
      </c>
      <c r="M199" s="159"/>
      <c r="N199" s="159"/>
      <c r="O199" s="159"/>
      <c r="P199" s="159"/>
      <c r="Q199" s="159"/>
      <c r="R199" s="159"/>
      <c r="S199" s="159">
        <f t="shared" si="313"/>
        <v>0</v>
      </c>
      <c r="T199" s="159"/>
      <c r="U199" s="159"/>
      <c r="V199" s="159"/>
      <c r="W199" s="159"/>
      <c r="X199" s="159"/>
      <c r="Y199" s="159"/>
      <c r="Z199" s="159">
        <f t="shared" si="314"/>
        <v>0</v>
      </c>
      <c r="AA199" s="159"/>
      <c r="AB199" s="159"/>
      <c r="AC199" s="159"/>
      <c r="AD199" s="159"/>
      <c r="AE199" s="159"/>
      <c r="AF199" s="159"/>
      <c r="AG199" s="159">
        <f t="shared" si="315"/>
        <v>0</v>
      </c>
      <c r="AH199" s="159"/>
      <c r="AI199" s="159"/>
      <c r="AJ199" s="159"/>
      <c r="AK199" s="159"/>
      <c r="AL199" s="159"/>
      <c r="AM199" s="159"/>
      <c r="AN199" s="159">
        <f t="shared" si="316"/>
        <v>0</v>
      </c>
      <c r="AO199" s="159"/>
      <c r="AP199" s="159"/>
      <c r="AQ199" s="159"/>
      <c r="AR199" s="159"/>
      <c r="AS199" s="159"/>
      <c r="AT199" s="159"/>
      <c r="AU199" s="159">
        <f t="shared" si="317"/>
        <v>0</v>
      </c>
      <c r="AV199" s="159"/>
      <c r="AW199" s="159"/>
      <c r="AX199" s="159"/>
      <c r="AY199" s="159"/>
      <c r="AZ199" s="159"/>
      <c r="BA199" s="159"/>
      <c r="BB199" s="159">
        <f t="shared" si="318"/>
        <v>0</v>
      </c>
      <c r="BC199" s="159"/>
      <c r="BD199" s="159"/>
      <c r="BE199" s="159"/>
      <c r="BF199" s="159"/>
      <c r="BG199" s="159"/>
      <c r="BH199" s="159"/>
      <c r="BI199" s="159">
        <f t="shared" si="330"/>
        <v>0</v>
      </c>
      <c r="BJ199" s="159"/>
      <c r="BK199" s="159"/>
      <c r="BL199" s="159"/>
      <c r="BM199" s="159"/>
      <c r="BN199" s="159"/>
      <c r="BO199" s="159"/>
      <c r="BP199" s="159">
        <f t="shared" si="319"/>
        <v>0</v>
      </c>
      <c r="BQ199" s="159"/>
      <c r="BR199" s="159"/>
      <c r="BS199" s="159"/>
      <c r="BT199" s="159"/>
      <c r="BU199" s="159"/>
      <c r="BV199" s="159"/>
      <c r="BW199" s="159">
        <f t="shared" si="320"/>
        <v>0</v>
      </c>
      <c r="BX199" s="159"/>
      <c r="BY199" s="159"/>
      <c r="BZ199" s="159"/>
      <c r="CA199" s="159"/>
      <c r="CB199" s="159"/>
      <c r="CC199" s="159"/>
      <c r="CD199" s="159">
        <f t="shared" si="321"/>
        <v>0</v>
      </c>
      <c r="CE199" s="159"/>
      <c r="CF199" s="159"/>
      <c r="CG199" s="159"/>
      <c r="CH199" s="159"/>
      <c r="CI199" s="159"/>
      <c r="CJ199" s="159"/>
      <c r="CK199" s="159">
        <f t="shared" si="322"/>
        <v>0</v>
      </c>
      <c r="CL199" s="159"/>
      <c r="CM199" s="159"/>
      <c r="CN199" s="159"/>
      <c r="CO199" s="159"/>
      <c r="CP199" s="159"/>
      <c r="CQ199" s="159"/>
      <c r="CR199" s="159">
        <f t="shared" si="323"/>
        <v>0</v>
      </c>
      <c r="CS199" s="159"/>
      <c r="CT199" s="159"/>
      <c r="CU199" s="159"/>
      <c r="CV199" s="159"/>
      <c r="CW199" s="159"/>
      <c r="CX199" s="159"/>
      <c r="CY199" s="159">
        <f t="shared" si="324"/>
        <v>0</v>
      </c>
      <c r="CZ199" s="159"/>
      <c r="DA199" s="159"/>
      <c r="DB199" s="159"/>
      <c r="DC199" s="159"/>
      <c r="DD199" s="159"/>
      <c r="DE199" s="159"/>
      <c r="DF199" s="159">
        <f t="shared" si="325"/>
        <v>0</v>
      </c>
      <c r="DG199" s="159"/>
      <c r="DH199" s="159"/>
      <c r="DI199" s="159"/>
      <c r="DJ199" s="159"/>
      <c r="DK199" s="159"/>
      <c r="DL199" s="159"/>
      <c r="DM199" s="159">
        <f t="shared" si="326"/>
        <v>0</v>
      </c>
      <c r="DN199" s="159"/>
      <c r="DO199" s="159"/>
      <c r="DP199" s="159"/>
      <c r="DQ199" s="159"/>
      <c r="DR199" s="159"/>
      <c r="DS199" s="159"/>
      <c r="DT199" s="159">
        <f t="shared" si="327"/>
        <v>0</v>
      </c>
      <c r="DU199" s="159"/>
      <c r="DV199" s="159"/>
      <c r="DW199" s="159"/>
      <c r="DX199" s="159"/>
      <c r="DY199" s="159"/>
      <c r="DZ199" s="159"/>
      <c r="EA199" s="159">
        <f t="shared" si="328"/>
        <v>0</v>
      </c>
      <c r="EB199" s="159"/>
      <c r="EC199" s="159"/>
      <c r="ED199" s="159"/>
      <c r="EE199" s="159"/>
      <c r="EF199" s="159"/>
      <c r="EG199" s="159"/>
      <c r="EH199" s="159">
        <f t="shared" si="329"/>
        <v>0</v>
      </c>
      <c r="EI199" s="159"/>
      <c r="EJ199" s="159"/>
      <c r="EK199" s="159"/>
      <c r="EL199" s="159"/>
      <c r="EM199" s="159"/>
      <c r="EN199" s="159"/>
      <c r="EO199" s="159"/>
      <c r="EP199" s="159"/>
      <c r="EQ199" s="159"/>
      <c r="ER199" s="159"/>
      <c r="ES199" s="159"/>
      <c r="ET199" s="159"/>
      <c r="EU199" s="159"/>
      <c r="EV199" s="159"/>
      <c r="EW199" s="159"/>
      <c r="EX199" s="159"/>
      <c r="EY199" s="159"/>
      <c r="EZ199" s="159"/>
      <c r="FA199" s="159"/>
      <c r="FB199" s="159"/>
      <c r="FC199" s="247"/>
      <c r="FD199" s="247"/>
      <c r="FE199" s="247"/>
      <c r="FF199" s="247"/>
      <c r="FG199" s="247"/>
      <c r="FH199" s="247"/>
    </row>
    <row r="200" spans="1:164" s="136" customFormat="1" ht="15.75" customHeight="1" x14ac:dyDescent="0.25">
      <c r="A200" s="116"/>
      <c r="B200" s="116"/>
      <c r="C200" s="141" t="s">
        <v>2106</v>
      </c>
      <c r="D200" s="159"/>
      <c r="E200" s="159">
        <f t="shared" si="311"/>
        <v>0</v>
      </c>
      <c r="F200" s="159"/>
      <c r="G200" s="159"/>
      <c r="H200" s="159"/>
      <c r="I200" s="159"/>
      <c r="J200" s="159"/>
      <c r="K200" s="159"/>
      <c r="L200" s="159">
        <f t="shared" si="312"/>
        <v>0</v>
      </c>
      <c r="M200" s="159"/>
      <c r="N200" s="159"/>
      <c r="O200" s="159"/>
      <c r="P200" s="159"/>
      <c r="Q200" s="159"/>
      <c r="R200" s="159"/>
      <c r="S200" s="159">
        <f t="shared" si="313"/>
        <v>0</v>
      </c>
      <c r="T200" s="159"/>
      <c r="U200" s="159"/>
      <c r="V200" s="159"/>
      <c r="W200" s="159"/>
      <c r="X200" s="159"/>
      <c r="Y200" s="159"/>
      <c r="Z200" s="159">
        <f t="shared" si="314"/>
        <v>0</v>
      </c>
      <c r="AA200" s="159"/>
      <c r="AB200" s="159"/>
      <c r="AC200" s="159"/>
      <c r="AD200" s="159"/>
      <c r="AE200" s="159"/>
      <c r="AF200" s="159"/>
      <c r="AG200" s="159">
        <f t="shared" si="315"/>
        <v>0</v>
      </c>
      <c r="AH200" s="159"/>
      <c r="AI200" s="159"/>
      <c r="AJ200" s="159"/>
      <c r="AK200" s="159"/>
      <c r="AL200" s="159"/>
      <c r="AM200" s="159"/>
      <c r="AN200" s="159">
        <f t="shared" si="316"/>
        <v>0</v>
      </c>
      <c r="AO200" s="159"/>
      <c r="AP200" s="159"/>
      <c r="AQ200" s="159"/>
      <c r="AR200" s="159"/>
      <c r="AS200" s="159"/>
      <c r="AT200" s="159"/>
      <c r="AU200" s="159">
        <f t="shared" si="317"/>
        <v>0</v>
      </c>
      <c r="AV200" s="159"/>
      <c r="AW200" s="159"/>
      <c r="AX200" s="159"/>
      <c r="AY200" s="159"/>
      <c r="AZ200" s="159"/>
      <c r="BA200" s="159"/>
      <c r="BB200" s="159">
        <f t="shared" si="318"/>
        <v>0</v>
      </c>
      <c r="BC200" s="159"/>
      <c r="BD200" s="159"/>
      <c r="BE200" s="159"/>
      <c r="BF200" s="159"/>
      <c r="BG200" s="159"/>
      <c r="BH200" s="159"/>
      <c r="BI200" s="159">
        <f t="shared" si="330"/>
        <v>0</v>
      </c>
      <c r="BJ200" s="159"/>
      <c r="BK200" s="159"/>
      <c r="BL200" s="159"/>
      <c r="BM200" s="159"/>
      <c r="BN200" s="159"/>
      <c r="BO200" s="159"/>
      <c r="BP200" s="159">
        <f t="shared" si="319"/>
        <v>0</v>
      </c>
      <c r="BQ200" s="159"/>
      <c r="BR200" s="159"/>
      <c r="BS200" s="159"/>
      <c r="BT200" s="159"/>
      <c r="BU200" s="159"/>
      <c r="BV200" s="159"/>
      <c r="BW200" s="159">
        <f t="shared" si="320"/>
        <v>0</v>
      </c>
      <c r="BX200" s="159"/>
      <c r="BY200" s="159"/>
      <c r="BZ200" s="159"/>
      <c r="CA200" s="159"/>
      <c r="CB200" s="159"/>
      <c r="CC200" s="159"/>
      <c r="CD200" s="159">
        <f t="shared" si="321"/>
        <v>0</v>
      </c>
      <c r="CE200" s="159"/>
      <c r="CF200" s="159"/>
      <c r="CG200" s="159"/>
      <c r="CH200" s="159"/>
      <c r="CI200" s="159"/>
      <c r="CJ200" s="159"/>
      <c r="CK200" s="159">
        <f t="shared" si="322"/>
        <v>0</v>
      </c>
      <c r="CL200" s="159"/>
      <c r="CM200" s="159"/>
      <c r="CN200" s="159"/>
      <c r="CO200" s="159"/>
      <c r="CP200" s="159"/>
      <c r="CQ200" s="159"/>
      <c r="CR200" s="159">
        <f t="shared" si="323"/>
        <v>0</v>
      </c>
      <c r="CS200" s="159"/>
      <c r="CT200" s="159"/>
      <c r="CU200" s="159"/>
      <c r="CV200" s="159"/>
      <c r="CW200" s="159"/>
      <c r="CX200" s="159"/>
      <c r="CY200" s="159">
        <f t="shared" si="324"/>
        <v>0</v>
      </c>
      <c r="CZ200" s="159"/>
      <c r="DA200" s="159"/>
      <c r="DB200" s="159"/>
      <c r="DC200" s="159"/>
      <c r="DD200" s="159"/>
      <c r="DE200" s="159"/>
      <c r="DF200" s="159">
        <f t="shared" si="325"/>
        <v>0</v>
      </c>
      <c r="DG200" s="159"/>
      <c r="DH200" s="159"/>
      <c r="DI200" s="159"/>
      <c r="DJ200" s="159"/>
      <c r="DK200" s="159"/>
      <c r="DL200" s="159"/>
      <c r="DM200" s="159">
        <f t="shared" si="326"/>
        <v>0</v>
      </c>
      <c r="DN200" s="159"/>
      <c r="DO200" s="159"/>
      <c r="DP200" s="159"/>
      <c r="DQ200" s="159"/>
      <c r="DR200" s="159"/>
      <c r="DS200" s="159"/>
      <c r="DT200" s="159">
        <f t="shared" si="327"/>
        <v>0</v>
      </c>
      <c r="DU200" s="159"/>
      <c r="DV200" s="159"/>
      <c r="DW200" s="159"/>
      <c r="DX200" s="159"/>
      <c r="DY200" s="159"/>
      <c r="DZ200" s="159"/>
      <c r="EA200" s="159">
        <f t="shared" si="328"/>
        <v>0</v>
      </c>
      <c r="EB200" s="159"/>
      <c r="EC200" s="159"/>
      <c r="ED200" s="159"/>
      <c r="EE200" s="159"/>
      <c r="EF200" s="159"/>
      <c r="EG200" s="159"/>
      <c r="EH200" s="159">
        <f t="shared" si="329"/>
        <v>0</v>
      </c>
      <c r="EI200" s="159"/>
      <c r="EJ200" s="159"/>
      <c r="EK200" s="159"/>
      <c r="EL200" s="159"/>
      <c r="EM200" s="159"/>
      <c r="EN200" s="159"/>
      <c r="EO200" s="159"/>
      <c r="EP200" s="159"/>
      <c r="EQ200" s="159"/>
      <c r="ER200" s="159"/>
      <c r="ES200" s="159"/>
      <c r="ET200" s="159"/>
      <c r="EU200" s="159"/>
      <c r="EV200" s="159"/>
      <c r="EW200" s="159"/>
      <c r="EX200" s="159"/>
      <c r="EY200" s="159"/>
      <c r="EZ200" s="159"/>
      <c r="FA200" s="159"/>
      <c r="FB200" s="159"/>
      <c r="FC200" s="247"/>
      <c r="FD200" s="247"/>
      <c r="FE200" s="247"/>
      <c r="FF200" s="247"/>
      <c r="FG200" s="247"/>
      <c r="FH200" s="247"/>
    </row>
    <row r="201" spans="1:164" s="136" customFormat="1" ht="15.75" customHeight="1" x14ac:dyDescent="0.25">
      <c r="A201" s="116"/>
      <c r="B201" s="116"/>
      <c r="C201" s="141" t="s">
        <v>2106</v>
      </c>
      <c r="D201" s="159"/>
      <c r="E201" s="159">
        <f t="shared" si="311"/>
        <v>0</v>
      </c>
      <c r="F201" s="159"/>
      <c r="G201" s="159"/>
      <c r="H201" s="159"/>
      <c r="I201" s="159"/>
      <c r="J201" s="159"/>
      <c r="K201" s="159"/>
      <c r="L201" s="159">
        <f t="shared" si="312"/>
        <v>0</v>
      </c>
      <c r="M201" s="159"/>
      <c r="N201" s="159"/>
      <c r="O201" s="159"/>
      <c r="P201" s="159"/>
      <c r="Q201" s="159"/>
      <c r="R201" s="159"/>
      <c r="S201" s="159">
        <f t="shared" si="313"/>
        <v>0</v>
      </c>
      <c r="T201" s="159"/>
      <c r="U201" s="159"/>
      <c r="V201" s="159"/>
      <c r="W201" s="159"/>
      <c r="X201" s="159"/>
      <c r="Y201" s="159"/>
      <c r="Z201" s="159">
        <f t="shared" si="314"/>
        <v>0</v>
      </c>
      <c r="AA201" s="159"/>
      <c r="AB201" s="159"/>
      <c r="AC201" s="159"/>
      <c r="AD201" s="159"/>
      <c r="AE201" s="159"/>
      <c r="AF201" s="159"/>
      <c r="AG201" s="159">
        <f t="shared" si="315"/>
        <v>0</v>
      </c>
      <c r="AH201" s="159"/>
      <c r="AI201" s="159"/>
      <c r="AJ201" s="159"/>
      <c r="AK201" s="159"/>
      <c r="AL201" s="159"/>
      <c r="AM201" s="159"/>
      <c r="AN201" s="159">
        <f t="shared" si="316"/>
        <v>0</v>
      </c>
      <c r="AO201" s="159"/>
      <c r="AP201" s="159"/>
      <c r="AQ201" s="159"/>
      <c r="AR201" s="159"/>
      <c r="AS201" s="159"/>
      <c r="AT201" s="159"/>
      <c r="AU201" s="159">
        <f t="shared" si="317"/>
        <v>0</v>
      </c>
      <c r="AV201" s="159"/>
      <c r="AW201" s="159"/>
      <c r="AX201" s="159"/>
      <c r="AY201" s="159"/>
      <c r="AZ201" s="159"/>
      <c r="BA201" s="159"/>
      <c r="BB201" s="159">
        <f t="shared" si="318"/>
        <v>0</v>
      </c>
      <c r="BC201" s="159"/>
      <c r="BD201" s="159"/>
      <c r="BE201" s="159"/>
      <c r="BF201" s="159"/>
      <c r="BG201" s="159"/>
      <c r="BH201" s="159"/>
      <c r="BI201" s="159">
        <f t="shared" si="330"/>
        <v>0</v>
      </c>
      <c r="BJ201" s="159"/>
      <c r="BK201" s="159"/>
      <c r="BL201" s="159"/>
      <c r="BM201" s="159"/>
      <c r="BN201" s="159"/>
      <c r="BO201" s="159"/>
      <c r="BP201" s="159">
        <f t="shared" si="319"/>
        <v>0</v>
      </c>
      <c r="BQ201" s="159"/>
      <c r="BR201" s="159"/>
      <c r="BS201" s="159"/>
      <c r="BT201" s="159"/>
      <c r="BU201" s="159"/>
      <c r="BV201" s="159"/>
      <c r="BW201" s="159">
        <f t="shared" si="320"/>
        <v>0</v>
      </c>
      <c r="BX201" s="159"/>
      <c r="BY201" s="159"/>
      <c r="BZ201" s="159"/>
      <c r="CA201" s="159"/>
      <c r="CB201" s="159"/>
      <c r="CC201" s="159"/>
      <c r="CD201" s="159">
        <f t="shared" si="321"/>
        <v>0</v>
      </c>
      <c r="CE201" s="159"/>
      <c r="CF201" s="159"/>
      <c r="CG201" s="159"/>
      <c r="CH201" s="159"/>
      <c r="CI201" s="159"/>
      <c r="CJ201" s="159"/>
      <c r="CK201" s="159">
        <f t="shared" si="322"/>
        <v>0</v>
      </c>
      <c r="CL201" s="159"/>
      <c r="CM201" s="159"/>
      <c r="CN201" s="159"/>
      <c r="CO201" s="159"/>
      <c r="CP201" s="159"/>
      <c r="CQ201" s="159"/>
      <c r="CR201" s="159">
        <f t="shared" si="323"/>
        <v>0</v>
      </c>
      <c r="CS201" s="159"/>
      <c r="CT201" s="159"/>
      <c r="CU201" s="159"/>
      <c r="CV201" s="159"/>
      <c r="CW201" s="159"/>
      <c r="CX201" s="159"/>
      <c r="CY201" s="159">
        <f t="shared" si="324"/>
        <v>0</v>
      </c>
      <c r="CZ201" s="159"/>
      <c r="DA201" s="159"/>
      <c r="DB201" s="159"/>
      <c r="DC201" s="159"/>
      <c r="DD201" s="159"/>
      <c r="DE201" s="159"/>
      <c r="DF201" s="159">
        <f t="shared" si="325"/>
        <v>0</v>
      </c>
      <c r="DG201" s="159"/>
      <c r="DH201" s="159"/>
      <c r="DI201" s="159"/>
      <c r="DJ201" s="159"/>
      <c r="DK201" s="159"/>
      <c r="DL201" s="159"/>
      <c r="DM201" s="159">
        <f t="shared" si="326"/>
        <v>0</v>
      </c>
      <c r="DN201" s="159"/>
      <c r="DO201" s="159"/>
      <c r="DP201" s="159"/>
      <c r="DQ201" s="159"/>
      <c r="DR201" s="159"/>
      <c r="DS201" s="159"/>
      <c r="DT201" s="159">
        <f t="shared" si="327"/>
        <v>0</v>
      </c>
      <c r="DU201" s="159"/>
      <c r="DV201" s="159"/>
      <c r="DW201" s="159"/>
      <c r="DX201" s="159"/>
      <c r="DY201" s="159"/>
      <c r="DZ201" s="159"/>
      <c r="EA201" s="159">
        <f t="shared" si="328"/>
        <v>0</v>
      </c>
      <c r="EB201" s="159"/>
      <c r="EC201" s="159"/>
      <c r="ED201" s="159"/>
      <c r="EE201" s="159"/>
      <c r="EF201" s="159"/>
      <c r="EG201" s="159"/>
      <c r="EH201" s="159">
        <f t="shared" si="329"/>
        <v>0</v>
      </c>
      <c r="EI201" s="159"/>
      <c r="EJ201" s="159"/>
      <c r="EK201" s="159"/>
      <c r="EL201" s="159"/>
      <c r="EM201" s="159"/>
      <c r="EN201" s="159"/>
      <c r="EO201" s="159"/>
      <c r="EP201" s="159"/>
      <c r="EQ201" s="159"/>
      <c r="ER201" s="159"/>
      <c r="ES201" s="159"/>
      <c r="ET201" s="159"/>
      <c r="EU201" s="159"/>
      <c r="EV201" s="159"/>
      <c r="EW201" s="159"/>
      <c r="EX201" s="159"/>
      <c r="EY201" s="159"/>
      <c r="EZ201" s="159"/>
      <c r="FA201" s="159"/>
      <c r="FB201" s="159"/>
      <c r="FC201" s="247"/>
      <c r="FD201" s="247"/>
      <c r="FE201" s="247"/>
      <c r="FF201" s="247"/>
      <c r="FG201" s="247"/>
      <c r="FH201" s="247"/>
    </row>
    <row r="202" spans="1:164" s="136" customFormat="1" ht="15.75" customHeight="1" x14ac:dyDescent="0.25">
      <c r="A202" s="116"/>
      <c r="B202" s="116"/>
      <c r="C202" s="221"/>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34"/>
      <c r="BE202" s="134"/>
      <c r="BF202" s="134"/>
      <c r="BG202" s="134"/>
      <c r="BH202" s="134"/>
      <c r="BI202" s="134"/>
      <c r="BJ202" s="134"/>
      <c r="BK202" s="134"/>
      <c r="BL202" s="134"/>
      <c r="BM202" s="134"/>
      <c r="BN202" s="134"/>
      <c r="BO202" s="134"/>
      <c r="BP202" s="134"/>
      <c r="BQ202" s="134"/>
      <c r="BR202" s="134"/>
      <c r="BS202" s="134"/>
      <c r="BT202" s="134"/>
      <c r="BU202" s="134"/>
      <c r="BV202" s="134"/>
      <c r="BW202" s="134"/>
      <c r="BX202" s="134"/>
      <c r="BY202" s="134"/>
      <c r="BZ202" s="134"/>
      <c r="CA202" s="134"/>
      <c r="CB202" s="134"/>
      <c r="CC202" s="134"/>
      <c r="CD202" s="134"/>
      <c r="CE202" s="134"/>
      <c r="CF202" s="134"/>
      <c r="CG202" s="134"/>
      <c r="CH202" s="134"/>
      <c r="CI202" s="134"/>
      <c r="CJ202" s="134"/>
      <c r="CK202" s="134"/>
      <c r="CL202" s="134"/>
      <c r="CM202" s="134"/>
      <c r="CN202" s="134"/>
      <c r="CO202" s="134"/>
      <c r="CP202" s="134"/>
      <c r="CQ202" s="134"/>
      <c r="CR202" s="134"/>
      <c r="CS202" s="134"/>
      <c r="CT202" s="134"/>
      <c r="CU202" s="134"/>
      <c r="CV202" s="134"/>
      <c r="CW202" s="134"/>
      <c r="CX202" s="134"/>
      <c r="CY202" s="134"/>
      <c r="CZ202" s="134"/>
      <c r="DA202" s="134"/>
      <c r="DB202" s="134"/>
      <c r="DC202" s="134"/>
      <c r="DD202" s="134"/>
      <c r="DE202" s="134"/>
      <c r="DF202" s="134"/>
      <c r="DG202" s="134"/>
      <c r="DH202" s="134"/>
      <c r="DI202" s="134"/>
      <c r="DJ202" s="134"/>
      <c r="DK202" s="134"/>
      <c r="DL202" s="134"/>
      <c r="DM202" s="134"/>
      <c r="DN202" s="134"/>
      <c r="DO202" s="134"/>
      <c r="DP202" s="134"/>
      <c r="DQ202" s="134"/>
      <c r="DR202" s="134"/>
      <c r="DS202" s="134"/>
      <c r="DT202" s="134"/>
      <c r="DU202" s="134"/>
      <c r="DV202" s="134"/>
      <c r="DW202" s="134"/>
      <c r="DX202" s="134"/>
      <c r="DY202" s="134"/>
      <c r="DZ202" s="134"/>
      <c r="EA202" s="134"/>
      <c r="EB202" s="134"/>
      <c r="EC202" s="134"/>
      <c r="ED202" s="134"/>
      <c r="EE202" s="134"/>
      <c r="EF202" s="134"/>
      <c r="EG202" s="134"/>
      <c r="EH202" s="134"/>
      <c r="EI202" s="134"/>
      <c r="EJ202" s="134"/>
      <c r="EK202" s="134"/>
      <c r="EL202" s="134"/>
      <c r="EM202" s="134"/>
      <c r="EN202" s="134"/>
      <c r="EO202" s="134"/>
      <c r="EP202" s="134"/>
      <c r="EQ202" s="134"/>
      <c r="ER202" s="134"/>
      <c r="ES202" s="134"/>
      <c r="ET202" s="134"/>
      <c r="EU202" s="134"/>
      <c r="EV202" s="134"/>
      <c r="EW202" s="134"/>
      <c r="EX202" s="134"/>
      <c r="EY202" s="134"/>
      <c r="EZ202" s="116"/>
      <c r="FA202" s="116"/>
      <c r="FB202" s="116"/>
      <c r="FC202" s="247"/>
      <c r="FD202" s="247"/>
      <c r="FE202" s="247"/>
      <c r="FF202" s="247"/>
      <c r="FG202" s="247"/>
      <c r="FH202" s="247"/>
    </row>
    <row r="203" spans="1:164" s="136" customFormat="1" ht="15.75" customHeight="1" x14ac:dyDescent="0.25">
      <c r="A203" s="116"/>
      <c r="B203" s="117" t="s">
        <v>2108</v>
      </c>
      <c r="C203" s="142" t="s">
        <v>2092</v>
      </c>
      <c r="D203" s="250"/>
      <c r="E203" s="157">
        <f>SUM($D181:E181)</f>
        <v>0</v>
      </c>
      <c r="F203" s="250"/>
      <c r="G203" s="250"/>
      <c r="H203" s="250"/>
      <c r="I203" s="250"/>
      <c r="J203" s="250"/>
      <c r="K203" s="250"/>
      <c r="L203" s="157">
        <f>SUM($D181:L181)</f>
        <v>0</v>
      </c>
      <c r="M203" s="250"/>
      <c r="N203" s="250"/>
      <c r="O203" s="250"/>
      <c r="P203" s="250"/>
      <c r="Q203" s="250"/>
      <c r="R203" s="250"/>
      <c r="S203" s="157">
        <f>SUM($D181:S181)</f>
        <v>0</v>
      </c>
      <c r="T203" s="250"/>
      <c r="U203" s="250"/>
      <c r="V203" s="250"/>
      <c r="W203" s="250"/>
      <c r="X203" s="250"/>
      <c r="Y203" s="250"/>
      <c r="Z203" s="157">
        <f>SUM($D181:Z181)</f>
        <v>0</v>
      </c>
      <c r="AA203" s="250"/>
      <c r="AB203" s="250"/>
      <c r="AC203" s="250"/>
      <c r="AD203" s="250"/>
      <c r="AE203" s="250"/>
      <c r="AF203" s="250"/>
      <c r="AG203" s="157">
        <f>SUM($D181:AG181)</f>
        <v>0</v>
      </c>
      <c r="AH203" s="250"/>
      <c r="AI203" s="250"/>
      <c r="AJ203" s="250"/>
      <c r="AK203" s="250"/>
      <c r="AL203" s="250"/>
      <c r="AM203" s="250"/>
      <c r="AN203" s="157">
        <f>SUM($D181:AN181)</f>
        <v>0</v>
      </c>
      <c r="AO203" s="250"/>
      <c r="AP203" s="250"/>
      <c r="AQ203" s="250"/>
      <c r="AR203" s="250"/>
      <c r="AS203" s="250"/>
      <c r="AT203" s="250"/>
      <c r="AU203" s="157">
        <f>SUM($D181:AU181)</f>
        <v>0</v>
      </c>
      <c r="AV203" s="250"/>
      <c r="AW203" s="250"/>
      <c r="AX203" s="250"/>
      <c r="AY203" s="250"/>
      <c r="AZ203" s="250"/>
      <c r="BA203" s="250"/>
      <c r="BB203" s="157">
        <f>SUM($D181:BB181)</f>
        <v>0</v>
      </c>
      <c r="BC203" s="250"/>
      <c r="BD203" s="250"/>
      <c r="BE203" s="250"/>
      <c r="BF203" s="250"/>
      <c r="BG203" s="250"/>
      <c r="BH203" s="250"/>
      <c r="BI203" s="157">
        <f>SUM($D181:BI181)</f>
        <v>0</v>
      </c>
      <c r="BJ203" s="250"/>
      <c r="BK203" s="250"/>
      <c r="BL203" s="250"/>
      <c r="BM203" s="250"/>
      <c r="BN203" s="250"/>
      <c r="BO203" s="250"/>
      <c r="BP203" s="157">
        <f>SUM($D181:BP181)</f>
        <v>0</v>
      </c>
      <c r="BQ203" s="250"/>
      <c r="BR203" s="250"/>
      <c r="BS203" s="250"/>
      <c r="BT203" s="250"/>
      <c r="BU203" s="250"/>
      <c r="BV203" s="250"/>
      <c r="BW203" s="157">
        <f>SUM($D181:BW181)</f>
        <v>0</v>
      </c>
      <c r="BX203" s="250"/>
      <c r="BY203" s="250"/>
      <c r="BZ203" s="250"/>
      <c r="CA203" s="250"/>
      <c r="CB203" s="250"/>
      <c r="CC203" s="250"/>
      <c r="CD203" s="157">
        <f>SUM($D181:CD181)</f>
        <v>0</v>
      </c>
      <c r="CE203" s="250"/>
      <c r="CF203" s="250"/>
      <c r="CG203" s="250"/>
      <c r="CH203" s="250"/>
      <c r="CI203" s="250"/>
      <c r="CJ203" s="250"/>
      <c r="CK203" s="157">
        <f>SUM($D181:CK181)</f>
        <v>0</v>
      </c>
      <c r="CL203" s="250"/>
      <c r="CM203" s="250"/>
      <c r="CN203" s="250"/>
      <c r="CO203" s="250"/>
      <c r="CP203" s="250"/>
      <c r="CQ203" s="250"/>
      <c r="CR203" s="157">
        <f>SUM($D181:CR181)</f>
        <v>0</v>
      </c>
      <c r="CS203" s="250"/>
      <c r="CT203" s="250"/>
      <c r="CU203" s="250"/>
      <c r="CV203" s="250"/>
      <c r="CW203" s="250"/>
      <c r="CX203" s="250"/>
      <c r="CY203" s="157">
        <f>SUM($D181:CY181)</f>
        <v>0</v>
      </c>
      <c r="CZ203" s="240"/>
      <c r="DA203" s="240"/>
      <c r="DB203" s="240"/>
      <c r="DC203" s="240"/>
      <c r="DD203" s="240"/>
      <c r="DE203" s="240"/>
      <c r="DF203" s="157">
        <f>SUM($D181:DF181)</f>
        <v>1</v>
      </c>
      <c r="DG203" s="240"/>
      <c r="DH203" s="240"/>
      <c r="DI203" s="240"/>
      <c r="DJ203" s="240"/>
      <c r="DK203" s="240"/>
      <c r="DL203" s="240"/>
      <c r="DM203" s="157">
        <f>SUM($D181:DM181)</f>
        <v>2</v>
      </c>
      <c r="DN203" s="240"/>
      <c r="DO203" s="240"/>
      <c r="DP203" s="240"/>
      <c r="DQ203" s="240"/>
      <c r="DR203" s="240"/>
      <c r="DS203" s="240"/>
      <c r="DT203" s="157">
        <f>SUM($D181:DT181)</f>
        <v>2</v>
      </c>
      <c r="DU203" s="240"/>
      <c r="DV203" s="240"/>
      <c r="DW203" s="240"/>
      <c r="DX203" s="240"/>
      <c r="DY203" s="240"/>
      <c r="DZ203" s="240"/>
      <c r="EA203" s="157">
        <f>SUM($D181:EA181)</f>
        <v>2</v>
      </c>
      <c r="EB203" s="240"/>
      <c r="EC203" s="240"/>
      <c r="ED203" s="240"/>
      <c r="EE203" s="240"/>
      <c r="EF203" s="240"/>
      <c r="EG203" s="240"/>
      <c r="EH203" s="157">
        <f>SUM($D181:EH181)</f>
        <v>2</v>
      </c>
      <c r="EI203" s="240"/>
      <c r="EJ203" s="240"/>
      <c r="EK203" s="240"/>
      <c r="EL203" s="240"/>
      <c r="EM203" s="240"/>
      <c r="EN203" s="240"/>
      <c r="EO203" s="157"/>
      <c r="EP203" s="240"/>
      <c r="EQ203" s="240"/>
      <c r="ER203" s="240"/>
      <c r="ES203" s="240"/>
      <c r="ET203" s="240"/>
      <c r="EU203" s="240"/>
      <c r="EV203" s="157"/>
      <c r="EW203" s="240"/>
      <c r="EX203" s="240"/>
      <c r="EY203" s="240"/>
      <c r="EZ203" s="250"/>
      <c r="FA203" s="250"/>
      <c r="FB203" s="250"/>
      <c r="FC203" s="247"/>
      <c r="FD203" s="247"/>
      <c r="FE203" s="247"/>
      <c r="FF203" s="247"/>
      <c r="FG203" s="247"/>
      <c r="FH203" s="247"/>
    </row>
    <row r="204" spans="1:164" s="136" customFormat="1" ht="15.75" customHeight="1" x14ac:dyDescent="0.25">
      <c r="A204" s="116"/>
      <c r="B204" s="116"/>
      <c r="C204" s="142" t="s">
        <v>2093</v>
      </c>
      <c r="D204" s="250"/>
      <c r="E204" s="157">
        <f>SUM($D182:E182)</f>
        <v>0</v>
      </c>
      <c r="F204" s="250"/>
      <c r="G204" s="250"/>
      <c r="H204" s="250"/>
      <c r="I204" s="250"/>
      <c r="J204" s="250"/>
      <c r="K204" s="250"/>
      <c r="L204" s="157">
        <f>SUM($D182:L182)</f>
        <v>0</v>
      </c>
      <c r="M204" s="250"/>
      <c r="N204" s="250"/>
      <c r="O204" s="250"/>
      <c r="P204" s="250"/>
      <c r="Q204" s="250"/>
      <c r="R204" s="250"/>
      <c r="S204" s="157">
        <f>SUM($D182:S182)</f>
        <v>0</v>
      </c>
      <c r="T204" s="250"/>
      <c r="U204" s="250"/>
      <c r="V204" s="250"/>
      <c r="W204" s="250"/>
      <c r="X204" s="250"/>
      <c r="Y204" s="250"/>
      <c r="Z204" s="157">
        <f>SUM($D182:Z182)</f>
        <v>0</v>
      </c>
      <c r="AA204" s="250"/>
      <c r="AB204" s="250"/>
      <c r="AC204" s="250"/>
      <c r="AD204" s="250"/>
      <c r="AE204" s="250"/>
      <c r="AF204" s="250"/>
      <c r="AG204" s="157">
        <f>SUM($D182:AG182)</f>
        <v>0</v>
      </c>
      <c r="AH204" s="250"/>
      <c r="AI204" s="250"/>
      <c r="AJ204" s="250"/>
      <c r="AK204" s="250"/>
      <c r="AL204" s="250"/>
      <c r="AM204" s="250"/>
      <c r="AN204" s="157">
        <f>SUM($D182:AN182)</f>
        <v>0</v>
      </c>
      <c r="AO204" s="250"/>
      <c r="AP204" s="250"/>
      <c r="AQ204" s="250"/>
      <c r="AR204" s="250"/>
      <c r="AS204" s="250"/>
      <c r="AT204" s="250"/>
      <c r="AU204" s="157">
        <f>SUM($D182:AU182)</f>
        <v>0</v>
      </c>
      <c r="AV204" s="250"/>
      <c r="AW204" s="250"/>
      <c r="AX204" s="250"/>
      <c r="AY204" s="250"/>
      <c r="AZ204" s="250"/>
      <c r="BA204" s="250"/>
      <c r="BB204" s="157">
        <f>SUM($D182:BB182)</f>
        <v>0</v>
      </c>
      <c r="BC204" s="250"/>
      <c r="BD204" s="250"/>
      <c r="BE204" s="250"/>
      <c r="BF204" s="250"/>
      <c r="BG204" s="250"/>
      <c r="BH204" s="250"/>
      <c r="BI204" s="157">
        <f>SUM($D182:BI182)</f>
        <v>0</v>
      </c>
      <c r="BJ204" s="250"/>
      <c r="BK204" s="250"/>
      <c r="BL204" s="250"/>
      <c r="BM204" s="250"/>
      <c r="BN204" s="250"/>
      <c r="BO204" s="250"/>
      <c r="BP204" s="157">
        <f>SUM($D182:BP182)</f>
        <v>0</v>
      </c>
      <c r="BQ204" s="250"/>
      <c r="BR204" s="250"/>
      <c r="BS204" s="250"/>
      <c r="BT204" s="250"/>
      <c r="BU204" s="250"/>
      <c r="BV204" s="250"/>
      <c r="BW204" s="157">
        <f>SUM($D182:BW182)</f>
        <v>0</v>
      </c>
      <c r="BX204" s="250"/>
      <c r="BY204" s="250"/>
      <c r="BZ204" s="250"/>
      <c r="CA204" s="250"/>
      <c r="CB204" s="250"/>
      <c r="CC204" s="250"/>
      <c r="CD204" s="157">
        <f>SUM($D182:CD182)</f>
        <v>0</v>
      </c>
      <c r="CE204" s="250"/>
      <c r="CF204" s="250"/>
      <c r="CG204" s="250"/>
      <c r="CH204" s="250"/>
      <c r="CI204" s="250"/>
      <c r="CJ204" s="250"/>
      <c r="CK204" s="157">
        <f>SUM($D182:CK182)</f>
        <v>0</v>
      </c>
      <c r="CL204" s="250"/>
      <c r="CM204" s="250"/>
      <c r="CN204" s="250"/>
      <c r="CO204" s="250"/>
      <c r="CP204" s="250"/>
      <c r="CQ204" s="250"/>
      <c r="CR204" s="157">
        <f>SUM($D182:CR182)</f>
        <v>0</v>
      </c>
      <c r="CS204" s="250"/>
      <c r="CT204" s="250"/>
      <c r="CU204" s="250"/>
      <c r="CV204" s="250"/>
      <c r="CW204" s="250"/>
      <c r="CX204" s="250"/>
      <c r="CY204" s="157">
        <f>SUM($D182:CY182)</f>
        <v>0</v>
      </c>
      <c r="CZ204" s="240"/>
      <c r="DA204" s="240"/>
      <c r="DB204" s="240"/>
      <c r="DC204" s="240"/>
      <c r="DD204" s="240"/>
      <c r="DE204" s="240"/>
      <c r="DF204" s="157">
        <f>SUM($D182:DF182)</f>
        <v>0</v>
      </c>
      <c r="DG204" s="240"/>
      <c r="DH204" s="240"/>
      <c r="DI204" s="240"/>
      <c r="DJ204" s="240"/>
      <c r="DK204" s="240"/>
      <c r="DL204" s="240"/>
      <c r="DM204" s="157">
        <f>SUM($D182:DM182)</f>
        <v>0</v>
      </c>
      <c r="DN204" s="240"/>
      <c r="DO204" s="240"/>
      <c r="DP204" s="240"/>
      <c r="DQ204" s="240"/>
      <c r="DR204" s="240"/>
      <c r="DS204" s="240"/>
      <c r="DT204" s="157">
        <f>SUM($D182:DT182)</f>
        <v>0</v>
      </c>
      <c r="DU204" s="240"/>
      <c r="DV204" s="240"/>
      <c r="DW204" s="240"/>
      <c r="DX204" s="240"/>
      <c r="DY204" s="240"/>
      <c r="DZ204" s="240"/>
      <c r="EA204" s="157">
        <f>SUM($D182:EA182)</f>
        <v>1</v>
      </c>
      <c r="EB204" s="240"/>
      <c r="EC204" s="240"/>
      <c r="ED204" s="240"/>
      <c r="EE204" s="240"/>
      <c r="EF204" s="240"/>
      <c r="EG204" s="240"/>
      <c r="EH204" s="157">
        <f>SUM($D182:EH182)</f>
        <v>2</v>
      </c>
      <c r="EI204" s="240"/>
      <c r="EJ204" s="240"/>
      <c r="EK204" s="240"/>
      <c r="EL204" s="240"/>
      <c r="EM204" s="240"/>
      <c r="EN204" s="240"/>
      <c r="EO204" s="157"/>
      <c r="EP204" s="240"/>
      <c r="EQ204" s="240"/>
      <c r="ER204" s="240"/>
      <c r="ES204" s="240"/>
      <c r="ET204" s="240"/>
      <c r="EU204" s="240"/>
      <c r="EV204" s="157"/>
      <c r="EW204" s="240"/>
      <c r="EX204" s="240"/>
      <c r="EY204" s="240"/>
      <c r="EZ204" s="250"/>
      <c r="FA204" s="250"/>
      <c r="FB204" s="250"/>
      <c r="FC204" s="247"/>
      <c r="FD204" s="247"/>
      <c r="FE204" s="247"/>
      <c r="FF204" s="247"/>
      <c r="FG204" s="247"/>
      <c r="FH204" s="247"/>
    </row>
    <row r="205" spans="1:164" s="136" customFormat="1" ht="15.75" customHeight="1" x14ac:dyDescent="0.25">
      <c r="A205" s="116"/>
      <c r="B205" s="116"/>
      <c r="C205" s="142" t="s">
        <v>2094</v>
      </c>
      <c r="D205" s="250"/>
      <c r="E205" s="157">
        <f>SUM($D183:E183)</f>
        <v>0</v>
      </c>
      <c r="F205" s="250"/>
      <c r="G205" s="250"/>
      <c r="H205" s="250"/>
      <c r="I205" s="250"/>
      <c r="J205" s="250"/>
      <c r="K205" s="250"/>
      <c r="L205" s="157">
        <f>SUM($D183:L183)</f>
        <v>0</v>
      </c>
      <c r="M205" s="250"/>
      <c r="N205" s="250"/>
      <c r="O205" s="250"/>
      <c r="P205" s="250"/>
      <c r="Q205" s="250"/>
      <c r="R205" s="250"/>
      <c r="S205" s="157">
        <f>SUM($D183:S183)</f>
        <v>0</v>
      </c>
      <c r="T205" s="250"/>
      <c r="U205" s="250"/>
      <c r="V205" s="250"/>
      <c r="W205" s="250"/>
      <c r="X205" s="250"/>
      <c r="Y205" s="250"/>
      <c r="Z205" s="157">
        <f>SUM($D183:Z183)</f>
        <v>0</v>
      </c>
      <c r="AA205" s="250"/>
      <c r="AB205" s="250"/>
      <c r="AC205" s="250"/>
      <c r="AD205" s="250"/>
      <c r="AE205" s="250"/>
      <c r="AF205" s="250"/>
      <c r="AG205" s="157">
        <f>SUM($D183:AG183)</f>
        <v>0</v>
      </c>
      <c r="AH205" s="250"/>
      <c r="AI205" s="250"/>
      <c r="AJ205" s="250"/>
      <c r="AK205" s="250"/>
      <c r="AL205" s="250"/>
      <c r="AM205" s="250"/>
      <c r="AN205" s="157">
        <f>SUM($D183:AN183)</f>
        <v>0</v>
      </c>
      <c r="AO205" s="250"/>
      <c r="AP205" s="250"/>
      <c r="AQ205" s="250"/>
      <c r="AR205" s="250"/>
      <c r="AS205" s="250"/>
      <c r="AT205" s="250"/>
      <c r="AU205" s="157">
        <f>SUM($D183:AU183)</f>
        <v>0</v>
      </c>
      <c r="AV205" s="250"/>
      <c r="AW205" s="250"/>
      <c r="AX205" s="250"/>
      <c r="AY205" s="250"/>
      <c r="AZ205" s="250"/>
      <c r="BA205" s="250"/>
      <c r="BB205" s="157">
        <f>SUM($D183:BB183)</f>
        <v>0</v>
      </c>
      <c r="BC205" s="250"/>
      <c r="BD205" s="250"/>
      <c r="BE205" s="250"/>
      <c r="BF205" s="250"/>
      <c r="BG205" s="250"/>
      <c r="BH205" s="250"/>
      <c r="BI205" s="157">
        <f>SUM($D183:BI183)</f>
        <v>0</v>
      </c>
      <c r="BJ205" s="250"/>
      <c r="BK205" s="250"/>
      <c r="BL205" s="250"/>
      <c r="BM205" s="250"/>
      <c r="BN205" s="250"/>
      <c r="BO205" s="250"/>
      <c r="BP205" s="157">
        <f>SUM($D183:BP183)</f>
        <v>5</v>
      </c>
      <c r="BQ205" s="250"/>
      <c r="BR205" s="250"/>
      <c r="BS205" s="250"/>
      <c r="BT205" s="250"/>
      <c r="BU205" s="250"/>
      <c r="BV205" s="250"/>
      <c r="BW205" s="157">
        <f>SUM($D183:BW183)</f>
        <v>31</v>
      </c>
      <c r="BX205" s="250"/>
      <c r="BY205" s="250"/>
      <c r="BZ205" s="250"/>
      <c r="CA205" s="250"/>
      <c r="CB205" s="250"/>
      <c r="CC205" s="250"/>
      <c r="CD205" s="157">
        <f>SUM($D183:CD183)</f>
        <v>81</v>
      </c>
      <c r="CE205" s="250"/>
      <c r="CF205" s="250"/>
      <c r="CG205" s="250"/>
      <c r="CH205" s="250"/>
      <c r="CI205" s="250"/>
      <c r="CJ205" s="250"/>
      <c r="CK205" s="157">
        <f>SUM($D183:CK183)</f>
        <v>144</v>
      </c>
      <c r="CL205" s="250"/>
      <c r="CM205" s="250"/>
      <c r="CN205" s="250"/>
      <c r="CO205" s="250"/>
      <c r="CP205" s="250"/>
      <c r="CQ205" s="250"/>
      <c r="CR205" s="157">
        <f>SUM($D183:CR183)</f>
        <v>212</v>
      </c>
      <c r="CS205" s="250"/>
      <c r="CT205" s="250"/>
      <c r="CU205" s="250"/>
      <c r="CV205" s="250"/>
      <c r="CW205" s="250"/>
      <c r="CX205" s="250"/>
      <c r="CY205" s="157">
        <f>SUM($D183:CY183)</f>
        <v>247</v>
      </c>
      <c r="CZ205" s="240"/>
      <c r="DA205" s="240"/>
      <c r="DB205" s="240"/>
      <c r="DC205" s="240"/>
      <c r="DD205" s="240"/>
      <c r="DE205" s="240"/>
      <c r="DF205" s="157">
        <f>SUM($D183:DF183)</f>
        <v>269</v>
      </c>
      <c r="DG205" s="240"/>
      <c r="DH205" s="240"/>
      <c r="DI205" s="240"/>
      <c r="DJ205" s="240"/>
      <c r="DK205" s="240"/>
      <c r="DL205" s="240"/>
      <c r="DM205" s="157">
        <f>SUM($D183:DM183)</f>
        <v>291</v>
      </c>
      <c r="DN205" s="240"/>
      <c r="DO205" s="240"/>
      <c r="DP205" s="240"/>
      <c r="DQ205" s="240"/>
      <c r="DR205" s="240"/>
      <c r="DS205" s="240"/>
      <c r="DT205" s="157">
        <f>SUM($D183:DT183)</f>
        <v>312</v>
      </c>
      <c r="DU205" s="240"/>
      <c r="DV205" s="240"/>
      <c r="DW205" s="240"/>
      <c r="DX205" s="240"/>
      <c r="DY205" s="240"/>
      <c r="DZ205" s="240"/>
      <c r="EA205" s="157">
        <f>SUM($D183:EA183)</f>
        <v>316</v>
      </c>
      <c r="EB205" s="240"/>
      <c r="EC205" s="240"/>
      <c r="ED205" s="240"/>
      <c r="EE205" s="240"/>
      <c r="EF205" s="240"/>
      <c r="EG205" s="240"/>
      <c r="EH205" s="157">
        <f>SUM($D183:EH183)</f>
        <v>326</v>
      </c>
      <c r="EI205" s="240"/>
      <c r="EJ205" s="240"/>
      <c r="EK205" s="240"/>
      <c r="EL205" s="240"/>
      <c r="EM205" s="240"/>
      <c r="EN205" s="240"/>
      <c r="EO205" s="157"/>
      <c r="EP205" s="240"/>
      <c r="EQ205" s="240"/>
      <c r="ER205" s="240"/>
      <c r="ES205" s="240"/>
      <c r="ET205" s="240"/>
      <c r="EU205" s="240"/>
      <c r="EV205" s="157"/>
      <c r="EW205" s="240"/>
      <c r="EX205" s="240"/>
      <c r="EY205" s="240"/>
      <c r="EZ205" s="250"/>
      <c r="FA205" s="250"/>
      <c r="FB205" s="250"/>
      <c r="FC205" s="247"/>
      <c r="FD205" s="247"/>
      <c r="FE205" s="247"/>
      <c r="FF205" s="247"/>
      <c r="FG205" s="247"/>
      <c r="FH205" s="247"/>
    </row>
    <row r="206" spans="1:164" s="136" customFormat="1" ht="15.75" customHeight="1" x14ac:dyDescent="0.25">
      <c r="A206" s="116"/>
      <c r="B206" s="116"/>
      <c r="C206" s="142" t="s">
        <v>2095</v>
      </c>
      <c r="D206" s="250"/>
      <c r="E206" s="157">
        <f>SUM($D184:E184)</f>
        <v>0</v>
      </c>
      <c r="F206" s="250"/>
      <c r="G206" s="250"/>
      <c r="H206" s="250"/>
      <c r="I206" s="250"/>
      <c r="J206" s="250"/>
      <c r="K206" s="250"/>
      <c r="L206" s="157">
        <f>SUM($D184:L184)</f>
        <v>0</v>
      </c>
      <c r="M206" s="250"/>
      <c r="N206" s="250"/>
      <c r="O206" s="250"/>
      <c r="P206" s="250"/>
      <c r="Q206" s="250"/>
      <c r="R206" s="250"/>
      <c r="S206" s="157">
        <f>SUM($D184:S184)</f>
        <v>0</v>
      </c>
      <c r="T206" s="250"/>
      <c r="U206" s="250"/>
      <c r="V206" s="250"/>
      <c r="W206" s="250"/>
      <c r="X206" s="250"/>
      <c r="Y206" s="250"/>
      <c r="Z206" s="157">
        <f>SUM($D184:Z184)</f>
        <v>0</v>
      </c>
      <c r="AA206" s="250"/>
      <c r="AB206" s="250"/>
      <c r="AC206" s="250"/>
      <c r="AD206" s="250"/>
      <c r="AE206" s="250"/>
      <c r="AF206" s="250"/>
      <c r="AG206" s="157">
        <f>SUM($D184:AG184)</f>
        <v>0</v>
      </c>
      <c r="AH206" s="250"/>
      <c r="AI206" s="250"/>
      <c r="AJ206" s="250"/>
      <c r="AK206" s="250"/>
      <c r="AL206" s="250"/>
      <c r="AM206" s="250"/>
      <c r="AN206" s="157">
        <f>SUM($D184:AN184)</f>
        <v>0</v>
      </c>
      <c r="AO206" s="250"/>
      <c r="AP206" s="250"/>
      <c r="AQ206" s="250"/>
      <c r="AR206" s="250"/>
      <c r="AS206" s="250"/>
      <c r="AT206" s="250"/>
      <c r="AU206" s="157">
        <f>SUM($D184:AU184)</f>
        <v>0</v>
      </c>
      <c r="AV206" s="250"/>
      <c r="AW206" s="250"/>
      <c r="AX206" s="250"/>
      <c r="AY206" s="250"/>
      <c r="AZ206" s="250"/>
      <c r="BA206" s="250"/>
      <c r="BB206" s="157">
        <f>SUM($D184:BB184)</f>
        <v>1</v>
      </c>
      <c r="BC206" s="250"/>
      <c r="BD206" s="250"/>
      <c r="BE206" s="250"/>
      <c r="BF206" s="250"/>
      <c r="BG206" s="250"/>
      <c r="BH206" s="250"/>
      <c r="BI206" s="157">
        <f>SUM($D184:BI184)</f>
        <v>5</v>
      </c>
      <c r="BJ206" s="250"/>
      <c r="BK206" s="250"/>
      <c r="BL206" s="250"/>
      <c r="BM206" s="250"/>
      <c r="BN206" s="250"/>
      <c r="BO206" s="250"/>
      <c r="BP206" s="157">
        <f>SUM($D184:BP184)</f>
        <v>53</v>
      </c>
      <c r="BQ206" s="250"/>
      <c r="BR206" s="250"/>
      <c r="BS206" s="250"/>
      <c r="BT206" s="250"/>
      <c r="BU206" s="250"/>
      <c r="BV206" s="250"/>
      <c r="BW206" s="157">
        <f>SUM($D184:BW184)</f>
        <v>337</v>
      </c>
      <c r="BX206" s="250"/>
      <c r="BY206" s="250"/>
      <c r="BZ206" s="250"/>
      <c r="CA206" s="250"/>
      <c r="CB206" s="250"/>
      <c r="CC206" s="250"/>
      <c r="CD206" s="157">
        <f>SUM($D184:CD184)</f>
        <v>865</v>
      </c>
      <c r="CE206" s="250"/>
      <c r="CF206" s="250"/>
      <c r="CG206" s="250"/>
      <c r="CH206" s="250"/>
      <c r="CI206" s="250"/>
      <c r="CJ206" s="250"/>
      <c r="CK206" s="157">
        <f>SUM($D184:CK184)</f>
        <v>1541</v>
      </c>
      <c r="CL206" s="250"/>
      <c r="CM206" s="250"/>
      <c r="CN206" s="250"/>
      <c r="CO206" s="250"/>
      <c r="CP206" s="250"/>
      <c r="CQ206" s="250"/>
      <c r="CR206" s="157">
        <f>SUM($D184:CR184)</f>
        <v>2136</v>
      </c>
      <c r="CS206" s="250"/>
      <c r="CT206" s="250"/>
      <c r="CU206" s="250"/>
      <c r="CV206" s="250"/>
      <c r="CW206" s="250"/>
      <c r="CX206" s="250"/>
      <c r="CY206" s="157">
        <f>SUM($D184:CY184)</f>
        <v>2509</v>
      </c>
      <c r="CZ206" s="240"/>
      <c r="DA206" s="240"/>
      <c r="DB206" s="240"/>
      <c r="DC206" s="240"/>
      <c r="DD206" s="240"/>
      <c r="DE206" s="240"/>
      <c r="DF206" s="157">
        <f>SUM($D184:DF184)</f>
        <v>2745</v>
      </c>
      <c r="DG206" s="240"/>
      <c r="DH206" s="240"/>
      <c r="DI206" s="240"/>
      <c r="DJ206" s="240"/>
      <c r="DK206" s="240"/>
      <c r="DL206" s="240"/>
      <c r="DM206" s="157">
        <f>SUM($D184:DM184)</f>
        <v>2933</v>
      </c>
      <c r="DN206" s="240"/>
      <c r="DO206" s="240"/>
      <c r="DP206" s="240"/>
      <c r="DQ206" s="240"/>
      <c r="DR206" s="240"/>
      <c r="DS206" s="240"/>
      <c r="DT206" s="157">
        <f>SUM($D184:DT184)</f>
        <v>3073</v>
      </c>
      <c r="DU206" s="240"/>
      <c r="DV206" s="240"/>
      <c r="DW206" s="240"/>
      <c r="DX206" s="240"/>
      <c r="DY206" s="240"/>
      <c r="DZ206" s="240"/>
      <c r="EA206" s="157">
        <f>SUM($D184:EA184)</f>
        <v>3152</v>
      </c>
      <c r="EB206" s="240"/>
      <c r="EC206" s="240"/>
      <c r="ED206" s="240"/>
      <c r="EE206" s="240"/>
      <c r="EF206" s="240"/>
      <c r="EG206" s="240"/>
      <c r="EH206" s="157">
        <f>SUM($D184:EH184)</f>
        <v>3228</v>
      </c>
      <c r="EI206" s="240"/>
      <c r="EJ206" s="240"/>
      <c r="EK206" s="240"/>
      <c r="EL206" s="240"/>
      <c r="EM206" s="240"/>
      <c r="EN206" s="240"/>
      <c r="EO206" s="157"/>
      <c r="EP206" s="240"/>
      <c r="EQ206" s="240"/>
      <c r="ER206" s="240"/>
      <c r="ES206" s="240"/>
      <c r="ET206" s="240"/>
      <c r="EU206" s="240"/>
      <c r="EV206" s="157"/>
      <c r="EW206" s="240"/>
      <c r="EX206" s="240"/>
      <c r="EY206" s="240"/>
      <c r="EZ206" s="250"/>
      <c r="FA206" s="250"/>
      <c r="FB206" s="250"/>
      <c r="FC206" s="247"/>
      <c r="FD206" s="247"/>
      <c r="FE206" s="247"/>
      <c r="FF206" s="247"/>
      <c r="FG206" s="247"/>
      <c r="FH206" s="247"/>
    </row>
    <row r="207" spans="1:164" s="136" customFormat="1" ht="15.75" customHeight="1" x14ac:dyDescent="0.25">
      <c r="A207" s="116"/>
      <c r="B207" s="116"/>
      <c r="C207" s="142" t="s">
        <v>2096</v>
      </c>
      <c r="D207" s="250"/>
      <c r="E207" s="157">
        <f>SUM($D185:E185)</f>
        <v>0</v>
      </c>
      <c r="F207" s="250"/>
      <c r="G207" s="250"/>
      <c r="H207" s="250"/>
      <c r="I207" s="250"/>
      <c r="J207" s="250"/>
      <c r="K207" s="250"/>
      <c r="L207" s="157">
        <f>SUM($D185:L185)</f>
        <v>0</v>
      </c>
      <c r="M207" s="250"/>
      <c r="N207" s="250"/>
      <c r="O207" s="250"/>
      <c r="P207" s="250"/>
      <c r="Q207" s="250"/>
      <c r="R207" s="250"/>
      <c r="S207" s="157">
        <f>SUM($D185:S185)</f>
        <v>0</v>
      </c>
      <c r="T207" s="250"/>
      <c r="U207" s="250"/>
      <c r="V207" s="250"/>
      <c r="W207" s="250"/>
      <c r="X207" s="250"/>
      <c r="Y207" s="250"/>
      <c r="Z207" s="157">
        <f>SUM($D185:Z185)</f>
        <v>0</v>
      </c>
      <c r="AA207" s="250"/>
      <c r="AB207" s="250"/>
      <c r="AC207" s="250"/>
      <c r="AD207" s="250"/>
      <c r="AE207" s="250"/>
      <c r="AF207" s="250"/>
      <c r="AG207" s="157">
        <f>SUM($D185:AG185)</f>
        <v>0</v>
      </c>
      <c r="AH207" s="250"/>
      <c r="AI207" s="250"/>
      <c r="AJ207" s="250"/>
      <c r="AK207" s="250"/>
      <c r="AL207" s="250"/>
      <c r="AM207" s="250"/>
      <c r="AN207" s="157">
        <f>SUM($D185:AN185)</f>
        <v>0</v>
      </c>
      <c r="AO207" s="250"/>
      <c r="AP207" s="250"/>
      <c r="AQ207" s="250"/>
      <c r="AR207" s="250"/>
      <c r="AS207" s="250"/>
      <c r="AT207" s="250"/>
      <c r="AU207" s="157">
        <f>SUM($D185:AU185)</f>
        <v>0</v>
      </c>
      <c r="AV207" s="250"/>
      <c r="AW207" s="250"/>
      <c r="AX207" s="250"/>
      <c r="AY207" s="250"/>
      <c r="AZ207" s="250"/>
      <c r="BA207" s="250"/>
      <c r="BB207" s="157">
        <f>SUM($D185:BB185)</f>
        <v>0</v>
      </c>
      <c r="BC207" s="250"/>
      <c r="BD207" s="250"/>
      <c r="BE207" s="250"/>
      <c r="BF207" s="250"/>
      <c r="BG207" s="250"/>
      <c r="BH207" s="250"/>
      <c r="BI207" s="157">
        <f>SUM($D185:BI185)</f>
        <v>14</v>
      </c>
      <c r="BJ207" s="250"/>
      <c r="BK207" s="250"/>
      <c r="BL207" s="250"/>
      <c r="BM207" s="250"/>
      <c r="BN207" s="250"/>
      <c r="BO207" s="250"/>
      <c r="BP207" s="157">
        <f>SUM($D185:BP185)</f>
        <v>92</v>
      </c>
      <c r="BQ207" s="250"/>
      <c r="BR207" s="250"/>
      <c r="BS207" s="250"/>
      <c r="BT207" s="250"/>
      <c r="BU207" s="250"/>
      <c r="BV207" s="250"/>
      <c r="BW207" s="157">
        <f>SUM($D185:BW185)</f>
        <v>561</v>
      </c>
      <c r="BX207" s="250"/>
      <c r="BY207" s="250"/>
      <c r="BZ207" s="250"/>
      <c r="CA207" s="250"/>
      <c r="CB207" s="250"/>
      <c r="CC207" s="250"/>
      <c r="CD207" s="157">
        <f>SUM($D185:CD185)</f>
        <v>1361</v>
      </c>
      <c r="CE207" s="250"/>
      <c r="CF207" s="250"/>
      <c r="CG207" s="250"/>
      <c r="CH207" s="250"/>
      <c r="CI207" s="250"/>
      <c r="CJ207" s="250"/>
      <c r="CK207" s="157">
        <f>SUM($D185:CK185)</f>
        <v>2370</v>
      </c>
      <c r="CL207" s="250"/>
      <c r="CM207" s="250"/>
      <c r="CN207" s="250"/>
      <c r="CO207" s="250"/>
      <c r="CP207" s="250"/>
      <c r="CQ207" s="250"/>
      <c r="CR207" s="157">
        <f>SUM($D185:CR185)</f>
        <v>3208</v>
      </c>
      <c r="CS207" s="250"/>
      <c r="CT207" s="250"/>
      <c r="CU207" s="250"/>
      <c r="CV207" s="250"/>
      <c r="CW207" s="250"/>
      <c r="CX207" s="250"/>
      <c r="CY207" s="157">
        <f>SUM($D185:CY185)</f>
        <v>3800</v>
      </c>
      <c r="CZ207" s="240"/>
      <c r="DA207" s="240"/>
      <c r="DB207" s="240"/>
      <c r="DC207" s="240"/>
      <c r="DD207" s="240"/>
      <c r="DE207" s="240"/>
      <c r="DF207" s="157">
        <f>SUM($D185:DF185)</f>
        <v>4133</v>
      </c>
      <c r="DG207" s="240"/>
      <c r="DH207" s="240"/>
      <c r="DI207" s="240"/>
      <c r="DJ207" s="240"/>
      <c r="DK207" s="240"/>
      <c r="DL207" s="240"/>
      <c r="DM207" s="157">
        <f>SUM($D185:DM185)</f>
        <v>4466</v>
      </c>
      <c r="DN207" s="240"/>
      <c r="DO207" s="240"/>
      <c r="DP207" s="240"/>
      <c r="DQ207" s="240"/>
      <c r="DR207" s="240"/>
      <c r="DS207" s="240"/>
      <c r="DT207" s="157">
        <f>SUM($D185:DT185)</f>
        <v>4694</v>
      </c>
      <c r="DU207" s="240"/>
      <c r="DV207" s="240"/>
      <c r="DW207" s="240"/>
      <c r="DX207" s="240"/>
      <c r="DY207" s="240"/>
      <c r="DZ207" s="240"/>
      <c r="EA207" s="157">
        <f>SUM($D185:EA185)</f>
        <v>4825</v>
      </c>
      <c r="EB207" s="240"/>
      <c r="EC207" s="240"/>
      <c r="ED207" s="240"/>
      <c r="EE207" s="240"/>
      <c r="EF207" s="240"/>
      <c r="EG207" s="240"/>
      <c r="EH207" s="157">
        <f>SUM($D185:EH185)</f>
        <v>4956</v>
      </c>
      <c r="EI207" s="240"/>
      <c r="EJ207" s="240"/>
      <c r="EK207" s="240"/>
      <c r="EL207" s="240"/>
      <c r="EM207" s="240"/>
      <c r="EN207" s="240"/>
      <c r="EO207" s="157"/>
      <c r="EP207" s="240"/>
      <c r="EQ207" s="240"/>
      <c r="ER207" s="240"/>
      <c r="ES207" s="240"/>
      <c r="ET207" s="240"/>
      <c r="EU207" s="240"/>
      <c r="EV207" s="157"/>
      <c r="EW207" s="240"/>
      <c r="EX207" s="240"/>
      <c r="EY207" s="240"/>
      <c r="EZ207" s="250"/>
      <c r="FA207" s="250"/>
      <c r="FB207" s="250"/>
      <c r="FC207" s="247"/>
      <c r="FD207" s="247"/>
      <c r="FE207" s="247"/>
      <c r="FF207" s="247"/>
      <c r="FG207" s="247"/>
      <c r="FH207" s="247"/>
    </row>
    <row r="208" spans="1:164" s="136" customFormat="1" ht="15.75" customHeight="1" x14ac:dyDescent="0.25">
      <c r="A208" s="116"/>
      <c r="B208" s="116"/>
      <c r="C208" s="142" t="s">
        <v>2097</v>
      </c>
      <c r="D208" s="250"/>
      <c r="E208" s="157">
        <f>SUM($D186:E186)</f>
        <v>0</v>
      </c>
      <c r="F208" s="250"/>
      <c r="G208" s="250"/>
      <c r="H208" s="250"/>
      <c r="I208" s="250"/>
      <c r="J208" s="250"/>
      <c r="K208" s="250"/>
      <c r="L208" s="157">
        <f>SUM($D186:L186)</f>
        <v>0</v>
      </c>
      <c r="M208" s="250"/>
      <c r="N208" s="250"/>
      <c r="O208" s="250"/>
      <c r="P208" s="250"/>
      <c r="Q208" s="250"/>
      <c r="R208" s="250"/>
      <c r="S208" s="157">
        <f>SUM($D186:S186)</f>
        <v>0</v>
      </c>
      <c r="T208" s="250"/>
      <c r="U208" s="250"/>
      <c r="V208" s="250"/>
      <c r="W208" s="250"/>
      <c r="X208" s="250"/>
      <c r="Y208" s="250"/>
      <c r="Z208" s="157">
        <f>SUM($D186:Z186)</f>
        <v>0</v>
      </c>
      <c r="AA208" s="250"/>
      <c r="AB208" s="250"/>
      <c r="AC208" s="250"/>
      <c r="AD208" s="250"/>
      <c r="AE208" s="250"/>
      <c r="AF208" s="250"/>
      <c r="AG208" s="157">
        <f>SUM($D186:AG186)</f>
        <v>0</v>
      </c>
      <c r="AH208" s="250"/>
      <c r="AI208" s="250"/>
      <c r="AJ208" s="250"/>
      <c r="AK208" s="250"/>
      <c r="AL208" s="250"/>
      <c r="AM208" s="250"/>
      <c r="AN208" s="157">
        <f>SUM($D186:AN186)</f>
        <v>0</v>
      </c>
      <c r="AO208" s="250"/>
      <c r="AP208" s="250"/>
      <c r="AQ208" s="250"/>
      <c r="AR208" s="250"/>
      <c r="AS208" s="250"/>
      <c r="AT208" s="250"/>
      <c r="AU208" s="157">
        <f>SUM($D186:AU186)</f>
        <v>0</v>
      </c>
      <c r="AV208" s="250"/>
      <c r="AW208" s="250"/>
      <c r="AX208" s="250"/>
      <c r="AY208" s="250"/>
      <c r="AZ208" s="250"/>
      <c r="BA208" s="250"/>
      <c r="BB208" s="157">
        <f>SUM($D186:BB186)</f>
        <v>1</v>
      </c>
      <c r="BC208" s="250"/>
      <c r="BD208" s="250"/>
      <c r="BE208" s="250"/>
      <c r="BF208" s="250"/>
      <c r="BG208" s="250"/>
      <c r="BH208" s="250"/>
      <c r="BI208" s="157">
        <f>SUM($D186:BI186)</f>
        <v>23</v>
      </c>
      <c r="BJ208" s="250"/>
      <c r="BK208" s="250"/>
      <c r="BL208" s="250"/>
      <c r="BM208" s="250"/>
      <c r="BN208" s="250"/>
      <c r="BO208" s="250"/>
      <c r="BP208" s="157">
        <f>SUM($D186:BP186)</f>
        <v>156</v>
      </c>
      <c r="BQ208" s="250"/>
      <c r="BR208" s="250"/>
      <c r="BS208" s="250"/>
      <c r="BT208" s="250"/>
      <c r="BU208" s="250"/>
      <c r="BV208" s="250"/>
      <c r="BW208" s="157">
        <f>SUM($D186:BW186)</f>
        <v>1010</v>
      </c>
      <c r="BX208" s="250"/>
      <c r="BY208" s="250"/>
      <c r="BZ208" s="250"/>
      <c r="CA208" s="250"/>
      <c r="CB208" s="250"/>
      <c r="CC208" s="250"/>
      <c r="CD208" s="157">
        <f>SUM($D186:CD186)</f>
        <v>2572</v>
      </c>
      <c r="CE208" s="250"/>
      <c r="CF208" s="250"/>
      <c r="CG208" s="250"/>
      <c r="CH208" s="250"/>
      <c r="CI208" s="250"/>
      <c r="CJ208" s="250"/>
      <c r="CK208" s="157">
        <f>SUM($D186:CK186)</f>
        <v>4438</v>
      </c>
      <c r="CL208" s="250"/>
      <c r="CM208" s="250"/>
      <c r="CN208" s="250"/>
      <c r="CO208" s="250"/>
      <c r="CP208" s="250"/>
      <c r="CQ208" s="250"/>
      <c r="CR208" s="157">
        <f>SUM($D186:CR186)</f>
        <v>6115</v>
      </c>
      <c r="CS208" s="250"/>
      <c r="CT208" s="250"/>
      <c r="CU208" s="250"/>
      <c r="CV208" s="250"/>
      <c r="CW208" s="250"/>
      <c r="CX208" s="250"/>
      <c r="CY208" s="157">
        <f>SUM($D186:CY186)</f>
        <v>7225</v>
      </c>
      <c r="CZ208" s="240"/>
      <c r="DA208" s="240"/>
      <c r="DB208" s="240"/>
      <c r="DC208" s="240"/>
      <c r="DD208" s="240"/>
      <c r="DE208" s="240"/>
      <c r="DF208" s="157">
        <f>SUM($D186:DF186)</f>
        <v>8030</v>
      </c>
      <c r="DG208" s="240"/>
      <c r="DH208" s="240"/>
      <c r="DI208" s="240"/>
      <c r="DJ208" s="240"/>
      <c r="DK208" s="240"/>
      <c r="DL208" s="240"/>
      <c r="DM208" s="157">
        <f>SUM($D186:DM186)</f>
        <v>8768</v>
      </c>
      <c r="DN208" s="240"/>
      <c r="DO208" s="240"/>
      <c r="DP208" s="240"/>
      <c r="DQ208" s="240"/>
      <c r="DR208" s="240"/>
      <c r="DS208" s="240"/>
      <c r="DT208" s="157">
        <f>SUM($D186:DT186)</f>
        <v>9226</v>
      </c>
      <c r="DU208" s="240"/>
      <c r="DV208" s="240"/>
      <c r="DW208" s="240"/>
      <c r="DX208" s="240"/>
      <c r="DY208" s="240"/>
      <c r="DZ208" s="240"/>
      <c r="EA208" s="157">
        <f>SUM($D186:EA186)</f>
        <v>9580</v>
      </c>
      <c r="EB208" s="240"/>
      <c r="EC208" s="240"/>
      <c r="ED208" s="240"/>
      <c r="EE208" s="240"/>
      <c r="EF208" s="240"/>
      <c r="EG208" s="240"/>
      <c r="EH208" s="157">
        <f>SUM($D186:EH186)</f>
        <v>9883</v>
      </c>
      <c r="EI208" s="240"/>
      <c r="EJ208" s="240"/>
      <c r="EK208" s="240"/>
      <c r="EL208" s="240"/>
      <c r="EM208" s="240"/>
      <c r="EN208" s="240"/>
      <c r="EO208" s="157"/>
      <c r="EP208" s="240"/>
      <c r="EQ208" s="240"/>
      <c r="ER208" s="240"/>
      <c r="ES208" s="240"/>
      <c r="ET208" s="240"/>
      <c r="EU208" s="240"/>
      <c r="EV208" s="157"/>
      <c r="EW208" s="240"/>
      <c r="EX208" s="240"/>
      <c r="EY208" s="240"/>
      <c r="EZ208" s="250"/>
      <c r="FA208" s="250"/>
      <c r="FB208" s="250"/>
      <c r="FC208" s="247"/>
      <c r="FD208" s="247"/>
      <c r="FE208" s="247"/>
      <c r="FF208" s="247"/>
      <c r="FG208" s="247"/>
      <c r="FH208" s="247"/>
    </row>
    <row r="209" spans="1:164" s="136" customFormat="1" ht="15.75" customHeight="1" x14ac:dyDescent="0.25">
      <c r="A209" s="116"/>
      <c r="B209" s="116"/>
      <c r="C209" s="142" t="s">
        <v>2098</v>
      </c>
      <c r="D209" s="250"/>
      <c r="E209" s="157">
        <f>SUM($D187:E187)</f>
        <v>0</v>
      </c>
      <c r="F209" s="250"/>
      <c r="G209" s="250"/>
      <c r="H209" s="250"/>
      <c r="I209" s="250"/>
      <c r="J209" s="250"/>
      <c r="K209" s="250"/>
      <c r="L209" s="157">
        <f>SUM($D187:L187)</f>
        <v>0</v>
      </c>
      <c r="M209" s="250"/>
      <c r="N209" s="250"/>
      <c r="O209" s="250"/>
      <c r="P209" s="250"/>
      <c r="Q209" s="250"/>
      <c r="R209" s="250"/>
      <c r="S209" s="157">
        <f>SUM($D187:S187)</f>
        <v>0</v>
      </c>
      <c r="T209" s="250"/>
      <c r="U209" s="250"/>
      <c r="V209" s="250"/>
      <c r="W209" s="250"/>
      <c r="X209" s="250"/>
      <c r="Y209" s="250"/>
      <c r="Z209" s="157">
        <f>SUM($D187:Z187)</f>
        <v>0</v>
      </c>
      <c r="AA209" s="250"/>
      <c r="AB209" s="250"/>
      <c r="AC209" s="250"/>
      <c r="AD209" s="250"/>
      <c r="AE209" s="250"/>
      <c r="AF209" s="250"/>
      <c r="AG209" s="157">
        <f>SUM($D187:AG187)</f>
        <v>0</v>
      </c>
      <c r="AH209" s="250"/>
      <c r="AI209" s="250"/>
      <c r="AJ209" s="250"/>
      <c r="AK209" s="250"/>
      <c r="AL209" s="250"/>
      <c r="AM209" s="250"/>
      <c r="AN209" s="157">
        <f>SUM($D187:AN187)</f>
        <v>0</v>
      </c>
      <c r="AO209" s="250"/>
      <c r="AP209" s="250"/>
      <c r="AQ209" s="250"/>
      <c r="AR209" s="250"/>
      <c r="AS209" s="250"/>
      <c r="AT209" s="250"/>
      <c r="AU209" s="157">
        <f>SUM($D187:AU187)</f>
        <v>0</v>
      </c>
      <c r="AV209" s="250"/>
      <c r="AW209" s="250"/>
      <c r="AX209" s="250"/>
      <c r="AY209" s="250"/>
      <c r="AZ209" s="250"/>
      <c r="BA209" s="250"/>
      <c r="BB209" s="157">
        <f>SUM($D187:BB187)</f>
        <v>0</v>
      </c>
      <c r="BC209" s="250"/>
      <c r="BD209" s="250"/>
      <c r="BE209" s="250"/>
      <c r="BF209" s="250"/>
      <c r="BG209" s="250"/>
      <c r="BH209" s="250"/>
      <c r="BI209" s="157">
        <f>SUM($D187:BI187)</f>
        <v>27</v>
      </c>
      <c r="BJ209" s="250"/>
      <c r="BK209" s="250"/>
      <c r="BL209" s="250"/>
      <c r="BM209" s="250"/>
      <c r="BN209" s="250"/>
      <c r="BO209" s="250"/>
      <c r="BP209" s="157">
        <f>SUM($D187:BP187)</f>
        <v>133</v>
      </c>
      <c r="BQ209" s="250"/>
      <c r="BR209" s="250"/>
      <c r="BS209" s="250"/>
      <c r="BT209" s="250"/>
      <c r="BU209" s="250"/>
      <c r="BV209" s="250"/>
      <c r="BW209" s="157">
        <f>SUM($D187:BW187)</f>
        <v>799</v>
      </c>
      <c r="BX209" s="250"/>
      <c r="BY209" s="250"/>
      <c r="BZ209" s="250"/>
      <c r="CA209" s="250"/>
      <c r="CB209" s="250"/>
      <c r="CC209" s="250"/>
      <c r="CD209" s="157">
        <f>SUM($D187:CD187)</f>
        <v>2063</v>
      </c>
      <c r="CE209" s="250"/>
      <c r="CF209" s="250"/>
      <c r="CG209" s="250"/>
      <c r="CH209" s="250"/>
      <c r="CI209" s="250"/>
      <c r="CJ209" s="250"/>
      <c r="CK209" s="157">
        <f>SUM($D187:CK187)</f>
        <v>3893</v>
      </c>
      <c r="CL209" s="250"/>
      <c r="CM209" s="250"/>
      <c r="CN209" s="250"/>
      <c r="CO209" s="250"/>
      <c r="CP209" s="250"/>
      <c r="CQ209" s="250"/>
      <c r="CR209" s="157">
        <f>SUM($D187:CR187)</f>
        <v>5627</v>
      </c>
      <c r="CS209" s="250"/>
      <c r="CT209" s="250"/>
      <c r="CU209" s="250"/>
      <c r="CV209" s="250"/>
      <c r="CW209" s="250"/>
      <c r="CX209" s="250"/>
      <c r="CY209" s="157">
        <f>SUM($D187:CY187)</f>
        <v>6979</v>
      </c>
      <c r="CZ209" s="240"/>
      <c r="DA209" s="240"/>
      <c r="DB209" s="240"/>
      <c r="DC209" s="240"/>
      <c r="DD209" s="240"/>
      <c r="DE209" s="240"/>
      <c r="DF209" s="157">
        <f>SUM($D187:DF187)</f>
        <v>7805</v>
      </c>
      <c r="DG209" s="240"/>
      <c r="DH209" s="240"/>
      <c r="DI209" s="240"/>
      <c r="DJ209" s="240"/>
      <c r="DK209" s="240"/>
      <c r="DL209" s="240"/>
      <c r="DM209" s="157">
        <f>SUM($D187:DM187)</f>
        <v>8651</v>
      </c>
      <c r="DN209" s="240"/>
      <c r="DO209" s="240"/>
      <c r="DP209" s="240"/>
      <c r="DQ209" s="240"/>
      <c r="DR209" s="240"/>
      <c r="DS209" s="240"/>
      <c r="DT209" s="157">
        <f>SUM($D187:DT187)</f>
        <v>9229</v>
      </c>
      <c r="DU209" s="240"/>
      <c r="DV209" s="240"/>
      <c r="DW209" s="240"/>
      <c r="DX209" s="240"/>
      <c r="DY209" s="240"/>
      <c r="DZ209" s="240"/>
      <c r="EA209" s="157">
        <f>SUM($D187:EA187)</f>
        <v>9638</v>
      </c>
      <c r="EB209" s="240"/>
      <c r="EC209" s="240"/>
      <c r="ED209" s="240"/>
      <c r="EE209" s="240"/>
      <c r="EF209" s="240"/>
      <c r="EG209" s="240"/>
      <c r="EH209" s="157">
        <f>SUM($D187:EH187)</f>
        <v>9955</v>
      </c>
      <c r="EI209" s="240"/>
      <c r="EJ209" s="240"/>
      <c r="EK209" s="240"/>
      <c r="EL209" s="240"/>
      <c r="EM209" s="240"/>
      <c r="EN209" s="240"/>
      <c r="EO209" s="157"/>
      <c r="EP209" s="240"/>
      <c r="EQ209" s="240"/>
      <c r="ER209" s="240"/>
      <c r="ES209" s="240"/>
      <c r="ET209" s="240"/>
      <c r="EU209" s="240"/>
      <c r="EV209" s="157"/>
      <c r="EW209" s="240"/>
      <c r="EX209" s="240"/>
      <c r="EY209" s="240"/>
      <c r="EZ209" s="250"/>
      <c r="FA209" s="250"/>
      <c r="FB209" s="250"/>
      <c r="FC209" s="247"/>
      <c r="FD209" s="247"/>
      <c r="FE209" s="247"/>
      <c r="FF209" s="247"/>
      <c r="FG209" s="247"/>
      <c r="FH209" s="247"/>
    </row>
    <row r="210" spans="1:164" s="136" customFormat="1" ht="15.75" customHeight="1" x14ac:dyDescent="0.25">
      <c r="A210" s="116"/>
      <c r="B210" s="117" t="s">
        <v>2109</v>
      </c>
      <c r="C210" s="142" t="s">
        <v>2092</v>
      </c>
      <c r="D210" s="250"/>
      <c r="E210" s="157">
        <f>SUM($D188:E188)</f>
        <v>0</v>
      </c>
      <c r="F210" s="250"/>
      <c r="G210" s="250"/>
      <c r="H210" s="250"/>
      <c r="I210" s="250"/>
      <c r="J210" s="250"/>
      <c r="K210" s="250"/>
      <c r="L210" s="157">
        <f>SUM($D188:L188)</f>
        <v>0</v>
      </c>
      <c r="M210" s="250"/>
      <c r="N210" s="250"/>
      <c r="O210" s="250"/>
      <c r="P210" s="250"/>
      <c r="Q210" s="250"/>
      <c r="R210" s="250"/>
      <c r="S210" s="157">
        <f>SUM($D188:S188)</f>
        <v>0</v>
      </c>
      <c r="T210" s="250"/>
      <c r="U210" s="250"/>
      <c r="V210" s="250"/>
      <c r="W210" s="250"/>
      <c r="X210" s="250"/>
      <c r="Y210" s="250"/>
      <c r="Z210" s="157">
        <f>SUM($D188:Z188)</f>
        <v>0</v>
      </c>
      <c r="AA210" s="250"/>
      <c r="AB210" s="250"/>
      <c r="AC210" s="250"/>
      <c r="AD210" s="250"/>
      <c r="AE210" s="250"/>
      <c r="AF210" s="250"/>
      <c r="AG210" s="157">
        <f>SUM($D188:AG188)</f>
        <v>0</v>
      </c>
      <c r="AH210" s="250"/>
      <c r="AI210" s="250"/>
      <c r="AJ210" s="250"/>
      <c r="AK210" s="250"/>
      <c r="AL210" s="250"/>
      <c r="AM210" s="250"/>
      <c r="AN210" s="157">
        <f>SUM($D188:AN188)</f>
        <v>0</v>
      </c>
      <c r="AO210" s="250"/>
      <c r="AP210" s="250"/>
      <c r="AQ210" s="250"/>
      <c r="AR210" s="250"/>
      <c r="AS210" s="250"/>
      <c r="AT210" s="250"/>
      <c r="AU210" s="157">
        <f>SUM($D188:AU188)</f>
        <v>0</v>
      </c>
      <c r="AV210" s="250"/>
      <c r="AW210" s="250"/>
      <c r="AX210" s="250"/>
      <c r="AY210" s="250"/>
      <c r="AZ210" s="250"/>
      <c r="BA210" s="250"/>
      <c r="BB210" s="157">
        <f>SUM($D188:BB188)</f>
        <v>0</v>
      </c>
      <c r="BC210" s="250"/>
      <c r="BD210" s="250"/>
      <c r="BE210" s="250"/>
      <c r="BF210" s="250"/>
      <c r="BG210" s="250"/>
      <c r="BH210" s="250"/>
      <c r="BI210" s="157">
        <f>SUM($D188:BI188)</f>
        <v>0</v>
      </c>
      <c r="BJ210" s="250"/>
      <c r="BK210" s="250"/>
      <c r="BL210" s="250"/>
      <c r="BM210" s="250"/>
      <c r="BN210" s="250"/>
      <c r="BO210" s="250"/>
      <c r="BP210" s="157">
        <f>SUM($D188:BP188)</f>
        <v>0</v>
      </c>
      <c r="BQ210" s="250"/>
      <c r="BR210" s="250"/>
      <c r="BS210" s="250"/>
      <c r="BT210" s="250"/>
      <c r="BU210" s="250"/>
      <c r="BV210" s="250"/>
      <c r="BW210" s="157">
        <f>SUM($D188:BW188)</f>
        <v>0</v>
      </c>
      <c r="BX210" s="250"/>
      <c r="BY210" s="250"/>
      <c r="BZ210" s="250"/>
      <c r="CA210" s="250"/>
      <c r="CB210" s="250"/>
      <c r="CC210" s="250"/>
      <c r="CD210" s="157">
        <f>SUM($D188:CD188)</f>
        <v>0</v>
      </c>
      <c r="CE210" s="250"/>
      <c r="CF210" s="250"/>
      <c r="CG210" s="250"/>
      <c r="CH210" s="250"/>
      <c r="CI210" s="250"/>
      <c r="CJ210" s="250"/>
      <c r="CK210" s="157">
        <f>SUM($D188:CK188)</f>
        <v>0</v>
      </c>
      <c r="CL210" s="250"/>
      <c r="CM210" s="250"/>
      <c r="CN210" s="250"/>
      <c r="CO210" s="250"/>
      <c r="CP210" s="250"/>
      <c r="CQ210" s="250"/>
      <c r="CR210" s="157">
        <f>SUM($D188:CR188)</f>
        <v>0</v>
      </c>
      <c r="CS210" s="250"/>
      <c r="CT210" s="250"/>
      <c r="CU210" s="250"/>
      <c r="CV210" s="250"/>
      <c r="CW210" s="250"/>
      <c r="CX210" s="250"/>
      <c r="CY210" s="157">
        <f>SUM($D188:CY188)</f>
        <v>0</v>
      </c>
      <c r="CZ210" s="240"/>
      <c r="DA210" s="240"/>
      <c r="DB210" s="240"/>
      <c r="DC210" s="240"/>
      <c r="DD210" s="240"/>
      <c r="DE210" s="240"/>
      <c r="DF210" s="157">
        <f>SUM($D188:DF188)</f>
        <v>0</v>
      </c>
      <c r="DG210" s="240"/>
      <c r="DH210" s="240"/>
      <c r="DI210" s="240"/>
      <c r="DJ210" s="240"/>
      <c r="DK210" s="240"/>
      <c r="DL210" s="240"/>
      <c r="DM210" s="157">
        <f>SUM($D188:DM188)</f>
        <v>0</v>
      </c>
      <c r="DN210" s="240"/>
      <c r="DO210" s="240"/>
      <c r="DP210" s="240"/>
      <c r="DQ210" s="240"/>
      <c r="DR210" s="240"/>
      <c r="DS210" s="240"/>
      <c r="DT210" s="157">
        <f>SUM($D188:DT188)</f>
        <v>0</v>
      </c>
      <c r="DU210" s="240"/>
      <c r="DV210" s="240"/>
      <c r="DW210" s="240"/>
      <c r="DX210" s="240"/>
      <c r="DY210" s="240"/>
      <c r="DZ210" s="240"/>
      <c r="EA210" s="157">
        <f>SUM($D188:EA188)</f>
        <v>0</v>
      </c>
      <c r="EB210" s="240"/>
      <c r="EC210" s="240"/>
      <c r="ED210" s="240"/>
      <c r="EE210" s="240"/>
      <c r="EF210" s="240"/>
      <c r="EG210" s="240"/>
      <c r="EH210" s="157">
        <f>SUM($D188:EH188)</f>
        <v>0</v>
      </c>
      <c r="EI210" s="240"/>
      <c r="EJ210" s="240"/>
      <c r="EK210" s="240"/>
      <c r="EL210" s="240"/>
      <c r="EM210" s="240"/>
      <c r="EN210" s="240"/>
      <c r="EO210" s="157"/>
      <c r="EP210" s="240"/>
      <c r="EQ210" s="240"/>
      <c r="ER210" s="240"/>
      <c r="ES210" s="240"/>
      <c r="ET210" s="240"/>
      <c r="EU210" s="240"/>
      <c r="EV210" s="157"/>
      <c r="EW210" s="240"/>
      <c r="EX210" s="240"/>
      <c r="EY210" s="240"/>
      <c r="EZ210" s="250"/>
      <c r="FA210" s="250"/>
      <c r="FB210" s="250"/>
      <c r="FC210" s="247"/>
      <c r="FD210" s="247"/>
      <c r="FE210" s="247"/>
      <c r="FF210" s="247"/>
      <c r="FG210" s="247"/>
      <c r="FH210" s="247"/>
    </row>
    <row r="211" spans="1:164" s="136" customFormat="1" ht="15.75" customHeight="1" x14ac:dyDescent="0.25">
      <c r="A211" s="116"/>
      <c r="B211" s="116"/>
      <c r="C211" s="142" t="s">
        <v>2093</v>
      </c>
      <c r="D211" s="250"/>
      <c r="E211" s="157">
        <f>SUM($D189:E189)</f>
        <v>0</v>
      </c>
      <c r="F211" s="250"/>
      <c r="G211" s="250"/>
      <c r="H211" s="250"/>
      <c r="I211" s="250"/>
      <c r="J211" s="250"/>
      <c r="K211" s="250"/>
      <c r="L211" s="157">
        <f>SUM($D189:L189)</f>
        <v>0</v>
      </c>
      <c r="M211" s="250"/>
      <c r="N211" s="250"/>
      <c r="O211" s="250"/>
      <c r="P211" s="250"/>
      <c r="Q211" s="250"/>
      <c r="R211" s="250"/>
      <c r="S211" s="157">
        <f>SUM($D189:S189)</f>
        <v>0</v>
      </c>
      <c r="T211" s="250"/>
      <c r="U211" s="250"/>
      <c r="V211" s="250"/>
      <c r="W211" s="250"/>
      <c r="X211" s="250"/>
      <c r="Y211" s="250"/>
      <c r="Z211" s="157">
        <f>SUM($D189:Z189)</f>
        <v>0</v>
      </c>
      <c r="AA211" s="250"/>
      <c r="AB211" s="250"/>
      <c r="AC211" s="250"/>
      <c r="AD211" s="250"/>
      <c r="AE211" s="250"/>
      <c r="AF211" s="250"/>
      <c r="AG211" s="157">
        <f>SUM($D189:AG189)</f>
        <v>0</v>
      </c>
      <c r="AH211" s="250"/>
      <c r="AI211" s="250"/>
      <c r="AJ211" s="250"/>
      <c r="AK211" s="250"/>
      <c r="AL211" s="250"/>
      <c r="AM211" s="250"/>
      <c r="AN211" s="157">
        <f>SUM($D189:AN189)</f>
        <v>0</v>
      </c>
      <c r="AO211" s="250"/>
      <c r="AP211" s="250"/>
      <c r="AQ211" s="250"/>
      <c r="AR211" s="250"/>
      <c r="AS211" s="250"/>
      <c r="AT211" s="250"/>
      <c r="AU211" s="157">
        <f>SUM($D189:AU189)</f>
        <v>0</v>
      </c>
      <c r="AV211" s="250"/>
      <c r="AW211" s="250"/>
      <c r="AX211" s="250"/>
      <c r="AY211" s="250"/>
      <c r="AZ211" s="250"/>
      <c r="BA211" s="250"/>
      <c r="BB211" s="157">
        <f>SUM($D189:BB189)</f>
        <v>0</v>
      </c>
      <c r="BC211" s="250"/>
      <c r="BD211" s="250"/>
      <c r="BE211" s="250"/>
      <c r="BF211" s="250"/>
      <c r="BG211" s="250"/>
      <c r="BH211" s="250"/>
      <c r="BI211" s="157">
        <f>SUM($D189:BI189)</f>
        <v>0</v>
      </c>
      <c r="BJ211" s="250"/>
      <c r="BK211" s="250"/>
      <c r="BL211" s="250"/>
      <c r="BM211" s="250"/>
      <c r="BN211" s="250"/>
      <c r="BO211" s="250"/>
      <c r="BP211" s="157">
        <f>SUM($D189:BP189)</f>
        <v>0</v>
      </c>
      <c r="BQ211" s="250"/>
      <c r="BR211" s="250"/>
      <c r="BS211" s="250"/>
      <c r="BT211" s="250"/>
      <c r="BU211" s="250"/>
      <c r="BV211" s="250"/>
      <c r="BW211" s="157">
        <f>SUM($D189:BW189)</f>
        <v>0</v>
      </c>
      <c r="BX211" s="250"/>
      <c r="BY211" s="250"/>
      <c r="BZ211" s="250"/>
      <c r="CA211" s="250"/>
      <c r="CB211" s="250"/>
      <c r="CC211" s="250"/>
      <c r="CD211" s="157">
        <f>SUM($D189:CD189)</f>
        <v>0</v>
      </c>
      <c r="CE211" s="250"/>
      <c r="CF211" s="250"/>
      <c r="CG211" s="250"/>
      <c r="CH211" s="250"/>
      <c r="CI211" s="250"/>
      <c r="CJ211" s="250"/>
      <c r="CK211" s="157">
        <f>SUM($D189:CK189)</f>
        <v>2</v>
      </c>
      <c r="CL211" s="250"/>
      <c r="CM211" s="250"/>
      <c r="CN211" s="250"/>
      <c r="CO211" s="250"/>
      <c r="CP211" s="250"/>
      <c r="CQ211" s="250"/>
      <c r="CR211" s="157">
        <f>SUM($D189:CR189)</f>
        <v>2</v>
      </c>
      <c r="CS211" s="250"/>
      <c r="CT211" s="250"/>
      <c r="CU211" s="250"/>
      <c r="CV211" s="250"/>
      <c r="CW211" s="250"/>
      <c r="CX211" s="250"/>
      <c r="CY211" s="157">
        <f>SUM($D189:CY189)</f>
        <v>2</v>
      </c>
      <c r="CZ211" s="240"/>
      <c r="DA211" s="240"/>
      <c r="DB211" s="240"/>
      <c r="DC211" s="240"/>
      <c r="DD211" s="240"/>
      <c r="DE211" s="240"/>
      <c r="DF211" s="157">
        <f>SUM($D189:DF189)</f>
        <v>2</v>
      </c>
      <c r="DG211" s="240"/>
      <c r="DH211" s="240"/>
      <c r="DI211" s="240"/>
      <c r="DJ211" s="240"/>
      <c r="DK211" s="240"/>
      <c r="DL211" s="240"/>
      <c r="DM211" s="157">
        <f>SUM($D189:DM189)</f>
        <v>2</v>
      </c>
      <c r="DN211" s="240"/>
      <c r="DO211" s="240"/>
      <c r="DP211" s="240"/>
      <c r="DQ211" s="240"/>
      <c r="DR211" s="240"/>
      <c r="DS211" s="240"/>
      <c r="DT211" s="157">
        <f>SUM($D189:DT189)</f>
        <v>2</v>
      </c>
      <c r="DU211" s="240"/>
      <c r="DV211" s="240"/>
      <c r="DW211" s="240"/>
      <c r="DX211" s="240"/>
      <c r="DY211" s="240"/>
      <c r="DZ211" s="240"/>
      <c r="EA211" s="157">
        <f>SUM($D189:EA189)</f>
        <v>2</v>
      </c>
      <c r="EB211" s="240"/>
      <c r="EC211" s="240"/>
      <c r="ED211" s="240"/>
      <c r="EE211" s="240"/>
      <c r="EF211" s="240"/>
      <c r="EG211" s="240"/>
      <c r="EH211" s="157">
        <f>SUM($D189:EH189)</f>
        <v>2</v>
      </c>
      <c r="EI211" s="240"/>
      <c r="EJ211" s="240"/>
      <c r="EK211" s="240"/>
      <c r="EL211" s="240"/>
      <c r="EM211" s="240"/>
      <c r="EN211" s="240"/>
      <c r="EO211" s="157"/>
      <c r="EP211" s="240"/>
      <c r="EQ211" s="240"/>
      <c r="ER211" s="240"/>
      <c r="ES211" s="240"/>
      <c r="ET211" s="240"/>
      <c r="EU211" s="240"/>
      <c r="EV211" s="157"/>
      <c r="EW211" s="240"/>
      <c r="EX211" s="240"/>
      <c r="EY211" s="240"/>
      <c r="EZ211" s="250"/>
      <c r="FA211" s="250"/>
      <c r="FB211" s="250"/>
      <c r="FC211" s="247"/>
      <c r="FD211" s="247"/>
      <c r="FE211" s="247"/>
      <c r="FF211" s="247"/>
      <c r="FG211" s="247"/>
      <c r="FH211" s="247"/>
    </row>
    <row r="212" spans="1:164" s="136" customFormat="1" ht="15.75" customHeight="1" x14ac:dyDescent="0.25">
      <c r="A212" s="116"/>
      <c r="B212" s="116"/>
      <c r="C212" s="142" t="s">
        <v>2094</v>
      </c>
      <c r="D212" s="250"/>
      <c r="E212" s="157">
        <f>SUM($D190:E190)</f>
        <v>0</v>
      </c>
      <c r="F212" s="250"/>
      <c r="G212" s="250"/>
      <c r="H212" s="250"/>
      <c r="I212" s="250"/>
      <c r="J212" s="250"/>
      <c r="K212" s="250"/>
      <c r="L212" s="157">
        <f>SUM($D190:L190)</f>
        <v>0</v>
      </c>
      <c r="M212" s="250"/>
      <c r="N212" s="250"/>
      <c r="O212" s="250"/>
      <c r="P212" s="250"/>
      <c r="Q212" s="250"/>
      <c r="R212" s="250"/>
      <c r="S212" s="157">
        <f>SUM($D190:S190)</f>
        <v>0</v>
      </c>
      <c r="T212" s="250"/>
      <c r="U212" s="250"/>
      <c r="V212" s="250"/>
      <c r="W212" s="250"/>
      <c r="X212" s="250"/>
      <c r="Y212" s="250"/>
      <c r="Z212" s="157">
        <f>SUM($D190:Z190)</f>
        <v>0</v>
      </c>
      <c r="AA212" s="250"/>
      <c r="AB212" s="250"/>
      <c r="AC212" s="250"/>
      <c r="AD212" s="250"/>
      <c r="AE212" s="250"/>
      <c r="AF212" s="250"/>
      <c r="AG212" s="157">
        <f>SUM($D190:AG190)</f>
        <v>0</v>
      </c>
      <c r="AH212" s="250"/>
      <c r="AI212" s="250"/>
      <c r="AJ212" s="250"/>
      <c r="AK212" s="250"/>
      <c r="AL212" s="250"/>
      <c r="AM212" s="250"/>
      <c r="AN212" s="157">
        <f>SUM($D190:AN190)</f>
        <v>0</v>
      </c>
      <c r="AO212" s="250"/>
      <c r="AP212" s="250"/>
      <c r="AQ212" s="250"/>
      <c r="AR212" s="250"/>
      <c r="AS212" s="250"/>
      <c r="AT212" s="250"/>
      <c r="AU212" s="157">
        <f>SUM($D190:AU190)</f>
        <v>0</v>
      </c>
      <c r="AV212" s="250"/>
      <c r="AW212" s="250"/>
      <c r="AX212" s="250"/>
      <c r="AY212" s="250"/>
      <c r="AZ212" s="250"/>
      <c r="BA212" s="250"/>
      <c r="BB212" s="157">
        <f>SUM($D190:BB190)</f>
        <v>0</v>
      </c>
      <c r="BC212" s="250"/>
      <c r="BD212" s="250"/>
      <c r="BE212" s="250"/>
      <c r="BF212" s="250"/>
      <c r="BG212" s="250"/>
      <c r="BH212" s="250"/>
      <c r="BI212" s="157">
        <f>SUM($D190:BI190)</f>
        <v>1</v>
      </c>
      <c r="BJ212" s="250"/>
      <c r="BK212" s="250"/>
      <c r="BL212" s="250"/>
      <c r="BM212" s="250"/>
      <c r="BN212" s="250"/>
      <c r="BO212" s="250"/>
      <c r="BP212" s="157">
        <f>SUM($D190:BP190)</f>
        <v>3</v>
      </c>
      <c r="BQ212" s="250"/>
      <c r="BR212" s="250"/>
      <c r="BS212" s="250"/>
      <c r="BT212" s="250"/>
      <c r="BU212" s="250"/>
      <c r="BV212" s="250"/>
      <c r="BW212" s="157">
        <f>SUM($D190:BW190)</f>
        <v>26</v>
      </c>
      <c r="BX212" s="250"/>
      <c r="BY212" s="250"/>
      <c r="BZ212" s="250"/>
      <c r="CA212" s="250"/>
      <c r="CB212" s="250"/>
      <c r="CC212" s="250"/>
      <c r="CD212" s="157">
        <f>SUM($D190:CD190)</f>
        <v>54</v>
      </c>
      <c r="CE212" s="250"/>
      <c r="CF212" s="250"/>
      <c r="CG212" s="250"/>
      <c r="CH212" s="250"/>
      <c r="CI212" s="250"/>
      <c r="CJ212" s="250"/>
      <c r="CK212" s="157">
        <f>SUM($D190:CK190)</f>
        <v>95</v>
      </c>
      <c r="CL212" s="250"/>
      <c r="CM212" s="250"/>
      <c r="CN212" s="250"/>
      <c r="CO212" s="250"/>
      <c r="CP212" s="250"/>
      <c r="CQ212" s="250"/>
      <c r="CR212" s="157">
        <f>SUM($D190:CR190)</f>
        <v>136</v>
      </c>
      <c r="CS212" s="250"/>
      <c r="CT212" s="250"/>
      <c r="CU212" s="250"/>
      <c r="CV212" s="250"/>
      <c r="CW212" s="250"/>
      <c r="CX212" s="250"/>
      <c r="CY212" s="157">
        <f>SUM($D190:CY190)</f>
        <v>155</v>
      </c>
      <c r="CZ212" s="240"/>
      <c r="DA212" s="240"/>
      <c r="DB212" s="240"/>
      <c r="DC212" s="240"/>
      <c r="DD212" s="240"/>
      <c r="DE212" s="240"/>
      <c r="DF212" s="157">
        <f>SUM($D190:DF190)</f>
        <v>176</v>
      </c>
      <c r="DG212" s="240"/>
      <c r="DH212" s="240"/>
      <c r="DI212" s="240"/>
      <c r="DJ212" s="240"/>
      <c r="DK212" s="240"/>
      <c r="DL212" s="240"/>
      <c r="DM212" s="157">
        <f>SUM($D190:DM190)</f>
        <v>189</v>
      </c>
      <c r="DN212" s="240"/>
      <c r="DO212" s="240"/>
      <c r="DP212" s="240"/>
      <c r="DQ212" s="240"/>
      <c r="DR212" s="240"/>
      <c r="DS212" s="240"/>
      <c r="DT212" s="157">
        <f>SUM($D190:DT190)</f>
        <v>198</v>
      </c>
      <c r="DU212" s="240"/>
      <c r="DV212" s="240"/>
      <c r="DW212" s="240"/>
      <c r="DX212" s="240"/>
      <c r="DY212" s="240"/>
      <c r="DZ212" s="240"/>
      <c r="EA212" s="157">
        <f>SUM($D190:EA190)</f>
        <v>201</v>
      </c>
      <c r="EB212" s="240"/>
      <c r="EC212" s="240"/>
      <c r="ED212" s="240"/>
      <c r="EE212" s="240"/>
      <c r="EF212" s="240"/>
      <c r="EG212" s="240"/>
      <c r="EH212" s="157">
        <f>SUM($D190:EH190)</f>
        <v>209</v>
      </c>
      <c r="EI212" s="240"/>
      <c r="EJ212" s="240"/>
      <c r="EK212" s="240"/>
      <c r="EL212" s="240"/>
      <c r="EM212" s="240"/>
      <c r="EN212" s="240"/>
      <c r="EO212" s="157"/>
      <c r="EP212" s="240"/>
      <c r="EQ212" s="240"/>
      <c r="ER212" s="240"/>
      <c r="ES212" s="240"/>
      <c r="ET212" s="240"/>
      <c r="EU212" s="240"/>
      <c r="EV212" s="157"/>
      <c r="EW212" s="240"/>
      <c r="EX212" s="240"/>
      <c r="EY212" s="240"/>
      <c r="EZ212" s="250"/>
      <c r="FA212" s="250"/>
      <c r="FB212" s="250"/>
      <c r="FC212" s="247"/>
      <c r="FD212" s="247"/>
      <c r="FE212" s="247"/>
      <c r="FF212" s="247"/>
      <c r="FG212" s="247"/>
      <c r="FH212" s="247"/>
    </row>
    <row r="213" spans="1:164" s="136" customFormat="1" ht="15.75" customHeight="1" x14ac:dyDescent="0.25">
      <c r="A213" s="116"/>
      <c r="B213" s="116"/>
      <c r="C213" s="142" t="s">
        <v>2095</v>
      </c>
      <c r="D213" s="250"/>
      <c r="E213" s="157">
        <f>SUM($D191:E191)</f>
        <v>0</v>
      </c>
      <c r="F213" s="250"/>
      <c r="G213" s="250"/>
      <c r="H213" s="250"/>
      <c r="I213" s="250"/>
      <c r="J213" s="250"/>
      <c r="K213" s="250"/>
      <c r="L213" s="157">
        <f>SUM($D191:L191)</f>
        <v>0</v>
      </c>
      <c r="M213" s="250"/>
      <c r="N213" s="250"/>
      <c r="O213" s="250"/>
      <c r="P213" s="250"/>
      <c r="Q213" s="250"/>
      <c r="R213" s="250"/>
      <c r="S213" s="157">
        <f>SUM($D191:S191)</f>
        <v>0</v>
      </c>
      <c r="T213" s="250"/>
      <c r="U213" s="250"/>
      <c r="V213" s="250"/>
      <c r="W213" s="250"/>
      <c r="X213" s="250"/>
      <c r="Y213" s="250"/>
      <c r="Z213" s="157">
        <f>SUM($D191:Z191)</f>
        <v>0</v>
      </c>
      <c r="AA213" s="250"/>
      <c r="AB213" s="250"/>
      <c r="AC213" s="250"/>
      <c r="AD213" s="250"/>
      <c r="AE213" s="250"/>
      <c r="AF213" s="250"/>
      <c r="AG213" s="157">
        <f>SUM($D191:AG191)</f>
        <v>0</v>
      </c>
      <c r="AH213" s="250"/>
      <c r="AI213" s="250"/>
      <c r="AJ213" s="250"/>
      <c r="AK213" s="250"/>
      <c r="AL213" s="250"/>
      <c r="AM213" s="250"/>
      <c r="AN213" s="157">
        <f>SUM($D191:AN191)</f>
        <v>0</v>
      </c>
      <c r="AO213" s="250"/>
      <c r="AP213" s="250"/>
      <c r="AQ213" s="250"/>
      <c r="AR213" s="250"/>
      <c r="AS213" s="250"/>
      <c r="AT213" s="250"/>
      <c r="AU213" s="157">
        <f>SUM($D191:AU191)</f>
        <v>0</v>
      </c>
      <c r="AV213" s="250"/>
      <c r="AW213" s="250"/>
      <c r="AX213" s="250"/>
      <c r="AY213" s="250"/>
      <c r="AZ213" s="250"/>
      <c r="BA213" s="250"/>
      <c r="BB213" s="157">
        <f>SUM($D191:BB191)</f>
        <v>0</v>
      </c>
      <c r="BC213" s="250"/>
      <c r="BD213" s="250"/>
      <c r="BE213" s="250"/>
      <c r="BF213" s="250"/>
      <c r="BG213" s="250"/>
      <c r="BH213" s="250"/>
      <c r="BI213" s="157">
        <f>SUM($D191:BI191)</f>
        <v>4</v>
      </c>
      <c r="BJ213" s="250"/>
      <c r="BK213" s="250"/>
      <c r="BL213" s="250"/>
      <c r="BM213" s="250"/>
      <c r="BN213" s="250"/>
      <c r="BO213" s="250"/>
      <c r="BP213" s="157">
        <f>SUM($D191:BP191)</f>
        <v>31</v>
      </c>
      <c r="BQ213" s="250"/>
      <c r="BR213" s="250"/>
      <c r="BS213" s="250"/>
      <c r="BT213" s="250"/>
      <c r="BU213" s="250"/>
      <c r="BV213" s="250"/>
      <c r="BW213" s="157">
        <f>SUM($D191:BW191)</f>
        <v>192</v>
      </c>
      <c r="BX213" s="250"/>
      <c r="BY213" s="250"/>
      <c r="BZ213" s="250"/>
      <c r="CA213" s="250"/>
      <c r="CB213" s="250"/>
      <c r="CC213" s="250"/>
      <c r="CD213" s="157">
        <f>SUM($D191:CD191)</f>
        <v>469</v>
      </c>
      <c r="CE213" s="250"/>
      <c r="CF213" s="250"/>
      <c r="CG213" s="250"/>
      <c r="CH213" s="250"/>
      <c r="CI213" s="250"/>
      <c r="CJ213" s="250"/>
      <c r="CK213" s="157">
        <f>SUM($D191:CK191)</f>
        <v>813</v>
      </c>
      <c r="CL213" s="250"/>
      <c r="CM213" s="250"/>
      <c r="CN213" s="250"/>
      <c r="CO213" s="250"/>
      <c r="CP213" s="250"/>
      <c r="CQ213" s="250"/>
      <c r="CR213" s="157">
        <f>SUM($D191:CR191)</f>
        <v>1101</v>
      </c>
      <c r="CS213" s="250"/>
      <c r="CT213" s="250"/>
      <c r="CU213" s="250"/>
      <c r="CV213" s="250"/>
      <c r="CW213" s="250"/>
      <c r="CX213" s="250"/>
      <c r="CY213" s="157">
        <f>SUM($D191:CY191)</f>
        <v>1283</v>
      </c>
      <c r="CZ213" s="240"/>
      <c r="DA213" s="240"/>
      <c r="DB213" s="240"/>
      <c r="DC213" s="240"/>
      <c r="DD213" s="240"/>
      <c r="DE213" s="240"/>
      <c r="DF213" s="157">
        <f>SUM($D191:DF191)</f>
        <v>1404</v>
      </c>
      <c r="DG213" s="240"/>
      <c r="DH213" s="240"/>
      <c r="DI213" s="240"/>
      <c r="DJ213" s="240"/>
      <c r="DK213" s="240"/>
      <c r="DL213" s="240"/>
      <c r="DM213" s="157">
        <f>SUM($D191:DM191)</f>
        <v>1508</v>
      </c>
      <c r="DN213" s="240"/>
      <c r="DO213" s="240"/>
      <c r="DP213" s="240"/>
      <c r="DQ213" s="240"/>
      <c r="DR213" s="240"/>
      <c r="DS213" s="240"/>
      <c r="DT213" s="157">
        <f>SUM($D191:DT191)</f>
        <v>1583</v>
      </c>
      <c r="DU213" s="240"/>
      <c r="DV213" s="240"/>
      <c r="DW213" s="240"/>
      <c r="DX213" s="240"/>
      <c r="DY213" s="240"/>
      <c r="DZ213" s="240"/>
      <c r="EA213" s="157">
        <f>SUM($D191:EA191)</f>
        <v>1637</v>
      </c>
      <c r="EB213" s="240"/>
      <c r="EC213" s="240"/>
      <c r="ED213" s="240"/>
      <c r="EE213" s="240"/>
      <c r="EF213" s="240"/>
      <c r="EG213" s="240"/>
      <c r="EH213" s="157">
        <f>SUM($D191:EH191)</f>
        <v>1694</v>
      </c>
      <c r="EI213" s="240"/>
      <c r="EJ213" s="240"/>
      <c r="EK213" s="240"/>
      <c r="EL213" s="240"/>
      <c r="EM213" s="240"/>
      <c r="EN213" s="240"/>
      <c r="EO213" s="157"/>
      <c r="EP213" s="240"/>
      <c r="EQ213" s="240"/>
      <c r="ER213" s="240"/>
      <c r="ES213" s="240"/>
      <c r="ET213" s="240"/>
      <c r="EU213" s="240"/>
      <c r="EV213" s="157"/>
      <c r="EW213" s="240"/>
      <c r="EX213" s="240"/>
      <c r="EY213" s="240"/>
      <c r="EZ213" s="250"/>
      <c r="FA213" s="250"/>
      <c r="FB213" s="250"/>
      <c r="FC213" s="247"/>
      <c r="FD213" s="247"/>
      <c r="FE213" s="247"/>
      <c r="FF213" s="247"/>
      <c r="FG213" s="247"/>
      <c r="FH213" s="247"/>
    </row>
    <row r="214" spans="1:164" s="136" customFormat="1" ht="15.75" customHeight="1" x14ac:dyDescent="0.25">
      <c r="A214" s="116"/>
      <c r="B214" s="116"/>
      <c r="C214" s="142" t="s">
        <v>2096</v>
      </c>
      <c r="D214" s="250"/>
      <c r="E214" s="157">
        <f>SUM($D192:E192)</f>
        <v>0</v>
      </c>
      <c r="F214" s="250"/>
      <c r="G214" s="250"/>
      <c r="H214" s="250"/>
      <c r="I214" s="250"/>
      <c r="J214" s="250"/>
      <c r="K214" s="250"/>
      <c r="L214" s="157">
        <f>SUM($D192:L192)</f>
        <v>0</v>
      </c>
      <c r="M214" s="250"/>
      <c r="N214" s="250"/>
      <c r="O214" s="250"/>
      <c r="P214" s="250"/>
      <c r="Q214" s="250"/>
      <c r="R214" s="250"/>
      <c r="S214" s="157">
        <f>SUM($D192:S192)</f>
        <v>0</v>
      </c>
      <c r="T214" s="250"/>
      <c r="U214" s="250"/>
      <c r="V214" s="250"/>
      <c r="W214" s="250"/>
      <c r="X214" s="250"/>
      <c r="Y214" s="250"/>
      <c r="Z214" s="157">
        <f>SUM($D192:Z192)</f>
        <v>0</v>
      </c>
      <c r="AA214" s="250"/>
      <c r="AB214" s="250"/>
      <c r="AC214" s="250"/>
      <c r="AD214" s="250"/>
      <c r="AE214" s="250"/>
      <c r="AF214" s="250"/>
      <c r="AG214" s="157">
        <f>SUM($D192:AG192)</f>
        <v>0</v>
      </c>
      <c r="AH214" s="250"/>
      <c r="AI214" s="250"/>
      <c r="AJ214" s="250"/>
      <c r="AK214" s="250"/>
      <c r="AL214" s="250"/>
      <c r="AM214" s="250"/>
      <c r="AN214" s="157">
        <f>SUM($D192:AN192)</f>
        <v>0</v>
      </c>
      <c r="AO214" s="250"/>
      <c r="AP214" s="250"/>
      <c r="AQ214" s="250"/>
      <c r="AR214" s="250"/>
      <c r="AS214" s="250"/>
      <c r="AT214" s="250"/>
      <c r="AU214" s="157">
        <f>SUM($D192:AU192)</f>
        <v>0</v>
      </c>
      <c r="AV214" s="250"/>
      <c r="AW214" s="250"/>
      <c r="AX214" s="250"/>
      <c r="AY214" s="250"/>
      <c r="AZ214" s="250"/>
      <c r="BA214" s="250"/>
      <c r="BB214" s="157">
        <f>SUM($D192:BB192)</f>
        <v>1</v>
      </c>
      <c r="BC214" s="250"/>
      <c r="BD214" s="250"/>
      <c r="BE214" s="250"/>
      <c r="BF214" s="250"/>
      <c r="BG214" s="250"/>
      <c r="BH214" s="250"/>
      <c r="BI214" s="157">
        <f>SUM($D192:BI192)</f>
        <v>12</v>
      </c>
      <c r="BJ214" s="250"/>
      <c r="BK214" s="250"/>
      <c r="BL214" s="250"/>
      <c r="BM214" s="250"/>
      <c r="BN214" s="250"/>
      <c r="BO214" s="250"/>
      <c r="BP214" s="157">
        <f>SUM($D192:BP192)</f>
        <v>47</v>
      </c>
      <c r="BQ214" s="250"/>
      <c r="BR214" s="250"/>
      <c r="BS214" s="250"/>
      <c r="BT214" s="250"/>
      <c r="BU214" s="250"/>
      <c r="BV214" s="250"/>
      <c r="BW214" s="157">
        <f>SUM($D192:BW192)</f>
        <v>279</v>
      </c>
      <c r="BX214" s="250"/>
      <c r="BY214" s="250"/>
      <c r="BZ214" s="250"/>
      <c r="CA214" s="250"/>
      <c r="CB214" s="250"/>
      <c r="CC214" s="250"/>
      <c r="CD214" s="157">
        <f>SUM($D192:CD192)</f>
        <v>698</v>
      </c>
      <c r="CE214" s="250"/>
      <c r="CF214" s="250"/>
      <c r="CG214" s="250"/>
      <c r="CH214" s="250"/>
      <c r="CI214" s="250"/>
      <c r="CJ214" s="250"/>
      <c r="CK214" s="157">
        <f>SUM($D192:CK192)</f>
        <v>1216</v>
      </c>
      <c r="CL214" s="250"/>
      <c r="CM214" s="250"/>
      <c r="CN214" s="250"/>
      <c r="CO214" s="250"/>
      <c r="CP214" s="250"/>
      <c r="CQ214" s="250"/>
      <c r="CR214" s="157">
        <f>SUM($D192:CR192)</f>
        <v>1674</v>
      </c>
      <c r="CS214" s="250"/>
      <c r="CT214" s="250"/>
      <c r="CU214" s="250"/>
      <c r="CV214" s="250"/>
      <c r="CW214" s="250"/>
      <c r="CX214" s="250"/>
      <c r="CY214" s="157">
        <f>SUM($D192:CY192)</f>
        <v>1973</v>
      </c>
      <c r="CZ214" s="240"/>
      <c r="DA214" s="240"/>
      <c r="DB214" s="240"/>
      <c r="DC214" s="240"/>
      <c r="DD214" s="240"/>
      <c r="DE214" s="240"/>
      <c r="DF214" s="157">
        <f>SUM($D192:DF192)</f>
        <v>2180</v>
      </c>
      <c r="DG214" s="240"/>
      <c r="DH214" s="240"/>
      <c r="DI214" s="240"/>
      <c r="DJ214" s="240"/>
      <c r="DK214" s="240"/>
      <c r="DL214" s="240"/>
      <c r="DM214" s="157">
        <f>SUM($D192:DM192)</f>
        <v>2383</v>
      </c>
      <c r="DN214" s="240"/>
      <c r="DO214" s="240"/>
      <c r="DP214" s="240"/>
      <c r="DQ214" s="240"/>
      <c r="DR214" s="240"/>
      <c r="DS214" s="240"/>
      <c r="DT214" s="157">
        <f>SUM($D192:DT192)</f>
        <v>2485</v>
      </c>
      <c r="DU214" s="240"/>
      <c r="DV214" s="240"/>
      <c r="DW214" s="240"/>
      <c r="DX214" s="240"/>
      <c r="DY214" s="240"/>
      <c r="DZ214" s="240"/>
      <c r="EA214" s="157">
        <f>SUM($D192:EA192)</f>
        <v>2596</v>
      </c>
      <c r="EB214" s="240"/>
      <c r="EC214" s="240"/>
      <c r="ED214" s="240"/>
      <c r="EE214" s="240"/>
      <c r="EF214" s="240"/>
      <c r="EG214" s="240"/>
      <c r="EH214" s="157">
        <f>SUM($D192:EH192)</f>
        <v>2692</v>
      </c>
      <c r="EI214" s="240"/>
      <c r="EJ214" s="240"/>
      <c r="EK214" s="240"/>
      <c r="EL214" s="240"/>
      <c r="EM214" s="240"/>
      <c r="EN214" s="240"/>
      <c r="EO214" s="157"/>
      <c r="EP214" s="240"/>
      <c r="EQ214" s="240"/>
      <c r="ER214" s="240"/>
      <c r="ES214" s="240"/>
      <c r="ET214" s="240"/>
      <c r="EU214" s="240"/>
      <c r="EV214" s="157"/>
      <c r="EW214" s="240"/>
      <c r="EX214" s="240"/>
      <c r="EY214" s="240"/>
      <c r="EZ214" s="250"/>
      <c r="FA214" s="250"/>
      <c r="FB214" s="250"/>
      <c r="FC214" s="247"/>
      <c r="FD214" s="247"/>
      <c r="FE214" s="247"/>
      <c r="FF214" s="247"/>
      <c r="FG214" s="247"/>
      <c r="FH214" s="247"/>
    </row>
    <row r="215" spans="1:164" s="136" customFormat="1" ht="15.75" customHeight="1" x14ac:dyDescent="0.25">
      <c r="A215" s="116"/>
      <c r="B215" s="116"/>
      <c r="C215" s="142" t="s">
        <v>2097</v>
      </c>
      <c r="D215" s="250"/>
      <c r="E215" s="157">
        <f>SUM($D193:E193)</f>
        <v>0</v>
      </c>
      <c r="F215" s="250"/>
      <c r="G215" s="250"/>
      <c r="H215" s="250"/>
      <c r="I215" s="250"/>
      <c r="J215" s="250"/>
      <c r="K215" s="250"/>
      <c r="L215" s="157">
        <f>SUM($D193:L193)</f>
        <v>0</v>
      </c>
      <c r="M215" s="250"/>
      <c r="N215" s="250"/>
      <c r="O215" s="250"/>
      <c r="P215" s="250"/>
      <c r="Q215" s="250"/>
      <c r="R215" s="250"/>
      <c r="S215" s="157">
        <f>SUM($D193:S193)</f>
        <v>0</v>
      </c>
      <c r="T215" s="250"/>
      <c r="U215" s="250"/>
      <c r="V215" s="250"/>
      <c r="W215" s="250"/>
      <c r="X215" s="250"/>
      <c r="Y215" s="250"/>
      <c r="Z215" s="157">
        <f>SUM($D193:Z193)</f>
        <v>0</v>
      </c>
      <c r="AA215" s="250"/>
      <c r="AB215" s="250"/>
      <c r="AC215" s="250"/>
      <c r="AD215" s="250"/>
      <c r="AE215" s="250"/>
      <c r="AF215" s="250"/>
      <c r="AG215" s="157">
        <f>SUM($D193:AG193)</f>
        <v>0</v>
      </c>
      <c r="AH215" s="250"/>
      <c r="AI215" s="250"/>
      <c r="AJ215" s="250"/>
      <c r="AK215" s="250"/>
      <c r="AL215" s="250"/>
      <c r="AM215" s="250"/>
      <c r="AN215" s="157">
        <f>SUM($D193:AN193)</f>
        <v>0</v>
      </c>
      <c r="AO215" s="250"/>
      <c r="AP215" s="250"/>
      <c r="AQ215" s="250"/>
      <c r="AR215" s="250"/>
      <c r="AS215" s="250"/>
      <c r="AT215" s="250"/>
      <c r="AU215" s="157">
        <f>SUM($D193:AU193)</f>
        <v>0</v>
      </c>
      <c r="AV215" s="250"/>
      <c r="AW215" s="250"/>
      <c r="AX215" s="250"/>
      <c r="AY215" s="250"/>
      <c r="AZ215" s="250"/>
      <c r="BA215" s="250"/>
      <c r="BB215" s="157">
        <f>SUM($D193:BB193)</f>
        <v>2</v>
      </c>
      <c r="BC215" s="250"/>
      <c r="BD215" s="250"/>
      <c r="BE215" s="250"/>
      <c r="BF215" s="250"/>
      <c r="BG215" s="250"/>
      <c r="BH215" s="250"/>
      <c r="BI215" s="157">
        <f>SUM($D193:BI193)</f>
        <v>15</v>
      </c>
      <c r="BJ215" s="250"/>
      <c r="BK215" s="250"/>
      <c r="BL215" s="250"/>
      <c r="BM215" s="250"/>
      <c r="BN215" s="250"/>
      <c r="BO215" s="250"/>
      <c r="BP215" s="157">
        <f>SUM($D193:BP193)</f>
        <v>89</v>
      </c>
      <c r="BQ215" s="250"/>
      <c r="BR215" s="250"/>
      <c r="BS215" s="250"/>
      <c r="BT215" s="250"/>
      <c r="BU215" s="250"/>
      <c r="BV215" s="250"/>
      <c r="BW215" s="157">
        <f>SUM($D193:BW193)</f>
        <v>587</v>
      </c>
      <c r="BX215" s="250"/>
      <c r="BY215" s="250"/>
      <c r="BZ215" s="250"/>
      <c r="CA215" s="250"/>
      <c r="CB215" s="250"/>
      <c r="CC215" s="250"/>
      <c r="CD215" s="157">
        <f>SUM($D193:CD193)</f>
        <v>1492</v>
      </c>
      <c r="CE215" s="250"/>
      <c r="CF215" s="250"/>
      <c r="CG215" s="250"/>
      <c r="CH215" s="250"/>
      <c r="CI215" s="250"/>
      <c r="CJ215" s="250"/>
      <c r="CK215" s="157">
        <f>SUM($D193:CK193)</f>
        <v>2715</v>
      </c>
      <c r="CL215" s="250"/>
      <c r="CM215" s="250"/>
      <c r="CN215" s="250"/>
      <c r="CO215" s="250"/>
      <c r="CP215" s="250"/>
      <c r="CQ215" s="250"/>
      <c r="CR215" s="157">
        <f>SUM($D193:CR193)</f>
        <v>3915</v>
      </c>
      <c r="CS215" s="250"/>
      <c r="CT215" s="250"/>
      <c r="CU215" s="250"/>
      <c r="CV215" s="250"/>
      <c r="CW215" s="250"/>
      <c r="CX215" s="250"/>
      <c r="CY215" s="157">
        <f>SUM($D193:CY193)</f>
        <v>4850</v>
      </c>
      <c r="CZ215" s="240"/>
      <c r="DA215" s="240"/>
      <c r="DB215" s="240"/>
      <c r="DC215" s="240"/>
      <c r="DD215" s="240"/>
      <c r="DE215" s="240"/>
      <c r="DF215" s="157">
        <f>SUM($D193:DF193)</f>
        <v>5459</v>
      </c>
      <c r="DG215" s="240"/>
      <c r="DH215" s="240"/>
      <c r="DI215" s="240"/>
      <c r="DJ215" s="240"/>
      <c r="DK215" s="240"/>
      <c r="DL215" s="240"/>
      <c r="DM215" s="157">
        <f>SUM($D193:DM193)</f>
        <v>5992</v>
      </c>
      <c r="DN215" s="240"/>
      <c r="DO215" s="240"/>
      <c r="DP215" s="240"/>
      <c r="DQ215" s="240"/>
      <c r="DR215" s="240"/>
      <c r="DS215" s="240"/>
      <c r="DT215" s="157">
        <f>SUM($D193:DT193)</f>
        <v>6390</v>
      </c>
      <c r="DU215" s="240"/>
      <c r="DV215" s="240"/>
      <c r="DW215" s="240"/>
      <c r="DX215" s="240"/>
      <c r="DY215" s="240"/>
      <c r="DZ215" s="240"/>
      <c r="EA215" s="157">
        <f>SUM($D193:EA193)</f>
        <v>6692</v>
      </c>
      <c r="EB215" s="240"/>
      <c r="EC215" s="240"/>
      <c r="ED215" s="240"/>
      <c r="EE215" s="240"/>
      <c r="EF215" s="240"/>
      <c r="EG215" s="240"/>
      <c r="EH215" s="157">
        <f>SUM($D193:EH193)</f>
        <v>6916</v>
      </c>
      <c r="EI215" s="240"/>
      <c r="EJ215" s="240"/>
      <c r="EK215" s="240"/>
      <c r="EL215" s="240"/>
      <c r="EM215" s="240"/>
      <c r="EN215" s="240"/>
      <c r="EO215" s="157"/>
      <c r="EP215" s="240"/>
      <c r="EQ215" s="240"/>
      <c r="ER215" s="240"/>
      <c r="ES215" s="240"/>
      <c r="ET215" s="240"/>
      <c r="EU215" s="240"/>
      <c r="EV215" s="157"/>
      <c r="EW215" s="240"/>
      <c r="EX215" s="240"/>
      <c r="EY215" s="240"/>
      <c r="EZ215" s="250"/>
      <c r="FA215" s="250"/>
      <c r="FB215" s="250"/>
      <c r="FC215" s="247"/>
      <c r="FD215" s="247"/>
      <c r="FE215" s="247"/>
      <c r="FF215" s="247"/>
      <c r="FG215" s="247"/>
      <c r="FH215" s="247"/>
    </row>
    <row r="216" spans="1:164" s="136" customFormat="1" ht="15.75" customHeight="1" x14ac:dyDescent="0.25">
      <c r="A216" s="116"/>
      <c r="B216" s="116"/>
      <c r="C216" s="142" t="s">
        <v>2098</v>
      </c>
      <c r="D216" s="250"/>
      <c r="E216" s="157">
        <f>SUM($D194:E194)</f>
        <v>0</v>
      </c>
      <c r="F216" s="250"/>
      <c r="G216" s="250"/>
      <c r="H216" s="250"/>
      <c r="I216" s="250"/>
      <c r="J216" s="250"/>
      <c r="K216" s="250"/>
      <c r="L216" s="157">
        <f>SUM($D194:L194)</f>
        <v>0</v>
      </c>
      <c r="M216" s="250"/>
      <c r="N216" s="250"/>
      <c r="O216" s="250"/>
      <c r="P216" s="250"/>
      <c r="Q216" s="250"/>
      <c r="R216" s="250"/>
      <c r="S216" s="157">
        <f>SUM($D194:S194)</f>
        <v>0</v>
      </c>
      <c r="T216" s="250"/>
      <c r="U216" s="250"/>
      <c r="V216" s="250"/>
      <c r="W216" s="250"/>
      <c r="X216" s="250"/>
      <c r="Y216" s="250"/>
      <c r="Z216" s="157">
        <f>SUM($D194:Z194)</f>
        <v>0</v>
      </c>
      <c r="AA216" s="250"/>
      <c r="AB216" s="250"/>
      <c r="AC216" s="250"/>
      <c r="AD216" s="250"/>
      <c r="AE216" s="250"/>
      <c r="AF216" s="250"/>
      <c r="AG216" s="157">
        <f>SUM($D194:AG194)</f>
        <v>0</v>
      </c>
      <c r="AH216" s="250"/>
      <c r="AI216" s="250"/>
      <c r="AJ216" s="250"/>
      <c r="AK216" s="250"/>
      <c r="AL216" s="250"/>
      <c r="AM216" s="250"/>
      <c r="AN216" s="157">
        <f>SUM($D194:AN194)</f>
        <v>0</v>
      </c>
      <c r="AO216" s="250"/>
      <c r="AP216" s="250"/>
      <c r="AQ216" s="250"/>
      <c r="AR216" s="250"/>
      <c r="AS216" s="250"/>
      <c r="AT216" s="250"/>
      <c r="AU216" s="157">
        <f>SUM($D194:AU194)</f>
        <v>0</v>
      </c>
      <c r="AV216" s="250"/>
      <c r="AW216" s="250"/>
      <c r="AX216" s="250"/>
      <c r="AY216" s="250"/>
      <c r="AZ216" s="250"/>
      <c r="BA216" s="250"/>
      <c r="BB216" s="157">
        <f>SUM($D194:BB194)</f>
        <v>0</v>
      </c>
      <c r="BC216" s="250"/>
      <c r="BD216" s="250"/>
      <c r="BE216" s="250"/>
      <c r="BF216" s="250"/>
      <c r="BG216" s="250"/>
      <c r="BH216" s="250"/>
      <c r="BI216" s="157">
        <f>SUM($D194:BI194)</f>
        <v>17</v>
      </c>
      <c r="BJ216" s="250"/>
      <c r="BK216" s="250"/>
      <c r="BL216" s="250"/>
      <c r="BM216" s="250"/>
      <c r="BN216" s="250"/>
      <c r="BO216" s="250"/>
      <c r="BP216" s="157">
        <f>SUM($D194:BP194)</f>
        <v>116</v>
      </c>
      <c r="BQ216" s="250"/>
      <c r="BR216" s="250"/>
      <c r="BS216" s="250"/>
      <c r="BT216" s="250"/>
      <c r="BU216" s="250"/>
      <c r="BV216" s="250"/>
      <c r="BW216" s="157">
        <f>SUM($D194:BW194)</f>
        <v>704</v>
      </c>
      <c r="BX216" s="250"/>
      <c r="BY216" s="250"/>
      <c r="BZ216" s="250"/>
      <c r="CA216" s="250"/>
      <c r="CB216" s="250"/>
      <c r="CC216" s="250"/>
      <c r="CD216" s="157">
        <f>SUM($D194:CD194)</f>
        <v>1760</v>
      </c>
      <c r="CE216" s="250"/>
      <c r="CF216" s="250"/>
      <c r="CG216" s="250"/>
      <c r="CH216" s="250"/>
      <c r="CI216" s="250"/>
      <c r="CJ216" s="250"/>
      <c r="CK216" s="157">
        <f>SUM($D194:CK194)</f>
        <v>3683</v>
      </c>
      <c r="CL216" s="250"/>
      <c r="CM216" s="250"/>
      <c r="CN216" s="250"/>
      <c r="CO216" s="250"/>
      <c r="CP216" s="250"/>
      <c r="CQ216" s="250"/>
      <c r="CR216" s="157">
        <f>SUM($D194:CR194)</f>
        <v>5790</v>
      </c>
      <c r="CS216" s="250"/>
      <c r="CT216" s="250"/>
      <c r="CU216" s="250"/>
      <c r="CV216" s="250"/>
      <c r="CW216" s="250"/>
      <c r="CX216" s="250"/>
      <c r="CY216" s="157">
        <f>SUM($D194:CY194)</f>
        <v>7572</v>
      </c>
      <c r="CZ216" s="240"/>
      <c r="DA216" s="240"/>
      <c r="DB216" s="240"/>
      <c r="DC216" s="240"/>
      <c r="DD216" s="240"/>
      <c r="DE216" s="240"/>
      <c r="DF216" s="157">
        <f>SUM($D194:DF194)</f>
        <v>8817</v>
      </c>
      <c r="DG216" s="240"/>
      <c r="DH216" s="240"/>
      <c r="DI216" s="240"/>
      <c r="DJ216" s="240"/>
      <c r="DK216" s="240"/>
      <c r="DL216" s="240"/>
      <c r="DM216" s="157">
        <f>SUM($D194:DM194)</f>
        <v>10050</v>
      </c>
      <c r="DN216" s="240"/>
      <c r="DO216" s="240"/>
      <c r="DP216" s="240"/>
      <c r="DQ216" s="240"/>
      <c r="DR216" s="240"/>
      <c r="DS216" s="240"/>
      <c r="DT216" s="157">
        <f>SUM($D194:DT194)</f>
        <v>10913</v>
      </c>
      <c r="DU216" s="240"/>
      <c r="DV216" s="240"/>
      <c r="DW216" s="240"/>
      <c r="DX216" s="240"/>
      <c r="DY216" s="240"/>
      <c r="DZ216" s="240"/>
      <c r="EA216" s="157">
        <f>SUM($D194:EA194)</f>
        <v>11465</v>
      </c>
      <c r="EB216" s="240"/>
      <c r="EC216" s="240"/>
      <c r="ED216" s="240"/>
      <c r="EE216" s="240"/>
      <c r="EF216" s="240"/>
      <c r="EG216" s="240"/>
      <c r="EH216" s="157">
        <f>SUM($D194:EH194)</f>
        <v>11939</v>
      </c>
      <c r="EI216" s="240"/>
      <c r="EJ216" s="240"/>
      <c r="EK216" s="240"/>
      <c r="EL216" s="240"/>
      <c r="EM216" s="240"/>
      <c r="EN216" s="240"/>
      <c r="EO216" s="157"/>
      <c r="EP216" s="240"/>
      <c r="EQ216" s="240"/>
      <c r="ER216" s="240"/>
      <c r="ES216" s="240"/>
      <c r="ET216" s="240"/>
      <c r="EU216" s="240"/>
      <c r="EV216" s="157"/>
      <c r="EW216" s="240"/>
      <c r="EX216" s="240"/>
      <c r="EY216" s="240"/>
      <c r="EZ216" s="250"/>
      <c r="FA216" s="250"/>
      <c r="FB216" s="250"/>
      <c r="FC216" s="247"/>
      <c r="FD216" s="247"/>
      <c r="FE216" s="247"/>
      <c r="FF216" s="247"/>
      <c r="FG216" s="247"/>
      <c r="FH216" s="247"/>
    </row>
    <row r="217" spans="1:164" s="136" customFormat="1" ht="15.75" customHeight="1" x14ac:dyDescent="0.25">
      <c r="A217" s="116"/>
      <c r="B217" s="116"/>
      <c r="C217" s="141" t="s">
        <v>2110</v>
      </c>
      <c r="D217" s="159"/>
      <c r="E217" s="159">
        <f>SUM(E203:E216)-E134</f>
        <v>0</v>
      </c>
      <c r="F217" s="159"/>
      <c r="G217" s="159"/>
      <c r="H217" s="159"/>
      <c r="I217" s="159"/>
      <c r="J217" s="159"/>
      <c r="K217" s="159"/>
      <c r="L217" s="159">
        <f>SUM(L203:L216)-L134</f>
        <v>0</v>
      </c>
      <c r="M217" s="159"/>
      <c r="N217" s="159"/>
      <c r="O217" s="159"/>
      <c r="P217" s="159"/>
      <c r="Q217" s="159"/>
      <c r="R217" s="159"/>
      <c r="S217" s="159">
        <f>SUM(S203:S216)-S134</f>
        <v>0</v>
      </c>
      <c r="T217" s="159"/>
      <c r="U217" s="159"/>
      <c r="V217" s="159"/>
      <c r="W217" s="159"/>
      <c r="X217" s="159"/>
      <c r="Y217" s="159"/>
      <c r="Z217" s="159">
        <f>SUM(Z203:Z216)-Z134</f>
        <v>0</v>
      </c>
      <c r="AA217" s="159"/>
      <c r="AB217" s="159"/>
      <c r="AC217" s="159"/>
      <c r="AD217" s="159"/>
      <c r="AE217" s="159"/>
      <c r="AF217" s="159"/>
      <c r="AG217" s="159">
        <f>SUM(AG203:AG216)-AG134</f>
        <v>0</v>
      </c>
      <c r="AH217" s="159"/>
      <c r="AI217" s="159"/>
      <c r="AJ217" s="159"/>
      <c r="AK217" s="159"/>
      <c r="AL217" s="159"/>
      <c r="AM217" s="159"/>
      <c r="AN217" s="159">
        <f>SUM(AN203:AN216)-AN134</f>
        <v>0</v>
      </c>
      <c r="AO217" s="159"/>
      <c r="AP217" s="159"/>
      <c r="AQ217" s="159"/>
      <c r="AR217" s="159"/>
      <c r="AS217" s="159"/>
      <c r="AT217" s="159"/>
      <c r="AU217" s="159">
        <f>SUM(AU203:AU216)-AU134</f>
        <v>0</v>
      </c>
      <c r="AV217" s="159"/>
      <c r="AW217" s="159"/>
      <c r="AX217" s="159"/>
      <c r="AY217" s="159"/>
      <c r="AZ217" s="159"/>
      <c r="BA217" s="159"/>
      <c r="BB217" s="159">
        <f>SUM(BB203:BB216)-BB134</f>
        <v>0</v>
      </c>
      <c r="BC217" s="159"/>
      <c r="BD217" s="159"/>
      <c r="BE217" s="159"/>
      <c r="BF217" s="159"/>
      <c r="BG217" s="159"/>
      <c r="BH217" s="159"/>
      <c r="BI217" s="159">
        <f>SUM(BI203:BI216)-BI134</f>
        <v>0</v>
      </c>
      <c r="BJ217" s="159"/>
      <c r="BK217" s="159"/>
      <c r="BL217" s="159"/>
      <c r="BM217" s="159"/>
      <c r="BN217" s="159"/>
      <c r="BO217" s="159"/>
      <c r="BP217" s="159">
        <f>SUM(BP203:BP216)-BP134</f>
        <v>0</v>
      </c>
      <c r="BQ217" s="159"/>
      <c r="BR217" s="159"/>
      <c r="BS217" s="159"/>
      <c r="BT217" s="159"/>
      <c r="BU217" s="159"/>
      <c r="BV217" s="159"/>
      <c r="BW217" s="159">
        <f>SUM(BW203:BW216)-BW134</f>
        <v>0</v>
      </c>
      <c r="BX217" s="159"/>
      <c r="BY217" s="159"/>
      <c r="BZ217" s="159"/>
      <c r="CA217" s="159"/>
      <c r="CB217" s="159"/>
      <c r="CC217" s="159"/>
      <c r="CD217" s="159">
        <f>SUM(CD203:CD216)-CD134</f>
        <v>0</v>
      </c>
      <c r="CE217" s="159"/>
      <c r="CF217" s="159"/>
      <c r="CG217" s="159"/>
      <c r="CH217" s="159"/>
      <c r="CI217" s="159"/>
      <c r="CJ217" s="159"/>
      <c r="CK217" s="159">
        <f>SUM(CK203:CK216)-CK134</f>
        <v>0</v>
      </c>
      <c r="CL217" s="159"/>
      <c r="CM217" s="159"/>
      <c r="CN217" s="159"/>
      <c r="CO217" s="159"/>
      <c r="CP217" s="159"/>
      <c r="CQ217" s="159"/>
      <c r="CR217" s="159">
        <f>SUM(CR203:CR216)-CR134</f>
        <v>0</v>
      </c>
      <c r="CS217" s="159"/>
      <c r="CT217" s="159"/>
      <c r="CU217" s="159"/>
      <c r="CV217" s="159"/>
      <c r="CW217" s="159"/>
      <c r="CX217" s="159"/>
      <c r="CY217" s="159">
        <f>SUM(CY203:CY216)-CY134</f>
        <v>0</v>
      </c>
      <c r="CZ217" s="159"/>
      <c r="DA217" s="159"/>
      <c r="DB217" s="159"/>
      <c r="DC217" s="159"/>
      <c r="DD217" s="159"/>
      <c r="DE217" s="159"/>
      <c r="DF217" s="159">
        <f>SUM(DF203:DF216)-DF134</f>
        <v>0</v>
      </c>
      <c r="DG217" s="159"/>
      <c r="DH217" s="159"/>
      <c r="DI217" s="159"/>
      <c r="DJ217" s="159"/>
      <c r="DK217" s="159"/>
      <c r="DL217" s="159"/>
      <c r="DM217" s="159">
        <f>SUM(DM203:DM216)-DM134</f>
        <v>0</v>
      </c>
      <c r="DN217" s="159"/>
      <c r="DO217" s="159"/>
      <c r="DP217" s="159"/>
      <c r="DQ217" s="159"/>
      <c r="DR217" s="159"/>
      <c r="DS217" s="159"/>
      <c r="DT217" s="159">
        <f>SUM(DT203:DT216)-DT134</f>
        <v>0</v>
      </c>
      <c r="DU217" s="159"/>
      <c r="DV217" s="159"/>
      <c r="DW217" s="159"/>
      <c r="DX217" s="159"/>
      <c r="DY217" s="159"/>
      <c r="DZ217" s="159"/>
      <c r="EA217" s="159">
        <f>SUM(EA203:EA216)-EA134</f>
        <v>0</v>
      </c>
      <c r="EB217" s="159"/>
      <c r="EC217" s="159"/>
      <c r="ED217" s="159"/>
      <c r="EE217" s="159"/>
      <c r="EF217" s="159"/>
      <c r="EG217" s="159"/>
      <c r="EH217" s="159">
        <f>SUM(EH203:EH216)-EH134</f>
        <v>0</v>
      </c>
      <c r="EI217" s="159"/>
      <c r="EJ217" s="159"/>
      <c r="EK217" s="159"/>
      <c r="EL217" s="159"/>
      <c r="EM217" s="159"/>
      <c r="EN217" s="159"/>
      <c r="EO217" s="159"/>
      <c r="EP217" s="159"/>
      <c r="EQ217" s="159"/>
      <c r="ER217" s="159"/>
      <c r="ES217" s="159"/>
      <c r="ET217" s="159"/>
      <c r="EU217" s="159"/>
      <c r="EV217" s="159"/>
      <c r="EW217" s="159"/>
      <c r="EX217" s="159"/>
      <c r="EY217" s="159"/>
      <c r="EZ217" s="159"/>
      <c r="FA217" s="159"/>
      <c r="FB217" s="159"/>
      <c r="FC217" s="303" t="s">
        <v>2345</v>
      </c>
      <c r="FD217" s="274"/>
      <c r="FE217" s="274"/>
      <c r="FF217" s="282"/>
      <c r="FG217" s="247"/>
      <c r="FH217" s="247"/>
    </row>
    <row r="218" spans="1:164" s="136" customFormat="1" ht="15.75" customHeight="1" x14ac:dyDescent="0.25">
      <c r="A218" s="116"/>
      <c r="B218" s="116"/>
      <c r="C218" s="221"/>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6"/>
      <c r="AX218" s="116"/>
      <c r="AY218" s="116"/>
      <c r="AZ218" s="116"/>
      <c r="BA218" s="116"/>
      <c r="BB218" s="116"/>
      <c r="BC218" s="116"/>
      <c r="BD218" s="134"/>
      <c r="BE218" s="134"/>
      <c r="BF218" s="134"/>
      <c r="BG218" s="134"/>
      <c r="BH218" s="134"/>
      <c r="BI218" s="134"/>
      <c r="BJ218" s="134"/>
      <c r="BK218" s="134"/>
      <c r="BL218" s="134"/>
      <c r="BM218" s="134"/>
      <c r="BN218" s="134"/>
      <c r="BO218" s="134"/>
      <c r="BP218" s="134"/>
      <c r="BQ218" s="134"/>
      <c r="BR218" s="134"/>
      <c r="BS218" s="134"/>
      <c r="BT218" s="134"/>
      <c r="BU218" s="134"/>
      <c r="BV218" s="134"/>
      <c r="BW218" s="134"/>
      <c r="BX218" s="134"/>
      <c r="BY218" s="134"/>
      <c r="BZ218" s="134"/>
      <c r="CA218" s="134"/>
      <c r="CB218" s="134"/>
      <c r="CC218" s="134"/>
      <c r="CD218" s="134"/>
      <c r="CE218" s="134"/>
      <c r="CF218" s="134"/>
      <c r="CG218" s="134"/>
      <c r="CH218" s="134"/>
      <c r="CI218" s="134"/>
      <c r="CJ218" s="134"/>
      <c r="CK218" s="134"/>
      <c r="CL218" s="134"/>
      <c r="CM218" s="134"/>
      <c r="CN218" s="134"/>
      <c r="CO218" s="134"/>
      <c r="CP218" s="134"/>
      <c r="CQ218" s="134"/>
      <c r="CR218" s="134"/>
      <c r="CS218" s="134"/>
      <c r="CT218" s="134"/>
      <c r="CU218" s="134"/>
      <c r="CV218" s="134"/>
      <c r="CW218" s="134"/>
      <c r="CX218" s="134"/>
      <c r="CY218" s="134"/>
      <c r="CZ218" s="134"/>
      <c r="DA218" s="134"/>
      <c r="DB218" s="134"/>
      <c r="DC218" s="134"/>
      <c r="DD218" s="134"/>
      <c r="DE218" s="134"/>
      <c r="DF218" s="134"/>
      <c r="DG218" s="134"/>
      <c r="DH218" s="134"/>
      <c r="DI218" s="134"/>
      <c r="DJ218" s="134"/>
      <c r="DK218" s="134"/>
      <c r="DL218" s="134"/>
      <c r="DM218" s="134"/>
      <c r="DN218" s="134"/>
      <c r="DO218" s="134"/>
      <c r="DP218" s="134"/>
      <c r="DQ218" s="134"/>
      <c r="DR218" s="134"/>
      <c r="DS218" s="134"/>
      <c r="DT218" s="134"/>
      <c r="DU218" s="134"/>
      <c r="DV218" s="134"/>
      <c r="DW218" s="134"/>
      <c r="DX218" s="134"/>
      <c r="DY218" s="134"/>
      <c r="DZ218" s="134"/>
      <c r="EA218" s="134"/>
      <c r="EB218" s="134"/>
      <c r="EC218" s="134"/>
      <c r="ED218" s="134"/>
      <c r="EE218" s="134"/>
      <c r="EF218" s="134"/>
      <c r="EG218" s="134"/>
      <c r="EH218" s="134"/>
      <c r="EI218" s="134"/>
      <c r="EJ218" s="134"/>
      <c r="EK218" s="134"/>
      <c r="EL218" s="134"/>
      <c r="EM218" s="134"/>
      <c r="EN218" s="134"/>
      <c r="EO218" s="134"/>
      <c r="EP218" s="134"/>
      <c r="EQ218" s="134"/>
      <c r="ER218" s="134"/>
      <c r="ES218" s="134"/>
      <c r="ET218" s="134"/>
      <c r="EU218" s="134"/>
      <c r="EV218" s="134"/>
      <c r="EW218" s="134"/>
      <c r="EX218" s="134"/>
      <c r="EY218" s="134"/>
      <c r="EZ218" s="116"/>
      <c r="FA218" s="116"/>
      <c r="FB218" s="116"/>
      <c r="FC218" s="255" t="s">
        <v>2282</v>
      </c>
      <c r="FD218" s="277" t="s">
        <v>131</v>
      </c>
      <c r="FE218" s="277"/>
      <c r="FF218" s="264" t="s">
        <v>133</v>
      </c>
      <c r="FG218" s="247"/>
      <c r="FH218" s="247"/>
    </row>
    <row r="219" spans="1:164" s="136" customFormat="1" ht="15.75" customHeight="1" x14ac:dyDescent="0.25">
      <c r="A219" s="116"/>
      <c r="B219" s="117" t="s">
        <v>2120</v>
      </c>
      <c r="C219" s="237" t="s">
        <v>541</v>
      </c>
      <c r="D219" s="240"/>
      <c r="E219" s="249">
        <v>0</v>
      </c>
      <c r="F219" s="240"/>
      <c r="G219" s="240"/>
      <c r="H219" s="240"/>
      <c r="I219" s="240"/>
      <c r="J219" s="240"/>
      <c r="K219" s="240"/>
      <c r="L219" s="249">
        <v>0</v>
      </c>
      <c r="M219" s="240"/>
      <c r="N219" s="240"/>
      <c r="O219" s="240"/>
      <c r="P219" s="240"/>
      <c r="Q219" s="240"/>
      <c r="R219" s="240"/>
      <c r="S219" s="249">
        <v>0</v>
      </c>
      <c r="T219" s="240"/>
      <c r="U219" s="240"/>
      <c r="V219" s="240"/>
      <c r="W219" s="240"/>
      <c r="X219" s="240"/>
      <c r="Y219" s="240"/>
      <c r="Z219" s="249">
        <v>0</v>
      </c>
      <c r="AA219" s="240"/>
      <c r="AB219" s="240"/>
      <c r="AC219" s="240"/>
      <c r="AD219" s="240"/>
      <c r="AE219" s="240"/>
      <c r="AF219" s="240"/>
      <c r="AG219" s="249">
        <v>0</v>
      </c>
      <c r="AH219" s="240"/>
      <c r="AI219" s="240"/>
      <c r="AJ219" s="240"/>
      <c r="AK219" s="240"/>
      <c r="AL219" s="240"/>
      <c r="AM219" s="240"/>
      <c r="AN219" s="249">
        <v>0</v>
      </c>
      <c r="AO219" s="240"/>
      <c r="AP219" s="240"/>
      <c r="AQ219" s="240"/>
      <c r="AR219" s="240"/>
      <c r="AS219" s="240"/>
      <c r="AT219" s="240"/>
      <c r="AU219" s="249">
        <v>0</v>
      </c>
      <c r="AV219" s="240"/>
      <c r="AW219" s="240"/>
      <c r="AX219" s="240"/>
      <c r="AY219" s="240"/>
      <c r="AZ219" s="240"/>
      <c r="BA219" s="240"/>
      <c r="BB219" s="249">
        <v>0</v>
      </c>
      <c r="BC219" s="240"/>
      <c r="BD219" s="240"/>
      <c r="BE219" s="240"/>
      <c r="BF219" s="240"/>
      <c r="BG219" s="240"/>
      <c r="BH219" s="240"/>
      <c r="BI219" s="249">
        <v>1</v>
      </c>
      <c r="BJ219" s="240"/>
      <c r="BK219" s="240"/>
      <c r="BL219" s="240"/>
      <c r="BM219" s="240"/>
      <c r="BN219" s="240"/>
      <c r="BO219" s="240"/>
      <c r="BP219" s="249">
        <v>14</v>
      </c>
      <c r="BQ219" s="240"/>
      <c r="BR219" s="240"/>
      <c r="BS219" s="240"/>
      <c r="BT219" s="240"/>
      <c r="BU219" s="240"/>
      <c r="BV219" s="240"/>
      <c r="BW219" s="249">
        <v>111</v>
      </c>
      <c r="BX219" s="240"/>
      <c r="BY219" s="240"/>
      <c r="BZ219" s="240"/>
      <c r="CA219" s="240"/>
      <c r="CB219" s="240"/>
      <c r="CC219" s="240"/>
      <c r="CD219" s="249">
        <v>309</v>
      </c>
      <c r="CE219" s="240"/>
      <c r="CF219" s="240"/>
      <c r="CG219" s="240"/>
      <c r="CH219" s="240"/>
      <c r="CI219" s="240"/>
      <c r="CJ219" s="240"/>
      <c r="CK219" s="249">
        <v>398</v>
      </c>
      <c r="CL219" s="240"/>
      <c r="CM219" s="240"/>
      <c r="CN219" s="240"/>
      <c r="CO219" s="240"/>
      <c r="CP219" s="240"/>
      <c r="CQ219" s="240"/>
      <c r="CR219" s="249">
        <v>402</v>
      </c>
      <c r="CS219" s="240"/>
      <c r="CT219" s="240"/>
      <c r="CU219" s="240"/>
      <c r="CV219" s="240"/>
      <c r="CW219" s="240"/>
      <c r="CX219" s="240"/>
      <c r="CY219" s="249">
        <v>236</v>
      </c>
      <c r="CZ219" s="240"/>
      <c r="DA219" s="240"/>
      <c r="DB219" s="240"/>
      <c r="DC219" s="240"/>
      <c r="DD219" s="240"/>
      <c r="DE219" s="240"/>
      <c r="DF219" s="249">
        <v>148</v>
      </c>
      <c r="DG219" s="240"/>
      <c r="DH219" s="240"/>
      <c r="DI219" s="240"/>
      <c r="DJ219" s="240"/>
      <c r="DK219" s="240"/>
      <c r="DL219" s="240"/>
      <c r="DM219" s="249">
        <v>141</v>
      </c>
      <c r="DN219" s="240"/>
      <c r="DO219" s="240"/>
      <c r="DP219" s="240"/>
      <c r="DQ219" s="240"/>
      <c r="DR219" s="240"/>
      <c r="DS219" s="240"/>
      <c r="DT219" s="249">
        <v>101</v>
      </c>
      <c r="DU219" s="240"/>
      <c r="DV219" s="240"/>
      <c r="DW219" s="240"/>
      <c r="DX219" s="240"/>
      <c r="DY219" s="240"/>
      <c r="DZ219" s="240"/>
      <c r="EA219" s="249">
        <v>65</v>
      </c>
      <c r="EB219" s="240"/>
      <c r="EC219" s="240"/>
      <c r="ED219" s="240"/>
      <c r="EE219" s="240"/>
      <c r="EF219" s="240"/>
      <c r="EG219" s="240"/>
      <c r="EH219" s="249">
        <v>74</v>
      </c>
      <c r="EI219" s="240"/>
      <c r="EJ219" s="240"/>
      <c r="EK219" s="240"/>
      <c r="EL219" s="240"/>
      <c r="EM219" s="240"/>
      <c r="EN219" s="240"/>
      <c r="EO219" s="249"/>
      <c r="EP219" s="240"/>
      <c r="EQ219" s="240"/>
      <c r="ER219" s="240"/>
      <c r="ES219" s="240"/>
      <c r="ET219" s="240"/>
      <c r="EU219" s="240"/>
      <c r="EV219" s="249"/>
      <c r="EW219" s="240"/>
      <c r="EX219" s="240"/>
      <c r="EY219" s="240"/>
      <c r="EZ219" s="240"/>
      <c r="FA219" s="240"/>
      <c r="FB219" s="240"/>
      <c r="FC219" s="252" t="str">
        <f>C219</f>
        <v>Home</v>
      </c>
      <c r="FD219" s="269">
        <f>FD227/FD$225</f>
        <v>4.4706723891273246E-2</v>
      </c>
      <c r="FE219" s="269"/>
      <c r="FF219" s="279">
        <f t="shared" ref="FF219:FF224" si="331">FF227/FF$225</f>
        <v>5.1002615518744548E-2</v>
      </c>
      <c r="FG219" s="247"/>
      <c r="FH219" s="247"/>
    </row>
    <row r="220" spans="1:164" s="136" customFormat="1" ht="15.75" customHeight="1" x14ac:dyDescent="0.25">
      <c r="A220" s="116"/>
      <c r="B220" s="116"/>
      <c r="C220" s="281" t="s">
        <v>2118</v>
      </c>
      <c r="D220" s="240"/>
      <c r="E220" s="249">
        <v>0</v>
      </c>
      <c r="F220" s="240"/>
      <c r="G220" s="240"/>
      <c r="H220" s="240"/>
      <c r="I220" s="240"/>
      <c r="J220" s="240"/>
      <c r="K220" s="240"/>
      <c r="L220" s="249">
        <v>0</v>
      </c>
      <c r="M220" s="240"/>
      <c r="N220" s="240"/>
      <c r="O220" s="240"/>
      <c r="P220" s="240"/>
      <c r="Q220" s="240"/>
      <c r="R220" s="240"/>
      <c r="S220" s="249">
        <v>0</v>
      </c>
      <c r="T220" s="240"/>
      <c r="U220" s="240"/>
      <c r="V220" s="240"/>
      <c r="W220" s="240"/>
      <c r="X220" s="240"/>
      <c r="Y220" s="240"/>
      <c r="Z220" s="249">
        <v>0</v>
      </c>
      <c r="AA220" s="240"/>
      <c r="AB220" s="240"/>
      <c r="AC220" s="240"/>
      <c r="AD220" s="240"/>
      <c r="AE220" s="240"/>
      <c r="AF220" s="240"/>
      <c r="AG220" s="249">
        <v>0</v>
      </c>
      <c r="AH220" s="240"/>
      <c r="AI220" s="240"/>
      <c r="AJ220" s="240"/>
      <c r="AK220" s="240"/>
      <c r="AL220" s="240"/>
      <c r="AM220" s="240"/>
      <c r="AN220" s="249">
        <v>0</v>
      </c>
      <c r="AO220" s="240"/>
      <c r="AP220" s="240"/>
      <c r="AQ220" s="240"/>
      <c r="AR220" s="240"/>
      <c r="AS220" s="240"/>
      <c r="AT220" s="240"/>
      <c r="AU220" s="249">
        <v>0</v>
      </c>
      <c r="AV220" s="240"/>
      <c r="AW220" s="240"/>
      <c r="AX220" s="240"/>
      <c r="AY220" s="240"/>
      <c r="AZ220" s="240"/>
      <c r="BA220" s="240"/>
      <c r="BB220" s="249">
        <v>5</v>
      </c>
      <c r="BC220" s="240"/>
      <c r="BD220" s="240"/>
      <c r="BE220" s="240"/>
      <c r="BF220" s="240"/>
      <c r="BG220" s="240"/>
      <c r="BH220" s="240"/>
      <c r="BI220" s="249">
        <v>97</v>
      </c>
      <c r="BJ220" s="240"/>
      <c r="BK220" s="240"/>
      <c r="BL220" s="240"/>
      <c r="BM220" s="240"/>
      <c r="BN220" s="240"/>
      <c r="BO220" s="240"/>
      <c r="BP220" s="249">
        <v>480</v>
      </c>
      <c r="BQ220" s="240"/>
      <c r="BR220" s="240"/>
      <c r="BS220" s="240"/>
      <c r="BT220" s="240"/>
      <c r="BU220" s="240"/>
      <c r="BV220" s="240"/>
      <c r="BW220" s="249">
        <v>2985</v>
      </c>
      <c r="BX220" s="240"/>
      <c r="BY220" s="240"/>
      <c r="BZ220" s="240"/>
      <c r="CA220" s="240"/>
      <c r="CB220" s="240"/>
      <c r="CC220" s="240"/>
      <c r="CD220" s="249">
        <v>4727</v>
      </c>
      <c r="CE220" s="240"/>
      <c r="CF220" s="240"/>
      <c r="CG220" s="240"/>
      <c r="CH220" s="240"/>
      <c r="CI220" s="240"/>
      <c r="CJ220" s="240"/>
      <c r="CK220" s="249">
        <v>5831</v>
      </c>
      <c r="CL220" s="240"/>
      <c r="CM220" s="240"/>
      <c r="CN220" s="240"/>
      <c r="CO220" s="240"/>
      <c r="CP220" s="240"/>
      <c r="CQ220" s="240"/>
      <c r="CR220" s="249">
        <v>4564</v>
      </c>
      <c r="CS220" s="240"/>
      <c r="CT220" s="240"/>
      <c r="CU220" s="240"/>
      <c r="CV220" s="240"/>
      <c r="CW220" s="240"/>
      <c r="CX220" s="240"/>
      <c r="CY220" s="249">
        <v>3043</v>
      </c>
      <c r="CZ220" s="240"/>
      <c r="DA220" s="240"/>
      <c r="DB220" s="240"/>
      <c r="DC220" s="240"/>
      <c r="DD220" s="240"/>
      <c r="DE220" s="240"/>
      <c r="DF220" s="249">
        <v>1859</v>
      </c>
      <c r="DG220" s="240"/>
      <c r="DH220" s="240"/>
      <c r="DI220" s="240"/>
      <c r="DJ220" s="240"/>
      <c r="DK220" s="240"/>
      <c r="DL220" s="240"/>
      <c r="DM220" s="249">
        <v>1800</v>
      </c>
      <c r="DN220" s="240"/>
      <c r="DO220" s="240"/>
      <c r="DP220" s="240"/>
      <c r="DQ220" s="240"/>
      <c r="DR220" s="240"/>
      <c r="DS220" s="240"/>
      <c r="DT220" s="249">
        <v>1238</v>
      </c>
      <c r="DU220" s="240"/>
      <c r="DV220" s="240"/>
      <c r="DW220" s="240"/>
      <c r="DX220" s="240"/>
      <c r="DY220" s="240"/>
      <c r="DZ220" s="240"/>
      <c r="EA220" s="249">
        <v>942</v>
      </c>
      <c r="EB220" s="240"/>
      <c r="EC220" s="240"/>
      <c r="ED220" s="240"/>
      <c r="EE220" s="240"/>
      <c r="EF220" s="240"/>
      <c r="EG220" s="240"/>
      <c r="EH220" s="249">
        <v>841</v>
      </c>
      <c r="EI220" s="240"/>
      <c r="EJ220" s="240"/>
      <c r="EK220" s="240"/>
      <c r="EL220" s="240"/>
      <c r="EM220" s="240"/>
      <c r="EN220" s="240"/>
      <c r="EO220" s="249"/>
      <c r="EP220" s="240"/>
      <c r="EQ220" s="240"/>
      <c r="ER220" s="240"/>
      <c r="ES220" s="240"/>
      <c r="ET220" s="240"/>
      <c r="EU220" s="240"/>
      <c r="EV220" s="249"/>
      <c r="EW220" s="240"/>
      <c r="EX220" s="240"/>
      <c r="EY220" s="240"/>
      <c r="EZ220" s="240"/>
      <c r="FA220" s="240"/>
      <c r="FB220" s="240"/>
      <c r="FC220" s="252" t="str">
        <f t="shared" ref="FC220:FC224" si="332">C220</f>
        <v>Hospital (acute or community, not psychiatric)</v>
      </c>
      <c r="FD220" s="269">
        <f t="shared" ref="FD220" si="333">FD228/FD$225</f>
        <v>0.6351037195994278</v>
      </c>
      <c r="FE220" s="269"/>
      <c r="FF220" s="279">
        <f t="shared" si="331"/>
        <v>0.64821272885789016</v>
      </c>
      <c r="FG220" s="247"/>
      <c r="FH220" s="247"/>
    </row>
    <row r="221" spans="1:164" s="136" customFormat="1" ht="15.75" customHeight="1" x14ac:dyDescent="0.25">
      <c r="A221" s="116"/>
      <c r="B221" s="116"/>
      <c r="C221" s="237" t="s">
        <v>542</v>
      </c>
      <c r="D221" s="240"/>
      <c r="E221" s="249">
        <v>0</v>
      </c>
      <c r="F221" s="240"/>
      <c r="G221" s="240"/>
      <c r="H221" s="240"/>
      <c r="I221" s="240"/>
      <c r="J221" s="240"/>
      <c r="K221" s="240"/>
      <c r="L221" s="249">
        <v>0</v>
      </c>
      <c r="M221" s="240"/>
      <c r="N221" s="240"/>
      <c r="O221" s="240"/>
      <c r="P221" s="240"/>
      <c r="Q221" s="240"/>
      <c r="R221" s="240"/>
      <c r="S221" s="249">
        <v>0</v>
      </c>
      <c r="T221" s="240"/>
      <c r="U221" s="240"/>
      <c r="V221" s="240"/>
      <c r="W221" s="240"/>
      <c r="X221" s="240"/>
      <c r="Y221" s="240"/>
      <c r="Z221" s="249">
        <v>0</v>
      </c>
      <c r="AA221" s="240"/>
      <c r="AB221" s="240"/>
      <c r="AC221" s="240"/>
      <c r="AD221" s="240"/>
      <c r="AE221" s="240"/>
      <c r="AF221" s="240"/>
      <c r="AG221" s="249">
        <v>0</v>
      </c>
      <c r="AH221" s="240"/>
      <c r="AI221" s="240"/>
      <c r="AJ221" s="240"/>
      <c r="AK221" s="240"/>
      <c r="AL221" s="240"/>
      <c r="AM221" s="240"/>
      <c r="AN221" s="249">
        <v>0</v>
      </c>
      <c r="AO221" s="240"/>
      <c r="AP221" s="240"/>
      <c r="AQ221" s="240"/>
      <c r="AR221" s="240"/>
      <c r="AS221" s="240"/>
      <c r="AT221" s="240"/>
      <c r="AU221" s="249">
        <v>0</v>
      </c>
      <c r="AV221" s="240"/>
      <c r="AW221" s="240"/>
      <c r="AX221" s="240"/>
      <c r="AY221" s="240"/>
      <c r="AZ221" s="240"/>
      <c r="BA221" s="240"/>
      <c r="BB221" s="249">
        <v>0</v>
      </c>
      <c r="BC221" s="240"/>
      <c r="BD221" s="240"/>
      <c r="BE221" s="240"/>
      <c r="BF221" s="240"/>
      <c r="BG221" s="240"/>
      <c r="BH221" s="240"/>
      <c r="BI221" s="249">
        <v>0</v>
      </c>
      <c r="BJ221" s="240"/>
      <c r="BK221" s="240"/>
      <c r="BL221" s="240"/>
      <c r="BM221" s="240"/>
      <c r="BN221" s="240"/>
      <c r="BO221" s="240"/>
      <c r="BP221" s="249">
        <v>2</v>
      </c>
      <c r="BQ221" s="240"/>
      <c r="BR221" s="240"/>
      <c r="BS221" s="240"/>
      <c r="BT221" s="240"/>
      <c r="BU221" s="240"/>
      <c r="BV221" s="240"/>
      <c r="BW221" s="249">
        <v>29</v>
      </c>
      <c r="BX221" s="240"/>
      <c r="BY221" s="240"/>
      <c r="BZ221" s="240"/>
      <c r="CA221" s="240"/>
      <c r="CB221" s="240"/>
      <c r="CC221" s="240"/>
      <c r="CD221" s="249">
        <v>51</v>
      </c>
      <c r="CE221" s="240"/>
      <c r="CF221" s="240"/>
      <c r="CG221" s="240"/>
      <c r="CH221" s="240"/>
      <c r="CI221" s="240"/>
      <c r="CJ221" s="240"/>
      <c r="CK221" s="249">
        <v>103</v>
      </c>
      <c r="CL221" s="240"/>
      <c r="CM221" s="240"/>
      <c r="CN221" s="240"/>
      <c r="CO221" s="240"/>
      <c r="CP221" s="240"/>
      <c r="CQ221" s="240"/>
      <c r="CR221" s="249">
        <v>107</v>
      </c>
      <c r="CS221" s="240"/>
      <c r="CT221" s="240"/>
      <c r="CU221" s="240"/>
      <c r="CV221" s="240"/>
      <c r="CW221" s="240"/>
      <c r="CX221" s="240"/>
      <c r="CY221" s="249">
        <v>84</v>
      </c>
      <c r="CZ221" s="240"/>
      <c r="DA221" s="240"/>
      <c r="DB221" s="240"/>
      <c r="DC221" s="240"/>
      <c r="DD221" s="240"/>
      <c r="DE221" s="240"/>
      <c r="DF221" s="249">
        <v>75</v>
      </c>
      <c r="DG221" s="240"/>
      <c r="DH221" s="240"/>
      <c r="DI221" s="240"/>
      <c r="DJ221" s="240"/>
      <c r="DK221" s="240"/>
      <c r="DL221" s="240"/>
      <c r="DM221" s="249">
        <v>57</v>
      </c>
      <c r="DN221" s="240"/>
      <c r="DO221" s="240"/>
      <c r="DP221" s="240"/>
      <c r="DQ221" s="240"/>
      <c r="DR221" s="240"/>
      <c r="DS221" s="240"/>
      <c r="DT221" s="249">
        <v>58</v>
      </c>
      <c r="DU221" s="240"/>
      <c r="DV221" s="240"/>
      <c r="DW221" s="240"/>
      <c r="DX221" s="240"/>
      <c r="DY221" s="240"/>
      <c r="DZ221" s="240"/>
      <c r="EA221" s="249">
        <v>27</v>
      </c>
      <c r="EB221" s="240"/>
      <c r="EC221" s="240"/>
      <c r="ED221" s="240"/>
      <c r="EE221" s="240"/>
      <c r="EF221" s="240"/>
      <c r="EG221" s="240"/>
      <c r="EH221" s="249">
        <v>26</v>
      </c>
      <c r="EI221" s="240"/>
      <c r="EJ221" s="240"/>
      <c r="EK221" s="240"/>
      <c r="EL221" s="240"/>
      <c r="EM221" s="240"/>
      <c r="EN221" s="240"/>
      <c r="EO221" s="249"/>
      <c r="EP221" s="240"/>
      <c r="EQ221" s="240"/>
      <c r="ER221" s="240"/>
      <c r="ES221" s="240"/>
      <c r="ET221" s="240"/>
      <c r="EU221" s="240"/>
      <c r="EV221" s="249"/>
      <c r="EW221" s="240"/>
      <c r="EX221" s="240"/>
      <c r="EY221" s="240"/>
      <c r="EZ221" s="240"/>
      <c r="FA221" s="240"/>
      <c r="FB221" s="240"/>
      <c r="FC221" s="252" t="str">
        <f t="shared" si="332"/>
        <v>Hospice</v>
      </c>
      <c r="FD221" s="269">
        <f t="shared" ref="FD221" si="334">FD229/FD$225</f>
        <v>1.3836731044349069E-2</v>
      </c>
      <c r="FE221" s="269"/>
      <c r="FF221" s="279">
        <f t="shared" si="331"/>
        <v>6.1028770706190059E-3</v>
      </c>
      <c r="FG221" s="247"/>
      <c r="FH221" s="247"/>
    </row>
    <row r="222" spans="1:164" s="136" customFormat="1" ht="15.75" customHeight="1" x14ac:dyDescent="0.25">
      <c r="A222" s="116"/>
      <c r="B222" s="116"/>
      <c r="C222" s="237" t="s">
        <v>2119</v>
      </c>
      <c r="D222" s="240"/>
      <c r="E222" s="249">
        <v>0</v>
      </c>
      <c r="F222" s="240"/>
      <c r="G222" s="240"/>
      <c r="H222" s="240"/>
      <c r="I222" s="240"/>
      <c r="J222" s="240"/>
      <c r="K222" s="240"/>
      <c r="L222" s="249">
        <v>0</v>
      </c>
      <c r="M222" s="240"/>
      <c r="N222" s="240"/>
      <c r="O222" s="240"/>
      <c r="P222" s="240"/>
      <c r="Q222" s="240"/>
      <c r="R222" s="240"/>
      <c r="S222" s="249">
        <v>0</v>
      </c>
      <c r="T222" s="240"/>
      <c r="U222" s="240"/>
      <c r="V222" s="240"/>
      <c r="W222" s="240"/>
      <c r="X222" s="240"/>
      <c r="Y222" s="240"/>
      <c r="Z222" s="249">
        <v>0</v>
      </c>
      <c r="AA222" s="240"/>
      <c r="AB222" s="240"/>
      <c r="AC222" s="240"/>
      <c r="AD222" s="240"/>
      <c r="AE222" s="240"/>
      <c r="AF222" s="240"/>
      <c r="AG222" s="249">
        <v>0</v>
      </c>
      <c r="AH222" s="240"/>
      <c r="AI222" s="240"/>
      <c r="AJ222" s="240"/>
      <c r="AK222" s="240"/>
      <c r="AL222" s="240"/>
      <c r="AM222" s="240"/>
      <c r="AN222" s="249">
        <v>0</v>
      </c>
      <c r="AO222" s="240"/>
      <c r="AP222" s="240"/>
      <c r="AQ222" s="240"/>
      <c r="AR222" s="240"/>
      <c r="AS222" s="240"/>
      <c r="AT222" s="240"/>
      <c r="AU222" s="249">
        <v>0</v>
      </c>
      <c r="AV222" s="240"/>
      <c r="AW222" s="240"/>
      <c r="AX222" s="240"/>
      <c r="AY222" s="240"/>
      <c r="AZ222" s="240"/>
      <c r="BA222" s="240"/>
      <c r="BB222" s="249">
        <v>0</v>
      </c>
      <c r="BC222" s="240"/>
      <c r="BD222" s="240"/>
      <c r="BE222" s="240"/>
      <c r="BF222" s="240"/>
      <c r="BG222" s="240"/>
      <c r="BH222" s="240"/>
      <c r="BI222" s="249">
        <v>2</v>
      </c>
      <c r="BJ222" s="240"/>
      <c r="BK222" s="240"/>
      <c r="BL222" s="240"/>
      <c r="BM222" s="240"/>
      <c r="BN222" s="240"/>
      <c r="BO222" s="240"/>
      <c r="BP222" s="249">
        <v>18</v>
      </c>
      <c r="BQ222" s="240"/>
      <c r="BR222" s="240"/>
      <c r="BS222" s="240"/>
      <c r="BT222" s="240"/>
      <c r="BU222" s="240"/>
      <c r="BV222" s="240"/>
      <c r="BW222" s="249">
        <v>187</v>
      </c>
      <c r="BX222" s="240"/>
      <c r="BY222" s="240"/>
      <c r="BZ222" s="240"/>
      <c r="CA222" s="240"/>
      <c r="CB222" s="240"/>
      <c r="CC222" s="240"/>
      <c r="CD222" s="249">
        <v>768</v>
      </c>
      <c r="CE222" s="240"/>
      <c r="CF222" s="240"/>
      <c r="CG222" s="240"/>
      <c r="CH222" s="240"/>
      <c r="CI222" s="240"/>
      <c r="CJ222" s="240"/>
      <c r="CK222" s="249">
        <v>1929</v>
      </c>
      <c r="CL222" s="240"/>
      <c r="CM222" s="240"/>
      <c r="CN222" s="240"/>
      <c r="CO222" s="240"/>
      <c r="CP222" s="240"/>
      <c r="CQ222" s="240"/>
      <c r="CR222" s="249">
        <v>2669</v>
      </c>
      <c r="CS222" s="240"/>
      <c r="CT222" s="240"/>
      <c r="CU222" s="240"/>
      <c r="CV222" s="240"/>
      <c r="CW222" s="240"/>
      <c r="CX222" s="240"/>
      <c r="CY222" s="249">
        <v>2329</v>
      </c>
      <c r="CZ222" s="240"/>
      <c r="DA222" s="240"/>
      <c r="DB222" s="240"/>
      <c r="DC222" s="240"/>
      <c r="DD222" s="240"/>
      <c r="DE222" s="240"/>
      <c r="DF222" s="249">
        <v>1590</v>
      </c>
      <c r="DG222" s="240"/>
      <c r="DH222" s="240"/>
      <c r="DI222" s="240"/>
      <c r="DJ222" s="240"/>
      <c r="DK222" s="240"/>
      <c r="DL222" s="240"/>
      <c r="DM222" s="249">
        <v>1592</v>
      </c>
      <c r="DN222" s="240"/>
      <c r="DO222" s="240"/>
      <c r="DP222" s="240"/>
      <c r="DQ222" s="240"/>
      <c r="DR222" s="240"/>
      <c r="DS222" s="240"/>
      <c r="DT222" s="249">
        <v>1046</v>
      </c>
      <c r="DU222" s="240"/>
      <c r="DV222" s="240"/>
      <c r="DW222" s="240"/>
      <c r="DX222" s="240"/>
      <c r="DY222" s="240"/>
      <c r="DZ222" s="240"/>
      <c r="EA222" s="249">
        <v>670</v>
      </c>
      <c r="EB222" s="240"/>
      <c r="EC222" s="240"/>
      <c r="ED222" s="240"/>
      <c r="EE222" s="240"/>
      <c r="EF222" s="240"/>
      <c r="EG222" s="240"/>
      <c r="EH222" s="249">
        <v>536</v>
      </c>
      <c r="EI222" s="240"/>
      <c r="EJ222" s="240"/>
      <c r="EK222" s="240"/>
      <c r="EL222" s="240"/>
      <c r="EM222" s="240"/>
      <c r="EN222" s="240"/>
      <c r="EO222" s="249"/>
      <c r="EP222" s="240"/>
      <c r="EQ222" s="240"/>
      <c r="ER222" s="240"/>
      <c r="ES222" s="240"/>
      <c r="ET222" s="240"/>
      <c r="EU222" s="240"/>
      <c r="EV222" s="249"/>
      <c r="EW222" s="240"/>
      <c r="EX222" s="240"/>
      <c r="EY222" s="240"/>
      <c r="EZ222" s="240"/>
      <c r="FA222" s="240"/>
      <c r="FB222" s="240"/>
      <c r="FC222" s="252" t="str">
        <f t="shared" si="332"/>
        <v>Care Home</v>
      </c>
      <c r="FD222" s="269">
        <f t="shared" ref="FD222" si="335">FD230/FD$225</f>
        <v>0.29810443490701</v>
      </c>
      <c r="FE222" s="269"/>
      <c r="FF222" s="279">
        <f t="shared" si="331"/>
        <v>0.28465562336530076</v>
      </c>
      <c r="FG222" s="247"/>
      <c r="FH222" s="247"/>
    </row>
    <row r="223" spans="1:164" s="136" customFormat="1" ht="15.75" customHeight="1" x14ac:dyDescent="0.25">
      <c r="A223" s="116"/>
      <c r="B223" s="116"/>
      <c r="C223" s="237" t="s">
        <v>544</v>
      </c>
      <c r="D223" s="240"/>
      <c r="E223" s="249">
        <v>0</v>
      </c>
      <c r="F223" s="240"/>
      <c r="G223" s="240"/>
      <c r="H223" s="240"/>
      <c r="I223" s="240"/>
      <c r="J223" s="240"/>
      <c r="K223" s="240"/>
      <c r="L223" s="249">
        <v>0</v>
      </c>
      <c r="M223" s="240"/>
      <c r="N223" s="240"/>
      <c r="O223" s="240"/>
      <c r="P223" s="240"/>
      <c r="Q223" s="240"/>
      <c r="R223" s="240"/>
      <c r="S223" s="249">
        <v>0</v>
      </c>
      <c r="T223" s="240"/>
      <c r="U223" s="240"/>
      <c r="V223" s="240"/>
      <c r="W223" s="240"/>
      <c r="X223" s="240"/>
      <c r="Y223" s="240"/>
      <c r="Z223" s="249">
        <v>0</v>
      </c>
      <c r="AA223" s="240"/>
      <c r="AB223" s="240"/>
      <c r="AC223" s="240"/>
      <c r="AD223" s="240"/>
      <c r="AE223" s="240"/>
      <c r="AF223" s="240"/>
      <c r="AG223" s="249">
        <v>0</v>
      </c>
      <c r="AH223" s="240"/>
      <c r="AI223" s="240"/>
      <c r="AJ223" s="240"/>
      <c r="AK223" s="240"/>
      <c r="AL223" s="240"/>
      <c r="AM223" s="240"/>
      <c r="AN223" s="249">
        <v>0</v>
      </c>
      <c r="AO223" s="240"/>
      <c r="AP223" s="240"/>
      <c r="AQ223" s="240"/>
      <c r="AR223" s="240"/>
      <c r="AS223" s="240"/>
      <c r="AT223" s="240"/>
      <c r="AU223" s="249">
        <v>0</v>
      </c>
      <c r="AV223" s="240"/>
      <c r="AW223" s="240"/>
      <c r="AX223" s="240"/>
      <c r="AY223" s="240"/>
      <c r="AZ223" s="240"/>
      <c r="BA223" s="240"/>
      <c r="BB223" s="249">
        <v>0</v>
      </c>
      <c r="BC223" s="240"/>
      <c r="BD223" s="240"/>
      <c r="BE223" s="240"/>
      <c r="BF223" s="240"/>
      <c r="BG223" s="240"/>
      <c r="BH223" s="240"/>
      <c r="BI223" s="249">
        <v>0</v>
      </c>
      <c r="BJ223" s="240"/>
      <c r="BK223" s="240"/>
      <c r="BL223" s="240"/>
      <c r="BM223" s="240"/>
      <c r="BN223" s="240"/>
      <c r="BO223" s="240"/>
      <c r="BP223" s="249">
        <v>0</v>
      </c>
      <c r="BQ223" s="240"/>
      <c r="BR223" s="240"/>
      <c r="BS223" s="240"/>
      <c r="BT223" s="240"/>
      <c r="BU223" s="240"/>
      <c r="BV223" s="240"/>
      <c r="BW223" s="249">
        <v>3</v>
      </c>
      <c r="BX223" s="240"/>
      <c r="BY223" s="240"/>
      <c r="BZ223" s="240"/>
      <c r="CA223" s="240"/>
      <c r="CB223" s="240"/>
      <c r="CC223" s="240"/>
      <c r="CD223" s="249">
        <v>17</v>
      </c>
      <c r="CE223" s="240"/>
      <c r="CF223" s="240"/>
      <c r="CG223" s="240"/>
      <c r="CH223" s="240"/>
      <c r="CI223" s="240"/>
      <c r="CJ223" s="240"/>
      <c r="CK223" s="249">
        <v>34</v>
      </c>
      <c r="CL223" s="240"/>
      <c r="CM223" s="240"/>
      <c r="CN223" s="240"/>
      <c r="CO223" s="240"/>
      <c r="CP223" s="240"/>
      <c r="CQ223" s="240"/>
      <c r="CR223" s="249">
        <v>40</v>
      </c>
      <c r="CS223" s="240"/>
      <c r="CT223" s="240"/>
      <c r="CU223" s="240"/>
      <c r="CV223" s="240"/>
      <c r="CW223" s="240"/>
      <c r="CX223" s="240"/>
      <c r="CY223" s="249">
        <v>36</v>
      </c>
      <c r="CZ223" s="240"/>
      <c r="DA223" s="240"/>
      <c r="DB223" s="240"/>
      <c r="DC223" s="240"/>
      <c r="DD223" s="240"/>
      <c r="DE223" s="240"/>
      <c r="DF223" s="249">
        <v>22</v>
      </c>
      <c r="DG223" s="240"/>
      <c r="DH223" s="240"/>
      <c r="DI223" s="240"/>
      <c r="DJ223" s="240"/>
      <c r="DK223" s="240"/>
      <c r="DL223" s="240"/>
      <c r="DM223" s="249">
        <v>25</v>
      </c>
      <c r="DN223" s="240"/>
      <c r="DO223" s="240"/>
      <c r="DP223" s="240"/>
      <c r="DQ223" s="240"/>
      <c r="DR223" s="240"/>
      <c r="DS223" s="240"/>
      <c r="DT223" s="249">
        <v>6</v>
      </c>
      <c r="DU223" s="240"/>
      <c r="DV223" s="240"/>
      <c r="DW223" s="240"/>
      <c r="DX223" s="240"/>
      <c r="DY223" s="240"/>
      <c r="DZ223" s="240"/>
      <c r="EA223" s="249">
        <v>6</v>
      </c>
      <c r="EB223" s="240"/>
      <c r="EC223" s="240"/>
      <c r="ED223" s="240"/>
      <c r="EE223" s="240"/>
      <c r="EF223" s="240"/>
      <c r="EG223" s="240"/>
      <c r="EH223" s="249">
        <v>9</v>
      </c>
      <c r="EI223" s="240"/>
      <c r="EJ223" s="240"/>
      <c r="EK223" s="240"/>
      <c r="EL223" s="240"/>
      <c r="EM223" s="240"/>
      <c r="EN223" s="240"/>
      <c r="EO223" s="249"/>
      <c r="EP223" s="240"/>
      <c r="EQ223" s="240"/>
      <c r="ER223" s="240"/>
      <c r="ES223" s="240"/>
      <c r="ET223" s="240"/>
      <c r="EU223" s="240"/>
      <c r="EV223" s="249"/>
      <c r="EW223" s="240"/>
      <c r="EX223" s="240"/>
      <c r="EY223" s="240"/>
      <c r="EZ223" s="240"/>
      <c r="FA223" s="240"/>
      <c r="FB223" s="240"/>
      <c r="FC223" s="252" t="str">
        <f t="shared" si="332"/>
        <v>Other communal establishment</v>
      </c>
      <c r="FD223" s="269">
        <f t="shared" ref="FD223" si="336">FD231/FD$225</f>
        <v>4.4259656652360516E-3</v>
      </c>
      <c r="FE223" s="269"/>
      <c r="FF223" s="279">
        <f t="shared" si="331"/>
        <v>7.4106364428945075E-3</v>
      </c>
      <c r="FG223" s="247"/>
      <c r="FH223" s="247"/>
    </row>
    <row r="224" spans="1:164" s="136" customFormat="1" ht="15.75" customHeight="1" x14ac:dyDescent="0.25">
      <c r="A224" s="116"/>
      <c r="B224" s="116"/>
      <c r="C224" s="237" t="s">
        <v>540</v>
      </c>
      <c r="D224" s="240"/>
      <c r="E224" s="249">
        <v>0</v>
      </c>
      <c r="F224" s="240"/>
      <c r="G224" s="240"/>
      <c r="H224" s="240"/>
      <c r="I224" s="240"/>
      <c r="J224" s="240"/>
      <c r="K224" s="240"/>
      <c r="L224" s="249">
        <v>0</v>
      </c>
      <c r="M224" s="240"/>
      <c r="N224" s="240"/>
      <c r="O224" s="240"/>
      <c r="P224" s="240"/>
      <c r="Q224" s="240"/>
      <c r="R224" s="240"/>
      <c r="S224" s="249">
        <v>0</v>
      </c>
      <c r="T224" s="240"/>
      <c r="U224" s="240"/>
      <c r="V224" s="240"/>
      <c r="W224" s="240"/>
      <c r="X224" s="240"/>
      <c r="Y224" s="240"/>
      <c r="Z224" s="249">
        <v>0</v>
      </c>
      <c r="AA224" s="240"/>
      <c r="AB224" s="240"/>
      <c r="AC224" s="240"/>
      <c r="AD224" s="240"/>
      <c r="AE224" s="240"/>
      <c r="AF224" s="240"/>
      <c r="AG224" s="249">
        <v>0</v>
      </c>
      <c r="AH224" s="240"/>
      <c r="AI224" s="240"/>
      <c r="AJ224" s="240"/>
      <c r="AK224" s="240"/>
      <c r="AL224" s="240"/>
      <c r="AM224" s="240"/>
      <c r="AN224" s="249">
        <v>0</v>
      </c>
      <c r="AO224" s="240"/>
      <c r="AP224" s="240"/>
      <c r="AQ224" s="240"/>
      <c r="AR224" s="240"/>
      <c r="AS224" s="240"/>
      <c r="AT224" s="240"/>
      <c r="AU224" s="249">
        <v>0</v>
      </c>
      <c r="AV224" s="240"/>
      <c r="AW224" s="240"/>
      <c r="AX224" s="240"/>
      <c r="AY224" s="240"/>
      <c r="AZ224" s="240"/>
      <c r="BA224" s="240"/>
      <c r="BB224" s="249">
        <v>0</v>
      </c>
      <c r="BC224" s="240"/>
      <c r="BD224" s="240"/>
      <c r="BE224" s="240"/>
      <c r="BF224" s="240"/>
      <c r="BG224" s="240"/>
      <c r="BH224" s="240"/>
      <c r="BI224" s="249">
        <v>0</v>
      </c>
      <c r="BJ224" s="240"/>
      <c r="BK224" s="240"/>
      <c r="BL224" s="240"/>
      <c r="BM224" s="240"/>
      <c r="BN224" s="240"/>
      <c r="BO224" s="240"/>
      <c r="BP224" s="249">
        <v>1</v>
      </c>
      <c r="BQ224" s="240"/>
      <c r="BR224" s="240"/>
      <c r="BS224" s="240"/>
      <c r="BT224" s="240"/>
      <c r="BU224" s="240"/>
      <c r="BV224" s="240"/>
      <c r="BW224" s="249">
        <v>15</v>
      </c>
      <c r="BX224" s="240"/>
      <c r="BY224" s="240"/>
      <c r="BZ224" s="240"/>
      <c r="CA224" s="240"/>
      <c r="CB224" s="240"/>
      <c r="CC224" s="240"/>
      <c r="CD224" s="249">
        <v>27</v>
      </c>
      <c r="CE224" s="240"/>
      <c r="CF224" s="240"/>
      <c r="CG224" s="240"/>
      <c r="CH224" s="240"/>
      <c r="CI224" s="240"/>
      <c r="CJ224" s="240"/>
      <c r="CK224" s="249">
        <v>40</v>
      </c>
      <c r="CL224" s="240"/>
      <c r="CM224" s="240"/>
      <c r="CN224" s="240"/>
      <c r="CO224" s="240"/>
      <c r="CP224" s="240"/>
      <c r="CQ224" s="240"/>
      <c r="CR224" s="249">
        <v>24</v>
      </c>
      <c r="CS224" s="240"/>
      <c r="CT224" s="240"/>
      <c r="CU224" s="240"/>
      <c r="CV224" s="240"/>
      <c r="CW224" s="240"/>
      <c r="CX224" s="240"/>
      <c r="CY224" s="249">
        <v>20</v>
      </c>
      <c r="CZ224" s="240"/>
      <c r="DA224" s="240"/>
      <c r="DB224" s="240"/>
      <c r="DC224" s="240"/>
      <c r="DD224" s="240"/>
      <c r="DE224" s="240"/>
      <c r="DF224" s="249">
        <v>22</v>
      </c>
      <c r="DG224" s="240"/>
      <c r="DH224" s="240"/>
      <c r="DI224" s="240"/>
      <c r="DJ224" s="240"/>
      <c r="DK224" s="240"/>
      <c r="DL224" s="240"/>
      <c r="DM224" s="249">
        <v>9</v>
      </c>
      <c r="DN224" s="240"/>
      <c r="DO224" s="240"/>
      <c r="DP224" s="240"/>
      <c r="DQ224" s="240"/>
      <c r="DR224" s="240"/>
      <c r="DS224" s="240"/>
      <c r="DT224" s="249">
        <v>6</v>
      </c>
      <c r="DU224" s="240"/>
      <c r="DV224" s="240"/>
      <c r="DW224" s="240"/>
      <c r="DX224" s="240"/>
      <c r="DY224" s="240"/>
      <c r="DZ224" s="240"/>
      <c r="EA224" s="249">
        <v>5</v>
      </c>
      <c r="EB224" s="240"/>
      <c r="EC224" s="240"/>
      <c r="ED224" s="240"/>
      <c r="EE224" s="240"/>
      <c r="EF224" s="240"/>
      <c r="EG224" s="240"/>
      <c r="EH224" s="249">
        <v>2</v>
      </c>
      <c r="EI224" s="240"/>
      <c r="EJ224" s="240"/>
      <c r="EK224" s="240"/>
      <c r="EL224" s="240"/>
      <c r="EM224" s="240"/>
      <c r="EN224" s="240"/>
      <c r="EO224" s="249"/>
      <c r="EP224" s="240"/>
      <c r="EQ224" s="240"/>
      <c r="ER224" s="240"/>
      <c r="ES224" s="240"/>
      <c r="ET224" s="240"/>
      <c r="EU224" s="240"/>
      <c r="EV224" s="249"/>
      <c r="EW224" s="240"/>
      <c r="EX224" s="240"/>
      <c r="EY224" s="240"/>
      <c r="EZ224" s="240"/>
      <c r="FA224" s="240"/>
      <c r="FB224" s="240"/>
      <c r="FC224" s="252" t="str">
        <f t="shared" si="332"/>
        <v>Elsewhere</v>
      </c>
      <c r="FD224" s="269">
        <f t="shared" ref="FD224" si="337">FD232/FD$225</f>
        <v>3.8224248927038627E-3</v>
      </c>
      <c r="FE224" s="269"/>
      <c r="FF224" s="279">
        <f t="shared" si="331"/>
        <v>2.6155187445510027E-3</v>
      </c>
      <c r="FG224" s="247"/>
      <c r="FH224" s="247"/>
    </row>
    <row r="225" spans="1:164" s="136" customFormat="1" ht="15.75" customHeight="1" x14ac:dyDescent="0.25">
      <c r="A225" s="116"/>
      <c r="B225" s="116"/>
      <c r="C225" s="141" t="s">
        <v>2121</v>
      </c>
      <c r="D225" s="159"/>
      <c r="E225" s="159">
        <f>SUM(E219:E224)-E128</f>
        <v>0</v>
      </c>
      <c r="F225" s="159"/>
      <c r="G225" s="159"/>
      <c r="H225" s="159"/>
      <c r="I225" s="159"/>
      <c r="J225" s="159"/>
      <c r="K225" s="159"/>
      <c r="L225" s="159">
        <f>SUM(L219:L224)-L128</f>
        <v>0</v>
      </c>
      <c r="M225" s="159"/>
      <c r="N225" s="159"/>
      <c r="O225" s="159"/>
      <c r="P225" s="159"/>
      <c r="Q225" s="159"/>
      <c r="R225" s="159"/>
      <c r="S225" s="159">
        <f>SUM(S219:S224)-S128</f>
        <v>0</v>
      </c>
      <c r="T225" s="159"/>
      <c r="U225" s="159"/>
      <c r="V225" s="159"/>
      <c r="W225" s="159"/>
      <c r="X225" s="159"/>
      <c r="Y225" s="159"/>
      <c r="Z225" s="159">
        <f>SUM(Z219:Z224)-Z128</f>
        <v>0</v>
      </c>
      <c r="AA225" s="159"/>
      <c r="AB225" s="159"/>
      <c r="AC225" s="159"/>
      <c r="AD225" s="159"/>
      <c r="AE225" s="159"/>
      <c r="AF225" s="159"/>
      <c r="AG225" s="159">
        <f>SUM(AG219:AG224)-AG128</f>
        <v>0</v>
      </c>
      <c r="AH225" s="159"/>
      <c r="AI225" s="159"/>
      <c r="AJ225" s="159"/>
      <c r="AK225" s="159"/>
      <c r="AL225" s="159"/>
      <c r="AM225" s="159"/>
      <c r="AN225" s="159">
        <f>SUM(AN219:AN224)-AN128</f>
        <v>0</v>
      </c>
      <c r="AO225" s="159"/>
      <c r="AP225" s="159"/>
      <c r="AQ225" s="159"/>
      <c r="AR225" s="159"/>
      <c r="AS225" s="159"/>
      <c r="AT225" s="159"/>
      <c r="AU225" s="159">
        <f>SUM(AU219:AU224)-AU128</f>
        <v>0</v>
      </c>
      <c r="AV225" s="159"/>
      <c r="AW225" s="159"/>
      <c r="AX225" s="159"/>
      <c r="AY225" s="159"/>
      <c r="AZ225" s="159"/>
      <c r="BA225" s="159"/>
      <c r="BB225" s="159">
        <f>SUM(BB219:BB224)-BB128</f>
        <v>0</v>
      </c>
      <c r="BC225" s="159"/>
      <c r="BD225" s="159"/>
      <c r="BE225" s="159"/>
      <c r="BF225" s="159"/>
      <c r="BG225" s="159"/>
      <c r="BH225" s="159"/>
      <c r="BI225" s="159">
        <f>SUM(BI219:BI224)-BI128</f>
        <v>0</v>
      </c>
      <c r="BJ225" s="159"/>
      <c r="BK225" s="159"/>
      <c r="BL225" s="159"/>
      <c r="BM225" s="159"/>
      <c r="BN225" s="159"/>
      <c r="BO225" s="159"/>
      <c r="BP225" s="159">
        <f>SUM(BP219:BP224)-BP128</f>
        <v>0</v>
      </c>
      <c r="BQ225" s="159"/>
      <c r="BR225" s="159"/>
      <c r="BS225" s="159"/>
      <c r="BT225" s="159"/>
      <c r="BU225" s="159"/>
      <c r="BV225" s="159"/>
      <c r="BW225" s="159">
        <f>SUM(BW219:BW224)-BW128</f>
        <v>0</v>
      </c>
      <c r="BX225" s="159"/>
      <c r="BY225" s="159"/>
      <c r="BZ225" s="159"/>
      <c r="CA225" s="159"/>
      <c r="CB225" s="159"/>
      <c r="CC225" s="159"/>
      <c r="CD225" s="159">
        <f>SUM(CD219:CD224)-CD128</f>
        <v>0</v>
      </c>
      <c r="CE225" s="159"/>
      <c r="CF225" s="159"/>
      <c r="CG225" s="159"/>
      <c r="CH225" s="159"/>
      <c r="CI225" s="159"/>
      <c r="CJ225" s="159"/>
      <c r="CK225" s="159">
        <f>SUM(CK219:CK224)-CK128</f>
        <v>0</v>
      </c>
      <c r="CL225" s="159"/>
      <c r="CM225" s="159"/>
      <c r="CN225" s="159"/>
      <c r="CO225" s="159"/>
      <c r="CP225" s="159"/>
      <c r="CQ225" s="159"/>
      <c r="CR225" s="159">
        <f>SUM(CR219:CR224)-CR128</f>
        <v>0</v>
      </c>
      <c r="CS225" s="159"/>
      <c r="CT225" s="159"/>
      <c r="CU225" s="159"/>
      <c r="CV225" s="159"/>
      <c r="CW225" s="159"/>
      <c r="CX225" s="159"/>
      <c r="CY225" s="159">
        <f>SUM(CY219:CY224)-CY128</f>
        <v>0</v>
      </c>
      <c r="CZ225" s="159"/>
      <c r="DA225" s="159"/>
      <c r="DB225" s="159"/>
      <c r="DC225" s="159"/>
      <c r="DD225" s="159"/>
      <c r="DE225" s="159"/>
      <c r="DF225" s="159">
        <f>SUM(DF219:DF224)-DF128</f>
        <v>0</v>
      </c>
      <c r="DG225" s="159"/>
      <c r="DH225" s="159"/>
      <c r="DI225" s="159"/>
      <c r="DJ225" s="159"/>
      <c r="DK225" s="159"/>
      <c r="DL225" s="159"/>
      <c r="DM225" s="159">
        <f>SUM(DM219:DM224)-DM128</f>
        <v>0</v>
      </c>
      <c r="DN225" s="159"/>
      <c r="DO225" s="159"/>
      <c r="DP225" s="159"/>
      <c r="DQ225" s="159"/>
      <c r="DR225" s="159"/>
      <c r="DS225" s="159"/>
      <c r="DT225" s="159">
        <f>SUM(DT219:DT224)-DT128</f>
        <v>0</v>
      </c>
      <c r="DU225" s="159"/>
      <c r="DV225" s="159"/>
      <c r="DW225" s="159"/>
      <c r="DX225" s="159"/>
      <c r="DY225" s="159"/>
      <c r="DZ225" s="159"/>
      <c r="EA225" s="159">
        <f>SUM(EA219:EA224)-EA128</f>
        <v>0</v>
      </c>
      <c r="EB225" s="159"/>
      <c r="EC225" s="159"/>
      <c r="ED225" s="159"/>
      <c r="EE225" s="159"/>
      <c r="EF225" s="159"/>
      <c r="EG225" s="159"/>
      <c r="EH225" s="159">
        <f>SUM(EH219:EH224)-EH128</f>
        <v>0</v>
      </c>
      <c r="EI225" s="159"/>
      <c r="EJ225" s="159"/>
      <c r="EK225" s="159"/>
      <c r="EL225" s="159"/>
      <c r="EM225" s="159"/>
      <c r="EN225" s="159"/>
      <c r="EO225" s="159"/>
      <c r="EP225" s="159"/>
      <c r="EQ225" s="159"/>
      <c r="ER225" s="159"/>
      <c r="ES225" s="159"/>
      <c r="ET225" s="159"/>
      <c r="EU225" s="159"/>
      <c r="EV225" s="159"/>
      <c r="EW225" s="159"/>
      <c r="EX225" s="159"/>
      <c r="EY225" s="159"/>
      <c r="EZ225" s="159"/>
      <c r="FA225" s="159"/>
      <c r="FB225" s="159"/>
      <c r="FC225" s="268" t="s">
        <v>2045</v>
      </c>
      <c r="FD225" s="284">
        <f>SUM(FD227:FD232)</f>
        <v>44736</v>
      </c>
      <c r="FE225" s="284"/>
      <c r="FF225" s="266">
        <f>SUM(FF227:FF232)</f>
        <v>2294</v>
      </c>
      <c r="FG225" s="261"/>
      <c r="FH225" s="247"/>
    </row>
    <row r="226" spans="1:164" s="136" customFormat="1" ht="15.75" customHeight="1" x14ac:dyDescent="0.25">
      <c r="A226" s="116"/>
      <c r="B226" s="116"/>
      <c r="C226" s="221"/>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6"/>
      <c r="AX226" s="116"/>
      <c r="AY226" s="116"/>
      <c r="AZ226" s="116"/>
      <c r="BA226" s="116"/>
      <c r="BB226" s="116"/>
      <c r="BC226" s="116"/>
      <c r="BD226" s="134"/>
      <c r="BE226" s="134"/>
      <c r="BF226" s="134"/>
      <c r="BG226" s="134"/>
      <c r="BH226" s="134"/>
      <c r="BI226" s="134"/>
      <c r="BJ226" s="134"/>
      <c r="BK226" s="134"/>
      <c r="BL226" s="134"/>
      <c r="BM226" s="134"/>
      <c r="BN226" s="134"/>
      <c r="BO226" s="134"/>
      <c r="BP226" s="134"/>
      <c r="BQ226" s="134"/>
      <c r="BR226" s="134"/>
      <c r="BS226" s="134"/>
      <c r="BT226" s="134"/>
      <c r="BU226" s="134"/>
      <c r="BV226" s="134"/>
      <c r="BW226" s="134"/>
      <c r="BX226" s="134"/>
      <c r="BY226" s="134"/>
      <c r="BZ226" s="134"/>
      <c r="CA226" s="134"/>
      <c r="CB226" s="134"/>
      <c r="CC226" s="134"/>
      <c r="CD226" s="134"/>
      <c r="CE226" s="134"/>
      <c r="CF226" s="134"/>
      <c r="CG226" s="134"/>
      <c r="CH226" s="134"/>
      <c r="CI226" s="134"/>
      <c r="CJ226" s="134"/>
      <c r="CK226" s="134"/>
      <c r="CL226" s="134"/>
      <c r="CM226" s="134"/>
      <c r="CN226" s="134"/>
      <c r="CO226" s="134"/>
      <c r="CP226" s="134"/>
      <c r="CQ226" s="134"/>
      <c r="CR226" s="134"/>
      <c r="CS226" s="134"/>
      <c r="CT226" s="134"/>
      <c r="CU226" s="134"/>
      <c r="CV226" s="134"/>
      <c r="CW226" s="134"/>
      <c r="CX226" s="134"/>
      <c r="CY226" s="134"/>
      <c r="CZ226" s="134"/>
      <c r="DA226" s="134"/>
      <c r="DB226" s="134"/>
      <c r="DC226" s="134"/>
      <c r="DD226" s="134"/>
      <c r="DE226" s="134"/>
      <c r="DF226" s="134"/>
      <c r="DG226" s="134"/>
      <c r="DH226" s="134"/>
      <c r="DI226" s="134"/>
      <c r="DJ226" s="134"/>
      <c r="DK226" s="134"/>
      <c r="DL226" s="134"/>
      <c r="DM226" s="134"/>
      <c r="DN226" s="134"/>
      <c r="DO226" s="134"/>
      <c r="DP226" s="134"/>
      <c r="DQ226" s="134"/>
      <c r="DR226" s="134"/>
      <c r="DS226" s="134"/>
      <c r="DT226" s="134"/>
      <c r="DU226" s="134"/>
      <c r="DV226" s="134"/>
      <c r="DW226" s="134"/>
      <c r="DX226" s="134"/>
      <c r="DY226" s="134"/>
      <c r="DZ226" s="134"/>
      <c r="EA226" s="134"/>
      <c r="EB226" s="134"/>
      <c r="EC226" s="134"/>
      <c r="ED226" s="134"/>
      <c r="EE226" s="134"/>
      <c r="EF226" s="134"/>
      <c r="EG226" s="134"/>
      <c r="EH226" s="134"/>
      <c r="EI226" s="134"/>
      <c r="EJ226" s="134"/>
      <c r="EK226" s="134"/>
      <c r="EL226" s="134"/>
      <c r="EM226" s="134"/>
      <c r="EN226" s="134"/>
      <c r="EO226" s="134"/>
      <c r="EP226" s="134"/>
      <c r="EQ226" s="134"/>
      <c r="ER226" s="134"/>
      <c r="ES226" s="134"/>
      <c r="ET226" s="134"/>
      <c r="EU226" s="134"/>
      <c r="EV226" s="134"/>
      <c r="EW226" s="134"/>
      <c r="EX226" s="134"/>
      <c r="EY226" s="134"/>
      <c r="EZ226" s="116"/>
      <c r="FA226" s="116"/>
      <c r="FB226" s="116"/>
      <c r="FC226" s="247"/>
      <c r="FD226" s="248" t="s">
        <v>2116</v>
      </c>
      <c r="FE226" s="388"/>
      <c r="FF226" s="248"/>
      <c r="FG226" s="247"/>
      <c r="FH226" s="247"/>
    </row>
    <row r="227" spans="1:164" s="136" customFormat="1" ht="15.75" customHeight="1" x14ac:dyDescent="0.25">
      <c r="A227" s="116"/>
      <c r="B227" s="117" t="s">
        <v>2125</v>
      </c>
      <c r="C227" s="237" t="s">
        <v>541</v>
      </c>
      <c r="D227" s="240"/>
      <c r="E227" s="249">
        <v>0</v>
      </c>
      <c r="F227" s="240"/>
      <c r="G227" s="240"/>
      <c r="H227" s="240"/>
      <c r="I227" s="240"/>
      <c r="J227" s="240"/>
      <c r="K227" s="240"/>
      <c r="L227" s="249">
        <v>0</v>
      </c>
      <c r="M227" s="240"/>
      <c r="N227" s="240"/>
      <c r="O227" s="240"/>
      <c r="P227" s="240"/>
      <c r="Q227" s="240"/>
      <c r="R227" s="240"/>
      <c r="S227" s="249">
        <v>0</v>
      </c>
      <c r="T227" s="240"/>
      <c r="U227" s="240"/>
      <c r="V227" s="240"/>
      <c r="W227" s="240"/>
      <c r="X227" s="240"/>
      <c r="Y227" s="240"/>
      <c r="Z227" s="249">
        <v>0</v>
      </c>
      <c r="AA227" s="240"/>
      <c r="AB227" s="240"/>
      <c r="AC227" s="240"/>
      <c r="AD227" s="240"/>
      <c r="AE227" s="240"/>
      <c r="AF227" s="240"/>
      <c r="AG227" s="249">
        <v>0</v>
      </c>
      <c r="AH227" s="240"/>
      <c r="AI227" s="240"/>
      <c r="AJ227" s="240"/>
      <c r="AK227" s="240"/>
      <c r="AL227" s="240"/>
      <c r="AM227" s="240"/>
      <c r="AN227" s="249">
        <v>0</v>
      </c>
      <c r="AO227" s="240"/>
      <c r="AP227" s="240"/>
      <c r="AQ227" s="240"/>
      <c r="AR227" s="240"/>
      <c r="AS227" s="240"/>
      <c r="AT227" s="240"/>
      <c r="AU227" s="249">
        <v>0</v>
      </c>
      <c r="AV227" s="240"/>
      <c r="AW227" s="240"/>
      <c r="AX227" s="240"/>
      <c r="AY227" s="240"/>
      <c r="AZ227" s="240"/>
      <c r="BA227" s="240"/>
      <c r="BB227" s="249">
        <v>0</v>
      </c>
      <c r="BC227" s="240"/>
      <c r="BD227" s="240"/>
      <c r="BE227" s="240"/>
      <c r="BF227" s="240"/>
      <c r="BG227" s="240"/>
      <c r="BH227" s="240"/>
      <c r="BI227" s="249">
        <v>0</v>
      </c>
      <c r="BJ227" s="240"/>
      <c r="BK227" s="240"/>
      <c r="BL227" s="240"/>
      <c r="BM227" s="240"/>
      <c r="BN227" s="240"/>
      <c r="BO227" s="240"/>
      <c r="BP227" s="249">
        <v>1</v>
      </c>
      <c r="BQ227" s="240"/>
      <c r="BR227" s="240"/>
      <c r="BS227" s="240"/>
      <c r="BT227" s="240"/>
      <c r="BU227" s="240"/>
      <c r="BV227" s="240"/>
      <c r="BW227" s="249">
        <v>9</v>
      </c>
      <c r="BX227" s="240"/>
      <c r="BY227" s="240"/>
      <c r="BZ227" s="240"/>
      <c r="CA227" s="240"/>
      <c r="CB227" s="240"/>
      <c r="CC227" s="240"/>
      <c r="CD227" s="249">
        <v>21</v>
      </c>
      <c r="CE227" s="240"/>
      <c r="CF227" s="240"/>
      <c r="CG227" s="240"/>
      <c r="CH227" s="240"/>
      <c r="CI227" s="240"/>
      <c r="CJ227" s="240"/>
      <c r="CK227" s="249">
        <v>18</v>
      </c>
      <c r="CL227" s="240"/>
      <c r="CM227" s="240"/>
      <c r="CN227" s="240"/>
      <c r="CO227" s="240"/>
      <c r="CP227" s="240"/>
      <c r="CQ227" s="240"/>
      <c r="CR227" s="249">
        <v>21</v>
      </c>
      <c r="CS227" s="240"/>
      <c r="CT227" s="240"/>
      <c r="CU227" s="240"/>
      <c r="CV227" s="240"/>
      <c r="CW227" s="240"/>
      <c r="CX227" s="240"/>
      <c r="CY227" s="249">
        <v>18</v>
      </c>
      <c r="CZ227" s="240"/>
      <c r="DA227" s="240"/>
      <c r="DB227" s="240"/>
      <c r="DC227" s="240"/>
      <c r="DD227" s="240"/>
      <c r="DE227" s="240"/>
      <c r="DF227" s="249">
        <v>8</v>
      </c>
      <c r="DG227" s="240"/>
      <c r="DH227" s="240"/>
      <c r="DI227" s="240"/>
      <c r="DJ227" s="240"/>
      <c r="DK227" s="240"/>
      <c r="DL227" s="240"/>
      <c r="DM227" s="249">
        <v>4</v>
      </c>
      <c r="DN227" s="240"/>
      <c r="DO227" s="240"/>
      <c r="DP227" s="240"/>
      <c r="DQ227" s="240"/>
      <c r="DR227" s="240"/>
      <c r="DS227" s="240"/>
      <c r="DT227" s="249">
        <v>8</v>
      </c>
      <c r="DU227" s="240"/>
      <c r="DV227" s="240"/>
      <c r="DW227" s="240"/>
      <c r="DX227" s="240"/>
      <c r="DY227" s="240"/>
      <c r="DZ227" s="240"/>
      <c r="EA227" s="249">
        <v>6</v>
      </c>
      <c r="EB227" s="240"/>
      <c r="EC227" s="240"/>
      <c r="ED227" s="240"/>
      <c r="EE227" s="240"/>
      <c r="EF227" s="240"/>
      <c r="EG227" s="240"/>
      <c r="EH227" s="249">
        <v>3</v>
      </c>
      <c r="EI227" s="240"/>
      <c r="EJ227" s="240"/>
      <c r="EK227" s="240"/>
      <c r="EL227" s="240"/>
      <c r="EM227" s="240"/>
      <c r="EN227" s="240"/>
      <c r="EO227" s="249"/>
      <c r="EP227" s="240"/>
      <c r="EQ227" s="240"/>
      <c r="ER227" s="240"/>
      <c r="ES227" s="240"/>
      <c r="ET227" s="240"/>
      <c r="EU227" s="240"/>
      <c r="EV227" s="249"/>
      <c r="EW227" s="240"/>
      <c r="EX227" s="240"/>
      <c r="EY227" s="240"/>
      <c r="EZ227" s="240"/>
      <c r="FA227" s="240"/>
      <c r="FB227" s="240"/>
      <c r="FC227" s="247" t="str">
        <f>C227</f>
        <v>Home</v>
      </c>
      <c r="FD227" s="263">
        <f>SUM(D219:FB219)</f>
        <v>2000</v>
      </c>
      <c r="FE227" s="263"/>
      <c r="FF227" s="263">
        <f>SUM(D227:FB227)</f>
        <v>117</v>
      </c>
      <c r="FG227" s="247"/>
      <c r="FH227" s="247"/>
    </row>
    <row r="228" spans="1:164" s="136" customFormat="1" ht="15.75" customHeight="1" x14ac:dyDescent="0.25">
      <c r="A228" s="116"/>
      <c r="B228" s="116"/>
      <c r="C228" s="281" t="s">
        <v>2118</v>
      </c>
      <c r="D228" s="240"/>
      <c r="E228" s="249">
        <v>0</v>
      </c>
      <c r="F228" s="240"/>
      <c r="G228" s="240"/>
      <c r="H228" s="240"/>
      <c r="I228" s="240"/>
      <c r="J228" s="240"/>
      <c r="K228" s="240"/>
      <c r="L228" s="249">
        <v>0</v>
      </c>
      <c r="M228" s="240"/>
      <c r="N228" s="240"/>
      <c r="O228" s="240"/>
      <c r="P228" s="240"/>
      <c r="Q228" s="240"/>
      <c r="R228" s="240"/>
      <c r="S228" s="249">
        <v>0</v>
      </c>
      <c r="T228" s="240"/>
      <c r="U228" s="240"/>
      <c r="V228" s="240"/>
      <c r="W228" s="240"/>
      <c r="X228" s="240"/>
      <c r="Y228" s="240"/>
      <c r="Z228" s="249">
        <v>0</v>
      </c>
      <c r="AA228" s="240"/>
      <c r="AB228" s="240"/>
      <c r="AC228" s="240"/>
      <c r="AD228" s="240"/>
      <c r="AE228" s="240"/>
      <c r="AF228" s="240"/>
      <c r="AG228" s="249">
        <v>0</v>
      </c>
      <c r="AH228" s="240"/>
      <c r="AI228" s="240"/>
      <c r="AJ228" s="240"/>
      <c r="AK228" s="240"/>
      <c r="AL228" s="240"/>
      <c r="AM228" s="240"/>
      <c r="AN228" s="249">
        <v>0</v>
      </c>
      <c r="AO228" s="240"/>
      <c r="AP228" s="240"/>
      <c r="AQ228" s="240"/>
      <c r="AR228" s="240"/>
      <c r="AS228" s="240"/>
      <c r="AT228" s="240"/>
      <c r="AU228" s="249">
        <v>0</v>
      </c>
      <c r="AV228" s="240"/>
      <c r="AW228" s="240"/>
      <c r="AX228" s="240"/>
      <c r="AY228" s="240"/>
      <c r="AZ228" s="240"/>
      <c r="BA228" s="240"/>
      <c r="BB228" s="249">
        <v>0</v>
      </c>
      <c r="BC228" s="240"/>
      <c r="BD228" s="240"/>
      <c r="BE228" s="240"/>
      <c r="BF228" s="240"/>
      <c r="BG228" s="240"/>
      <c r="BH228" s="240"/>
      <c r="BI228" s="249">
        <v>2</v>
      </c>
      <c r="BJ228" s="240"/>
      <c r="BK228" s="240"/>
      <c r="BL228" s="240"/>
      <c r="BM228" s="240"/>
      <c r="BN228" s="240"/>
      <c r="BO228" s="240"/>
      <c r="BP228" s="249">
        <v>19</v>
      </c>
      <c r="BQ228" s="240"/>
      <c r="BR228" s="240"/>
      <c r="BS228" s="240"/>
      <c r="BT228" s="240"/>
      <c r="BU228" s="240"/>
      <c r="BV228" s="240"/>
      <c r="BW228" s="249">
        <v>115</v>
      </c>
      <c r="BX228" s="240"/>
      <c r="BY228" s="240"/>
      <c r="BZ228" s="240"/>
      <c r="CA228" s="240"/>
      <c r="CB228" s="240"/>
      <c r="CC228" s="240"/>
      <c r="CD228" s="249">
        <v>222</v>
      </c>
      <c r="CE228" s="240"/>
      <c r="CF228" s="240"/>
      <c r="CG228" s="240"/>
      <c r="CH228" s="240"/>
      <c r="CI228" s="240"/>
      <c r="CJ228" s="240"/>
      <c r="CK228" s="249">
        <v>264</v>
      </c>
      <c r="CL228" s="240"/>
      <c r="CM228" s="240"/>
      <c r="CN228" s="240"/>
      <c r="CO228" s="240"/>
      <c r="CP228" s="240"/>
      <c r="CQ228" s="240"/>
      <c r="CR228" s="249">
        <v>260</v>
      </c>
      <c r="CS228" s="240"/>
      <c r="CT228" s="240"/>
      <c r="CU228" s="240"/>
      <c r="CV228" s="240"/>
      <c r="CW228" s="240"/>
      <c r="CX228" s="240"/>
      <c r="CY228" s="249">
        <v>166</v>
      </c>
      <c r="CZ228" s="240"/>
      <c r="DA228" s="240"/>
      <c r="DB228" s="240"/>
      <c r="DC228" s="240"/>
      <c r="DD228" s="240"/>
      <c r="DE228" s="240"/>
      <c r="DF228" s="249">
        <v>124</v>
      </c>
      <c r="DG228" s="240"/>
      <c r="DH228" s="240"/>
      <c r="DI228" s="240"/>
      <c r="DJ228" s="240"/>
      <c r="DK228" s="240"/>
      <c r="DL228" s="240"/>
      <c r="DM228" s="249">
        <v>105</v>
      </c>
      <c r="DN228" s="240"/>
      <c r="DO228" s="240"/>
      <c r="DP228" s="240"/>
      <c r="DQ228" s="240"/>
      <c r="DR228" s="240"/>
      <c r="DS228" s="240"/>
      <c r="DT228" s="249">
        <v>82</v>
      </c>
      <c r="DU228" s="240"/>
      <c r="DV228" s="240"/>
      <c r="DW228" s="240"/>
      <c r="DX228" s="240"/>
      <c r="DY228" s="240"/>
      <c r="DZ228" s="240"/>
      <c r="EA228" s="249">
        <v>60</v>
      </c>
      <c r="EB228" s="240"/>
      <c r="EC228" s="240"/>
      <c r="ED228" s="240"/>
      <c r="EE228" s="240"/>
      <c r="EF228" s="240"/>
      <c r="EG228" s="240"/>
      <c r="EH228" s="249">
        <v>68</v>
      </c>
      <c r="EI228" s="240"/>
      <c r="EJ228" s="240"/>
      <c r="EK228" s="240"/>
      <c r="EL228" s="240"/>
      <c r="EM228" s="240"/>
      <c r="EN228" s="240"/>
      <c r="EO228" s="249"/>
      <c r="EP228" s="240"/>
      <c r="EQ228" s="240"/>
      <c r="ER228" s="240"/>
      <c r="ES228" s="240"/>
      <c r="ET228" s="240"/>
      <c r="EU228" s="240"/>
      <c r="EV228" s="249"/>
      <c r="EW228" s="240"/>
      <c r="EX228" s="240"/>
      <c r="EY228" s="240"/>
      <c r="EZ228" s="240"/>
      <c r="FA228" s="240"/>
      <c r="FB228" s="240"/>
      <c r="FC228" s="247" t="str">
        <f t="shared" ref="FC228:FC232" si="338">C228</f>
        <v>Hospital (acute or community, not psychiatric)</v>
      </c>
      <c r="FD228" s="263">
        <f t="shared" ref="FD228:FD232" si="339">SUM(D220:FB220)</f>
        <v>28412</v>
      </c>
      <c r="FE228" s="263"/>
      <c r="FF228" s="263">
        <f t="shared" ref="FF228:FF232" si="340">SUM(D228:FB228)</f>
        <v>1487</v>
      </c>
      <c r="FG228" s="247"/>
      <c r="FH228" s="247"/>
    </row>
    <row r="229" spans="1:164" s="136" customFormat="1" ht="15.75" customHeight="1" x14ac:dyDescent="0.25">
      <c r="A229" s="116"/>
      <c r="B229" s="116"/>
      <c r="C229" s="237" t="s">
        <v>542</v>
      </c>
      <c r="D229" s="240"/>
      <c r="E229" s="249">
        <v>0</v>
      </c>
      <c r="F229" s="240"/>
      <c r="G229" s="240"/>
      <c r="H229" s="240"/>
      <c r="I229" s="240"/>
      <c r="J229" s="240"/>
      <c r="K229" s="240"/>
      <c r="L229" s="249">
        <v>0</v>
      </c>
      <c r="M229" s="240"/>
      <c r="N229" s="240"/>
      <c r="O229" s="240"/>
      <c r="P229" s="240"/>
      <c r="Q229" s="240"/>
      <c r="R229" s="240"/>
      <c r="S229" s="249">
        <v>0</v>
      </c>
      <c r="T229" s="240"/>
      <c r="U229" s="240"/>
      <c r="V229" s="240"/>
      <c r="W229" s="240"/>
      <c r="X229" s="240"/>
      <c r="Y229" s="240"/>
      <c r="Z229" s="249">
        <v>0</v>
      </c>
      <c r="AA229" s="240"/>
      <c r="AB229" s="240"/>
      <c r="AC229" s="240"/>
      <c r="AD229" s="240"/>
      <c r="AE229" s="240"/>
      <c r="AF229" s="240"/>
      <c r="AG229" s="249">
        <v>0</v>
      </c>
      <c r="AH229" s="240"/>
      <c r="AI229" s="240"/>
      <c r="AJ229" s="240"/>
      <c r="AK229" s="240"/>
      <c r="AL229" s="240"/>
      <c r="AM229" s="240"/>
      <c r="AN229" s="249">
        <v>0</v>
      </c>
      <c r="AO229" s="240"/>
      <c r="AP229" s="240"/>
      <c r="AQ229" s="240"/>
      <c r="AR229" s="240"/>
      <c r="AS229" s="240"/>
      <c r="AT229" s="240"/>
      <c r="AU229" s="249">
        <v>0</v>
      </c>
      <c r="AV229" s="240"/>
      <c r="AW229" s="240"/>
      <c r="AX229" s="240"/>
      <c r="AY229" s="240"/>
      <c r="AZ229" s="240"/>
      <c r="BA229" s="240"/>
      <c r="BB229" s="249">
        <v>0</v>
      </c>
      <c r="BC229" s="240"/>
      <c r="BD229" s="240"/>
      <c r="BE229" s="240"/>
      <c r="BF229" s="240"/>
      <c r="BG229" s="240"/>
      <c r="BH229" s="240"/>
      <c r="BI229" s="249">
        <v>0</v>
      </c>
      <c r="BJ229" s="240"/>
      <c r="BK229" s="240"/>
      <c r="BL229" s="240"/>
      <c r="BM229" s="240"/>
      <c r="BN229" s="240"/>
      <c r="BO229" s="240"/>
      <c r="BP229" s="249">
        <v>0</v>
      </c>
      <c r="BQ229" s="240"/>
      <c r="BR229" s="240"/>
      <c r="BS229" s="240"/>
      <c r="BT229" s="240"/>
      <c r="BU229" s="240"/>
      <c r="BV229" s="240"/>
      <c r="BW229" s="249">
        <v>2</v>
      </c>
      <c r="BX229" s="240"/>
      <c r="BY229" s="240"/>
      <c r="BZ229" s="240"/>
      <c r="CA229" s="240"/>
      <c r="CB229" s="240"/>
      <c r="CC229" s="240"/>
      <c r="CD229" s="249">
        <v>3</v>
      </c>
      <c r="CE229" s="240"/>
      <c r="CF229" s="240"/>
      <c r="CG229" s="240"/>
      <c r="CH229" s="240"/>
      <c r="CI229" s="240"/>
      <c r="CJ229" s="240"/>
      <c r="CK229" s="249">
        <v>0</v>
      </c>
      <c r="CL229" s="240"/>
      <c r="CM229" s="240"/>
      <c r="CN229" s="240"/>
      <c r="CO229" s="240"/>
      <c r="CP229" s="240"/>
      <c r="CQ229" s="240"/>
      <c r="CR229" s="249">
        <v>3</v>
      </c>
      <c r="CS229" s="240"/>
      <c r="CT229" s="240"/>
      <c r="CU229" s="240"/>
      <c r="CV229" s="240"/>
      <c r="CW229" s="240"/>
      <c r="CX229" s="240"/>
      <c r="CY229" s="249">
        <v>1</v>
      </c>
      <c r="CZ229" s="240"/>
      <c r="DA229" s="240"/>
      <c r="DB229" s="240"/>
      <c r="DC229" s="240"/>
      <c r="DD229" s="240"/>
      <c r="DE229" s="240"/>
      <c r="DF229" s="249">
        <v>2</v>
      </c>
      <c r="DG229" s="240"/>
      <c r="DH229" s="240"/>
      <c r="DI229" s="240"/>
      <c r="DJ229" s="240"/>
      <c r="DK229" s="240"/>
      <c r="DL229" s="240"/>
      <c r="DM229" s="249">
        <v>1</v>
      </c>
      <c r="DN229" s="240"/>
      <c r="DO229" s="240"/>
      <c r="DP229" s="240"/>
      <c r="DQ229" s="240"/>
      <c r="DR229" s="240"/>
      <c r="DS229" s="240"/>
      <c r="DT229" s="249">
        <v>0</v>
      </c>
      <c r="DU229" s="240"/>
      <c r="DV229" s="240"/>
      <c r="DW229" s="240"/>
      <c r="DX229" s="240"/>
      <c r="DY229" s="240"/>
      <c r="DZ229" s="240"/>
      <c r="EA229" s="249">
        <v>2</v>
      </c>
      <c r="EB229" s="240"/>
      <c r="EC229" s="240"/>
      <c r="ED229" s="240"/>
      <c r="EE229" s="240"/>
      <c r="EF229" s="240"/>
      <c r="EG229" s="240"/>
      <c r="EH229" s="249">
        <v>0</v>
      </c>
      <c r="EI229" s="240"/>
      <c r="EJ229" s="240"/>
      <c r="EK229" s="240"/>
      <c r="EL229" s="240"/>
      <c r="EM229" s="240"/>
      <c r="EN229" s="240"/>
      <c r="EO229" s="249"/>
      <c r="EP229" s="240"/>
      <c r="EQ229" s="240"/>
      <c r="ER229" s="240"/>
      <c r="ES229" s="240"/>
      <c r="ET229" s="240"/>
      <c r="EU229" s="240"/>
      <c r="EV229" s="249"/>
      <c r="EW229" s="240"/>
      <c r="EX229" s="240"/>
      <c r="EY229" s="240"/>
      <c r="EZ229" s="240"/>
      <c r="FA229" s="240"/>
      <c r="FB229" s="240"/>
      <c r="FC229" s="247" t="str">
        <f t="shared" si="338"/>
        <v>Hospice</v>
      </c>
      <c r="FD229" s="263">
        <f t="shared" si="339"/>
        <v>619</v>
      </c>
      <c r="FE229" s="263"/>
      <c r="FF229" s="263">
        <f t="shared" si="340"/>
        <v>14</v>
      </c>
      <c r="FG229" s="247"/>
      <c r="FH229" s="247"/>
    </row>
    <row r="230" spans="1:164" s="136" customFormat="1" ht="15.75" customHeight="1" x14ac:dyDescent="0.25">
      <c r="A230" s="116"/>
      <c r="B230" s="116"/>
      <c r="C230" s="237" t="s">
        <v>2119</v>
      </c>
      <c r="D230" s="240"/>
      <c r="E230" s="249">
        <v>0</v>
      </c>
      <c r="F230" s="240"/>
      <c r="G230" s="240"/>
      <c r="H230" s="240"/>
      <c r="I230" s="240"/>
      <c r="J230" s="240"/>
      <c r="K230" s="240"/>
      <c r="L230" s="249">
        <v>0</v>
      </c>
      <c r="M230" s="240"/>
      <c r="N230" s="240"/>
      <c r="O230" s="240"/>
      <c r="P230" s="240"/>
      <c r="Q230" s="240"/>
      <c r="R230" s="240"/>
      <c r="S230" s="249">
        <v>0</v>
      </c>
      <c r="T230" s="240"/>
      <c r="U230" s="240"/>
      <c r="V230" s="240"/>
      <c r="W230" s="240"/>
      <c r="X230" s="240"/>
      <c r="Y230" s="240"/>
      <c r="Z230" s="249">
        <v>0</v>
      </c>
      <c r="AA230" s="240"/>
      <c r="AB230" s="240"/>
      <c r="AC230" s="240"/>
      <c r="AD230" s="240"/>
      <c r="AE230" s="240"/>
      <c r="AF230" s="240"/>
      <c r="AG230" s="249">
        <v>0</v>
      </c>
      <c r="AH230" s="240"/>
      <c r="AI230" s="240"/>
      <c r="AJ230" s="240"/>
      <c r="AK230" s="240"/>
      <c r="AL230" s="240"/>
      <c r="AM230" s="240"/>
      <c r="AN230" s="249">
        <v>0</v>
      </c>
      <c r="AO230" s="240"/>
      <c r="AP230" s="240"/>
      <c r="AQ230" s="240"/>
      <c r="AR230" s="240"/>
      <c r="AS230" s="240"/>
      <c r="AT230" s="240"/>
      <c r="AU230" s="249">
        <v>0</v>
      </c>
      <c r="AV230" s="240"/>
      <c r="AW230" s="240"/>
      <c r="AX230" s="240"/>
      <c r="AY230" s="240"/>
      <c r="AZ230" s="240"/>
      <c r="BA230" s="240"/>
      <c r="BB230" s="249">
        <v>0</v>
      </c>
      <c r="BC230" s="240"/>
      <c r="BD230" s="240"/>
      <c r="BE230" s="240"/>
      <c r="BF230" s="240"/>
      <c r="BG230" s="240"/>
      <c r="BH230" s="240"/>
      <c r="BI230" s="249">
        <v>0</v>
      </c>
      <c r="BJ230" s="240"/>
      <c r="BK230" s="240"/>
      <c r="BL230" s="240"/>
      <c r="BM230" s="240"/>
      <c r="BN230" s="240"/>
      <c r="BO230" s="240"/>
      <c r="BP230" s="249">
        <v>1</v>
      </c>
      <c r="BQ230" s="240"/>
      <c r="BR230" s="240"/>
      <c r="BS230" s="240"/>
      <c r="BT230" s="240"/>
      <c r="BU230" s="240"/>
      <c r="BV230" s="240"/>
      <c r="BW230" s="249">
        <v>8</v>
      </c>
      <c r="BX230" s="240"/>
      <c r="BY230" s="240"/>
      <c r="BZ230" s="240"/>
      <c r="CA230" s="240"/>
      <c r="CB230" s="240"/>
      <c r="CC230" s="240"/>
      <c r="CD230" s="249">
        <v>56</v>
      </c>
      <c r="CE230" s="240"/>
      <c r="CF230" s="240"/>
      <c r="CG230" s="240"/>
      <c r="CH230" s="240"/>
      <c r="CI230" s="240"/>
      <c r="CJ230" s="240"/>
      <c r="CK230" s="249">
        <v>119</v>
      </c>
      <c r="CL230" s="240"/>
      <c r="CM230" s="240"/>
      <c r="CN230" s="240"/>
      <c r="CO230" s="240"/>
      <c r="CP230" s="240"/>
      <c r="CQ230" s="240"/>
      <c r="CR230" s="249">
        <v>125</v>
      </c>
      <c r="CS230" s="240"/>
      <c r="CT230" s="240"/>
      <c r="CU230" s="240"/>
      <c r="CV230" s="240"/>
      <c r="CW230" s="240"/>
      <c r="CX230" s="240"/>
      <c r="CY230" s="249">
        <v>94</v>
      </c>
      <c r="CZ230" s="240"/>
      <c r="DA230" s="240"/>
      <c r="DB230" s="240"/>
      <c r="DC230" s="240"/>
      <c r="DD230" s="240"/>
      <c r="DE230" s="240"/>
      <c r="DF230" s="249">
        <v>76</v>
      </c>
      <c r="DG230" s="240"/>
      <c r="DH230" s="240"/>
      <c r="DI230" s="240"/>
      <c r="DJ230" s="240"/>
      <c r="DK230" s="240"/>
      <c r="DL230" s="240"/>
      <c r="DM230" s="249">
        <v>67</v>
      </c>
      <c r="DN230" s="240"/>
      <c r="DO230" s="240"/>
      <c r="DP230" s="240"/>
      <c r="DQ230" s="240"/>
      <c r="DR230" s="240"/>
      <c r="DS230" s="240"/>
      <c r="DT230" s="249">
        <v>44</v>
      </c>
      <c r="DU230" s="240"/>
      <c r="DV230" s="240"/>
      <c r="DW230" s="240"/>
      <c r="DX230" s="240"/>
      <c r="DY230" s="240"/>
      <c r="DZ230" s="240"/>
      <c r="EA230" s="249">
        <v>35</v>
      </c>
      <c r="EB230" s="240"/>
      <c r="EC230" s="240"/>
      <c r="ED230" s="240"/>
      <c r="EE230" s="240"/>
      <c r="EF230" s="240"/>
      <c r="EG230" s="240"/>
      <c r="EH230" s="249">
        <v>28</v>
      </c>
      <c r="EI230" s="240"/>
      <c r="EJ230" s="240"/>
      <c r="EK230" s="240"/>
      <c r="EL230" s="240"/>
      <c r="EM230" s="240"/>
      <c r="EN230" s="240"/>
      <c r="EO230" s="249"/>
      <c r="EP230" s="240"/>
      <c r="EQ230" s="240"/>
      <c r="ER230" s="240"/>
      <c r="ES230" s="240"/>
      <c r="ET230" s="240"/>
      <c r="EU230" s="240"/>
      <c r="EV230" s="249"/>
      <c r="EW230" s="240"/>
      <c r="EX230" s="240"/>
      <c r="EY230" s="240"/>
      <c r="EZ230" s="240"/>
      <c r="FA230" s="240"/>
      <c r="FB230" s="240"/>
      <c r="FC230" s="247" t="str">
        <f t="shared" si="338"/>
        <v>Care Home</v>
      </c>
      <c r="FD230" s="263">
        <f t="shared" si="339"/>
        <v>13336</v>
      </c>
      <c r="FE230" s="263"/>
      <c r="FF230" s="263">
        <f t="shared" si="340"/>
        <v>653</v>
      </c>
      <c r="FG230" s="247"/>
      <c r="FH230" s="247"/>
    </row>
    <row r="231" spans="1:164" s="136" customFormat="1" ht="15.75" customHeight="1" x14ac:dyDescent="0.25">
      <c r="A231" s="116"/>
      <c r="B231" s="116"/>
      <c r="C231" s="237" t="s">
        <v>544</v>
      </c>
      <c r="D231" s="240"/>
      <c r="E231" s="249">
        <v>0</v>
      </c>
      <c r="F231" s="240"/>
      <c r="G231" s="240"/>
      <c r="H231" s="240"/>
      <c r="I231" s="240"/>
      <c r="J231" s="240"/>
      <c r="K231" s="240"/>
      <c r="L231" s="249">
        <v>0</v>
      </c>
      <c r="M231" s="240"/>
      <c r="N231" s="240"/>
      <c r="O231" s="240"/>
      <c r="P231" s="240"/>
      <c r="Q231" s="240"/>
      <c r="R231" s="240"/>
      <c r="S231" s="249">
        <v>0</v>
      </c>
      <c r="T231" s="240"/>
      <c r="U231" s="240"/>
      <c r="V231" s="240"/>
      <c r="W231" s="240"/>
      <c r="X231" s="240"/>
      <c r="Y231" s="240"/>
      <c r="Z231" s="249">
        <v>0</v>
      </c>
      <c r="AA231" s="240"/>
      <c r="AB231" s="240"/>
      <c r="AC231" s="240"/>
      <c r="AD231" s="240"/>
      <c r="AE231" s="240"/>
      <c r="AF231" s="240"/>
      <c r="AG231" s="249">
        <v>0</v>
      </c>
      <c r="AH231" s="240"/>
      <c r="AI231" s="240"/>
      <c r="AJ231" s="240"/>
      <c r="AK231" s="240"/>
      <c r="AL231" s="240"/>
      <c r="AM231" s="240"/>
      <c r="AN231" s="249">
        <v>0</v>
      </c>
      <c r="AO231" s="240"/>
      <c r="AP231" s="240"/>
      <c r="AQ231" s="240"/>
      <c r="AR231" s="240"/>
      <c r="AS231" s="240"/>
      <c r="AT231" s="240"/>
      <c r="AU231" s="249">
        <v>0</v>
      </c>
      <c r="AV231" s="240"/>
      <c r="AW231" s="240"/>
      <c r="AX231" s="240"/>
      <c r="AY231" s="240"/>
      <c r="AZ231" s="240"/>
      <c r="BA231" s="240"/>
      <c r="BB231" s="249">
        <v>0</v>
      </c>
      <c r="BC231" s="240"/>
      <c r="BD231" s="240"/>
      <c r="BE231" s="240"/>
      <c r="BF231" s="240"/>
      <c r="BG231" s="240"/>
      <c r="BH231" s="240"/>
      <c r="BI231" s="249">
        <v>0</v>
      </c>
      <c r="BJ231" s="240"/>
      <c r="BK231" s="240"/>
      <c r="BL231" s="240"/>
      <c r="BM231" s="240"/>
      <c r="BN231" s="240"/>
      <c r="BO231" s="240"/>
      <c r="BP231" s="249">
        <v>0</v>
      </c>
      <c r="BQ231" s="240"/>
      <c r="BR231" s="240"/>
      <c r="BS231" s="240"/>
      <c r="BT231" s="240"/>
      <c r="BU231" s="240"/>
      <c r="BV231" s="240"/>
      <c r="BW231" s="249">
        <v>0</v>
      </c>
      <c r="BX231" s="240"/>
      <c r="BY231" s="240"/>
      <c r="BZ231" s="240"/>
      <c r="CA231" s="240"/>
      <c r="CB231" s="240"/>
      <c r="CC231" s="240"/>
      <c r="CD231" s="249">
        <v>1</v>
      </c>
      <c r="CE231" s="240"/>
      <c r="CF231" s="240"/>
      <c r="CG231" s="240"/>
      <c r="CH231" s="240"/>
      <c r="CI231" s="240"/>
      <c r="CJ231" s="240"/>
      <c r="CK231" s="249">
        <v>7</v>
      </c>
      <c r="CL231" s="240"/>
      <c r="CM231" s="240"/>
      <c r="CN231" s="240"/>
      <c r="CO231" s="240"/>
      <c r="CP231" s="240"/>
      <c r="CQ231" s="240"/>
      <c r="CR231" s="249">
        <v>4</v>
      </c>
      <c r="CS231" s="240"/>
      <c r="CT231" s="240"/>
      <c r="CU231" s="240"/>
      <c r="CV231" s="240"/>
      <c r="CW231" s="240"/>
      <c r="CX231" s="240"/>
      <c r="CY231" s="249">
        <v>1</v>
      </c>
      <c r="CZ231" s="240"/>
      <c r="DA231" s="240"/>
      <c r="DB231" s="240"/>
      <c r="DC231" s="240"/>
      <c r="DD231" s="240"/>
      <c r="DE231" s="240"/>
      <c r="DF231" s="249">
        <v>1</v>
      </c>
      <c r="DG231" s="240"/>
      <c r="DH231" s="240"/>
      <c r="DI231" s="240"/>
      <c r="DJ231" s="240"/>
      <c r="DK231" s="240"/>
      <c r="DL231" s="240"/>
      <c r="DM231" s="249">
        <v>2</v>
      </c>
      <c r="DN231" s="240"/>
      <c r="DO231" s="240"/>
      <c r="DP231" s="240"/>
      <c r="DQ231" s="240"/>
      <c r="DR231" s="240"/>
      <c r="DS231" s="240"/>
      <c r="DT231" s="249">
        <v>0</v>
      </c>
      <c r="DU231" s="240"/>
      <c r="DV231" s="240"/>
      <c r="DW231" s="240"/>
      <c r="DX231" s="240"/>
      <c r="DY231" s="240"/>
      <c r="DZ231" s="240"/>
      <c r="EA231" s="249">
        <v>1</v>
      </c>
      <c r="EB231" s="240"/>
      <c r="EC231" s="240"/>
      <c r="ED231" s="240"/>
      <c r="EE231" s="240"/>
      <c r="EF231" s="240"/>
      <c r="EG231" s="240"/>
      <c r="EH231" s="249">
        <v>0</v>
      </c>
      <c r="EI231" s="240"/>
      <c r="EJ231" s="240"/>
      <c r="EK231" s="240"/>
      <c r="EL231" s="240"/>
      <c r="EM231" s="240"/>
      <c r="EN231" s="240"/>
      <c r="EO231" s="249"/>
      <c r="EP231" s="240"/>
      <c r="EQ231" s="240"/>
      <c r="ER231" s="240"/>
      <c r="ES231" s="240"/>
      <c r="ET231" s="240"/>
      <c r="EU231" s="240"/>
      <c r="EV231" s="249"/>
      <c r="EW231" s="240"/>
      <c r="EX231" s="240"/>
      <c r="EY231" s="240"/>
      <c r="EZ231" s="240"/>
      <c r="FA231" s="240"/>
      <c r="FB231" s="240"/>
      <c r="FC231" s="247" t="str">
        <f t="shared" si="338"/>
        <v>Other communal establishment</v>
      </c>
      <c r="FD231" s="263">
        <f t="shared" si="339"/>
        <v>198</v>
      </c>
      <c r="FE231" s="263"/>
      <c r="FF231" s="263">
        <f t="shared" si="340"/>
        <v>17</v>
      </c>
      <c r="FG231" s="247"/>
      <c r="FH231" s="247"/>
    </row>
    <row r="232" spans="1:164" s="136" customFormat="1" ht="15.75" customHeight="1" x14ac:dyDescent="0.25">
      <c r="A232" s="116"/>
      <c r="B232" s="116"/>
      <c r="C232" s="237" t="s">
        <v>540</v>
      </c>
      <c r="D232" s="240"/>
      <c r="E232" s="249">
        <v>0</v>
      </c>
      <c r="F232" s="240"/>
      <c r="G232" s="240"/>
      <c r="H232" s="240"/>
      <c r="I232" s="240"/>
      <c r="J232" s="240"/>
      <c r="K232" s="240"/>
      <c r="L232" s="249">
        <v>0</v>
      </c>
      <c r="M232" s="240"/>
      <c r="N232" s="240"/>
      <c r="O232" s="240"/>
      <c r="P232" s="240"/>
      <c r="Q232" s="240"/>
      <c r="R232" s="240"/>
      <c r="S232" s="249">
        <v>0</v>
      </c>
      <c r="T232" s="240"/>
      <c r="U232" s="240"/>
      <c r="V232" s="240"/>
      <c r="W232" s="240"/>
      <c r="X232" s="240"/>
      <c r="Y232" s="240"/>
      <c r="Z232" s="249">
        <v>0</v>
      </c>
      <c r="AA232" s="240"/>
      <c r="AB232" s="240"/>
      <c r="AC232" s="240"/>
      <c r="AD232" s="240"/>
      <c r="AE232" s="240"/>
      <c r="AF232" s="240"/>
      <c r="AG232" s="249">
        <v>0</v>
      </c>
      <c r="AH232" s="240"/>
      <c r="AI232" s="240"/>
      <c r="AJ232" s="240"/>
      <c r="AK232" s="240"/>
      <c r="AL232" s="240"/>
      <c r="AM232" s="240"/>
      <c r="AN232" s="249">
        <v>0</v>
      </c>
      <c r="AO232" s="240"/>
      <c r="AP232" s="240"/>
      <c r="AQ232" s="240"/>
      <c r="AR232" s="240"/>
      <c r="AS232" s="240"/>
      <c r="AT232" s="240"/>
      <c r="AU232" s="249">
        <v>0</v>
      </c>
      <c r="AV232" s="240"/>
      <c r="AW232" s="240"/>
      <c r="AX232" s="240"/>
      <c r="AY232" s="240"/>
      <c r="AZ232" s="240"/>
      <c r="BA232" s="240"/>
      <c r="BB232" s="249">
        <v>0</v>
      </c>
      <c r="BC232" s="240"/>
      <c r="BD232" s="240"/>
      <c r="BE232" s="240"/>
      <c r="BF232" s="240"/>
      <c r="BG232" s="240"/>
      <c r="BH232" s="240"/>
      <c r="BI232" s="249">
        <v>0</v>
      </c>
      <c r="BJ232" s="240"/>
      <c r="BK232" s="240"/>
      <c r="BL232" s="240"/>
      <c r="BM232" s="240"/>
      <c r="BN232" s="240"/>
      <c r="BO232" s="240"/>
      <c r="BP232" s="249">
        <v>0</v>
      </c>
      <c r="BQ232" s="240"/>
      <c r="BR232" s="240"/>
      <c r="BS232" s="240"/>
      <c r="BT232" s="240"/>
      <c r="BU232" s="240"/>
      <c r="BV232" s="240"/>
      <c r="BW232" s="249">
        <v>0</v>
      </c>
      <c r="BX232" s="240"/>
      <c r="BY232" s="240"/>
      <c r="BZ232" s="240"/>
      <c r="CA232" s="240"/>
      <c r="CB232" s="240"/>
      <c r="CC232" s="240"/>
      <c r="CD232" s="249">
        <v>1</v>
      </c>
      <c r="CE232" s="240"/>
      <c r="CF232" s="240"/>
      <c r="CG232" s="240"/>
      <c r="CH232" s="240"/>
      <c r="CI232" s="240"/>
      <c r="CJ232" s="240"/>
      <c r="CK232" s="249">
        <v>1</v>
      </c>
      <c r="CL232" s="240"/>
      <c r="CM232" s="240"/>
      <c r="CN232" s="240"/>
      <c r="CO232" s="240"/>
      <c r="CP232" s="240"/>
      <c r="CQ232" s="240"/>
      <c r="CR232" s="249">
        <v>0</v>
      </c>
      <c r="CS232" s="240"/>
      <c r="CT232" s="240"/>
      <c r="CU232" s="240"/>
      <c r="CV232" s="240"/>
      <c r="CW232" s="240"/>
      <c r="CX232" s="240"/>
      <c r="CY232" s="249">
        <v>1</v>
      </c>
      <c r="CZ232" s="240"/>
      <c r="DA232" s="240"/>
      <c r="DB232" s="240"/>
      <c r="DC232" s="240"/>
      <c r="DD232" s="240"/>
      <c r="DE232" s="240"/>
      <c r="DF232" s="249">
        <v>0</v>
      </c>
      <c r="DG232" s="240"/>
      <c r="DH232" s="240"/>
      <c r="DI232" s="240"/>
      <c r="DJ232" s="240"/>
      <c r="DK232" s="240"/>
      <c r="DL232" s="240"/>
      <c r="DM232" s="249">
        <v>1</v>
      </c>
      <c r="DN232" s="240"/>
      <c r="DO232" s="240"/>
      <c r="DP232" s="240"/>
      <c r="DQ232" s="240"/>
      <c r="DR232" s="240"/>
      <c r="DS232" s="240"/>
      <c r="DT232" s="249">
        <v>0</v>
      </c>
      <c r="DU232" s="240"/>
      <c r="DV232" s="240"/>
      <c r="DW232" s="240"/>
      <c r="DX232" s="240"/>
      <c r="DY232" s="240"/>
      <c r="DZ232" s="240"/>
      <c r="EA232" s="249">
        <v>1</v>
      </c>
      <c r="EB232" s="240"/>
      <c r="EC232" s="240"/>
      <c r="ED232" s="240"/>
      <c r="EE232" s="240"/>
      <c r="EF232" s="240"/>
      <c r="EG232" s="240"/>
      <c r="EH232" s="249">
        <v>1</v>
      </c>
      <c r="EI232" s="240"/>
      <c r="EJ232" s="240"/>
      <c r="EK232" s="240"/>
      <c r="EL232" s="240"/>
      <c r="EM232" s="240"/>
      <c r="EN232" s="240"/>
      <c r="EO232" s="249"/>
      <c r="EP232" s="240"/>
      <c r="EQ232" s="240"/>
      <c r="ER232" s="240"/>
      <c r="ES232" s="240"/>
      <c r="ET232" s="240"/>
      <c r="EU232" s="240"/>
      <c r="EV232" s="249"/>
      <c r="EW232" s="240"/>
      <c r="EX232" s="240"/>
      <c r="EY232" s="240"/>
      <c r="EZ232" s="240"/>
      <c r="FA232" s="240"/>
      <c r="FB232" s="240"/>
      <c r="FC232" s="247" t="str">
        <f t="shared" si="338"/>
        <v>Elsewhere</v>
      </c>
      <c r="FD232" s="263">
        <f t="shared" si="339"/>
        <v>171</v>
      </c>
      <c r="FE232" s="263"/>
      <c r="FF232" s="263">
        <f t="shared" si="340"/>
        <v>6</v>
      </c>
      <c r="FG232" s="247"/>
      <c r="FH232" s="247"/>
    </row>
    <row r="233" spans="1:164" s="136" customFormat="1" ht="15.75" customHeight="1" x14ac:dyDescent="0.25">
      <c r="A233" s="116"/>
      <c r="B233" s="116"/>
      <c r="C233" s="141" t="s">
        <v>2122</v>
      </c>
      <c r="D233" s="159"/>
      <c r="E233" s="159">
        <f>SUM(E227:E232)-E129</f>
        <v>0</v>
      </c>
      <c r="F233" s="159"/>
      <c r="G233" s="159"/>
      <c r="H233" s="159"/>
      <c r="I233" s="159"/>
      <c r="J233" s="159"/>
      <c r="K233" s="159"/>
      <c r="L233" s="159">
        <f>SUM(L227:L232)-L129</f>
        <v>0</v>
      </c>
      <c r="M233" s="159"/>
      <c r="N233" s="159"/>
      <c r="O233" s="159"/>
      <c r="P233" s="159"/>
      <c r="Q233" s="159"/>
      <c r="R233" s="159"/>
      <c r="S233" s="159">
        <f>SUM(S227:S232)-S129</f>
        <v>0</v>
      </c>
      <c r="T233" s="159"/>
      <c r="U233" s="159"/>
      <c r="V233" s="159"/>
      <c r="W233" s="159"/>
      <c r="X233" s="159"/>
      <c r="Y233" s="159"/>
      <c r="Z233" s="159">
        <f>SUM(Z227:Z232)-Z129</f>
        <v>0</v>
      </c>
      <c r="AA233" s="159"/>
      <c r="AB233" s="159"/>
      <c r="AC233" s="159"/>
      <c r="AD233" s="159"/>
      <c r="AE233" s="159"/>
      <c r="AF233" s="159"/>
      <c r="AG233" s="159">
        <f>SUM(AG227:AG232)-AG129</f>
        <v>0</v>
      </c>
      <c r="AH233" s="159"/>
      <c r="AI233" s="159"/>
      <c r="AJ233" s="159"/>
      <c r="AK233" s="159"/>
      <c r="AL233" s="159"/>
      <c r="AM233" s="159"/>
      <c r="AN233" s="159">
        <f>SUM(AN227:AN232)-AN129</f>
        <v>0</v>
      </c>
      <c r="AO233" s="159"/>
      <c r="AP233" s="159"/>
      <c r="AQ233" s="159"/>
      <c r="AR233" s="159"/>
      <c r="AS233" s="159"/>
      <c r="AT233" s="159"/>
      <c r="AU233" s="159">
        <f>SUM(AU227:AU232)-AU129</f>
        <v>0</v>
      </c>
      <c r="AV233" s="159"/>
      <c r="AW233" s="159"/>
      <c r="AX233" s="159"/>
      <c r="AY233" s="159"/>
      <c r="AZ233" s="159"/>
      <c r="BA233" s="159"/>
      <c r="BB233" s="159">
        <f>SUM(BB227:BB232)-BB129</f>
        <v>0</v>
      </c>
      <c r="BC233" s="159"/>
      <c r="BD233" s="159"/>
      <c r="BE233" s="159"/>
      <c r="BF233" s="159"/>
      <c r="BG233" s="159"/>
      <c r="BH233" s="159"/>
      <c r="BI233" s="159">
        <f>SUM(BI227:BI232)-BI129</f>
        <v>0</v>
      </c>
      <c r="BJ233" s="159"/>
      <c r="BK233" s="159"/>
      <c r="BL233" s="159"/>
      <c r="BM233" s="159"/>
      <c r="BN233" s="159"/>
      <c r="BO233" s="159"/>
      <c r="BP233" s="159">
        <f>SUM(BP227:BP232)-BP129</f>
        <v>0</v>
      </c>
      <c r="BQ233" s="159"/>
      <c r="BR233" s="159"/>
      <c r="BS233" s="159"/>
      <c r="BT233" s="159"/>
      <c r="BU233" s="159"/>
      <c r="BV233" s="159"/>
      <c r="BW233" s="159">
        <f>SUM(BW227:BW232)-BW129</f>
        <v>0</v>
      </c>
      <c r="BX233" s="159"/>
      <c r="BY233" s="159"/>
      <c r="BZ233" s="159"/>
      <c r="CA233" s="159"/>
      <c r="CB233" s="159"/>
      <c r="CC233" s="159"/>
      <c r="CD233" s="159">
        <f>SUM(CD227:CD232)-CD129</f>
        <v>0</v>
      </c>
      <c r="CE233" s="159"/>
      <c r="CF233" s="159"/>
      <c r="CG233" s="159"/>
      <c r="CH233" s="159"/>
      <c r="CI233" s="159"/>
      <c r="CJ233" s="159"/>
      <c r="CK233" s="159">
        <f>SUM(CK227:CK232)-CK129</f>
        <v>0</v>
      </c>
      <c r="CL233" s="159"/>
      <c r="CM233" s="159"/>
      <c r="CN233" s="159"/>
      <c r="CO233" s="159"/>
      <c r="CP233" s="159"/>
      <c r="CQ233" s="159"/>
      <c r="CR233" s="159">
        <f>SUM(CR227:CR232)-CR129</f>
        <v>0</v>
      </c>
      <c r="CS233" s="159"/>
      <c r="CT233" s="159"/>
      <c r="CU233" s="159"/>
      <c r="CV233" s="159"/>
      <c r="CW233" s="159"/>
      <c r="CX233" s="159"/>
      <c r="CY233" s="159">
        <f>SUM(CY227:CY232)-CY129</f>
        <v>0</v>
      </c>
      <c r="CZ233" s="159"/>
      <c r="DA233" s="159"/>
      <c r="DB233" s="159"/>
      <c r="DC233" s="159"/>
      <c r="DD233" s="159"/>
      <c r="DE233" s="159"/>
      <c r="DF233" s="159">
        <f>SUM(DF227:DF232)-DF129</f>
        <v>0</v>
      </c>
      <c r="DG233" s="159"/>
      <c r="DH233" s="159"/>
      <c r="DI233" s="159"/>
      <c r="DJ233" s="159"/>
      <c r="DK233" s="159"/>
      <c r="DL233" s="159"/>
      <c r="DM233" s="159">
        <f>SUM(DM227:DM232)-DM129</f>
        <v>0</v>
      </c>
      <c r="DN233" s="159"/>
      <c r="DO233" s="159"/>
      <c r="DP233" s="159"/>
      <c r="DQ233" s="159"/>
      <c r="DR233" s="159"/>
      <c r="DS233" s="159"/>
      <c r="DT233" s="159">
        <f>SUM(DT227:DT232)-DT129</f>
        <v>0</v>
      </c>
      <c r="DU233" s="159"/>
      <c r="DV233" s="159"/>
      <c r="DW233" s="159"/>
      <c r="DX233" s="159"/>
      <c r="DY233" s="159"/>
      <c r="DZ233" s="159"/>
      <c r="EA233" s="159">
        <f>SUM(EA227:EA232)-EA129</f>
        <v>0</v>
      </c>
      <c r="EB233" s="159"/>
      <c r="EC233" s="159"/>
      <c r="ED233" s="159"/>
      <c r="EE233" s="159"/>
      <c r="EF233" s="159"/>
      <c r="EG233" s="159"/>
      <c r="EH233" s="159">
        <f>SUM(EH227:EH232)-EH129</f>
        <v>0</v>
      </c>
      <c r="EI233" s="159"/>
      <c r="EJ233" s="159"/>
      <c r="EK233" s="159"/>
      <c r="EL233" s="159"/>
      <c r="EM233" s="159"/>
      <c r="EN233" s="159"/>
      <c r="EO233" s="159"/>
      <c r="EP233" s="159"/>
      <c r="EQ233" s="159"/>
      <c r="ER233" s="159"/>
      <c r="ES233" s="159"/>
      <c r="ET233" s="159"/>
      <c r="EU233" s="159"/>
      <c r="EV233" s="159"/>
      <c r="EW233" s="159"/>
      <c r="EX233" s="159"/>
      <c r="EY233" s="159"/>
      <c r="EZ233" s="159"/>
      <c r="FA233" s="159"/>
      <c r="FB233" s="159"/>
      <c r="FC233" s="247"/>
      <c r="FD233" s="247"/>
      <c r="FE233" s="247"/>
      <c r="FF233" s="247"/>
      <c r="FG233" s="247"/>
      <c r="FH233" s="247"/>
    </row>
    <row r="234" spans="1:164" s="136" customFormat="1" ht="15.75" customHeight="1" x14ac:dyDescent="0.25">
      <c r="A234" s="116"/>
      <c r="B234" s="116"/>
      <c r="C234" s="221"/>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6"/>
      <c r="AX234" s="116"/>
      <c r="AY234" s="116"/>
      <c r="AZ234" s="116"/>
      <c r="BA234" s="116"/>
      <c r="BB234" s="116"/>
      <c r="BC234" s="116"/>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c r="CQ234" s="134"/>
      <c r="CR234" s="134"/>
      <c r="CS234" s="134"/>
      <c r="CT234" s="134"/>
      <c r="CU234" s="134"/>
      <c r="CV234" s="134"/>
      <c r="CW234" s="134"/>
      <c r="CX234" s="134"/>
      <c r="CY234" s="134"/>
      <c r="CZ234" s="134"/>
      <c r="DA234" s="134"/>
      <c r="DB234" s="134"/>
      <c r="DC234" s="134"/>
      <c r="DD234" s="134"/>
      <c r="DE234" s="134"/>
      <c r="DF234" s="134"/>
      <c r="DG234" s="134"/>
      <c r="DH234" s="134"/>
      <c r="DI234" s="134"/>
      <c r="DJ234" s="134"/>
      <c r="DK234" s="134"/>
      <c r="DL234" s="134"/>
      <c r="DM234" s="134"/>
      <c r="DN234" s="134"/>
      <c r="DO234" s="134"/>
      <c r="DP234" s="134"/>
      <c r="DQ234" s="134"/>
      <c r="DR234" s="134"/>
      <c r="DS234" s="134"/>
      <c r="DT234" s="134"/>
      <c r="DU234" s="134"/>
      <c r="DV234" s="134"/>
      <c r="DW234" s="134"/>
      <c r="DX234" s="134"/>
      <c r="DY234" s="134"/>
      <c r="DZ234" s="134"/>
      <c r="EA234" s="134"/>
      <c r="EB234" s="134"/>
      <c r="EC234" s="134"/>
      <c r="ED234" s="134"/>
      <c r="EE234" s="134"/>
      <c r="EF234" s="134"/>
      <c r="EG234" s="134"/>
      <c r="EH234" s="134"/>
      <c r="EI234" s="134"/>
      <c r="EJ234" s="134"/>
      <c r="EK234" s="134"/>
      <c r="EL234" s="134"/>
      <c r="EM234" s="134"/>
      <c r="EN234" s="134"/>
      <c r="EO234" s="134"/>
      <c r="EP234" s="134"/>
      <c r="EQ234" s="134"/>
      <c r="ER234" s="134"/>
      <c r="ES234" s="134"/>
      <c r="ET234" s="134"/>
      <c r="EU234" s="134"/>
      <c r="EV234" s="134"/>
      <c r="EW234" s="134"/>
      <c r="EX234" s="134"/>
      <c r="EY234" s="134"/>
      <c r="EZ234" s="116"/>
      <c r="FA234" s="116"/>
      <c r="FB234" s="116"/>
      <c r="FC234" s="247"/>
      <c r="FD234" s="247"/>
      <c r="FE234" s="247"/>
      <c r="FF234" s="247"/>
      <c r="FG234" s="247"/>
      <c r="FH234" s="247"/>
    </row>
    <row r="235" spans="1:164" s="136" customFormat="1" ht="15.75" customHeight="1" x14ac:dyDescent="0.25">
      <c r="A235" s="116"/>
      <c r="B235" s="117" t="s">
        <v>2123</v>
      </c>
      <c r="C235" s="142" t="s">
        <v>541</v>
      </c>
      <c r="D235" s="240"/>
      <c r="E235" s="157">
        <f>SUM($D219:E219)</f>
        <v>0</v>
      </c>
      <c r="F235" s="240"/>
      <c r="G235" s="240"/>
      <c r="H235" s="240"/>
      <c r="I235" s="240"/>
      <c r="J235" s="240"/>
      <c r="K235" s="240"/>
      <c r="L235" s="157">
        <f>SUM($D219:L219)</f>
        <v>0</v>
      </c>
      <c r="M235" s="240"/>
      <c r="N235" s="240"/>
      <c r="O235" s="240"/>
      <c r="P235" s="240"/>
      <c r="Q235" s="240"/>
      <c r="R235" s="240"/>
      <c r="S235" s="157">
        <f>SUM($D219:S219)</f>
        <v>0</v>
      </c>
      <c r="T235" s="240"/>
      <c r="U235" s="240"/>
      <c r="V235" s="240"/>
      <c r="W235" s="240"/>
      <c r="X235" s="240"/>
      <c r="Y235" s="240"/>
      <c r="Z235" s="157">
        <f>SUM($D219:Z219)</f>
        <v>0</v>
      </c>
      <c r="AA235" s="240"/>
      <c r="AB235" s="240"/>
      <c r="AC235" s="240"/>
      <c r="AD235" s="240"/>
      <c r="AE235" s="240"/>
      <c r="AF235" s="240"/>
      <c r="AG235" s="157">
        <f>SUM($D219:AG219)</f>
        <v>0</v>
      </c>
      <c r="AH235" s="240"/>
      <c r="AI235" s="240"/>
      <c r="AJ235" s="240"/>
      <c r="AK235" s="240"/>
      <c r="AL235" s="240"/>
      <c r="AM235" s="240"/>
      <c r="AN235" s="157">
        <f>SUM($D219:AN219)</f>
        <v>0</v>
      </c>
      <c r="AO235" s="240"/>
      <c r="AP235" s="240"/>
      <c r="AQ235" s="240"/>
      <c r="AR235" s="240"/>
      <c r="AS235" s="240"/>
      <c r="AT235" s="240"/>
      <c r="AU235" s="157">
        <f>SUM($D219:AU219)</f>
        <v>0</v>
      </c>
      <c r="AV235" s="240"/>
      <c r="AW235" s="240"/>
      <c r="AX235" s="240"/>
      <c r="AY235" s="240"/>
      <c r="AZ235" s="240"/>
      <c r="BA235" s="240"/>
      <c r="BB235" s="157">
        <f>SUM($D219:BB219)</f>
        <v>0</v>
      </c>
      <c r="BC235" s="240"/>
      <c r="BD235" s="240"/>
      <c r="BE235" s="240"/>
      <c r="BF235" s="240"/>
      <c r="BG235" s="240"/>
      <c r="BH235" s="240"/>
      <c r="BI235" s="157">
        <f>SUM($D219:BI219)</f>
        <v>1</v>
      </c>
      <c r="BJ235" s="240"/>
      <c r="BK235" s="240"/>
      <c r="BL235" s="240"/>
      <c r="BM235" s="240"/>
      <c r="BN235" s="240"/>
      <c r="BO235" s="240"/>
      <c r="BP235" s="157">
        <f>SUM($D219:BP219)</f>
        <v>15</v>
      </c>
      <c r="BQ235" s="240"/>
      <c r="BR235" s="240"/>
      <c r="BS235" s="240"/>
      <c r="BT235" s="240"/>
      <c r="BU235" s="240"/>
      <c r="BV235" s="240"/>
      <c r="BW235" s="157">
        <f>SUM($D219:BW219)</f>
        <v>126</v>
      </c>
      <c r="BX235" s="240"/>
      <c r="BY235" s="240"/>
      <c r="BZ235" s="240"/>
      <c r="CA235" s="240"/>
      <c r="CB235" s="240"/>
      <c r="CC235" s="240"/>
      <c r="CD235" s="157">
        <f>SUM($D219:CD219)</f>
        <v>435</v>
      </c>
      <c r="CE235" s="240"/>
      <c r="CF235" s="240"/>
      <c r="CG235" s="240"/>
      <c r="CH235" s="240"/>
      <c r="CI235" s="240"/>
      <c r="CJ235" s="240"/>
      <c r="CK235" s="157">
        <f>SUM($D219:CK219)</f>
        <v>833</v>
      </c>
      <c r="CL235" s="240"/>
      <c r="CM235" s="240"/>
      <c r="CN235" s="240"/>
      <c r="CO235" s="240"/>
      <c r="CP235" s="240"/>
      <c r="CQ235" s="240"/>
      <c r="CR235" s="157">
        <f>SUM($D219:CR219)</f>
        <v>1235</v>
      </c>
      <c r="CS235" s="240"/>
      <c r="CT235" s="240"/>
      <c r="CU235" s="240"/>
      <c r="CV235" s="240"/>
      <c r="CW235" s="240"/>
      <c r="CX235" s="240"/>
      <c r="CY235" s="157">
        <f>SUM($D219:CY219)</f>
        <v>1471</v>
      </c>
      <c r="CZ235" s="240"/>
      <c r="DA235" s="240"/>
      <c r="DB235" s="240"/>
      <c r="DC235" s="240"/>
      <c r="DD235" s="240"/>
      <c r="DE235" s="240"/>
      <c r="DF235" s="157">
        <f>SUM($D219:DF219)</f>
        <v>1619</v>
      </c>
      <c r="DG235" s="240"/>
      <c r="DH235" s="240"/>
      <c r="DI235" s="240"/>
      <c r="DJ235" s="240"/>
      <c r="DK235" s="240"/>
      <c r="DL235" s="240"/>
      <c r="DM235" s="157">
        <f>SUM($D219:DM219)</f>
        <v>1760</v>
      </c>
      <c r="DN235" s="240"/>
      <c r="DO235" s="240"/>
      <c r="DP235" s="240"/>
      <c r="DQ235" s="240"/>
      <c r="DR235" s="240"/>
      <c r="DS235" s="240"/>
      <c r="DT235" s="157">
        <f>SUM($D219:DT219)</f>
        <v>1861</v>
      </c>
      <c r="DU235" s="240"/>
      <c r="DV235" s="240"/>
      <c r="DW235" s="240"/>
      <c r="DX235" s="240"/>
      <c r="DY235" s="240"/>
      <c r="DZ235" s="240"/>
      <c r="EA235" s="157">
        <f>SUM($D219:EA219)</f>
        <v>1926</v>
      </c>
      <c r="EB235" s="240"/>
      <c r="EC235" s="240"/>
      <c r="ED235" s="240"/>
      <c r="EE235" s="240"/>
      <c r="EF235" s="240"/>
      <c r="EG235" s="240"/>
      <c r="EH235" s="157">
        <f>SUM($D219:EH219)</f>
        <v>2000</v>
      </c>
      <c r="EI235" s="240"/>
      <c r="EJ235" s="240"/>
      <c r="EK235" s="240"/>
      <c r="EL235" s="240"/>
      <c r="EM235" s="240"/>
      <c r="EN235" s="240"/>
      <c r="EO235" s="249"/>
      <c r="EP235" s="240"/>
      <c r="EQ235" s="240"/>
      <c r="ER235" s="240"/>
      <c r="ES235" s="240"/>
      <c r="ET235" s="240"/>
      <c r="EU235" s="240"/>
      <c r="EV235" s="249"/>
      <c r="EW235" s="240"/>
      <c r="EX235" s="240"/>
      <c r="EY235" s="240"/>
      <c r="EZ235" s="240"/>
      <c r="FA235" s="240"/>
      <c r="FB235" s="240"/>
      <c r="FC235" s="247"/>
      <c r="FD235" s="247"/>
      <c r="FE235" s="247"/>
      <c r="FF235" s="247"/>
      <c r="FG235" s="247"/>
      <c r="FH235" s="247"/>
    </row>
    <row r="236" spans="1:164" s="136" customFormat="1" ht="15.75" customHeight="1" x14ac:dyDescent="0.25">
      <c r="A236" s="116"/>
      <c r="B236" s="116"/>
      <c r="C236" s="165" t="s">
        <v>2118</v>
      </c>
      <c r="D236" s="240"/>
      <c r="E236" s="157">
        <f>SUM($D220:E220)</f>
        <v>0</v>
      </c>
      <c r="F236" s="240"/>
      <c r="G236" s="240"/>
      <c r="H236" s="240"/>
      <c r="I236" s="240"/>
      <c r="J236" s="240"/>
      <c r="K236" s="240"/>
      <c r="L236" s="157">
        <f>SUM($D220:L220)</f>
        <v>0</v>
      </c>
      <c r="M236" s="240"/>
      <c r="N236" s="240"/>
      <c r="O236" s="240"/>
      <c r="P236" s="240"/>
      <c r="Q236" s="240"/>
      <c r="R236" s="240"/>
      <c r="S236" s="157">
        <f>SUM($D220:S220)</f>
        <v>0</v>
      </c>
      <c r="T236" s="240"/>
      <c r="U236" s="240"/>
      <c r="V236" s="240"/>
      <c r="W236" s="240"/>
      <c r="X236" s="240"/>
      <c r="Y236" s="240"/>
      <c r="Z236" s="157">
        <f>SUM($D220:Z220)</f>
        <v>0</v>
      </c>
      <c r="AA236" s="240"/>
      <c r="AB236" s="240"/>
      <c r="AC236" s="240"/>
      <c r="AD236" s="240"/>
      <c r="AE236" s="240"/>
      <c r="AF236" s="240"/>
      <c r="AG236" s="157">
        <f>SUM($D220:AG220)</f>
        <v>0</v>
      </c>
      <c r="AH236" s="240"/>
      <c r="AI236" s="240"/>
      <c r="AJ236" s="240"/>
      <c r="AK236" s="240"/>
      <c r="AL236" s="240"/>
      <c r="AM236" s="240"/>
      <c r="AN236" s="157">
        <f>SUM($D220:AN220)</f>
        <v>0</v>
      </c>
      <c r="AO236" s="240"/>
      <c r="AP236" s="240"/>
      <c r="AQ236" s="240"/>
      <c r="AR236" s="240"/>
      <c r="AS236" s="240"/>
      <c r="AT236" s="240"/>
      <c r="AU236" s="157">
        <f>SUM($D220:AU220)</f>
        <v>0</v>
      </c>
      <c r="AV236" s="240"/>
      <c r="AW236" s="240"/>
      <c r="AX236" s="240"/>
      <c r="AY236" s="240"/>
      <c r="AZ236" s="240"/>
      <c r="BA236" s="240"/>
      <c r="BB236" s="157">
        <f>SUM($D220:BB220)</f>
        <v>5</v>
      </c>
      <c r="BC236" s="240"/>
      <c r="BD236" s="240"/>
      <c r="BE236" s="240"/>
      <c r="BF236" s="240"/>
      <c r="BG236" s="240"/>
      <c r="BH236" s="240"/>
      <c r="BI236" s="157">
        <f>SUM($D220:BI220)</f>
        <v>102</v>
      </c>
      <c r="BJ236" s="240"/>
      <c r="BK236" s="240"/>
      <c r="BL236" s="240"/>
      <c r="BM236" s="240"/>
      <c r="BN236" s="240"/>
      <c r="BO236" s="240"/>
      <c r="BP236" s="157">
        <f>SUM($D220:BP220)</f>
        <v>582</v>
      </c>
      <c r="BQ236" s="240"/>
      <c r="BR236" s="240"/>
      <c r="BS236" s="240"/>
      <c r="BT236" s="240"/>
      <c r="BU236" s="240"/>
      <c r="BV236" s="240"/>
      <c r="BW236" s="157">
        <f>SUM($D220:BW220)</f>
        <v>3567</v>
      </c>
      <c r="BX236" s="240"/>
      <c r="BY236" s="240"/>
      <c r="BZ236" s="240"/>
      <c r="CA236" s="240"/>
      <c r="CB236" s="240"/>
      <c r="CC236" s="240"/>
      <c r="CD236" s="157">
        <f>SUM($D220:CD220)</f>
        <v>8294</v>
      </c>
      <c r="CE236" s="240"/>
      <c r="CF236" s="240"/>
      <c r="CG236" s="240"/>
      <c r="CH236" s="240"/>
      <c r="CI236" s="240"/>
      <c r="CJ236" s="240"/>
      <c r="CK236" s="157">
        <f>SUM($D220:CK220)</f>
        <v>14125</v>
      </c>
      <c r="CL236" s="240"/>
      <c r="CM236" s="240"/>
      <c r="CN236" s="240"/>
      <c r="CO236" s="240"/>
      <c r="CP236" s="240"/>
      <c r="CQ236" s="240"/>
      <c r="CR236" s="157">
        <f>SUM($D220:CR220)</f>
        <v>18689</v>
      </c>
      <c r="CS236" s="240"/>
      <c r="CT236" s="240"/>
      <c r="CU236" s="240"/>
      <c r="CV236" s="240"/>
      <c r="CW236" s="240"/>
      <c r="CX236" s="240"/>
      <c r="CY236" s="157">
        <f>SUM($D220:CY220)</f>
        <v>21732</v>
      </c>
      <c r="CZ236" s="240"/>
      <c r="DA236" s="240"/>
      <c r="DB236" s="240"/>
      <c r="DC236" s="240"/>
      <c r="DD236" s="240"/>
      <c r="DE236" s="240"/>
      <c r="DF236" s="157">
        <f>SUM($D220:DF220)</f>
        <v>23591</v>
      </c>
      <c r="DG236" s="240"/>
      <c r="DH236" s="240"/>
      <c r="DI236" s="240"/>
      <c r="DJ236" s="240"/>
      <c r="DK236" s="240"/>
      <c r="DL236" s="240"/>
      <c r="DM236" s="157">
        <f>SUM($D220:DM220)</f>
        <v>25391</v>
      </c>
      <c r="DN236" s="240"/>
      <c r="DO236" s="240"/>
      <c r="DP236" s="240"/>
      <c r="DQ236" s="240"/>
      <c r="DR236" s="240"/>
      <c r="DS236" s="240"/>
      <c r="DT236" s="157">
        <f>SUM($D220:DT220)</f>
        <v>26629</v>
      </c>
      <c r="DU236" s="240"/>
      <c r="DV236" s="240"/>
      <c r="DW236" s="240"/>
      <c r="DX236" s="240"/>
      <c r="DY236" s="240"/>
      <c r="DZ236" s="240"/>
      <c r="EA236" s="157">
        <f>SUM($D220:EA220)</f>
        <v>27571</v>
      </c>
      <c r="EB236" s="240"/>
      <c r="EC236" s="240"/>
      <c r="ED236" s="240"/>
      <c r="EE236" s="240"/>
      <c r="EF236" s="240"/>
      <c r="EG236" s="240"/>
      <c r="EH236" s="157">
        <f>SUM($D220:EH220)</f>
        <v>28412</v>
      </c>
      <c r="EI236" s="240"/>
      <c r="EJ236" s="240"/>
      <c r="EK236" s="240"/>
      <c r="EL236" s="240"/>
      <c r="EM236" s="240"/>
      <c r="EN236" s="240"/>
      <c r="EO236" s="249"/>
      <c r="EP236" s="240"/>
      <c r="EQ236" s="240"/>
      <c r="ER236" s="240"/>
      <c r="ES236" s="240"/>
      <c r="ET236" s="240"/>
      <c r="EU236" s="240"/>
      <c r="EV236" s="249"/>
      <c r="EW236" s="240"/>
      <c r="EX236" s="240"/>
      <c r="EY236" s="240"/>
      <c r="EZ236" s="240"/>
      <c r="FA236" s="240"/>
      <c r="FB236" s="240"/>
      <c r="FC236" s="247"/>
      <c r="FD236" s="247"/>
      <c r="FE236" s="247"/>
      <c r="FF236" s="247"/>
      <c r="FG236" s="247"/>
      <c r="FH236" s="247"/>
    </row>
    <row r="237" spans="1:164" s="136" customFormat="1" ht="15.75" customHeight="1" x14ac:dyDescent="0.25">
      <c r="A237" s="116"/>
      <c r="B237" s="116"/>
      <c r="C237" s="142" t="s">
        <v>542</v>
      </c>
      <c r="D237" s="240"/>
      <c r="E237" s="157">
        <f>SUM($D221:E221)</f>
        <v>0</v>
      </c>
      <c r="F237" s="240"/>
      <c r="G237" s="240"/>
      <c r="H237" s="240"/>
      <c r="I237" s="240"/>
      <c r="J237" s="240"/>
      <c r="K237" s="240"/>
      <c r="L237" s="157">
        <f>SUM($D221:L221)</f>
        <v>0</v>
      </c>
      <c r="M237" s="240"/>
      <c r="N237" s="240"/>
      <c r="O237" s="240"/>
      <c r="P237" s="240"/>
      <c r="Q237" s="240"/>
      <c r="R237" s="240"/>
      <c r="S237" s="157">
        <f>SUM($D221:S221)</f>
        <v>0</v>
      </c>
      <c r="T237" s="240"/>
      <c r="U237" s="240"/>
      <c r="V237" s="240"/>
      <c r="W237" s="240"/>
      <c r="X237" s="240"/>
      <c r="Y237" s="240"/>
      <c r="Z237" s="157">
        <f>SUM($D221:Z221)</f>
        <v>0</v>
      </c>
      <c r="AA237" s="240"/>
      <c r="AB237" s="240"/>
      <c r="AC237" s="240"/>
      <c r="AD237" s="240"/>
      <c r="AE237" s="240"/>
      <c r="AF237" s="240"/>
      <c r="AG237" s="157">
        <f>SUM($D221:AG221)</f>
        <v>0</v>
      </c>
      <c r="AH237" s="240"/>
      <c r="AI237" s="240"/>
      <c r="AJ237" s="240"/>
      <c r="AK237" s="240"/>
      <c r="AL237" s="240"/>
      <c r="AM237" s="240"/>
      <c r="AN237" s="157">
        <f>SUM($D221:AN221)</f>
        <v>0</v>
      </c>
      <c r="AO237" s="240"/>
      <c r="AP237" s="240"/>
      <c r="AQ237" s="240"/>
      <c r="AR237" s="240"/>
      <c r="AS237" s="240"/>
      <c r="AT237" s="240"/>
      <c r="AU237" s="157">
        <f>SUM($D221:AU221)</f>
        <v>0</v>
      </c>
      <c r="AV237" s="240"/>
      <c r="AW237" s="240"/>
      <c r="AX237" s="240"/>
      <c r="AY237" s="240"/>
      <c r="AZ237" s="240"/>
      <c r="BA237" s="240"/>
      <c r="BB237" s="157">
        <f>SUM($D221:BB221)</f>
        <v>0</v>
      </c>
      <c r="BC237" s="240"/>
      <c r="BD237" s="240"/>
      <c r="BE237" s="240"/>
      <c r="BF237" s="240"/>
      <c r="BG237" s="240"/>
      <c r="BH237" s="240"/>
      <c r="BI237" s="157">
        <f>SUM($D221:BI221)</f>
        <v>0</v>
      </c>
      <c r="BJ237" s="240"/>
      <c r="BK237" s="240"/>
      <c r="BL237" s="240"/>
      <c r="BM237" s="240"/>
      <c r="BN237" s="240"/>
      <c r="BO237" s="240"/>
      <c r="BP237" s="157">
        <f>SUM($D221:BP221)</f>
        <v>2</v>
      </c>
      <c r="BQ237" s="240"/>
      <c r="BR237" s="240"/>
      <c r="BS237" s="240"/>
      <c r="BT237" s="240"/>
      <c r="BU237" s="240"/>
      <c r="BV237" s="240"/>
      <c r="BW237" s="157">
        <f>SUM($D221:BW221)</f>
        <v>31</v>
      </c>
      <c r="BX237" s="240"/>
      <c r="BY237" s="240"/>
      <c r="BZ237" s="240"/>
      <c r="CA237" s="240"/>
      <c r="CB237" s="240"/>
      <c r="CC237" s="240"/>
      <c r="CD237" s="157">
        <f>SUM($D221:CD221)</f>
        <v>82</v>
      </c>
      <c r="CE237" s="240"/>
      <c r="CF237" s="240"/>
      <c r="CG237" s="240"/>
      <c r="CH237" s="240"/>
      <c r="CI237" s="240"/>
      <c r="CJ237" s="240"/>
      <c r="CK237" s="157">
        <f>SUM($D221:CK221)</f>
        <v>185</v>
      </c>
      <c r="CL237" s="240"/>
      <c r="CM237" s="240"/>
      <c r="CN237" s="240"/>
      <c r="CO237" s="240"/>
      <c r="CP237" s="240"/>
      <c r="CQ237" s="240"/>
      <c r="CR237" s="157">
        <f>SUM($D221:CR221)</f>
        <v>292</v>
      </c>
      <c r="CS237" s="240"/>
      <c r="CT237" s="240"/>
      <c r="CU237" s="240"/>
      <c r="CV237" s="240"/>
      <c r="CW237" s="240"/>
      <c r="CX237" s="240"/>
      <c r="CY237" s="157">
        <f>SUM($D221:CY221)</f>
        <v>376</v>
      </c>
      <c r="CZ237" s="240"/>
      <c r="DA237" s="240"/>
      <c r="DB237" s="240"/>
      <c r="DC237" s="240"/>
      <c r="DD237" s="240"/>
      <c r="DE237" s="240"/>
      <c r="DF237" s="157">
        <f>SUM($D221:DF221)</f>
        <v>451</v>
      </c>
      <c r="DG237" s="240"/>
      <c r="DH237" s="240"/>
      <c r="DI237" s="240"/>
      <c r="DJ237" s="240"/>
      <c r="DK237" s="240"/>
      <c r="DL237" s="240"/>
      <c r="DM237" s="157">
        <f>SUM($D221:DM221)</f>
        <v>508</v>
      </c>
      <c r="DN237" s="240"/>
      <c r="DO237" s="240"/>
      <c r="DP237" s="240"/>
      <c r="DQ237" s="240"/>
      <c r="DR237" s="240"/>
      <c r="DS237" s="240"/>
      <c r="DT237" s="157">
        <f>SUM($D221:DT221)</f>
        <v>566</v>
      </c>
      <c r="DU237" s="240"/>
      <c r="DV237" s="240"/>
      <c r="DW237" s="240"/>
      <c r="DX237" s="240"/>
      <c r="DY237" s="240"/>
      <c r="DZ237" s="240"/>
      <c r="EA237" s="157">
        <f>SUM($D221:EA221)</f>
        <v>593</v>
      </c>
      <c r="EB237" s="240"/>
      <c r="EC237" s="240"/>
      <c r="ED237" s="240"/>
      <c r="EE237" s="240"/>
      <c r="EF237" s="240"/>
      <c r="EG237" s="240"/>
      <c r="EH237" s="157">
        <f>SUM($D221:EH221)</f>
        <v>619</v>
      </c>
      <c r="EI237" s="240"/>
      <c r="EJ237" s="240"/>
      <c r="EK237" s="240"/>
      <c r="EL237" s="240"/>
      <c r="EM237" s="240"/>
      <c r="EN237" s="240"/>
      <c r="EO237" s="249"/>
      <c r="EP237" s="240"/>
      <c r="EQ237" s="240"/>
      <c r="ER237" s="240"/>
      <c r="ES237" s="240"/>
      <c r="ET237" s="240"/>
      <c r="EU237" s="240"/>
      <c r="EV237" s="249"/>
      <c r="EW237" s="240"/>
      <c r="EX237" s="240"/>
      <c r="EY237" s="240"/>
      <c r="EZ237" s="240"/>
      <c r="FA237" s="240"/>
      <c r="FB237" s="240"/>
      <c r="FC237" s="247"/>
      <c r="FD237" s="247"/>
      <c r="FE237" s="247"/>
      <c r="FF237" s="247"/>
      <c r="FG237" s="247"/>
      <c r="FH237" s="247"/>
    </row>
    <row r="238" spans="1:164" s="136" customFormat="1" ht="15.75" customHeight="1" x14ac:dyDescent="0.25">
      <c r="A238" s="116"/>
      <c r="B238" s="116"/>
      <c r="C238" s="142" t="s">
        <v>2119</v>
      </c>
      <c r="D238" s="240"/>
      <c r="E238" s="157">
        <f>SUM($D222:E222)</f>
        <v>0</v>
      </c>
      <c r="F238" s="240"/>
      <c r="G238" s="240"/>
      <c r="H238" s="240"/>
      <c r="I238" s="240"/>
      <c r="J238" s="240"/>
      <c r="K238" s="240"/>
      <c r="L238" s="157">
        <f>SUM($D222:L222)</f>
        <v>0</v>
      </c>
      <c r="M238" s="240"/>
      <c r="N238" s="240"/>
      <c r="O238" s="240"/>
      <c r="P238" s="240"/>
      <c r="Q238" s="240"/>
      <c r="R238" s="240"/>
      <c r="S238" s="157">
        <f>SUM($D222:S222)</f>
        <v>0</v>
      </c>
      <c r="T238" s="240"/>
      <c r="U238" s="240"/>
      <c r="V238" s="240"/>
      <c r="W238" s="240"/>
      <c r="X238" s="240"/>
      <c r="Y238" s="240"/>
      <c r="Z238" s="157">
        <f>SUM($D222:Z222)</f>
        <v>0</v>
      </c>
      <c r="AA238" s="240"/>
      <c r="AB238" s="240"/>
      <c r="AC238" s="240"/>
      <c r="AD238" s="240"/>
      <c r="AE238" s="240"/>
      <c r="AF238" s="240"/>
      <c r="AG238" s="157">
        <f>SUM($D222:AG222)</f>
        <v>0</v>
      </c>
      <c r="AH238" s="240"/>
      <c r="AI238" s="240"/>
      <c r="AJ238" s="240"/>
      <c r="AK238" s="240"/>
      <c r="AL238" s="240"/>
      <c r="AM238" s="240"/>
      <c r="AN238" s="157">
        <f>SUM($D222:AN222)</f>
        <v>0</v>
      </c>
      <c r="AO238" s="240"/>
      <c r="AP238" s="240"/>
      <c r="AQ238" s="240"/>
      <c r="AR238" s="240"/>
      <c r="AS238" s="240"/>
      <c r="AT238" s="240"/>
      <c r="AU238" s="157">
        <f>SUM($D222:AU222)</f>
        <v>0</v>
      </c>
      <c r="AV238" s="240"/>
      <c r="AW238" s="240"/>
      <c r="AX238" s="240"/>
      <c r="AY238" s="240"/>
      <c r="AZ238" s="240"/>
      <c r="BA238" s="240"/>
      <c r="BB238" s="157">
        <f>SUM($D222:BB222)</f>
        <v>0</v>
      </c>
      <c r="BC238" s="240"/>
      <c r="BD238" s="240"/>
      <c r="BE238" s="240"/>
      <c r="BF238" s="240"/>
      <c r="BG238" s="240"/>
      <c r="BH238" s="240"/>
      <c r="BI238" s="157">
        <f>SUM($D222:BI222)</f>
        <v>2</v>
      </c>
      <c r="BJ238" s="240"/>
      <c r="BK238" s="240"/>
      <c r="BL238" s="240"/>
      <c r="BM238" s="240"/>
      <c r="BN238" s="240"/>
      <c r="BO238" s="240"/>
      <c r="BP238" s="157">
        <f>SUM($D222:BP222)</f>
        <v>20</v>
      </c>
      <c r="BQ238" s="240"/>
      <c r="BR238" s="240"/>
      <c r="BS238" s="240"/>
      <c r="BT238" s="240"/>
      <c r="BU238" s="240"/>
      <c r="BV238" s="240"/>
      <c r="BW238" s="157">
        <f>SUM($D222:BW222)</f>
        <v>207</v>
      </c>
      <c r="BX238" s="240"/>
      <c r="BY238" s="240"/>
      <c r="BZ238" s="240"/>
      <c r="CA238" s="240"/>
      <c r="CB238" s="240"/>
      <c r="CC238" s="240"/>
      <c r="CD238" s="157">
        <f>SUM($D222:CD222)</f>
        <v>975</v>
      </c>
      <c r="CE238" s="240"/>
      <c r="CF238" s="240"/>
      <c r="CG238" s="240"/>
      <c r="CH238" s="240"/>
      <c r="CI238" s="240"/>
      <c r="CJ238" s="240"/>
      <c r="CK238" s="157">
        <f>SUM($D222:CK222)</f>
        <v>2904</v>
      </c>
      <c r="CL238" s="240"/>
      <c r="CM238" s="240"/>
      <c r="CN238" s="240"/>
      <c r="CO238" s="240"/>
      <c r="CP238" s="240"/>
      <c r="CQ238" s="240"/>
      <c r="CR238" s="157">
        <f>SUM($D222:CR222)</f>
        <v>5573</v>
      </c>
      <c r="CS238" s="240"/>
      <c r="CT238" s="240"/>
      <c r="CU238" s="240"/>
      <c r="CV238" s="240"/>
      <c r="CW238" s="240"/>
      <c r="CX238" s="240"/>
      <c r="CY238" s="157">
        <f>SUM($D222:CY222)</f>
        <v>7902</v>
      </c>
      <c r="CZ238" s="240"/>
      <c r="DA238" s="240"/>
      <c r="DB238" s="240"/>
      <c r="DC238" s="240"/>
      <c r="DD238" s="240"/>
      <c r="DE238" s="240"/>
      <c r="DF238" s="157">
        <f>SUM($D222:DF222)</f>
        <v>9492</v>
      </c>
      <c r="DG238" s="240"/>
      <c r="DH238" s="240"/>
      <c r="DI238" s="240"/>
      <c r="DJ238" s="240"/>
      <c r="DK238" s="240"/>
      <c r="DL238" s="240"/>
      <c r="DM238" s="157">
        <f>SUM($D222:DM222)</f>
        <v>11084</v>
      </c>
      <c r="DN238" s="240"/>
      <c r="DO238" s="240"/>
      <c r="DP238" s="240"/>
      <c r="DQ238" s="240"/>
      <c r="DR238" s="240"/>
      <c r="DS238" s="240"/>
      <c r="DT238" s="157">
        <f>SUM($D222:DT222)</f>
        <v>12130</v>
      </c>
      <c r="DU238" s="240"/>
      <c r="DV238" s="240"/>
      <c r="DW238" s="240"/>
      <c r="DX238" s="240"/>
      <c r="DY238" s="240"/>
      <c r="DZ238" s="240"/>
      <c r="EA238" s="157">
        <f>SUM($D222:EA222)</f>
        <v>12800</v>
      </c>
      <c r="EB238" s="240"/>
      <c r="EC238" s="240"/>
      <c r="ED238" s="240"/>
      <c r="EE238" s="240"/>
      <c r="EF238" s="240"/>
      <c r="EG238" s="240"/>
      <c r="EH238" s="157">
        <f>SUM($D222:EH222)</f>
        <v>13336</v>
      </c>
      <c r="EI238" s="240"/>
      <c r="EJ238" s="240"/>
      <c r="EK238" s="240"/>
      <c r="EL238" s="240"/>
      <c r="EM238" s="240"/>
      <c r="EN238" s="240"/>
      <c r="EO238" s="249"/>
      <c r="EP238" s="240"/>
      <c r="EQ238" s="240"/>
      <c r="ER238" s="240"/>
      <c r="ES238" s="240"/>
      <c r="ET238" s="240"/>
      <c r="EU238" s="240"/>
      <c r="EV238" s="249"/>
      <c r="EW238" s="240"/>
      <c r="EX238" s="240"/>
      <c r="EY238" s="240"/>
      <c r="EZ238" s="240"/>
      <c r="FA238" s="240"/>
      <c r="FB238" s="240"/>
      <c r="FC238" s="247"/>
      <c r="FD238" s="247"/>
      <c r="FE238" s="247"/>
      <c r="FF238" s="247"/>
      <c r="FG238" s="247"/>
      <c r="FH238" s="247"/>
    </row>
    <row r="239" spans="1:164" s="136" customFormat="1" ht="15.75" customHeight="1" x14ac:dyDescent="0.25">
      <c r="A239" s="116"/>
      <c r="B239" s="116"/>
      <c r="C239" s="142" t="s">
        <v>544</v>
      </c>
      <c r="D239" s="240"/>
      <c r="E239" s="157">
        <f>SUM($D223:E223)</f>
        <v>0</v>
      </c>
      <c r="F239" s="240"/>
      <c r="G239" s="240"/>
      <c r="H239" s="240"/>
      <c r="I239" s="240"/>
      <c r="J239" s="240"/>
      <c r="K239" s="240"/>
      <c r="L239" s="157">
        <f>SUM($D223:L223)</f>
        <v>0</v>
      </c>
      <c r="M239" s="240"/>
      <c r="N239" s="240"/>
      <c r="O239" s="240"/>
      <c r="P239" s="240"/>
      <c r="Q239" s="240"/>
      <c r="R239" s="240"/>
      <c r="S239" s="157">
        <f>SUM($D223:S223)</f>
        <v>0</v>
      </c>
      <c r="T239" s="240"/>
      <c r="U239" s="240"/>
      <c r="V239" s="240"/>
      <c r="W239" s="240"/>
      <c r="X239" s="240"/>
      <c r="Y239" s="240"/>
      <c r="Z239" s="157">
        <f>SUM($D223:Z223)</f>
        <v>0</v>
      </c>
      <c r="AA239" s="240"/>
      <c r="AB239" s="240"/>
      <c r="AC239" s="240"/>
      <c r="AD239" s="240"/>
      <c r="AE239" s="240"/>
      <c r="AF239" s="240"/>
      <c r="AG239" s="157">
        <f>SUM($D223:AG223)</f>
        <v>0</v>
      </c>
      <c r="AH239" s="240"/>
      <c r="AI239" s="240"/>
      <c r="AJ239" s="240"/>
      <c r="AK239" s="240"/>
      <c r="AL239" s="240"/>
      <c r="AM239" s="240"/>
      <c r="AN239" s="157">
        <f>SUM($D223:AN223)</f>
        <v>0</v>
      </c>
      <c r="AO239" s="240"/>
      <c r="AP239" s="240"/>
      <c r="AQ239" s="240"/>
      <c r="AR239" s="240"/>
      <c r="AS239" s="240"/>
      <c r="AT239" s="240"/>
      <c r="AU239" s="157">
        <f>SUM($D223:AU223)</f>
        <v>0</v>
      </c>
      <c r="AV239" s="240"/>
      <c r="AW239" s="240"/>
      <c r="AX239" s="240"/>
      <c r="AY239" s="240"/>
      <c r="AZ239" s="240"/>
      <c r="BA239" s="240"/>
      <c r="BB239" s="157">
        <f>SUM($D223:BB223)</f>
        <v>0</v>
      </c>
      <c r="BC239" s="240"/>
      <c r="BD239" s="240"/>
      <c r="BE239" s="240"/>
      <c r="BF239" s="240"/>
      <c r="BG239" s="240"/>
      <c r="BH239" s="240"/>
      <c r="BI239" s="157">
        <f>SUM($D223:BI223)</f>
        <v>0</v>
      </c>
      <c r="BJ239" s="240"/>
      <c r="BK239" s="240"/>
      <c r="BL239" s="240"/>
      <c r="BM239" s="240"/>
      <c r="BN239" s="240"/>
      <c r="BO239" s="240"/>
      <c r="BP239" s="157">
        <f>SUM($D223:BP223)</f>
        <v>0</v>
      </c>
      <c r="BQ239" s="240"/>
      <c r="BR239" s="240"/>
      <c r="BS239" s="240"/>
      <c r="BT239" s="240"/>
      <c r="BU239" s="240"/>
      <c r="BV239" s="240"/>
      <c r="BW239" s="157">
        <f>SUM($D223:BW223)</f>
        <v>3</v>
      </c>
      <c r="BX239" s="240"/>
      <c r="BY239" s="240"/>
      <c r="BZ239" s="240"/>
      <c r="CA239" s="240"/>
      <c r="CB239" s="240"/>
      <c r="CC239" s="240"/>
      <c r="CD239" s="157">
        <f>SUM($D223:CD223)</f>
        <v>20</v>
      </c>
      <c r="CE239" s="240"/>
      <c r="CF239" s="240"/>
      <c r="CG239" s="240"/>
      <c r="CH239" s="240"/>
      <c r="CI239" s="240"/>
      <c r="CJ239" s="240"/>
      <c r="CK239" s="157">
        <f>SUM($D223:CK223)</f>
        <v>54</v>
      </c>
      <c r="CL239" s="240"/>
      <c r="CM239" s="240"/>
      <c r="CN239" s="240"/>
      <c r="CO239" s="240"/>
      <c r="CP239" s="240"/>
      <c r="CQ239" s="240"/>
      <c r="CR239" s="157">
        <f>SUM($D223:CR223)</f>
        <v>94</v>
      </c>
      <c r="CS239" s="240"/>
      <c r="CT239" s="240"/>
      <c r="CU239" s="240"/>
      <c r="CV239" s="240"/>
      <c r="CW239" s="240"/>
      <c r="CX239" s="240"/>
      <c r="CY239" s="157">
        <f>SUM($D223:CY223)</f>
        <v>130</v>
      </c>
      <c r="CZ239" s="240"/>
      <c r="DA239" s="240"/>
      <c r="DB239" s="240"/>
      <c r="DC239" s="240"/>
      <c r="DD239" s="240"/>
      <c r="DE239" s="240"/>
      <c r="DF239" s="157">
        <f>SUM($D223:DF223)</f>
        <v>152</v>
      </c>
      <c r="DG239" s="240"/>
      <c r="DH239" s="240"/>
      <c r="DI239" s="240"/>
      <c r="DJ239" s="240"/>
      <c r="DK239" s="240"/>
      <c r="DL239" s="240"/>
      <c r="DM239" s="157">
        <f>SUM($D223:DM223)</f>
        <v>177</v>
      </c>
      <c r="DN239" s="240"/>
      <c r="DO239" s="240"/>
      <c r="DP239" s="240"/>
      <c r="DQ239" s="240"/>
      <c r="DR239" s="240"/>
      <c r="DS239" s="240"/>
      <c r="DT239" s="157">
        <f>SUM($D223:DT223)</f>
        <v>183</v>
      </c>
      <c r="DU239" s="240"/>
      <c r="DV239" s="240"/>
      <c r="DW239" s="240"/>
      <c r="DX239" s="240"/>
      <c r="DY239" s="240"/>
      <c r="DZ239" s="240"/>
      <c r="EA239" s="157">
        <f>SUM($D223:EA223)</f>
        <v>189</v>
      </c>
      <c r="EB239" s="240"/>
      <c r="EC239" s="240"/>
      <c r="ED239" s="240"/>
      <c r="EE239" s="240"/>
      <c r="EF239" s="240"/>
      <c r="EG239" s="240"/>
      <c r="EH239" s="157">
        <f>SUM($D223:EH223)</f>
        <v>198</v>
      </c>
      <c r="EI239" s="240"/>
      <c r="EJ239" s="240"/>
      <c r="EK239" s="240"/>
      <c r="EL239" s="240"/>
      <c r="EM239" s="240"/>
      <c r="EN239" s="240"/>
      <c r="EO239" s="249"/>
      <c r="EP239" s="240"/>
      <c r="EQ239" s="240"/>
      <c r="ER239" s="240"/>
      <c r="ES239" s="240"/>
      <c r="ET239" s="240"/>
      <c r="EU239" s="240"/>
      <c r="EV239" s="249"/>
      <c r="EW239" s="240"/>
      <c r="EX239" s="240"/>
      <c r="EY239" s="240"/>
      <c r="EZ239" s="240"/>
      <c r="FA239" s="240"/>
      <c r="FB239" s="240"/>
      <c r="FC239" s="247"/>
      <c r="FD239" s="247"/>
      <c r="FE239" s="247"/>
      <c r="FF239" s="247"/>
      <c r="FG239" s="247"/>
      <c r="FH239" s="247"/>
    </row>
    <row r="240" spans="1:164" s="136" customFormat="1" ht="15.75" customHeight="1" x14ac:dyDescent="0.25">
      <c r="A240" s="116"/>
      <c r="B240" s="116"/>
      <c r="C240" s="142" t="s">
        <v>540</v>
      </c>
      <c r="D240" s="240"/>
      <c r="E240" s="157">
        <f>SUM($D224:E224)</f>
        <v>0</v>
      </c>
      <c r="F240" s="240"/>
      <c r="G240" s="240"/>
      <c r="H240" s="240"/>
      <c r="I240" s="240"/>
      <c r="J240" s="240"/>
      <c r="K240" s="240"/>
      <c r="L240" s="157">
        <f>SUM($D224:L224)</f>
        <v>0</v>
      </c>
      <c r="M240" s="240"/>
      <c r="N240" s="240"/>
      <c r="O240" s="240"/>
      <c r="P240" s="240"/>
      <c r="Q240" s="240"/>
      <c r="R240" s="240"/>
      <c r="S240" s="157">
        <f>SUM($D224:S224)</f>
        <v>0</v>
      </c>
      <c r="T240" s="240"/>
      <c r="U240" s="240"/>
      <c r="V240" s="240"/>
      <c r="W240" s="240"/>
      <c r="X240" s="240"/>
      <c r="Y240" s="240"/>
      <c r="Z240" s="157">
        <f>SUM($D224:Z224)</f>
        <v>0</v>
      </c>
      <c r="AA240" s="240"/>
      <c r="AB240" s="240"/>
      <c r="AC240" s="240"/>
      <c r="AD240" s="240"/>
      <c r="AE240" s="240"/>
      <c r="AF240" s="240"/>
      <c r="AG240" s="157">
        <f>SUM($D224:AG224)</f>
        <v>0</v>
      </c>
      <c r="AH240" s="240"/>
      <c r="AI240" s="240"/>
      <c r="AJ240" s="240"/>
      <c r="AK240" s="240"/>
      <c r="AL240" s="240"/>
      <c r="AM240" s="240"/>
      <c r="AN240" s="157">
        <f>SUM($D224:AN224)</f>
        <v>0</v>
      </c>
      <c r="AO240" s="240"/>
      <c r="AP240" s="240"/>
      <c r="AQ240" s="240"/>
      <c r="AR240" s="240"/>
      <c r="AS240" s="240"/>
      <c r="AT240" s="240"/>
      <c r="AU240" s="157">
        <f>SUM($D224:AU224)</f>
        <v>0</v>
      </c>
      <c r="AV240" s="240"/>
      <c r="AW240" s="240"/>
      <c r="AX240" s="240"/>
      <c r="AY240" s="240"/>
      <c r="AZ240" s="240"/>
      <c r="BA240" s="240"/>
      <c r="BB240" s="157">
        <f>SUM($D224:BB224)</f>
        <v>0</v>
      </c>
      <c r="BC240" s="240"/>
      <c r="BD240" s="240"/>
      <c r="BE240" s="240"/>
      <c r="BF240" s="240"/>
      <c r="BG240" s="240"/>
      <c r="BH240" s="240"/>
      <c r="BI240" s="157">
        <f>SUM($D224:BI224)</f>
        <v>0</v>
      </c>
      <c r="BJ240" s="240"/>
      <c r="BK240" s="240"/>
      <c r="BL240" s="240"/>
      <c r="BM240" s="240"/>
      <c r="BN240" s="240"/>
      <c r="BO240" s="240"/>
      <c r="BP240" s="157">
        <f>SUM($D224:BP224)</f>
        <v>1</v>
      </c>
      <c r="BQ240" s="240"/>
      <c r="BR240" s="240"/>
      <c r="BS240" s="240"/>
      <c r="BT240" s="240"/>
      <c r="BU240" s="240"/>
      <c r="BV240" s="240"/>
      <c r="BW240" s="157">
        <f>SUM($D224:BW224)</f>
        <v>16</v>
      </c>
      <c r="BX240" s="240"/>
      <c r="BY240" s="240"/>
      <c r="BZ240" s="240"/>
      <c r="CA240" s="240"/>
      <c r="CB240" s="240"/>
      <c r="CC240" s="240"/>
      <c r="CD240" s="157">
        <f>SUM($D224:CD224)</f>
        <v>43</v>
      </c>
      <c r="CE240" s="240"/>
      <c r="CF240" s="240"/>
      <c r="CG240" s="240"/>
      <c r="CH240" s="240"/>
      <c r="CI240" s="240"/>
      <c r="CJ240" s="240"/>
      <c r="CK240" s="157">
        <f>SUM($D224:CK224)</f>
        <v>83</v>
      </c>
      <c r="CL240" s="240"/>
      <c r="CM240" s="240"/>
      <c r="CN240" s="240"/>
      <c r="CO240" s="240"/>
      <c r="CP240" s="240"/>
      <c r="CQ240" s="240"/>
      <c r="CR240" s="157">
        <f>SUM($D224:CR224)</f>
        <v>107</v>
      </c>
      <c r="CS240" s="240"/>
      <c r="CT240" s="240"/>
      <c r="CU240" s="240"/>
      <c r="CV240" s="240"/>
      <c r="CW240" s="240"/>
      <c r="CX240" s="240"/>
      <c r="CY240" s="157">
        <f>SUM($D224:CY224)</f>
        <v>127</v>
      </c>
      <c r="CZ240" s="240"/>
      <c r="DA240" s="240"/>
      <c r="DB240" s="240"/>
      <c r="DC240" s="240"/>
      <c r="DD240" s="240"/>
      <c r="DE240" s="240"/>
      <c r="DF240" s="157">
        <f>SUM($D224:DF224)</f>
        <v>149</v>
      </c>
      <c r="DG240" s="240"/>
      <c r="DH240" s="240"/>
      <c r="DI240" s="240"/>
      <c r="DJ240" s="240"/>
      <c r="DK240" s="240"/>
      <c r="DL240" s="240"/>
      <c r="DM240" s="157">
        <f>SUM($D224:DM224)</f>
        <v>158</v>
      </c>
      <c r="DN240" s="240"/>
      <c r="DO240" s="240"/>
      <c r="DP240" s="240"/>
      <c r="DQ240" s="240"/>
      <c r="DR240" s="240"/>
      <c r="DS240" s="240"/>
      <c r="DT240" s="157">
        <f>SUM($D224:DT224)</f>
        <v>164</v>
      </c>
      <c r="DU240" s="240"/>
      <c r="DV240" s="240"/>
      <c r="DW240" s="240"/>
      <c r="DX240" s="240"/>
      <c r="DY240" s="240"/>
      <c r="DZ240" s="240"/>
      <c r="EA240" s="157">
        <f>SUM($D224:EA224)</f>
        <v>169</v>
      </c>
      <c r="EB240" s="240"/>
      <c r="EC240" s="240"/>
      <c r="ED240" s="240"/>
      <c r="EE240" s="240"/>
      <c r="EF240" s="240"/>
      <c r="EG240" s="240"/>
      <c r="EH240" s="157">
        <f>SUM($D224:EH224)</f>
        <v>171</v>
      </c>
      <c r="EI240" s="240"/>
      <c r="EJ240" s="240"/>
      <c r="EK240" s="240"/>
      <c r="EL240" s="240"/>
      <c r="EM240" s="240"/>
      <c r="EN240" s="240"/>
      <c r="EO240" s="249"/>
      <c r="EP240" s="240"/>
      <c r="EQ240" s="240"/>
      <c r="ER240" s="240"/>
      <c r="ES240" s="240"/>
      <c r="ET240" s="240"/>
      <c r="EU240" s="240"/>
      <c r="EV240" s="249"/>
      <c r="EW240" s="240"/>
      <c r="EX240" s="240"/>
      <c r="EY240" s="240"/>
      <c r="EZ240" s="240"/>
      <c r="FA240" s="240"/>
      <c r="FB240" s="240"/>
      <c r="FC240" s="247"/>
      <c r="FD240" s="247"/>
      <c r="FE240" s="247"/>
      <c r="FF240" s="247"/>
      <c r="FG240" s="247"/>
      <c r="FH240" s="247"/>
    </row>
    <row r="241" spans="1:164" s="136" customFormat="1" ht="15.75" customHeight="1" x14ac:dyDescent="0.25">
      <c r="A241" s="116"/>
      <c r="B241" s="116"/>
      <c r="C241" s="141" t="s">
        <v>2121</v>
      </c>
      <c r="D241" s="159"/>
      <c r="E241" s="159">
        <f>SUM(E235:E240)-E135</f>
        <v>0</v>
      </c>
      <c r="F241" s="159"/>
      <c r="G241" s="159"/>
      <c r="H241" s="159"/>
      <c r="I241" s="159"/>
      <c r="J241" s="159"/>
      <c r="K241" s="159"/>
      <c r="L241" s="159">
        <f>SUM(L235:L240)-L135</f>
        <v>0</v>
      </c>
      <c r="M241" s="159"/>
      <c r="N241" s="159"/>
      <c r="O241" s="159"/>
      <c r="P241" s="159"/>
      <c r="Q241" s="159"/>
      <c r="R241" s="159"/>
      <c r="S241" s="159">
        <f>SUM(S235:S240)-S135</f>
        <v>0</v>
      </c>
      <c r="T241" s="159"/>
      <c r="U241" s="159"/>
      <c r="V241" s="159"/>
      <c r="W241" s="159"/>
      <c r="X241" s="159"/>
      <c r="Y241" s="159"/>
      <c r="Z241" s="159">
        <f>SUM(Z235:Z240)-Z135</f>
        <v>0</v>
      </c>
      <c r="AA241" s="159"/>
      <c r="AB241" s="159"/>
      <c r="AC241" s="159"/>
      <c r="AD241" s="159"/>
      <c r="AE241" s="159"/>
      <c r="AF241" s="159"/>
      <c r="AG241" s="159">
        <f>SUM(AG235:AG240)-AG135</f>
        <v>0</v>
      </c>
      <c r="AH241" s="159"/>
      <c r="AI241" s="159"/>
      <c r="AJ241" s="159"/>
      <c r="AK241" s="159"/>
      <c r="AL241" s="159"/>
      <c r="AM241" s="159"/>
      <c r="AN241" s="159">
        <f>SUM(AN235:AN240)-AN135</f>
        <v>0</v>
      </c>
      <c r="AO241" s="159"/>
      <c r="AP241" s="159"/>
      <c r="AQ241" s="159"/>
      <c r="AR241" s="159"/>
      <c r="AS241" s="159"/>
      <c r="AT241" s="159"/>
      <c r="AU241" s="159">
        <f>SUM(AU235:AU240)-AU135</f>
        <v>0</v>
      </c>
      <c r="AV241" s="159"/>
      <c r="AW241" s="159"/>
      <c r="AX241" s="159"/>
      <c r="AY241" s="159"/>
      <c r="AZ241" s="159"/>
      <c r="BA241" s="159"/>
      <c r="BB241" s="159">
        <f>SUM(BB235:BB240)-BB135</f>
        <v>0</v>
      </c>
      <c r="BC241" s="159"/>
      <c r="BD241" s="159"/>
      <c r="BE241" s="159"/>
      <c r="BF241" s="159"/>
      <c r="BG241" s="159"/>
      <c r="BH241" s="159"/>
      <c r="BI241" s="159">
        <f>SUM(BI235:BI240)-BI135</f>
        <v>0</v>
      </c>
      <c r="BJ241" s="159"/>
      <c r="BK241" s="159"/>
      <c r="BL241" s="159"/>
      <c r="BM241" s="159"/>
      <c r="BN241" s="159"/>
      <c r="BO241" s="159"/>
      <c r="BP241" s="159">
        <f>SUM(BP235:BP240)-BP135</f>
        <v>0</v>
      </c>
      <c r="BQ241" s="159"/>
      <c r="BR241" s="159"/>
      <c r="BS241" s="159"/>
      <c r="BT241" s="159"/>
      <c r="BU241" s="159"/>
      <c r="BV241" s="159"/>
      <c r="BW241" s="159">
        <f>SUM(BW235:BW240)-BW135</f>
        <v>0</v>
      </c>
      <c r="BX241" s="159"/>
      <c r="BY241" s="159"/>
      <c r="BZ241" s="159"/>
      <c r="CA241" s="159"/>
      <c r="CB241" s="159"/>
      <c r="CC241" s="159"/>
      <c r="CD241" s="159">
        <f>SUM(CD235:CD240)-CD135</f>
        <v>0</v>
      </c>
      <c r="CE241" s="159"/>
      <c r="CF241" s="159"/>
      <c r="CG241" s="159"/>
      <c r="CH241" s="159"/>
      <c r="CI241" s="159"/>
      <c r="CJ241" s="159"/>
      <c r="CK241" s="159">
        <f>SUM(CK235:CK240)-CK135</f>
        <v>0</v>
      </c>
      <c r="CL241" s="159"/>
      <c r="CM241" s="159"/>
      <c r="CN241" s="159"/>
      <c r="CO241" s="159"/>
      <c r="CP241" s="159"/>
      <c r="CQ241" s="159"/>
      <c r="CR241" s="159">
        <f>SUM(CR235:CR240)-CR135</f>
        <v>0</v>
      </c>
      <c r="CS241" s="159"/>
      <c r="CT241" s="159"/>
      <c r="CU241" s="159"/>
      <c r="CV241" s="159"/>
      <c r="CW241" s="159"/>
      <c r="CX241" s="159"/>
      <c r="CY241" s="159">
        <f>SUM(CY235:CY240)-CY135</f>
        <v>0</v>
      </c>
      <c r="CZ241" s="159"/>
      <c r="DA241" s="159"/>
      <c r="DB241" s="159"/>
      <c r="DC241" s="159"/>
      <c r="DD241" s="159"/>
      <c r="DE241" s="159"/>
      <c r="DF241" s="159">
        <f>SUM(DF235:DF240)-DF135</f>
        <v>0</v>
      </c>
      <c r="DG241" s="159"/>
      <c r="DH241" s="159"/>
      <c r="DI241" s="159"/>
      <c r="DJ241" s="159"/>
      <c r="DK241" s="159"/>
      <c r="DL241" s="159"/>
      <c r="DM241" s="159">
        <f>SUM(DM235:DM240)-DM135</f>
        <v>0</v>
      </c>
      <c r="DN241" s="159"/>
      <c r="DO241" s="159"/>
      <c r="DP241" s="159"/>
      <c r="DQ241" s="159"/>
      <c r="DR241" s="159"/>
      <c r="DS241" s="159"/>
      <c r="DT241" s="159">
        <f>SUM(DT235:DT240)-DT135</f>
        <v>0</v>
      </c>
      <c r="DU241" s="159"/>
      <c r="DV241" s="159"/>
      <c r="DW241" s="159"/>
      <c r="DX241" s="159"/>
      <c r="DY241" s="159"/>
      <c r="DZ241" s="159"/>
      <c r="EA241" s="159">
        <f>SUM(EA235:EA240)-EA135</f>
        <v>0</v>
      </c>
      <c r="EB241" s="159"/>
      <c r="EC241" s="159"/>
      <c r="ED241" s="159"/>
      <c r="EE241" s="159"/>
      <c r="EF241" s="159"/>
      <c r="EG241" s="159"/>
      <c r="EH241" s="159">
        <f>SUM(EH235:EH240)-EH135</f>
        <v>0</v>
      </c>
      <c r="EI241" s="159"/>
      <c r="EJ241" s="159"/>
      <c r="EK241" s="159"/>
      <c r="EL241" s="159"/>
      <c r="EM241" s="159"/>
      <c r="EN241" s="159"/>
      <c r="EO241" s="159"/>
      <c r="EP241" s="159"/>
      <c r="EQ241" s="159"/>
      <c r="ER241" s="159"/>
      <c r="ES241" s="159"/>
      <c r="ET241" s="159"/>
      <c r="EU241" s="159"/>
      <c r="EV241" s="159"/>
      <c r="EW241" s="159"/>
      <c r="EX241" s="159"/>
      <c r="EY241" s="159"/>
      <c r="EZ241" s="159"/>
      <c r="FA241" s="159"/>
      <c r="FB241" s="159"/>
      <c r="FC241" s="247"/>
      <c r="FD241" s="247"/>
      <c r="FE241" s="247"/>
      <c r="FF241" s="247"/>
      <c r="FG241" s="247"/>
      <c r="FH241" s="247"/>
    </row>
    <row r="242" spans="1:164" s="136" customFormat="1" ht="15.75" customHeight="1" x14ac:dyDescent="0.25">
      <c r="A242" s="116"/>
      <c r="B242" s="116"/>
      <c r="C242" s="221"/>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6"/>
      <c r="AX242" s="116"/>
      <c r="AY242" s="116"/>
      <c r="AZ242" s="116"/>
      <c r="BA242" s="116"/>
      <c r="BB242" s="116"/>
      <c r="BC242" s="116"/>
      <c r="BD242" s="134"/>
      <c r="BE242" s="134"/>
      <c r="BF242" s="134"/>
      <c r="BG242" s="134"/>
      <c r="BH242" s="134"/>
      <c r="BI242" s="116"/>
      <c r="BJ242" s="134"/>
      <c r="BK242" s="134"/>
      <c r="BL242" s="134"/>
      <c r="BM242" s="134"/>
      <c r="BN242" s="134"/>
      <c r="BO242" s="134"/>
      <c r="BP242" s="116"/>
      <c r="BQ242" s="134"/>
      <c r="BR242" s="134"/>
      <c r="BS242" s="134"/>
      <c r="BT242" s="134"/>
      <c r="BU242" s="134"/>
      <c r="BV242" s="134"/>
      <c r="BW242" s="116"/>
      <c r="BX242" s="134"/>
      <c r="BY242" s="134"/>
      <c r="BZ242" s="134"/>
      <c r="CA242" s="134"/>
      <c r="CB242" s="134"/>
      <c r="CC242" s="134"/>
      <c r="CD242" s="116"/>
      <c r="CE242" s="134"/>
      <c r="CF242" s="134"/>
      <c r="CG242" s="134"/>
      <c r="CH242" s="134"/>
      <c r="CI242" s="134"/>
      <c r="CJ242" s="134"/>
      <c r="CK242" s="116"/>
      <c r="CL242" s="134"/>
      <c r="CM242" s="134"/>
      <c r="CN242" s="134"/>
      <c r="CO242" s="134"/>
      <c r="CP242" s="134"/>
      <c r="CQ242" s="134"/>
      <c r="CR242" s="134"/>
      <c r="CS242" s="134"/>
      <c r="CT242" s="134"/>
      <c r="CU242" s="134"/>
      <c r="CV242" s="134"/>
      <c r="CW242" s="134"/>
      <c r="CX242" s="134"/>
      <c r="CY242" s="134"/>
      <c r="CZ242" s="134"/>
      <c r="DA242" s="134"/>
      <c r="DB242" s="134"/>
      <c r="DC242" s="134"/>
      <c r="DD242" s="134"/>
      <c r="DE242" s="134"/>
      <c r="DF242" s="134"/>
      <c r="DG242" s="134"/>
      <c r="DH242" s="134"/>
      <c r="DI242" s="134"/>
      <c r="DJ242" s="134"/>
      <c r="DK242" s="134"/>
      <c r="DL242" s="134"/>
      <c r="DM242" s="134"/>
      <c r="DN242" s="134"/>
      <c r="DO242" s="134"/>
      <c r="DP242" s="134"/>
      <c r="DQ242" s="134"/>
      <c r="DR242" s="134"/>
      <c r="DS242" s="134"/>
      <c r="DT242" s="134"/>
      <c r="DU242" s="134"/>
      <c r="DV242" s="134"/>
      <c r="DW242" s="134"/>
      <c r="DX242" s="134"/>
      <c r="DY242" s="134"/>
      <c r="DZ242" s="134"/>
      <c r="EA242" s="134"/>
      <c r="EB242" s="134"/>
      <c r="EC242" s="134"/>
      <c r="ED242" s="134"/>
      <c r="EE242" s="134"/>
      <c r="EF242" s="134"/>
      <c r="EG242" s="134"/>
      <c r="EH242" s="134"/>
      <c r="EI242" s="134"/>
      <c r="EJ242" s="134"/>
      <c r="EK242" s="134"/>
      <c r="EL242" s="134"/>
      <c r="EM242" s="134"/>
      <c r="EN242" s="134"/>
      <c r="EO242" s="134"/>
      <c r="EP242" s="134"/>
      <c r="EQ242" s="134"/>
      <c r="ER242" s="134"/>
      <c r="ES242" s="134"/>
      <c r="ET242" s="134"/>
      <c r="EU242" s="134"/>
      <c r="EV242" s="134"/>
      <c r="EW242" s="134"/>
      <c r="EX242" s="134"/>
      <c r="EY242" s="134"/>
      <c r="EZ242" s="116"/>
      <c r="FA242" s="116"/>
      <c r="FB242" s="116"/>
      <c r="FC242" s="247"/>
      <c r="FD242" s="247"/>
      <c r="FE242" s="247"/>
      <c r="FF242" s="247"/>
      <c r="FG242" s="247"/>
      <c r="FH242" s="247"/>
    </row>
    <row r="243" spans="1:164" s="136" customFormat="1" ht="15.75" customHeight="1" x14ac:dyDescent="0.25">
      <c r="A243" s="116"/>
      <c r="B243" s="117" t="s">
        <v>2124</v>
      </c>
      <c r="C243" s="142" t="s">
        <v>541</v>
      </c>
      <c r="D243" s="240"/>
      <c r="E243" s="157">
        <f>SUM($D227:E227)</f>
        <v>0</v>
      </c>
      <c r="F243" s="240"/>
      <c r="G243" s="240"/>
      <c r="H243" s="240"/>
      <c r="I243" s="240"/>
      <c r="J243" s="240"/>
      <c r="K243" s="240"/>
      <c r="L243" s="157">
        <f>SUM($D227:L227)</f>
        <v>0</v>
      </c>
      <c r="M243" s="240"/>
      <c r="N243" s="240"/>
      <c r="O243" s="240"/>
      <c r="P243" s="240"/>
      <c r="Q243" s="240"/>
      <c r="R243" s="240"/>
      <c r="S243" s="157">
        <f>SUM($D227:S227)</f>
        <v>0</v>
      </c>
      <c r="T243" s="240"/>
      <c r="U243" s="240"/>
      <c r="V243" s="240"/>
      <c r="W243" s="240"/>
      <c r="X243" s="240"/>
      <c r="Y243" s="240"/>
      <c r="Z243" s="157">
        <f>SUM($D227:Z227)</f>
        <v>0</v>
      </c>
      <c r="AA243" s="240"/>
      <c r="AB243" s="240"/>
      <c r="AC243" s="240"/>
      <c r="AD243" s="240"/>
      <c r="AE243" s="240"/>
      <c r="AF243" s="240"/>
      <c r="AG243" s="157">
        <f>SUM($D227:AG227)</f>
        <v>0</v>
      </c>
      <c r="AH243" s="240"/>
      <c r="AI243" s="240"/>
      <c r="AJ243" s="240"/>
      <c r="AK243" s="240"/>
      <c r="AL243" s="240"/>
      <c r="AM243" s="240"/>
      <c r="AN243" s="157">
        <f>SUM($D227:AN227)</f>
        <v>0</v>
      </c>
      <c r="AO243" s="240"/>
      <c r="AP243" s="240"/>
      <c r="AQ243" s="240"/>
      <c r="AR243" s="240"/>
      <c r="AS243" s="240"/>
      <c r="AT243" s="240"/>
      <c r="AU243" s="157">
        <f>SUM($D227:AU227)</f>
        <v>0</v>
      </c>
      <c r="AV243" s="240"/>
      <c r="AW243" s="240"/>
      <c r="AX243" s="240"/>
      <c r="AY243" s="240"/>
      <c r="AZ243" s="240"/>
      <c r="BA243" s="240"/>
      <c r="BB243" s="157">
        <f>SUM($D227:BB227)</f>
        <v>0</v>
      </c>
      <c r="BC243" s="240"/>
      <c r="BD243" s="240"/>
      <c r="BE243" s="240"/>
      <c r="BF243" s="240"/>
      <c r="BG243" s="240"/>
      <c r="BH243" s="240"/>
      <c r="BI243" s="157">
        <f>SUM($D227:BI227)</f>
        <v>0</v>
      </c>
      <c r="BJ243" s="240"/>
      <c r="BK243" s="240"/>
      <c r="BL243" s="240"/>
      <c r="BM243" s="240"/>
      <c r="BN243" s="240"/>
      <c r="BO243" s="240"/>
      <c r="BP243" s="157">
        <f>SUM($D227:BP227)</f>
        <v>1</v>
      </c>
      <c r="BQ243" s="240"/>
      <c r="BR243" s="240"/>
      <c r="BS243" s="240"/>
      <c r="BT243" s="240"/>
      <c r="BU243" s="240"/>
      <c r="BV243" s="240"/>
      <c r="BW243" s="157">
        <f>SUM($D227:BW227)</f>
        <v>10</v>
      </c>
      <c r="BX243" s="240"/>
      <c r="BY243" s="240"/>
      <c r="BZ243" s="240"/>
      <c r="CA243" s="240"/>
      <c r="CB243" s="240"/>
      <c r="CC243" s="240"/>
      <c r="CD243" s="157">
        <f>SUM($D227:CD227)</f>
        <v>31</v>
      </c>
      <c r="CE243" s="240"/>
      <c r="CF243" s="240"/>
      <c r="CG243" s="240"/>
      <c r="CH243" s="240"/>
      <c r="CI243" s="240"/>
      <c r="CJ243" s="240"/>
      <c r="CK243" s="157">
        <f>SUM($D227:CK227)</f>
        <v>49</v>
      </c>
      <c r="CL243" s="240"/>
      <c r="CM243" s="240"/>
      <c r="CN243" s="240"/>
      <c r="CO243" s="240"/>
      <c r="CP243" s="240"/>
      <c r="CQ243" s="240"/>
      <c r="CR243" s="157">
        <f>SUM($D227:CR227)</f>
        <v>70</v>
      </c>
      <c r="CS243" s="240"/>
      <c r="CT243" s="240"/>
      <c r="CU243" s="240"/>
      <c r="CV243" s="240"/>
      <c r="CW243" s="240"/>
      <c r="CX243" s="240"/>
      <c r="CY243" s="157">
        <f>SUM($D227:CY227)</f>
        <v>88</v>
      </c>
      <c r="CZ243" s="240"/>
      <c r="DA243" s="240"/>
      <c r="DB243" s="240"/>
      <c r="DC243" s="240"/>
      <c r="DD243" s="240"/>
      <c r="DE243" s="240"/>
      <c r="DF243" s="157">
        <f>SUM($D227:DF227)</f>
        <v>96</v>
      </c>
      <c r="DG243" s="240"/>
      <c r="DH243" s="240"/>
      <c r="DI243" s="240"/>
      <c r="DJ243" s="240"/>
      <c r="DK243" s="240"/>
      <c r="DL243" s="240"/>
      <c r="DM243" s="157">
        <f>SUM($D227:DM227)</f>
        <v>100</v>
      </c>
      <c r="DN243" s="240"/>
      <c r="DO243" s="240"/>
      <c r="DP243" s="240"/>
      <c r="DQ243" s="240"/>
      <c r="DR243" s="240"/>
      <c r="DS243" s="240"/>
      <c r="DT243" s="157">
        <f>SUM($D227:DT227)</f>
        <v>108</v>
      </c>
      <c r="DU243" s="240"/>
      <c r="DV243" s="240"/>
      <c r="DW243" s="240"/>
      <c r="DX243" s="240"/>
      <c r="DY243" s="240"/>
      <c r="DZ243" s="240"/>
      <c r="EA243" s="157">
        <f>SUM($D227:EA227)</f>
        <v>114</v>
      </c>
      <c r="EB243" s="240"/>
      <c r="EC243" s="240"/>
      <c r="ED243" s="240"/>
      <c r="EE243" s="240"/>
      <c r="EF243" s="240"/>
      <c r="EG243" s="240"/>
      <c r="EH243" s="157">
        <f>SUM($D227:EH227)</f>
        <v>117</v>
      </c>
      <c r="EI243" s="240"/>
      <c r="EJ243" s="240"/>
      <c r="EK243" s="240"/>
      <c r="EL243" s="240"/>
      <c r="EM243" s="240"/>
      <c r="EN243" s="240"/>
      <c r="EO243" s="249"/>
      <c r="EP243" s="240"/>
      <c r="EQ243" s="240"/>
      <c r="ER243" s="240"/>
      <c r="ES243" s="240"/>
      <c r="ET243" s="240"/>
      <c r="EU243" s="240"/>
      <c r="EV243" s="249"/>
      <c r="EW243" s="240"/>
      <c r="EX243" s="240"/>
      <c r="EY243" s="240"/>
      <c r="EZ243" s="240"/>
      <c r="FA243" s="240"/>
      <c r="FB243" s="240"/>
      <c r="FC243" s="247"/>
      <c r="FD243" s="247"/>
      <c r="FE243" s="247"/>
      <c r="FF243" s="247"/>
      <c r="FG243" s="247"/>
      <c r="FH243" s="247"/>
    </row>
    <row r="244" spans="1:164" s="136" customFormat="1" ht="15.75" customHeight="1" x14ac:dyDescent="0.25">
      <c r="A244" s="116"/>
      <c r="B244" s="116"/>
      <c r="C244" s="165" t="s">
        <v>2118</v>
      </c>
      <c r="D244" s="240"/>
      <c r="E244" s="157">
        <f>SUM($D228:E228)</f>
        <v>0</v>
      </c>
      <c r="F244" s="240"/>
      <c r="G244" s="240"/>
      <c r="H244" s="240"/>
      <c r="I244" s="240"/>
      <c r="J244" s="240"/>
      <c r="K244" s="240"/>
      <c r="L244" s="157">
        <f>SUM($D228:L228)</f>
        <v>0</v>
      </c>
      <c r="M244" s="240"/>
      <c r="N244" s="240"/>
      <c r="O244" s="240"/>
      <c r="P244" s="240"/>
      <c r="Q244" s="240"/>
      <c r="R244" s="240"/>
      <c r="S244" s="157">
        <f>SUM($D228:S228)</f>
        <v>0</v>
      </c>
      <c r="T244" s="240"/>
      <c r="U244" s="240"/>
      <c r="V244" s="240"/>
      <c r="W244" s="240"/>
      <c r="X244" s="240"/>
      <c r="Y244" s="240"/>
      <c r="Z244" s="157">
        <f>SUM($D228:Z228)</f>
        <v>0</v>
      </c>
      <c r="AA244" s="240"/>
      <c r="AB244" s="240"/>
      <c r="AC244" s="240"/>
      <c r="AD244" s="240"/>
      <c r="AE244" s="240"/>
      <c r="AF244" s="240"/>
      <c r="AG244" s="157">
        <f>SUM($D228:AG228)</f>
        <v>0</v>
      </c>
      <c r="AH244" s="240"/>
      <c r="AI244" s="240"/>
      <c r="AJ244" s="240"/>
      <c r="AK244" s="240"/>
      <c r="AL244" s="240"/>
      <c r="AM244" s="240"/>
      <c r="AN244" s="157">
        <f>SUM($D228:AN228)</f>
        <v>0</v>
      </c>
      <c r="AO244" s="240"/>
      <c r="AP244" s="240"/>
      <c r="AQ244" s="240"/>
      <c r="AR244" s="240"/>
      <c r="AS244" s="240"/>
      <c r="AT244" s="240"/>
      <c r="AU244" s="157">
        <f>SUM($D228:AU228)</f>
        <v>0</v>
      </c>
      <c r="AV244" s="240"/>
      <c r="AW244" s="240"/>
      <c r="AX244" s="240"/>
      <c r="AY244" s="240"/>
      <c r="AZ244" s="240"/>
      <c r="BA244" s="240"/>
      <c r="BB244" s="157">
        <f>SUM($D228:BB228)</f>
        <v>0</v>
      </c>
      <c r="BC244" s="240"/>
      <c r="BD244" s="240"/>
      <c r="BE244" s="240"/>
      <c r="BF244" s="240"/>
      <c r="BG244" s="240"/>
      <c r="BH244" s="240"/>
      <c r="BI244" s="157">
        <f>SUM($D228:BI228)</f>
        <v>2</v>
      </c>
      <c r="BJ244" s="240"/>
      <c r="BK244" s="240"/>
      <c r="BL244" s="240"/>
      <c r="BM244" s="240"/>
      <c r="BN244" s="240"/>
      <c r="BO244" s="240"/>
      <c r="BP244" s="157">
        <f>SUM($D228:BP228)</f>
        <v>21</v>
      </c>
      <c r="BQ244" s="240"/>
      <c r="BR244" s="240"/>
      <c r="BS244" s="240"/>
      <c r="BT244" s="240"/>
      <c r="BU244" s="240"/>
      <c r="BV244" s="240"/>
      <c r="BW244" s="157">
        <f>SUM($D228:BW228)</f>
        <v>136</v>
      </c>
      <c r="BX244" s="240"/>
      <c r="BY244" s="240"/>
      <c r="BZ244" s="240"/>
      <c r="CA244" s="240"/>
      <c r="CB244" s="240"/>
      <c r="CC244" s="240"/>
      <c r="CD244" s="157">
        <f>SUM($D228:CD228)</f>
        <v>358</v>
      </c>
      <c r="CE244" s="240"/>
      <c r="CF244" s="240"/>
      <c r="CG244" s="240"/>
      <c r="CH244" s="240"/>
      <c r="CI244" s="240"/>
      <c r="CJ244" s="240"/>
      <c r="CK244" s="157">
        <f>SUM($D228:CK228)</f>
        <v>622</v>
      </c>
      <c r="CL244" s="240"/>
      <c r="CM244" s="240"/>
      <c r="CN244" s="240"/>
      <c r="CO244" s="240"/>
      <c r="CP244" s="240"/>
      <c r="CQ244" s="240"/>
      <c r="CR244" s="157">
        <f>SUM($D228:CR228)</f>
        <v>882</v>
      </c>
      <c r="CS244" s="240"/>
      <c r="CT244" s="240"/>
      <c r="CU244" s="240"/>
      <c r="CV244" s="240"/>
      <c r="CW244" s="240"/>
      <c r="CX244" s="240"/>
      <c r="CY244" s="157">
        <f>SUM($D228:CY228)</f>
        <v>1048</v>
      </c>
      <c r="CZ244" s="240"/>
      <c r="DA244" s="240"/>
      <c r="DB244" s="240"/>
      <c r="DC244" s="240"/>
      <c r="DD244" s="240"/>
      <c r="DE244" s="240"/>
      <c r="DF244" s="157">
        <f>SUM($D228:DF228)</f>
        <v>1172</v>
      </c>
      <c r="DG244" s="240"/>
      <c r="DH244" s="240"/>
      <c r="DI244" s="240"/>
      <c r="DJ244" s="240"/>
      <c r="DK244" s="240"/>
      <c r="DL244" s="240"/>
      <c r="DM244" s="157">
        <f>SUM($D228:DM228)</f>
        <v>1277</v>
      </c>
      <c r="DN244" s="240"/>
      <c r="DO244" s="240"/>
      <c r="DP244" s="240"/>
      <c r="DQ244" s="240"/>
      <c r="DR244" s="240"/>
      <c r="DS244" s="240"/>
      <c r="DT244" s="157">
        <f>SUM($D228:DT228)</f>
        <v>1359</v>
      </c>
      <c r="DU244" s="240"/>
      <c r="DV244" s="240"/>
      <c r="DW244" s="240"/>
      <c r="DX244" s="240"/>
      <c r="DY244" s="240"/>
      <c r="DZ244" s="240"/>
      <c r="EA244" s="157">
        <f>SUM($D228:EA228)</f>
        <v>1419</v>
      </c>
      <c r="EB244" s="240"/>
      <c r="EC244" s="240"/>
      <c r="ED244" s="240"/>
      <c r="EE244" s="240"/>
      <c r="EF244" s="240"/>
      <c r="EG244" s="240"/>
      <c r="EH244" s="157">
        <f>SUM($D228:EH228)</f>
        <v>1487</v>
      </c>
      <c r="EI244" s="240"/>
      <c r="EJ244" s="240"/>
      <c r="EK244" s="240"/>
      <c r="EL244" s="240"/>
      <c r="EM244" s="240"/>
      <c r="EN244" s="240"/>
      <c r="EO244" s="249"/>
      <c r="EP244" s="240"/>
      <c r="EQ244" s="240"/>
      <c r="ER244" s="240"/>
      <c r="ES244" s="240"/>
      <c r="ET244" s="240"/>
      <c r="EU244" s="240"/>
      <c r="EV244" s="249"/>
      <c r="EW244" s="240"/>
      <c r="EX244" s="240"/>
      <c r="EY244" s="240"/>
      <c r="EZ244" s="240"/>
      <c r="FA244" s="240"/>
      <c r="FB244" s="240"/>
      <c r="FC244" s="247"/>
      <c r="FD244" s="247"/>
      <c r="FE244" s="247"/>
      <c r="FF244" s="247"/>
      <c r="FG244" s="247"/>
      <c r="FH244" s="247"/>
    </row>
    <row r="245" spans="1:164" s="136" customFormat="1" ht="15.75" customHeight="1" x14ac:dyDescent="0.25">
      <c r="A245" s="116"/>
      <c r="B245" s="116"/>
      <c r="C245" s="142" t="s">
        <v>542</v>
      </c>
      <c r="D245" s="240"/>
      <c r="E245" s="157">
        <f>SUM($D229:E229)</f>
        <v>0</v>
      </c>
      <c r="F245" s="240"/>
      <c r="G245" s="240"/>
      <c r="H245" s="240"/>
      <c r="I245" s="240"/>
      <c r="J245" s="240"/>
      <c r="K245" s="240"/>
      <c r="L245" s="157">
        <f>SUM($D229:L229)</f>
        <v>0</v>
      </c>
      <c r="M245" s="240"/>
      <c r="N245" s="240"/>
      <c r="O245" s="240"/>
      <c r="P245" s="240"/>
      <c r="Q245" s="240"/>
      <c r="R245" s="240"/>
      <c r="S245" s="157">
        <f>SUM($D229:S229)</f>
        <v>0</v>
      </c>
      <c r="T245" s="240"/>
      <c r="U245" s="240"/>
      <c r="V245" s="240"/>
      <c r="W245" s="240"/>
      <c r="X245" s="240"/>
      <c r="Y245" s="240"/>
      <c r="Z245" s="157">
        <f>SUM($D229:Z229)</f>
        <v>0</v>
      </c>
      <c r="AA245" s="240"/>
      <c r="AB245" s="240"/>
      <c r="AC245" s="240"/>
      <c r="AD245" s="240"/>
      <c r="AE245" s="240"/>
      <c r="AF245" s="240"/>
      <c r="AG245" s="157">
        <f>SUM($D229:AG229)</f>
        <v>0</v>
      </c>
      <c r="AH245" s="240"/>
      <c r="AI245" s="240"/>
      <c r="AJ245" s="240"/>
      <c r="AK245" s="240"/>
      <c r="AL245" s="240"/>
      <c r="AM245" s="240"/>
      <c r="AN245" s="157">
        <f>SUM($D229:AN229)</f>
        <v>0</v>
      </c>
      <c r="AO245" s="240"/>
      <c r="AP245" s="240"/>
      <c r="AQ245" s="240"/>
      <c r="AR245" s="240"/>
      <c r="AS245" s="240"/>
      <c r="AT245" s="240"/>
      <c r="AU245" s="157">
        <f>SUM($D229:AU229)</f>
        <v>0</v>
      </c>
      <c r="AV245" s="240"/>
      <c r="AW245" s="240"/>
      <c r="AX245" s="240"/>
      <c r="AY245" s="240"/>
      <c r="AZ245" s="240"/>
      <c r="BA245" s="240"/>
      <c r="BB245" s="157">
        <f>SUM($D229:BB229)</f>
        <v>0</v>
      </c>
      <c r="BC245" s="240"/>
      <c r="BD245" s="240"/>
      <c r="BE245" s="240"/>
      <c r="BF245" s="240"/>
      <c r="BG245" s="240"/>
      <c r="BH245" s="240"/>
      <c r="BI245" s="157">
        <f>SUM($D229:BI229)</f>
        <v>0</v>
      </c>
      <c r="BJ245" s="240"/>
      <c r="BK245" s="240"/>
      <c r="BL245" s="240"/>
      <c r="BM245" s="240"/>
      <c r="BN245" s="240"/>
      <c r="BO245" s="240"/>
      <c r="BP245" s="157">
        <f>SUM($D229:BP229)</f>
        <v>0</v>
      </c>
      <c r="BQ245" s="240"/>
      <c r="BR245" s="240"/>
      <c r="BS245" s="240"/>
      <c r="BT245" s="240"/>
      <c r="BU245" s="240"/>
      <c r="BV245" s="240"/>
      <c r="BW245" s="157">
        <f>SUM($D229:BW229)</f>
        <v>2</v>
      </c>
      <c r="BX245" s="240"/>
      <c r="BY245" s="240"/>
      <c r="BZ245" s="240"/>
      <c r="CA245" s="240"/>
      <c r="CB245" s="240"/>
      <c r="CC245" s="240"/>
      <c r="CD245" s="157">
        <f>SUM($D229:CD229)</f>
        <v>5</v>
      </c>
      <c r="CE245" s="240"/>
      <c r="CF245" s="240"/>
      <c r="CG245" s="240"/>
      <c r="CH245" s="240"/>
      <c r="CI245" s="240"/>
      <c r="CJ245" s="240"/>
      <c r="CK245" s="157">
        <f>SUM($D229:CK229)</f>
        <v>5</v>
      </c>
      <c r="CL245" s="240"/>
      <c r="CM245" s="240"/>
      <c r="CN245" s="240"/>
      <c r="CO245" s="240"/>
      <c r="CP245" s="240"/>
      <c r="CQ245" s="240"/>
      <c r="CR245" s="157">
        <f>SUM($D229:CR229)</f>
        <v>8</v>
      </c>
      <c r="CS245" s="240"/>
      <c r="CT245" s="240"/>
      <c r="CU245" s="240"/>
      <c r="CV245" s="240"/>
      <c r="CW245" s="240"/>
      <c r="CX245" s="240"/>
      <c r="CY245" s="157">
        <f>SUM($D229:CY229)</f>
        <v>9</v>
      </c>
      <c r="CZ245" s="240"/>
      <c r="DA245" s="240"/>
      <c r="DB245" s="240"/>
      <c r="DC245" s="240"/>
      <c r="DD245" s="240"/>
      <c r="DE245" s="240"/>
      <c r="DF245" s="157">
        <f>SUM($D229:DF229)</f>
        <v>11</v>
      </c>
      <c r="DG245" s="240"/>
      <c r="DH245" s="240"/>
      <c r="DI245" s="240"/>
      <c r="DJ245" s="240"/>
      <c r="DK245" s="240"/>
      <c r="DL245" s="240"/>
      <c r="DM245" s="157">
        <f>SUM($D229:DM229)</f>
        <v>12</v>
      </c>
      <c r="DN245" s="240"/>
      <c r="DO245" s="240"/>
      <c r="DP245" s="240"/>
      <c r="DQ245" s="240"/>
      <c r="DR245" s="240"/>
      <c r="DS245" s="240"/>
      <c r="DT245" s="157">
        <f>SUM($D229:DT229)</f>
        <v>12</v>
      </c>
      <c r="DU245" s="240"/>
      <c r="DV245" s="240"/>
      <c r="DW245" s="240"/>
      <c r="DX245" s="240"/>
      <c r="DY245" s="240"/>
      <c r="DZ245" s="240"/>
      <c r="EA245" s="157">
        <f>SUM($D229:EA229)</f>
        <v>14</v>
      </c>
      <c r="EB245" s="240"/>
      <c r="EC245" s="240"/>
      <c r="ED245" s="240"/>
      <c r="EE245" s="240"/>
      <c r="EF245" s="240"/>
      <c r="EG245" s="240"/>
      <c r="EH245" s="157">
        <f>SUM($D229:EH229)</f>
        <v>14</v>
      </c>
      <c r="EI245" s="240"/>
      <c r="EJ245" s="240"/>
      <c r="EK245" s="240"/>
      <c r="EL245" s="240"/>
      <c r="EM245" s="240"/>
      <c r="EN245" s="240"/>
      <c r="EO245" s="249"/>
      <c r="EP245" s="240"/>
      <c r="EQ245" s="240"/>
      <c r="ER245" s="240"/>
      <c r="ES245" s="240"/>
      <c r="ET245" s="240"/>
      <c r="EU245" s="240"/>
      <c r="EV245" s="249"/>
      <c r="EW245" s="240"/>
      <c r="EX245" s="240"/>
      <c r="EY245" s="240"/>
      <c r="EZ245" s="240"/>
      <c r="FA245" s="240"/>
      <c r="FB245" s="240"/>
      <c r="FC245" s="247"/>
      <c r="FD245" s="247"/>
      <c r="FE245" s="247"/>
      <c r="FF245" s="247"/>
      <c r="FG245" s="247"/>
      <c r="FH245" s="247"/>
    </row>
    <row r="246" spans="1:164" s="136" customFormat="1" ht="15.75" customHeight="1" x14ac:dyDescent="0.25">
      <c r="A246" s="116"/>
      <c r="B246" s="116"/>
      <c r="C246" s="142" t="s">
        <v>2119</v>
      </c>
      <c r="D246" s="240"/>
      <c r="E246" s="157">
        <f>SUM($D230:E230)</f>
        <v>0</v>
      </c>
      <c r="F246" s="240"/>
      <c r="G246" s="240"/>
      <c r="H246" s="240"/>
      <c r="I246" s="240"/>
      <c r="J246" s="240"/>
      <c r="K246" s="240"/>
      <c r="L246" s="157">
        <f>SUM($D230:L230)</f>
        <v>0</v>
      </c>
      <c r="M246" s="240"/>
      <c r="N246" s="240"/>
      <c r="O246" s="240"/>
      <c r="P246" s="240"/>
      <c r="Q246" s="240"/>
      <c r="R246" s="240"/>
      <c r="S246" s="157">
        <f>SUM($D230:S230)</f>
        <v>0</v>
      </c>
      <c r="T246" s="240"/>
      <c r="U246" s="240"/>
      <c r="V246" s="240"/>
      <c r="W246" s="240"/>
      <c r="X246" s="240"/>
      <c r="Y246" s="240"/>
      <c r="Z246" s="157">
        <f>SUM($D230:Z230)</f>
        <v>0</v>
      </c>
      <c r="AA246" s="240"/>
      <c r="AB246" s="240"/>
      <c r="AC246" s="240"/>
      <c r="AD246" s="240"/>
      <c r="AE246" s="240"/>
      <c r="AF246" s="240"/>
      <c r="AG246" s="157">
        <f>SUM($D230:AG230)</f>
        <v>0</v>
      </c>
      <c r="AH246" s="240"/>
      <c r="AI246" s="240"/>
      <c r="AJ246" s="240"/>
      <c r="AK246" s="240"/>
      <c r="AL246" s="240"/>
      <c r="AM246" s="240"/>
      <c r="AN246" s="157">
        <f>SUM($D230:AN230)</f>
        <v>0</v>
      </c>
      <c r="AO246" s="240"/>
      <c r="AP246" s="240"/>
      <c r="AQ246" s="240"/>
      <c r="AR246" s="240"/>
      <c r="AS246" s="240"/>
      <c r="AT246" s="240"/>
      <c r="AU246" s="157">
        <f>SUM($D230:AU230)</f>
        <v>0</v>
      </c>
      <c r="AV246" s="240"/>
      <c r="AW246" s="240"/>
      <c r="AX246" s="240"/>
      <c r="AY246" s="240"/>
      <c r="AZ246" s="240"/>
      <c r="BA246" s="240"/>
      <c r="BB246" s="157">
        <f>SUM($D230:BB230)</f>
        <v>0</v>
      </c>
      <c r="BC246" s="240"/>
      <c r="BD246" s="240"/>
      <c r="BE246" s="240"/>
      <c r="BF246" s="240"/>
      <c r="BG246" s="240"/>
      <c r="BH246" s="240"/>
      <c r="BI246" s="157">
        <f>SUM($D230:BI230)</f>
        <v>0</v>
      </c>
      <c r="BJ246" s="240"/>
      <c r="BK246" s="240"/>
      <c r="BL246" s="240"/>
      <c r="BM246" s="240"/>
      <c r="BN246" s="240"/>
      <c r="BO246" s="240"/>
      <c r="BP246" s="157">
        <f>SUM($D230:BP230)</f>
        <v>1</v>
      </c>
      <c r="BQ246" s="240"/>
      <c r="BR246" s="240"/>
      <c r="BS246" s="240"/>
      <c r="BT246" s="240"/>
      <c r="BU246" s="240"/>
      <c r="BV246" s="240"/>
      <c r="BW246" s="157">
        <f>SUM($D230:BW230)</f>
        <v>9</v>
      </c>
      <c r="BX246" s="240"/>
      <c r="BY246" s="240"/>
      <c r="BZ246" s="240"/>
      <c r="CA246" s="240"/>
      <c r="CB246" s="240"/>
      <c r="CC246" s="240"/>
      <c r="CD246" s="157">
        <f>SUM($D230:CD230)</f>
        <v>65</v>
      </c>
      <c r="CE246" s="240"/>
      <c r="CF246" s="240"/>
      <c r="CG246" s="240"/>
      <c r="CH246" s="240"/>
      <c r="CI246" s="240"/>
      <c r="CJ246" s="240"/>
      <c r="CK246" s="157">
        <f>SUM($D230:CK230)</f>
        <v>184</v>
      </c>
      <c r="CL246" s="240"/>
      <c r="CM246" s="240"/>
      <c r="CN246" s="240"/>
      <c r="CO246" s="240"/>
      <c r="CP246" s="240"/>
      <c r="CQ246" s="240"/>
      <c r="CR246" s="157">
        <f>SUM($D230:CR230)</f>
        <v>309</v>
      </c>
      <c r="CS246" s="240"/>
      <c r="CT246" s="240"/>
      <c r="CU246" s="240"/>
      <c r="CV246" s="240"/>
      <c r="CW246" s="240"/>
      <c r="CX246" s="240"/>
      <c r="CY246" s="157">
        <f>SUM($D230:CY230)</f>
        <v>403</v>
      </c>
      <c r="CZ246" s="240"/>
      <c r="DA246" s="240"/>
      <c r="DB246" s="240"/>
      <c r="DC246" s="240"/>
      <c r="DD246" s="240"/>
      <c r="DE246" s="240"/>
      <c r="DF246" s="157">
        <f>SUM($D230:DF230)</f>
        <v>479</v>
      </c>
      <c r="DG246" s="240"/>
      <c r="DH246" s="240"/>
      <c r="DI246" s="240"/>
      <c r="DJ246" s="240"/>
      <c r="DK246" s="240"/>
      <c r="DL246" s="240"/>
      <c r="DM246" s="157">
        <f>SUM($D230:DM230)</f>
        <v>546</v>
      </c>
      <c r="DN246" s="240"/>
      <c r="DO246" s="240"/>
      <c r="DP246" s="240"/>
      <c r="DQ246" s="240"/>
      <c r="DR246" s="240"/>
      <c r="DS246" s="240"/>
      <c r="DT246" s="157">
        <f>SUM($D230:DT230)</f>
        <v>590</v>
      </c>
      <c r="DU246" s="240"/>
      <c r="DV246" s="240"/>
      <c r="DW246" s="240"/>
      <c r="DX246" s="240"/>
      <c r="DY246" s="240"/>
      <c r="DZ246" s="240"/>
      <c r="EA246" s="157">
        <f>SUM($D230:EA230)</f>
        <v>625</v>
      </c>
      <c r="EB246" s="240"/>
      <c r="EC246" s="240"/>
      <c r="ED246" s="240"/>
      <c r="EE246" s="240"/>
      <c r="EF246" s="240"/>
      <c r="EG246" s="240"/>
      <c r="EH246" s="157">
        <f>SUM($D230:EH230)</f>
        <v>653</v>
      </c>
      <c r="EI246" s="240"/>
      <c r="EJ246" s="240"/>
      <c r="EK246" s="240"/>
      <c r="EL246" s="240"/>
      <c r="EM246" s="240"/>
      <c r="EN246" s="240"/>
      <c r="EO246" s="249"/>
      <c r="EP246" s="240"/>
      <c r="EQ246" s="240"/>
      <c r="ER246" s="240"/>
      <c r="ES246" s="240"/>
      <c r="ET246" s="240"/>
      <c r="EU246" s="240"/>
      <c r="EV246" s="249"/>
      <c r="EW246" s="240"/>
      <c r="EX246" s="240"/>
      <c r="EY246" s="240"/>
      <c r="EZ246" s="240"/>
      <c r="FA246" s="240"/>
      <c r="FB246" s="240"/>
      <c r="FC246" s="247"/>
      <c r="FD246" s="247"/>
      <c r="FE246" s="247"/>
      <c r="FF246" s="247"/>
      <c r="FG246" s="247"/>
      <c r="FH246" s="247"/>
    </row>
    <row r="247" spans="1:164" s="136" customFormat="1" ht="15.75" customHeight="1" x14ac:dyDescent="0.25">
      <c r="A247" s="116"/>
      <c r="B247" s="116"/>
      <c r="C247" s="142" t="s">
        <v>544</v>
      </c>
      <c r="D247" s="240"/>
      <c r="E247" s="157">
        <f>SUM($D231:E231)</f>
        <v>0</v>
      </c>
      <c r="F247" s="240"/>
      <c r="G247" s="240"/>
      <c r="H247" s="240"/>
      <c r="I247" s="240"/>
      <c r="J247" s="240"/>
      <c r="K247" s="240"/>
      <c r="L247" s="157">
        <f>SUM($D231:L231)</f>
        <v>0</v>
      </c>
      <c r="M247" s="240"/>
      <c r="N247" s="240"/>
      <c r="O247" s="240"/>
      <c r="P247" s="240"/>
      <c r="Q247" s="240"/>
      <c r="R247" s="240"/>
      <c r="S247" s="157">
        <f>SUM($D231:S231)</f>
        <v>0</v>
      </c>
      <c r="T247" s="240"/>
      <c r="U247" s="240"/>
      <c r="V247" s="240"/>
      <c r="W247" s="240"/>
      <c r="X247" s="240"/>
      <c r="Y247" s="240"/>
      <c r="Z247" s="157">
        <f>SUM($D231:Z231)</f>
        <v>0</v>
      </c>
      <c r="AA247" s="240"/>
      <c r="AB247" s="240"/>
      <c r="AC247" s="240"/>
      <c r="AD247" s="240"/>
      <c r="AE247" s="240"/>
      <c r="AF247" s="240"/>
      <c r="AG247" s="157">
        <f>SUM($D231:AG231)</f>
        <v>0</v>
      </c>
      <c r="AH247" s="240"/>
      <c r="AI247" s="240"/>
      <c r="AJ247" s="240"/>
      <c r="AK247" s="240"/>
      <c r="AL247" s="240"/>
      <c r="AM247" s="240"/>
      <c r="AN247" s="157">
        <f>SUM($D231:AN231)</f>
        <v>0</v>
      </c>
      <c r="AO247" s="240"/>
      <c r="AP247" s="240"/>
      <c r="AQ247" s="240"/>
      <c r="AR247" s="240"/>
      <c r="AS247" s="240"/>
      <c r="AT247" s="240"/>
      <c r="AU247" s="157">
        <f>SUM($D231:AU231)</f>
        <v>0</v>
      </c>
      <c r="AV247" s="240"/>
      <c r="AW247" s="240"/>
      <c r="AX247" s="240"/>
      <c r="AY247" s="240"/>
      <c r="AZ247" s="240"/>
      <c r="BA247" s="240"/>
      <c r="BB247" s="157">
        <f>SUM($D231:BB231)</f>
        <v>0</v>
      </c>
      <c r="BC247" s="240"/>
      <c r="BD247" s="240"/>
      <c r="BE247" s="240"/>
      <c r="BF247" s="240"/>
      <c r="BG247" s="240"/>
      <c r="BH247" s="240"/>
      <c r="BI247" s="157">
        <f>SUM($D231:BI231)</f>
        <v>0</v>
      </c>
      <c r="BJ247" s="240"/>
      <c r="BK247" s="240"/>
      <c r="BL247" s="240"/>
      <c r="BM247" s="240"/>
      <c r="BN247" s="240"/>
      <c r="BO247" s="240"/>
      <c r="BP247" s="157">
        <f>SUM($D231:BP231)</f>
        <v>0</v>
      </c>
      <c r="BQ247" s="240"/>
      <c r="BR247" s="240"/>
      <c r="BS247" s="240"/>
      <c r="BT247" s="240"/>
      <c r="BU247" s="240"/>
      <c r="BV247" s="240"/>
      <c r="BW247" s="157">
        <f>SUM($D231:BW231)</f>
        <v>0</v>
      </c>
      <c r="BX247" s="240"/>
      <c r="BY247" s="240"/>
      <c r="BZ247" s="240"/>
      <c r="CA247" s="240"/>
      <c r="CB247" s="240"/>
      <c r="CC247" s="240"/>
      <c r="CD247" s="157">
        <f>SUM($D231:CD231)</f>
        <v>1</v>
      </c>
      <c r="CE247" s="240"/>
      <c r="CF247" s="240"/>
      <c r="CG247" s="240"/>
      <c r="CH247" s="240"/>
      <c r="CI247" s="240"/>
      <c r="CJ247" s="240"/>
      <c r="CK247" s="157">
        <f>SUM($D231:CK231)</f>
        <v>8</v>
      </c>
      <c r="CL247" s="240"/>
      <c r="CM247" s="240"/>
      <c r="CN247" s="240"/>
      <c r="CO247" s="240"/>
      <c r="CP247" s="240"/>
      <c r="CQ247" s="240"/>
      <c r="CR247" s="157">
        <f>SUM($D231:CR231)</f>
        <v>12</v>
      </c>
      <c r="CS247" s="240"/>
      <c r="CT247" s="240"/>
      <c r="CU247" s="240"/>
      <c r="CV247" s="240"/>
      <c r="CW247" s="240"/>
      <c r="CX247" s="240"/>
      <c r="CY247" s="157">
        <f>SUM($D231:CY231)</f>
        <v>13</v>
      </c>
      <c r="CZ247" s="240"/>
      <c r="DA247" s="240"/>
      <c r="DB247" s="240"/>
      <c r="DC247" s="240"/>
      <c r="DD247" s="240"/>
      <c r="DE247" s="240"/>
      <c r="DF247" s="157">
        <f>SUM($D231:DF231)</f>
        <v>14</v>
      </c>
      <c r="DG247" s="240"/>
      <c r="DH247" s="240"/>
      <c r="DI247" s="240"/>
      <c r="DJ247" s="240"/>
      <c r="DK247" s="240"/>
      <c r="DL247" s="240"/>
      <c r="DM247" s="157">
        <f>SUM($D231:DM231)</f>
        <v>16</v>
      </c>
      <c r="DN247" s="240"/>
      <c r="DO247" s="240"/>
      <c r="DP247" s="240"/>
      <c r="DQ247" s="240"/>
      <c r="DR247" s="240"/>
      <c r="DS247" s="240"/>
      <c r="DT247" s="157">
        <f>SUM($D231:DT231)</f>
        <v>16</v>
      </c>
      <c r="DU247" s="240"/>
      <c r="DV247" s="240"/>
      <c r="DW247" s="240"/>
      <c r="DX247" s="240"/>
      <c r="DY247" s="240"/>
      <c r="DZ247" s="240"/>
      <c r="EA247" s="157">
        <f>SUM($D231:EA231)</f>
        <v>17</v>
      </c>
      <c r="EB247" s="240"/>
      <c r="EC247" s="240"/>
      <c r="ED247" s="240"/>
      <c r="EE247" s="240"/>
      <c r="EF247" s="240"/>
      <c r="EG247" s="240"/>
      <c r="EH247" s="157">
        <f>SUM($D231:EH231)</f>
        <v>17</v>
      </c>
      <c r="EI247" s="240"/>
      <c r="EJ247" s="240"/>
      <c r="EK247" s="240"/>
      <c r="EL247" s="240"/>
      <c r="EM247" s="240"/>
      <c r="EN247" s="240"/>
      <c r="EO247" s="249"/>
      <c r="EP247" s="240"/>
      <c r="EQ247" s="240"/>
      <c r="ER247" s="240"/>
      <c r="ES247" s="240"/>
      <c r="ET247" s="240"/>
      <c r="EU247" s="240"/>
      <c r="EV247" s="249"/>
      <c r="EW247" s="240"/>
      <c r="EX247" s="240"/>
      <c r="EY247" s="240"/>
      <c r="EZ247" s="240"/>
      <c r="FA247" s="240"/>
      <c r="FB247" s="240"/>
      <c r="FC247" s="247"/>
      <c r="FD247" s="247"/>
      <c r="FE247" s="247"/>
      <c r="FF247" s="247"/>
      <c r="FG247" s="247"/>
      <c r="FH247" s="247"/>
    </row>
    <row r="248" spans="1:164" s="136" customFormat="1" ht="15.75" customHeight="1" x14ac:dyDescent="0.25">
      <c r="A248" s="116"/>
      <c r="B248" s="116"/>
      <c r="C248" s="142" t="s">
        <v>540</v>
      </c>
      <c r="D248" s="240"/>
      <c r="E248" s="157">
        <f>SUM($D232:E232)</f>
        <v>0</v>
      </c>
      <c r="F248" s="240"/>
      <c r="G248" s="240"/>
      <c r="H248" s="240"/>
      <c r="I248" s="240"/>
      <c r="J248" s="240"/>
      <c r="K248" s="240"/>
      <c r="L248" s="157">
        <f>SUM($D232:L232)</f>
        <v>0</v>
      </c>
      <c r="M248" s="240"/>
      <c r="N248" s="240"/>
      <c r="O248" s="240"/>
      <c r="P248" s="240"/>
      <c r="Q248" s="240"/>
      <c r="R248" s="240"/>
      <c r="S248" s="157">
        <f>SUM($D232:S232)</f>
        <v>0</v>
      </c>
      <c r="T248" s="240"/>
      <c r="U248" s="240"/>
      <c r="V248" s="240"/>
      <c r="W248" s="240"/>
      <c r="X248" s="240"/>
      <c r="Y248" s="240"/>
      <c r="Z248" s="157">
        <f>SUM($D232:Z232)</f>
        <v>0</v>
      </c>
      <c r="AA248" s="240"/>
      <c r="AB248" s="240"/>
      <c r="AC248" s="240"/>
      <c r="AD248" s="240"/>
      <c r="AE248" s="240"/>
      <c r="AF248" s="240"/>
      <c r="AG248" s="157">
        <f>SUM($D232:AG232)</f>
        <v>0</v>
      </c>
      <c r="AH248" s="240"/>
      <c r="AI248" s="240"/>
      <c r="AJ248" s="240"/>
      <c r="AK248" s="240"/>
      <c r="AL248" s="240"/>
      <c r="AM248" s="240"/>
      <c r="AN248" s="157">
        <f>SUM($D232:AN232)</f>
        <v>0</v>
      </c>
      <c r="AO248" s="240"/>
      <c r="AP248" s="240"/>
      <c r="AQ248" s="240"/>
      <c r="AR248" s="240"/>
      <c r="AS248" s="240"/>
      <c r="AT248" s="240"/>
      <c r="AU248" s="157">
        <f>SUM($D232:AU232)</f>
        <v>0</v>
      </c>
      <c r="AV248" s="240"/>
      <c r="AW248" s="240"/>
      <c r="AX248" s="240"/>
      <c r="AY248" s="240"/>
      <c r="AZ248" s="240"/>
      <c r="BA248" s="240"/>
      <c r="BB248" s="157">
        <f>SUM($D232:BB232)</f>
        <v>0</v>
      </c>
      <c r="BC248" s="240"/>
      <c r="BD248" s="240"/>
      <c r="BE248" s="240"/>
      <c r="BF248" s="240"/>
      <c r="BG248" s="240"/>
      <c r="BH248" s="240"/>
      <c r="BI248" s="157">
        <f>SUM($D232:BI232)</f>
        <v>0</v>
      </c>
      <c r="BJ248" s="240"/>
      <c r="BK248" s="240"/>
      <c r="BL248" s="240"/>
      <c r="BM248" s="240"/>
      <c r="BN248" s="240"/>
      <c r="BO248" s="240"/>
      <c r="BP248" s="157">
        <f>SUM($D232:BP232)</f>
        <v>0</v>
      </c>
      <c r="BQ248" s="240"/>
      <c r="BR248" s="240"/>
      <c r="BS248" s="240"/>
      <c r="BT248" s="240"/>
      <c r="BU248" s="240"/>
      <c r="BV248" s="240"/>
      <c r="BW248" s="157">
        <f>SUM($D232:BW232)</f>
        <v>0</v>
      </c>
      <c r="BX248" s="240"/>
      <c r="BY248" s="240"/>
      <c r="BZ248" s="240"/>
      <c r="CA248" s="240"/>
      <c r="CB248" s="240"/>
      <c r="CC248" s="240"/>
      <c r="CD248" s="157">
        <f>SUM($D232:CD232)</f>
        <v>1</v>
      </c>
      <c r="CE248" s="240"/>
      <c r="CF248" s="240"/>
      <c r="CG248" s="240"/>
      <c r="CH248" s="240"/>
      <c r="CI248" s="240"/>
      <c r="CJ248" s="240"/>
      <c r="CK248" s="157">
        <f>SUM($D232:CK232)</f>
        <v>2</v>
      </c>
      <c r="CL248" s="240"/>
      <c r="CM248" s="240"/>
      <c r="CN248" s="240"/>
      <c r="CO248" s="240"/>
      <c r="CP248" s="240"/>
      <c r="CQ248" s="240"/>
      <c r="CR248" s="157">
        <f>SUM($D232:CR232)</f>
        <v>2</v>
      </c>
      <c r="CS248" s="240"/>
      <c r="CT248" s="240"/>
      <c r="CU248" s="240"/>
      <c r="CV248" s="240"/>
      <c r="CW248" s="240"/>
      <c r="CX248" s="240"/>
      <c r="CY248" s="157">
        <f>SUM($D232:CY232)</f>
        <v>3</v>
      </c>
      <c r="CZ248" s="240"/>
      <c r="DA248" s="240"/>
      <c r="DB248" s="240"/>
      <c r="DC248" s="240"/>
      <c r="DD248" s="240"/>
      <c r="DE248" s="240"/>
      <c r="DF248" s="157">
        <f>SUM($D232:DF232)</f>
        <v>3</v>
      </c>
      <c r="DG248" s="240"/>
      <c r="DH248" s="240"/>
      <c r="DI248" s="240"/>
      <c r="DJ248" s="240"/>
      <c r="DK248" s="240"/>
      <c r="DL248" s="240"/>
      <c r="DM248" s="157">
        <f>SUM($D232:DM232)</f>
        <v>4</v>
      </c>
      <c r="DN248" s="240"/>
      <c r="DO248" s="240"/>
      <c r="DP248" s="240"/>
      <c r="DQ248" s="240"/>
      <c r="DR248" s="240"/>
      <c r="DS248" s="240"/>
      <c r="DT248" s="157">
        <f>SUM($D232:DT232)</f>
        <v>4</v>
      </c>
      <c r="DU248" s="240"/>
      <c r="DV248" s="240"/>
      <c r="DW248" s="240"/>
      <c r="DX248" s="240"/>
      <c r="DY248" s="240"/>
      <c r="DZ248" s="240"/>
      <c r="EA248" s="157">
        <f>SUM($D232:EA232)</f>
        <v>5</v>
      </c>
      <c r="EB248" s="240"/>
      <c r="EC248" s="240"/>
      <c r="ED248" s="240"/>
      <c r="EE248" s="240"/>
      <c r="EF248" s="240"/>
      <c r="EG248" s="240"/>
      <c r="EH248" s="157">
        <f>SUM($D232:EH232)</f>
        <v>6</v>
      </c>
      <c r="EI248" s="240"/>
      <c r="EJ248" s="240"/>
      <c r="EK248" s="240"/>
      <c r="EL248" s="240"/>
      <c r="EM248" s="240"/>
      <c r="EN248" s="240"/>
      <c r="EO248" s="249"/>
      <c r="EP248" s="240"/>
      <c r="EQ248" s="240"/>
      <c r="ER248" s="240"/>
      <c r="ES248" s="240"/>
      <c r="ET248" s="240"/>
      <c r="EU248" s="240"/>
      <c r="EV248" s="249"/>
      <c r="EW248" s="240"/>
      <c r="EX248" s="240"/>
      <c r="EY248" s="240"/>
      <c r="EZ248" s="240"/>
      <c r="FA248" s="240"/>
      <c r="FB248" s="240"/>
      <c r="FC248" s="247"/>
      <c r="FD248" s="247"/>
      <c r="FE248" s="247"/>
      <c r="FF248" s="247"/>
      <c r="FG248" s="247"/>
      <c r="FH248" s="247"/>
    </row>
    <row r="249" spans="1:164" s="136" customFormat="1" ht="15.75" customHeight="1" x14ac:dyDescent="0.25">
      <c r="A249" s="116"/>
      <c r="B249" s="116"/>
      <c r="C249" s="141" t="s">
        <v>2122</v>
      </c>
      <c r="D249" s="159"/>
      <c r="E249" s="159">
        <f>SUM(E243:E248)-E136</f>
        <v>0</v>
      </c>
      <c r="F249" s="159"/>
      <c r="G249" s="159"/>
      <c r="H249" s="159"/>
      <c r="I249" s="159"/>
      <c r="J249" s="159"/>
      <c r="K249" s="159"/>
      <c r="L249" s="159">
        <f>SUM(L243:L248)-L136</f>
        <v>0</v>
      </c>
      <c r="M249" s="159"/>
      <c r="N249" s="159"/>
      <c r="O249" s="159"/>
      <c r="P249" s="159"/>
      <c r="Q249" s="159"/>
      <c r="R249" s="159"/>
      <c r="S249" s="159">
        <f>SUM(S243:S248)-S136</f>
        <v>0</v>
      </c>
      <c r="T249" s="159"/>
      <c r="U249" s="159"/>
      <c r="V249" s="159"/>
      <c r="W249" s="159"/>
      <c r="X249" s="159"/>
      <c r="Y249" s="159"/>
      <c r="Z249" s="159">
        <f>SUM(Z243:Z248)-Z136</f>
        <v>0</v>
      </c>
      <c r="AA249" s="159"/>
      <c r="AB249" s="159"/>
      <c r="AC249" s="159"/>
      <c r="AD249" s="159"/>
      <c r="AE249" s="159"/>
      <c r="AF249" s="159"/>
      <c r="AG249" s="159">
        <f>SUM(AG243:AG248)-AG136</f>
        <v>0</v>
      </c>
      <c r="AH249" s="159"/>
      <c r="AI249" s="159"/>
      <c r="AJ249" s="159"/>
      <c r="AK249" s="159"/>
      <c r="AL249" s="159"/>
      <c r="AM249" s="159"/>
      <c r="AN249" s="159">
        <f>SUM(AN243:AN248)-AN136</f>
        <v>0</v>
      </c>
      <c r="AO249" s="159"/>
      <c r="AP249" s="159"/>
      <c r="AQ249" s="159"/>
      <c r="AR249" s="159"/>
      <c r="AS249" s="159"/>
      <c r="AT249" s="159"/>
      <c r="AU249" s="159">
        <f>SUM(AU243:AU248)-AU136</f>
        <v>0</v>
      </c>
      <c r="AV249" s="159"/>
      <c r="AW249" s="159"/>
      <c r="AX249" s="159"/>
      <c r="AY249" s="159"/>
      <c r="AZ249" s="159"/>
      <c r="BA249" s="159"/>
      <c r="BB249" s="159">
        <f>SUM(BB243:BB248)-BB136</f>
        <v>0</v>
      </c>
      <c r="BC249" s="159"/>
      <c r="BD249" s="159"/>
      <c r="BE249" s="159"/>
      <c r="BF249" s="159"/>
      <c r="BG249" s="159"/>
      <c r="BH249" s="159"/>
      <c r="BI249" s="159">
        <f>SUM(BI243:BI248)-BI136</f>
        <v>0</v>
      </c>
      <c r="BJ249" s="159"/>
      <c r="BK249" s="159"/>
      <c r="BL249" s="159"/>
      <c r="BM249" s="159"/>
      <c r="BN249" s="159"/>
      <c r="BO249" s="159"/>
      <c r="BP249" s="159">
        <f>SUM(BP243:BP248)-BP136</f>
        <v>0</v>
      </c>
      <c r="BQ249" s="159"/>
      <c r="BR249" s="159"/>
      <c r="BS249" s="159"/>
      <c r="BT249" s="159"/>
      <c r="BU249" s="159"/>
      <c r="BV249" s="159"/>
      <c r="BW249" s="159">
        <f>SUM(BW243:BW248)-BW136</f>
        <v>0</v>
      </c>
      <c r="BX249" s="159"/>
      <c r="BY249" s="159"/>
      <c r="BZ249" s="159"/>
      <c r="CA249" s="159"/>
      <c r="CB249" s="159"/>
      <c r="CC249" s="159"/>
      <c r="CD249" s="159">
        <f>SUM(CD243:CD248)-CD136</f>
        <v>0</v>
      </c>
      <c r="CE249" s="159"/>
      <c r="CF249" s="159"/>
      <c r="CG249" s="159"/>
      <c r="CH249" s="159"/>
      <c r="CI249" s="159"/>
      <c r="CJ249" s="159"/>
      <c r="CK249" s="159">
        <f>SUM(CK243:CK248)-CK136</f>
        <v>0</v>
      </c>
      <c r="CL249" s="159"/>
      <c r="CM249" s="159"/>
      <c r="CN249" s="159"/>
      <c r="CO249" s="159"/>
      <c r="CP249" s="159"/>
      <c r="CQ249" s="159"/>
      <c r="CR249" s="159">
        <f>SUM(CR243:CR248)-CR136</f>
        <v>0</v>
      </c>
      <c r="CS249" s="159"/>
      <c r="CT249" s="159"/>
      <c r="CU249" s="159"/>
      <c r="CV249" s="159"/>
      <c r="CW249" s="159"/>
      <c r="CX249" s="159"/>
      <c r="CY249" s="159">
        <f>SUM(CY243:CY248)-CY136</f>
        <v>0</v>
      </c>
      <c r="CZ249" s="159"/>
      <c r="DA249" s="159"/>
      <c r="DB249" s="159"/>
      <c r="DC249" s="159"/>
      <c r="DD249" s="159"/>
      <c r="DE249" s="159"/>
      <c r="DF249" s="159">
        <f>SUM(DF243:DF248)-DF136</f>
        <v>0</v>
      </c>
      <c r="DG249" s="159"/>
      <c r="DH249" s="159"/>
      <c r="DI249" s="159"/>
      <c r="DJ249" s="159"/>
      <c r="DK249" s="159"/>
      <c r="DL249" s="159"/>
      <c r="DM249" s="159">
        <f>SUM(DM243:DM248)-DM136</f>
        <v>0</v>
      </c>
      <c r="DN249" s="159"/>
      <c r="DO249" s="159"/>
      <c r="DP249" s="159"/>
      <c r="DQ249" s="159"/>
      <c r="DR249" s="159"/>
      <c r="DS249" s="159"/>
      <c r="DT249" s="159">
        <f>SUM(DT243:DT248)-DT136</f>
        <v>0</v>
      </c>
      <c r="DU249" s="159"/>
      <c r="DV249" s="159"/>
      <c r="DW249" s="159"/>
      <c r="DX249" s="159"/>
      <c r="DY249" s="159"/>
      <c r="DZ249" s="159"/>
      <c r="EA249" s="159">
        <f>SUM(EA243:EA248)-EA136</f>
        <v>0</v>
      </c>
      <c r="EB249" s="159"/>
      <c r="EC249" s="159"/>
      <c r="ED249" s="159"/>
      <c r="EE249" s="159"/>
      <c r="EF249" s="159"/>
      <c r="EG249" s="159"/>
      <c r="EH249" s="159">
        <f>SUM(EH243:EH248)-EH136</f>
        <v>0</v>
      </c>
      <c r="EI249" s="159"/>
      <c r="EJ249" s="159"/>
      <c r="EK249" s="159"/>
      <c r="EL249" s="159"/>
      <c r="EM249" s="159"/>
      <c r="EN249" s="159"/>
      <c r="EO249" s="159"/>
      <c r="EP249" s="159"/>
      <c r="EQ249" s="159"/>
      <c r="ER249" s="159"/>
      <c r="ES249" s="159"/>
      <c r="ET249" s="159"/>
      <c r="EU249" s="159"/>
      <c r="EV249" s="159"/>
      <c r="EW249" s="159"/>
      <c r="EX249" s="159"/>
      <c r="EY249" s="159"/>
      <c r="EZ249" s="159"/>
      <c r="FA249" s="159"/>
      <c r="FB249" s="159"/>
      <c r="FC249" s="247"/>
      <c r="FD249" s="247"/>
      <c r="FE249" s="247"/>
      <c r="FF249" s="247"/>
      <c r="FG249" s="247"/>
      <c r="FH249" s="247"/>
    </row>
    <row r="250" spans="1:164" s="136" customFormat="1" ht="15.75" customHeight="1" x14ac:dyDescent="0.25">
      <c r="A250" s="116"/>
      <c r="B250" s="116"/>
      <c r="C250" s="221"/>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34"/>
      <c r="BE250" s="134"/>
      <c r="BF250" s="134"/>
      <c r="BG250" s="134"/>
      <c r="BH250" s="134"/>
      <c r="BI250" s="134"/>
      <c r="BJ250" s="134"/>
      <c r="BK250" s="134"/>
      <c r="BL250" s="134"/>
      <c r="BM250" s="134"/>
      <c r="BN250" s="134"/>
      <c r="BO250" s="134"/>
      <c r="BP250" s="134"/>
      <c r="BQ250" s="134"/>
      <c r="BR250" s="134"/>
      <c r="BS250" s="134"/>
      <c r="BT250" s="134"/>
      <c r="BU250" s="134"/>
      <c r="BV250" s="134"/>
      <c r="BW250" s="134"/>
      <c r="BX250" s="134"/>
      <c r="BY250" s="134"/>
      <c r="BZ250" s="134"/>
      <c r="CA250" s="134"/>
      <c r="CB250" s="134"/>
      <c r="CC250" s="134"/>
      <c r="CD250" s="134"/>
      <c r="CE250" s="134"/>
      <c r="CF250" s="134"/>
      <c r="CG250" s="134"/>
      <c r="CH250" s="134"/>
      <c r="CI250" s="134"/>
      <c r="CJ250" s="134"/>
      <c r="CK250" s="134"/>
      <c r="CL250" s="134"/>
      <c r="CM250" s="134"/>
      <c r="CN250" s="134"/>
      <c r="CO250" s="134"/>
      <c r="CP250" s="134"/>
      <c r="CQ250" s="134"/>
      <c r="CR250" s="134"/>
      <c r="CS250" s="134"/>
      <c r="CT250" s="134"/>
      <c r="CU250" s="134"/>
      <c r="CV250" s="134"/>
      <c r="CW250" s="134"/>
      <c r="CX250" s="134"/>
      <c r="CY250" s="134"/>
      <c r="CZ250" s="134"/>
      <c r="DA250" s="134"/>
      <c r="DB250" s="134"/>
      <c r="DC250" s="134"/>
      <c r="DD250" s="134"/>
      <c r="DE250" s="134"/>
      <c r="DF250" s="134"/>
      <c r="DG250" s="134"/>
      <c r="DH250" s="134"/>
      <c r="DI250" s="134"/>
      <c r="DJ250" s="134"/>
      <c r="DK250" s="134"/>
      <c r="DL250" s="134"/>
      <c r="DM250" s="134"/>
      <c r="DN250" s="134"/>
      <c r="DO250" s="134"/>
      <c r="DP250" s="134"/>
      <c r="DQ250" s="134"/>
      <c r="DR250" s="134"/>
      <c r="DS250" s="134"/>
      <c r="DT250" s="134"/>
      <c r="DU250" s="134"/>
      <c r="DV250" s="134"/>
      <c r="DW250" s="134"/>
      <c r="DX250" s="134"/>
      <c r="DY250" s="134"/>
      <c r="DZ250" s="134"/>
      <c r="EA250" s="134"/>
      <c r="EB250" s="134"/>
      <c r="EC250" s="134"/>
      <c r="ED250" s="134"/>
      <c r="EE250" s="134"/>
      <c r="EF250" s="134"/>
      <c r="EG250" s="134"/>
      <c r="EH250" s="134"/>
      <c r="EI250" s="134"/>
      <c r="EJ250" s="134"/>
      <c r="EK250" s="134"/>
      <c r="EL250" s="134"/>
      <c r="EM250" s="134"/>
      <c r="EN250" s="134"/>
      <c r="EO250" s="134"/>
      <c r="EP250" s="134"/>
      <c r="EQ250" s="134"/>
      <c r="ER250" s="134"/>
      <c r="ES250" s="134"/>
      <c r="ET250" s="134"/>
      <c r="EU250" s="134"/>
      <c r="EV250" s="134"/>
      <c r="EW250" s="134"/>
      <c r="EX250" s="134"/>
      <c r="EY250" s="134"/>
      <c r="EZ250" s="116"/>
      <c r="FA250" s="116"/>
      <c r="FB250" s="116"/>
      <c r="FC250" s="247"/>
      <c r="FD250" s="247"/>
      <c r="FE250" s="247"/>
      <c r="FF250" s="247"/>
      <c r="FG250" s="247"/>
      <c r="FH250" s="247"/>
    </row>
    <row r="251" spans="1:164" s="136" customFormat="1" ht="15.75" customHeight="1" x14ac:dyDescent="0.25">
      <c r="A251" s="116"/>
      <c r="B251" s="117" t="s">
        <v>2129</v>
      </c>
      <c r="C251" s="237" t="s">
        <v>527</v>
      </c>
      <c r="D251" s="240"/>
      <c r="E251" s="249">
        <v>0</v>
      </c>
      <c r="F251" s="240"/>
      <c r="G251" s="240"/>
      <c r="H251" s="240"/>
      <c r="I251" s="240"/>
      <c r="J251" s="240"/>
      <c r="K251" s="240"/>
      <c r="L251" s="249">
        <v>0</v>
      </c>
      <c r="M251" s="240"/>
      <c r="N251" s="240"/>
      <c r="O251" s="240"/>
      <c r="P251" s="240"/>
      <c r="Q251" s="240"/>
      <c r="R251" s="240"/>
      <c r="S251" s="249">
        <v>0</v>
      </c>
      <c r="T251" s="240"/>
      <c r="U251" s="240"/>
      <c r="V251" s="240"/>
      <c r="W251" s="240"/>
      <c r="X251" s="240"/>
      <c r="Y251" s="240"/>
      <c r="Z251" s="249">
        <v>0</v>
      </c>
      <c r="AA251" s="240"/>
      <c r="AB251" s="240"/>
      <c r="AC251" s="240"/>
      <c r="AD251" s="240"/>
      <c r="AE251" s="240"/>
      <c r="AF251" s="240"/>
      <c r="AG251" s="249">
        <v>0</v>
      </c>
      <c r="AH251" s="240"/>
      <c r="AI251" s="240"/>
      <c r="AJ251" s="240"/>
      <c r="AK251" s="240"/>
      <c r="AL251" s="240"/>
      <c r="AM251" s="240"/>
      <c r="AN251" s="249">
        <v>0</v>
      </c>
      <c r="AO251" s="240"/>
      <c r="AP251" s="240"/>
      <c r="AQ251" s="240"/>
      <c r="AR251" s="240"/>
      <c r="AS251" s="240"/>
      <c r="AT251" s="240"/>
      <c r="AU251" s="249">
        <v>0</v>
      </c>
      <c r="AV251" s="240"/>
      <c r="AW251" s="240"/>
      <c r="AX251" s="240"/>
      <c r="AY251" s="240"/>
      <c r="AZ251" s="240"/>
      <c r="BA251" s="240"/>
      <c r="BB251" s="249">
        <v>0</v>
      </c>
      <c r="BC251" s="240"/>
      <c r="BD251" s="240"/>
      <c r="BE251" s="240"/>
      <c r="BF251" s="240"/>
      <c r="BG251" s="240"/>
      <c r="BH251" s="240"/>
      <c r="BI251" s="249">
        <v>4</v>
      </c>
      <c r="BJ251" s="240"/>
      <c r="BK251" s="240"/>
      <c r="BL251" s="240"/>
      <c r="BM251" s="240"/>
      <c r="BN251" s="240"/>
      <c r="BO251" s="240"/>
      <c r="BP251" s="249">
        <v>42</v>
      </c>
      <c r="BQ251" s="240"/>
      <c r="BR251" s="240"/>
      <c r="BS251" s="240"/>
      <c r="BT251" s="240"/>
      <c r="BU251" s="240"/>
      <c r="BV251" s="240"/>
      <c r="BW251" s="249">
        <v>215</v>
      </c>
      <c r="BX251" s="240"/>
      <c r="BY251" s="240"/>
      <c r="BZ251" s="240"/>
      <c r="CA251" s="240"/>
      <c r="CB251" s="240"/>
      <c r="CC251" s="240"/>
      <c r="CD251" s="249">
        <v>409</v>
      </c>
      <c r="CE251" s="240"/>
      <c r="CF251" s="240"/>
      <c r="CG251" s="240"/>
      <c r="CH251" s="240"/>
      <c r="CI251" s="240"/>
      <c r="CJ251" s="240"/>
      <c r="CK251" s="249">
        <v>404</v>
      </c>
      <c r="CL251" s="240"/>
      <c r="CM251" s="240"/>
      <c r="CN251" s="240"/>
      <c r="CO251" s="240"/>
      <c r="CP251" s="240"/>
      <c r="CQ251" s="240"/>
      <c r="CR251" s="249">
        <v>364</v>
      </c>
      <c r="CS251" s="240"/>
      <c r="CT251" s="240"/>
      <c r="CU251" s="240"/>
      <c r="CV251" s="240"/>
      <c r="CW251" s="240"/>
      <c r="CX251" s="240"/>
      <c r="CY251" s="249">
        <v>330</v>
      </c>
      <c r="CZ251" s="240"/>
      <c r="DA251" s="240"/>
      <c r="DB251" s="240"/>
      <c r="DC251" s="240"/>
      <c r="DD251" s="240"/>
      <c r="DE251" s="240"/>
      <c r="DF251" s="249">
        <v>283</v>
      </c>
      <c r="DG251" s="240"/>
      <c r="DH251" s="240"/>
      <c r="DI251" s="240"/>
      <c r="DJ251" s="240"/>
      <c r="DK251" s="240"/>
      <c r="DL251" s="240"/>
      <c r="DM251" s="249">
        <v>192</v>
      </c>
      <c r="DN251" s="240"/>
      <c r="DO251" s="240"/>
      <c r="DP251" s="240"/>
      <c r="DQ251" s="240"/>
      <c r="DR251" s="240"/>
      <c r="DS251" s="240"/>
      <c r="DT251" s="249">
        <v>191</v>
      </c>
      <c r="DU251" s="240"/>
      <c r="DV251" s="240"/>
      <c r="DW251" s="240"/>
      <c r="DX251" s="240"/>
      <c r="DY251" s="240"/>
      <c r="DZ251" s="240"/>
      <c r="EA251" s="249">
        <v>134</v>
      </c>
      <c r="EB251" s="240"/>
      <c r="EC251" s="240"/>
      <c r="ED251" s="240"/>
      <c r="EE251" s="240"/>
      <c r="EF251" s="240"/>
      <c r="EG251" s="240"/>
      <c r="EH251" s="249">
        <v>89</v>
      </c>
      <c r="EI251" s="240"/>
      <c r="EJ251" s="240"/>
      <c r="EK251" s="240"/>
      <c r="EL251" s="240"/>
      <c r="EM251" s="240"/>
      <c r="EN251" s="240"/>
      <c r="EO251" s="249"/>
      <c r="EP251" s="240"/>
      <c r="EQ251" s="240"/>
      <c r="ER251" s="240"/>
      <c r="ES251" s="240"/>
      <c r="ET251" s="240"/>
      <c r="EU251" s="240"/>
      <c r="EV251" s="249"/>
      <c r="EW251" s="240"/>
      <c r="EX251" s="240"/>
      <c r="EY251" s="240"/>
      <c r="EZ251" s="240"/>
      <c r="FA251" s="240"/>
      <c r="FB251" s="240"/>
      <c r="FC251" s="247"/>
      <c r="FD251" s="247"/>
      <c r="FE251" s="247"/>
      <c r="FF251" s="247"/>
      <c r="FG251" s="247"/>
      <c r="FH251" s="247"/>
    </row>
    <row r="252" spans="1:164" s="136" customFormat="1" ht="15.75" customHeight="1" x14ac:dyDescent="0.25">
      <c r="A252" s="116"/>
      <c r="B252" s="117"/>
      <c r="C252" s="237" t="s">
        <v>146</v>
      </c>
      <c r="D252" s="240"/>
      <c r="E252" s="249">
        <v>0</v>
      </c>
      <c r="F252" s="240"/>
      <c r="G252" s="240"/>
      <c r="H252" s="240"/>
      <c r="I252" s="240"/>
      <c r="J252" s="240"/>
      <c r="K252" s="240"/>
      <c r="L252" s="249">
        <v>0</v>
      </c>
      <c r="M252" s="240"/>
      <c r="N252" s="240"/>
      <c r="O252" s="240"/>
      <c r="P252" s="240"/>
      <c r="Q252" s="240"/>
      <c r="R252" s="240"/>
      <c r="S252" s="249">
        <v>0</v>
      </c>
      <c r="T252" s="240"/>
      <c r="U252" s="240"/>
      <c r="V252" s="240"/>
      <c r="W252" s="240"/>
      <c r="X252" s="240"/>
      <c r="Y252" s="240"/>
      <c r="Z252" s="249">
        <v>0</v>
      </c>
      <c r="AA252" s="240"/>
      <c r="AB252" s="240"/>
      <c r="AC252" s="240"/>
      <c r="AD252" s="240"/>
      <c r="AE252" s="240"/>
      <c r="AF252" s="240"/>
      <c r="AG252" s="249">
        <v>0</v>
      </c>
      <c r="AH252" s="240"/>
      <c r="AI252" s="240"/>
      <c r="AJ252" s="240"/>
      <c r="AK252" s="240"/>
      <c r="AL252" s="240"/>
      <c r="AM252" s="240"/>
      <c r="AN252" s="249">
        <v>0</v>
      </c>
      <c r="AO252" s="240"/>
      <c r="AP252" s="240"/>
      <c r="AQ252" s="240"/>
      <c r="AR252" s="240"/>
      <c r="AS252" s="240"/>
      <c r="AT252" s="240"/>
      <c r="AU252" s="249">
        <v>0</v>
      </c>
      <c r="AV252" s="240"/>
      <c r="AW252" s="240"/>
      <c r="AX252" s="240"/>
      <c r="AY252" s="240"/>
      <c r="AZ252" s="240"/>
      <c r="BA252" s="240"/>
      <c r="BB252" s="249">
        <v>5</v>
      </c>
      <c r="BC252" s="240"/>
      <c r="BD252" s="240"/>
      <c r="BE252" s="240"/>
      <c r="BF252" s="240"/>
      <c r="BG252" s="240"/>
      <c r="BH252" s="240"/>
      <c r="BI252" s="249">
        <v>36</v>
      </c>
      <c r="BJ252" s="240"/>
      <c r="BK252" s="240"/>
      <c r="BL252" s="240"/>
      <c r="BM252" s="240"/>
      <c r="BN252" s="240"/>
      <c r="BO252" s="240"/>
      <c r="BP252" s="249">
        <v>167</v>
      </c>
      <c r="BQ252" s="240"/>
      <c r="BR252" s="240"/>
      <c r="BS252" s="240"/>
      <c r="BT252" s="240"/>
      <c r="BU252" s="240"/>
      <c r="BV252" s="240"/>
      <c r="BW252" s="249">
        <v>646</v>
      </c>
      <c r="BX252" s="240"/>
      <c r="BY252" s="240"/>
      <c r="BZ252" s="240"/>
      <c r="CA252" s="240"/>
      <c r="CB252" s="240"/>
      <c r="CC252" s="240"/>
      <c r="CD252" s="249">
        <v>1109</v>
      </c>
      <c r="CE252" s="240"/>
      <c r="CF252" s="240"/>
      <c r="CG252" s="240"/>
      <c r="CH252" s="240"/>
      <c r="CI252" s="240"/>
      <c r="CJ252" s="240"/>
      <c r="CK252" s="249">
        <v>1336</v>
      </c>
      <c r="CL252" s="240"/>
      <c r="CM252" s="240"/>
      <c r="CN252" s="240"/>
      <c r="CO252" s="240"/>
      <c r="CP252" s="240"/>
      <c r="CQ252" s="240"/>
      <c r="CR252" s="249">
        <v>1094</v>
      </c>
      <c r="CS252" s="240"/>
      <c r="CT252" s="240"/>
      <c r="CU252" s="240"/>
      <c r="CV252" s="240"/>
      <c r="CW252" s="240"/>
      <c r="CX252" s="240"/>
      <c r="CY252" s="249">
        <v>773</v>
      </c>
      <c r="CZ252" s="240"/>
      <c r="DA252" s="240"/>
      <c r="DB252" s="240"/>
      <c r="DC252" s="240"/>
      <c r="DD252" s="240"/>
      <c r="DE252" s="240"/>
      <c r="DF252" s="249">
        <v>654</v>
      </c>
      <c r="DG252" s="240"/>
      <c r="DH252" s="240"/>
      <c r="DI252" s="240"/>
      <c r="DJ252" s="240"/>
      <c r="DK252" s="240"/>
      <c r="DL252" s="240"/>
      <c r="DM252" s="249">
        <v>459</v>
      </c>
      <c r="DN252" s="240"/>
      <c r="DO252" s="240"/>
      <c r="DP252" s="240"/>
      <c r="DQ252" s="240"/>
      <c r="DR252" s="240"/>
      <c r="DS252" s="240"/>
      <c r="DT252" s="249">
        <v>347</v>
      </c>
      <c r="DU252" s="240"/>
      <c r="DV252" s="240"/>
      <c r="DW252" s="240"/>
      <c r="DX252" s="240"/>
      <c r="DY252" s="240"/>
      <c r="DZ252" s="240"/>
      <c r="EA252" s="249">
        <v>290</v>
      </c>
      <c r="EB252" s="240"/>
      <c r="EC252" s="240"/>
      <c r="ED252" s="240"/>
      <c r="EE252" s="240"/>
      <c r="EF252" s="240"/>
      <c r="EG252" s="240"/>
      <c r="EH252" s="249">
        <v>201</v>
      </c>
      <c r="EI252" s="240"/>
      <c r="EJ252" s="240"/>
      <c r="EK252" s="240"/>
      <c r="EL252" s="240"/>
      <c r="EM252" s="240"/>
      <c r="EN252" s="240"/>
      <c r="EO252" s="249"/>
      <c r="EP252" s="240"/>
      <c r="EQ252" s="240"/>
      <c r="ER252" s="240"/>
      <c r="ES252" s="240"/>
      <c r="ET252" s="240"/>
      <c r="EU252" s="240"/>
      <c r="EV252" s="249"/>
      <c r="EW252" s="240"/>
      <c r="EX252" s="240"/>
      <c r="EY252" s="240"/>
      <c r="EZ252" s="240"/>
      <c r="FA252" s="240"/>
      <c r="FB252" s="240"/>
      <c r="FC252" s="247"/>
      <c r="FD252" s="247"/>
      <c r="FE252" s="247"/>
      <c r="FF252" s="247"/>
      <c r="FG252" s="247"/>
      <c r="FH252" s="247"/>
    </row>
    <row r="253" spans="1:164" s="136" customFormat="1" ht="15.75" customHeight="1" x14ac:dyDescent="0.25">
      <c r="A253" s="116"/>
      <c r="B253" s="117"/>
      <c r="C253" s="237" t="s">
        <v>529</v>
      </c>
      <c r="D253" s="240"/>
      <c r="E253" s="249">
        <v>0</v>
      </c>
      <c r="F253" s="240"/>
      <c r="G253" s="240"/>
      <c r="H253" s="240"/>
      <c r="I253" s="240"/>
      <c r="J253" s="240"/>
      <c r="K253" s="240"/>
      <c r="L253" s="249">
        <v>0</v>
      </c>
      <c r="M253" s="240"/>
      <c r="N253" s="240"/>
      <c r="O253" s="240"/>
      <c r="P253" s="240"/>
      <c r="Q253" s="240"/>
      <c r="R253" s="240"/>
      <c r="S253" s="249">
        <v>0</v>
      </c>
      <c r="T253" s="240"/>
      <c r="U253" s="240"/>
      <c r="V253" s="240"/>
      <c r="W253" s="240"/>
      <c r="X253" s="240"/>
      <c r="Y253" s="240"/>
      <c r="Z253" s="249">
        <v>0</v>
      </c>
      <c r="AA253" s="240"/>
      <c r="AB253" s="240"/>
      <c r="AC253" s="240"/>
      <c r="AD253" s="240"/>
      <c r="AE253" s="240"/>
      <c r="AF253" s="240"/>
      <c r="AG253" s="249">
        <v>0</v>
      </c>
      <c r="AH253" s="240"/>
      <c r="AI253" s="240"/>
      <c r="AJ253" s="240"/>
      <c r="AK253" s="240"/>
      <c r="AL253" s="240"/>
      <c r="AM253" s="240"/>
      <c r="AN253" s="249">
        <v>0</v>
      </c>
      <c r="AO253" s="240"/>
      <c r="AP253" s="240"/>
      <c r="AQ253" s="240"/>
      <c r="AR253" s="240"/>
      <c r="AS253" s="240"/>
      <c r="AT253" s="240"/>
      <c r="AU253" s="249">
        <v>0</v>
      </c>
      <c r="AV253" s="240"/>
      <c r="AW253" s="240"/>
      <c r="AX253" s="240"/>
      <c r="AY253" s="240"/>
      <c r="AZ253" s="240"/>
      <c r="BA253" s="240"/>
      <c r="BB253" s="249">
        <v>0</v>
      </c>
      <c r="BC253" s="240"/>
      <c r="BD253" s="240"/>
      <c r="BE253" s="240"/>
      <c r="BF253" s="240"/>
      <c r="BG253" s="240"/>
      <c r="BH253" s="240"/>
      <c r="BI253" s="249">
        <v>11</v>
      </c>
      <c r="BJ253" s="240"/>
      <c r="BK253" s="240"/>
      <c r="BL253" s="240"/>
      <c r="BM253" s="240"/>
      <c r="BN253" s="240"/>
      <c r="BO253" s="240"/>
      <c r="BP253" s="249">
        <v>60</v>
      </c>
      <c r="BQ253" s="240"/>
      <c r="BR253" s="240"/>
      <c r="BS253" s="240"/>
      <c r="BT253" s="240"/>
      <c r="BU253" s="240"/>
      <c r="BV253" s="240"/>
      <c r="BW253" s="249">
        <v>289</v>
      </c>
      <c r="BX253" s="240"/>
      <c r="BY253" s="240"/>
      <c r="BZ253" s="240"/>
      <c r="CA253" s="240"/>
      <c r="CB253" s="240"/>
      <c r="CC253" s="240"/>
      <c r="CD253" s="249">
        <v>595</v>
      </c>
      <c r="CE253" s="240"/>
      <c r="CF253" s="240"/>
      <c r="CG253" s="240"/>
      <c r="CH253" s="240"/>
      <c r="CI253" s="240"/>
      <c r="CJ253" s="240"/>
      <c r="CK253" s="249">
        <v>686</v>
      </c>
      <c r="CL253" s="240"/>
      <c r="CM253" s="240"/>
      <c r="CN253" s="240"/>
      <c r="CO253" s="240"/>
      <c r="CP253" s="240"/>
      <c r="CQ253" s="240"/>
      <c r="CR253" s="249">
        <v>682</v>
      </c>
      <c r="CS253" s="240"/>
      <c r="CT253" s="240"/>
      <c r="CU253" s="240"/>
      <c r="CV253" s="240"/>
      <c r="CW253" s="240"/>
      <c r="CX253" s="240"/>
      <c r="CY253" s="249">
        <v>582</v>
      </c>
      <c r="CZ253" s="240"/>
      <c r="DA253" s="240"/>
      <c r="DB253" s="240"/>
      <c r="DC253" s="240"/>
      <c r="DD253" s="240"/>
      <c r="DE253" s="240"/>
      <c r="DF253" s="249">
        <v>455</v>
      </c>
      <c r="DG253" s="240"/>
      <c r="DH253" s="240"/>
      <c r="DI253" s="240"/>
      <c r="DJ253" s="240"/>
      <c r="DK253" s="240"/>
      <c r="DL253" s="240"/>
      <c r="DM253" s="249">
        <v>338</v>
      </c>
      <c r="DN253" s="240"/>
      <c r="DO253" s="240"/>
      <c r="DP253" s="240"/>
      <c r="DQ253" s="240"/>
      <c r="DR253" s="240"/>
      <c r="DS253" s="240"/>
      <c r="DT253" s="249">
        <v>257</v>
      </c>
      <c r="DU253" s="240"/>
      <c r="DV253" s="240"/>
      <c r="DW253" s="240"/>
      <c r="DX253" s="240"/>
      <c r="DY253" s="240"/>
      <c r="DZ253" s="240"/>
      <c r="EA253" s="249">
        <v>216</v>
      </c>
      <c r="EB253" s="240"/>
      <c r="EC253" s="240"/>
      <c r="ED253" s="240"/>
      <c r="EE253" s="240"/>
      <c r="EF253" s="240"/>
      <c r="EG253" s="240"/>
      <c r="EH253" s="249">
        <v>177</v>
      </c>
      <c r="EI253" s="240"/>
      <c r="EJ253" s="240"/>
      <c r="EK253" s="240"/>
      <c r="EL253" s="240"/>
      <c r="EM253" s="240"/>
      <c r="EN253" s="240"/>
      <c r="EO253" s="249"/>
      <c r="EP253" s="240"/>
      <c r="EQ253" s="240"/>
      <c r="ER253" s="240"/>
      <c r="ES253" s="240"/>
      <c r="ET253" s="240"/>
      <c r="EU253" s="240"/>
      <c r="EV253" s="249"/>
      <c r="EW253" s="240"/>
      <c r="EX253" s="240"/>
      <c r="EY253" s="240"/>
      <c r="EZ253" s="240"/>
      <c r="FA253" s="240"/>
      <c r="FB253" s="240"/>
      <c r="FC253" s="247"/>
      <c r="FD253" s="247"/>
      <c r="FE253" s="247"/>
      <c r="FF253" s="247"/>
      <c r="FG253" s="247"/>
      <c r="FH253" s="247"/>
    </row>
    <row r="254" spans="1:164" s="136" customFormat="1" ht="15.75" customHeight="1" x14ac:dyDescent="0.25">
      <c r="A254" s="116"/>
      <c r="B254" s="117"/>
      <c r="C254" s="237" t="s">
        <v>526</v>
      </c>
      <c r="D254" s="240"/>
      <c r="E254" s="249">
        <v>0</v>
      </c>
      <c r="F254" s="240"/>
      <c r="G254" s="240"/>
      <c r="H254" s="240"/>
      <c r="I254" s="240"/>
      <c r="J254" s="240"/>
      <c r="K254" s="240"/>
      <c r="L254" s="249">
        <v>0</v>
      </c>
      <c r="M254" s="240"/>
      <c r="N254" s="240"/>
      <c r="O254" s="240"/>
      <c r="P254" s="240"/>
      <c r="Q254" s="240"/>
      <c r="R254" s="240"/>
      <c r="S254" s="249">
        <v>0</v>
      </c>
      <c r="T254" s="240"/>
      <c r="U254" s="240"/>
      <c r="V254" s="240"/>
      <c r="W254" s="240"/>
      <c r="X254" s="240"/>
      <c r="Y254" s="240"/>
      <c r="Z254" s="249">
        <v>0</v>
      </c>
      <c r="AA254" s="240"/>
      <c r="AB254" s="240"/>
      <c r="AC254" s="240"/>
      <c r="AD254" s="240"/>
      <c r="AE254" s="240"/>
      <c r="AF254" s="240"/>
      <c r="AG254" s="249">
        <v>0</v>
      </c>
      <c r="AH254" s="240"/>
      <c r="AI254" s="240"/>
      <c r="AJ254" s="240"/>
      <c r="AK254" s="240"/>
      <c r="AL254" s="240"/>
      <c r="AM254" s="240"/>
      <c r="AN254" s="249">
        <v>0</v>
      </c>
      <c r="AO254" s="240"/>
      <c r="AP254" s="240"/>
      <c r="AQ254" s="240"/>
      <c r="AR254" s="240"/>
      <c r="AS254" s="240"/>
      <c r="AT254" s="240"/>
      <c r="AU254" s="249">
        <v>0</v>
      </c>
      <c r="AV254" s="240"/>
      <c r="AW254" s="240"/>
      <c r="AX254" s="240"/>
      <c r="AY254" s="240"/>
      <c r="AZ254" s="240"/>
      <c r="BA254" s="240"/>
      <c r="BB254" s="249">
        <v>2</v>
      </c>
      <c r="BC254" s="240"/>
      <c r="BD254" s="240"/>
      <c r="BE254" s="240"/>
      <c r="BF254" s="240"/>
      <c r="BG254" s="240"/>
      <c r="BH254" s="240"/>
      <c r="BI254" s="249">
        <v>19</v>
      </c>
      <c r="BJ254" s="240"/>
      <c r="BK254" s="240"/>
      <c r="BL254" s="240"/>
      <c r="BM254" s="240"/>
      <c r="BN254" s="240"/>
      <c r="BO254" s="240"/>
      <c r="BP254" s="249">
        <v>96</v>
      </c>
      <c r="BQ254" s="240"/>
      <c r="BR254" s="240"/>
      <c r="BS254" s="240"/>
      <c r="BT254" s="240"/>
      <c r="BU254" s="240"/>
      <c r="BV254" s="240"/>
      <c r="BW254" s="249">
        <v>290</v>
      </c>
      <c r="BX254" s="240"/>
      <c r="BY254" s="240"/>
      <c r="BZ254" s="240"/>
      <c r="CA254" s="240"/>
      <c r="CB254" s="240"/>
      <c r="CC254" s="240"/>
      <c r="CD254" s="249">
        <v>538</v>
      </c>
      <c r="CE254" s="240"/>
      <c r="CF254" s="240"/>
      <c r="CG254" s="240"/>
      <c r="CH254" s="240"/>
      <c r="CI254" s="240"/>
      <c r="CJ254" s="240"/>
      <c r="CK254" s="249">
        <v>561</v>
      </c>
      <c r="CL254" s="240"/>
      <c r="CM254" s="240"/>
      <c r="CN254" s="240"/>
      <c r="CO254" s="240"/>
      <c r="CP254" s="240"/>
      <c r="CQ254" s="240"/>
      <c r="CR254" s="249">
        <v>483</v>
      </c>
      <c r="CS254" s="240"/>
      <c r="CT254" s="240"/>
      <c r="CU254" s="240"/>
      <c r="CV254" s="240"/>
      <c r="CW254" s="240"/>
      <c r="CX254" s="240"/>
      <c r="CY254" s="249">
        <v>417</v>
      </c>
      <c r="CZ254" s="240"/>
      <c r="DA254" s="240"/>
      <c r="DB254" s="240"/>
      <c r="DC254" s="240"/>
      <c r="DD254" s="240"/>
      <c r="DE254" s="240"/>
      <c r="DF254" s="249">
        <v>328</v>
      </c>
      <c r="DG254" s="240"/>
      <c r="DH254" s="240"/>
      <c r="DI254" s="240"/>
      <c r="DJ254" s="240"/>
      <c r="DK254" s="240"/>
      <c r="DL254" s="240"/>
      <c r="DM254" s="249">
        <v>242</v>
      </c>
      <c r="DN254" s="240"/>
      <c r="DO254" s="240"/>
      <c r="DP254" s="240"/>
      <c r="DQ254" s="240"/>
      <c r="DR254" s="240"/>
      <c r="DS254" s="240"/>
      <c r="DT254" s="249">
        <v>209</v>
      </c>
      <c r="DU254" s="240"/>
      <c r="DV254" s="240"/>
      <c r="DW254" s="240"/>
      <c r="DX254" s="240"/>
      <c r="DY254" s="240"/>
      <c r="DZ254" s="240"/>
      <c r="EA254" s="249">
        <v>165</v>
      </c>
      <c r="EB254" s="240"/>
      <c r="EC254" s="240"/>
      <c r="ED254" s="240"/>
      <c r="EE254" s="240"/>
      <c r="EF254" s="240"/>
      <c r="EG254" s="240"/>
      <c r="EH254" s="249">
        <v>121</v>
      </c>
      <c r="EI254" s="240"/>
      <c r="EJ254" s="240"/>
      <c r="EK254" s="240"/>
      <c r="EL254" s="240"/>
      <c r="EM254" s="240"/>
      <c r="EN254" s="240"/>
      <c r="EO254" s="249"/>
      <c r="EP254" s="240"/>
      <c r="EQ254" s="240"/>
      <c r="ER254" s="240"/>
      <c r="ES254" s="240"/>
      <c r="ET254" s="240"/>
      <c r="EU254" s="240"/>
      <c r="EV254" s="249"/>
      <c r="EW254" s="240"/>
      <c r="EX254" s="240"/>
      <c r="EY254" s="240"/>
      <c r="EZ254" s="240"/>
      <c r="FA254" s="240"/>
      <c r="FB254" s="240"/>
      <c r="FC254" s="247"/>
      <c r="FD254" s="247"/>
      <c r="FE254" s="247"/>
      <c r="FF254" s="247"/>
      <c r="FG254" s="247"/>
      <c r="FH254" s="247"/>
    </row>
    <row r="255" spans="1:164" s="136" customFormat="1" ht="15.75" customHeight="1" x14ac:dyDescent="0.25">
      <c r="A255" s="116"/>
      <c r="B255" s="117"/>
      <c r="C255" s="237" t="s">
        <v>528</v>
      </c>
      <c r="D255" s="240"/>
      <c r="E255" s="249">
        <v>0</v>
      </c>
      <c r="F255" s="240"/>
      <c r="G255" s="240"/>
      <c r="H255" s="240"/>
      <c r="I255" s="240"/>
      <c r="J255" s="240"/>
      <c r="K255" s="240"/>
      <c r="L255" s="249">
        <v>0</v>
      </c>
      <c r="M255" s="240"/>
      <c r="N255" s="240"/>
      <c r="O255" s="240"/>
      <c r="P255" s="240"/>
      <c r="Q255" s="240"/>
      <c r="R255" s="240"/>
      <c r="S255" s="249">
        <v>0</v>
      </c>
      <c r="T255" s="240"/>
      <c r="U255" s="240"/>
      <c r="V255" s="240"/>
      <c r="W255" s="240"/>
      <c r="X255" s="240"/>
      <c r="Y255" s="240"/>
      <c r="Z255" s="249">
        <v>0</v>
      </c>
      <c r="AA255" s="240"/>
      <c r="AB255" s="240"/>
      <c r="AC255" s="240"/>
      <c r="AD255" s="240"/>
      <c r="AE255" s="240"/>
      <c r="AF255" s="240"/>
      <c r="AG255" s="249">
        <v>0</v>
      </c>
      <c r="AH255" s="240"/>
      <c r="AI255" s="240"/>
      <c r="AJ255" s="240"/>
      <c r="AK255" s="240"/>
      <c r="AL255" s="240"/>
      <c r="AM255" s="240"/>
      <c r="AN255" s="249">
        <v>0</v>
      </c>
      <c r="AO255" s="240"/>
      <c r="AP255" s="240"/>
      <c r="AQ255" s="240"/>
      <c r="AR255" s="240"/>
      <c r="AS255" s="240"/>
      <c r="AT255" s="240"/>
      <c r="AU255" s="249">
        <v>0</v>
      </c>
      <c r="AV255" s="240"/>
      <c r="AW255" s="240"/>
      <c r="AX255" s="240"/>
      <c r="AY255" s="240"/>
      <c r="AZ255" s="240"/>
      <c r="BA255" s="240"/>
      <c r="BB255" s="249">
        <v>10</v>
      </c>
      <c r="BC255" s="240"/>
      <c r="BD255" s="240"/>
      <c r="BE255" s="240"/>
      <c r="BF255" s="240"/>
      <c r="BG255" s="240"/>
      <c r="BH255" s="240"/>
      <c r="BI255" s="249">
        <v>57</v>
      </c>
      <c r="BJ255" s="240"/>
      <c r="BK255" s="240"/>
      <c r="BL255" s="240"/>
      <c r="BM255" s="240"/>
      <c r="BN255" s="240"/>
      <c r="BO255" s="240"/>
      <c r="BP255" s="249">
        <v>256</v>
      </c>
      <c r="BQ255" s="240"/>
      <c r="BR255" s="240"/>
      <c r="BS255" s="240"/>
      <c r="BT255" s="240"/>
      <c r="BU255" s="240"/>
      <c r="BV255" s="240"/>
      <c r="BW255" s="249">
        <v>722</v>
      </c>
      <c r="BX255" s="240"/>
      <c r="BY255" s="240"/>
      <c r="BZ255" s="240"/>
      <c r="CA255" s="240"/>
      <c r="CB255" s="240"/>
      <c r="CC255" s="240"/>
      <c r="CD255" s="249">
        <v>908</v>
      </c>
      <c r="CE255" s="240"/>
      <c r="CF255" s="240"/>
      <c r="CG255" s="240"/>
      <c r="CH255" s="240"/>
      <c r="CI255" s="240"/>
      <c r="CJ255" s="240"/>
      <c r="CK255" s="249">
        <v>918</v>
      </c>
      <c r="CL255" s="240"/>
      <c r="CM255" s="240"/>
      <c r="CN255" s="240"/>
      <c r="CO255" s="240"/>
      <c r="CP255" s="240"/>
      <c r="CQ255" s="240"/>
      <c r="CR255" s="249">
        <v>739</v>
      </c>
      <c r="CS255" s="240"/>
      <c r="CT255" s="240"/>
      <c r="CU255" s="240"/>
      <c r="CV255" s="240"/>
      <c r="CW255" s="240"/>
      <c r="CX255" s="240"/>
      <c r="CY255" s="249">
        <v>563</v>
      </c>
      <c r="CZ255" s="240"/>
      <c r="DA255" s="240"/>
      <c r="DB255" s="240"/>
      <c r="DC255" s="240"/>
      <c r="DD255" s="240"/>
      <c r="DE255" s="240"/>
      <c r="DF255" s="249">
        <v>422</v>
      </c>
      <c r="DG255" s="240"/>
      <c r="DH255" s="240"/>
      <c r="DI255" s="240"/>
      <c r="DJ255" s="240"/>
      <c r="DK255" s="240"/>
      <c r="DL255" s="240"/>
      <c r="DM255" s="249">
        <v>294</v>
      </c>
      <c r="DN255" s="240"/>
      <c r="DO255" s="240"/>
      <c r="DP255" s="240"/>
      <c r="DQ255" s="240"/>
      <c r="DR255" s="240"/>
      <c r="DS255" s="240"/>
      <c r="DT255" s="249">
        <v>247</v>
      </c>
      <c r="DU255" s="240"/>
      <c r="DV255" s="240"/>
      <c r="DW255" s="240"/>
      <c r="DX255" s="240"/>
      <c r="DY255" s="240"/>
      <c r="DZ255" s="240"/>
      <c r="EA255" s="249">
        <v>174</v>
      </c>
      <c r="EB255" s="240"/>
      <c r="EC255" s="240"/>
      <c r="ED255" s="240"/>
      <c r="EE255" s="240"/>
      <c r="EF255" s="240"/>
      <c r="EG255" s="240"/>
      <c r="EH255" s="249">
        <v>119</v>
      </c>
      <c r="EI255" s="240"/>
      <c r="EJ255" s="240"/>
      <c r="EK255" s="240"/>
      <c r="EL255" s="240"/>
      <c r="EM255" s="240"/>
      <c r="EN255" s="240"/>
      <c r="EO255" s="249"/>
      <c r="EP255" s="240"/>
      <c r="EQ255" s="240"/>
      <c r="ER255" s="240"/>
      <c r="ES255" s="240"/>
      <c r="ET255" s="240"/>
      <c r="EU255" s="240"/>
      <c r="EV255" s="249"/>
      <c r="EW255" s="240"/>
      <c r="EX255" s="240"/>
      <c r="EY255" s="240"/>
      <c r="EZ255" s="240"/>
      <c r="FA255" s="240"/>
      <c r="FB255" s="240"/>
      <c r="FC255" s="247"/>
      <c r="FD255" s="247"/>
      <c r="FE255" s="247"/>
      <c r="FF255" s="247"/>
      <c r="FG255" s="247"/>
      <c r="FH255" s="247"/>
    </row>
    <row r="256" spans="1:164" s="136" customFormat="1" ht="15.75" customHeight="1" x14ac:dyDescent="0.25">
      <c r="A256" s="116"/>
      <c r="B256" s="117"/>
      <c r="C256" s="237" t="s">
        <v>2112</v>
      </c>
      <c r="D256" s="240"/>
      <c r="E256" s="249">
        <v>0</v>
      </c>
      <c r="F256" s="240"/>
      <c r="G256" s="240"/>
      <c r="H256" s="240"/>
      <c r="I256" s="240"/>
      <c r="J256" s="240"/>
      <c r="K256" s="240"/>
      <c r="L256" s="249">
        <v>0</v>
      </c>
      <c r="M256" s="240"/>
      <c r="N256" s="240"/>
      <c r="O256" s="240"/>
      <c r="P256" s="240"/>
      <c r="Q256" s="240"/>
      <c r="R256" s="240"/>
      <c r="S256" s="249">
        <v>0</v>
      </c>
      <c r="T256" s="240"/>
      <c r="U256" s="240"/>
      <c r="V256" s="240"/>
      <c r="W256" s="240"/>
      <c r="X256" s="240"/>
      <c r="Y256" s="240"/>
      <c r="Z256" s="249">
        <v>0</v>
      </c>
      <c r="AA256" s="240"/>
      <c r="AB256" s="240"/>
      <c r="AC256" s="240"/>
      <c r="AD256" s="240"/>
      <c r="AE256" s="240"/>
      <c r="AF256" s="240"/>
      <c r="AG256" s="249">
        <v>0</v>
      </c>
      <c r="AH256" s="240"/>
      <c r="AI256" s="240"/>
      <c r="AJ256" s="240"/>
      <c r="AK256" s="240"/>
      <c r="AL256" s="240"/>
      <c r="AM256" s="240"/>
      <c r="AN256" s="249">
        <v>0</v>
      </c>
      <c r="AO256" s="240"/>
      <c r="AP256" s="240"/>
      <c r="AQ256" s="240"/>
      <c r="AR256" s="240"/>
      <c r="AS256" s="240"/>
      <c r="AT256" s="240"/>
      <c r="AU256" s="249">
        <v>2</v>
      </c>
      <c r="AV256" s="240"/>
      <c r="AW256" s="240"/>
      <c r="AX256" s="240"/>
      <c r="AY256" s="240"/>
      <c r="AZ256" s="240"/>
      <c r="BA256" s="240"/>
      <c r="BB256" s="249">
        <v>3</v>
      </c>
      <c r="BC256" s="240"/>
      <c r="BD256" s="240"/>
      <c r="BE256" s="240"/>
      <c r="BF256" s="240"/>
      <c r="BG256" s="240"/>
      <c r="BH256" s="240"/>
      <c r="BI256" s="249">
        <v>13</v>
      </c>
      <c r="BJ256" s="240"/>
      <c r="BK256" s="240"/>
      <c r="BL256" s="240"/>
      <c r="BM256" s="240"/>
      <c r="BN256" s="240"/>
      <c r="BO256" s="240"/>
      <c r="BP256" s="249">
        <v>149</v>
      </c>
      <c r="BQ256" s="240"/>
      <c r="BR256" s="240"/>
      <c r="BS256" s="240"/>
      <c r="BT256" s="240"/>
      <c r="BU256" s="240"/>
      <c r="BV256" s="240"/>
      <c r="BW256" s="249">
        <v>481</v>
      </c>
      <c r="BX256" s="240"/>
      <c r="BY256" s="240"/>
      <c r="BZ256" s="240"/>
      <c r="CA256" s="240"/>
      <c r="CB256" s="240"/>
      <c r="CC256" s="240"/>
      <c r="CD256" s="249">
        <v>748</v>
      </c>
      <c r="CE256" s="240"/>
      <c r="CF256" s="240"/>
      <c r="CG256" s="240"/>
      <c r="CH256" s="240"/>
      <c r="CI256" s="240"/>
      <c r="CJ256" s="240"/>
      <c r="CK256" s="249">
        <v>832</v>
      </c>
      <c r="CL256" s="240"/>
      <c r="CM256" s="240"/>
      <c r="CN256" s="240"/>
      <c r="CO256" s="240"/>
      <c r="CP256" s="240"/>
      <c r="CQ256" s="240"/>
      <c r="CR256" s="249">
        <v>671</v>
      </c>
      <c r="CS256" s="240"/>
      <c r="CT256" s="240"/>
      <c r="CU256" s="240"/>
      <c r="CV256" s="240"/>
      <c r="CW256" s="240"/>
      <c r="CX256" s="240"/>
      <c r="CY256" s="249">
        <v>541</v>
      </c>
      <c r="CZ256" s="240"/>
      <c r="DA256" s="240"/>
      <c r="DB256" s="240"/>
      <c r="DC256" s="240"/>
      <c r="DD256" s="240"/>
      <c r="DE256" s="240"/>
      <c r="DF256" s="249">
        <v>371</v>
      </c>
      <c r="DG256" s="240"/>
      <c r="DH256" s="240"/>
      <c r="DI256" s="240"/>
      <c r="DJ256" s="240"/>
      <c r="DK256" s="240"/>
      <c r="DL256" s="240"/>
      <c r="DM256" s="249">
        <v>296</v>
      </c>
      <c r="DN256" s="240"/>
      <c r="DO256" s="240"/>
      <c r="DP256" s="240"/>
      <c r="DQ256" s="240"/>
      <c r="DR256" s="240"/>
      <c r="DS256" s="240"/>
      <c r="DT256" s="249">
        <v>252</v>
      </c>
      <c r="DU256" s="240"/>
      <c r="DV256" s="240"/>
      <c r="DW256" s="240"/>
      <c r="DX256" s="240"/>
      <c r="DY256" s="240"/>
      <c r="DZ256" s="240"/>
      <c r="EA256" s="249">
        <v>201</v>
      </c>
      <c r="EB256" s="240"/>
      <c r="EC256" s="240"/>
      <c r="ED256" s="240"/>
      <c r="EE256" s="240"/>
      <c r="EF256" s="240"/>
      <c r="EG256" s="240"/>
      <c r="EH256" s="249">
        <v>119</v>
      </c>
      <c r="EI256" s="240"/>
      <c r="EJ256" s="240"/>
      <c r="EK256" s="240"/>
      <c r="EL256" s="240"/>
      <c r="EM256" s="240"/>
      <c r="EN256" s="240"/>
      <c r="EO256" s="249"/>
      <c r="EP256" s="240"/>
      <c r="EQ256" s="240"/>
      <c r="ER256" s="240"/>
      <c r="ES256" s="240"/>
      <c r="ET256" s="240"/>
      <c r="EU256" s="240"/>
      <c r="EV256" s="249"/>
      <c r="EW256" s="240"/>
      <c r="EX256" s="240"/>
      <c r="EY256" s="240"/>
      <c r="EZ256" s="240"/>
      <c r="FA256" s="240"/>
      <c r="FB256" s="240"/>
      <c r="FC256" s="247"/>
      <c r="FD256" s="247"/>
      <c r="FE256" s="247"/>
      <c r="FF256" s="247"/>
      <c r="FG256" s="247"/>
      <c r="FH256" s="247"/>
    </row>
    <row r="257" spans="1:164" s="136" customFormat="1" ht="15.75" customHeight="1" x14ac:dyDescent="0.25">
      <c r="A257" s="116"/>
      <c r="B257" s="117"/>
      <c r="C257" s="237" t="s">
        <v>143</v>
      </c>
      <c r="D257" s="240"/>
      <c r="E257" s="249">
        <v>0</v>
      </c>
      <c r="F257" s="240"/>
      <c r="G257" s="240"/>
      <c r="H257" s="240"/>
      <c r="I257" s="240"/>
      <c r="J257" s="240"/>
      <c r="K257" s="240"/>
      <c r="L257" s="249">
        <v>0</v>
      </c>
      <c r="M257" s="240"/>
      <c r="N257" s="240"/>
      <c r="O257" s="240"/>
      <c r="P257" s="240"/>
      <c r="Q257" s="240"/>
      <c r="R257" s="240"/>
      <c r="S257" s="249">
        <v>0</v>
      </c>
      <c r="T257" s="240"/>
      <c r="U257" s="240"/>
      <c r="V257" s="240"/>
      <c r="W257" s="240"/>
      <c r="X257" s="240"/>
      <c r="Y257" s="240"/>
      <c r="Z257" s="249">
        <v>0</v>
      </c>
      <c r="AA257" s="240"/>
      <c r="AB257" s="240"/>
      <c r="AC257" s="240"/>
      <c r="AD257" s="240"/>
      <c r="AE257" s="240"/>
      <c r="AF257" s="240"/>
      <c r="AG257" s="249">
        <v>0</v>
      </c>
      <c r="AH257" s="240"/>
      <c r="AI257" s="240"/>
      <c r="AJ257" s="240"/>
      <c r="AK257" s="240"/>
      <c r="AL257" s="240"/>
      <c r="AM257" s="240"/>
      <c r="AN257" s="249">
        <v>0</v>
      </c>
      <c r="AO257" s="240"/>
      <c r="AP257" s="240"/>
      <c r="AQ257" s="240"/>
      <c r="AR257" s="240"/>
      <c r="AS257" s="240"/>
      <c r="AT257" s="240"/>
      <c r="AU257" s="249">
        <v>2</v>
      </c>
      <c r="AV257" s="240"/>
      <c r="AW257" s="240"/>
      <c r="AX257" s="240"/>
      <c r="AY257" s="240"/>
      <c r="AZ257" s="240"/>
      <c r="BA257" s="240"/>
      <c r="BB257" s="249">
        <v>17</v>
      </c>
      <c r="BC257" s="240"/>
      <c r="BD257" s="240"/>
      <c r="BE257" s="240"/>
      <c r="BF257" s="240"/>
      <c r="BG257" s="240"/>
      <c r="BH257" s="240"/>
      <c r="BI257" s="249">
        <v>164</v>
      </c>
      <c r="BJ257" s="240"/>
      <c r="BK257" s="240"/>
      <c r="BL257" s="240"/>
      <c r="BM257" s="240"/>
      <c r="BN257" s="240"/>
      <c r="BO257" s="240"/>
      <c r="BP257" s="249">
        <v>716</v>
      </c>
      <c r="BQ257" s="240"/>
      <c r="BR257" s="240"/>
      <c r="BS257" s="240"/>
      <c r="BT257" s="240"/>
      <c r="BU257" s="240"/>
      <c r="BV257" s="240"/>
      <c r="BW257" s="249">
        <v>1505</v>
      </c>
      <c r="BX257" s="240"/>
      <c r="BY257" s="240"/>
      <c r="BZ257" s="240"/>
      <c r="CA257" s="240"/>
      <c r="CB257" s="240"/>
      <c r="CC257" s="240"/>
      <c r="CD257" s="249">
        <v>1941</v>
      </c>
      <c r="CE257" s="240"/>
      <c r="CF257" s="240"/>
      <c r="CG257" s="240"/>
      <c r="CH257" s="240"/>
      <c r="CI257" s="240"/>
      <c r="CJ257" s="240"/>
      <c r="CK257" s="249">
        <v>1488</v>
      </c>
      <c r="CL257" s="240"/>
      <c r="CM257" s="240"/>
      <c r="CN257" s="240"/>
      <c r="CO257" s="240"/>
      <c r="CP257" s="240"/>
      <c r="CQ257" s="240"/>
      <c r="CR257" s="249">
        <v>973</v>
      </c>
      <c r="CS257" s="240"/>
      <c r="CT257" s="240"/>
      <c r="CU257" s="240"/>
      <c r="CV257" s="240"/>
      <c r="CW257" s="240"/>
      <c r="CX257" s="240"/>
      <c r="CY257" s="249">
        <v>522</v>
      </c>
      <c r="CZ257" s="240"/>
      <c r="DA257" s="240"/>
      <c r="DB257" s="240"/>
      <c r="DC257" s="240"/>
      <c r="DD257" s="240"/>
      <c r="DE257" s="240"/>
      <c r="DF257" s="249">
        <v>390</v>
      </c>
      <c r="DG257" s="240"/>
      <c r="DH257" s="240"/>
      <c r="DI257" s="240"/>
      <c r="DJ257" s="240"/>
      <c r="DK257" s="240"/>
      <c r="DL257" s="240"/>
      <c r="DM257" s="249">
        <v>224</v>
      </c>
      <c r="DN257" s="240"/>
      <c r="DO257" s="240"/>
      <c r="DP257" s="240"/>
      <c r="DQ257" s="240"/>
      <c r="DR257" s="240"/>
      <c r="DS257" s="240"/>
      <c r="DT257" s="249">
        <v>156</v>
      </c>
      <c r="DU257" s="240"/>
      <c r="DV257" s="240"/>
      <c r="DW257" s="240"/>
      <c r="DX257" s="240"/>
      <c r="DY257" s="240"/>
      <c r="DZ257" s="240"/>
      <c r="EA257" s="249">
        <v>96</v>
      </c>
      <c r="EB257" s="240"/>
      <c r="EC257" s="240"/>
      <c r="ED257" s="240"/>
      <c r="EE257" s="240"/>
      <c r="EF257" s="240"/>
      <c r="EG257" s="240"/>
      <c r="EH257" s="249">
        <v>77</v>
      </c>
      <c r="EI257" s="240"/>
      <c r="EJ257" s="240"/>
      <c r="EK257" s="240"/>
      <c r="EL257" s="240"/>
      <c r="EM257" s="240"/>
      <c r="EN257" s="240"/>
      <c r="EO257" s="249"/>
      <c r="EP257" s="240"/>
      <c r="EQ257" s="240"/>
      <c r="ER257" s="240"/>
      <c r="ES257" s="240"/>
      <c r="ET257" s="240"/>
      <c r="EU257" s="240"/>
      <c r="EV257" s="249"/>
      <c r="EW257" s="240"/>
      <c r="EX257" s="240"/>
      <c r="EY257" s="240"/>
      <c r="EZ257" s="240"/>
      <c r="FA257" s="240"/>
      <c r="FB257" s="240"/>
      <c r="FC257" s="247"/>
      <c r="FD257" s="247"/>
      <c r="FE257" s="247"/>
      <c r="FF257" s="247"/>
      <c r="FG257" s="247"/>
      <c r="FH257" s="247"/>
    </row>
    <row r="258" spans="1:164" s="136" customFormat="1" ht="15.75" customHeight="1" x14ac:dyDescent="0.25">
      <c r="A258" s="116"/>
      <c r="B258" s="117"/>
      <c r="C258" s="237" t="s">
        <v>144</v>
      </c>
      <c r="D258" s="240"/>
      <c r="E258" s="249">
        <v>0</v>
      </c>
      <c r="F258" s="240"/>
      <c r="G258" s="240"/>
      <c r="H258" s="240"/>
      <c r="I258" s="240"/>
      <c r="J258" s="240"/>
      <c r="K258" s="240"/>
      <c r="L258" s="249">
        <v>0</v>
      </c>
      <c r="M258" s="240"/>
      <c r="N258" s="240"/>
      <c r="O258" s="240"/>
      <c r="P258" s="240"/>
      <c r="Q258" s="240"/>
      <c r="R258" s="240"/>
      <c r="S258" s="249">
        <v>0</v>
      </c>
      <c r="T258" s="240"/>
      <c r="U258" s="240"/>
      <c r="V258" s="240"/>
      <c r="W258" s="240"/>
      <c r="X258" s="240"/>
      <c r="Y258" s="240"/>
      <c r="Z258" s="249">
        <v>0</v>
      </c>
      <c r="AA258" s="240"/>
      <c r="AB258" s="240"/>
      <c r="AC258" s="240"/>
      <c r="AD258" s="240"/>
      <c r="AE258" s="240"/>
      <c r="AF258" s="240"/>
      <c r="AG258" s="249">
        <v>0</v>
      </c>
      <c r="AH258" s="240"/>
      <c r="AI258" s="240"/>
      <c r="AJ258" s="240"/>
      <c r="AK258" s="240"/>
      <c r="AL258" s="240"/>
      <c r="AM258" s="240"/>
      <c r="AN258" s="249">
        <v>0</v>
      </c>
      <c r="AO258" s="240"/>
      <c r="AP258" s="240"/>
      <c r="AQ258" s="240"/>
      <c r="AR258" s="240"/>
      <c r="AS258" s="240"/>
      <c r="AT258" s="240"/>
      <c r="AU258" s="249">
        <v>2</v>
      </c>
      <c r="AV258" s="240"/>
      <c r="AW258" s="240"/>
      <c r="AX258" s="240"/>
      <c r="AY258" s="240"/>
      <c r="AZ258" s="240"/>
      <c r="BA258" s="240"/>
      <c r="BB258" s="249">
        <v>3</v>
      </c>
      <c r="BC258" s="240"/>
      <c r="BD258" s="240"/>
      <c r="BE258" s="240"/>
      <c r="BF258" s="240"/>
      <c r="BG258" s="240"/>
      <c r="BH258" s="240"/>
      <c r="BI258" s="249">
        <v>63</v>
      </c>
      <c r="BJ258" s="240"/>
      <c r="BK258" s="240"/>
      <c r="BL258" s="240"/>
      <c r="BM258" s="240"/>
      <c r="BN258" s="240"/>
      <c r="BO258" s="240"/>
      <c r="BP258" s="249">
        <v>239</v>
      </c>
      <c r="BQ258" s="240"/>
      <c r="BR258" s="240"/>
      <c r="BS258" s="240"/>
      <c r="BT258" s="240"/>
      <c r="BU258" s="240"/>
      <c r="BV258" s="240"/>
      <c r="BW258" s="249">
        <v>581</v>
      </c>
      <c r="BX258" s="240"/>
      <c r="BY258" s="240"/>
      <c r="BZ258" s="240"/>
      <c r="CA258" s="240"/>
      <c r="CB258" s="240"/>
      <c r="CC258" s="240"/>
      <c r="CD258" s="249">
        <v>1091</v>
      </c>
      <c r="CE258" s="240"/>
      <c r="CF258" s="240"/>
      <c r="CG258" s="240"/>
      <c r="CH258" s="240"/>
      <c r="CI258" s="240"/>
      <c r="CJ258" s="240"/>
      <c r="CK258" s="249">
        <v>1114</v>
      </c>
      <c r="CL258" s="240"/>
      <c r="CM258" s="240"/>
      <c r="CN258" s="240"/>
      <c r="CO258" s="240"/>
      <c r="CP258" s="240"/>
      <c r="CQ258" s="240"/>
      <c r="CR258" s="249">
        <v>1072</v>
      </c>
      <c r="CS258" s="240"/>
      <c r="CT258" s="240"/>
      <c r="CU258" s="240"/>
      <c r="CV258" s="240"/>
      <c r="CW258" s="240"/>
      <c r="CX258" s="240"/>
      <c r="CY258" s="249">
        <v>787</v>
      </c>
      <c r="CZ258" s="240"/>
      <c r="DA258" s="240"/>
      <c r="DB258" s="240"/>
      <c r="DC258" s="240"/>
      <c r="DD258" s="240"/>
      <c r="DE258" s="240"/>
      <c r="DF258" s="249">
        <v>530</v>
      </c>
      <c r="DG258" s="240"/>
      <c r="DH258" s="240"/>
      <c r="DI258" s="240"/>
      <c r="DJ258" s="240"/>
      <c r="DK258" s="240"/>
      <c r="DL258" s="240"/>
      <c r="DM258" s="249">
        <v>463</v>
      </c>
      <c r="DN258" s="240"/>
      <c r="DO258" s="240"/>
      <c r="DP258" s="240"/>
      <c r="DQ258" s="240"/>
      <c r="DR258" s="240"/>
      <c r="DS258" s="240"/>
      <c r="DT258" s="249">
        <v>332</v>
      </c>
      <c r="DU258" s="240"/>
      <c r="DV258" s="240"/>
      <c r="DW258" s="240"/>
      <c r="DX258" s="240"/>
      <c r="DY258" s="240"/>
      <c r="DZ258" s="240"/>
      <c r="EA258" s="249">
        <v>240</v>
      </c>
      <c r="EB258" s="240"/>
      <c r="EC258" s="240"/>
      <c r="ED258" s="240"/>
      <c r="EE258" s="240"/>
      <c r="EF258" s="240"/>
      <c r="EG258" s="240"/>
      <c r="EH258" s="249">
        <v>170</v>
      </c>
      <c r="EI258" s="240"/>
      <c r="EJ258" s="240"/>
      <c r="EK258" s="240"/>
      <c r="EL258" s="240"/>
      <c r="EM258" s="240"/>
      <c r="EN258" s="240"/>
      <c r="EO258" s="249"/>
      <c r="EP258" s="240"/>
      <c r="EQ258" s="240"/>
      <c r="ER258" s="240"/>
      <c r="ES258" s="240"/>
      <c r="ET258" s="240"/>
      <c r="EU258" s="240"/>
      <c r="EV258" s="249"/>
      <c r="EW258" s="240"/>
      <c r="EX258" s="240"/>
      <c r="EY258" s="240"/>
      <c r="EZ258" s="240"/>
      <c r="FA258" s="240"/>
      <c r="FB258" s="240"/>
      <c r="FC258" s="247"/>
      <c r="FD258" s="247"/>
      <c r="FE258" s="247"/>
      <c r="FF258" s="247"/>
      <c r="FG258" s="247"/>
      <c r="FH258" s="247"/>
    </row>
    <row r="259" spans="1:164" s="136" customFormat="1" ht="15.75" customHeight="1" x14ac:dyDescent="0.25">
      <c r="A259" s="116"/>
      <c r="B259" s="117"/>
      <c r="C259" s="237" t="s">
        <v>148</v>
      </c>
      <c r="D259" s="240"/>
      <c r="E259" s="249">
        <v>0</v>
      </c>
      <c r="F259" s="240"/>
      <c r="G259" s="240"/>
      <c r="H259" s="240"/>
      <c r="I259" s="240"/>
      <c r="J259" s="240"/>
      <c r="K259" s="240"/>
      <c r="L259" s="249">
        <v>0</v>
      </c>
      <c r="M259" s="240"/>
      <c r="N259" s="240"/>
      <c r="O259" s="240"/>
      <c r="P259" s="240"/>
      <c r="Q259" s="240"/>
      <c r="R259" s="240"/>
      <c r="S259" s="249">
        <v>0</v>
      </c>
      <c r="T259" s="240"/>
      <c r="U259" s="240"/>
      <c r="V259" s="240"/>
      <c r="W259" s="240"/>
      <c r="X259" s="240"/>
      <c r="Y259" s="240"/>
      <c r="Z259" s="249">
        <v>0</v>
      </c>
      <c r="AA259" s="240"/>
      <c r="AB259" s="240"/>
      <c r="AC259" s="240"/>
      <c r="AD259" s="240"/>
      <c r="AE259" s="240"/>
      <c r="AF259" s="240"/>
      <c r="AG259" s="249">
        <v>0</v>
      </c>
      <c r="AH259" s="240"/>
      <c r="AI259" s="240"/>
      <c r="AJ259" s="240"/>
      <c r="AK259" s="240"/>
      <c r="AL259" s="240"/>
      <c r="AM259" s="240"/>
      <c r="AN259" s="249">
        <v>0</v>
      </c>
      <c r="AO259" s="240"/>
      <c r="AP259" s="240"/>
      <c r="AQ259" s="240"/>
      <c r="AR259" s="240"/>
      <c r="AS259" s="240"/>
      <c r="AT259" s="240"/>
      <c r="AU259" s="249">
        <v>0</v>
      </c>
      <c r="AV259" s="240"/>
      <c r="AW259" s="240"/>
      <c r="AX259" s="240"/>
      <c r="AY259" s="240"/>
      <c r="AZ259" s="240"/>
      <c r="BA259" s="240"/>
      <c r="BB259" s="249">
        <v>1</v>
      </c>
      <c r="BC259" s="240"/>
      <c r="BD259" s="240"/>
      <c r="BE259" s="240"/>
      <c r="BF259" s="240"/>
      <c r="BG259" s="240"/>
      <c r="BH259" s="240"/>
      <c r="BI259" s="249">
        <v>15</v>
      </c>
      <c r="BJ259" s="240"/>
      <c r="BK259" s="240"/>
      <c r="BL259" s="240"/>
      <c r="BM259" s="240"/>
      <c r="BN259" s="240"/>
      <c r="BO259" s="240"/>
      <c r="BP259" s="249">
        <v>61</v>
      </c>
      <c r="BQ259" s="240"/>
      <c r="BR259" s="240"/>
      <c r="BS259" s="240"/>
      <c r="BT259" s="240"/>
      <c r="BU259" s="240"/>
      <c r="BV259" s="240"/>
      <c r="BW259" s="249">
        <v>224</v>
      </c>
      <c r="BX259" s="240"/>
      <c r="BY259" s="240"/>
      <c r="BZ259" s="240"/>
      <c r="CA259" s="240"/>
      <c r="CB259" s="240"/>
      <c r="CC259" s="240"/>
      <c r="CD259" s="249">
        <v>450</v>
      </c>
      <c r="CE259" s="240"/>
      <c r="CF259" s="240"/>
      <c r="CG259" s="240"/>
      <c r="CH259" s="240"/>
      <c r="CI259" s="240"/>
      <c r="CJ259" s="240"/>
      <c r="CK259" s="249">
        <v>486</v>
      </c>
      <c r="CL259" s="240"/>
      <c r="CM259" s="240"/>
      <c r="CN259" s="240"/>
      <c r="CO259" s="240"/>
      <c r="CP259" s="240"/>
      <c r="CQ259" s="240"/>
      <c r="CR259" s="249">
        <v>456</v>
      </c>
      <c r="CS259" s="240"/>
      <c r="CT259" s="240"/>
      <c r="CU259" s="240"/>
      <c r="CV259" s="240"/>
      <c r="CW259" s="240"/>
      <c r="CX259" s="240"/>
      <c r="CY259" s="249">
        <v>379</v>
      </c>
      <c r="CZ259" s="240"/>
      <c r="DA259" s="240"/>
      <c r="DB259" s="240"/>
      <c r="DC259" s="240"/>
      <c r="DD259" s="240"/>
      <c r="DE259" s="240"/>
      <c r="DF259" s="249">
        <v>271</v>
      </c>
      <c r="DG259" s="240"/>
      <c r="DH259" s="240"/>
      <c r="DI259" s="240"/>
      <c r="DJ259" s="240"/>
      <c r="DK259" s="240"/>
      <c r="DL259" s="240"/>
      <c r="DM259" s="249">
        <v>152</v>
      </c>
      <c r="DN259" s="240"/>
      <c r="DO259" s="240"/>
      <c r="DP259" s="240"/>
      <c r="DQ259" s="240"/>
      <c r="DR259" s="240"/>
      <c r="DS259" s="240"/>
      <c r="DT259" s="249">
        <v>113</v>
      </c>
      <c r="DU259" s="240"/>
      <c r="DV259" s="240"/>
      <c r="DW259" s="240"/>
      <c r="DX259" s="240"/>
      <c r="DY259" s="240"/>
      <c r="DZ259" s="240"/>
      <c r="EA259" s="249">
        <v>100</v>
      </c>
      <c r="EB259" s="240"/>
      <c r="EC259" s="240"/>
      <c r="ED259" s="240"/>
      <c r="EE259" s="240"/>
      <c r="EF259" s="240"/>
      <c r="EG259" s="240"/>
      <c r="EH259" s="249">
        <v>65</v>
      </c>
      <c r="EI259" s="240"/>
      <c r="EJ259" s="240"/>
      <c r="EK259" s="240"/>
      <c r="EL259" s="240"/>
      <c r="EM259" s="240"/>
      <c r="EN259" s="240"/>
      <c r="EO259" s="249"/>
      <c r="EP259" s="240"/>
      <c r="EQ259" s="240"/>
      <c r="ER259" s="240"/>
      <c r="ES259" s="240"/>
      <c r="ET259" s="240"/>
      <c r="EU259" s="240"/>
      <c r="EV259" s="249"/>
      <c r="EW259" s="240"/>
      <c r="EX259" s="240"/>
      <c r="EY259" s="240"/>
      <c r="EZ259" s="240"/>
      <c r="FA259" s="240"/>
      <c r="FB259" s="240"/>
      <c r="FC259" s="247"/>
      <c r="FD259" s="247"/>
      <c r="FE259" s="247"/>
      <c r="FF259" s="247"/>
      <c r="FG259" s="247"/>
      <c r="FH259" s="247"/>
    </row>
    <row r="260" spans="1:164" s="136" customFormat="1" ht="15.75" customHeight="1" x14ac:dyDescent="0.25">
      <c r="A260" s="116"/>
      <c r="B260" s="117"/>
      <c r="C260" s="237" t="s">
        <v>133</v>
      </c>
      <c r="D260" s="240"/>
      <c r="E260" s="249">
        <v>0</v>
      </c>
      <c r="F260" s="240"/>
      <c r="G260" s="240"/>
      <c r="H260" s="240"/>
      <c r="I260" s="240"/>
      <c r="J260" s="240"/>
      <c r="K260" s="240"/>
      <c r="L260" s="249">
        <v>0</v>
      </c>
      <c r="M260" s="240"/>
      <c r="N260" s="240"/>
      <c r="O260" s="240"/>
      <c r="P260" s="240"/>
      <c r="Q260" s="240"/>
      <c r="R260" s="240"/>
      <c r="S260" s="249">
        <v>0</v>
      </c>
      <c r="T260" s="240"/>
      <c r="U260" s="240"/>
      <c r="V260" s="240"/>
      <c r="W260" s="240"/>
      <c r="X260" s="240"/>
      <c r="Y260" s="240"/>
      <c r="Z260" s="249">
        <v>0</v>
      </c>
      <c r="AA260" s="240"/>
      <c r="AB260" s="240"/>
      <c r="AC260" s="240"/>
      <c r="AD260" s="240"/>
      <c r="AE260" s="240"/>
      <c r="AF260" s="240"/>
      <c r="AG260" s="249">
        <v>0</v>
      </c>
      <c r="AH260" s="240"/>
      <c r="AI260" s="240"/>
      <c r="AJ260" s="240"/>
      <c r="AK260" s="240"/>
      <c r="AL260" s="240"/>
      <c r="AM260" s="240"/>
      <c r="AN260" s="249">
        <v>0</v>
      </c>
      <c r="AO260" s="240"/>
      <c r="AP260" s="240"/>
      <c r="AQ260" s="240"/>
      <c r="AR260" s="240"/>
      <c r="AS260" s="240"/>
      <c r="AT260" s="240"/>
      <c r="AU260" s="249">
        <v>0</v>
      </c>
      <c r="AV260" s="240"/>
      <c r="AW260" s="240"/>
      <c r="AX260" s="240"/>
      <c r="AY260" s="240"/>
      <c r="AZ260" s="240"/>
      <c r="BA260" s="240"/>
      <c r="BB260" s="249">
        <v>0</v>
      </c>
      <c r="BC260" s="240"/>
      <c r="BD260" s="240"/>
      <c r="BE260" s="240"/>
      <c r="BF260" s="240"/>
      <c r="BG260" s="240"/>
      <c r="BH260" s="240"/>
      <c r="BI260" s="249">
        <v>15</v>
      </c>
      <c r="BJ260" s="240"/>
      <c r="BK260" s="240"/>
      <c r="BL260" s="240"/>
      <c r="BM260" s="240"/>
      <c r="BN260" s="240"/>
      <c r="BO260" s="240"/>
      <c r="BP260" s="249">
        <v>72</v>
      </c>
      <c r="BQ260" s="240"/>
      <c r="BR260" s="240"/>
      <c r="BS260" s="240"/>
      <c r="BT260" s="240"/>
      <c r="BU260" s="240"/>
      <c r="BV260" s="240"/>
      <c r="BW260" s="249">
        <v>190</v>
      </c>
      <c r="BX260" s="240"/>
      <c r="BY260" s="240"/>
      <c r="BZ260" s="240"/>
      <c r="CA260" s="240"/>
      <c r="CB260" s="240"/>
      <c r="CC260" s="240"/>
      <c r="CD260" s="249">
        <v>384</v>
      </c>
      <c r="CE260" s="240"/>
      <c r="CF260" s="240"/>
      <c r="CG260" s="240"/>
      <c r="CH260" s="240"/>
      <c r="CI260" s="240"/>
      <c r="CJ260" s="240"/>
      <c r="CK260" s="249">
        <v>406</v>
      </c>
      <c r="CL260" s="240"/>
      <c r="CM260" s="240"/>
      <c r="CN260" s="240"/>
      <c r="CO260" s="240"/>
      <c r="CP260" s="240"/>
      <c r="CQ260" s="240"/>
      <c r="CR260" s="249">
        <v>343</v>
      </c>
      <c r="CS260" s="240"/>
      <c r="CT260" s="240"/>
      <c r="CU260" s="240"/>
      <c r="CV260" s="240"/>
      <c r="CW260" s="240"/>
      <c r="CX260" s="240"/>
      <c r="CY260" s="249">
        <v>254</v>
      </c>
      <c r="CZ260" s="240"/>
      <c r="DA260" s="240"/>
      <c r="DB260" s="240"/>
      <c r="DC260" s="240"/>
      <c r="DD260" s="240"/>
      <c r="DE260" s="240"/>
      <c r="DF260" s="249">
        <v>209</v>
      </c>
      <c r="DG260" s="240"/>
      <c r="DH260" s="240"/>
      <c r="DI260" s="240"/>
      <c r="DJ260" s="240"/>
      <c r="DK260" s="240"/>
      <c r="DL260" s="240"/>
      <c r="DM260" s="249">
        <v>144</v>
      </c>
      <c r="DN260" s="240"/>
      <c r="DO260" s="240"/>
      <c r="DP260" s="240"/>
      <c r="DQ260" s="240"/>
      <c r="DR260" s="240"/>
      <c r="DS260" s="240"/>
      <c r="DT260" s="249">
        <v>123</v>
      </c>
      <c r="DU260" s="240"/>
      <c r="DV260" s="240"/>
      <c r="DW260" s="240"/>
      <c r="DX260" s="240"/>
      <c r="DY260" s="240"/>
      <c r="DZ260" s="240"/>
      <c r="EA260" s="249">
        <v>110</v>
      </c>
      <c r="EB260" s="240"/>
      <c r="EC260" s="240"/>
      <c r="ED260" s="240"/>
      <c r="EE260" s="240"/>
      <c r="EF260" s="240"/>
      <c r="EG260" s="240"/>
      <c r="EH260" s="249">
        <v>67</v>
      </c>
      <c r="EI260" s="240"/>
      <c r="EJ260" s="240"/>
      <c r="EK260" s="240"/>
      <c r="EL260" s="240"/>
      <c r="EM260" s="240"/>
      <c r="EN260" s="240"/>
      <c r="EO260" s="249"/>
      <c r="EP260" s="240"/>
      <c r="EQ260" s="240"/>
      <c r="ER260" s="240"/>
      <c r="ES260" s="240"/>
      <c r="ET260" s="240"/>
      <c r="EU260" s="240"/>
      <c r="EV260" s="249"/>
      <c r="EW260" s="240"/>
      <c r="EX260" s="240"/>
      <c r="EY260" s="240"/>
      <c r="EZ260" s="240"/>
      <c r="FA260" s="240"/>
      <c r="FB260" s="240"/>
      <c r="FC260" s="247"/>
      <c r="FD260" s="247"/>
      <c r="FE260" s="247"/>
      <c r="FF260" s="247"/>
      <c r="FG260" s="247"/>
      <c r="FH260" s="247"/>
    </row>
    <row r="261" spans="1:164" s="136" customFormat="1" ht="15.75" customHeight="1" x14ac:dyDescent="0.25">
      <c r="A261" s="116"/>
      <c r="B261" s="117"/>
      <c r="C261" s="142" t="s">
        <v>131</v>
      </c>
      <c r="D261" s="240"/>
      <c r="E261" s="157">
        <f>SUM(E251:E259)</f>
        <v>0</v>
      </c>
      <c r="F261" s="240"/>
      <c r="G261" s="240"/>
      <c r="H261" s="240"/>
      <c r="I261" s="240"/>
      <c r="J261" s="240"/>
      <c r="K261" s="240"/>
      <c r="L261" s="157">
        <f>SUM(L251:L259)</f>
        <v>0</v>
      </c>
      <c r="M261" s="240"/>
      <c r="N261" s="240"/>
      <c r="O261" s="240"/>
      <c r="P261" s="240"/>
      <c r="Q261" s="240"/>
      <c r="R261" s="240"/>
      <c r="S261" s="157">
        <f>SUM(S251:S259)</f>
        <v>0</v>
      </c>
      <c r="T261" s="240"/>
      <c r="U261" s="240"/>
      <c r="V261" s="240"/>
      <c r="W261" s="240"/>
      <c r="X261" s="240"/>
      <c r="Y261" s="240"/>
      <c r="Z261" s="157">
        <f>SUM(Z251:Z259)</f>
        <v>0</v>
      </c>
      <c r="AA261" s="240"/>
      <c r="AB261" s="240"/>
      <c r="AC261" s="240"/>
      <c r="AD261" s="240"/>
      <c r="AE261" s="240"/>
      <c r="AF261" s="240"/>
      <c r="AG261" s="157">
        <f>SUM(AG251:AG259)</f>
        <v>0</v>
      </c>
      <c r="AH261" s="240"/>
      <c r="AI261" s="240"/>
      <c r="AJ261" s="240"/>
      <c r="AK261" s="240"/>
      <c r="AL261" s="240"/>
      <c r="AM261" s="240"/>
      <c r="AN261" s="157">
        <f>SUM(AN251:AN259)</f>
        <v>0</v>
      </c>
      <c r="AO261" s="240"/>
      <c r="AP261" s="240"/>
      <c r="AQ261" s="240"/>
      <c r="AR261" s="240"/>
      <c r="AS261" s="240"/>
      <c r="AT261" s="240"/>
      <c r="AU261" s="157">
        <f>SUM(AU251:AU259)</f>
        <v>6</v>
      </c>
      <c r="AV261" s="240"/>
      <c r="AW261" s="240"/>
      <c r="AX261" s="240"/>
      <c r="AY261" s="240"/>
      <c r="AZ261" s="240"/>
      <c r="BA261" s="240"/>
      <c r="BB261" s="157">
        <f>SUM(BB251:BB259)</f>
        <v>41</v>
      </c>
      <c r="BC261" s="240"/>
      <c r="BD261" s="240"/>
      <c r="BE261" s="240"/>
      <c r="BF261" s="240"/>
      <c r="BG261" s="240"/>
      <c r="BH261" s="240"/>
      <c r="BI261" s="157">
        <f>SUM(BI251:BI259)</f>
        <v>382</v>
      </c>
      <c r="BJ261" s="240"/>
      <c r="BK261" s="240"/>
      <c r="BL261" s="240"/>
      <c r="BM261" s="240"/>
      <c r="BN261" s="240"/>
      <c r="BO261" s="240"/>
      <c r="BP261" s="157">
        <f>SUM(BP251:BP259)</f>
        <v>1786</v>
      </c>
      <c r="BQ261" s="240"/>
      <c r="BR261" s="240"/>
      <c r="BS261" s="240"/>
      <c r="BT261" s="240"/>
      <c r="BU261" s="240"/>
      <c r="BV261" s="240"/>
      <c r="BW261" s="157">
        <f>SUM(BW251:BW259)</f>
        <v>4953</v>
      </c>
      <c r="BX261" s="240"/>
      <c r="BY261" s="240"/>
      <c r="BZ261" s="240"/>
      <c r="CA261" s="240"/>
      <c r="CB261" s="240"/>
      <c r="CC261" s="240"/>
      <c r="CD261" s="157">
        <f>SUM(CD251:CD259)</f>
        <v>7789</v>
      </c>
      <c r="CE261" s="240"/>
      <c r="CF261" s="240"/>
      <c r="CG261" s="240"/>
      <c r="CH261" s="240"/>
      <c r="CI261" s="240"/>
      <c r="CJ261" s="240"/>
      <c r="CK261" s="157">
        <f>SUM(CK251:CK259)</f>
        <v>7825</v>
      </c>
      <c r="CL261" s="240"/>
      <c r="CM261" s="240"/>
      <c r="CN261" s="240"/>
      <c r="CO261" s="240"/>
      <c r="CP261" s="240"/>
      <c r="CQ261" s="240"/>
      <c r="CR261" s="157">
        <f>SUM(CR251:CR259)</f>
        <v>6534</v>
      </c>
      <c r="CS261" s="240"/>
      <c r="CT261" s="240"/>
      <c r="CU261" s="240"/>
      <c r="CV261" s="240"/>
      <c r="CW261" s="240"/>
      <c r="CX261" s="240"/>
      <c r="CY261" s="157">
        <f>SUM(CY251:CY259)</f>
        <v>4894</v>
      </c>
      <c r="CZ261" s="240"/>
      <c r="DA261" s="240"/>
      <c r="DB261" s="240"/>
      <c r="DC261" s="240"/>
      <c r="DD261" s="240"/>
      <c r="DE261" s="240"/>
      <c r="DF261" s="157">
        <f>SUM(DF251:DF259)</f>
        <v>3704</v>
      </c>
      <c r="DG261" s="240"/>
      <c r="DH261" s="240"/>
      <c r="DI261" s="240"/>
      <c r="DJ261" s="240"/>
      <c r="DK261" s="240"/>
      <c r="DL261" s="240"/>
      <c r="DM261" s="157">
        <f>SUM(DM251:DM259)</f>
        <v>2660</v>
      </c>
      <c r="DN261" s="240"/>
      <c r="DO261" s="240"/>
      <c r="DP261" s="240"/>
      <c r="DQ261" s="240"/>
      <c r="DR261" s="240"/>
      <c r="DS261" s="240"/>
      <c r="DT261" s="157">
        <f>SUM(DT251:DT259)</f>
        <v>2104</v>
      </c>
      <c r="DU261" s="240"/>
      <c r="DV261" s="240"/>
      <c r="DW261" s="240"/>
      <c r="DX261" s="240"/>
      <c r="DY261" s="240"/>
      <c r="DZ261" s="240"/>
      <c r="EA261" s="157">
        <f>SUM(EA251:EA259)</f>
        <v>1616</v>
      </c>
      <c r="EB261" s="240"/>
      <c r="EC261" s="240"/>
      <c r="ED261" s="240"/>
      <c r="EE261" s="240"/>
      <c r="EF261" s="240"/>
      <c r="EG261" s="240"/>
      <c r="EH261" s="157">
        <f>SUM(EH251:EH259)</f>
        <v>1138</v>
      </c>
      <c r="EI261" s="240"/>
      <c r="EJ261" s="240"/>
      <c r="EK261" s="240"/>
      <c r="EL261" s="240"/>
      <c r="EM261" s="240"/>
      <c r="EN261" s="240"/>
      <c r="EO261" s="249"/>
      <c r="EP261" s="240"/>
      <c r="EQ261" s="240"/>
      <c r="ER261" s="240"/>
      <c r="ES261" s="240"/>
      <c r="ET261" s="240"/>
      <c r="EU261" s="240"/>
      <c r="EV261" s="249"/>
      <c r="EW261" s="240"/>
      <c r="EX261" s="240"/>
      <c r="EY261" s="240"/>
      <c r="EZ261" s="240"/>
      <c r="FA261" s="240"/>
      <c r="FB261" s="240"/>
      <c r="FC261" s="247"/>
      <c r="FD261" s="247"/>
      <c r="FE261" s="247"/>
      <c r="FF261" s="247"/>
      <c r="FG261" s="247"/>
      <c r="FH261" s="247"/>
    </row>
    <row r="262" spans="1:164" s="136" customFormat="1" ht="15.75" customHeight="1" x14ac:dyDescent="0.25">
      <c r="A262" s="116"/>
      <c r="C262" s="221"/>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c r="AR262" s="116"/>
      <c r="AS262" s="116"/>
      <c r="AT262" s="116"/>
      <c r="AU262" s="116"/>
      <c r="AV262" s="116"/>
      <c r="AW262" s="116"/>
      <c r="AX262" s="116"/>
      <c r="AY262" s="116"/>
      <c r="AZ262" s="116"/>
      <c r="BA262" s="116"/>
      <c r="BB262" s="116"/>
      <c r="BC262" s="116"/>
      <c r="BD262" s="134"/>
      <c r="BE262" s="134"/>
      <c r="BF262" s="134"/>
      <c r="BG262" s="134"/>
      <c r="BH262" s="134"/>
      <c r="BI262" s="134"/>
      <c r="BJ262" s="134"/>
      <c r="BK262" s="134"/>
      <c r="BL262" s="134"/>
      <c r="BM262" s="134"/>
      <c r="BN262" s="134"/>
      <c r="BO262" s="134"/>
      <c r="BP262" s="134"/>
      <c r="BQ262" s="134"/>
      <c r="BR262" s="134"/>
      <c r="BS262" s="134"/>
      <c r="BT262" s="134"/>
      <c r="BU262" s="134"/>
      <c r="BV262" s="134"/>
      <c r="BW262" s="134"/>
      <c r="BX262" s="134"/>
      <c r="BY262" s="134"/>
      <c r="BZ262" s="134"/>
      <c r="CA262" s="134"/>
      <c r="CB262" s="134"/>
      <c r="CC262" s="134"/>
      <c r="CD262" s="134"/>
      <c r="CE262" s="134"/>
      <c r="CF262" s="134"/>
      <c r="CG262" s="134"/>
      <c r="CH262" s="134"/>
      <c r="CI262" s="134"/>
      <c r="CJ262" s="134"/>
      <c r="CK262" s="134"/>
      <c r="CL262" s="134"/>
      <c r="CM262" s="134"/>
      <c r="CN262" s="134"/>
      <c r="CO262" s="134"/>
      <c r="CP262" s="134"/>
      <c r="CQ262" s="134"/>
      <c r="CR262" s="134"/>
      <c r="CS262" s="134"/>
      <c r="CT262" s="134"/>
      <c r="CU262" s="134"/>
      <c r="CV262" s="134"/>
      <c r="CW262" s="134"/>
      <c r="CX262" s="134"/>
      <c r="CY262" s="134"/>
      <c r="CZ262" s="134"/>
      <c r="DA262" s="134"/>
      <c r="DB262" s="134"/>
      <c r="DC262" s="134"/>
      <c r="DD262" s="134"/>
      <c r="DE262" s="134"/>
      <c r="DF262" s="134"/>
      <c r="DG262" s="134"/>
      <c r="DH262" s="134"/>
      <c r="DI262" s="134"/>
      <c r="DJ262" s="134"/>
      <c r="DK262" s="134"/>
      <c r="DL262" s="134"/>
      <c r="DM262" s="134"/>
      <c r="DN262" s="134"/>
      <c r="DO262" s="134"/>
      <c r="DP262" s="134"/>
      <c r="DQ262" s="134"/>
      <c r="DR262" s="134"/>
      <c r="DS262" s="134"/>
      <c r="DT262" s="134"/>
      <c r="DU262" s="134"/>
      <c r="DV262" s="134"/>
      <c r="DW262" s="134"/>
      <c r="DX262" s="134"/>
      <c r="DY262" s="134"/>
      <c r="DZ262" s="134"/>
      <c r="EA262" s="134"/>
      <c r="EB262" s="134"/>
      <c r="EC262" s="134"/>
      <c r="ED262" s="134"/>
      <c r="EE262" s="134"/>
      <c r="EF262" s="134"/>
      <c r="EG262" s="134"/>
      <c r="EH262" s="134"/>
      <c r="EI262" s="134"/>
      <c r="EJ262" s="134"/>
      <c r="EK262" s="134"/>
      <c r="EL262" s="134"/>
      <c r="EM262" s="134"/>
      <c r="EN262" s="134"/>
      <c r="EO262" s="134"/>
      <c r="EP262" s="134"/>
      <c r="EQ262" s="134"/>
      <c r="ER262" s="134"/>
      <c r="ES262" s="134"/>
      <c r="ET262" s="134"/>
      <c r="EU262" s="134"/>
      <c r="EV262" s="134"/>
      <c r="EW262" s="134"/>
      <c r="EX262" s="134"/>
      <c r="EY262" s="134"/>
      <c r="EZ262" s="116"/>
      <c r="FA262" s="116"/>
      <c r="FB262" s="116"/>
      <c r="FC262" s="247"/>
      <c r="FD262" s="247"/>
      <c r="FE262" s="247"/>
      <c r="FF262" s="247"/>
      <c r="FG262" s="247"/>
      <c r="FH262" s="247"/>
    </row>
    <row r="263" spans="1:164" s="136" customFormat="1" ht="15.75" customHeight="1" x14ac:dyDescent="0.25">
      <c r="A263" s="116"/>
      <c r="B263" s="117" t="s">
        <v>2130</v>
      </c>
      <c r="C263" s="142" t="s">
        <v>527</v>
      </c>
      <c r="D263" s="240"/>
      <c r="E263" s="157">
        <f>SUM($D251:E251)</f>
        <v>0</v>
      </c>
      <c r="F263" s="240"/>
      <c r="G263" s="240"/>
      <c r="H263" s="240"/>
      <c r="I263" s="240"/>
      <c r="J263" s="240"/>
      <c r="K263" s="240"/>
      <c r="L263" s="157">
        <f>SUM($D251:L251)</f>
        <v>0</v>
      </c>
      <c r="M263" s="240"/>
      <c r="N263" s="240"/>
      <c r="O263" s="240"/>
      <c r="P263" s="240"/>
      <c r="Q263" s="240"/>
      <c r="R263" s="240"/>
      <c r="S263" s="157">
        <f>SUM($D251:S251)</f>
        <v>0</v>
      </c>
      <c r="T263" s="240"/>
      <c r="U263" s="240"/>
      <c r="V263" s="240"/>
      <c r="W263" s="240"/>
      <c r="X263" s="240"/>
      <c r="Y263" s="240"/>
      <c r="Z263" s="157">
        <f>SUM($D251:Z251)</f>
        <v>0</v>
      </c>
      <c r="AA263" s="240"/>
      <c r="AB263" s="240"/>
      <c r="AC263" s="240"/>
      <c r="AD263" s="240"/>
      <c r="AE263" s="240"/>
      <c r="AF263" s="240"/>
      <c r="AG263" s="157">
        <f>SUM($D251:AG251)</f>
        <v>0</v>
      </c>
      <c r="AH263" s="240"/>
      <c r="AI263" s="240"/>
      <c r="AJ263" s="240"/>
      <c r="AK263" s="240"/>
      <c r="AL263" s="240"/>
      <c r="AM263" s="240"/>
      <c r="AN263" s="157">
        <f>SUM($D251:AN251)</f>
        <v>0</v>
      </c>
      <c r="AO263" s="240"/>
      <c r="AP263" s="240"/>
      <c r="AQ263" s="240"/>
      <c r="AR263" s="240"/>
      <c r="AS263" s="240"/>
      <c r="AT263" s="240"/>
      <c r="AU263" s="157">
        <f>SUM($D251:AU251)</f>
        <v>0</v>
      </c>
      <c r="AV263" s="240"/>
      <c r="AW263" s="240"/>
      <c r="AX263" s="240"/>
      <c r="AY263" s="240"/>
      <c r="AZ263" s="240"/>
      <c r="BA263" s="240"/>
      <c r="BB263" s="157">
        <f>SUM($D251:BB251)</f>
        <v>0</v>
      </c>
      <c r="BC263" s="240"/>
      <c r="BD263" s="240"/>
      <c r="BE263" s="240"/>
      <c r="BF263" s="240"/>
      <c r="BG263" s="240"/>
      <c r="BH263" s="240"/>
      <c r="BI263" s="157">
        <f>SUM($D251:BI251)</f>
        <v>4</v>
      </c>
      <c r="BJ263" s="240"/>
      <c r="BK263" s="240"/>
      <c r="BL263" s="240"/>
      <c r="BM263" s="240"/>
      <c r="BN263" s="240"/>
      <c r="BO263" s="240"/>
      <c r="BP263" s="157">
        <f>SUM($D251:BP251)</f>
        <v>46</v>
      </c>
      <c r="BQ263" s="240"/>
      <c r="BR263" s="240"/>
      <c r="BS263" s="240"/>
      <c r="BT263" s="240"/>
      <c r="BU263" s="240"/>
      <c r="BV263" s="240"/>
      <c r="BW263" s="157">
        <f>SUM($D251:BW251)</f>
        <v>261</v>
      </c>
      <c r="BX263" s="240"/>
      <c r="BY263" s="240"/>
      <c r="BZ263" s="240"/>
      <c r="CA263" s="240"/>
      <c r="CB263" s="240"/>
      <c r="CC263" s="240"/>
      <c r="CD263" s="157">
        <f>SUM($D251:CD251)</f>
        <v>670</v>
      </c>
      <c r="CE263" s="240"/>
      <c r="CF263" s="240"/>
      <c r="CG263" s="240"/>
      <c r="CH263" s="240"/>
      <c r="CI263" s="240"/>
      <c r="CJ263" s="240"/>
      <c r="CK263" s="157">
        <f>SUM($D251:CK251)</f>
        <v>1074</v>
      </c>
      <c r="CL263" s="240"/>
      <c r="CM263" s="240"/>
      <c r="CN263" s="240"/>
      <c r="CO263" s="240"/>
      <c r="CP263" s="240"/>
      <c r="CQ263" s="240"/>
      <c r="CR263" s="157">
        <f>SUM($D251:CR251)</f>
        <v>1438</v>
      </c>
      <c r="CS263" s="240"/>
      <c r="CT263" s="240"/>
      <c r="CU263" s="240"/>
      <c r="CV263" s="240"/>
      <c r="CW263" s="240"/>
      <c r="CX263" s="240"/>
      <c r="CY263" s="157">
        <f>SUM($D251:CY251)</f>
        <v>1768</v>
      </c>
      <c r="CZ263" s="240"/>
      <c r="DA263" s="240"/>
      <c r="DB263" s="240"/>
      <c r="DC263" s="240"/>
      <c r="DD263" s="240"/>
      <c r="DE263" s="240"/>
      <c r="DF263" s="157">
        <f>SUM($D251:DF251)</f>
        <v>2051</v>
      </c>
      <c r="DG263" s="240"/>
      <c r="DH263" s="240"/>
      <c r="DI263" s="240"/>
      <c r="DJ263" s="240"/>
      <c r="DK263" s="240"/>
      <c r="DL263" s="240"/>
      <c r="DM263" s="157">
        <f>SUM($D251:DM251)</f>
        <v>2243</v>
      </c>
      <c r="DN263" s="240"/>
      <c r="DO263" s="240"/>
      <c r="DP263" s="240"/>
      <c r="DQ263" s="240"/>
      <c r="DR263" s="240"/>
      <c r="DS263" s="240"/>
      <c r="DT263" s="157">
        <f>SUM($D251:DT251)</f>
        <v>2434</v>
      </c>
      <c r="DU263" s="240"/>
      <c r="DV263" s="240"/>
      <c r="DW263" s="240"/>
      <c r="DX263" s="240"/>
      <c r="DY263" s="240"/>
      <c r="DZ263" s="240"/>
      <c r="EA263" s="157">
        <f>SUM($D251:EA251)</f>
        <v>2568</v>
      </c>
      <c r="EB263" s="240"/>
      <c r="EC263" s="240"/>
      <c r="ED263" s="240"/>
      <c r="EE263" s="240"/>
      <c r="EF263" s="240"/>
      <c r="EG263" s="240"/>
      <c r="EH263" s="157">
        <f>SUM($D251:EH251)</f>
        <v>2657</v>
      </c>
      <c r="EI263" s="240"/>
      <c r="EJ263" s="240"/>
      <c r="EK263" s="240"/>
      <c r="EL263" s="240"/>
      <c r="EM263" s="240"/>
      <c r="EN263" s="240"/>
      <c r="EO263" s="249"/>
      <c r="EP263" s="240"/>
      <c r="EQ263" s="240"/>
      <c r="ER263" s="240"/>
      <c r="ES263" s="240"/>
      <c r="ET263" s="240"/>
      <c r="EU263" s="240"/>
      <c r="EV263" s="249"/>
      <c r="EW263" s="240"/>
      <c r="EX263" s="240"/>
      <c r="EY263" s="240"/>
      <c r="EZ263" s="240"/>
      <c r="FA263" s="240"/>
      <c r="FB263" s="240"/>
      <c r="FC263" s="247"/>
      <c r="FD263" s="247"/>
      <c r="FE263" s="247"/>
      <c r="FF263" s="247"/>
      <c r="FG263" s="247"/>
      <c r="FH263" s="247"/>
    </row>
    <row r="264" spans="1:164" s="136" customFormat="1" ht="15.75" customHeight="1" x14ac:dyDescent="0.25">
      <c r="A264" s="116"/>
      <c r="B264" s="117"/>
      <c r="C264" s="142" t="s">
        <v>146</v>
      </c>
      <c r="D264" s="240"/>
      <c r="E264" s="157">
        <f>SUM($D252:E252)</f>
        <v>0</v>
      </c>
      <c r="F264" s="240"/>
      <c r="G264" s="240"/>
      <c r="H264" s="240"/>
      <c r="I264" s="240"/>
      <c r="J264" s="240"/>
      <c r="K264" s="240"/>
      <c r="L264" s="157">
        <f>SUM($D252:L252)</f>
        <v>0</v>
      </c>
      <c r="M264" s="240"/>
      <c r="N264" s="240"/>
      <c r="O264" s="240"/>
      <c r="P264" s="240"/>
      <c r="Q264" s="240"/>
      <c r="R264" s="240"/>
      <c r="S264" s="157">
        <f>SUM($D252:S252)</f>
        <v>0</v>
      </c>
      <c r="T264" s="240"/>
      <c r="U264" s="240"/>
      <c r="V264" s="240"/>
      <c r="W264" s="240"/>
      <c r="X264" s="240"/>
      <c r="Y264" s="240"/>
      <c r="Z264" s="157">
        <f>SUM($D252:Z252)</f>
        <v>0</v>
      </c>
      <c r="AA264" s="240"/>
      <c r="AB264" s="240"/>
      <c r="AC264" s="240"/>
      <c r="AD264" s="240"/>
      <c r="AE264" s="240"/>
      <c r="AF264" s="240"/>
      <c r="AG264" s="157">
        <f>SUM($D252:AG252)</f>
        <v>0</v>
      </c>
      <c r="AH264" s="240"/>
      <c r="AI264" s="240"/>
      <c r="AJ264" s="240"/>
      <c r="AK264" s="240"/>
      <c r="AL264" s="240"/>
      <c r="AM264" s="240"/>
      <c r="AN264" s="157">
        <f>SUM($D252:AN252)</f>
        <v>0</v>
      </c>
      <c r="AO264" s="240"/>
      <c r="AP264" s="240"/>
      <c r="AQ264" s="240"/>
      <c r="AR264" s="240"/>
      <c r="AS264" s="240"/>
      <c r="AT264" s="240"/>
      <c r="AU264" s="157">
        <f>SUM($D252:AU252)</f>
        <v>0</v>
      </c>
      <c r="AV264" s="240"/>
      <c r="AW264" s="240"/>
      <c r="AX264" s="240"/>
      <c r="AY264" s="240"/>
      <c r="AZ264" s="240"/>
      <c r="BA264" s="240"/>
      <c r="BB264" s="157">
        <f>SUM($D252:BB252)</f>
        <v>5</v>
      </c>
      <c r="BC264" s="240"/>
      <c r="BD264" s="240"/>
      <c r="BE264" s="240"/>
      <c r="BF264" s="240"/>
      <c r="BG264" s="240"/>
      <c r="BH264" s="240"/>
      <c r="BI264" s="157">
        <f>SUM($D252:BI252)</f>
        <v>41</v>
      </c>
      <c r="BJ264" s="240"/>
      <c r="BK264" s="240"/>
      <c r="BL264" s="240"/>
      <c r="BM264" s="240"/>
      <c r="BN264" s="240"/>
      <c r="BO264" s="240"/>
      <c r="BP264" s="157">
        <f>SUM($D252:BP252)</f>
        <v>208</v>
      </c>
      <c r="BQ264" s="240"/>
      <c r="BR264" s="240"/>
      <c r="BS264" s="240"/>
      <c r="BT264" s="240"/>
      <c r="BU264" s="240"/>
      <c r="BV264" s="240"/>
      <c r="BW264" s="157">
        <f>SUM($D252:BW252)</f>
        <v>854</v>
      </c>
      <c r="BX264" s="240"/>
      <c r="BY264" s="240"/>
      <c r="BZ264" s="240"/>
      <c r="CA264" s="240"/>
      <c r="CB264" s="240"/>
      <c r="CC264" s="240"/>
      <c r="CD264" s="157">
        <f>SUM($D252:CD252)</f>
        <v>1963</v>
      </c>
      <c r="CE264" s="240"/>
      <c r="CF264" s="240"/>
      <c r="CG264" s="240"/>
      <c r="CH264" s="240"/>
      <c r="CI264" s="240"/>
      <c r="CJ264" s="240"/>
      <c r="CK264" s="157">
        <f>SUM($D252:CK252)</f>
        <v>3299</v>
      </c>
      <c r="CL264" s="240"/>
      <c r="CM264" s="240"/>
      <c r="CN264" s="240"/>
      <c r="CO264" s="240"/>
      <c r="CP264" s="240"/>
      <c r="CQ264" s="240"/>
      <c r="CR264" s="157">
        <f>SUM($D252:CR252)</f>
        <v>4393</v>
      </c>
      <c r="CS264" s="240"/>
      <c r="CT264" s="240"/>
      <c r="CU264" s="240"/>
      <c r="CV264" s="240"/>
      <c r="CW264" s="240"/>
      <c r="CX264" s="240"/>
      <c r="CY264" s="157">
        <f>SUM($D252:CY252)</f>
        <v>5166</v>
      </c>
      <c r="CZ264" s="240"/>
      <c r="DA264" s="240"/>
      <c r="DB264" s="240"/>
      <c r="DC264" s="240"/>
      <c r="DD264" s="240"/>
      <c r="DE264" s="240"/>
      <c r="DF264" s="157">
        <f>SUM($D252:DF252)</f>
        <v>5820</v>
      </c>
      <c r="DG264" s="240"/>
      <c r="DH264" s="240"/>
      <c r="DI264" s="240"/>
      <c r="DJ264" s="240"/>
      <c r="DK264" s="240"/>
      <c r="DL264" s="240"/>
      <c r="DM264" s="157">
        <f>SUM($D252:DM252)</f>
        <v>6279</v>
      </c>
      <c r="DN264" s="240"/>
      <c r="DO264" s="240"/>
      <c r="DP264" s="240"/>
      <c r="DQ264" s="240"/>
      <c r="DR264" s="240"/>
      <c r="DS264" s="240"/>
      <c r="DT264" s="157">
        <f>SUM($D252:DT252)</f>
        <v>6626</v>
      </c>
      <c r="DU264" s="240"/>
      <c r="DV264" s="240"/>
      <c r="DW264" s="240"/>
      <c r="DX264" s="240"/>
      <c r="DY264" s="240"/>
      <c r="DZ264" s="240"/>
      <c r="EA264" s="157">
        <f>SUM($D252:EA252)</f>
        <v>6916</v>
      </c>
      <c r="EB264" s="240"/>
      <c r="EC264" s="240"/>
      <c r="ED264" s="240"/>
      <c r="EE264" s="240"/>
      <c r="EF264" s="240"/>
      <c r="EG264" s="240"/>
      <c r="EH264" s="157">
        <f>SUM($D252:EH252)</f>
        <v>7117</v>
      </c>
      <c r="EI264" s="240"/>
      <c r="EJ264" s="240"/>
      <c r="EK264" s="240"/>
      <c r="EL264" s="240"/>
      <c r="EM264" s="240"/>
      <c r="EN264" s="240"/>
      <c r="EO264" s="249"/>
      <c r="EP264" s="240"/>
      <c r="EQ264" s="240"/>
      <c r="ER264" s="240"/>
      <c r="ES264" s="240"/>
      <c r="ET264" s="240"/>
      <c r="EU264" s="240"/>
      <c r="EV264" s="249"/>
      <c r="EW264" s="240"/>
      <c r="EX264" s="240"/>
      <c r="EY264" s="240"/>
      <c r="EZ264" s="240"/>
      <c r="FA264" s="240"/>
      <c r="FB264" s="240"/>
      <c r="FC264" s="247"/>
      <c r="FD264" s="247"/>
      <c r="FE264" s="247"/>
      <c r="FF264" s="247"/>
      <c r="FG264" s="247"/>
      <c r="FH264" s="247"/>
    </row>
    <row r="265" spans="1:164" s="136" customFormat="1" ht="15.75" customHeight="1" x14ac:dyDescent="0.25">
      <c r="A265" s="116"/>
      <c r="B265" s="117"/>
      <c r="C265" s="142" t="s">
        <v>529</v>
      </c>
      <c r="D265" s="240"/>
      <c r="E265" s="157">
        <f>SUM($D253:E253)</f>
        <v>0</v>
      </c>
      <c r="F265" s="240"/>
      <c r="G265" s="240"/>
      <c r="H265" s="240"/>
      <c r="I265" s="240"/>
      <c r="J265" s="240"/>
      <c r="K265" s="240"/>
      <c r="L265" s="157">
        <f>SUM($D253:L253)</f>
        <v>0</v>
      </c>
      <c r="M265" s="240"/>
      <c r="N265" s="240"/>
      <c r="O265" s="240"/>
      <c r="P265" s="240"/>
      <c r="Q265" s="240"/>
      <c r="R265" s="240"/>
      <c r="S265" s="157">
        <f>SUM($D253:S253)</f>
        <v>0</v>
      </c>
      <c r="T265" s="240"/>
      <c r="U265" s="240"/>
      <c r="V265" s="240"/>
      <c r="W265" s="240"/>
      <c r="X265" s="240"/>
      <c r="Y265" s="240"/>
      <c r="Z265" s="157">
        <f>SUM($D253:Z253)</f>
        <v>0</v>
      </c>
      <c r="AA265" s="240"/>
      <c r="AB265" s="240"/>
      <c r="AC265" s="240"/>
      <c r="AD265" s="240"/>
      <c r="AE265" s="240"/>
      <c r="AF265" s="240"/>
      <c r="AG265" s="157">
        <f>SUM($D253:AG253)</f>
        <v>0</v>
      </c>
      <c r="AH265" s="240"/>
      <c r="AI265" s="240"/>
      <c r="AJ265" s="240"/>
      <c r="AK265" s="240"/>
      <c r="AL265" s="240"/>
      <c r="AM265" s="240"/>
      <c r="AN265" s="157">
        <f>SUM($D253:AN253)</f>
        <v>0</v>
      </c>
      <c r="AO265" s="240"/>
      <c r="AP265" s="240"/>
      <c r="AQ265" s="240"/>
      <c r="AR265" s="240"/>
      <c r="AS265" s="240"/>
      <c r="AT265" s="240"/>
      <c r="AU265" s="157">
        <f>SUM($D253:AU253)</f>
        <v>0</v>
      </c>
      <c r="AV265" s="240"/>
      <c r="AW265" s="240"/>
      <c r="AX265" s="240"/>
      <c r="AY265" s="240"/>
      <c r="AZ265" s="240"/>
      <c r="BA265" s="240"/>
      <c r="BB265" s="157">
        <f>SUM($D253:BB253)</f>
        <v>0</v>
      </c>
      <c r="BC265" s="240"/>
      <c r="BD265" s="240"/>
      <c r="BE265" s="240"/>
      <c r="BF265" s="240"/>
      <c r="BG265" s="240"/>
      <c r="BH265" s="240"/>
      <c r="BI265" s="157">
        <f>SUM($D253:BI253)</f>
        <v>11</v>
      </c>
      <c r="BJ265" s="240"/>
      <c r="BK265" s="240"/>
      <c r="BL265" s="240"/>
      <c r="BM265" s="240"/>
      <c r="BN265" s="240"/>
      <c r="BO265" s="240"/>
      <c r="BP265" s="157">
        <f>SUM($D253:BP253)</f>
        <v>71</v>
      </c>
      <c r="BQ265" s="240"/>
      <c r="BR265" s="240"/>
      <c r="BS265" s="240"/>
      <c r="BT265" s="240"/>
      <c r="BU265" s="240"/>
      <c r="BV265" s="240"/>
      <c r="BW265" s="157">
        <f>SUM($D253:BW253)</f>
        <v>360</v>
      </c>
      <c r="BX265" s="240"/>
      <c r="BY265" s="240"/>
      <c r="BZ265" s="240"/>
      <c r="CA265" s="240"/>
      <c r="CB265" s="240"/>
      <c r="CC265" s="240"/>
      <c r="CD265" s="157">
        <f>SUM($D253:CD253)</f>
        <v>955</v>
      </c>
      <c r="CE265" s="240"/>
      <c r="CF265" s="240"/>
      <c r="CG265" s="240"/>
      <c r="CH265" s="240"/>
      <c r="CI265" s="240"/>
      <c r="CJ265" s="240"/>
      <c r="CK265" s="157">
        <f>SUM($D253:CK253)</f>
        <v>1641</v>
      </c>
      <c r="CL265" s="240"/>
      <c r="CM265" s="240"/>
      <c r="CN265" s="240"/>
      <c r="CO265" s="240"/>
      <c r="CP265" s="240"/>
      <c r="CQ265" s="240"/>
      <c r="CR265" s="157">
        <f>SUM($D253:CR253)</f>
        <v>2323</v>
      </c>
      <c r="CS265" s="240"/>
      <c r="CT265" s="240"/>
      <c r="CU265" s="240"/>
      <c r="CV265" s="240"/>
      <c r="CW265" s="240"/>
      <c r="CX265" s="240"/>
      <c r="CY265" s="157">
        <f>SUM($D253:CY253)</f>
        <v>2905</v>
      </c>
      <c r="CZ265" s="240"/>
      <c r="DA265" s="240"/>
      <c r="DB265" s="240"/>
      <c r="DC265" s="240"/>
      <c r="DD265" s="240"/>
      <c r="DE265" s="240"/>
      <c r="DF265" s="157">
        <f>SUM($D253:DF253)</f>
        <v>3360</v>
      </c>
      <c r="DG265" s="240"/>
      <c r="DH265" s="240"/>
      <c r="DI265" s="240"/>
      <c r="DJ265" s="240"/>
      <c r="DK265" s="240"/>
      <c r="DL265" s="240"/>
      <c r="DM265" s="157">
        <f>SUM($D253:DM253)</f>
        <v>3698</v>
      </c>
      <c r="DN265" s="240"/>
      <c r="DO265" s="240"/>
      <c r="DP265" s="240"/>
      <c r="DQ265" s="240"/>
      <c r="DR265" s="240"/>
      <c r="DS265" s="240"/>
      <c r="DT265" s="157">
        <f>SUM($D253:DT253)</f>
        <v>3955</v>
      </c>
      <c r="DU265" s="240"/>
      <c r="DV265" s="240"/>
      <c r="DW265" s="240"/>
      <c r="DX265" s="240"/>
      <c r="DY265" s="240"/>
      <c r="DZ265" s="240"/>
      <c r="EA265" s="157">
        <f>SUM($D253:EA253)</f>
        <v>4171</v>
      </c>
      <c r="EB265" s="240"/>
      <c r="EC265" s="240"/>
      <c r="ED265" s="240"/>
      <c r="EE265" s="240"/>
      <c r="EF265" s="240"/>
      <c r="EG265" s="240"/>
      <c r="EH265" s="157">
        <f>SUM($D253:EH253)</f>
        <v>4348</v>
      </c>
      <c r="EI265" s="240"/>
      <c r="EJ265" s="240"/>
      <c r="EK265" s="240"/>
      <c r="EL265" s="240"/>
      <c r="EM265" s="240"/>
      <c r="EN265" s="240"/>
      <c r="EO265" s="249"/>
      <c r="EP265" s="240"/>
      <c r="EQ265" s="240"/>
      <c r="ER265" s="240"/>
      <c r="ES265" s="240"/>
      <c r="ET265" s="240"/>
      <c r="EU265" s="240"/>
      <c r="EV265" s="249"/>
      <c r="EW265" s="240"/>
      <c r="EX265" s="240"/>
      <c r="EY265" s="240"/>
      <c r="EZ265" s="240"/>
      <c r="FA265" s="240"/>
      <c r="FB265" s="240"/>
      <c r="FC265" s="247"/>
      <c r="FD265" s="247"/>
      <c r="FE265" s="247"/>
      <c r="FF265" s="247"/>
      <c r="FG265" s="247"/>
      <c r="FH265" s="247"/>
    </row>
    <row r="266" spans="1:164" s="136" customFormat="1" ht="15.75" customHeight="1" x14ac:dyDescent="0.25">
      <c r="A266" s="116"/>
      <c r="B266" s="117"/>
      <c r="C266" s="142" t="s">
        <v>526</v>
      </c>
      <c r="D266" s="240"/>
      <c r="E266" s="157">
        <f>SUM($D254:E254)</f>
        <v>0</v>
      </c>
      <c r="F266" s="240"/>
      <c r="G266" s="240"/>
      <c r="H266" s="240"/>
      <c r="I266" s="240"/>
      <c r="J266" s="240"/>
      <c r="K266" s="240"/>
      <c r="L266" s="157">
        <f>SUM($D254:L254)</f>
        <v>0</v>
      </c>
      <c r="M266" s="240"/>
      <c r="N266" s="240"/>
      <c r="O266" s="240"/>
      <c r="P266" s="240"/>
      <c r="Q266" s="240"/>
      <c r="R266" s="240"/>
      <c r="S266" s="157">
        <f>SUM($D254:S254)</f>
        <v>0</v>
      </c>
      <c r="T266" s="240"/>
      <c r="U266" s="240"/>
      <c r="V266" s="240"/>
      <c r="W266" s="240"/>
      <c r="X266" s="240"/>
      <c r="Y266" s="240"/>
      <c r="Z266" s="157">
        <f>SUM($D254:Z254)</f>
        <v>0</v>
      </c>
      <c r="AA266" s="240"/>
      <c r="AB266" s="240"/>
      <c r="AC266" s="240"/>
      <c r="AD266" s="240"/>
      <c r="AE266" s="240"/>
      <c r="AF266" s="240"/>
      <c r="AG266" s="157">
        <f>SUM($D254:AG254)</f>
        <v>0</v>
      </c>
      <c r="AH266" s="240"/>
      <c r="AI266" s="240"/>
      <c r="AJ266" s="240"/>
      <c r="AK266" s="240"/>
      <c r="AL266" s="240"/>
      <c r="AM266" s="240"/>
      <c r="AN266" s="157">
        <f>SUM($D254:AN254)</f>
        <v>0</v>
      </c>
      <c r="AO266" s="240"/>
      <c r="AP266" s="240"/>
      <c r="AQ266" s="240"/>
      <c r="AR266" s="240"/>
      <c r="AS266" s="240"/>
      <c r="AT266" s="240"/>
      <c r="AU266" s="157">
        <f>SUM($D254:AU254)</f>
        <v>0</v>
      </c>
      <c r="AV266" s="240"/>
      <c r="AW266" s="240"/>
      <c r="AX266" s="240"/>
      <c r="AY266" s="240"/>
      <c r="AZ266" s="240"/>
      <c r="BA266" s="240"/>
      <c r="BB266" s="157">
        <f>SUM($D254:BB254)</f>
        <v>2</v>
      </c>
      <c r="BC266" s="240"/>
      <c r="BD266" s="240"/>
      <c r="BE266" s="240"/>
      <c r="BF266" s="240"/>
      <c r="BG266" s="240"/>
      <c r="BH266" s="240"/>
      <c r="BI266" s="157">
        <f>SUM($D254:BI254)</f>
        <v>21</v>
      </c>
      <c r="BJ266" s="240"/>
      <c r="BK266" s="240"/>
      <c r="BL266" s="240"/>
      <c r="BM266" s="240"/>
      <c r="BN266" s="240"/>
      <c r="BO266" s="240"/>
      <c r="BP266" s="157">
        <f>SUM($D254:BP254)</f>
        <v>117</v>
      </c>
      <c r="BQ266" s="240"/>
      <c r="BR266" s="240"/>
      <c r="BS266" s="240"/>
      <c r="BT266" s="240"/>
      <c r="BU266" s="240"/>
      <c r="BV266" s="240"/>
      <c r="BW266" s="157">
        <f>SUM($D254:BW254)</f>
        <v>407</v>
      </c>
      <c r="BX266" s="240"/>
      <c r="BY266" s="240"/>
      <c r="BZ266" s="240"/>
      <c r="CA266" s="240"/>
      <c r="CB266" s="240"/>
      <c r="CC266" s="240"/>
      <c r="CD266" s="157">
        <f>SUM($D254:CD254)</f>
        <v>945</v>
      </c>
      <c r="CE266" s="240"/>
      <c r="CF266" s="240"/>
      <c r="CG266" s="240"/>
      <c r="CH266" s="240"/>
      <c r="CI266" s="240"/>
      <c r="CJ266" s="240"/>
      <c r="CK266" s="157">
        <f>SUM($D254:CK254)</f>
        <v>1506</v>
      </c>
      <c r="CL266" s="240"/>
      <c r="CM266" s="240"/>
      <c r="CN266" s="240"/>
      <c r="CO266" s="240"/>
      <c r="CP266" s="240"/>
      <c r="CQ266" s="240"/>
      <c r="CR266" s="157">
        <f>SUM($D254:CR254)</f>
        <v>1989</v>
      </c>
      <c r="CS266" s="240"/>
      <c r="CT266" s="240"/>
      <c r="CU266" s="240"/>
      <c r="CV266" s="240"/>
      <c r="CW266" s="240"/>
      <c r="CX266" s="240"/>
      <c r="CY266" s="157">
        <f>SUM($D254:CY254)</f>
        <v>2406</v>
      </c>
      <c r="CZ266" s="240"/>
      <c r="DA266" s="240"/>
      <c r="DB266" s="240"/>
      <c r="DC266" s="240"/>
      <c r="DD266" s="240"/>
      <c r="DE266" s="240"/>
      <c r="DF266" s="157">
        <f>SUM($D254:DF254)</f>
        <v>2734</v>
      </c>
      <c r="DG266" s="240"/>
      <c r="DH266" s="240"/>
      <c r="DI266" s="240"/>
      <c r="DJ266" s="240"/>
      <c r="DK266" s="240"/>
      <c r="DL266" s="240"/>
      <c r="DM266" s="157">
        <f>SUM($D254:DM254)</f>
        <v>2976</v>
      </c>
      <c r="DN266" s="240"/>
      <c r="DO266" s="240"/>
      <c r="DP266" s="240"/>
      <c r="DQ266" s="240"/>
      <c r="DR266" s="240"/>
      <c r="DS266" s="240"/>
      <c r="DT266" s="157">
        <f>SUM($D254:DT254)</f>
        <v>3185</v>
      </c>
      <c r="DU266" s="240"/>
      <c r="DV266" s="240"/>
      <c r="DW266" s="240"/>
      <c r="DX266" s="240"/>
      <c r="DY266" s="240"/>
      <c r="DZ266" s="240"/>
      <c r="EA266" s="157">
        <f>SUM($D254:EA254)</f>
        <v>3350</v>
      </c>
      <c r="EB266" s="240"/>
      <c r="EC266" s="240"/>
      <c r="ED266" s="240"/>
      <c r="EE266" s="240"/>
      <c r="EF266" s="240"/>
      <c r="EG266" s="240"/>
      <c r="EH266" s="157">
        <f>SUM($D254:EH254)</f>
        <v>3471</v>
      </c>
      <c r="EI266" s="240"/>
      <c r="EJ266" s="240"/>
      <c r="EK266" s="240"/>
      <c r="EL266" s="240"/>
      <c r="EM266" s="240"/>
      <c r="EN266" s="240"/>
      <c r="EO266" s="249"/>
      <c r="EP266" s="240"/>
      <c r="EQ266" s="240"/>
      <c r="ER266" s="240"/>
      <c r="ES266" s="240"/>
      <c r="ET266" s="240"/>
      <c r="EU266" s="240"/>
      <c r="EV266" s="249"/>
      <c r="EW266" s="240"/>
      <c r="EX266" s="240"/>
      <c r="EY266" s="240"/>
      <c r="EZ266" s="240"/>
      <c r="FA266" s="240"/>
      <c r="FB266" s="240"/>
      <c r="FC266" s="247"/>
      <c r="FD266" s="247"/>
      <c r="FE266" s="247"/>
      <c r="FF266" s="247"/>
      <c r="FG266" s="247"/>
      <c r="FH266" s="247"/>
    </row>
    <row r="267" spans="1:164" s="136" customFormat="1" ht="15.75" customHeight="1" x14ac:dyDescent="0.25">
      <c r="A267" s="116"/>
      <c r="B267" s="117"/>
      <c r="C267" s="142" t="s">
        <v>528</v>
      </c>
      <c r="D267" s="240"/>
      <c r="E267" s="157">
        <f>SUM($D255:E255)</f>
        <v>0</v>
      </c>
      <c r="F267" s="240"/>
      <c r="G267" s="240"/>
      <c r="H267" s="240"/>
      <c r="I267" s="240"/>
      <c r="J267" s="240"/>
      <c r="K267" s="240"/>
      <c r="L267" s="157">
        <f>SUM($D255:L255)</f>
        <v>0</v>
      </c>
      <c r="M267" s="240"/>
      <c r="N267" s="240"/>
      <c r="O267" s="240"/>
      <c r="P267" s="240"/>
      <c r="Q267" s="240"/>
      <c r="R267" s="240"/>
      <c r="S267" s="157">
        <f>SUM($D255:S255)</f>
        <v>0</v>
      </c>
      <c r="T267" s="240"/>
      <c r="U267" s="240"/>
      <c r="V267" s="240"/>
      <c r="W267" s="240"/>
      <c r="X267" s="240"/>
      <c r="Y267" s="240"/>
      <c r="Z267" s="157">
        <f>SUM($D255:Z255)</f>
        <v>0</v>
      </c>
      <c r="AA267" s="240"/>
      <c r="AB267" s="240"/>
      <c r="AC267" s="240"/>
      <c r="AD267" s="240"/>
      <c r="AE267" s="240"/>
      <c r="AF267" s="240"/>
      <c r="AG267" s="157">
        <f>SUM($D255:AG255)</f>
        <v>0</v>
      </c>
      <c r="AH267" s="240"/>
      <c r="AI267" s="240"/>
      <c r="AJ267" s="240"/>
      <c r="AK267" s="240"/>
      <c r="AL267" s="240"/>
      <c r="AM267" s="240"/>
      <c r="AN267" s="157">
        <f>SUM($D255:AN255)</f>
        <v>0</v>
      </c>
      <c r="AO267" s="240"/>
      <c r="AP267" s="240"/>
      <c r="AQ267" s="240"/>
      <c r="AR267" s="240"/>
      <c r="AS267" s="240"/>
      <c r="AT267" s="240"/>
      <c r="AU267" s="157">
        <f>SUM($D255:AU255)</f>
        <v>0</v>
      </c>
      <c r="AV267" s="240"/>
      <c r="AW267" s="240"/>
      <c r="AX267" s="240"/>
      <c r="AY267" s="240"/>
      <c r="AZ267" s="240"/>
      <c r="BA267" s="240"/>
      <c r="BB267" s="157">
        <f>SUM($D255:BB255)</f>
        <v>10</v>
      </c>
      <c r="BC267" s="240"/>
      <c r="BD267" s="240"/>
      <c r="BE267" s="240"/>
      <c r="BF267" s="240"/>
      <c r="BG267" s="240"/>
      <c r="BH267" s="240"/>
      <c r="BI267" s="157">
        <f>SUM($D255:BI255)</f>
        <v>67</v>
      </c>
      <c r="BJ267" s="240"/>
      <c r="BK267" s="240"/>
      <c r="BL267" s="240"/>
      <c r="BM267" s="240"/>
      <c r="BN267" s="240"/>
      <c r="BO267" s="240"/>
      <c r="BP267" s="157">
        <f>SUM($D255:BP255)</f>
        <v>323</v>
      </c>
      <c r="BQ267" s="240"/>
      <c r="BR267" s="240"/>
      <c r="BS267" s="240"/>
      <c r="BT267" s="240"/>
      <c r="BU267" s="240"/>
      <c r="BV267" s="240"/>
      <c r="BW267" s="157">
        <f>SUM($D255:BW255)</f>
        <v>1045</v>
      </c>
      <c r="BX267" s="240"/>
      <c r="BY267" s="240"/>
      <c r="BZ267" s="240"/>
      <c r="CA267" s="240"/>
      <c r="CB267" s="240"/>
      <c r="CC267" s="240"/>
      <c r="CD267" s="157">
        <f>SUM($D255:CD255)</f>
        <v>1953</v>
      </c>
      <c r="CE267" s="240"/>
      <c r="CF267" s="240"/>
      <c r="CG267" s="240"/>
      <c r="CH267" s="240"/>
      <c r="CI267" s="240"/>
      <c r="CJ267" s="240"/>
      <c r="CK267" s="157">
        <f>SUM($D255:CK255)</f>
        <v>2871</v>
      </c>
      <c r="CL267" s="240"/>
      <c r="CM267" s="240"/>
      <c r="CN267" s="240"/>
      <c r="CO267" s="240"/>
      <c r="CP267" s="240"/>
      <c r="CQ267" s="240"/>
      <c r="CR267" s="157">
        <f>SUM($D255:CR255)</f>
        <v>3610</v>
      </c>
      <c r="CS267" s="240"/>
      <c r="CT267" s="240"/>
      <c r="CU267" s="240"/>
      <c r="CV267" s="240"/>
      <c r="CW267" s="240"/>
      <c r="CX267" s="240"/>
      <c r="CY267" s="157">
        <f>SUM($D255:CY255)</f>
        <v>4173</v>
      </c>
      <c r="CZ267" s="240"/>
      <c r="DA267" s="240"/>
      <c r="DB267" s="240"/>
      <c r="DC267" s="240"/>
      <c r="DD267" s="240"/>
      <c r="DE267" s="240"/>
      <c r="DF267" s="157">
        <f>SUM($D255:DF255)</f>
        <v>4595</v>
      </c>
      <c r="DG267" s="240"/>
      <c r="DH267" s="240"/>
      <c r="DI267" s="240"/>
      <c r="DJ267" s="240"/>
      <c r="DK267" s="240"/>
      <c r="DL267" s="240"/>
      <c r="DM267" s="157">
        <f>SUM($D255:DM255)</f>
        <v>4889</v>
      </c>
      <c r="DN267" s="240"/>
      <c r="DO267" s="240"/>
      <c r="DP267" s="240"/>
      <c r="DQ267" s="240"/>
      <c r="DR267" s="240"/>
      <c r="DS267" s="240"/>
      <c r="DT267" s="157">
        <f>SUM($D255:DT255)</f>
        <v>5136</v>
      </c>
      <c r="DU267" s="240"/>
      <c r="DV267" s="240"/>
      <c r="DW267" s="240"/>
      <c r="DX267" s="240"/>
      <c r="DY267" s="240"/>
      <c r="DZ267" s="240"/>
      <c r="EA267" s="157">
        <f>SUM($D255:EA255)</f>
        <v>5310</v>
      </c>
      <c r="EB267" s="240"/>
      <c r="EC267" s="240"/>
      <c r="ED267" s="240"/>
      <c r="EE267" s="240"/>
      <c r="EF267" s="240"/>
      <c r="EG267" s="240"/>
      <c r="EH267" s="157">
        <f>SUM($D255:EH255)</f>
        <v>5429</v>
      </c>
      <c r="EI267" s="240"/>
      <c r="EJ267" s="240"/>
      <c r="EK267" s="240"/>
      <c r="EL267" s="240"/>
      <c r="EM267" s="240"/>
      <c r="EN267" s="240"/>
      <c r="EO267" s="249"/>
      <c r="EP267" s="240"/>
      <c r="EQ267" s="240"/>
      <c r="ER267" s="240"/>
      <c r="ES267" s="240"/>
      <c r="ET267" s="240"/>
      <c r="EU267" s="240"/>
      <c r="EV267" s="249"/>
      <c r="EW267" s="240"/>
      <c r="EX267" s="240"/>
      <c r="EY267" s="240"/>
      <c r="EZ267" s="240"/>
      <c r="FA267" s="240"/>
      <c r="FB267" s="240"/>
      <c r="FC267" s="247"/>
      <c r="FD267" s="247"/>
      <c r="FE267" s="247"/>
      <c r="FF267" s="247"/>
      <c r="FG267" s="247"/>
      <c r="FH267" s="247"/>
    </row>
    <row r="268" spans="1:164" s="136" customFormat="1" ht="15.75" customHeight="1" x14ac:dyDescent="0.25">
      <c r="A268" s="116"/>
      <c r="B268" s="117"/>
      <c r="C268" s="142" t="s">
        <v>2112</v>
      </c>
      <c r="D268" s="240"/>
      <c r="E268" s="157">
        <f>SUM($D256:E256)</f>
        <v>0</v>
      </c>
      <c r="F268" s="240"/>
      <c r="G268" s="240"/>
      <c r="H268" s="240"/>
      <c r="I268" s="240"/>
      <c r="J268" s="240"/>
      <c r="K268" s="240"/>
      <c r="L268" s="157">
        <f>SUM($D256:L256)</f>
        <v>0</v>
      </c>
      <c r="M268" s="240"/>
      <c r="N268" s="240"/>
      <c r="O268" s="240"/>
      <c r="P268" s="240"/>
      <c r="Q268" s="240"/>
      <c r="R268" s="240"/>
      <c r="S268" s="157">
        <f>SUM($D256:S256)</f>
        <v>0</v>
      </c>
      <c r="T268" s="240"/>
      <c r="U268" s="240"/>
      <c r="V268" s="240"/>
      <c r="W268" s="240"/>
      <c r="X268" s="240"/>
      <c r="Y268" s="240"/>
      <c r="Z268" s="157">
        <f>SUM($D256:Z256)</f>
        <v>0</v>
      </c>
      <c r="AA268" s="240"/>
      <c r="AB268" s="240"/>
      <c r="AC268" s="240"/>
      <c r="AD268" s="240"/>
      <c r="AE268" s="240"/>
      <c r="AF268" s="240"/>
      <c r="AG268" s="157">
        <f>SUM($D256:AG256)</f>
        <v>0</v>
      </c>
      <c r="AH268" s="240"/>
      <c r="AI268" s="240"/>
      <c r="AJ268" s="240"/>
      <c r="AK268" s="240"/>
      <c r="AL268" s="240"/>
      <c r="AM268" s="240"/>
      <c r="AN268" s="157">
        <f>SUM($D256:AN256)</f>
        <v>0</v>
      </c>
      <c r="AO268" s="240"/>
      <c r="AP268" s="240"/>
      <c r="AQ268" s="240"/>
      <c r="AR268" s="240"/>
      <c r="AS268" s="240"/>
      <c r="AT268" s="240"/>
      <c r="AU268" s="157">
        <f>SUM($D256:AU256)</f>
        <v>2</v>
      </c>
      <c r="AV268" s="240"/>
      <c r="AW268" s="240"/>
      <c r="AX268" s="240"/>
      <c r="AY268" s="240"/>
      <c r="AZ268" s="240"/>
      <c r="BA268" s="240"/>
      <c r="BB268" s="157">
        <f>SUM($D256:BB256)</f>
        <v>5</v>
      </c>
      <c r="BC268" s="240"/>
      <c r="BD268" s="240"/>
      <c r="BE268" s="240"/>
      <c r="BF268" s="240"/>
      <c r="BG268" s="240"/>
      <c r="BH268" s="240"/>
      <c r="BI268" s="157">
        <f>SUM($D256:BI256)</f>
        <v>18</v>
      </c>
      <c r="BJ268" s="240"/>
      <c r="BK268" s="240"/>
      <c r="BL268" s="240"/>
      <c r="BM268" s="240"/>
      <c r="BN268" s="240"/>
      <c r="BO268" s="240"/>
      <c r="BP268" s="157">
        <f>SUM($D256:BP256)</f>
        <v>167</v>
      </c>
      <c r="BQ268" s="240"/>
      <c r="BR268" s="240"/>
      <c r="BS268" s="240"/>
      <c r="BT268" s="240"/>
      <c r="BU268" s="240"/>
      <c r="BV268" s="240"/>
      <c r="BW268" s="157">
        <f>SUM($D256:BW256)</f>
        <v>648</v>
      </c>
      <c r="BX268" s="240"/>
      <c r="BY268" s="240"/>
      <c r="BZ268" s="240"/>
      <c r="CA268" s="240"/>
      <c r="CB268" s="240"/>
      <c r="CC268" s="240"/>
      <c r="CD268" s="157">
        <f>SUM($D256:CD256)</f>
        <v>1396</v>
      </c>
      <c r="CE268" s="240"/>
      <c r="CF268" s="240"/>
      <c r="CG268" s="240"/>
      <c r="CH268" s="240"/>
      <c r="CI268" s="240"/>
      <c r="CJ268" s="240"/>
      <c r="CK268" s="157">
        <f>SUM($D256:CK256)</f>
        <v>2228</v>
      </c>
      <c r="CL268" s="240"/>
      <c r="CM268" s="240"/>
      <c r="CN268" s="240"/>
      <c r="CO268" s="240"/>
      <c r="CP268" s="240"/>
      <c r="CQ268" s="240"/>
      <c r="CR268" s="157">
        <f>SUM($D256:CR256)</f>
        <v>2899</v>
      </c>
      <c r="CS268" s="240"/>
      <c r="CT268" s="240"/>
      <c r="CU268" s="240"/>
      <c r="CV268" s="240"/>
      <c r="CW268" s="240"/>
      <c r="CX268" s="240"/>
      <c r="CY268" s="157">
        <f>SUM($D256:CY256)</f>
        <v>3440</v>
      </c>
      <c r="CZ268" s="240"/>
      <c r="DA268" s="240"/>
      <c r="DB268" s="240"/>
      <c r="DC268" s="240"/>
      <c r="DD268" s="240"/>
      <c r="DE268" s="240"/>
      <c r="DF268" s="157">
        <f>SUM($D256:DF256)</f>
        <v>3811</v>
      </c>
      <c r="DG268" s="240"/>
      <c r="DH268" s="240"/>
      <c r="DI268" s="240"/>
      <c r="DJ268" s="240"/>
      <c r="DK268" s="240"/>
      <c r="DL268" s="240"/>
      <c r="DM268" s="157">
        <f>SUM($D256:DM256)</f>
        <v>4107</v>
      </c>
      <c r="DN268" s="240"/>
      <c r="DO268" s="240"/>
      <c r="DP268" s="240"/>
      <c r="DQ268" s="240"/>
      <c r="DR268" s="240"/>
      <c r="DS268" s="240"/>
      <c r="DT268" s="157">
        <f>SUM($D256:DT256)</f>
        <v>4359</v>
      </c>
      <c r="DU268" s="240"/>
      <c r="DV268" s="240"/>
      <c r="DW268" s="240"/>
      <c r="DX268" s="240"/>
      <c r="DY268" s="240"/>
      <c r="DZ268" s="240"/>
      <c r="EA268" s="157">
        <f>SUM($D256:EA256)</f>
        <v>4560</v>
      </c>
      <c r="EB268" s="240"/>
      <c r="EC268" s="240"/>
      <c r="ED268" s="240"/>
      <c r="EE268" s="240"/>
      <c r="EF268" s="240"/>
      <c r="EG268" s="240"/>
      <c r="EH268" s="157">
        <f>SUM($D256:EH256)</f>
        <v>4679</v>
      </c>
      <c r="EI268" s="240"/>
      <c r="EJ268" s="240"/>
      <c r="EK268" s="240"/>
      <c r="EL268" s="240"/>
      <c r="EM268" s="240"/>
      <c r="EN268" s="240"/>
      <c r="EO268" s="249"/>
      <c r="EP268" s="240"/>
      <c r="EQ268" s="240"/>
      <c r="ER268" s="240"/>
      <c r="ES268" s="240"/>
      <c r="ET268" s="240"/>
      <c r="EU268" s="240"/>
      <c r="EV268" s="249"/>
      <c r="EW268" s="240"/>
      <c r="EX268" s="240"/>
      <c r="EY268" s="240"/>
      <c r="EZ268" s="240"/>
      <c r="FA268" s="240"/>
      <c r="FB268" s="240"/>
      <c r="FC268" s="247"/>
      <c r="FD268" s="247"/>
      <c r="FE268" s="247"/>
      <c r="FF268" s="247"/>
      <c r="FG268" s="247"/>
      <c r="FH268" s="247"/>
    </row>
    <row r="269" spans="1:164" s="136" customFormat="1" ht="15.75" customHeight="1" x14ac:dyDescent="0.25">
      <c r="A269" s="116"/>
      <c r="B269" s="117"/>
      <c r="C269" s="142" t="s">
        <v>143</v>
      </c>
      <c r="D269" s="240"/>
      <c r="E269" s="157">
        <f>SUM($D257:E257)</f>
        <v>0</v>
      </c>
      <c r="F269" s="240"/>
      <c r="G269" s="240"/>
      <c r="H269" s="240"/>
      <c r="I269" s="240"/>
      <c r="J269" s="240"/>
      <c r="K269" s="240"/>
      <c r="L269" s="157">
        <f>SUM($D257:L257)</f>
        <v>0</v>
      </c>
      <c r="M269" s="240"/>
      <c r="N269" s="240"/>
      <c r="O269" s="240"/>
      <c r="P269" s="240"/>
      <c r="Q269" s="240"/>
      <c r="R269" s="240"/>
      <c r="S269" s="157">
        <f>SUM($D257:S257)</f>
        <v>0</v>
      </c>
      <c r="T269" s="240"/>
      <c r="U269" s="240"/>
      <c r="V269" s="240"/>
      <c r="W269" s="240"/>
      <c r="X269" s="240"/>
      <c r="Y269" s="240"/>
      <c r="Z269" s="157">
        <f>SUM($D257:Z257)</f>
        <v>0</v>
      </c>
      <c r="AA269" s="240"/>
      <c r="AB269" s="240"/>
      <c r="AC269" s="240"/>
      <c r="AD269" s="240"/>
      <c r="AE269" s="240"/>
      <c r="AF269" s="240"/>
      <c r="AG269" s="157">
        <f>SUM($D257:AG257)</f>
        <v>0</v>
      </c>
      <c r="AH269" s="240"/>
      <c r="AI269" s="240"/>
      <c r="AJ269" s="240"/>
      <c r="AK269" s="240"/>
      <c r="AL269" s="240"/>
      <c r="AM269" s="240"/>
      <c r="AN269" s="157">
        <f>SUM($D257:AN257)</f>
        <v>0</v>
      </c>
      <c r="AO269" s="240"/>
      <c r="AP269" s="240"/>
      <c r="AQ269" s="240"/>
      <c r="AR269" s="240"/>
      <c r="AS269" s="240"/>
      <c r="AT269" s="240"/>
      <c r="AU269" s="157">
        <f>SUM($D257:AU257)</f>
        <v>2</v>
      </c>
      <c r="AV269" s="240"/>
      <c r="AW269" s="240"/>
      <c r="AX269" s="240"/>
      <c r="AY269" s="240"/>
      <c r="AZ269" s="240"/>
      <c r="BA269" s="240"/>
      <c r="BB269" s="157">
        <f>SUM($D257:BB257)</f>
        <v>19</v>
      </c>
      <c r="BC269" s="240"/>
      <c r="BD269" s="240"/>
      <c r="BE269" s="240"/>
      <c r="BF269" s="240"/>
      <c r="BG269" s="240"/>
      <c r="BH269" s="240"/>
      <c r="BI269" s="157">
        <f>SUM($D257:BI257)</f>
        <v>183</v>
      </c>
      <c r="BJ269" s="240"/>
      <c r="BK269" s="240"/>
      <c r="BL269" s="240"/>
      <c r="BM269" s="240"/>
      <c r="BN269" s="240"/>
      <c r="BO269" s="240"/>
      <c r="BP269" s="157">
        <f>SUM($D257:BP257)</f>
        <v>899</v>
      </c>
      <c r="BQ269" s="240"/>
      <c r="BR269" s="240"/>
      <c r="BS269" s="240"/>
      <c r="BT269" s="240"/>
      <c r="BU269" s="240"/>
      <c r="BV269" s="240"/>
      <c r="BW269" s="157">
        <f>SUM($D257:BW257)</f>
        <v>2404</v>
      </c>
      <c r="BX269" s="240"/>
      <c r="BY269" s="240"/>
      <c r="BZ269" s="240"/>
      <c r="CA269" s="240"/>
      <c r="CB269" s="240"/>
      <c r="CC269" s="240"/>
      <c r="CD269" s="157">
        <f>SUM($D257:CD257)</f>
        <v>4345</v>
      </c>
      <c r="CE269" s="240"/>
      <c r="CF269" s="240"/>
      <c r="CG269" s="240"/>
      <c r="CH269" s="240"/>
      <c r="CI269" s="240"/>
      <c r="CJ269" s="240"/>
      <c r="CK269" s="157">
        <f>SUM($D257:CK257)</f>
        <v>5833</v>
      </c>
      <c r="CL269" s="240"/>
      <c r="CM269" s="240"/>
      <c r="CN269" s="240"/>
      <c r="CO269" s="240"/>
      <c r="CP269" s="240"/>
      <c r="CQ269" s="240"/>
      <c r="CR269" s="157">
        <f>SUM($D257:CR257)</f>
        <v>6806</v>
      </c>
      <c r="CS269" s="240"/>
      <c r="CT269" s="240"/>
      <c r="CU269" s="240"/>
      <c r="CV269" s="240"/>
      <c r="CW269" s="240"/>
      <c r="CX269" s="240"/>
      <c r="CY269" s="157">
        <f>SUM($D257:CY257)</f>
        <v>7328</v>
      </c>
      <c r="CZ269" s="240"/>
      <c r="DA269" s="240"/>
      <c r="DB269" s="240"/>
      <c r="DC269" s="240"/>
      <c r="DD269" s="240"/>
      <c r="DE269" s="240"/>
      <c r="DF269" s="157">
        <f>SUM($D257:DF257)</f>
        <v>7718</v>
      </c>
      <c r="DG269" s="240"/>
      <c r="DH269" s="240"/>
      <c r="DI269" s="240"/>
      <c r="DJ269" s="240"/>
      <c r="DK269" s="240"/>
      <c r="DL269" s="240"/>
      <c r="DM269" s="157">
        <f>SUM($D257:DM257)</f>
        <v>7942</v>
      </c>
      <c r="DN269" s="240"/>
      <c r="DO269" s="240"/>
      <c r="DP269" s="240"/>
      <c r="DQ269" s="240"/>
      <c r="DR269" s="240"/>
      <c r="DS269" s="240"/>
      <c r="DT269" s="157">
        <f>SUM($D257:DT257)</f>
        <v>8098</v>
      </c>
      <c r="DU269" s="240"/>
      <c r="DV269" s="240"/>
      <c r="DW269" s="240"/>
      <c r="DX269" s="240"/>
      <c r="DY269" s="240"/>
      <c r="DZ269" s="240"/>
      <c r="EA269" s="157">
        <f>SUM($D257:EA257)</f>
        <v>8194</v>
      </c>
      <c r="EB269" s="240"/>
      <c r="EC269" s="240"/>
      <c r="ED269" s="240"/>
      <c r="EE269" s="240"/>
      <c r="EF269" s="240"/>
      <c r="EG269" s="240"/>
      <c r="EH269" s="157">
        <f>SUM($D257:EH257)</f>
        <v>8271</v>
      </c>
      <c r="EI269" s="240"/>
      <c r="EJ269" s="240"/>
      <c r="EK269" s="240"/>
      <c r="EL269" s="240"/>
      <c r="EM269" s="240"/>
      <c r="EN269" s="240"/>
      <c r="EO269" s="249"/>
      <c r="EP269" s="240"/>
      <c r="EQ269" s="240"/>
      <c r="ER269" s="240"/>
      <c r="ES269" s="240"/>
      <c r="ET269" s="240"/>
      <c r="EU269" s="240"/>
      <c r="EV269" s="249"/>
      <c r="EW269" s="240"/>
      <c r="EX269" s="240"/>
      <c r="EY269" s="240"/>
      <c r="EZ269" s="240"/>
      <c r="FA269" s="240"/>
      <c r="FB269" s="240"/>
      <c r="FC269" s="247"/>
      <c r="FD269" s="247"/>
      <c r="FE269" s="247"/>
      <c r="FF269" s="247"/>
      <c r="FG269" s="247"/>
      <c r="FH269" s="247"/>
    </row>
    <row r="270" spans="1:164" s="136" customFormat="1" ht="15.75" customHeight="1" x14ac:dyDescent="0.25">
      <c r="A270" s="116"/>
      <c r="B270" s="117"/>
      <c r="C270" s="142" t="s">
        <v>144</v>
      </c>
      <c r="D270" s="240"/>
      <c r="E270" s="157">
        <f>SUM($D258:E258)</f>
        <v>0</v>
      </c>
      <c r="F270" s="240"/>
      <c r="G270" s="240"/>
      <c r="H270" s="240"/>
      <c r="I270" s="240"/>
      <c r="J270" s="240"/>
      <c r="K270" s="240"/>
      <c r="L270" s="157">
        <f>SUM($D258:L258)</f>
        <v>0</v>
      </c>
      <c r="M270" s="240"/>
      <c r="N270" s="240"/>
      <c r="O270" s="240"/>
      <c r="P270" s="240"/>
      <c r="Q270" s="240"/>
      <c r="R270" s="240"/>
      <c r="S270" s="157">
        <f>SUM($D258:S258)</f>
        <v>0</v>
      </c>
      <c r="T270" s="240"/>
      <c r="U270" s="240"/>
      <c r="V270" s="240"/>
      <c r="W270" s="240"/>
      <c r="X270" s="240"/>
      <c r="Y270" s="240"/>
      <c r="Z270" s="157">
        <f>SUM($D258:Z258)</f>
        <v>0</v>
      </c>
      <c r="AA270" s="240"/>
      <c r="AB270" s="240"/>
      <c r="AC270" s="240"/>
      <c r="AD270" s="240"/>
      <c r="AE270" s="240"/>
      <c r="AF270" s="240"/>
      <c r="AG270" s="157">
        <f>SUM($D258:AG258)</f>
        <v>0</v>
      </c>
      <c r="AH270" s="240"/>
      <c r="AI270" s="240"/>
      <c r="AJ270" s="240"/>
      <c r="AK270" s="240"/>
      <c r="AL270" s="240"/>
      <c r="AM270" s="240"/>
      <c r="AN270" s="157">
        <f>SUM($D258:AN258)</f>
        <v>0</v>
      </c>
      <c r="AO270" s="240"/>
      <c r="AP270" s="240"/>
      <c r="AQ270" s="240"/>
      <c r="AR270" s="240"/>
      <c r="AS270" s="240"/>
      <c r="AT270" s="240"/>
      <c r="AU270" s="157">
        <f>SUM($D258:AU258)</f>
        <v>2</v>
      </c>
      <c r="AV270" s="240"/>
      <c r="AW270" s="240"/>
      <c r="AX270" s="240"/>
      <c r="AY270" s="240"/>
      <c r="AZ270" s="240"/>
      <c r="BA270" s="240"/>
      <c r="BB270" s="157">
        <f>SUM($D258:BB258)</f>
        <v>5</v>
      </c>
      <c r="BC270" s="240"/>
      <c r="BD270" s="240"/>
      <c r="BE270" s="240"/>
      <c r="BF270" s="240"/>
      <c r="BG270" s="240"/>
      <c r="BH270" s="240"/>
      <c r="BI270" s="157">
        <f>SUM($D258:BI258)</f>
        <v>68</v>
      </c>
      <c r="BJ270" s="240"/>
      <c r="BK270" s="240"/>
      <c r="BL270" s="240"/>
      <c r="BM270" s="240"/>
      <c r="BN270" s="240"/>
      <c r="BO270" s="240"/>
      <c r="BP270" s="157">
        <f>SUM($D258:BP258)</f>
        <v>307</v>
      </c>
      <c r="BQ270" s="240"/>
      <c r="BR270" s="240"/>
      <c r="BS270" s="240"/>
      <c r="BT270" s="240"/>
      <c r="BU270" s="240"/>
      <c r="BV270" s="240"/>
      <c r="BW270" s="157">
        <f>SUM($D258:BW258)</f>
        <v>888</v>
      </c>
      <c r="BX270" s="240"/>
      <c r="BY270" s="240"/>
      <c r="BZ270" s="240"/>
      <c r="CA270" s="240"/>
      <c r="CB270" s="240"/>
      <c r="CC270" s="240"/>
      <c r="CD270" s="157">
        <f>SUM($D258:CD258)</f>
        <v>1979</v>
      </c>
      <c r="CE270" s="240"/>
      <c r="CF270" s="240"/>
      <c r="CG270" s="240"/>
      <c r="CH270" s="240"/>
      <c r="CI270" s="240"/>
      <c r="CJ270" s="240"/>
      <c r="CK270" s="157">
        <f>SUM($D258:CK258)</f>
        <v>3093</v>
      </c>
      <c r="CL270" s="240"/>
      <c r="CM270" s="240"/>
      <c r="CN270" s="240"/>
      <c r="CO270" s="240"/>
      <c r="CP270" s="240"/>
      <c r="CQ270" s="240"/>
      <c r="CR270" s="157">
        <f>SUM($D258:CR258)</f>
        <v>4165</v>
      </c>
      <c r="CS270" s="240"/>
      <c r="CT270" s="240"/>
      <c r="CU270" s="240"/>
      <c r="CV270" s="240"/>
      <c r="CW270" s="240"/>
      <c r="CX270" s="240"/>
      <c r="CY270" s="157">
        <f>SUM($D258:CY258)</f>
        <v>4952</v>
      </c>
      <c r="CZ270" s="240"/>
      <c r="DA270" s="240"/>
      <c r="DB270" s="240"/>
      <c r="DC270" s="240"/>
      <c r="DD270" s="240"/>
      <c r="DE270" s="240"/>
      <c r="DF270" s="157">
        <f>SUM($D258:DF258)</f>
        <v>5482</v>
      </c>
      <c r="DG270" s="240"/>
      <c r="DH270" s="240"/>
      <c r="DI270" s="240"/>
      <c r="DJ270" s="240"/>
      <c r="DK270" s="240"/>
      <c r="DL270" s="240"/>
      <c r="DM270" s="157">
        <f>SUM($D258:DM258)</f>
        <v>5945</v>
      </c>
      <c r="DN270" s="240"/>
      <c r="DO270" s="240"/>
      <c r="DP270" s="240"/>
      <c r="DQ270" s="240"/>
      <c r="DR270" s="240"/>
      <c r="DS270" s="240"/>
      <c r="DT270" s="157">
        <f>SUM($D258:DT258)</f>
        <v>6277</v>
      </c>
      <c r="DU270" s="240"/>
      <c r="DV270" s="240"/>
      <c r="DW270" s="240"/>
      <c r="DX270" s="240"/>
      <c r="DY270" s="240"/>
      <c r="DZ270" s="240"/>
      <c r="EA270" s="157">
        <f>SUM($D258:EA258)</f>
        <v>6517</v>
      </c>
      <c r="EB270" s="240"/>
      <c r="EC270" s="240"/>
      <c r="ED270" s="240"/>
      <c r="EE270" s="240"/>
      <c r="EF270" s="240"/>
      <c r="EG270" s="240"/>
      <c r="EH270" s="157">
        <f>SUM($D258:EH258)</f>
        <v>6687</v>
      </c>
      <c r="EI270" s="240"/>
      <c r="EJ270" s="240"/>
      <c r="EK270" s="240"/>
      <c r="EL270" s="240"/>
      <c r="EM270" s="240"/>
      <c r="EN270" s="240"/>
      <c r="EO270" s="249"/>
      <c r="EP270" s="240"/>
      <c r="EQ270" s="240"/>
      <c r="ER270" s="240"/>
      <c r="ES270" s="240"/>
      <c r="ET270" s="240"/>
      <c r="EU270" s="240"/>
      <c r="EV270" s="249"/>
      <c r="EW270" s="240"/>
      <c r="EX270" s="240"/>
      <c r="EY270" s="240"/>
      <c r="EZ270" s="240"/>
      <c r="FA270" s="240"/>
      <c r="FB270" s="240"/>
      <c r="FC270" s="247"/>
      <c r="FD270" s="247"/>
      <c r="FE270" s="247"/>
      <c r="FF270" s="247"/>
      <c r="FG270" s="247"/>
      <c r="FH270" s="247"/>
    </row>
    <row r="271" spans="1:164" s="136" customFormat="1" ht="15.75" customHeight="1" x14ac:dyDescent="0.25">
      <c r="A271" s="116"/>
      <c r="B271" s="117"/>
      <c r="C271" s="142" t="s">
        <v>148</v>
      </c>
      <c r="D271" s="240"/>
      <c r="E271" s="157">
        <f>SUM($D259:E259)</f>
        <v>0</v>
      </c>
      <c r="F271" s="240"/>
      <c r="G271" s="240"/>
      <c r="H271" s="240"/>
      <c r="I271" s="240"/>
      <c r="J271" s="240"/>
      <c r="K271" s="240"/>
      <c r="L271" s="157">
        <f>SUM($D259:L259)</f>
        <v>0</v>
      </c>
      <c r="M271" s="240"/>
      <c r="N271" s="240"/>
      <c r="O271" s="240"/>
      <c r="P271" s="240"/>
      <c r="Q271" s="240"/>
      <c r="R271" s="240"/>
      <c r="S271" s="157">
        <f>SUM($D259:S259)</f>
        <v>0</v>
      </c>
      <c r="T271" s="240"/>
      <c r="U271" s="240"/>
      <c r="V271" s="240"/>
      <c r="W271" s="240"/>
      <c r="X271" s="240"/>
      <c r="Y271" s="240"/>
      <c r="Z271" s="157">
        <f>SUM($D259:Z259)</f>
        <v>0</v>
      </c>
      <c r="AA271" s="240"/>
      <c r="AB271" s="240"/>
      <c r="AC271" s="240"/>
      <c r="AD271" s="240"/>
      <c r="AE271" s="240"/>
      <c r="AF271" s="240"/>
      <c r="AG271" s="157">
        <f>SUM($D259:AG259)</f>
        <v>0</v>
      </c>
      <c r="AH271" s="240"/>
      <c r="AI271" s="240"/>
      <c r="AJ271" s="240"/>
      <c r="AK271" s="240"/>
      <c r="AL271" s="240"/>
      <c r="AM271" s="240"/>
      <c r="AN271" s="157">
        <f>SUM($D259:AN259)</f>
        <v>0</v>
      </c>
      <c r="AO271" s="240"/>
      <c r="AP271" s="240"/>
      <c r="AQ271" s="240"/>
      <c r="AR271" s="240"/>
      <c r="AS271" s="240"/>
      <c r="AT271" s="240"/>
      <c r="AU271" s="157">
        <f>SUM($D259:AU259)</f>
        <v>0</v>
      </c>
      <c r="AV271" s="240"/>
      <c r="AW271" s="240"/>
      <c r="AX271" s="240"/>
      <c r="AY271" s="240"/>
      <c r="AZ271" s="240"/>
      <c r="BA271" s="240"/>
      <c r="BB271" s="157">
        <f>SUM($D259:BB259)</f>
        <v>1</v>
      </c>
      <c r="BC271" s="240"/>
      <c r="BD271" s="240"/>
      <c r="BE271" s="240"/>
      <c r="BF271" s="240"/>
      <c r="BG271" s="240"/>
      <c r="BH271" s="240"/>
      <c r="BI271" s="157">
        <f>SUM($D259:BI259)</f>
        <v>16</v>
      </c>
      <c r="BJ271" s="240"/>
      <c r="BK271" s="240"/>
      <c r="BL271" s="240"/>
      <c r="BM271" s="240"/>
      <c r="BN271" s="240"/>
      <c r="BO271" s="240"/>
      <c r="BP271" s="157">
        <f>SUM($D259:BP259)</f>
        <v>77</v>
      </c>
      <c r="BQ271" s="240"/>
      <c r="BR271" s="240"/>
      <c r="BS271" s="240"/>
      <c r="BT271" s="240"/>
      <c r="BU271" s="240"/>
      <c r="BV271" s="240"/>
      <c r="BW271" s="157">
        <f>SUM($D259:BW259)</f>
        <v>301</v>
      </c>
      <c r="BX271" s="240"/>
      <c r="BY271" s="240"/>
      <c r="BZ271" s="240"/>
      <c r="CA271" s="240"/>
      <c r="CB271" s="240"/>
      <c r="CC271" s="240"/>
      <c r="CD271" s="157">
        <f>SUM($D259:CD259)</f>
        <v>751</v>
      </c>
      <c r="CE271" s="240"/>
      <c r="CF271" s="240"/>
      <c r="CG271" s="240"/>
      <c r="CH271" s="240"/>
      <c r="CI271" s="240"/>
      <c r="CJ271" s="240"/>
      <c r="CK271" s="157">
        <f>SUM($D259:CK259)</f>
        <v>1237</v>
      </c>
      <c r="CL271" s="240"/>
      <c r="CM271" s="240"/>
      <c r="CN271" s="240"/>
      <c r="CO271" s="240"/>
      <c r="CP271" s="240"/>
      <c r="CQ271" s="240"/>
      <c r="CR271" s="157">
        <f>SUM($D259:CR259)</f>
        <v>1693</v>
      </c>
      <c r="CS271" s="240"/>
      <c r="CT271" s="240"/>
      <c r="CU271" s="240"/>
      <c r="CV271" s="240"/>
      <c r="CW271" s="240"/>
      <c r="CX271" s="240"/>
      <c r="CY271" s="157">
        <f>SUM($D259:CY259)</f>
        <v>2072</v>
      </c>
      <c r="CZ271" s="240"/>
      <c r="DA271" s="240"/>
      <c r="DB271" s="240"/>
      <c r="DC271" s="240"/>
      <c r="DD271" s="240"/>
      <c r="DE271" s="240"/>
      <c r="DF271" s="157">
        <f>SUM($D259:DF259)</f>
        <v>2343</v>
      </c>
      <c r="DG271" s="240"/>
      <c r="DH271" s="240"/>
      <c r="DI271" s="240"/>
      <c r="DJ271" s="240"/>
      <c r="DK271" s="240"/>
      <c r="DL271" s="240"/>
      <c r="DM271" s="157">
        <f>SUM($D259:DM259)</f>
        <v>2495</v>
      </c>
      <c r="DN271" s="240"/>
      <c r="DO271" s="240"/>
      <c r="DP271" s="240"/>
      <c r="DQ271" s="240"/>
      <c r="DR271" s="240"/>
      <c r="DS271" s="240"/>
      <c r="DT271" s="157">
        <f>SUM($D259:DT259)</f>
        <v>2608</v>
      </c>
      <c r="DU271" s="240"/>
      <c r="DV271" s="240"/>
      <c r="DW271" s="240"/>
      <c r="DX271" s="240"/>
      <c r="DY271" s="240"/>
      <c r="DZ271" s="240"/>
      <c r="EA271" s="157">
        <f>SUM($D259:EA259)</f>
        <v>2708</v>
      </c>
      <c r="EB271" s="240"/>
      <c r="EC271" s="240"/>
      <c r="ED271" s="240"/>
      <c r="EE271" s="240"/>
      <c r="EF271" s="240"/>
      <c r="EG271" s="240"/>
      <c r="EH271" s="157">
        <f>SUM($D259:EH259)</f>
        <v>2773</v>
      </c>
      <c r="EI271" s="240"/>
      <c r="EJ271" s="240"/>
      <c r="EK271" s="240"/>
      <c r="EL271" s="240"/>
      <c r="EM271" s="240"/>
      <c r="EN271" s="240"/>
      <c r="EO271" s="249"/>
      <c r="EP271" s="240"/>
      <c r="EQ271" s="240"/>
      <c r="ER271" s="240"/>
      <c r="ES271" s="240"/>
      <c r="ET271" s="240"/>
      <c r="EU271" s="240"/>
      <c r="EV271" s="249"/>
      <c r="EW271" s="240"/>
      <c r="EX271" s="240"/>
      <c r="EY271" s="240"/>
      <c r="EZ271" s="240"/>
      <c r="FA271" s="240"/>
      <c r="FB271" s="240"/>
      <c r="FC271" s="247"/>
      <c r="FD271" s="247"/>
      <c r="FE271" s="247"/>
      <c r="FF271" s="247"/>
      <c r="FG271" s="247"/>
      <c r="FH271" s="247"/>
    </row>
    <row r="272" spans="1:164" s="136" customFormat="1" ht="15.75" customHeight="1" x14ac:dyDescent="0.25">
      <c r="A272" s="116"/>
      <c r="B272" s="116"/>
      <c r="C272" s="142" t="s">
        <v>133</v>
      </c>
      <c r="D272" s="240"/>
      <c r="E272" s="157">
        <f>SUM($D260:E260)</f>
        <v>0</v>
      </c>
      <c r="F272" s="240"/>
      <c r="G272" s="240"/>
      <c r="H272" s="240"/>
      <c r="I272" s="240"/>
      <c r="J272" s="240"/>
      <c r="K272" s="240"/>
      <c r="L272" s="157">
        <f>SUM($D260:L260)</f>
        <v>0</v>
      </c>
      <c r="M272" s="240"/>
      <c r="N272" s="240"/>
      <c r="O272" s="240"/>
      <c r="P272" s="240"/>
      <c r="Q272" s="240"/>
      <c r="R272" s="240"/>
      <c r="S272" s="157">
        <f>SUM($D260:S260)</f>
        <v>0</v>
      </c>
      <c r="T272" s="240"/>
      <c r="U272" s="240"/>
      <c r="V272" s="240"/>
      <c r="W272" s="240"/>
      <c r="X272" s="240"/>
      <c r="Y272" s="240"/>
      <c r="Z272" s="157">
        <f>SUM($D260:Z260)</f>
        <v>0</v>
      </c>
      <c r="AA272" s="240"/>
      <c r="AB272" s="240"/>
      <c r="AC272" s="240"/>
      <c r="AD272" s="240"/>
      <c r="AE272" s="240"/>
      <c r="AF272" s="240"/>
      <c r="AG272" s="157">
        <f>SUM($D260:AG260)</f>
        <v>0</v>
      </c>
      <c r="AH272" s="240"/>
      <c r="AI272" s="240"/>
      <c r="AJ272" s="240"/>
      <c r="AK272" s="240"/>
      <c r="AL272" s="240"/>
      <c r="AM272" s="240"/>
      <c r="AN272" s="157">
        <f>SUM($D260:AN260)</f>
        <v>0</v>
      </c>
      <c r="AO272" s="240"/>
      <c r="AP272" s="240"/>
      <c r="AQ272" s="240"/>
      <c r="AR272" s="240"/>
      <c r="AS272" s="240"/>
      <c r="AT272" s="240"/>
      <c r="AU272" s="157">
        <f>SUM($D260:AU260)</f>
        <v>0</v>
      </c>
      <c r="AV272" s="240"/>
      <c r="AW272" s="240"/>
      <c r="AX272" s="240"/>
      <c r="AY272" s="240"/>
      <c r="AZ272" s="240"/>
      <c r="BA272" s="240"/>
      <c r="BB272" s="157">
        <f>SUM($D260:BB260)</f>
        <v>0</v>
      </c>
      <c r="BC272" s="240"/>
      <c r="BD272" s="240"/>
      <c r="BE272" s="240"/>
      <c r="BF272" s="240"/>
      <c r="BG272" s="240"/>
      <c r="BH272" s="240"/>
      <c r="BI272" s="157">
        <f>SUM($D260:BI260)</f>
        <v>15</v>
      </c>
      <c r="BJ272" s="240"/>
      <c r="BK272" s="240"/>
      <c r="BL272" s="240"/>
      <c r="BM272" s="240"/>
      <c r="BN272" s="240"/>
      <c r="BO272" s="240"/>
      <c r="BP272" s="157">
        <f>SUM($D260:BP260)</f>
        <v>87</v>
      </c>
      <c r="BQ272" s="240"/>
      <c r="BR272" s="240"/>
      <c r="BS272" s="240"/>
      <c r="BT272" s="240"/>
      <c r="BU272" s="240"/>
      <c r="BV272" s="240"/>
      <c r="BW272" s="157">
        <f>SUM($D260:BW260)</f>
        <v>277</v>
      </c>
      <c r="BX272" s="240"/>
      <c r="BY272" s="240"/>
      <c r="BZ272" s="240"/>
      <c r="CA272" s="240"/>
      <c r="CB272" s="240"/>
      <c r="CC272" s="240"/>
      <c r="CD272" s="157">
        <f>SUM($D260:CD260)</f>
        <v>661</v>
      </c>
      <c r="CE272" s="240"/>
      <c r="CF272" s="240"/>
      <c r="CG272" s="240"/>
      <c r="CH272" s="240"/>
      <c r="CI272" s="240"/>
      <c r="CJ272" s="240"/>
      <c r="CK272" s="157">
        <f>SUM($D260:CK260)</f>
        <v>1067</v>
      </c>
      <c r="CL272" s="240"/>
      <c r="CM272" s="240"/>
      <c r="CN272" s="240"/>
      <c r="CO272" s="240"/>
      <c r="CP272" s="240"/>
      <c r="CQ272" s="240"/>
      <c r="CR272" s="157">
        <f>SUM($D260:CR260)</f>
        <v>1410</v>
      </c>
      <c r="CS272" s="240"/>
      <c r="CT272" s="240"/>
      <c r="CU272" s="240"/>
      <c r="CV272" s="240"/>
      <c r="CW272" s="240"/>
      <c r="CX272" s="240"/>
      <c r="CY272" s="157">
        <f>SUM($D260:CY260)</f>
        <v>1664</v>
      </c>
      <c r="CZ272" s="240"/>
      <c r="DA272" s="240"/>
      <c r="DB272" s="240"/>
      <c r="DC272" s="240"/>
      <c r="DD272" s="240"/>
      <c r="DE272" s="240"/>
      <c r="DF272" s="157">
        <f>SUM($D260:DF260)</f>
        <v>1873</v>
      </c>
      <c r="DG272" s="240"/>
      <c r="DH272" s="240"/>
      <c r="DI272" s="240"/>
      <c r="DJ272" s="240"/>
      <c r="DK272" s="240"/>
      <c r="DL272" s="240"/>
      <c r="DM272" s="157">
        <f>SUM($D260:DM260)</f>
        <v>2017</v>
      </c>
      <c r="DN272" s="240"/>
      <c r="DO272" s="240"/>
      <c r="DP272" s="240"/>
      <c r="DQ272" s="240"/>
      <c r="DR272" s="240"/>
      <c r="DS272" s="240"/>
      <c r="DT272" s="157">
        <f>SUM($D260:DT260)</f>
        <v>2140</v>
      </c>
      <c r="DU272" s="240"/>
      <c r="DV272" s="240"/>
      <c r="DW272" s="240"/>
      <c r="DX272" s="240"/>
      <c r="DY272" s="240"/>
      <c r="DZ272" s="240"/>
      <c r="EA272" s="157">
        <f>SUM($D260:EA260)</f>
        <v>2250</v>
      </c>
      <c r="EB272" s="240"/>
      <c r="EC272" s="240"/>
      <c r="ED272" s="240"/>
      <c r="EE272" s="240"/>
      <c r="EF272" s="240"/>
      <c r="EG272" s="240"/>
      <c r="EH272" s="157">
        <f>SUM($D260:EH260)</f>
        <v>2317</v>
      </c>
      <c r="EI272" s="240"/>
      <c r="EJ272" s="240"/>
      <c r="EK272" s="240"/>
      <c r="EL272" s="240"/>
      <c r="EM272" s="240"/>
      <c r="EN272" s="240"/>
      <c r="EO272" s="249"/>
      <c r="EP272" s="240"/>
      <c r="EQ272" s="240"/>
      <c r="ER272" s="240"/>
      <c r="ES272" s="240"/>
      <c r="ET272" s="240"/>
      <c r="EU272" s="240"/>
      <c r="EV272" s="249"/>
      <c r="EW272" s="240"/>
      <c r="EX272" s="240"/>
      <c r="EY272" s="240"/>
      <c r="EZ272" s="240"/>
      <c r="FA272" s="240"/>
      <c r="FB272" s="240"/>
      <c r="FC272" s="247"/>
      <c r="FD272" s="247"/>
      <c r="FE272" s="247"/>
      <c r="FF272" s="247"/>
      <c r="FG272" s="247"/>
      <c r="FH272" s="247"/>
    </row>
    <row r="273" spans="1:164" s="136" customFormat="1" ht="15.75" customHeight="1" x14ac:dyDescent="0.25">
      <c r="A273" s="116"/>
      <c r="B273" s="116"/>
      <c r="C273" s="142" t="s">
        <v>131</v>
      </c>
      <c r="D273" s="240"/>
      <c r="E273" s="157">
        <f>SUM($D261:E261)</f>
        <v>0</v>
      </c>
      <c r="F273" s="240"/>
      <c r="G273" s="240"/>
      <c r="H273" s="240"/>
      <c r="I273" s="240"/>
      <c r="J273" s="240"/>
      <c r="K273" s="240"/>
      <c r="L273" s="157">
        <f>SUM($D261:L261)</f>
        <v>0</v>
      </c>
      <c r="M273" s="240"/>
      <c r="N273" s="240"/>
      <c r="O273" s="240"/>
      <c r="P273" s="240"/>
      <c r="Q273" s="240"/>
      <c r="R273" s="240"/>
      <c r="S273" s="157">
        <f>SUM($D261:S261)</f>
        <v>0</v>
      </c>
      <c r="T273" s="240"/>
      <c r="U273" s="240"/>
      <c r="V273" s="240"/>
      <c r="W273" s="240"/>
      <c r="X273" s="240"/>
      <c r="Y273" s="240"/>
      <c r="Z273" s="157">
        <f>SUM($D261:Z261)</f>
        <v>0</v>
      </c>
      <c r="AA273" s="240"/>
      <c r="AB273" s="240"/>
      <c r="AC273" s="240"/>
      <c r="AD273" s="240"/>
      <c r="AE273" s="240"/>
      <c r="AF273" s="240"/>
      <c r="AG273" s="157">
        <f>SUM($D261:AG261)</f>
        <v>0</v>
      </c>
      <c r="AH273" s="240"/>
      <c r="AI273" s="240"/>
      <c r="AJ273" s="240"/>
      <c r="AK273" s="240"/>
      <c r="AL273" s="240"/>
      <c r="AM273" s="240"/>
      <c r="AN273" s="157">
        <f>SUM($D261:AN261)</f>
        <v>0</v>
      </c>
      <c r="AO273" s="240"/>
      <c r="AP273" s="240"/>
      <c r="AQ273" s="240"/>
      <c r="AR273" s="240"/>
      <c r="AS273" s="240"/>
      <c r="AT273" s="240"/>
      <c r="AU273" s="157">
        <f>SUM($D261:AU261)</f>
        <v>6</v>
      </c>
      <c r="AV273" s="240"/>
      <c r="AW273" s="240"/>
      <c r="AX273" s="240"/>
      <c r="AY273" s="240"/>
      <c r="AZ273" s="240"/>
      <c r="BA273" s="240"/>
      <c r="BB273" s="157">
        <f>SUM($D261:BB261)</f>
        <v>47</v>
      </c>
      <c r="BC273" s="240"/>
      <c r="BD273" s="240"/>
      <c r="BE273" s="240"/>
      <c r="BF273" s="240"/>
      <c r="BG273" s="240"/>
      <c r="BH273" s="240"/>
      <c r="BI273" s="157">
        <f>SUM($D261:BI261)</f>
        <v>429</v>
      </c>
      <c r="BJ273" s="240"/>
      <c r="BK273" s="240"/>
      <c r="BL273" s="240"/>
      <c r="BM273" s="240"/>
      <c r="BN273" s="240"/>
      <c r="BO273" s="240"/>
      <c r="BP273" s="157">
        <f>SUM($D261:BP261)</f>
        <v>2215</v>
      </c>
      <c r="BQ273" s="240"/>
      <c r="BR273" s="240"/>
      <c r="BS273" s="240"/>
      <c r="BT273" s="240"/>
      <c r="BU273" s="240"/>
      <c r="BV273" s="240"/>
      <c r="BW273" s="157">
        <f>SUM($D261:BW261)</f>
        <v>7168</v>
      </c>
      <c r="BX273" s="240"/>
      <c r="BY273" s="240"/>
      <c r="BZ273" s="240"/>
      <c r="CA273" s="240"/>
      <c r="CB273" s="240"/>
      <c r="CC273" s="240"/>
      <c r="CD273" s="157">
        <f>SUM($D261:CD261)</f>
        <v>14957</v>
      </c>
      <c r="CE273" s="240"/>
      <c r="CF273" s="240"/>
      <c r="CG273" s="240"/>
      <c r="CH273" s="240"/>
      <c r="CI273" s="240"/>
      <c r="CJ273" s="240"/>
      <c r="CK273" s="157">
        <f>SUM($D261:CK261)</f>
        <v>22782</v>
      </c>
      <c r="CL273" s="240"/>
      <c r="CM273" s="240"/>
      <c r="CN273" s="240"/>
      <c r="CO273" s="240"/>
      <c r="CP273" s="240"/>
      <c r="CQ273" s="240"/>
      <c r="CR273" s="157">
        <f>SUM($D261:CR261)</f>
        <v>29316</v>
      </c>
      <c r="CS273" s="240"/>
      <c r="CT273" s="240"/>
      <c r="CU273" s="240"/>
      <c r="CV273" s="240"/>
      <c r="CW273" s="240"/>
      <c r="CX273" s="240"/>
      <c r="CY273" s="157">
        <f>SUM($D261:CY261)</f>
        <v>34210</v>
      </c>
      <c r="CZ273" s="240"/>
      <c r="DA273" s="240"/>
      <c r="DB273" s="240"/>
      <c r="DC273" s="240"/>
      <c r="DD273" s="240"/>
      <c r="DE273" s="240"/>
      <c r="DF273" s="157">
        <f>SUM($D261:DF261)</f>
        <v>37914</v>
      </c>
      <c r="DG273" s="240"/>
      <c r="DH273" s="240"/>
      <c r="DI273" s="240"/>
      <c r="DJ273" s="240"/>
      <c r="DK273" s="240"/>
      <c r="DL273" s="240"/>
      <c r="DM273" s="157">
        <f>SUM($D261:DM261)</f>
        <v>40574</v>
      </c>
      <c r="DN273" s="240"/>
      <c r="DO273" s="240"/>
      <c r="DP273" s="240"/>
      <c r="DQ273" s="240"/>
      <c r="DR273" s="240"/>
      <c r="DS273" s="240"/>
      <c r="DT273" s="157">
        <f>SUM($D261:DT261)</f>
        <v>42678</v>
      </c>
      <c r="DU273" s="240"/>
      <c r="DV273" s="240"/>
      <c r="DW273" s="240"/>
      <c r="DX273" s="240"/>
      <c r="DY273" s="240"/>
      <c r="DZ273" s="240"/>
      <c r="EA273" s="157">
        <f>SUM($D261:EA261)</f>
        <v>44294</v>
      </c>
      <c r="EB273" s="240"/>
      <c r="EC273" s="240"/>
      <c r="ED273" s="240"/>
      <c r="EE273" s="240"/>
      <c r="EF273" s="240"/>
      <c r="EG273" s="240"/>
      <c r="EH273" s="157">
        <f>SUM($D261:EH261)</f>
        <v>45432</v>
      </c>
      <c r="EI273" s="240"/>
      <c r="EJ273" s="240"/>
      <c r="EK273" s="240"/>
      <c r="EL273" s="240"/>
      <c r="EM273" s="240"/>
      <c r="EN273" s="240"/>
      <c r="EO273" s="249"/>
      <c r="EP273" s="240"/>
      <c r="EQ273" s="240"/>
      <c r="ER273" s="240"/>
      <c r="ES273" s="240"/>
      <c r="ET273" s="240"/>
      <c r="EU273" s="240"/>
      <c r="EV273" s="249"/>
      <c r="EW273" s="240"/>
      <c r="EX273" s="240"/>
      <c r="EY273" s="240"/>
      <c r="EZ273" s="240"/>
      <c r="FA273" s="240"/>
      <c r="FB273" s="240"/>
      <c r="FC273" s="247"/>
      <c r="FD273" s="247"/>
      <c r="FE273" s="247"/>
      <c r="FF273" s="247"/>
      <c r="FG273" s="247"/>
      <c r="FH273" s="247"/>
    </row>
    <row r="274" spans="1:164" s="136" customFormat="1" ht="15.75" customHeight="1" x14ac:dyDescent="0.25">
      <c r="A274" s="116"/>
      <c r="B274" s="116"/>
      <c r="C274" s="141" t="s">
        <v>2132</v>
      </c>
      <c r="D274" s="159"/>
      <c r="E274" s="159">
        <f>SUM(E263:E271)-E273</f>
        <v>0</v>
      </c>
      <c r="F274" s="159"/>
      <c r="G274" s="159"/>
      <c r="H274" s="159"/>
      <c r="I274" s="159"/>
      <c r="J274" s="159"/>
      <c r="K274" s="159"/>
      <c r="L274" s="159">
        <f>SUM(L263:L271)-L273</f>
        <v>0</v>
      </c>
      <c r="M274" s="159"/>
      <c r="N274" s="159"/>
      <c r="O274" s="159"/>
      <c r="P274" s="159"/>
      <c r="Q274" s="159"/>
      <c r="R274" s="159"/>
      <c r="S274" s="159">
        <f>SUM(S263:S271)-S273</f>
        <v>0</v>
      </c>
      <c r="T274" s="159"/>
      <c r="U274" s="159"/>
      <c r="V274" s="159"/>
      <c r="W274" s="159"/>
      <c r="X274" s="159"/>
      <c r="Y274" s="159"/>
      <c r="Z274" s="159">
        <f>SUM(Z263:Z271)-Z273</f>
        <v>0</v>
      </c>
      <c r="AA274" s="159"/>
      <c r="AB274" s="159"/>
      <c r="AC274" s="159"/>
      <c r="AD274" s="159"/>
      <c r="AE274" s="159"/>
      <c r="AF274" s="159"/>
      <c r="AG274" s="159">
        <f>SUM(AG263:AG271)-AG273</f>
        <v>0</v>
      </c>
      <c r="AH274" s="159"/>
      <c r="AI274" s="159"/>
      <c r="AJ274" s="159"/>
      <c r="AK274" s="159"/>
      <c r="AL274" s="159"/>
      <c r="AM274" s="159"/>
      <c r="AN274" s="159">
        <f>SUM(AN263:AN271)-AN273</f>
        <v>0</v>
      </c>
      <c r="AO274" s="159"/>
      <c r="AP274" s="159"/>
      <c r="AQ274" s="159"/>
      <c r="AR274" s="159"/>
      <c r="AS274" s="159"/>
      <c r="AT274" s="159"/>
      <c r="AU274" s="159">
        <f>SUM(AU263:AU271)-AU273</f>
        <v>0</v>
      </c>
      <c r="AV274" s="159"/>
      <c r="AW274" s="159"/>
      <c r="AX274" s="159"/>
      <c r="AY274" s="159"/>
      <c r="AZ274" s="159"/>
      <c r="BA274" s="159"/>
      <c r="BB274" s="159">
        <f>SUM(BB263:BB271)-BB273</f>
        <v>0</v>
      </c>
      <c r="BC274" s="159"/>
      <c r="BD274" s="159"/>
      <c r="BE274" s="159"/>
      <c r="BF274" s="159"/>
      <c r="BG274" s="159"/>
      <c r="BH274" s="159"/>
      <c r="BI274" s="159">
        <f>SUM(BI263:BI271)-BI273</f>
        <v>0</v>
      </c>
      <c r="BJ274" s="159"/>
      <c r="BK274" s="159"/>
      <c r="BL274" s="159"/>
      <c r="BM274" s="159"/>
      <c r="BN274" s="159"/>
      <c r="BO274" s="159"/>
      <c r="BP274" s="159">
        <f>SUM(BP263:BP271)-BP273</f>
        <v>0</v>
      </c>
      <c r="BQ274" s="159"/>
      <c r="BR274" s="159"/>
      <c r="BS274" s="159"/>
      <c r="BT274" s="159"/>
      <c r="BU274" s="159"/>
      <c r="BV274" s="159"/>
      <c r="BW274" s="159">
        <f>SUM(BW263:BW271)-BW273</f>
        <v>0</v>
      </c>
      <c r="BX274" s="159"/>
      <c r="BY274" s="159"/>
      <c r="BZ274" s="159"/>
      <c r="CA274" s="159"/>
      <c r="CB274" s="159"/>
      <c r="CC274" s="159"/>
      <c r="CD274" s="159">
        <f>SUM(CD263:CD271)-CD273</f>
        <v>0</v>
      </c>
      <c r="CE274" s="159"/>
      <c r="CF274" s="159"/>
      <c r="CG274" s="159"/>
      <c r="CH274" s="159"/>
      <c r="CI274" s="159"/>
      <c r="CJ274" s="159"/>
      <c r="CK274" s="159">
        <f>SUM(CK263:CK271)-CK273</f>
        <v>0</v>
      </c>
      <c r="CL274" s="159"/>
      <c r="CM274" s="159"/>
      <c r="CN274" s="159"/>
      <c r="CO274" s="159"/>
      <c r="CP274" s="159"/>
      <c r="CQ274" s="159"/>
      <c r="CR274" s="159">
        <f>SUM(CR263:CR271)-CR273</f>
        <v>0</v>
      </c>
      <c r="CS274" s="159"/>
      <c r="CT274" s="159"/>
      <c r="CU274" s="159"/>
      <c r="CV274" s="159"/>
      <c r="CW274" s="159"/>
      <c r="CX274" s="159"/>
      <c r="CY274" s="159">
        <f>SUM(CY263:CY271)-CY273</f>
        <v>0</v>
      </c>
      <c r="CZ274" s="159"/>
      <c r="DA274" s="159"/>
      <c r="DB274" s="159"/>
      <c r="DC274" s="159"/>
      <c r="DD274" s="159"/>
      <c r="DE274" s="159"/>
      <c r="DF274" s="159">
        <f>SUM(DF263:DF271)-DF273</f>
        <v>0</v>
      </c>
      <c r="DG274" s="159"/>
      <c r="DH274" s="159"/>
      <c r="DI274" s="159"/>
      <c r="DJ274" s="159"/>
      <c r="DK274" s="159"/>
      <c r="DL274" s="159"/>
      <c r="DM274" s="159">
        <f>SUM(DM263:DM271)-DM273</f>
        <v>0</v>
      </c>
      <c r="DN274" s="159"/>
      <c r="DO274" s="159"/>
      <c r="DP274" s="159"/>
      <c r="DQ274" s="159"/>
      <c r="DR274" s="159"/>
      <c r="DS274" s="159"/>
      <c r="DT274" s="159">
        <f>SUM(DT263:DT271)-DT273</f>
        <v>0</v>
      </c>
      <c r="DU274" s="159"/>
      <c r="DV274" s="159"/>
      <c r="DW274" s="159"/>
      <c r="DX274" s="159"/>
      <c r="DY274" s="159"/>
      <c r="DZ274" s="159"/>
      <c r="EA274" s="159">
        <f>SUM(EA263:EA271)-EA273</f>
        <v>0</v>
      </c>
      <c r="EB274" s="159"/>
      <c r="EC274" s="159"/>
      <c r="ED274" s="159"/>
      <c r="EE274" s="159"/>
      <c r="EF274" s="159"/>
      <c r="EG274" s="159"/>
      <c r="EH274" s="159">
        <f>SUM(EH263:EH271)-EH273</f>
        <v>0</v>
      </c>
      <c r="EI274" s="159"/>
      <c r="EJ274" s="159"/>
      <c r="EK274" s="159"/>
      <c r="EL274" s="159"/>
      <c r="EM274" s="159"/>
      <c r="EN274" s="159"/>
      <c r="EO274" s="159"/>
      <c r="EP274" s="159"/>
      <c r="EQ274" s="159"/>
      <c r="ER274" s="159"/>
      <c r="ES274" s="159"/>
      <c r="ET274" s="159"/>
      <c r="EU274" s="159"/>
      <c r="EV274" s="159"/>
      <c r="EW274" s="159"/>
      <c r="EX274" s="159"/>
      <c r="EY274" s="159"/>
      <c r="EZ274" s="159"/>
      <c r="FA274" s="159"/>
      <c r="FB274" s="159"/>
      <c r="FC274" s="247"/>
      <c r="FD274" s="247"/>
      <c r="FE274" s="247"/>
      <c r="FF274" s="247"/>
      <c r="FG274" s="247"/>
      <c r="FH274" s="247"/>
    </row>
    <row r="275" spans="1:164" s="136" customFormat="1" ht="15.75" customHeight="1" thickBot="1" x14ac:dyDescent="0.3">
      <c r="A275" s="19"/>
      <c r="B275" s="19"/>
      <c r="C275" s="18"/>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c r="DK275" s="24"/>
      <c r="DL275" s="24"/>
      <c r="DM275" s="24"/>
      <c r="DN275" s="24"/>
      <c r="DO275" s="24"/>
      <c r="DP275" s="24"/>
      <c r="DQ275" s="24"/>
      <c r="DR275" s="24"/>
      <c r="DS275" s="24"/>
      <c r="DT275" s="24"/>
      <c r="DU275" s="24"/>
      <c r="DV275" s="24"/>
      <c r="DW275" s="24"/>
      <c r="DX275" s="24"/>
      <c r="DY275" s="24"/>
      <c r="DZ275" s="24"/>
      <c r="EA275" s="24"/>
      <c r="EB275" s="24"/>
      <c r="EC275" s="24"/>
      <c r="ED275" s="24"/>
      <c r="EE275" s="24"/>
      <c r="EF275" s="24"/>
      <c r="EG275" s="24"/>
      <c r="EH275" s="24"/>
      <c r="EI275" s="24"/>
      <c r="EJ275" s="24"/>
      <c r="EK275" s="24"/>
      <c r="EL275" s="24"/>
      <c r="EM275" s="24"/>
      <c r="EN275" s="24"/>
      <c r="EO275" s="24"/>
      <c r="EP275" s="24"/>
      <c r="EQ275" s="24"/>
      <c r="ER275" s="24"/>
      <c r="ES275" s="24"/>
      <c r="ET275" s="24"/>
      <c r="EU275" s="24"/>
      <c r="EV275" s="24"/>
      <c r="EW275" s="24"/>
      <c r="EX275" s="24"/>
      <c r="EY275" s="24"/>
      <c r="EZ275" s="19"/>
      <c r="FA275" s="19"/>
      <c r="FB275" s="19"/>
      <c r="FC275" s="247"/>
      <c r="FD275" s="247"/>
      <c r="FE275" s="247"/>
      <c r="FF275" s="247"/>
      <c r="FG275" s="247"/>
      <c r="FH275" s="247"/>
    </row>
    <row r="276" spans="1:164" s="41" customFormat="1" ht="15.75" thickBot="1" x14ac:dyDescent="0.3">
      <c r="A276" s="126"/>
      <c r="B276" s="126"/>
      <c r="C276" s="127"/>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c r="AT276" s="126"/>
      <c r="AU276" s="126"/>
      <c r="AV276" s="126"/>
      <c r="AW276" s="126"/>
      <c r="AX276" s="126"/>
      <c r="AY276" s="126"/>
      <c r="AZ276" s="126"/>
      <c r="BA276" s="126"/>
      <c r="BB276" s="126"/>
      <c r="BC276" s="126"/>
      <c r="BD276" s="126"/>
      <c r="BE276" s="126"/>
      <c r="BF276" s="126"/>
      <c r="BG276" s="126"/>
      <c r="BH276" s="126"/>
      <c r="BI276" s="126"/>
      <c r="BJ276" s="126"/>
      <c r="BK276" s="126"/>
      <c r="BL276" s="126"/>
      <c r="BM276" s="126"/>
      <c r="BN276" s="126"/>
      <c r="BO276" s="126"/>
      <c r="BP276" s="126"/>
      <c r="BQ276" s="126"/>
      <c r="BR276" s="126"/>
      <c r="BS276" s="126"/>
      <c r="BT276" s="126"/>
      <c r="BU276" s="126"/>
      <c r="BV276" s="126"/>
      <c r="BW276" s="126"/>
      <c r="BX276" s="126"/>
      <c r="BY276" s="126"/>
      <c r="BZ276" s="126"/>
      <c r="CA276" s="126"/>
      <c r="CB276" s="126"/>
      <c r="CC276" s="126"/>
      <c r="CD276" s="126"/>
      <c r="CE276" s="126"/>
      <c r="CF276" s="126"/>
      <c r="CG276" s="126"/>
      <c r="CH276" s="126"/>
      <c r="CI276" s="126"/>
      <c r="CJ276" s="126"/>
      <c r="CK276" s="126"/>
      <c r="CL276" s="126"/>
      <c r="CM276" s="126"/>
      <c r="CN276" s="126"/>
      <c r="CO276" s="126"/>
      <c r="CP276" s="126"/>
      <c r="CQ276" s="126"/>
      <c r="CR276" s="126"/>
      <c r="CS276" s="126"/>
      <c r="CT276" s="126"/>
      <c r="CU276" s="126"/>
      <c r="CV276" s="126"/>
      <c r="CW276" s="126"/>
      <c r="CX276" s="126"/>
      <c r="CY276" s="126"/>
      <c r="CZ276" s="126"/>
      <c r="DA276" s="126"/>
      <c r="DB276" s="126"/>
      <c r="DC276" s="126"/>
      <c r="DD276" s="126"/>
      <c r="DE276" s="126"/>
      <c r="DF276" s="126"/>
      <c r="DG276" s="126"/>
      <c r="DH276" s="126"/>
      <c r="DI276" s="126"/>
      <c r="DJ276" s="126"/>
      <c r="DK276" s="126"/>
      <c r="DL276" s="126"/>
      <c r="DM276" s="126"/>
      <c r="DN276" s="126"/>
      <c r="DO276" s="126"/>
      <c r="DP276" s="126"/>
      <c r="DQ276" s="126"/>
      <c r="DR276" s="126"/>
      <c r="DS276" s="126"/>
      <c r="DT276" s="126"/>
      <c r="DU276" s="126"/>
      <c r="DV276" s="126"/>
      <c r="DW276" s="126"/>
      <c r="DX276" s="126"/>
      <c r="DY276" s="126"/>
      <c r="DZ276" s="126"/>
      <c r="EA276" s="126"/>
      <c r="EB276" s="126"/>
      <c r="EC276" s="126"/>
      <c r="ED276" s="126"/>
      <c r="EE276" s="126"/>
      <c r="EF276" s="126"/>
      <c r="EG276" s="126"/>
      <c r="EH276" s="126"/>
      <c r="EI276" s="126"/>
      <c r="EJ276" s="126"/>
      <c r="EK276" s="126"/>
      <c r="EL276" s="126"/>
      <c r="EM276" s="126"/>
      <c r="EN276" s="126"/>
      <c r="EO276" s="126"/>
      <c r="EP276" s="126"/>
      <c r="EQ276" s="126"/>
      <c r="ER276" s="126"/>
      <c r="ES276" s="126"/>
      <c r="ET276" s="126"/>
      <c r="EU276" s="126"/>
      <c r="EV276" s="126"/>
      <c r="EW276" s="126"/>
      <c r="EX276" s="126"/>
      <c r="EY276" s="126"/>
      <c r="EZ276" s="126"/>
      <c r="FA276" s="126"/>
      <c r="FB276" s="126"/>
      <c r="FC276" s="247"/>
      <c r="FD276" s="247"/>
      <c r="FE276" s="247"/>
      <c r="FF276" s="247"/>
      <c r="FG276" s="247"/>
      <c r="FH276" s="247"/>
    </row>
    <row r="277" spans="1:164" s="41" customFormat="1" x14ac:dyDescent="0.25">
      <c r="A277"/>
      <c r="B277" s="2" t="s">
        <v>132</v>
      </c>
      <c r="C277" s="6" t="s">
        <v>2311</v>
      </c>
      <c r="D277" s="7"/>
      <c r="E277" s="7"/>
      <c r="F277" s="7"/>
      <c r="G277" s="152">
        <f t="shared" ref="G277:BR277" si="341">SUM(G278:G279)</f>
        <v>6</v>
      </c>
      <c r="H277" s="152">
        <f t="shared" si="341"/>
        <v>7</v>
      </c>
      <c r="I277" s="152">
        <f t="shared" si="341"/>
        <v>11</v>
      </c>
      <c r="J277" s="152">
        <f t="shared" si="341"/>
        <v>11</v>
      </c>
      <c r="K277" s="152">
        <f t="shared" si="341"/>
        <v>16</v>
      </c>
      <c r="L277" s="152">
        <f t="shared" si="341"/>
        <v>16</v>
      </c>
      <c r="M277" s="152">
        <f t="shared" si="341"/>
        <v>16</v>
      </c>
      <c r="N277" s="152">
        <f t="shared" si="341"/>
        <v>16</v>
      </c>
      <c r="O277" s="152">
        <f t="shared" si="341"/>
        <v>26</v>
      </c>
      <c r="P277" s="152">
        <f t="shared" si="341"/>
        <v>26</v>
      </c>
      <c r="Q277" s="152">
        <f t="shared" si="341"/>
        <v>31</v>
      </c>
      <c r="R277" s="152">
        <f t="shared" si="341"/>
        <v>34</v>
      </c>
      <c r="S277" s="152">
        <f t="shared" si="341"/>
        <v>38</v>
      </c>
      <c r="T277" s="152">
        <f t="shared" si="341"/>
        <v>38</v>
      </c>
      <c r="U277" s="152">
        <f t="shared" si="341"/>
        <v>41</v>
      </c>
      <c r="V277" s="152">
        <f t="shared" si="341"/>
        <v>57</v>
      </c>
      <c r="W277" s="152">
        <f t="shared" si="341"/>
        <v>82</v>
      </c>
      <c r="X277" s="152">
        <f t="shared" si="341"/>
        <v>106</v>
      </c>
      <c r="Y277" s="152">
        <f t="shared" si="341"/>
        <v>148</v>
      </c>
      <c r="Z277" s="152">
        <f t="shared" si="341"/>
        <v>200</v>
      </c>
      <c r="AA277" s="152">
        <f t="shared" si="341"/>
        <v>224</v>
      </c>
      <c r="AB277" s="152">
        <f t="shared" si="341"/>
        <v>252</v>
      </c>
      <c r="AC277" s="152">
        <f t="shared" si="341"/>
        <v>264</v>
      </c>
      <c r="AD277" s="152">
        <f t="shared" si="341"/>
        <v>276</v>
      </c>
      <c r="AE277" s="152">
        <f t="shared" si="341"/>
        <v>306</v>
      </c>
      <c r="AF277" s="152">
        <f t="shared" si="341"/>
        <v>327</v>
      </c>
      <c r="AG277" s="152">
        <f t="shared" si="341"/>
        <v>368</v>
      </c>
      <c r="AH277" s="152">
        <f t="shared" si="341"/>
        <v>382</v>
      </c>
      <c r="AI277" s="152">
        <f t="shared" si="341"/>
        <v>393</v>
      </c>
      <c r="AJ277" s="152">
        <f t="shared" si="341"/>
        <v>404</v>
      </c>
      <c r="AK277" s="152">
        <f t="shared" si="341"/>
        <v>412</v>
      </c>
      <c r="AL277" s="152">
        <f t="shared" si="341"/>
        <v>437</v>
      </c>
      <c r="AM277" s="152">
        <f t="shared" si="341"/>
        <v>470</v>
      </c>
      <c r="AN277" s="152">
        <f t="shared" si="341"/>
        <v>500</v>
      </c>
      <c r="AO277" s="152">
        <f t="shared" si="341"/>
        <v>630</v>
      </c>
      <c r="AP277" s="152">
        <f t="shared" si="341"/>
        <v>698</v>
      </c>
      <c r="AQ277" s="152">
        <f t="shared" si="341"/>
        <v>816</v>
      </c>
      <c r="AR277" s="152">
        <f t="shared" si="341"/>
        <v>915</v>
      </c>
      <c r="AS277" s="152">
        <f t="shared" si="341"/>
        <v>1046</v>
      </c>
      <c r="AT277" s="152">
        <f t="shared" si="341"/>
        <v>1256</v>
      </c>
      <c r="AU277" s="152">
        <f t="shared" si="341"/>
        <v>1525</v>
      </c>
      <c r="AV277" s="152">
        <f t="shared" si="341"/>
        <v>1680</v>
      </c>
      <c r="AW277" s="152">
        <f t="shared" si="341"/>
        <v>1957</v>
      </c>
      <c r="AX277" s="152">
        <f t="shared" si="341"/>
        <v>2101</v>
      </c>
      <c r="AY277" s="152">
        <f t="shared" si="341"/>
        <v>2234</v>
      </c>
      <c r="AZ277" s="152">
        <f t="shared" si="341"/>
        <v>2316</v>
      </c>
      <c r="BA277" s="152">
        <f t="shared" si="341"/>
        <v>2892</v>
      </c>
      <c r="BB277" s="152">
        <f t="shared" si="341"/>
        <v>3314</v>
      </c>
      <c r="BC277" s="152">
        <f t="shared" si="341"/>
        <v>3715</v>
      </c>
      <c r="BD277" s="152">
        <f t="shared" si="341"/>
        <v>4240</v>
      </c>
      <c r="BE277" s="152">
        <f t="shared" si="341"/>
        <v>4895</v>
      </c>
      <c r="BF277" s="152">
        <f t="shared" si="341"/>
        <v>5246</v>
      </c>
      <c r="BG277" s="152">
        <f t="shared" si="341"/>
        <v>6091</v>
      </c>
      <c r="BH277" s="152">
        <f t="shared" si="341"/>
        <v>6772</v>
      </c>
      <c r="BI277" s="152">
        <f t="shared" si="341"/>
        <v>7550</v>
      </c>
      <c r="BJ277" s="152">
        <f t="shared" si="341"/>
        <v>8259</v>
      </c>
      <c r="BK277" s="152">
        <f t="shared" si="341"/>
        <v>8679</v>
      </c>
      <c r="BL277" s="152">
        <f t="shared" si="341"/>
        <v>9364</v>
      </c>
      <c r="BM277" s="152">
        <f t="shared" si="341"/>
        <v>9968</v>
      </c>
      <c r="BN277" s="152">
        <f t="shared" si="341"/>
        <v>10676</v>
      </c>
      <c r="BO277" s="152">
        <f t="shared" si="341"/>
        <v>11487</v>
      </c>
      <c r="BP277" s="152">
        <f t="shared" si="341"/>
        <v>12273</v>
      </c>
      <c r="BQ277" s="152">
        <f t="shared" si="341"/>
        <v>13133</v>
      </c>
      <c r="BR277" s="152">
        <f t="shared" si="341"/>
        <v>13889</v>
      </c>
      <c r="BS277" s="152">
        <f t="shared" ref="BS277:ED277" si="342">SUM(BS278:BS279)</f>
        <v>14624</v>
      </c>
      <c r="BT277" s="152">
        <f t="shared" si="342"/>
        <v>15895</v>
      </c>
      <c r="BU277" s="152">
        <f t="shared" si="342"/>
        <v>17007</v>
      </c>
      <c r="BV277" s="152">
        <f t="shared" si="342"/>
        <v>18128</v>
      </c>
      <c r="BW277" s="152">
        <f t="shared" si="342"/>
        <v>19535</v>
      </c>
      <c r="BX277" s="152">
        <f t="shared" si="342"/>
        <v>20798</v>
      </c>
      <c r="BY277" s="152">
        <f t="shared" si="342"/>
        <v>23143</v>
      </c>
      <c r="BZ277" s="152">
        <f t="shared" si="342"/>
        <v>24036</v>
      </c>
      <c r="CA277" s="152">
        <f t="shared" si="342"/>
        <v>25022</v>
      </c>
      <c r="CB277" s="152">
        <f t="shared" si="342"/>
        <v>26226</v>
      </c>
      <c r="CC277" s="152">
        <f t="shared" si="342"/>
        <v>27518</v>
      </c>
      <c r="CD277" s="152">
        <f t="shared" si="342"/>
        <v>28652</v>
      </c>
      <c r="CE277" s="152">
        <f t="shared" si="342"/>
        <v>29903</v>
      </c>
      <c r="CF277" s="152">
        <f t="shared" si="342"/>
        <v>31114</v>
      </c>
      <c r="CG277" s="152">
        <f t="shared" si="342"/>
        <v>31813</v>
      </c>
      <c r="CH277" s="152">
        <f t="shared" si="342"/>
        <v>32855</v>
      </c>
      <c r="CI277" s="152">
        <f t="shared" si="342"/>
        <v>34064</v>
      </c>
      <c r="CJ277" s="152">
        <f t="shared" si="342"/>
        <v>35392</v>
      </c>
      <c r="CK277" s="152">
        <f t="shared" si="342"/>
        <v>36637</v>
      </c>
      <c r="CL277" s="152">
        <f t="shared" si="342"/>
        <v>38233</v>
      </c>
      <c r="CM277" s="152">
        <f t="shared" si="342"/>
        <v>39612</v>
      </c>
      <c r="CN277" s="152">
        <f t="shared" si="342"/>
        <v>40700</v>
      </c>
      <c r="CO277" s="152">
        <f t="shared" si="342"/>
        <v>41699</v>
      </c>
      <c r="CP277" s="152">
        <f t="shared" si="342"/>
        <v>43309</v>
      </c>
      <c r="CQ277" s="152">
        <f t="shared" si="342"/>
        <v>44799</v>
      </c>
      <c r="CR277" s="152">
        <f t="shared" si="342"/>
        <v>46089</v>
      </c>
      <c r="CS277" s="152">
        <f t="shared" si="342"/>
        <v>47749</v>
      </c>
      <c r="CT277" s="152">
        <f t="shared" si="342"/>
        <v>49157</v>
      </c>
      <c r="CU277" s="152">
        <f t="shared" si="342"/>
        <v>50294</v>
      </c>
      <c r="CV277" s="152">
        <f t="shared" si="342"/>
        <v>51499</v>
      </c>
      <c r="CW277" s="152">
        <f t="shared" si="342"/>
        <v>53082</v>
      </c>
      <c r="CX277" s="152">
        <f t="shared" si="342"/>
        <v>54639</v>
      </c>
      <c r="CY277" s="152">
        <f t="shared" si="342"/>
        <v>56702</v>
      </c>
      <c r="CZ277" s="152">
        <f t="shared" si="342"/>
        <v>58833</v>
      </c>
      <c r="DA277" s="152">
        <f t="shared" si="342"/>
        <v>60295</v>
      </c>
      <c r="DB277" s="152">
        <f t="shared" si="342"/>
        <v>61696</v>
      </c>
      <c r="DC277" s="152">
        <f t="shared" si="342"/>
        <v>63311</v>
      </c>
      <c r="DD277" s="152">
        <f t="shared" si="342"/>
        <v>65125</v>
      </c>
      <c r="DE277" s="152">
        <f t="shared" si="342"/>
        <v>67097</v>
      </c>
      <c r="DF277" s="152">
        <f t="shared" si="342"/>
        <v>69191</v>
      </c>
      <c r="DG277" s="152">
        <f t="shared" si="342"/>
        <v>71092</v>
      </c>
      <c r="DH277" s="152">
        <f t="shared" si="342"/>
        <v>72683</v>
      </c>
      <c r="DI277" s="152">
        <f t="shared" si="342"/>
        <v>74063</v>
      </c>
      <c r="DJ277" s="152">
        <f t="shared" si="342"/>
        <v>75570</v>
      </c>
      <c r="DK277" s="152">
        <f t="shared" si="342"/>
        <v>77750</v>
      </c>
      <c r="DL277" s="152">
        <f t="shared" si="342"/>
        <v>80275</v>
      </c>
      <c r="DM277" s="152">
        <f t="shared" si="342"/>
        <v>82266</v>
      </c>
      <c r="DN277" s="152">
        <f t="shared" si="342"/>
        <v>85604</v>
      </c>
      <c r="DO277" s="152">
        <f t="shared" si="342"/>
        <v>87660</v>
      </c>
      <c r="DP277" s="152">
        <f t="shared" si="342"/>
        <v>88940</v>
      </c>
      <c r="DQ277" s="152">
        <f t="shared" si="342"/>
        <v>90421</v>
      </c>
      <c r="DR277" s="152">
        <f t="shared" si="342"/>
        <v>92594</v>
      </c>
      <c r="DS277" s="152">
        <f t="shared" si="342"/>
        <v>95173</v>
      </c>
      <c r="DT277" s="152">
        <f t="shared" si="342"/>
        <v>97607</v>
      </c>
      <c r="DU277" s="152">
        <f t="shared" si="342"/>
        <v>99932</v>
      </c>
      <c r="DV277" s="152">
        <f t="shared" si="342"/>
        <v>101713</v>
      </c>
      <c r="DW277" s="152">
        <f t="shared" si="342"/>
        <v>103508</v>
      </c>
      <c r="DX277" s="152">
        <f t="shared" si="342"/>
        <v>104880</v>
      </c>
      <c r="DY277" s="152">
        <f t="shared" si="342"/>
        <v>106984</v>
      </c>
      <c r="DZ277" s="152">
        <f t="shared" si="342"/>
        <v>109031</v>
      </c>
      <c r="EA277" s="152">
        <f t="shared" si="342"/>
        <v>111085</v>
      </c>
      <c r="EB277" s="152">
        <f t="shared" si="342"/>
        <v>112984</v>
      </c>
      <c r="EC277" s="152">
        <f t="shared" si="342"/>
        <v>114322</v>
      </c>
      <c r="ED277" s="152">
        <f t="shared" si="342"/>
        <v>115259</v>
      </c>
      <c r="EE277" s="152">
        <f t="shared" ref="EE277:EP277" si="343">SUM(EE278:EE279)</f>
        <v>116848</v>
      </c>
      <c r="EF277" s="152">
        <f t="shared" si="343"/>
        <v>118573</v>
      </c>
      <c r="EG277" s="152">
        <f t="shared" si="343"/>
        <v>120601</v>
      </c>
      <c r="EH277" s="152">
        <f t="shared" si="343"/>
        <v>122762</v>
      </c>
      <c r="EI277" s="152">
        <f t="shared" si="343"/>
        <v>124543</v>
      </c>
      <c r="EJ277" s="152">
        <f t="shared" si="343"/>
        <v>126012</v>
      </c>
      <c r="EK277" s="152">
        <f t="shared" si="343"/>
        <v>127204</v>
      </c>
      <c r="EL277" s="152">
        <f t="shared" si="343"/>
        <v>128495</v>
      </c>
      <c r="EM277" s="152">
        <f t="shared" si="343"/>
        <v>130104</v>
      </c>
      <c r="EN277" s="152">
        <f t="shared" si="343"/>
        <v>132001</v>
      </c>
      <c r="EO277" s="152">
        <f t="shared" si="343"/>
        <v>133894</v>
      </c>
      <c r="EP277" s="152">
        <f t="shared" si="343"/>
        <v>136146</v>
      </c>
      <c r="EQ277" s="152">
        <f>SUM(EQ278:EQ279)</f>
        <v>137638</v>
      </c>
      <c r="ER277" s="150">
        <v>210959</v>
      </c>
      <c r="ES277" s="150">
        <v>213527</v>
      </c>
      <c r="ET277" s="150">
        <v>216743</v>
      </c>
      <c r="EU277" s="150">
        <v>220198</v>
      </c>
      <c r="EV277" s="150">
        <v>222516</v>
      </c>
      <c r="EW277" s="150">
        <v>228083</v>
      </c>
      <c r="EX277" s="150">
        <v>231525</v>
      </c>
      <c r="EY277" s="150">
        <v>233535</v>
      </c>
      <c r="EZ277" s="67"/>
      <c r="FA277" s="67"/>
      <c r="FB277"/>
      <c r="FC277" s="247"/>
      <c r="FD277" s="247"/>
      <c r="FE277" s="247"/>
      <c r="FF277" s="247"/>
      <c r="FG277" s="247"/>
      <c r="FH277" s="247"/>
    </row>
    <row r="278" spans="1:164" s="41" customFormat="1" x14ac:dyDescent="0.25">
      <c r="A278" s="556"/>
      <c r="B278" s="3"/>
      <c r="C278" s="6" t="s">
        <v>2310</v>
      </c>
      <c r="D278" s="7"/>
      <c r="E278" s="476"/>
      <c r="F278" s="476"/>
      <c r="G278" s="476"/>
      <c r="H278" s="476"/>
      <c r="I278" s="476"/>
      <c r="J278" s="476"/>
      <c r="K278" s="476"/>
      <c r="L278" s="476"/>
      <c r="M278" s="476"/>
      <c r="N278" s="476"/>
      <c r="O278" s="476"/>
      <c r="P278" s="476"/>
      <c r="Q278" s="476"/>
      <c r="R278" s="476"/>
      <c r="S278" s="476"/>
      <c r="T278" s="476"/>
      <c r="U278" s="476"/>
      <c r="V278" s="476"/>
      <c r="W278" s="476"/>
      <c r="X278" s="476"/>
      <c r="Y278" s="476"/>
      <c r="Z278" s="476"/>
      <c r="AA278" s="476"/>
      <c r="AB278" s="476"/>
      <c r="AC278" s="476"/>
      <c r="AD278" s="476"/>
      <c r="AE278" s="476"/>
      <c r="AF278" s="476"/>
      <c r="AG278" s="476"/>
      <c r="AH278" s="476"/>
      <c r="AI278" s="476"/>
      <c r="AJ278" s="476"/>
      <c r="AK278" s="476"/>
      <c r="AL278" s="476"/>
      <c r="AM278" s="476"/>
      <c r="AN278" s="476"/>
      <c r="AO278" s="476"/>
      <c r="AP278" s="476"/>
      <c r="AQ278" s="476"/>
      <c r="AR278" s="476"/>
      <c r="AS278" s="476"/>
      <c r="AT278" s="476"/>
      <c r="AU278" s="476"/>
      <c r="AV278" s="476"/>
      <c r="AW278" s="476"/>
      <c r="AX278" s="476"/>
      <c r="AY278" s="476"/>
      <c r="AZ278" s="476"/>
      <c r="BA278" s="476"/>
      <c r="BB278" s="476"/>
      <c r="BC278" s="476"/>
      <c r="BD278" s="476"/>
      <c r="BE278" s="476"/>
      <c r="BF278" s="476"/>
      <c r="BG278" s="476"/>
      <c r="BH278" s="476"/>
      <c r="BI278" s="476"/>
      <c r="BJ278" s="476"/>
      <c r="BK278" s="476"/>
      <c r="BL278" s="476"/>
      <c r="BM278" s="476"/>
      <c r="BN278" s="476"/>
      <c r="BO278" s="476"/>
      <c r="BP278" s="476"/>
      <c r="BQ278" s="476"/>
      <c r="BR278" s="476"/>
      <c r="BS278" s="476"/>
      <c r="BT278" s="476"/>
      <c r="BU278" s="476"/>
      <c r="BV278" s="476"/>
      <c r="BW278" s="476"/>
      <c r="BX278" s="476"/>
      <c r="BY278" s="476"/>
      <c r="BZ278" s="476"/>
      <c r="CA278" s="476"/>
      <c r="CB278" s="476"/>
      <c r="CC278" s="476"/>
      <c r="CD278" s="476"/>
      <c r="CE278" s="476"/>
      <c r="CF278" s="476"/>
      <c r="CG278" s="476"/>
      <c r="CH278" s="476"/>
      <c r="CI278" s="476"/>
      <c r="CJ278" s="476"/>
      <c r="CK278" s="476"/>
      <c r="CL278" s="476"/>
      <c r="CM278" s="476"/>
      <c r="CN278" s="476"/>
      <c r="CO278" s="476"/>
      <c r="CP278" s="476"/>
      <c r="CQ278" s="476"/>
      <c r="CR278" s="476"/>
      <c r="CS278" s="476"/>
      <c r="CT278" s="476"/>
      <c r="CU278" s="476"/>
      <c r="CV278" s="476"/>
      <c r="CW278" s="476"/>
      <c r="CX278" s="476"/>
      <c r="CY278" s="476"/>
      <c r="CZ278" s="476"/>
      <c r="DA278" s="476"/>
      <c r="DB278" s="476"/>
      <c r="DC278" s="476"/>
      <c r="DD278" s="476"/>
      <c r="DE278" s="476"/>
      <c r="DF278" s="476"/>
      <c r="DG278" s="476"/>
      <c r="DH278" s="476"/>
      <c r="DI278" s="476"/>
      <c r="DJ278" s="476"/>
      <c r="DK278" s="476"/>
      <c r="DL278" s="476"/>
      <c r="DM278" s="476"/>
      <c r="DN278" s="476"/>
      <c r="DO278" s="476"/>
      <c r="DP278" s="476"/>
      <c r="DQ278" s="476"/>
      <c r="DR278" s="476"/>
      <c r="DS278" s="476"/>
      <c r="DT278" s="476"/>
      <c r="DU278" s="476"/>
      <c r="DV278" s="476"/>
      <c r="DW278" s="476"/>
      <c r="DX278" s="476"/>
      <c r="DY278" s="476"/>
      <c r="DZ278" s="476"/>
      <c r="EA278" s="476"/>
      <c r="EB278" s="476"/>
      <c r="EC278" s="476"/>
      <c r="ED278" s="476"/>
      <c r="EE278" s="476"/>
      <c r="EF278" s="476"/>
      <c r="EG278" s="476"/>
      <c r="EH278" s="476"/>
      <c r="EI278" s="476"/>
      <c r="EJ278" s="476"/>
      <c r="EK278" s="476"/>
      <c r="EL278" s="476"/>
      <c r="EM278" s="476"/>
      <c r="EN278" s="476"/>
      <c r="EO278" s="476"/>
      <c r="EP278" s="476"/>
      <c r="EQ278" s="476"/>
      <c r="ER278" s="150">
        <v>73851</v>
      </c>
      <c r="ES278" s="476"/>
      <c r="ET278" s="476"/>
      <c r="EU278" s="476"/>
      <c r="EV278" s="476"/>
      <c r="EW278" s="476"/>
      <c r="EX278" s="476"/>
      <c r="EY278" s="476"/>
      <c r="EZ278" s="556"/>
      <c r="FA278" s="556"/>
      <c r="FB278" s="556"/>
      <c r="FC278" s="247"/>
      <c r="FD278" s="247"/>
      <c r="FE278" s="247"/>
      <c r="FF278" s="247"/>
      <c r="FG278" s="247"/>
      <c r="FH278" s="247"/>
    </row>
    <row r="279" spans="1:164" s="41" customFormat="1" x14ac:dyDescent="0.25">
      <c r="A279" s="556"/>
      <c r="B279" s="2"/>
      <c r="C279" s="6" t="s">
        <v>2309</v>
      </c>
      <c r="D279" s="7"/>
      <c r="E279" s="7"/>
      <c r="F279" s="7"/>
      <c r="G279" s="150">
        <v>6</v>
      </c>
      <c r="H279" s="150">
        <v>7</v>
      </c>
      <c r="I279" s="150">
        <v>11</v>
      </c>
      <c r="J279" s="150">
        <v>11</v>
      </c>
      <c r="K279" s="150">
        <v>16</v>
      </c>
      <c r="L279" s="150">
        <v>16</v>
      </c>
      <c r="M279" s="150">
        <v>16</v>
      </c>
      <c r="N279" s="150">
        <v>16</v>
      </c>
      <c r="O279" s="150">
        <v>26</v>
      </c>
      <c r="P279" s="150">
        <v>26</v>
      </c>
      <c r="Q279" s="150">
        <v>31</v>
      </c>
      <c r="R279" s="150">
        <v>34</v>
      </c>
      <c r="S279" s="150">
        <v>38</v>
      </c>
      <c r="T279" s="150">
        <v>38</v>
      </c>
      <c r="U279" s="150">
        <v>41</v>
      </c>
      <c r="V279" s="150">
        <v>57</v>
      </c>
      <c r="W279" s="150">
        <v>82</v>
      </c>
      <c r="X279" s="150">
        <v>106</v>
      </c>
      <c r="Y279" s="150">
        <v>148</v>
      </c>
      <c r="Z279" s="150">
        <v>200</v>
      </c>
      <c r="AA279" s="150">
        <v>224</v>
      </c>
      <c r="AB279" s="150">
        <v>252</v>
      </c>
      <c r="AC279" s="150">
        <v>264</v>
      </c>
      <c r="AD279" s="150">
        <v>276</v>
      </c>
      <c r="AE279" s="150">
        <v>306</v>
      </c>
      <c r="AF279" s="150">
        <v>327</v>
      </c>
      <c r="AG279" s="150">
        <v>368</v>
      </c>
      <c r="AH279" s="150">
        <v>382</v>
      </c>
      <c r="AI279" s="150">
        <v>393</v>
      </c>
      <c r="AJ279" s="150">
        <v>404</v>
      </c>
      <c r="AK279" s="150">
        <v>412</v>
      </c>
      <c r="AL279" s="150">
        <v>437</v>
      </c>
      <c r="AM279" s="150">
        <v>470</v>
      </c>
      <c r="AN279" s="150">
        <v>500</v>
      </c>
      <c r="AO279" s="150">
        <v>630</v>
      </c>
      <c r="AP279" s="150">
        <v>698</v>
      </c>
      <c r="AQ279" s="150">
        <v>816</v>
      </c>
      <c r="AR279" s="150">
        <v>915</v>
      </c>
      <c r="AS279" s="150">
        <v>1046</v>
      </c>
      <c r="AT279" s="150">
        <v>1256</v>
      </c>
      <c r="AU279" s="150">
        <v>1525</v>
      </c>
      <c r="AV279" s="150">
        <v>1680</v>
      </c>
      <c r="AW279" s="150">
        <v>1957</v>
      </c>
      <c r="AX279" s="150">
        <v>2101</v>
      </c>
      <c r="AY279" s="150">
        <v>2234</v>
      </c>
      <c r="AZ279" s="150">
        <v>2316</v>
      </c>
      <c r="BA279" s="150">
        <v>2892</v>
      </c>
      <c r="BB279" s="150">
        <v>3314</v>
      </c>
      <c r="BC279" s="150">
        <v>3715</v>
      </c>
      <c r="BD279" s="150">
        <v>4240</v>
      </c>
      <c r="BE279" s="150">
        <v>4895</v>
      </c>
      <c r="BF279" s="150">
        <v>5246</v>
      </c>
      <c r="BG279" s="150">
        <v>6091</v>
      </c>
      <c r="BH279" s="150">
        <v>6772</v>
      </c>
      <c r="BI279" s="150">
        <v>7550</v>
      </c>
      <c r="BJ279" s="150">
        <v>8259</v>
      </c>
      <c r="BK279" s="150">
        <v>8679</v>
      </c>
      <c r="BL279" s="150">
        <v>9364</v>
      </c>
      <c r="BM279" s="150">
        <v>9968</v>
      </c>
      <c r="BN279" s="150">
        <v>10676</v>
      </c>
      <c r="BO279" s="150">
        <v>11487</v>
      </c>
      <c r="BP279" s="150">
        <v>12273</v>
      </c>
      <c r="BQ279" s="150">
        <v>13133</v>
      </c>
      <c r="BR279" s="150">
        <v>13889</v>
      </c>
      <c r="BS279" s="150">
        <v>14624</v>
      </c>
      <c r="BT279" s="150">
        <v>15895</v>
      </c>
      <c r="BU279" s="150">
        <v>17007</v>
      </c>
      <c r="BV279" s="150">
        <v>18128</v>
      </c>
      <c r="BW279" s="150">
        <v>19535</v>
      </c>
      <c r="BX279" s="150">
        <v>20798</v>
      </c>
      <c r="BY279" s="150">
        <v>23143</v>
      </c>
      <c r="BZ279" s="150">
        <v>24036</v>
      </c>
      <c r="CA279" s="150">
        <v>25022</v>
      </c>
      <c r="CB279" s="150">
        <v>26226</v>
      </c>
      <c r="CC279" s="150">
        <v>27518</v>
      </c>
      <c r="CD279" s="150">
        <v>28652</v>
      </c>
      <c r="CE279" s="150">
        <v>29903</v>
      </c>
      <c r="CF279" s="150">
        <v>31114</v>
      </c>
      <c r="CG279" s="150">
        <v>31813</v>
      </c>
      <c r="CH279" s="150">
        <v>32855</v>
      </c>
      <c r="CI279" s="150">
        <v>34064</v>
      </c>
      <c r="CJ279" s="150">
        <v>35392</v>
      </c>
      <c r="CK279" s="150">
        <v>36637</v>
      </c>
      <c r="CL279" s="150">
        <v>38233</v>
      </c>
      <c r="CM279" s="150">
        <v>39612</v>
      </c>
      <c r="CN279" s="150">
        <v>40700</v>
      </c>
      <c r="CO279" s="150">
        <v>41699</v>
      </c>
      <c r="CP279" s="150">
        <v>43309</v>
      </c>
      <c r="CQ279" s="150">
        <v>44799</v>
      </c>
      <c r="CR279" s="150">
        <v>46089</v>
      </c>
      <c r="CS279" s="150">
        <v>47749</v>
      </c>
      <c r="CT279" s="150">
        <v>49157</v>
      </c>
      <c r="CU279" s="150">
        <v>50294</v>
      </c>
      <c r="CV279" s="150">
        <v>51499</v>
      </c>
      <c r="CW279" s="150">
        <v>53082</v>
      </c>
      <c r="CX279" s="150">
        <v>54639</v>
      </c>
      <c r="CY279" s="150">
        <v>56702</v>
      </c>
      <c r="CZ279" s="150">
        <v>58833</v>
      </c>
      <c r="DA279" s="150">
        <v>60295</v>
      </c>
      <c r="DB279" s="150">
        <v>61696</v>
      </c>
      <c r="DC279" s="150">
        <v>63311</v>
      </c>
      <c r="DD279" s="150">
        <v>65125</v>
      </c>
      <c r="DE279" s="150">
        <v>67097</v>
      </c>
      <c r="DF279" s="150">
        <v>69191</v>
      </c>
      <c r="DG279" s="150">
        <v>71092</v>
      </c>
      <c r="DH279" s="150">
        <v>72683</v>
      </c>
      <c r="DI279" s="150">
        <v>74063</v>
      </c>
      <c r="DJ279" s="150">
        <v>75570</v>
      </c>
      <c r="DK279" s="150">
        <v>77750</v>
      </c>
      <c r="DL279" s="150">
        <v>80275</v>
      </c>
      <c r="DM279" s="150">
        <v>82266</v>
      </c>
      <c r="DN279" s="150">
        <v>85604</v>
      </c>
      <c r="DO279" s="150">
        <v>87660</v>
      </c>
      <c r="DP279" s="150">
        <v>88940</v>
      </c>
      <c r="DQ279" s="150">
        <v>90421</v>
      </c>
      <c r="DR279" s="150">
        <v>92594</v>
      </c>
      <c r="DS279" s="150">
        <v>95173</v>
      </c>
      <c r="DT279" s="150">
        <v>97607</v>
      </c>
      <c r="DU279" s="150">
        <v>99932</v>
      </c>
      <c r="DV279" s="150">
        <v>101713</v>
      </c>
      <c r="DW279" s="150">
        <v>103508</v>
      </c>
      <c r="DX279" s="150">
        <v>104880</v>
      </c>
      <c r="DY279" s="150">
        <v>106984</v>
      </c>
      <c r="DZ279" s="150">
        <v>109031</v>
      </c>
      <c r="EA279" s="150">
        <v>111085</v>
      </c>
      <c r="EB279" s="150">
        <v>112984</v>
      </c>
      <c r="EC279" s="150">
        <v>114322</v>
      </c>
      <c r="ED279" s="150">
        <v>115259</v>
      </c>
      <c r="EE279" s="150">
        <v>116848</v>
      </c>
      <c r="EF279" s="150">
        <v>118573</v>
      </c>
      <c r="EG279" s="150">
        <v>120601</v>
      </c>
      <c r="EH279" s="150">
        <v>122762</v>
      </c>
      <c r="EI279" s="150">
        <v>124543</v>
      </c>
      <c r="EJ279" s="150">
        <v>126012</v>
      </c>
      <c r="EK279" s="150">
        <v>127204</v>
      </c>
      <c r="EL279" s="150">
        <v>128495</v>
      </c>
      <c r="EM279" s="150">
        <v>130104</v>
      </c>
      <c r="EN279" s="150">
        <v>132001</v>
      </c>
      <c r="EO279" s="150">
        <v>133894</v>
      </c>
      <c r="EP279" s="150">
        <v>136146</v>
      </c>
      <c r="EQ279" s="150">
        <v>137638</v>
      </c>
      <c r="ER279" s="152">
        <f>ER277-ER278</f>
        <v>137108</v>
      </c>
      <c r="ES279" s="476"/>
      <c r="ET279" s="476"/>
      <c r="EU279" s="476"/>
      <c r="EV279" s="476"/>
      <c r="EW279" s="476"/>
      <c r="EX279" s="476"/>
      <c r="EY279" s="476"/>
      <c r="EZ279" s="556"/>
      <c r="FA279" s="556"/>
      <c r="FB279" s="556"/>
      <c r="FC279" s="247"/>
      <c r="FD279" s="247"/>
      <c r="FE279" s="247"/>
      <c r="FF279" s="247"/>
      <c r="FG279" s="247"/>
      <c r="FH279" s="247"/>
    </row>
    <row r="280" spans="1:164" s="41" customFormat="1" x14ac:dyDescent="0.25">
      <c r="A280"/>
      <c r="B280" t="s">
        <v>463</v>
      </c>
      <c r="C280" s="6" t="s">
        <v>2316</v>
      </c>
      <c r="D280" s="7"/>
      <c r="E280" s="7"/>
      <c r="F280" s="7"/>
      <c r="G280" s="152">
        <f t="shared" ref="G280" si="344">SUM(G281:G282)</f>
        <v>6</v>
      </c>
      <c r="H280" s="152">
        <f t="shared" ref="H280" si="345">SUM(H281:H282)</f>
        <v>7</v>
      </c>
      <c r="I280" s="152">
        <f t="shared" ref="I280" si="346">SUM(I281:I282)</f>
        <v>11</v>
      </c>
      <c r="J280" s="152">
        <f t="shared" ref="J280" si="347">SUM(J281:J282)</f>
        <v>11</v>
      </c>
      <c r="K280" s="152">
        <f t="shared" ref="K280" si="348">SUM(K281:K282)</f>
        <v>16</v>
      </c>
      <c r="L280" s="152">
        <f t="shared" ref="L280" si="349">SUM(L281:L282)</f>
        <v>16</v>
      </c>
      <c r="M280" s="152">
        <f>SUM(M281:M282)</f>
        <v>16</v>
      </c>
      <c r="N280" s="152">
        <f t="shared" ref="N280" si="350">SUM(N281:N282)</f>
        <v>16</v>
      </c>
      <c r="O280" s="152">
        <f t="shared" ref="O280" si="351">SUM(O281:O282)</f>
        <v>26</v>
      </c>
      <c r="P280" s="152">
        <f t="shared" ref="P280" si="352">SUM(P281:P282)</f>
        <v>26</v>
      </c>
      <c r="Q280" s="152">
        <f t="shared" ref="Q280" si="353">SUM(Q281:Q282)</f>
        <v>31</v>
      </c>
      <c r="R280" s="152">
        <f t="shared" ref="R280" si="354">SUM(R281:R282)</f>
        <v>34</v>
      </c>
      <c r="S280" s="152">
        <f t="shared" ref="S280" si="355">SUM(S281:S282)</f>
        <v>38</v>
      </c>
      <c r="T280" s="152">
        <f t="shared" ref="T280" si="356">SUM(T281:T282)</f>
        <v>38</v>
      </c>
      <c r="U280" s="152">
        <f t="shared" ref="U280" si="357">SUM(U281:U282)</f>
        <v>41</v>
      </c>
      <c r="V280" s="152">
        <f t="shared" ref="V280" si="358">SUM(V281:V282)</f>
        <v>57</v>
      </c>
      <c r="W280" s="152">
        <f t="shared" ref="W280" si="359">SUM(W281:W282)</f>
        <v>82</v>
      </c>
      <c r="X280" s="152">
        <f t="shared" ref="X280" si="360">SUM(X281:X282)</f>
        <v>106</v>
      </c>
      <c r="Y280" s="152">
        <f t="shared" ref="Y280" si="361">SUM(Y281:Y282)</f>
        <v>148</v>
      </c>
      <c r="Z280" s="152">
        <f t="shared" ref="Z280" si="362">SUM(Z281:Z282)</f>
        <v>200</v>
      </c>
      <c r="AA280" s="152">
        <f t="shared" ref="AA280" si="363">SUM(AA281:AA282)</f>
        <v>224</v>
      </c>
      <c r="AB280" s="152">
        <f t="shared" ref="AB280" si="364">SUM(AB281:AB282)</f>
        <v>252</v>
      </c>
      <c r="AC280" s="152">
        <f t="shared" ref="AC280" si="365">SUM(AC281:AC282)</f>
        <v>264</v>
      </c>
      <c r="AD280" s="152">
        <f t="shared" ref="AD280" si="366">SUM(AD281:AD282)</f>
        <v>276</v>
      </c>
      <c r="AE280" s="152">
        <f t="shared" ref="AE280" si="367">SUM(AE281:AE282)</f>
        <v>306</v>
      </c>
      <c r="AF280" s="152">
        <f t="shared" ref="AF280" si="368">SUM(AF281:AF282)</f>
        <v>327</v>
      </c>
      <c r="AG280" s="152">
        <f t="shared" ref="AG280" si="369">SUM(AG281:AG282)</f>
        <v>368</v>
      </c>
      <c r="AH280" s="152">
        <f t="shared" ref="AH280" si="370">SUM(AH281:AH282)</f>
        <v>382</v>
      </c>
      <c r="AI280" s="152">
        <f t="shared" ref="AI280" si="371">SUM(AI281:AI282)</f>
        <v>393</v>
      </c>
      <c r="AJ280" s="152">
        <f t="shared" ref="AJ280" si="372">SUM(AJ281:AJ282)</f>
        <v>404</v>
      </c>
      <c r="AK280" s="152">
        <f t="shared" ref="AK280" si="373">SUM(AK281:AK282)</f>
        <v>412</v>
      </c>
      <c r="AL280" s="152">
        <f t="shared" ref="AL280" si="374">SUM(AL281:AL282)</f>
        <v>437</v>
      </c>
      <c r="AM280" s="152">
        <f t="shared" ref="AM280" si="375">SUM(AM281:AM282)</f>
        <v>470</v>
      </c>
      <c r="AN280" s="152">
        <f t="shared" ref="AN280" si="376">SUM(AN281:AN282)</f>
        <v>500</v>
      </c>
      <c r="AO280" s="152">
        <f t="shared" ref="AO280" si="377">SUM(AO281:AO282)</f>
        <v>630</v>
      </c>
      <c r="AP280" s="152">
        <f t="shared" ref="AP280" si="378">SUM(AP281:AP282)</f>
        <v>698</v>
      </c>
      <c r="AQ280" s="152">
        <f t="shared" ref="AQ280" si="379">SUM(AQ281:AQ282)</f>
        <v>815</v>
      </c>
      <c r="AR280" s="152">
        <f t="shared" ref="AR280" si="380">SUM(AR281:AR282)</f>
        <v>914</v>
      </c>
      <c r="AS280" s="152">
        <f t="shared" ref="AS280" si="381">SUM(AS281:AS282)</f>
        <v>1043</v>
      </c>
      <c r="AT280" s="152">
        <f t="shared" ref="AT280" si="382">SUM(AT281:AT282)</f>
        <v>1250</v>
      </c>
      <c r="AU280" s="152">
        <f t="shared" ref="AU280" si="383">SUM(AU281:AU282)</f>
        <v>1514</v>
      </c>
      <c r="AV280" s="152">
        <f t="shared" ref="AV280" si="384">SUM(AV281:AV282)</f>
        <v>1664</v>
      </c>
      <c r="AW280" s="152">
        <f t="shared" ref="AW280" si="385">SUM(AW281:AW282)</f>
        <v>1939</v>
      </c>
      <c r="AX280" s="152">
        <f t="shared" ref="AX280" si="386">SUM(AX281:AX282)</f>
        <v>2078</v>
      </c>
      <c r="AY280" s="152">
        <f t="shared" ref="AY280" si="387">SUM(AY281:AY282)</f>
        <v>2207</v>
      </c>
      <c r="AZ280" s="152">
        <f t="shared" ref="AZ280" si="388">SUM(AZ281:AZ282)</f>
        <v>2280</v>
      </c>
      <c r="BA280" s="152">
        <f t="shared" ref="BA280" si="389">SUM(BA281:BA282)</f>
        <v>2832</v>
      </c>
      <c r="BB280" s="152">
        <f t="shared" ref="BB280" si="390">SUM(BB281:BB282)</f>
        <v>3229</v>
      </c>
      <c r="BC280" s="152">
        <f t="shared" ref="BC280" si="391">SUM(BC281:BC282)</f>
        <v>3594</v>
      </c>
      <c r="BD280" s="152">
        <f t="shared" ref="BD280" si="392">SUM(BD281:BD282)</f>
        <v>4087</v>
      </c>
      <c r="BE280" s="152">
        <f t="shared" ref="BE280" si="393">SUM(BE281:BE282)</f>
        <v>4724</v>
      </c>
      <c r="BF280" s="152">
        <f t="shared" ref="BF280" si="394">SUM(BF281:BF282)</f>
        <v>5051</v>
      </c>
      <c r="BG280" s="152">
        <f t="shared" ref="BG280" si="395">SUM(BG281:BG282)</f>
        <v>5864</v>
      </c>
      <c r="BH280" s="152">
        <f t="shared" ref="BH280" si="396">SUM(BH281:BH282)</f>
        <v>6506</v>
      </c>
      <c r="BI280" s="152">
        <f t="shared" ref="BI280" si="397">SUM(BI281:BI282)</f>
        <v>7228</v>
      </c>
      <c r="BJ280" s="152">
        <f t="shared" ref="BJ280" si="398">SUM(BJ281:BJ282)</f>
        <v>7886</v>
      </c>
      <c r="BK280" s="152">
        <f t="shared" ref="BK280" si="399">SUM(BK281:BK282)</f>
        <v>8263</v>
      </c>
      <c r="BL280" s="152">
        <f t="shared" ref="BL280" si="400">SUM(BL281:BL282)</f>
        <v>8865</v>
      </c>
      <c r="BM280" s="152">
        <f t="shared" ref="BM280" si="401">SUM(BM281:BM282)</f>
        <v>9384</v>
      </c>
      <c r="BN280" s="152">
        <f t="shared" ref="BN280" si="402">SUM(BN281:BN282)</f>
        <v>9957</v>
      </c>
      <c r="BO280" s="152">
        <f t="shared" ref="BO280" si="403">SUM(BO281:BO282)</f>
        <v>10593</v>
      </c>
      <c r="BP280" s="152">
        <f t="shared" ref="BP280" si="404">SUM(BP281:BP282)</f>
        <v>11214</v>
      </c>
      <c r="BQ280" s="152">
        <f t="shared" ref="BQ280" si="405">SUM(BQ281:BQ282)</f>
        <v>11888</v>
      </c>
      <c r="BR280" s="152">
        <f t="shared" ref="BR280" si="406">SUM(BR281:BR282)</f>
        <v>12505</v>
      </c>
      <c r="BS280" s="152">
        <f t="shared" ref="BS280" si="407">SUM(BS281:BS282)</f>
        <v>13061</v>
      </c>
      <c r="BT280" s="152">
        <f t="shared" ref="BT280" si="408">SUM(BT281:BT282)</f>
        <v>13902</v>
      </c>
      <c r="BU280" s="152">
        <f t="shared" ref="BU280" si="409">SUM(BU281:BU282)</f>
        <v>14697</v>
      </c>
      <c r="BV280" s="152">
        <f t="shared" ref="BV280" si="410">SUM(BV281:BV282)</f>
        <v>15526</v>
      </c>
      <c r="BW280" s="152">
        <f t="shared" ref="BW280" si="411">SUM(BW281:BW282)</f>
        <v>16534</v>
      </c>
      <c r="BX280" s="152">
        <f t="shared" ref="BX280" si="412">SUM(BX281:BX282)</f>
        <v>17453</v>
      </c>
      <c r="BY280" s="152">
        <f t="shared" ref="BY280" si="413">SUM(BY281:BY282)</f>
        <v>19437</v>
      </c>
      <c r="BZ280" s="152">
        <f t="shared" ref="BZ280" si="414">SUM(BZ281:BZ282)</f>
        <v>20075</v>
      </c>
      <c r="CA280" s="152">
        <f t="shared" ref="CA280" si="415">SUM(CA281:CA282)</f>
        <v>20793</v>
      </c>
      <c r="CB280" s="152">
        <f t="shared" ref="CB280" si="416">SUM(CB281:CB282)</f>
        <v>21661</v>
      </c>
      <c r="CC280" s="152">
        <f t="shared" ref="CC280" si="417">SUM(CC281:CC282)</f>
        <v>22561</v>
      </c>
      <c r="CD280" s="152">
        <f t="shared" ref="CD280" si="418">SUM(CD281:CD282)</f>
        <v>23377</v>
      </c>
      <c r="CE280" s="152">
        <f t="shared" ref="CE280" si="419">SUM(CE281:CE282)</f>
        <v>24313</v>
      </c>
      <c r="CF280" s="152">
        <f t="shared" ref="CF280" si="420">SUM(CF281:CF282)</f>
        <v>25202</v>
      </c>
      <c r="CG280" s="152">
        <f t="shared" ref="CG280" si="421">SUM(CG281:CG282)</f>
        <v>25746</v>
      </c>
      <c r="CH280" s="152">
        <f t="shared" ref="CH280" si="422">SUM(CH281:CH282)</f>
        <v>26497</v>
      </c>
      <c r="CI280" s="152">
        <f t="shared" ref="CI280" si="423">SUM(CI281:CI282)</f>
        <v>27316</v>
      </c>
      <c r="CJ280" s="152">
        <f t="shared" ref="CJ280" si="424">SUM(CJ281:CJ282)</f>
        <v>28290</v>
      </c>
      <c r="CK280" s="152">
        <f t="shared" ref="CK280" si="425">SUM(CK281:CK282)</f>
        <v>29228</v>
      </c>
      <c r="CL280" s="152">
        <f t="shared" ref="CL280" si="426">SUM(CL281:CL282)</f>
        <v>30413</v>
      </c>
      <c r="CM280" s="152">
        <f t="shared" ref="CM280" si="427">SUM(CM281:CM282)</f>
        <v>31425</v>
      </c>
      <c r="CN280" s="152">
        <f t="shared" ref="CN280" si="428">SUM(CN281:CN282)</f>
        <v>32250</v>
      </c>
      <c r="CO280" s="152">
        <f t="shared" ref="CO280" si="429">SUM(CO281:CO282)</f>
        <v>33027</v>
      </c>
      <c r="CP280" s="152">
        <f t="shared" ref="CP280" si="430">SUM(CP281:CP282)</f>
        <v>34271</v>
      </c>
      <c r="CQ280" s="152">
        <f t="shared" ref="CQ280" si="431">SUM(CQ281:CQ282)</f>
        <v>35390</v>
      </c>
      <c r="CR280" s="152">
        <f t="shared" ref="CR280" si="432">SUM(CR281:CR282)</f>
        <v>36392</v>
      </c>
      <c r="CS280" s="152">
        <f t="shared" ref="CS280" si="433">SUM(CS281:CS282)</f>
        <v>37698</v>
      </c>
      <c r="CT280" s="152">
        <f t="shared" ref="CT280" si="434">SUM(CT281:CT282)</f>
        <v>38833</v>
      </c>
      <c r="CU280" s="152">
        <f t="shared" ref="CU280" si="435">SUM(CU281:CU282)</f>
        <v>39773</v>
      </c>
      <c r="CV280" s="152">
        <f t="shared" ref="CV280" si="436">SUM(CV281:CV282)</f>
        <v>40728</v>
      </c>
      <c r="CW280" s="152">
        <f t="shared" ref="CW280" si="437">SUM(CW281:CW282)</f>
        <v>42048</v>
      </c>
      <c r="CX280" s="152">
        <f t="shared" ref="CX280" si="438">SUM(CX281:CX282)</f>
        <v>43286</v>
      </c>
      <c r="CY280" s="152">
        <f t="shared" ref="CY280" si="439">SUM(CY281:CY282)</f>
        <v>45048</v>
      </c>
      <c r="CZ280" s="152">
        <f t="shared" ref="CZ280" si="440">SUM(CZ281:CZ282)</f>
        <v>46906</v>
      </c>
      <c r="DA280" s="152">
        <f t="shared" ref="DA280" si="441">SUM(DA281:DA282)</f>
        <v>48198</v>
      </c>
      <c r="DB280" s="152">
        <f t="shared" ref="DB280" si="442">SUM(DB281:DB282)</f>
        <v>49430</v>
      </c>
      <c r="DC280" s="152">
        <f t="shared" ref="DC280" si="443">SUM(DC281:DC282)</f>
        <v>50874</v>
      </c>
      <c r="DD280" s="152">
        <f t="shared" ref="DD280" si="444">SUM(DD281:DD282)</f>
        <v>52416</v>
      </c>
      <c r="DE280" s="152">
        <f t="shared" ref="DE280" si="445">SUM(DE281:DE282)</f>
        <v>54173</v>
      </c>
      <c r="DF280" s="152">
        <f t="shared" ref="DF280" si="446">SUM(DF281:DF282)</f>
        <v>56042</v>
      </c>
      <c r="DG280" s="152">
        <f t="shared" ref="DG280" si="447">SUM(DG281:DG282)</f>
        <v>57787</v>
      </c>
      <c r="DH280" s="152">
        <f t="shared" ref="DH280" si="448">SUM(DH281:DH282)</f>
        <v>59197</v>
      </c>
      <c r="DI280" s="152">
        <f t="shared" ref="DI280" si="449">SUM(DI281:DI282)</f>
        <v>60436</v>
      </c>
      <c r="DJ280" s="152">
        <f t="shared" ref="DJ280" si="450">SUM(DJ281:DJ282)</f>
        <v>61807</v>
      </c>
      <c r="DK280" s="152">
        <f t="shared" ref="DK280" si="451">SUM(DK281:DK282)</f>
        <v>63821</v>
      </c>
      <c r="DL280" s="152">
        <f t="shared" ref="DL280" si="452">SUM(DL281:DL282)</f>
        <v>66158</v>
      </c>
      <c r="DM280" s="152">
        <f t="shared" ref="DM280" si="453">SUM(DM281:DM282)</f>
        <v>68006</v>
      </c>
      <c r="DN280" s="152">
        <f t="shared" ref="DN280" si="454">SUM(DN281:DN282)</f>
        <v>71157</v>
      </c>
      <c r="DO280" s="152">
        <f t="shared" ref="DO280" si="455">SUM(DO281:DO282)</f>
        <v>73123</v>
      </c>
      <c r="DP280" s="152">
        <f t="shared" ref="DP280" si="456">SUM(DP281:DP282)</f>
        <v>74346</v>
      </c>
      <c r="DQ280" s="152">
        <f t="shared" ref="DQ280" si="457">SUM(DQ281:DQ282)</f>
        <v>75766</v>
      </c>
      <c r="DR280" s="152">
        <f t="shared" ref="DR280" si="458">SUM(DR281:DR282)</f>
        <v>77843</v>
      </c>
      <c r="DS280" s="152">
        <f t="shared" ref="DS280" si="459">SUM(DS281:DS282)</f>
        <v>80317</v>
      </c>
      <c r="DT280" s="152">
        <f t="shared" ref="DT280" si="460">SUM(DT281:DT282)</f>
        <v>82638</v>
      </c>
      <c r="DU280" s="152">
        <f t="shared" ref="DU280" si="461">SUM(DU281:DU282)</f>
        <v>84891</v>
      </c>
      <c r="DV280" s="152">
        <f t="shared" ref="DV280" si="462">SUM(DV281:DV282)</f>
        <v>86612</v>
      </c>
      <c r="DW280" s="152">
        <f t="shared" ref="DW280" si="463">SUM(DW281:DW282)</f>
        <v>88352</v>
      </c>
      <c r="DX280" s="152">
        <f t="shared" ref="DX280" si="464">SUM(DX281:DX282)</f>
        <v>89695</v>
      </c>
      <c r="DY280" s="152">
        <f t="shared" ref="DY280" si="465">SUM(DY281:DY282)</f>
        <v>91744</v>
      </c>
      <c r="DZ280" s="152">
        <f t="shared" ref="DZ280" si="466">SUM(DZ281:DZ282)</f>
        <v>93743</v>
      </c>
      <c r="EA280" s="152">
        <f t="shared" ref="EA280" si="467">SUM(EA281:EA282)</f>
        <v>95758</v>
      </c>
      <c r="EB280" s="152">
        <f t="shared" ref="EB280" si="468">SUM(EB281:EB282)</f>
        <v>97602</v>
      </c>
      <c r="EC280" s="152">
        <f t="shared" ref="EC280" si="469">SUM(EC281:EC282)</f>
        <v>98922</v>
      </c>
      <c r="ED280" s="152">
        <f t="shared" ref="ED280" si="470">SUM(ED281:ED282)</f>
        <v>99841</v>
      </c>
      <c r="EE280" s="152">
        <f t="shared" ref="EE280" si="471">SUM(EE281:EE282)</f>
        <v>101377</v>
      </c>
      <c r="EF280" s="152">
        <f t="shared" ref="EF280" si="472">SUM(EF281:EF282)</f>
        <v>103069</v>
      </c>
      <c r="EG280" s="152">
        <f t="shared" ref="EG280" si="473">SUM(EG281:EG282)</f>
        <v>105048</v>
      </c>
      <c r="EH280" s="152">
        <f t="shared" ref="EH280" si="474">SUM(EH281:EH282)</f>
        <v>107180</v>
      </c>
      <c r="EI280" s="152">
        <f t="shared" ref="EI280" si="475">SUM(EI281:EI282)</f>
        <v>108940</v>
      </c>
      <c r="EJ280" s="152">
        <f t="shared" ref="EJ280" si="476">SUM(EJ281:EJ282)</f>
        <v>110391</v>
      </c>
      <c r="EK280" s="152">
        <f t="shared" ref="EK280" si="477">SUM(EK281:EK282)</f>
        <v>111565</v>
      </c>
      <c r="EL280" s="152">
        <f t="shared" ref="EL280" si="478">SUM(EL281:EL282)</f>
        <v>112842</v>
      </c>
      <c r="EM280" s="152">
        <f t="shared" ref="EM280" si="479">SUM(EM281:EM282)</f>
        <v>114439</v>
      </c>
      <c r="EN280" s="152">
        <f t="shared" ref="EN280" si="480">SUM(EN281:EN282)</f>
        <v>116319</v>
      </c>
      <c r="EO280" s="152">
        <f t="shared" ref="EO280" si="481">SUM(EO281:EO282)</f>
        <v>118185</v>
      </c>
      <c r="EP280" s="152">
        <f t="shared" ref="EP280" si="482">SUM(EP281:EP282)</f>
        <v>120416</v>
      </c>
      <c r="EQ280" s="152">
        <f t="shared" ref="EQ280" si="483">SUM(EQ281:EQ282)</f>
        <v>121883</v>
      </c>
      <c r="ER280" s="150">
        <v>192929</v>
      </c>
      <c r="ES280" s="150">
        <v>195482</v>
      </c>
      <c r="ET280" s="150">
        <v>198677</v>
      </c>
      <c r="EU280" s="150">
        <v>202121</v>
      </c>
      <c r="EV280" s="150">
        <v>204412</v>
      </c>
      <c r="EW280" s="150">
        <v>209953</v>
      </c>
      <c r="EX280" s="150">
        <v>213369</v>
      </c>
      <c r="EY280" s="150">
        <v>215365</v>
      </c>
      <c r="EZ280" s="67"/>
      <c r="FA280" s="67"/>
      <c r="FB280"/>
    </row>
    <row r="281" spans="1:164" s="41" customFormat="1" x14ac:dyDescent="0.25">
      <c r="A281" s="556"/>
      <c r="B281" s="556"/>
      <c r="C281" s="6" t="s">
        <v>2331</v>
      </c>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150">
        <v>71508</v>
      </c>
      <c r="ES281" s="476"/>
      <c r="ET281" s="476"/>
      <c r="EU281" s="476"/>
      <c r="EV281" s="476"/>
      <c r="EW281" s="476"/>
      <c r="EX281" s="476"/>
      <c r="EY281" s="476"/>
      <c r="EZ281" s="556"/>
      <c r="FA281" s="556"/>
      <c r="FB281" s="556"/>
    </row>
    <row r="282" spans="1:164" s="41" customFormat="1" x14ac:dyDescent="0.25">
      <c r="A282" s="556"/>
      <c r="B282" s="556"/>
      <c r="C282" s="6" t="s">
        <v>2332</v>
      </c>
      <c r="D282" s="7"/>
      <c r="E282" s="7"/>
      <c r="F282" s="7"/>
      <c r="G282" s="150">
        <v>6</v>
      </c>
      <c r="H282" s="150">
        <v>7</v>
      </c>
      <c r="I282" s="150">
        <v>11</v>
      </c>
      <c r="J282" s="150">
        <v>11</v>
      </c>
      <c r="K282" s="150">
        <v>16</v>
      </c>
      <c r="L282" s="150">
        <v>16</v>
      </c>
      <c r="M282" s="150">
        <v>16</v>
      </c>
      <c r="N282" s="150">
        <v>16</v>
      </c>
      <c r="O282" s="150">
        <v>26</v>
      </c>
      <c r="P282" s="150">
        <v>26</v>
      </c>
      <c r="Q282" s="150">
        <v>31</v>
      </c>
      <c r="R282" s="150">
        <v>34</v>
      </c>
      <c r="S282" s="150">
        <v>38</v>
      </c>
      <c r="T282" s="150">
        <v>38</v>
      </c>
      <c r="U282" s="150">
        <v>41</v>
      </c>
      <c r="V282" s="150">
        <v>57</v>
      </c>
      <c r="W282" s="150">
        <v>82</v>
      </c>
      <c r="X282" s="150">
        <v>106</v>
      </c>
      <c r="Y282" s="150">
        <v>148</v>
      </c>
      <c r="Z282" s="150">
        <v>200</v>
      </c>
      <c r="AA282" s="150">
        <v>224</v>
      </c>
      <c r="AB282" s="150">
        <v>252</v>
      </c>
      <c r="AC282" s="150">
        <v>264</v>
      </c>
      <c r="AD282" s="150">
        <v>276</v>
      </c>
      <c r="AE282" s="150">
        <v>306</v>
      </c>
      <c r="AF282" s="150">
        <v>327</v>
      </c>
      <c r="AG282" s="150">
        <v>368</v>
      </c>
      <c r="AH282" s="150">
        <v>382</v>
      </c>
      <c r="AI282" s="150">
        <v>393</v>
      </c>
      <c r="AJ282" s="150">
        <v>404</v>
      </c>
      <c r="AK282" s="150">
        <v>412</v>
      </c>
      <c r="AL282" s="150">
        <v>437</v>
      </c>
      <c r="AM282" s="150">
        <v>470</v>
      </c>
      <c r="AN282" s="150">
        <v>500</v>
      </c>
      <c r="AO282" s="150">
        <v>630</v>
      </c>
      <c r="AP282" s="150">
        <v>698</v>
      </c>
      <c r="AQ282" s="150">
        <v>815</v>
      </c>
      <c r="AR282" s="150">
        <v>914</v>
      </c>
      <c r="AS282" s="150">
        <v>1043</v>
      </c>
      <c r="AT282" s="150">
        <v>1250</v>
      </c>
      <c r="AU282" s="150">
        <v>1514</v>
      </c>
      <c r="AV282" s="150">
        <v>1664</v>
      </c>
      <c r="AW282" s="150">
        <v>1939</v>
      </c>
      <c r="AX282" s="150">
        <v>2078</v>
      </c>
      <c r="AY282" s="150">
        <v>2207</v>
      </c>
      <c r="AZ282" s="150">
        <v>2280</v>
      </c>
      <c r="BA282" s="150">
        <v>2832</v>
      </c>
      <c r="BB282" s="150">
        <v>3229</v>
      </c>
      <c r="BC282" s="150">
        <v>3594</v>
      </c>
      <c r="BD282" s="150">
        <v>4087</v>
      </c>
      <c r="BE282" s="150">
        <v>4724</v>
      </c>
      <c r="BF282" s="150">
        <v>5051</v>
      </c>
      <c r="BG282" s="150">
        <v>5864</v>
      </c>
      <c r="BH282" s="150">
        <v>6506</v>
      </c>
      <c r="BI282" s="150">
        <v>7228</v>
      </c>
      <c r="BJ282" s="150">
        <v>7886</v>
      </c>
      <c r="BK282" s="150">
        <v>8263</v>
      </c>
      <c r="BL282" s="150">
        <v>8865</v>
      </c>
      <c r="BM282" s="150">
        <v>9384</v>
      </c>
      <c r="BN282" s="150">
        <v>9957</v>
      </c>
      <c r="BO282" s="150">
        <v>10593</v>
      </c>
      <c r="BP282" s="150">
        <v>11214</v>
      </c>
      <c r="BQ282" s="150">
        <v>11888</v>
      </c>
      <c r="BR282" s="150">
        <v>12505</v>
      </c>
      <c r="BS282" s="150">
        <v>13061</v>
      </c>
      <c r="BT282" s="150">
        <v>13902</v>
      </c>
      <c r="BU282" s="150">
        <v>14697</v>
      </c>
      <c r="BV282" s="150">
        <v>15526</v>
      </c>
      <c r="BW282" s="150">
        <v>16534</v>
      </c>
      <c r="BX282" s="150">
        <v>17453</v>
      </c>
      <c r="BY282" s="150">
        <v>19437</v>
      </c>
      <c r="BZ282" s="150">
        <v>20075</v>
      </c>
      <c r="CA282" s="150">
        <v>20793</v>
      </c>
      <c r="CB282" s="150">
        <v>21661</v>
      </c>
      <c r="CC282" s="150">
        <v>22561</v>
      </c>
      <c r="CD282" s="150">
        <v>23377</v>
      </c>
      <c r="CE282" s="150">
        <v>24313</v>
      </c>
      <c r="CF282" s="150">
        <v>25202</v>
      </c>
      <c r="CG282" s="150">
        <v>25746</v>
      </c>
      <c r="CH282" s="150">
        <v>26497</v>
      </c>
      <c r="CI282" s="150">
        <v>27316</v>
      </c>
      <c r="CJ282" s="150">
        <v>28290</v>
      </c>
      <c r="CK282" s="150">
        <v>29228</v>
      </c>
      <c r="CL282" s="150">
        <v>30413</v>
      </c>
      <c r="CM282" s="150">
        <v>31425</v>
      </c>
      <c r="CN282" s="150">
        <v>32250</v>
      </c>
      <c r="CO282" s="150">
        <v>33027</v>
      </c>
      <c r="CP282" s="150">
        <v>34271</v>
      </c>
      <c r="CQ282" s="150">
        <v>35390</v>
      </c>
      <c r="CR282" s="150">
        <v>36392</v>
      </c>
      <c r="CS282" s="150">
        <v>37698</v>
      </c>
      <c r="CT282" s="150">
        <v>38833</v>
      </c>
      <c r="CU282" s="150">
        <v>39773</v>
      </c>
      <c r="CV282" s="150">
        <v>40728</v>
      </c>
      <c r="CW282" s="150">
        <v>42048</v>
      </c>
      <c r="CX282" s="150">
        <v>43286</v>
      </c>
      <c r="CY282" s="150">
        <v>45048</v>
      </c>
      <c r="CZ282" s="150">
        <v>46906</v>
      </c>
      <c r="DA282" s="150">
        <v>48198</v>
      </c>
      <c r="DB282" s="150">
        <v>49430</v>
      </c>
      <c r="DC282" s="150">
        <v>50874</v>
      </c>
      <c r="DD282" s="150">
        <v>52416</v>
      </c>
      <c r="DE282" s="150">
        <v>54173</v>
      </c>
      <c r="DF282" s="150">
        <v>56042</v>
      </c>
      <c r="DG282" s="150">
        <v>57787</v>
      </c>
      <c r="DH282" s="150">
        <v>59197</v>
      </c>
      <c r="DI282" s="150">
        <v>60436</v>
      </c>
      <c r="DJ282" s="150">
        <v>61807</v>
      </c>
      <c r="DK282" s="150">
        <v>63821</v>
      </c>
      <c r="DL282" s="150">
        <v>66158</v>
      </c>
      <c r="DM282" s="150">
        <v>68006</v>
      </c>
      <c r="DN282" s="150">
        <v>71157</v>
      </c>
      <c r="DO282" s="150">
        <v>73123</v>
      </c>
      <c r="DP282" s="150">
        <v>74346</v>
      </c>
      <c r="DQ282" s="150">
        <v>75766</v>
      </c>
      <c r="DR282" s="150">
        <v>77843</v>
      </c>
      <c r="DS282" s="150">
        <v>80317</v>
      </c>
      <c r="DT282" s="150">
        <v>82638</v>
      </c>
      <c r="DU282" s="150">
        <v>84891</v>
      </c>
      <c r="DV282" s="150">
        <v>86612</v>
      </c>
      <c r="DW282" s="150">
        <v>88352</v>
      </c>
      <c r="DX282" s="150">
        <v>89695</v>
      </c>
      <c r="DY282" s="150">
        <v>91744</v>
      </c>
      <c r="DZ282" s="150">
        <v>93743</v>
      </c>
      <c r="EA282" s="150">
        <v>95758</v>
      </c>
      <c r="EB282" s="150">
        <v>97602</v>
      </c>
      <c r="EC282" s="150">
        <v>98922</v>
      </c>
      <c r="ED282" s="150">
        <v>99841</v>
      </c>
      <c r="EE282" s="150">
        <v>101377</v>
      </c>
      <c r="EF282" s="150">
        <v>103069</v>
      </c>
      <c r="EG282" s="150">
        <v>105048</v>
      </c>
      <c r="EH282" s="150">
        <v>107180</v>
      </c>
      <c r="EI282" s="150">
        <v>108940</v>
      </c>
      <c r="EJ282" s="150">
        <v>110391</v>
      </c>
      <c r="EK282" s="150">
        <v>111565</v>
      </c>
      <c r="EL282" s="150">
        <v>112842</v>
      </c>
      <c r="EM282" s="150">
        <v>114439</v>
      </c>
      <c r="EN282" s="150">
        <v>116319</v>
      </c>
      <c r="EO282" s="150">
        <v>118185</v>
      </c>
      <c r="EP282" s="150">
        <v>120416</v>
      </c>
      <c r="EQ282" s="150">
        <v>121883</v>
      </c>
      <c r="ER282" s="152">
        <f>ER280-ER281</f>
        <v>121421</v>
      </c>
      <c r="ES282" s="476"/>
      <c r="ET282" s="476"/>
      <c r="EU282" s="476"/>
      <c r="EV282" s="476"/>
      <c r="EW282" s="476"/>
      <c r="EX282" s="476"/>
      <c r="EY282" s="476"/>
      <c r="EZ282" s="556"/>
      <c r="FA282" s="556"/>
      <c r="FB282" s="556"/>
    </row>
    <row r="283" spans="1:164" s="41" customFormat="1" x14ac:dyDescent="0.25">
      <c r="A283"/>
      <c r="B283"/>
      <c r="C283" s="6" t="s">
        <v>517</v>
      </c>
      <c r="D283" s="7"/>
      <c r="E283" s="7"/>
      <c r="F283" s="152">
        <f t="shared" ref="F283" si="484">SUM(F284:F285)</f>
        <v>0</v>
      </c>
      <c r="G283" s="152">
        <f t="shared" ref="G283" si="485">SUM(G284:G285)</f>
        <v>0</v>
      </c>
      <c r="H283" s="152">
        <f t="shared" ref="H283" si="486">SUM(H284:H285)</f>
        <v>0</v>
      </c>
      <c r="I283" s="152">
        <f t="shared" ref="I283" si="487">SUM(I284:I285)</f>
        <v>0</v>
      </c>
      <c r="J283" s="152">
        <f>SUM(J284:J285)</f>
        <v>0</v>
      </c>
      <c r="K283" s="152">
        <f t="shared" ref="K283" si="488">SUM(K284:K285)</f>
        <v>0</v>
      </c>
      <c r="L283" s="152">
        <f t="shared" ref="L283" si="489">SUM(L284:L285)</f>
        <v>0</v>
      </c>
      <c r="M283" s="152">
        <f t="shared" ref="M283" si="490">SUM(M284:M285)</f>
        <v>0</v>
      </c>
      <c r="N283" s="152">
        <f t="shared" ref="N283" si="491">SUM(N284:N285)</f>
        <v>0</v>
      </c>
      <c r="O283" s="152">
        <f t="shared" ref="O283" si="492">SUM(O284:O285)</f>
        <v>0</v>
      </c>
      <c r="P283" s="152">
        <f t="shared" ref="P283" si="493">SUM(P284:P285)</f>
        <v>0</v>
      </c>
      <c r="Q283" s="152">
        <f t="shared" ref="Q283" si="494">SUM(Q284:Q285)</f>
        <v>0</v>
      </c>
      <c r="R283" s="152">
        <f t="shared" ref="R283" si="495">SUM(R284:R285)</f>
        <v>0</v>
      </c>
      <c r="S283" s="152">
        <f t="shared" ref="S283" si="496">SUM(S284:S285)</f>
        <v>0</v>
      </c>
      <c r="T283" s="152">
        <f t="shared" ref="T283" si="497">SUM(T284:T285)</f>
        <v>0</v>
      </c>
      <c r="U283" s="152">
        <f t="shared" ref="U283" si="498">SUM(U284:U285)</f>
        <v>0</v>
      </c>
      <c r="V283" s="152">
        <f t="shared" ref="V283" si="499">SUM(V284:V285)</f>
        <v>0</v>
      </c>
      <c r="W283" s="152">
        <f t="shared" ref="W283" si="500">SUM(W284:W285)</f>
        <v>0</v>
      </c>
      <c r="X283" s="152">
        <f t="shared" ref="X283" si="501">SUM(X284:X285)</f>
        <v>0</v>
      </c>
      <c r="Y283" s="152">
        <f t="shared" ref="Y283" si="502">SUM(Y284:Y285)</f>
        <v>0</v>
      </c>
      <c r="Z283" s="152">
        <f t="shared" ref="Z283" si="503">SUM(Z284:Z285)</f>
        <v>0</v>
      </c>
      <c r="AA283" s="152">
        <f t="shared" ref="AA283" si="504">SUM(AA284:AA285)</f>
        <v>0</v>
      </c>
      <c r="AB283" s="152">
        <f t="shared" ref="AB283" si="505">SUM(AB284:AB285)</f>
        <v>0</v>
      </c>
      <c r="AC283" s="152">
        <f t="shared" ref="AC283" si="506">SUM(AC284:AC285)</f>
        <v>0</v>
      </c>
      <c r="AD283" s="152">
        <f t="shared" ref="AD283" si="507">SUM(AD284:AD285)</f>
        <v>0</v>
      </c>
      <c r="AE283" s="152">
        <f t="shared" ref="AE283" si="508">SUM(AE284:AE285)</f>
        <v>0</v>
      </c>
      <c r="AF283" s="152">
        <f t="shared" ref="AF283" si="509">SUM(AF284:AF285)</f>
        <v>0</v>
      </c>
      <c r="AG283" s="152">
        <f t="shared" ref="AG283" si="510">SUM(AG284:AG285)</f>
        <v>0</v>
      </c>
      <c r="AH283" s="152">
        <f t="shared" ref="AH283" si="511">SUM(AH284:AH285)</f>
        <v>0</v>
      </c>
      <c r="AI283" s="152">
        <f t="shared" ref="AI283" si="512">SUM(AI284:AI285)</f>
        <v>0</v>
      </c>
      <c r="AJ283" s="152">
        <f t="shared" ref="AJ283" si="513">SUM(AJ284:AJ285)</f>
        <v>0</v>
      </c>
      <c r="AK283" s="152">
        <f t="shared" ref="AK283" si="514">SUM(AK284:AK285)</f>
        <v>0</v>
      </c>
      <c r="AL283" s="152">
        <f t="shared" ref="AL283" si="515">SUM(AL284:AL285)</f>
        <v>0</v>
      </c>
      <c r="AM283" s="152">
        <f t="shared" ref="AM283" si="516">SUM(AM284:AM285)</f>
        <v>0</v>
      </c>
      <c r="AN283" s="152">
        <f t="shared" ref="AN283" si="517">SUM(AN284:AN285)</f>
        <v>0</v>
      </c>
      <c r="AO283" s="152">
        <f t="shared" ref="AO283" si="518">SUM(AO284:AO285)</f>
        <v>0</v>
      </c>
      <c r="AP283" s="152">
        <f t="shared" ref="AP283" si="519">SUM(AP284:AP285)</f>
        <v>0</v>
      </c>
      <c r="AQ283" s="152">
        <f t="shared" ref="AQ283" si="520">SUM(AQ284:AQ285)</f>
        <v>1</v>
      </c>
      <c r="AR283" s="152">
        <f t="shared" ref="AR283" si="521">SUM(AR284:AR285)</f>
        <v>1</v>
      </c>
      <c r="AS283" s="152">
        <f t="shared" ref="AS283" si="522">SUM(AS284:AS285)</f>
        <v>3</v>
      </c>
      <c r="AT283" s="152">
        <f t="shared" ref="AT283" si="523">SUM(AT284:AT285)</f>
        <v>6</v>
      </c>
      <c r="AU283" s="152">
        <f t="shared" ref="AU283" si="524">SUM(AU284:AU285)</f>
        <v>11</v>
      </c>
      <c r="AV283" s="152">
        <f t="shared" ref="AV283" si="525">SUM(AV284:AV285)</f>
        <v>16</v>
      </c>
      <c r="AW283" s="152">
        <f t="shared" ref="AW283" si="526">SUM(AW284:AW285)</f>
        <v>18</v>
      </c>
      <c r="AX283" s="152">
        <f t="shared" ref="AX283" si="527">SUM(AX284:AX285)</f>
        <v>23</v>
      </c>
      <c r="AY283" s="152">
        <f t="shared" ref="AY283" si="528">SUM(AY284:AY285)</f>
        <v>27</v>
      </c>
      <c r="AZ283" s="152">
        <f t="shared" ref="AZ283" si="529">SUM(AZ284:AZ285)</f>
        <v>36</v>
      </c>
      <c r="BA283" s="152">
        <f t="shared" ref="BA283" si="530">SUM(BA284:BA285)</f>
        <v>60</v>
      </c>
      <c r="BB283" s="152">
        <f t="shared" ref="BB283" si="531">SUM(BB284:BB285)</f>
        <v>85</v>
      </c>
      <c r="BC283" s="152">
        <f t="shared" ref="BC283" si="532">SUM(BC284:BC285)</f>
        <v>121</v>
      </c>
      <c r="BD283" s="152">
        <f t="shared" ref="BD283" si="533">SUM(BD284:BD285)</f>
        <v>153</v>
      </c>
      <c r="BE283" s="152">
        <f t="shared" ref="BE283" si="534">SUM(BE284:BE285)</f>
        <v>171</v>
      </c>
      <c r="BF283" s="152">
        <f t="shared" ref="BF283" si="535">SUM(BF284:BF285)</f>
        <v>195</v>
      </c>
      <c r="BG283" s="152">
        <f t="shared" ref="BG283" si="536">SUM(BG284:BG285)</f>
        <v>227</v>
      </c>
      <c r="BH283" s="152">
        <f t="shared" ref="BH283" si="537">SUM(BH284:BH285)</f>
        <v>266</v>
      </c>
      <c r="BI283" s="152">
        <f t="shared" ref="BI283" si="538">SUM(BI284:BI285)</f>
        <v>322</v>
      </c>
      <c r="BJ283" s="152">
        <f t="shared" ref="BJ283" si="539">SUM(BJ284:BJ285)</f>
        <v>373</v>
      </c>
      <c r="BK283" s="152">
        <f t="shared" ref="BK283" si="540">SUM(BK284:BK285)</f>
        <v>416</v>
      </c>
      <c r="BL283" s="152">
        <f t="shared" ref="BL283" si="541">SUM(BL284:BL285)</f>
        <v>499</v>
      </c>
      <c r="BM283" s="152">
        <f t="shared" ref="BM283" si="542">SUM(BM284:BM285)</f>
        <v>584</v>
      </c>
      <c r="BN283" s="152">
        <f t="shared" ref="BN283" si="543">SUM(BN284:BN285)</f>
        <v>719</v>
      </c>
      <c r="BO283" s="152">
        <f t="shared" ref="BO283" si="544">SUM(BO284:BO285)</f>
        <v>894</v>
      </c>
      <c r="BP283" s="152">
        <f t="shared" ref="BP283" si="545">SUM(BP284:BP285)</f>
        <v>1059</v>
      </c>
      <c r="BQ283" s="152">
        <f t="shared" ref="BQ283" si="546">SUM(BQ284:BQ285)</f>
        <v>1245</v>
      </c>
      <c r="BR283" s="152">
        <f t="shared" ref="BR283" si="547">SUM(BR284:BR285)</f>
        <v>1384</v>
      </c>
      <c r="BS283" s="152">
        <f t="shared" ref="BS283" si="548">SUM(BS284:BS285)</f>
        <v>1563</v>
      </c>
      <c r="BT283" s="152">
        <f t="shared" ref="BT283" si="549">SUM(BT284:BT285)</f>
        <v>1993</v>
      </c>
      <c r="BU283" s="152">
        <f t="shared" ref="BU283" si="550">SUM(BU284:BU285)</f>
        <v>2310</v>
      </c>
      <c r="BV283" s="152">
        <f t="shared" ref="BV283" si="551">SUM(BV284:BV285)</f>
        <v>2602</v>
      </c>
      <c r="BW283" s="152">
        <f t="shared" ref="BW283" si="552">SUM(BW284:BW285)</f>
        <v>3001</v>
      </c>
      <c r="BX283" s="152">
        <f t="shared" ref="BX283" si="553">SUM(BX284:BX285)</f>
        <v>3345</v>
      </c>
      <c r="BY283" s="152">
        <f t="shared" ref="BY283" si="554">SUM(BY284:BY285)</f>
        <v>3706</v>
      </c>
      <c r="BZ283" s="152">
        <f t="shared" ref="BZ283" si="555">SUM(BZ284:BZ285)</f>
        <v>3961</v>
      </c>
      <c r="CA283" s="152">
        <f t="shared" ref="CA283" si="556">SUM(CA284:CA285)</f>
        <v>4229</v>
      </c>
      <c r="CB283" s="152">
        <f t="shared" ref="CB283" si="557">SUM(CB284:CB285)</f>
        <v>4565</v>
      </c>
      <c r="CC283" s="152">
        <f t="shared" ref="CC283" si="558">SUM(CC284:CC285)</f>
        <v>4957</v>
      </c>
      <c r="CD283" s="152">
        <f t="shared" ref="CD283" si="559">SUM(CD284:CD285)</f>
        <v>5275</v>
      </c>
      <c r="CE283" s="152">
        <f t="shared" ref="CE283" si="560">SUM(CE284:CE285)</f>
        <v>5590</v>
      </c>
      <c r="CF283" s="152">
        <f t="shared" ref="CF283" si="561">SUM(CF284:CF285)</f>
        <v>5912</v>
      </c>
      <c r="CG283" s="152">
        <f t="shared" ref="CG283" si="562">SUM(CG284:CG285)</f>
        <v>6067</v>
      </c>
      <c r="CH283" s="152">
        <f t="shared" ref="CH283" si="563">SUM(CH284:CH285)</f>
        <v>6358</v>
      </c>
      <c r="CI283" s="152">
        <f t="shared" ref="CI283" si="564">SUM(CI284:CI285)</f>
        <v>6748</v>
      </c>
      <c r="CJ283" s="152">
        <f t="shared" ref="CJ283" si="565">SUM(CJ284:CJ285)</f>
        <v>7102</v>
      </c>
      <c r="CK283" s="152">
        <f t="shared" ref="CK283" si="566">SUM(CK284:CK285)</f>
        <v>7409</v>
      </c>
      <c r="CL283" s="152">
        <f t="shared" ref="CL283" si="567">SUM(CL284:CL285)</f>
        <v>7820</v>
      </c>
      <c r="CM283" s="152">
        <f t="shared" ref="CM283" si="568">SUM(CM284:CM285)</f>
        <v>8187</v>
      </c>
      <c r="CN283" s="152">
        <f t="shared" ref="CN283" si="569">SUM(CN284:CN285)</f>
        <v>8450</v>
      </c>
      <c r="CO283" s="152">
        <f t="shared" ref="CO283" si="570">SUM(CO284:CO285)</f>
        <v>8672</v>
      </c>
      <c r="CP283" s="152">
        <f t="shared" ref="CP283" si="571">SUM(CP284:CP285)</f>
        <v>9038</v>
      </c>
      <c r="CQ283" s="152">
        <f t="shared" ref="CQ283" si="572">SUM(CQ284:CQ285)</f>
        <v>9409</v>
      </c>
      <c r="CR283" s="152">
        <f t="shared" ref="CR283" si="573">SUM(CR284:CR285)</f>
        <v>9697</v>
      </c>
      <c r="CS283" s="152">
        <f t="shared" ref="CS283" si="574">SUM(CS284:CS285)</f>
        <v>10051</v>
      </c>
      <c r="CT283" s="152">
        <f t="shared" ref="CT283" si="575">SUM(CT284:CT285)</f>
        <v>10324</v>
      </c>
      <c r="CU283" s="152">
        <f t="shared" ref="CU283" si="576">SUM(CU284:CU285)</f>
        <v>10521</v>
      </c>
      <c r="CV283" s="152">
        <f t="shared" ref="CV283" si="577">SUM(CV284:CV285)</f>
        <v>10721</v>
      </c>
      <c r="CW283" s="152">
        <f t="shared" ref="CW283" si="578">SUM(CW284:CW285)</f>
        <v>11034</v>
      </c>
      <c r="CX283" s="152">
        <f t="shared" ref="CX283" si="579">SUM(CX284:CX285)</f>
        <v>11353</v>
      </c>
      <c r="CY283" s="152">
        <f t="shared" ref="CY283" si="580">SUM(CY284:CY285)</f>
        <v>11654</v>
      </c>
      <c r="CZ283" s="152">
        <f t="shared" ref="CZ283" si="581">SUM(CZ284:CZ285)</f>
        <v>11927</v>
      </c>
      <c r="DA283" s="152">
        <f t="shared" ref="DA283" si="582">SUM(DA284:DA285)</f>
        <v>12097</v>
      </c>
      <c r="DB283" s="152">
        <f t="shared" ref="DB283" si="583">SUM(DB284:DB285)</f>
        <v>12266</v>
      </c>
      <c r="DC283" s="152">
        <f t="shared" ref="DC283" si="584">SUM(DC284:DC285)</f>
        <v>12437</v>
      </c>
      <c r="DD283" s="152">
        <f t="shared" ref="DD283" si="585">SUM(DD284:DD285)</f>
        <v>12709</v>
      </c>
      <c r="DE283" s="152">
        <f t="shared" ref="DE283" si="586">SUM(DE284:DE285)</f>
        <v>12924</v>
      </c>
      <c r="DF283" s="152">
        <f t="shared" ref="DF283" si="587">SUM(DF284:DF285)</f>
        <v>13149</v>
      </c>
      <c r="DG283" s="152">
        <f t="shared" ref="DG283" si="588">SUM(DG284:DG285)</f>
        <v>13305</v>
      </c>
      <c r="DH283" s="152">
        <f t="shared" ref="DH283" si="589">SUM(DH284:DH285)</f>
        <v>13486</v>
      </c>
      <c r="DI283" s="152">
        <f t="shared" ref="DI283" si="590">SUM(DI284:DI285)</f>
        <v>13627</v>
      </c>
      <c r="DJ283" s="152">
        <f t="shared" ref="DJ283" si="591">SUM(DJ284:DJ285)</f>
        <v>13763</v>
      </c>
      <c r="DK283" s="152">
        <f t="shared" ref="DK283" si="592">SUM(DK284:DK285)</f>
        <v>13929</v>
      </c>
      <c r="DL283" s="152">
        <f t="shared" ref="DL283" si="593">SUM(DL284:DL285)</f>
        <v>14117</v>
      </c>
      <c r="DM283" s="152">
        <f t="shared" ref="DM283" si="594">SUM(DM284:DM285)</f>
        <v>14260</v>
      </c>
      <c r="DN283" s="152">
        <f t="shared" ref="DN283" si="595">SUM(DN284:DN285)</f>
        <v>14447</v>
      </c>
      <c r="DO283" s="152">
        <f t="shared" ref="DO283" si="596">SUM(DO284:DO285)</f>
        <v>14537</v>
      </c>
      <c r="DP283" s="152">
        <f t="shared" ref="DP283" si="597">SUM(DP284:DP285)</f>
        <v>14594</v>
      </c>
      <c r="DQ283" s="152">
        <f t="shared" ref="DQ283" si="598">SUM(DQ284:DQ285)</f>
        <v>14655</v>
      </c>
      <c r="DR283" s="152">
        <f t="shared" ref="DR283" si="599">SUM(DR284:DR285)</f>
        <v>14751</v>
      </c>
      <c r="DS283" s="152">
        <f t="shared" ref="DS283" si="600">SUM(DS284:DS285)</f>
        <v>14856</v>
      </c>
      <c r="DT283" s="152">
        <f t="shared" ref="DT283" si="601">SUM(DT284:DT285)</f>
        <v>14969</v>
      </c>
      <c r="DU283" s="152">
        <f t="shared" ref="DU283" si="602">SUM(DU284:DU285)</f>
        <v>15041</v>
      </c>
      <c r="DV283" s="152">
        <f t="shared" ref="DV283" si="603">SUM(DV284:DV285)</f>
        <v>15101</v>
      </c>
      <c r="DW283" s="152">
        <f t="shared" ref="DW283" si="604">SUM(DW284:DW285)</f>
        <v>15156</v>
      </c>
      <c r="DX283" s="152">
        <f t="shared" ref="DX283" si="605">SUM(DX284:DX285)</f>
        <v>15185</v>
      </c>
      <c r="DY283" s="152">
        <f t="shared" ref="DY283" si="606">SUM(DY284:DY285)</f>
        <v>15240</v>
      </c>
      <c r="DZ283" s="152">
        <f t="shared" ref="DZ283" si="607">SUM(DZ284:DZ285)</f>
        <v>15288</v>
      </c>
      <c r="EA283" s="152">
        <f t="shared" ref="EA283" si="608">SUM(EA284:EA285)</f>
        <v>15327</v>
      </c>
      <c r="EB283" s="152">
        <f t="shared" ref="EB283" si="609">SUM(EB284:EB285)</f>
        <v>15382</v>
      </c>
      <c r="EC283" s="152">
        <f t="shared" ref="EC283" si="610">SUM(EC284:EC285)</f>
        <v>15400</v>
      </c>
      <c r="ED283" s="152">
        <f t="shared" ref="ED283" si="611">SUM(ED284:ED285)</f>
        <v>15418</v>
      </c>
      <c r="EE283" s="152">
        <f t="shared" ref="EE283" si="612">SUM(EE284:EE285)</f>
        <v>15471</v>
      </c>
      <c r="EF283" s="152">
        <f t="shared" ref="EF283" si="613">SUM(EF284:EF285)</f>
        <v>15504</v>
      </c>
      <c r="EG283" s="152">
        <f t="shared" ref="EG283" si="614">SUM(EG284:EG285)</f>
        <v>15553</v>
      </c>
      <c r="EH283" s="152">
        <f t="shared" ref="EH283" si="615">SUM(EH284:EH285)</f>
        <v>15582</v>
      </c>
      <c r="EI283" s="152">
        <f t="shared" ref="EI283" si="616">SUM(EI284:EI285)</f>
        <v>15603</v>
      </c>
      <c r="EJ283" s="152">
        <f t="shared" ref="EJ283" si="617">SUM(EJ284:EJ285)</f>
        <v>15621</v>
      </c>
      <c r="EK283" s="152">
        <f t="shared" ref="EK283" si="618">SUM(EK284:EK285)</f>
        <v>15639</v>
      </c>
      <c r="EL283" s="152">
        <f t="shared" ref="EL283" si="619">SUM(EL284:EL285)</f>
        <v>15653</v>
      </c>
      <c r="EM283" s="152">
        <f t="shared" ref="EM283" si="620">SUM(EM284:EM285)</f>
        <v>15665</v>
      </c>
      <c r="EN283" s="152">
        <f t="shared" ref="EN283" si="621">SUM(EN284:EN285)</f>
        <v>15682</v>
      </c>
      <c r="EO283" s="152">
        <f t="shared" ref="EO283" si="622">SUM(EO284:EO285)</f>
        <v>15709</v>
      </c>
      <c r="EP283" s="152">
        <f t="shared" ref="EP283" si="623">SUM(EP284:EP285)</f>
        <v>15730</v>
      </c>
      <c r="EQ283" s="152">
        <f t="shared" ref="EQ283" si="624">SUM(EQ284:EQ285)</f>
        <v>15755</v>
      </c>
      <c r="ER283" s="150">
        <v>18030</v>
      </c>
      <c r="ES283" s="150">
        <v>18045</v>
      </c>
      <c r="ET283" s="150">
        <v>18066</v>
      </c>
      <c r="EU283" s="150">
        <v>18077</v>
      </c>
      <c r="EV283" s="150">
        <v>18104</v>
      </c>
      <c r="EW283" s="150">
        <v>18130</v>
      </c>
      <c r="EX283" s="150">
        <v>18156</v>
      </c>
      <c r="EY283" s="150">
        <v>18170</v>
      </c>
      <c r="EZ283" s="67"/>
      <c r="FA283" s="67"/>
      <c r="FB283"/>
    </row>
    <row r="284" spans="1:164" s="41" customFormat="1" x14ac:dyDescent="0.25">
      <c r="A284" s="556"/>
      <c r="B284" s="556"/>
      <c r="C284" s="6" t="s">
        <v>514</v>
      </c>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150">
        <v>2343</v>
      </c>
      <c r="ES284" s="152">
        <f t="shared" ref="ES284:EX284" si="625">ES283-ES285</f>
        <v>2348</v>
      </c>
      <c r="ET284" s="152">
        <f t="shared" si="625"/>
        <v>2354</v>
      </c>
      <c r="EU284" s="152">
        <f t="shared" si="625"/>
        <v>2359</v>
      </c>
      <c r="EV284" s="152">
        <f t="shared" si="625"/>
        <v>2362</v>
      </c>
      <c r="EW284" s="152">
        <f t="shared" si="625"/>
        <v>2373</v>
      </c>
      <c r="EX284" s="152">
        <f t="shared" si="625"/>
        <v>2382</v>
      </c>
      <c r="EY284" s="152">
        <f t="shared" ref="EY284" si="626">EY283-EY285</f>
        <v>2386</v>
      </c>
      <c r="EZ284" s="556"/>
      <c r="FA284" s="556"/>
      <c r="FB284" s="556"/>
    </row>
    <row r="285" spans="1:164" s="41" customFormat="1" x14ac:dyDescent="0.25">
      <c r="A285" s="556"/>
      <c r="B285" s="556"/>
      <c r="C285" s="6" t="s">
        <v>513</v>
      </c>
      <c r="D285" s="7"/>
      <c r="E285" s="7"/>
      <c r="F285" s="150">
        <v>0</v>
      </c>
      <c r="G285" s="150">
        <v>0</v>
      </c>
      <c r="H285" s="150">
        <v>0</v>
      </c>
      <c r="I285" s="150">
        <v>0</v>
      </c>
      <c r="J285" s="150">
        <v>0</v>
      </c>
      <c r="K285" s="150">
        <v>0</v>
      </c>
      <c r="L285" s="150">
        <v>0</v>
      </c>
      <c r="M285" s="150">
        <v>0</v>
      </c>
      <c r="N285" s="150">
        <v>0</v>
      </c>
      <c r="O285" s="150">
        <v>0</v>
      </c>
      <c r="P285" s="150">
        <v>0</v>
      </c>
      <c r="Q285" s="150">
        <v>0</v>
      </c>
      <c r="R285" s="150">
        <v>0</v>
      </c>
      <c r="S285" s="150">
        <v>0</v>
      </c>
      <c r="T285" s="150">
        <v>0</v>
      </c>
      <c r="U285" s="150">
        <v>0</v>
      </c>
      <c r="V285" s="150">
        <v>0</v>
      </c>
      <c r="W285" s="150">
        <v>0</v>
      </c>
      <c r="X285" s="150">
        <v>0</v>
      </c>
      <c r="Y285" s="150">
        <v>0</v>
      </c>
      <c r="Z285" s="150">
        <v>0</v>
      </c>
      <c r="AA285" s="150">
        <v>0</v>
      </c>
      <c r="AB285" s="150">
        <v>0</v>
      </c>
      <c r="AC285" s="150">
        <v>0</v>
      </c>
      <c r="AD285" s="150">
        <v>0</v>
      </c>
      <c r="AE285" s="150">
        <v>0</v>
      </c>
      <c r="AF285" s="150">
        <v>0</v>
      </c>
      <c r="AG285" s="150">
        <v>0</v>
      </c>
      <c r="AH285" s="150">
        <v>0</v>
      </c>
      <c r="AI285" s="150">
        <v>0</v>
      </c>
      <c r="AJ285" s="150">
        <v>0</v>
      </c>
      <c r="AK285" s="150">
        <v>0</v>
      </c>
      <c r="AL285" s="150">
        <v>0</v>
      </c>
      <c r="AM285" s="150">
        <v>0</v>
      </c>
      <c r="AN285" s="150">
        <v>0</v>
      </c>
      <c r="AO285" s="150">
        <v>0</v>
      </c>
      <c r="AP285" s="150">
        <v>0</v>
      </c>
      <c r="AQ285" s="150">
        <v>1</v>
      </c>
      <c r="AR285" s="150">
        <v>1</v>
      </c>
      <c r="AS285" s="150">
        <v>3</v>
      </c>
      <c r="AT285" s="150">
        <v>6</v>
      </c>
      <c r="AU285" s="150">
        <v>11</v>
      </c>
      <c r="AV285" s="150">
        <v>16</v>
      </c>
      <c r="AW285" s="150">
        <v>18</v>
      </c>
      <c r="AX285" s="150">
        <v>23</v>
      </c>
      <c r="AY285" s="150">
        <v>27</v>
      </c>
      <c r="AZ285" s="150">
        <v>36</v>
      </c>
      <c r="BA285" s="150">
        <v>60</v>
      </c>
      <c r="BB285" s="150">
        <v>85</v>
      </c>
      <c r="BC285" s="150">
        <v>121</v>
      </c>
      <c r="BD285" s="150">
        <v>153</v>
      </c>
      <c r="BE285" s="150">
        <v>171</v>
      </c>
      <c r="BF285" s="150">
        <v>195</v>
      </c>
      <c r="BG285" s="150">
        <v>227</v>
      </c>
      <c r="BH285" s="150">
        <v>266</v>
      </c>
      <c r="BI285" s="150">
        <v>322</v>
      </c>
      <c r="BJ285" s="150">
        <v>373</v>
      </c>
      <c r="BK285" s="150">
        <v>416</v>
      </c>
      <c r="BL285" s="150">
        <v>499</v>
      </c>
      <c r="BM285" s="150">
        <v>584</v>
      </c>
      <c r="BN285" s="150">
        <v>719</v>
      </c>
      <c r="BO285" s="150">
        <v>894</v>
      </c>
      <c r="BP285" s="150">
        <v>1059</v>
      </c>
      <c r="BQ285" s="150">
        <v>1245</v>
      </c>
      <c r="BR285" s="150">
        <v>1384</v>
      </c>
      <c r="BS285" s="150">
        <v>1563</v>
      </c>
      <c r="BT285" s="150">
        <v>1993</v>
      </c>
      <c r="BU285" s="150">
        <v>2310</v>
      </c>
      <c r="BV285" s="150">
        <v>2602</v>
      </c>
      <c r="BW285" s="150">
        <v>3001</v>
      </c>
      <c r="BX285" s="150">
        <v>3345</v>
      </c>
      <c r="BY285" s="150">
        <v>3706</v>
      </c>
      <c r="BZ285" s="150">
        <v>3961</v>
      </c>
      <c r="CA285" s="150">
        <v>4229</v>
      </c>
      <c r="CB285" s="150">
        <v>4565</v>
      </c>
      <c r="CC285" s="150">
        <v>4957</v>
      </c>
      <c r="CD285" s="150">
        <v>5275</v>
      </c>
      <c r="CE285" s="150">
        <v>5590</v>
      </c>
      <c r="CF285" s="150">
        <v>5912</v>
      </c>
      <c r="CG285" s="150">
        <v>6067</v>
      </c>
      <c r="CH285" s="150">
        <v>6358</v>
      </c>
      <c r="CI285" s="150">
        <v>6748</v>
      </c>
      <c r="CJ285" s="150">
        <v>7102</v>
      </c>
      <c r="CK285" s="150">
        <v>7409</v>
      </c>
      <c r="CL285" s="150">
        <v>7820</v>
      </c>
      <c r="CM285" s="150">
        <v>8187</v>
      </c>
      <c r="CN285" s="150">
        <v>8450</v>
      </c>
      <c r="CO285" s="150">
        <v>8672</v>
      </c>
      <c r="CP285" s="150">
        <v>9038</v>
      </c>
      <c r="CQ285" s="150">
        <v>9409</v>
      </c>
      <c r="CR285" s="150">
        <v>9697</v>
      </c>
      <c r="CS285" s="150">
        <v>10051</v>
      </c>
      <c r="CT285" s="150">
        <v>10324</v>
      </c>
      <c r="CU285" s="150">
        <v>10521</v>
      </c>
      <c r="CV285" s="150">
        <v>10721</v>
      </c>
      <c r="CW285" s="150">
        <v>11034</v>
      </c>
      <c r="CX285" s="150">
        <v>11353</v>
      </c>
      <c r="CY285" s="150">
        <v>11654</v>
      </c>
      <c r="CZ285" s="150">
        <v>11927</v>
      </c>
      <c r="DA285" s="150">
        <v>12097</v>
      </c>
      <c r="DB285" s="150">
        <v>12266</v>
      </c>
      <c r="DC285" s="150">
        <v>12437</v>
      </c>
      <c r="DD285" s="150">
        <v>12709</v>
      </c>
      <c r="DE285" s="150">
        <v>12924</v>
      </c>
      <c r="DF285" s="150">
        <v>13149</v>
      </c>
      <c r="DG285" s="150">
        <v>13305</v>
      </c>
      <c r="DH285" s="150">
        <v>13486</v>
      </c>
      <c r="DI285" s="150">
        <v>13627</v>
      </c>
      <c r="DJ285" s="150">
        <v>13763</v>
      </c>
      <c r="DK285" s="150">
        <v>13929</v>
      </c>
      <c r="DL285" s="150">
        <v>14117</v>
      </c>
      <c r="DM285" s="150">
        <v>14260</v>
      </c>
      <c r="DN285" s="150">
        <v>14447</v>
      </c>
      <c r="DO285" s="150">
        <v>14537</v>
      </c>
      <c r="DP285" s="150">
        <v>14594</v>
      </c>
      <c r="DQ285" s="150">
        <v>14655</v>
      </c>
      <c r="DR285" s="150">
        <v>14751</v>
      </c>
      <c r="DS285" s="150">
        <v>14856</v>
      </c>
      <c r="DT285" s="150">
        <v>14969</v>
      </c>
      <c r="DU285" s="150">
        <v>15041</v>
      </c>
      <c r="DV285" s="150">
        <v>15101</v>
      </c>
      <c r="DW285" s="150">
        <v>15156</v>
      </c>
      <c r="DX285" s="150">
        <v>15185</v>
      </c>
      <c r="DY285" s="150">
        <v>15240</v>
      </c>
      <c r="DZ285" s="150">
        <v>15288</v>
      </c>
      <c r="EA285" s="150">
        <v>15327</v>
      </c>
      <c r="EB285" s="150">
        <v>15382</v>
      </c>
      <c r="EC285" s="150">
        <v>15400</v>
      </c>
      <c r="ED285" s="150">
        <v>15418</v>
      </c>
      <c r="EE285" s="150">
        <v>15471</v>
      </c>
      <c r="EF285" s="150">
        <v>15504</v>
      </c>
      <c r="EG285" s="150">
        <v>15553</v>
      </c>
      <c r="EH285" s="150">
        <v>15582</v>
      </c>
      <c r="EI285" s="150">
        <v>15603</v>
      </c>
      <c r="EJ285" s="150">
        <v>15621</v>
      </c>
      <c r="EK285" s="150">
        <v>15639</v>
      </c>
      <c r="EL285" s="150">
        <v>15653</v>
      </c>
      <c r="EM285" s="150">
        <v>15665</v>
      </c>
      <c r="EN285" s="150">
        <v>15682</v>
      </c>
      <c r="EO285" s="150">
        <v>15709</v>
      </c>
      <c r="EP285" s="150">
        <v>15730</v>
      </c>
      <c r="EQ285" s="150">
        <v>15755</v>
      </c>
      <c r="ER285" s="152">
        <f>ER283-ER284</f>
        <v>15687</v>
      </c>
      <c r="ES285" s="152">
        <f t="shared" ref="ES285:EX285" si="627">ES31</f>
        <v>15697</v>
      </c>
      <c r="ET285" s="152">
        <f t="shared" si="627"/>
        <v>15712</v>
      </c>
      <c r="EU285" s="152">
        <f t="shared" si="627"/>
        <v>15718</v>
      </c>
      <c r="EV285" s="152">
        <f t="shared" si="627"/>
        <v>15742</v>
      </c>
      <c r="EW285" s="152">
        <f t="shared" si="627"/>
        <v>15757</v>
      </c>
      <c r="EX285" s="152">
        <f t="shared" si="627"/>
        <v>15774</v>
      </c>
      <c r="EY285" s="152">
        <f t="shared" ref="EY285" si="628">EY31</f>
        <v>15784</v>
      </c>
      <c r="EZ285" s="556"/>
      <c r="FA285" s="556"/>
      <c r="FB285" s="556"/>
    </row>
    <row r="286" spans="1:164" s="41" customFormat="1" x14ac:dyDescent="0.25">
      <c r="A286"/>
      <c r="B286"/>
      <c r="C286" s="6" t="s">
        <v>130</v>
      </c>
      <c r="D286" s="7"/>
      <c r="E286" s="7"/>
      <c r="F286" s="150">
        <v>0</v>
      </c>
      <c r="G286" s="150">
        <v>0</v>
      </c>
      <c r="H286" s="150">
        <v>0</v>
      </c>
      <c r="I286" s="150">
        <v>0</v>
      </c>
      <c r="J286" s="150">
        <v>0</v>
      </c>
      <c r="K286" s="150">
        <v>0</v>
      </c>
      <c r="L286" s="150">
        <v>0</v>
      </c>
      <c r="M286" s="150">
        <v>0</v>
      </c>
      <c r="N286" s="150">
        <v>0</v>
      </c>
      <c r="O286" s="150">
        <v>0</v>
      </c>
      <c r="P286" s="150">
        <v>0</v>
      </c>
      <c r="Q286" s="150">
        <v>0</v>
      </c>
      <c r="R286" s="150">
        <v>0</v>
      </c>
      <c r="S286" s="150">
        <v>0</v>
      </c>
      <c r="T286" s="150">
        <v>0</v>
      </c>
      <c r="U286" s="150">
        <v>0</v>
      </c>
      <c r="V286" s="150">
        <v>0</v>
      </c>
      <c r="W286" s="150">
        <v>0</v>
      </c>
      <c r="X286" s="150">
        <v>0</v>
      </c>
      <c r="Y286" s="150">
        <v>0</v>
      </c>
      <c r="Z286" s="150">
        <v>0</v>
      </c>
      <c r="AA286" s="150">
        <v>0</v>
      </c>
      <c r="AB286" s="150">
        <v>0</v>
      </c>
      <c r="AC286" s="150">
        <v>0</v>
      </c>
      <c r="AD286" s="150">
        <v>0</v>
      </c>
      <c r="AE286" s="150">
        <v>0</v>
      </c>
      <c r="AF286" s="150">
        <v>0</v>
      </c>
      <c r="AG286" s="150">
        <v>0</v>
      </c>
      <c r="AH286" s="150">
        <v>0</v>
      </c>
      <c r="AI286" s="150">
        <v>0</v>
      </c>
      <c r="AJ286" s="150">
        <v>0</v>
      </c>
      <c r="AK286" s="150">
        <v>0</v>
      </c>
      <c r="AL286" s="150">
        <v>0</v>
      </c>
      <c r="AM286" s="150">
        <v>0</v>
      </c>
      <c r="AN286" s="150">
        <v>0</v>
      </c>
      <c r="AO286" s="150">
        <v>0</v>
      </c>
      <c r="AP286" s="150">
        <v>0</v>
      </c>
      <c r="AQ286" s="150">
        <v>0</v>
      </c>
      <c r="AR286" s="150">
        <v>0</v>
      </c>
      <c r="AS286" s="150">
        <v>0</v>
      </c>
      <c r="AT286" s="150">
        <v>0</v>
      </c>
      <c r="AU286" s="150">
        <v>0</v>
      </c>
      <c r="AV286" s="150">
        <v>0</v>
      </c>
      <c r="AW286" s="150">
        <v>0</v>
      </c>
      <c r="AX286" s="150">
        <v>0</v>
      </c>
      <c r="AY286" s="150">
        <v>0</v>
      </c>
      <c r="AZ286" s="150">
        <v>0</v>
      </c>
      <c r="BA286" s="150">
        <v>0</v>
      </c>
      <c r="BB286" s="150">
        <v>0</v>
      </c>
      <c r="BC286" s="150">
        <v>1</v>
      </c>
      <c r="BD286" s="150">
        <v>1</v>
      </c>
      <c r="BE286" s="150">
        <v>1</v>
      </c>
      <c r="BF286" s="150">
        <v>2</v>
      </c>
      <c r="BG286" s="150">
        <v>3</v>
      </c>
      <c r="BH286" s="150">
        <v>6</v>
      </c>
      <c r="BI286" s="150">
        <v>6</v>
      </c>
      <c r="BJ286" s="150">
        <v>7</v>
      </c>
      <c r="BK286" s="150">
        <v>10</v>
      </c>
      <c r="BL286" s="150">
        <v>14</v>
      </c>
      <c r="BM286" s="150">
        <v>16</v>
      </c>
      <c r="BN286" s="150">
        <v>22</v>
      </c>
      <c r="BO286" s="150">
        <v>25</v>
      </c>
      <c r="BP286" s="150">
        <v>33</v>
      </c>
      <c r="BQ286" s="150">
        <v>40</v>
      </c>
      <c r="BR286" s="150">
        <v>41</v>
      </c>
      <c r="BS286" s="150">
        <v>47</v>
      </c>
      <c r="BT286" s="150">
        <v>60</v>
      </c>
      <c r="BU286" s="150">
        <v>76</v>
      </c>
      <c r="BV286" s="150">
        <v>126</v>
      </c>
      <c r="BW286" s="150">
        <v>172</v>
      </c>
      <c r="BX286" s="150">
        <v>218</v>
      </c>
      <c r="BY286" s="150">
        <v>220</v>
      </c>
      <c r="BZ286" s="150">
        <v>222</v>
      </c>
      <c r="CA286" s="150">
        <v>296</v>
      </c>
      <c r="CB286" s="150">
        <v>366</v>
      </c>
      <c r="CC286" s="150">
        <v>447</v>
      </c>
      <c r="CD286" s="150">
        <v>495</v>
      </c>
      <c r="CE286" s="150">
        <v>542</v>
      </c>
      <c r="CF286" s="150">
        <v>566</v>
      </c>
      <c r="CG286" s="150">
        <v>575</v>
      </c>
      <c r="CH286" s="150">
        <v>615</v>
      </c>
      <c r="CI286" s="150">
        <v>699</v>
      </c>
      <c r="CJ286" s="150">
        <v>779</v>
      </c>
      <c r="CK286" s="150">
        <v>837</v>
      </c>
      <c r="CL286" s="150">
        <v>893</v>
      </c>
      <c r="CM286" s="150">
        <v>903</v>
      </c>
      <c r="CN286" s="150">
        <v>915</v>
      </c>
      <c r="CO286" s="150">
        <v>985</v>
      </c>
      <c r="CP286" s="150">
        <v>1062</v>
      </c>
      <c r="CQ286" s="150">
        <v>1120</v>
      </c>
      <c r="CR286" s="150">
        <v>1184</v>
      </c>
      <c r="CS286" s="150">
        <v>1231</v>
      </c>
      <c r="CT286" s="150">
        <v>1249</v>
      </c>
      <c r="CU286" s="150">
        <v>1262</v>
      </c>
      <c r="CV286" s="150">
        <v>1332</v>
      </c>
      <c r="CW286" s="150">
        <v>1415</v>
      </c>
      <c r="CX286" s="150">
        <v>1475</v>
      </c>
      <c r="CY286" s="150">
        <v>1515</v>
      </c>
      <c r="CZ286" s="150">
        <v>1559</v>
      </c>
      <c r="DA286" s="150">
        <v>1571</v>
      </c>
      <c r="DB286" s="150">
        <v>1576</v>
      </c>
      <c r="DC286" s="150">
        <v>1620</v>
      </c>
      <c r="DD286" s="150">
        <v>1703</v>
      </c>
      <c r="DE286" s="150">
        <v>1762</v>
      </c>
      <c r="DF286" s="150">
        <v>1811</v>
      </c>
      <c r="DG286" s="150">
        <v>1847</v>
      </c>
      <c r="DH286" s="150">
        <v>1857</v>
      </c>
      <c r="DI286" s="150">
        <v>1862</v>
      </c>
      <c r="DJ286" s="150">
        <v>1912</v>
      </c>
      <c r="DK286" s="150">
        <v>1973</v>
      </c>
      <c r="DL286" s="150">
        <v>2007</v>
      </c>
      <c r="DM286" s="150">
        <v>2053</v>
      </c>
      <c r="DN286" s="150">
        <v>2094</v>
      </c>
      <c r="DO286" s="150">
        <v>2103</v>
      </c>
      <c r="DP286" s="150">
        <v>2105</v>
      </c>
      <c r="DQ286" s="150">
        <v>2134</v>
      </c>
      <c r="DR286" s="150">
        <v>2184</v>
      </c>
      <c r="DS286" s="150">
        <v>2221</v>
      </c>
      <c r="DT286" s="150">
        <v>2245</v>
      </c>
      <c r="DU286" s="150">
        <v>2261</v>
      </c>
      <c r="DV286" s="150">
        <v>2270</v>
      </c>
      <c r="DW286" s="150">
        <v>2273</v>
      </c>
      <c r="DX286" s="150">
        <v>2291</v>
      </c>
      <c r="DY286" s="150">
        <v>2304</v>
      </c>
      <c r="DZ286" s="150">
        <v>2316</v>
      </c>
      <c r="EA286" s="150">
        <v>2331</v>
      </c>
      <c r="EB286" s="150">
        <v>2353</v>
      </c>
      <c r="EC286" s="150">
        <v>2362</v>
      </c>
      <c r="ED286" s="150">
        <v>2363</v>
      </c>
      <c r="EE286" s="150">
        <v>2375</v>
      </c>
      <c r="EF286" s="150">
        <v>2386</v>
      </c>
      <c r="EG286" s="150">
        <v>2395</v>
      </c>
      <c r="EH286" s="150">
        <v>2409</v>
      </c>
      <c r="EI286" s="150">
        <v>2415</v>
      </c>
      <c r="EJ286" s="150">
        <v>2415</v>
      </c>
      <c r="EK286" s="150">
        <v>2415</v>
      </c>
      <c r="EL286" s="150">
        <v>2422</v>
      </c>
      <c r="EM286" s="150">
        <v>2434</v>
      </c>
      <c r="EN286" s="150">
        <v>2439</v>
      </c>
      <c r="EO286" s="150">
        <v>2442</v>
      </c>
      <c r="EP286" s="150">
        <v>2447</v>
      </c>
      <c r="EQ286" s="150">
        <v>2448</v>
      </c>
      <c r="ER286" s="150">
        <v>2448</v>
      </c>
      <c r="ES286" s="150">
        <v>2453</v>
      </c>
      <c r="ET286" s="150">
        <v>2462</v>
      </c>
      <c r="EU286" s="150">
        <v>2464</v>
      </c>
      <c r="EV286" s="150">
        <v>2470</v>
      </c>
      <c r="EW286" s="150">
        <v>2472</v>
      </c>
      <c r="EX286" s="150">
        <v>2472</v>
      </c>
      <c r="EY286" s="150">
        <v>2472</v>
      </c>
      <c r="EZ286" s="67"/>
      <c r="FA286" s="67"/>
      <c r="FB286"/>
    </row>
    <row r="287" spans="1:164" s="41" customFormat="1" x14ac:dyDescent="0.25">
      <c r="A287" s="537"/>
      <c r="B287" s="537"/>
      <c r="C287" s="6" t="s">
        <v>2302</v>
      </c>
      <c r="D287" s="7"/>
      <c r="E287" s="240"/>
      <c r="F287" s="240"/>
      <c r="G287" s="240"/>
      <c r="H287" s="240"/>
      <c r="I287" s="240"/>
      <c r="J287" s="240"/>
      <c r="K287" s="240"/>
      <c r="L287" s="240"/>
      <c r="M287" s="240"/>
      <c r="N287" s="240"/>
      <c r="O287" s="240"/>
      <c r="P287" s="240"/>
      <c r="Q287" s="240"/>
      <c r="R287" s="240"/>
      <c r="S287" s="240"/>
      <c r="T287" s="240"/>
      <c r="U287" s="240"/>
      <c r="V287" s="240"/>
      <c r="W287" s="240"/>
      <c r="X287" s="240"/>
      <c r="Y287" s="240"/>
      <c r="Z287" s="240"/>
      <c r="AA287" s="240"/>
      <c r="AB287" s="240"/>
      <c r="AC287" s="240"/>
      <c r="AD287" s="240"/>
      <c r="AE287" s="240"/>
      <c r="AF287" s="240"/>
      <c r="AG287" s="240"/>
      <c r="AH287" s="240"/>
      <c r="AI287" s="240"/>
      <c r="AJ287" s="240"/>
      <c r="AK287" s="240"/>
      <c r="AL287" s="240"/>
      <c r="AM287" s="240"/>
      <c r="AN287" s="240"/>
      <c r="AO287" s="240"/>
      <c r="AP287" s="240"/>
      <c r="AQ287" s="240"/>
      <c r="AR287" s="240"/>
      <c r="AS287" s="240"/>
      <c r="AT287" s="240"/>
      <c r="AU287" s="240"/>
      <c r="AV287" s="240"/>
      <c r="AW287" s="240"/>
      <c r="AX287" s="240"/>
      <c r="AY287" s="240"/>
      <c r="AZ287" s="240"/>
      <c r="BA287" s="240"/>
      <c r="BB287" s="240"/>
      <c r="BC287" s="240"/>
      <c r="BD287" s="240"/>
      <c r="BE287" s="240"/>
      <c r="BF287" s="240"/>
      <c r="BG287" s="240"/>
      <c r="BH287" s="240"/>
      <c r="BI287" s="240"/>
      <c r="BJ287" s="240"/>
      <c r="BK287" s="240"/>
      <c r="BL287" s="240"/>
      <c r="BM287" s="240"/>
      <c r="BN287" s="240"/>
      <c r="BO287" s="240"/>
      <c r="BP287" s="240"/>
      <c r="BQ287" s="240"/>
      <c r="BR287" s="240"/>
      <c r="BS287" s="240"/>
      <c r="BT287" s="240"/>
      <c r="BU287" s="240"/>
      <c r="BV287" s="240"/>
      <c r="BW287" s="240"/>
      <c r="BX287" s="240"/>
      <c r="BY287" s="240"/>
      <c r="BZ287" s="240"/>
      <c r="CA287" s="240"/>
      <c r="CB287" s="240"/>
      <c r="CC287" s="240"/>
      <c r="CD287" s="240"/>
      <c r="CE287" s="240"/>
      <c r="CF287" s="240"/>
      <c r="CG287" s="240"/>
      <c r="CH287" s="240"/>
      <c r="CI287" s="240"/>
      <c r="CJ287" s="240"/>
      <c r="CK287" s="240"/>
      <c r="CL287" s="240"/>
      <c r="CM287" s="240"/>
      <c r="CN287" s="240"/>
      <c r="CO287" s="240"/>
      <c r="CP287" s="240"/>
      <c r="CQ287" s="240"/>
      <c r="CR287" s="240"/>
      <c r="CS287" s="240"/>
      <c r="CT287" s="240"/>
      <c r="CU287" s="240"/>
      <c r="CV287" s="240"/>
      <c r="CW287" s="240"/>
      <c r="CX287" s="240"/>
      <c r="CY287" s="240"/>
      <c r="CZ287" s="240"/>
      <c r="DA287" s="240"/>
      <c r="DB287" s="240"/>
      <c r="DC287" s="240"/>
      <c r="DD287" s="240"/>
      <c r="DE287" s="240"/>
      <c r="DF287" s="240"/>
      <c r="DG287" s="240"/>
      <c r="DH287" s="240"/>
      <c r="DI287" s="240"/>
      <c r="DJ287" s="240"/>
      <c r="DK287" s="240"/>
      <c r="DL287" s="240"/>
      <c r="DM287" s="240"/>
      <c r="DN287" s="240"/>
      <c r="DO287" s="240"/>
      <c r="DP287" s="240"/>
      <c r="DQ287" s="240"/>
      <c r="DR287" s="150">
        <v>3443</v>
      </c>
      <c r="DS287" s="150">
        <v>3470</v>
      </c>
      <c r="DT287" s="150">
        <v>3508</v>
      </c>
      <c r="DU287" s="150">
        <v>3540</v>
      </c>
      <c r="DV287" s="150">
        <v>3560</v>
      </c>
      <c r="DW287" s="150">
        <v>3572</v>
      </c>
      <c r="DX287" s="150">
        <v>3589</v>
      </c>
      <c r="DY287" s="150">
        <v>3611</v>
      </c>
      <c r="DZ287" s="150">
        <v>3635</v>
      </c>
      <c r="EA287" s="150">
        <v>3640</v>
      </c>
      <c r="EB287" s="150">
        <v>3678</v>
      </c>
      <c r="EC287" s="150">
        <v>3688</v>
      </c>
      <c r="ED287" s="150">
        <v>3695</v>
      </c>
      <c r="EE287" s="150">
        <v>3721</v>
      </c>
      <c r="EF287" s="150">
        <v>3743</v>
      </c>
      <c r="EG287" s="150">
        <v>3758</v>
      </c>
      <c r="EH287" s="150">
        <v>3778</v>
      </c>
      <c r="EI287" s="150">
        <v>3795</v>
      </c>
      <c r="EJ287" s="150">
        <v>3801</v>
      </c>
      <c r="EK287" s="150">
        <v>3799</v>
      </c>
      <c r="EL287" s="150">
        <v>3820</v>
      </c>
      <c r="EM287" s="150">
        <v>3839</v>
      </c>
      <c r="EN287" s="150">
        <v>3858</v>
      </c>
      <c r="EO287" s="150">
        <v>3873</v>
      </c>
      <c r="EP287" s="150">
        <v>3892</v>
      </c>
      <c r="EQ287" s="150">
        <v>3904</v>
      </c>
      <c r="ER287" s="150">
        <v>3909</v>
      </c>
      <c r="ES287" s="150">
        <v>3929</v>
      </c>
      <c r="ET287" s="150">
        <v>3932</v>
      </c>
      <c r="EU287" s="150">
        <v>3941</v>
      </c>
      <c r="EV287" s="150">
        <v>3961</v>
      </c>
      <c r="EW287" s="150">
        <v>3967</v>
      </c>
      <c r="EX287" s="150">
        <v>3976</v>
      </c>
      <c r="EY287" s="150">
        <v>3978</v>
      </c>
      <c r="EZ287" s="537"/>
      <c r="FA287" s="537"/>
      <c r="FB287" s="537"/>
    </row>
    <row r="288" spans="1:164" s="41" customFormat="1" x14ac:dyDescent="0.25">
      <c r="A288" s="67"/>
      <c r="B288" s="67"/>
      <c r="C288" s="6" t="s">
        <v>509</v>
      </c>
      <c r="D288" s="7"/>
      <c r="E288" s="7"/>
      <c r="F288" s="7"/>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c r="AJ288" s="80"/>
      <c r="AK288" s="80"/>
      <c r="AL288" s="80"/>
      <c r="AM288" s="80"/>
      <c r="AN288" s="80"/>
      <c r="AO288" s="80"/>
      <c r="AP288" s="80"/>
      <c r="AQ288" s="80"/>
      <c r="AR288" s="80"/>
      <c r="AS288" s="80"/>
      <c r="AT288" s="80"/>
      <c r="AU288" s="80"/>
      <c r="AV288" s="80"/>
      <c r="AW288" s="80"/>
      <c r="AX288" s="80"/>
      <c r="AY288" s="80"/>
      <c r="AZ288" s="80"/>
      <c r="BA288" s="80"/>
      <c r="BB288" s="80"/>
      <c r="BC288" s="80"/>
      <c r="BD288" s="80"/>
      <c r="BE288" s="80"/>
      <c r="BF288" s="80"/>
      <c r="BG288" s="80"/>
      <c r="BH288" s="80"/>
      <c r="BI288" s="80"/>
      <c r="BJ288" s="80"/>
      <c r="BK288" s="80"/>
      <c r="BL288" s="80"/>
      <c r="BM288" s="80"/>
      <c r="BN288" s="80"/>
      <c r="BO288" s="80"/>
      <c r="BP288" s="80"/>
      <c r="BQ288" s="80"/>
      <c r="BR288" s="80"/>
      <c r="BS288" s="80"/>
      <c r="BT288" s="80"/>
      <c r="BU288" s="80"/>
      <c r="BV288" s="80"/>
      <c r="BW288" s="80"/>
      <c r="BX288" s="80"/>
      <c r="BY288" s="80"/>
      <c r="BZ288" s="80"/>
      <c r="CA288" s="80"/>
      <c r="CB288" s="150">
        <v>193</v>
      </c>
      <c r="CC288" s="150">
        <v>200</v>
      </c>
      <c r="CD288" s="150">
        <v>197</v>
      </c>
      <c r="CE288" s="150">
        <v>202</v>
      </c>
      <c r="CF288" s="150">
        <v>208</v>
      </c>
      <c r="CG288" s="150">
        <v>203</v>
      </c>
      <c r="CH288" s="150">
        <v>192</v>
      </c>
      <c r="CI288" s="150">
        <v>191</v>
      </c>
      <c r="CJ288" s="150">
        <v>191</v>
      </c>
      <c r="CK288" s="150">
        <v>184</v>
      </c>
      <c r="CL288" s="150">
        <v>178</v>
      </c>
      <c r="CM288" s="150">
        <v>170</v>
      </c>
      <c r="CN288" s="150">
        <v>167</v>
      </c>
      <c r="CO288" s="150">
        <v>159</v>
      </c>
      <c r="CP288" s="150">
        <v>147</v>
      </c>
      <c r="CQ288" s="150">
        <v>134</v>
      </c>
      <c r="CR288" s="150">
        <v>136</v>
      </c>
      <c r="CS288" s="150">
        <v>131</v>
      </c>
      <c r="CT288" s="150">
        <v>131</v>
      </c>
      <c r="CU288" s="150">
        <v>121</v>
      </c>
      <c r="CV288" s="150">
        <v>114</v>
      </c>
      <c r="CW288" s="150">
        <v>103</v>
      </c>
      <c r="CX288" s="150">
        <v>101</v>
      </c>
      <c r="CY288" s="150">
        <v>100</v>
      </c>
      <c r="CZ288" s="150">
        <v>97</v>
      </c>
      <c r="DA288" s="150">
        <v>91</v>
      </c>
      <c r="DB288" s="150">
        <v>91</v>
      </c>
      <c r="DC288" s="150">
        <v>91</v>
      </c>
      <c r="DD288" s="150">
        <v>79</v>
      </c>
      <c r="DE288" s="150">
        <v>79</v>
      </c>
      <c r="DF288" s="150">
        <v>75</v>
      </c>
      <c r="DG288" s="150">
        <v>76</v>
      </c>
      <c r="DH288" s="150">
        <v>75</v>
      </c>
      <c r="DI288" s="150">
        <v>72</v>
      </c>
      <c r="DJ288" s="150">
        <v>69</v>
      </c>
      <c r="DK288" s="150">
        <v>68</v>
      </c>
      <c r="DL288" s="150">
        <v>61</v>
      </c>
      <c r="DM288" s="150">
        <v>53</v>
      </c>
      <c r="DN288" s="150">
        <v>49</v>
      </c>
      <c r="DO288" s="150">
        <v>46</v>
      </c>
      <c r="DP288" s="150">
        <v>46</v>
      </c>
      <c r="DQ288" s="150">
        <v>47</v>
      </c>
      <c r="DR288" s="150">
        <v>44</v>
      </c>
      <c r="DS288" s="150">
        <v>43</v>
      </c>
      <c r="DT288" s="150">
        <v>38</v>
      </c>
      <c r="DU288" s="150">
        <v>36</v>
      </c>
      <c r="DV288" s="150">
        <v>33</v>
      </c>
      <c r="DW288" s="150">
        <v>29</v>
      </c>
      <c r="DX288" s="150">
        <v>28</v>
      </c>
      <c r="DY288" s="150">
        <v>28</v>
      </c>
      <c r="DZ288" s="150">
        <v>26</v>
      </c>
      <c r="EA288" s="150">
        <v>25</v>
      </c>
      <c r="EB288" s="150">
        <v>25</v>
      </c>
      <c r="EC288" s="150">
        <v>20</v>
      </c>
      <c r="ED288" s="150">
        <v>20</v>
      </c>
      <c r="EE288" s="150">
        <v>20</v>
      </c>
      <c r="EF288" s="150">
        <v>20</v>
      </c>
      <c r="EG288" s="150">
        <v>18</v>
      </c>
      <c r="EH288" s="150">
        <v>16</v>
      </c>
      <c r="EI288" s="150">
        <v>16</v>
      </c>
      <c r="EJ288" s="150">
        <v>16</v>
      </c>
      <c r="EK288" s="150">
        <v>16</v>
      </c>
      <c r="EL288" s="150">
        <v>15</v>
      </c>
      <c r="EM288" s="150">
        <v>15</v>
      </c>
      <c r="EN288" s="150">
        <v>15</v>
      </c>
      <c r="EO288" s="150">
        <v>15</v>
      </c>
      <c r="EP288" s="150">
        <v>13</v>
      </c>
      <c r="EQ288" s="150">
        <v>11</v>
      </c>
      <c r="ER288" s="150">
        <v>12</v>
      </c>
      <c r="ES288" s="150">
        <v>11</v>
      </c>
      <c r="ET288" s="150">
        <v>11</v>
      </c>
      <c r="EU288" s="150">
        <v>9</v>
      </c>
      <c r="EV288" s="150">
        <v>9</v>
      </c>
      <c r="EW288" s="150">
        <v>7</v>
      </c>
      <c r="EX288" s="150">
        <v>9</v>
      </c>
      <c r="EY288" s="150">
        <v>9</v>
      </c>
      <c r="EZ288" s="67"/>
      <c r="FA288" s="67"/>
      <c r="FB288" s="67"/>
    </row>
    <row r="289" spans="1:158" s="41" customFormat="1" x14ac:dyDescent="0.25">
      <c r="A289"/>
      <c r="B289"/>
      <c r="C289" s="6" t="s">
        <v>510</v>
      </c>
      <c r="D289" s="7"/>
      <c r="E289" s="7"/>
      <c r="F289" s="7"/>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c r="AJ289" s="80"/>
      <c r="AK289" s="80"/>
      <c r="AL289" s="80"/>
      <c r="AM289" s="80"/>
      <c r="AN289" s="80"/>
      <c r="AO289" s="80"/>
      <c r="AP289" s="80"/>
      <c r="AQ289" s="80"/>
      <c r="AR289" s="80"/>
      <c r="AS289" s="80"/>
      <c r="AT289" s="80"/>
      <c r="AU289" s="80"/>
      <c r="AV289" s="80"/>
      <c r="AW289" s="80"/>
      <c r="AX289" s="80"/>
      <c r="AY289" s="80"/>
      <c r="AZ289" s="80"/>
      <c r="BA289" s="80"/>
      <c r="BB289" s="80"/>
      <c r="BC289" s="80"/>
      <c r="BD289" s="80"/>
      <c r="BE289" s="80"/>
      <c r="BF289" s="80"/>
      <c r="BG289" s="29">
        <v>6</v>
      </c>
      <c r="BH289" s="29">
        <v>11</v>
      </c>
      <c r="BI289" s="29">
        <v>16</v>
      </c>
      <c r="BJ289" s="29">
        <v>20</v>
      </c>
      <c r="BK289" s="29">
        <v>23</v>
      </c>
      <c r="BL289" s="29">
        <v>30</v>
      </c>
      <c r="BM289" s="29">
        <v>42</v>
      </c>
      <c r="BN289" s="29">
        <v>52</v>
      </c>
      <c r="BO289" s="29">
        <v>57</v>
      </c>
      <c r="BP289" s="29">
        <v>72</v>
      </c>
      <c r="BQ289" s="29">
        <v>81</v>
      </c>
      <c r="BR289" s="29">
        <v>95</v>
      </c>
      <c r="BS289" s="29">
        <v>108</v>
      </c>
      <c r="BT289" s="29">
        <v>135</v>
      </c>
      <c r="BU289" s="29">
        <v>147</v>
      </c>
      <c r="BV289" s="29">
        <v>162</v>
      </c>
      <c r="BW289" s="29">
        <v>176</v>
      </c>
      <c r="BX289" s="29">
        <v>192</v>
      </c>
      <c r="BY289" s="29">
        <v>197</v>
      </c>
      <c r="BZ289" s="29">
        <v>199</v>
      </c>
      <c r="CA289" s="29">
        <v>199</v>
      </c>
      <c r="CB289" s="162">
        <v>210</v>
      </c>
      <c r="CC289" s="162">
        <v>212</v>
      </c>
      <c r="CD289" s="162">
        <v>207</v>
      </c>
      <c r="CE289" s="162">
        <v>212</v>
      </c>
      <c r="CF289" s="162">
        <v>221</v>
      </c>
      <c r="CG289" s="162">
        <v>211</v>
      </c>
      <c r="CH289" s="162">
        <v>196</v>
      </c>
      <c r="CI289" s="162">
        <v>195</v>
      </c>
      <c r="CJ289" s="162">
        <v>196</v>
      </c>
      <c r="CK289" s="162">
        <v>189</v>
      </c>
      <c r="CL289" s="162">
        <v>182</v>
      </c>
      <c r="CM289" s="162">
        <v>174</v>
      </c>
      <c r="CN289" s="162">
        <v>169</v>
      </c>
      <c r="CO289" s="162">
        <v>166</v>
      </c>
      <c r="CP289" s="162">
        <v>155</v>
      </c>
      <c r="CQ289" s="162">
        <v>148</v>
      </c>
      <c r="CR289" s="162">
        <v>141</v>
      </c>
      <c r="CS289" s="162">
        <v>140</v>
      </c>
      <c r="CT289" s="162">
        <v>133</v>
      </c>
      <c r="CU289" s="162">
        <v>134</v>
      </c>
      <c r="CV289" s="162">
        <v>126</v>
      </c>
      <c r="CW289" s="162">
        <v>114</v>
      </c>
      <c r="CX289" s="162">
        <v>109</v>
      </c>
      <c r="CY289" s="162">
        <v>110</v>
      </c>
      <c r="CZ289" s="162">
        <v>108</v>
      </c>
      <c r="DA289" s="162">
        <v>99</v>
      </c>
      <c r="DB289" s="162">
        <v>99</v>
      </c>
      <c r="DC289" s="162">
        <v>104</v>
      </c>
      <c r="DD289" s="162">
        <v>89</v>
      </c>
      <c r="DE289" s="162">
        <v>86</v>
      </c>
      <c r="DF289" s="162">
        <v>84</v>
      </c>
      <c r="DG289" s="162">
        <v>93</v>
      </c>
      <c r="DH289" s="162">
        <v>82</v>
      </c>
      <c r="DI289" s="162">
        <v>80</v>
      </c>
      <c r="DJ289" s="162">
        <v>81</v>
      </c>
      <c r="DK289" s="162">
        <v>70</v>
      </c>
      <c r="DL289" s="162">
        <v>71</v>
      </c>
      <c r="DM289" s="162">
        <v>71</v>
      </c>
      <c r="DN289" s="162">
        <v>59</v>
      </c>
      <c r="DO289" s="162">
        <v>59</v>
      </c>
      <c r="DP289" s="162">
        <v>63</v>
      </c>
      <c r="DQ289" s="162">
        <v>59</v>
      </c>
      <c r="DR289" s="162">
        <v>53</v>
      </c>
      <c r="DS289" s="162">
        <v>51</v>
      </c>
      <c r="DT289" s="162">
        <v>50</v>
      </c>
      <c r="DU289" s="162">
        <v>50</v>
      </c>
      <c r="DV289" s="162">
        <v>44</v>
      </c>
      <c r="DW289" s="150">
        <v>40</v>
      </c>
      <c r="DX289" s="150">
        <v>36</v>
      </c>
      <c r="DY289" s="150">
        <v>38</v>
      </c>
      <c r="DZ289" s="150">
        <v>37</v>
      </c>
      <c r="EA289" s="150">
        <v>40</v>
      </c>
      <c r="EB289" s="150">
        <v>33</v>
      </c>
      <c r="EC289" s="150">
        <v>27</v>
      </c>
      <c r="ED289" s="150">
        <v>27</v>
      </c>
      <c r="EE289" s="150">
        <v>34</v>
      </c>
      <c r="EF289" s="150">
        <v>34</v>
      </c>
      <c r="EG289" s="150">
        <v>28</v>
      </c>
      <c r="EH289" s="150">
        <v>23</v>
      </c>
      <c r="EI289" s="150">
        <v>20</v>
      </c>
      <c r="EJ289" s="150">
        <v>25</v>
      </c>
      <c r="EK289" s="150">
        <v>24</v>
      </c>
      <c r="EL289" s="150">
        <v>21</v>
      </c>
      <c r="EM289" s="150">
        <v>18</v>
      </c>
      <c r="EN289" s="150">
        <v>21</v>
      </c>
      <c r="EO289" s="150">
        <v>23</v>
      </c>
      <c r="EP289" s="150">
        <v>20</v>
      </c>
      <c r="EQ289" s="150">
        <v>15</v>
      </c>
      <c r="ER289" s="150">
        <v>18</v>
      </c>
      <c r="ES289" s="150">
        <v>19</v>
      </c>
      <c r="ET289" s="150">
        <v>24</v>
      </c>
      <c r="EU289" s="150">
        <v>23</v>
      </c>
      <c r="EV289" s="150">
        <v>19</v>
      </c>
      <c r="EW289" s="150">
        <v>14</v>
      </c>
      <c r="EX289" s="150">
        <v>16</v>
      </c>
      <c r="EY289" s="150">
        <v>15</v>
      </c>
      <c r="EZ289" s="67"/>
      <c r="FA289" s="67"/>
      <c r="FB289"/>
    </row>
    <row r="290" spans="1:158" s="41" customFormat="1" x14ac:dyDescent="0.25">
      <c r="A290" s="385"/>
      <c r="B290" s="385"/>
      <c r="C290" s="6" t="s">
        <v>2162</v>
      </c>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162">
        <v>1225</v>
      </c>
      <c r="DD290" s="162">
        <v>1204</v>
      </c>
      <c r="DE290" s="162">
        <v>1199</v>
      </c>
      <c r="DF290" s="162">
        <v>1168</v>
      </c>
      <c r="DG290" s="162">
        <v>1165</v>
      </c>
      <c r="DH290" s="162">
        <v>1132</v>
      </c>
      <c r="DI290" s="162">
        <v>1145</v>
      </c>
      <c r="DJ290" s="162">
        <v>1131</v>
      </c>
      <c r="DK290" s="162">
        <v>1101</v>
      </c>
      <c r="DL290" s="162">
        <v>1100</v>
      </c>
      <c r="DM290" s="162">
        <v>1066</v>
      </c>
      <c r="DN290" s="162">
        <v>1011</v>
      </c>
      <c r="DO290" s="162">
        <v>1007</v>
      </c>
      <c r="DP290" s="162">
        <v>1005</v>
      </c>
      <c r="DQ290" s="162">
        <v>969</v>
      </c>
      <c r="DR290" s="162">
        <v>943</v>
      </c>
      <c r="DS290" s="162">
        <v>909</v>
      </c>
      <c r="DT290" s="162">
        <v>874</v>
      </c>
      <c r="DU290" s="162">
        <v>841</v>
      </c>
      <c r="DV290" s="162">
        <v>845</v>
      </c>
      <c r="DW290" s="150">
        <v>849</v>
      </c>
      <c r="DX290" s="150">
        <v>833</v>
      </c>
      <c r="DY290" s="150">
        <v>810</v>
      </c>
      <c r="DZ290" s="150">
        <v>797</v>
      </c>
      <c r="EA290" s="150">
        <v>769</v>
      </c>
      <c r="EB290" s="150">
        <v>735</v>
      </c>
      <c r="EC290" s="150">
        <v>732</v>
      </c>
      <c r="ED290" s="150">
        <v>735</v>
      </c>
      <c r="EE290" s="150">
        <v>712</v>
      </c>
      <c r="EF290" s="150">
        <v>706</v>
      </c>
      <c r="EG290" s="150">
        <v>658</v>
      </c>
      <c r="EH290" s="150">
        <v>676</v>
      </c>
      <c r="EI290" s="150">
        <v>646</v>
      </c>
      <c r="EJ290" s="150">
        <v>646</v>
      </c>
      <c r="EK290" s="150">
        <v>655</v>
      </c>
      <c r="EL290" s="150">
        <v>641</v>
      </c>
      <c r="EM290" s="150">
        <v>623</v>
      </c>
      <c r="EN290" s="150">
        <v>613</v>
      </c>
      <c r="EO290" s="150">
        <v>590</v>
      </c>
      <c r="EP290" s="150">
        <v>582</v>
      </c>
      <c r="EQ290" s="150">
        <v>575</v>
      </c>
      <c r="ER290" s="150">
        <v>578</v>
      </c>
      <c r="ES290" s="150">
        <v>567</v>
      </c>
      <c r="ET290" s="150">
        <v>553</v>
      </c>
      <c r="EU290" s="150">
        <v>547</v>
      </c>
      <c r="EV290" s="150">
        <v>528</v>
      </c>
      <c r="EW290" s="150">
        <v>519</v>
      </c>
      <c r="EX290" s="150">
        <v>518</v>
      </c>
      <c r="EY290" s="150">
        <v>515</v>
      </c>
      <c r="EZ290" s="385"/>
      <c r="FA290" s="385"/>
      <c r="FB290" s="385"/>
    </row>
    <row r="291" spans="1:158" s="41" customFormat="1" x14ac:dyDescent="0.25">
      <c r="A291" s="385"/>
      <c r="B291" s="385"/>
      <c r="C291" s="6" t="s">
        <v>2163</v>
      </c>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162">
        <v>431</v>
      </c>
      <c r="DD291" s="162">
        <v>428</v>
      </c>
      <c r="DE291" s="162">
        <v>388</v>
      </c>
      <c r="DF291" s="162">
        <v>416</v>
      </c>
      <c r="DG291" s="162">
        <v>420</v>
      </c>
      <c r="DH291" s="162">
        <v>352</v>
      </c>
      <c r="DI291" s="162">
        <v>308</v>
      </c>
      <c r="DJ291" s="162">
        <v>487</v>
      </c>
      <c r="DK291" s="162">
        <v>433</v>
      </c>
      <c r="DL291" s="162">
        <v>380</v>
      </c>
      <c r="DM291" s="162">
        <v>383</v>
      </c>
      <c r="DN291" s="162">
        <v>405</v>
      </c>
      <c r="DO291" s="162">
        <v>301</v>
      </c>
      <c r="DP291" s="162">
        <v>422</v>
      </c>
      <c r="DQ291" s="162">
        <v>478</v>
      </c>
      <c r="DR291" s="240"/>
      <c r="DS291" s="240"/>
      <c r="DT291" s="240"/>
      <c r="DU291" s="240"/>
      <c r="DV291" s="240"/>
      <c r="DW291" s="240"/>
      <c r="DX291" s="240"/>
      <c r="DY291" s="240"/>
      <c r="DZ291" s="240"/>
      <c r="EA291" s="240"/>
      <c r="EB291" s="240"/>
      <c r="EC291" s="240"/>
      <c r="ED291" s="240"/>
      <c r="EE291" s="240"/>
      <c r="EF291" s="240"/>
      <c r="EG291" s="240"/>
      <c r="EH291" s="240"/>
      <c r="EI291" s="240"/>
      <c r="EJ291" s="240"/>
      <c r="EK291" s="240"/>
      <c r="EL291" s="240"/>
      <c r="EM291" s="240"/>
      <c r="EN291" s="240"/>
      <c r="EO291" s="240"/>
      <c r="EP291" s="240"/>
      <c r="EQ291" s="240"/>
      <c r="ER291" s="240"/>
      <c r="ES291" s="240"/>
      <c r="ET291" s="240"/>
      <c r="EU291" s="240"/>
      <c r="EV291" s="240"/>
      <c r="EW291" s="240"/>
      <c r="EX291" s="240"/>
      <c r="EY291" s="240"/>
      <c r="EZ291" s="385"/>
      <c r="FA291" s="385"/>
      <c r="FB291" s="385"/>
    </row>
    <row r="292" spans="1:158" s="41" customFormat="1" x14ac:dyDescent="0.25">
      <c r="A292" s="67"/>
      <c r="B292" s="67"/>
      <c r="C292" s="6" t="s">
        <v>500</v>
      </c>
      <c r="D292" s="7"/>
      <c r="E292" s="7"/>
      <c r="F292" s="7"/>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c r="AJ292" s="80"/>
      <c r="AK292" s="80"/>
      <c r="AL292" s="80"/>
      <c r="AM292" s="80"/>
      <c r="AN292" s="80"/>
      <c r="AO292" s="80"/>
      <c r="AP292" s="80"/>
      <c r="AQ292" s="80"/>
      <c r="AR292" s="80"/>
      <c r="AS292" s="80"/>
      <c r="AT292" s="80"/>
      <c r="AU292" s="80"/>
      <c r="AV292" s="80"/>
      <c r="AW292" s="80"/>
      <c r="AX292" s="80"/>
      <c r="AY292" s="80"/>
      <c r="AZ292" s="80"/>
      <c r="BA292" s="80"/>
      <c r="BB292" s="80"/>
      <c r="BC292" s="80"/>
      <c r="BD292" s="80"/>
      <c r="BE292" s="80"/>
      <c r="BF292" s="80"/>
      <c r="BG292" s="29">
        <v>149</v>
      </c>
      <c r="BH292" s="29">
        <v>213</v>
      </c>
      <c r="BI292" s="29">
        <v>247</v>
      </c>
      <c r="BJ292" s="29">
        <v>244</v>
      </c>
      <c r="BK292" s="29">
        <v>285</v>
      </c>
      <c r="BL292" s="29">
        <v>329</v>
      </c>
      <c r="BM292" s="29">
        <v>441</v>
      </c>
      <c r="BN292" s="29">
        <v>482</v>
      </c>
      <c r="BO292" s="29">
        <v>575</v>
      </c>
      <c r="BP292" s="29">
        <v>672</v>
      </c>
      <c r="BQ292" s="29">
        <v>782</v>
      </c>
      <c r="BR292" s="29">
        <v>859</v>
      </c>
      <c r="BS292" s="29">
        <v>924</v>
      </c>
      <c r="BT292" s="29">
        <v>1073</v>
      </c>
      <c r="BU292" s="29">
        <v>1153</v>
      </c>
      <c r="BV292" s="29">
        <v>1277</v>
      </c>
      <c r="BW292" s="29">
        <v>1360</v>
      </c>
      <c r="BX292" s="29">
        <v>1483</v>
      </c>
      <c r="BY292" s="29">
        <v>1590</v>
      </c>
      <c r="BZ292" s="29">
        <v>1646</v>
      </c>
      <c r="CA292" s="29">
        <v>1733</v>
      </c>
      <c r="CB292" s="162">
        <v>1771</v>
      </c>
      <c r="CC292" s="162">
        <v>1781</v>
      </c>
      <c r="CD292" s="162">
        <v>1832</v>
      </c>
      <c r="CE292" s="162">
        <v>1855</v>
      </c>
      <c r="CF292" s="162">
        <v>1755</v>
      </c>
      <c r="CG292" s="162">
        <v>1797</v>
      </c>
      <c r="CH292" s="162">
        <v>1798</v>
      </c>
      <c r="CI292" s="162">
        <v>1748</v>
      </c>
      <c r="CJ292" s="162">
        <v>1799</v>
      </c>
      <c r="CK292" s="162">
        <v>1799</v>
      </c>
      <c r="CL292" s="162">
        <v>1793</v>
      </c>
      <c r="CM292" s="162">
        <v>1797</v>
      </c>
      <c r="CN292" s="162">
        <v>1809</v>
      </c>
      <c r="CO292" s="162">
        <v>1866</v>
      </c>
      <c r="CP292" s="162">
        <v>1776</v>
      </c>
      <c r="CQ292" s="162">
        <v>1748</v>
      </c>
      <c r="CR292" s="162">
        <v>1710</v>
      </c>
      <c r="CS292" s="162">
        <v>1748</v>
      </c>
      <c r="CT292" s="162">
        <v>1735</v>
      </c>
      <c r="CU292" s="162">
        <v>1762</v>
      </c>
      <c r="CV292" s="162">
        <v>1754</v>
      </c>
      <c r="CW292" s="162">
        <v>1727</v>
      </c>
      <c r="CX292" s="162">
        <v>1748</v>
      </c>
      <c r="CY292" s="162">
        <v>1809</v>
      </c>
      <c r="CZ292" s="162">
        <v>1674</v>
      </c>
      <c r="DA292" s="162">
        <v>1666</v>
      </c>
      <c r="DB292" s="162">
        <v>1720</v>
      </c>
      <c r="DC292" s="151">
        <f t="shared" ref="DC292:DK292" si="629">SUM(DC290:DC291)</f>
        <v>1656</v>
      </c>
      <c r="DD292" s="151">
        <f t="shared" si="629"/>
        <v>1632</v>
      </c>
      <c r="DE292" s="151">
        <f t="shared" si="629"/>
        <v>1587</v>
      </c>
      <c r="DF292" s="151">
        <f t="shared" si="629"/>
        <v>1584</v>
      </c>
      <c r="DG292" s="151">
        <f t="shared" si="629"/>
        <v>1585</v>
      </c>
      <c r="DH292" s="151">
        <f t="shared" si="629"/>
        <v>1484</v>
      </c>
      <c r="DI292" s="151">
        <f t="shared" si="629"/>
        <v>1453</v>
      </c>
      <c r="DJ292" s="151">
        <f t="shared" si="629"/>
        <v>1618</v>
      </c>
      <c r="DK292" s="151">
        <f t="shared" si="629"/>
        <v>1534</v>
      </c>
      <c r="DL292" s="151">
        <f t="shared" ref="DL292:DM292" si="630">SUM(DL290:DL291)</f>
        <v>1480</v>
      </c>
      <c r="DM292" s="151">
        <f t="shared" si="630"/>
        <v>1449</v>
      </c>
      <c r="DN292" s="151">
        <f t="shared" ref="DN292:DO292" si="631">SUM(DN290:DN291)</f>
        <v>1416</v>
      </c>
      <c r="DO292" s="151">
        <f t="shared" si="631"/>
        <v>1308</v>
      </c>
      <c r="DP292" s="151">
        <f t="shared" ref="DP292:DQ292" si="632">SUM(DP290:DP291)</f>
        <v>1427</v>
      </c>
      <c r="DQ292" s="151">
        <f t="shared" si="632"/>
        <v>1447</v>
      </c>
      <c r="DR292" s="240"/>
      <c r="DS292" s="240"/>
      <c r="DT292" s="240"/>
      <c r="DU292" s="240"/>
      <c r="DV292" s="240"/>
      <c r="DW292" s="240"/>
      <c r="DX292" s="240"/>
      <c r="DY292" s="240"/>
      <c r="DZ292" s="240"/>
      <c r="EA292" s="240"/>
      <c r="EB292" s="240"/>
      <c r="EC292" s="240"/>
      <c r="ED292" s="240"/>
      <c r="EE292" s="240"/>
      <c r="EF292" s="240"/>
      <c r="EG292" s="240"/>
      <c r="EH292" s="240"/>
      <c r="EI292" s="240"/>
      <c r="EJ292" s="240"/>
      <c r="EK292" s="240"/>
      <c r="EL292" s="240"/>
      <c r="EM292" s="240"/>
      <c r="EN292" s="240"/>
      <c r="EO292" s="240"/>
      <c r="EP292" s="240"/>
      <c r="EQ292" s="240"/>
      <c r="ER292" s="240"/>
      <c r="ES292" s="240"/>
      <c r="ET292" s="240"/>
      <c r="EU292" s="240"/>
      <c r="EV292" s="240"/>
      <c r="EW292" s="240"/>
      <c r="EX292" s="240"/>
      <c r="EY292" s="240"/>
      <c r="EZ292" s="67"/>
      <c r="FA292" s="67"/>
      <c r="FB292" s="67"/>
    </row>
    <row r="293" spans="1:158" s="41" customFormat="1" x14ac:dyDescent="0.25">
      <c r="A293"/>
      <c r="B293"/>
      <c r="C293" s="141" t="s">
        <v>459</v>
      </c>
      <c r="D293" s="7"/>
      <c r="E293" s="7"/>
      <c r="F293" s="7"/>
      <c r="G293" s="153">
        <f t="shared" ref="G293:BR293" si="633">SUM(G280,G283)-G277</f>
        <v>0</v>
      </c>
      <c r="H293" s="153">
        <f t="shared" si="633"/>
        <v>0</v>
      </c>
      <c r="I293" s="153">
        <f t="shared" si="633"/>
        <v>0</v>
      </c>
      <c r="J293" s="153">
        <f t="shared" si="633"/>
        <v>0</v>
      </c>
      <c r="K293" s="153">
        <f t="shared" si="633"/>
        <v>0</v>
      </c>
      <c r="L293" s="153">
        <f t="shared" si="633"/>
        <v>0</v>
      </c>
      <c r="M293" s="153">
        <f t="shared" si="633"/>
        <v>0</v>
      </c>
      <c r="N293" s="153">
        <f t="shared" si="633"/>
        <v>0</v>
      </c>
      <c r="O293" s="153">
        <f t="shared" si="633"/>
        <v>0</v>
      </c>
      <c r="P293" s="153">
        <f t="shared" si="633"/>
        <v>0</v>
      </c>
      <c r="Q293" s="153">
        <f t="shared" si="633"/>
        <v>0</v>
      </c>
      <c r="R293" s="153">
        <f t="shared" si="633"/>
        <v>0</v>
      </c>
      <c r="S293" s="153">
        <f t="shared" si="633"/>
        <v>0</v>
      </c>
      <c r="T293" s="153">
        <f t="shared" si="633"/>
        <v>0</v>
      </c>
      <c r="U293" s="153">
        <f t="shared" si="633"/>
        <v>0</v>
      </c>
      <c r="V293" s="153">
        <f t="shared" si="633"/>
        <v>0</v>
      </c>
      <c r="W293" s="153">
        <f t="shared" si="633"/>
        <v>0</v>
      </c>
      <c r="X293" s="153">
        <f t="shared" si="633"/>
        <v>0</v>
      </c>
      <c r="Y293" s="153">
        <f t="shared" si="633"/>
        <v>0</v>
      </c>
      <c r="Z293" s="153">
        <f t="shared" si="633"/>
        <v>0</v>
      </c>
      <c r="AA293" s="153">
        <f t="shared" si="633"/>
        <v>0</v>
      </c>
      <c r="AB293" s="153">
        <f t="shared" si="633"/>
        <v>0</v>
      </c>
      <c r="AC293" s="153">
        <f t="shared" si="633"/>
        <v>0</v>
      </c>
      <c r="AD293" s="153">
        <f t="shared" si="633"/>
        <v>0</v>
      </c>
      <c r="AE293" s="153">
        <f t="shared" si="633"/>
        <v>0</v>
      </c>
      <c r="AF293" s="153">
        <f t="shared" si="633"/>
        <v>0</v>
      </c>
      <c r="AG293" s="153">
        <f t="shared" si="633"/>
        <v>0</v>
      </c>
      <c r="AH293" s="153">
        <f t="shared" si="633"/>
        <v>0</v>
      </c>
      <c r="AI293" s="153">
        <f t="shared" si="633"/>
        <v>0</v>
      </c>
      <c r="AJ293" s="153">
        <f t="shared" si="633"/>
        <v>0</v>
      </c>
      <c r="AK293" s="153">
        <f t="shared" si="633"/>
        <v>0</v>
      </c>
      <c r="AL293" s="153">
        <f t="shared" si="633"/>
        <v>0</v>
      </c>
      <c r="AM293" s="153">
        <f t="shared" si="633"/>
        <v>0</v>
      </c>
      <c r="AN293" s="153">
        <f t="shared" si="633"/>
        <v>0</v>
      </c>
      <c r="AO293" s="153">
        <f t="shared" si="633"/>
        <v>0</v>
      </c>
      <c r="AP293" s="153">
        <f t="shared" si="633"/>
        <v>0</v>
      </c>
      <c r="AQ293" s="153">
        <f t="shared" si="633"/>
        <v>0</v>
      </c>
      <c r="AR293" s="153">
        <f t="shared" si="633"/>
        <v>0</v>
      </c>
      <c r="AS293" s="153">
        <f t="shared" si="633"/>
        <v>0</v>
      </c>
      <c r="AT293" s="153">
        <f t="shared" si="633"/>
        <v>0</v>
      </c>
      <c r="AU293" s="153">
        <f t="shared" si="633"/>
        <v>0</v>
      </c>
      <c r="AV293" s="153">
        <f t="shared" si="633"/>
        <v>0</v>
      </c>
      <c r="AW293" s="153">
        <f t="shared" si="633"/>
        <v>0</v>
      </c>
      <c r="AX293" s="153">
        <f t="shared" si="633"/>
        <v>0</v>
      </c>
      <c r="AY293" s="153">
        <f t="shared" si="633"/>
        <v>0</v>
      </c>
      <c r="AZ293" s="153">
        <f t="shared" si="633"/>
        <v>0</v>
      </c>
      <c r="BA293" s="153">
        <f t="shared" si="633"/>
        <v>0</v>
      </c>
      <c r="BB293" s="153">
        <f t="shared" si="633"/>
        <v>0</v>
      </c>
      <c r="BC293" s="153">
        <f t="shared" si="633"/>
        <v>0</v>
      </c>
      <c r="BD293" s="153">
        <f t="shared" si="633"/>
        <v>0</v>
      </c>
      <c r="BE293" s="153">
        <f t="shared" si="633"/>
        <v>0</v>
      </c>
      <c r="BF293" s="153">
        <f t="shared" si="633"/>
        <v>0</v>
      </c>
      <c r="BG293" s="153">
        <f t="shared" si="633"/>
        <v>0</v>
      </c>
      <c r="BH293" s="153">
        <f t="shared" si="633"/>
        <v>0</v>
      </c>
      <c r="BI293" s="153">
        <f t="shared" si="633"/>
        <v>0</v>
      </c>
      <c r="BJ293" s="153">
        <f t="shared" si="633"/>
        <v>0</v>
      </c>
      <c r="BK293" s="153">
        <f t="shared" si="633"/>
        <v>0</v>
      </c>
      <c r="BL293" s="153">
        <f t="shared" si="633"/>
        <v>0</v>
      </c>
      <c r="BM293" s="153">
        <f t="shared" si="633"/>
        <v>0</v>
      </c>
      <c r="BN293" s="153">
        <f t="shared" si="633"/>
        <v>0</v>
      </c>
      <c r="BO293" s="153">
        <f t="shared" si="633"/>
        <v>0</v>
      </c>
      <c r="BP293" s="153">
        <f t="shared" si="633"/>
        <v>0</v>
      </c>
      <c r="BQ293" s="153">
        <f t="shared" si="633"/>
        <v>0</v>
      </c>
      <c r="BR293" s="153">
        <f t="shared" si="633"/>
        <v>0</v>
      </c>
      <c r="BS293" s="153">
        <f t="shared" ref="BS293:ED293" si="634">SUM(BS280,BS283)-BS277</f>
        <v>0</v>
      </c>
      <c r="BT293" s="153">
        <f t="shared" si="634"/>
        <v>0</v>
      </c>
      <c r="BU293" s="153">
        <f t="shared" si="634"/>
        <v>0</v>
      </c>
      <c r="BV293" s="153">
        <f t="shared" si="634"/>
        <v>0</v>
      </c>
      <c r="BW293" s="153">
        <f t="shared" si="634"/>
        <v>0</v>
      </c>
      <c r="BX293" s="153">
        <f t="shared" si="634"/>
        <v>0</v>
      </c>
      <c r="BY293" s="153">
        <f t="shared" si="634"/>
        <v>0</v>
      </c>
      <c r="BZ293" s="153">
        <f t="shared" si="634"/>
        <v>0</v>
      </c>
      <c r="CA293" s="153">
        <f t="shared" si="634"/>
        <v>0</v>
      </c>
      <c r="CB293" s="153">
        <f t="shared" si="634"/>
        <v>0</v>
      </c>
      <c r="CC293" s="153">
        <f t="shared" si="634"/>
        <v>0</v>
      </c>
      <c r="CD293" s="153">
        <f t="shared" si="634"/>
        <v>0</v>
      </c>
      <c r="CE293" s="153">
        <f t="shared" si="634"/>
        <v>0</v>
      </c>
      <c r="CF293" s="153">
        <f t="shared" si="634"/>
        <v>0</v>
      </c>
      <c r="CG293" s="153">
        <f t="shared" si="634"/>
        <v>0</v>
      </c>
      <c r="CH293" s="153">
        <f t="shared" si="634"/>
        <v>0</v>
      </c>
      <c r="CI293" s="153">
        <f t="shared" si="634"/>
        <v>0</v>
      </c>
      <c r="CJ293" s="153">
        <f t="shared" si="634"/>
        <v>0</v>
      </c>
      <c r="CK293" s="153">
        <f t="shared" si="634"/>
        <v>0</v>
      </c>
      <c r="CL293" s="153">
        <f t="shared" si="634"/>
        <v>0</v>
      </c>
      <c r="CM293" s="153">
        <f t="shared" si="634"/>
        <v>0</v>
      </c>
      <c r="CN293" s="153">
        <f t="shared" si="634"/>
        <v>0</v>
      </c>
      <c r="CO293" s="153">
        <f t="shared" si="634"/>
        <v>0</v>
      </c>
      <c r="CP293" s="153">
        <f t="shared" si="634"/>
        <v>0</v>
      </c>
      <c r="CQ293" s="153">
        <f t="shared" si="634"/>
        <v>0</v>
      </c>
      <c r="CR293" s="153">
        <f t="shared" si="634"/>
        <v>0</v>
      </c>
      <c r="CS293" s="153">
        <f t="shared" si="634"/>
        <v>0</v>
      </c>
      <c r="CT293" s="153">
        <f t="shared" si="634"/>
        <v>0</v>
      </c>
      <c r="CU293" s="153">
        <f t="shared" si="634"/>
        <v>0</v>
      </c>
      <c r="CV293" s="153">
        <f t="shared" si="634"/>
        <v>-50</v>
      </c>
      <c r="CW293" s="153">
        <f t="shared" si="634"/>
        <v>0</v>
      </c>
      <c r="CX293" s="153">
        <f t="shared" si="634"/>
        <v>0</v>
      </c>
      <c r="CY293" s="153">
        <f t="shared" si="634"/>
        <v>0</v>
      </c>
      <c r="CZ293" s="153">
        <f t="shared" si="634"/>
        <v>0</v>
      </c>
      <c r="DA293" s="153">
        <f t="shared" si="634"/>
        <v>0</v>
      </c>
      <c r="DB293" s="153">
        <f t="shared" si="634"/>
        <v>0</v>
      </c>
      <c r="DC293" s="153">
        <f t="shared" si="634"/>
        <v>0</v>
      </c>
      <c r="DD293" s="153">
        <f t="shared" si="634"/>
        <v>0</v>
      </c>
      <c r="DE293" s="153">
        <f t="shared" si="634"/>
        <v>0</v>
      </c>
      <c r="DF293" s="153">
        <f t="shared" si="634"/>
        <v>0</v>
      </c>
      <c r="DG293" s="153">
        <f t="shared" si="634"/>
        <v>0</v>
      </c>
      <c r="DH293" s="153">
        <f t="shared" si="634"/>
        <v>0</v>
      </c>
      <c r="DI293" s="153">
        <f t="shared" si="634"/>
        <v>0</v>
      </c>
      <c r="DJ293" s="153">
        <f t="shared" si="634"/>
        <v>0</v>
      </c>
      <c r="DK293" s="153">
        <f t="shared" si="634"/>
        <v>0</v>
      </c>
      <c r="DL293" s="153">
        <f t="shared" si="634"/>
        <v>0</v>
      </c>
      <c r="DM293" s="153">
        <f t="shared" si="634"/>
        <v>0</v>
      </c>
      <c r="DN293" s="153">
        <f t="shared" si="634"/>
        <v>0</v>
      </c>
      <c r="DO293" s="153">
        <f t="shared" si="634"/>
        <v>0</v>
      </c>
      <c r="DP293" s="153">
        <f t="shared" si="634"/>
        <v>0</v>
      </c>
      <c r="DQ293" s="153">
        <f t="shared" si="634"/>
        <v>0</v>
      </c>
      <c r="DR293" s="153">
        <f t="shared" si="634"/>
        <v>0</v>
      </c>
      <c r="DS293" s="153">
        <f t="shared" si="634"/>
        <v>0</v>
      </c>
      <c r="DT293" s="153">
        <f t="shared" si="634"/>
        <v>0</v>
      </c>
      <c r="DU293" s="153">
        <f t="shared" si="634"/>
        <v>0</v>
      </c>
      <c r="DV293" s="153">
        <f t="shared" si="634"/>
        <v>0</v>
      </c>
      <c r="DW293" s="153">
        <f t="shared" si="634"/>
        <v>0</v>
      </c>
      <c r="DX293" s="153">
        <f t="shared" si="634"/>
        <v>0</v>
      </c>
      <c r="DY293" s="153">
        <f t="shared" si="634"/>
        <v>0</v>
      </c>
      <c r="DZ293" s="153">
        <f t="shared" si="634"/>
        <v>0</v>
      </c>
      <c r="EA293" s="153">
        <f t="shared" si="634"/>
        <v>0</v>
      </c>
      <c r="EB293" s="153">
        <f t="shared" si="634"/>
        <v>0</v>
      </c>
      <c r="EC293" s="153">
        <f t="shared" si="634"/>
        <v>0</v>
      </c>
      <c r="ED293" s="153">
        <f t="shared" si="634"/>
        <v>0</v>
      </c>
      <c r="EE293" s="153">
        <f t="shared" ref="EE293:EQ293" si="635">SUM(EE280,EE283)-EE277</f>
        <v>0</v>
      </c>
      <c r="EF293" s="153">
        <f t="shared" si="635"/>
        <v>0</v>
      </c>
      <c r="EG293" s="153">
        <f t="shared" si="635"/>
        <v>0</v>
      </c>
      <c r="EH293" s="153">
        <f t="shared" si="635"/>
        <v>0</v>
      </c>
      <c r="EI293" s="153">
        <f t="shared" si="635"/>
        <v>0</v>
      </c>
      <c r="EJ293" s="153">
        <f t="shared" si="635"/>
        <v>0</v>
      </c>
      <c r="EK293" s="153">
        <f t="shared" si="635"/>
        <v>0</v>
      </c>
      <c r="EL293" s="153">
        <f t="shared" si="635"/>
        <v>0</v>
      </c>
      <c r="EM293" s="153">
        <f t="shared" si="635"/>
        <v>0</v>
      </c>
      <c r="EN293" s="153">
        <f t="shared" si="635"/>
        <v>0</v>
      </c>
      <c r="EO293" s="153">
        <f t="shared" si="635"/>
        <v>0</v>
      </c>
      <c r="EP293" s="153">
        <f t="shared" si="635"/>
        <v>0</v>
      </c>
      <c r="EQ293" s="153">
        <f t="shared" si="635"/>
        <v>0</v>
      </c>
      <c r="ER293" s="153">
        <f t="shared" ref="ER293:EW293" si="636">SUM(ER280,ER283)-ER277</f>
        <v>0</v>
      </c>
      <c r="ES293" s="153">
        <f t="shared" si="636"/>
        <v>0</v>
      </c>
      <c r="ET293" s="153">
        <f t="shared" si="636"/>
        <v>0</v>
      </c>
      <c r="EU293" s="153">
        <f t="shared" si="636"/>
        <v>0</v>
      </c>
      <c r="EV293" s="153">
        <f t="shared" si="636"/>
        <v>0</v>
      </c>
      <c r="EW293" s="153">
        <f t="shared" si="636"/>
        <v>0</v>
      </c>
      <c r="EX293" s="153">
        <f t="shared" ref="EX293:EY293" si="637">SUM(EX280,EX283)-EX277</f>
        <v>0</v>
      </c>
      <c r="EY293" s="153">
        <f t="shared" si="637"/>
        <v>0</v>
      </c>
      <c r="EZ293" s="13"/>
      <c r="FA293" s="13"/>
      <c r="FB293" s="13"/>
    </row>
    <row r="294" spans="1:158" s="41" customFormat="1" x14ac:dyDescent="0.25">
      <c r="A294" s="67"/>
      <c r="B294" s="67"/>
      <c r="C294" s="141" t="s">
        <v>461</v>
      </c>
      <c r="D294" s="7"/>
      <c r="E294" s="7"/>
      <c r="F294" s="153">
        <f t="shared" ref="F294:BQ294" si="638">F31-F285</f>
        <v>0</v>
      </c>
      <c r="G294" s="153">
        <f t="shared" si="638"/>
        <v>0</v>
      </c>
      <c r="H294" s="153">
        <f t="shared" si="638"/>
        <v>0</v>
      </c>
      <c r="I294" s="153">
        <f t="shared" si="638"/>
        <v>0</v>
      </c>
      <c r="J294" s="153">
        <f t="shared" si="638"/>
        <v>0</v>
      </c>
      <c r="K294" s="153">
        <f t="shared" si="638"/>
        <v>0</v>
      </c>
      <c r="L294" s="153">
        <f t="shared" si="638"/>
        <v>0</v>
      </c>
      <c r="M294" s="153">
        <f t="shared" si="638"/>
        <v>0</v>
      </c>
      <c r="N294" s="153">
        <f t="shared" si="638"/>
        <v>0</v>
      </c>
      <c r="O294" s="153">
        <f t="shared" si="638"/>
        <v>0</v>
      </c>
      <c r="P294" s="153">
        <f t="shared" si="638"/>
        <v>0</v>
      </c>
      <c r="Q294" s="153">
        <f t="shared" si="638"/>
        <v>0</v>
      </c>
      <c r="R294" s="153">
        <f t="shared" si="638"/>
        <v>0</v>
      </c>
      <c r="S294" s="153">
        <f t="shared" si="638"/>
        <v>0</v>
      </c>
      <c r="T294" s="153">
        <f t="shared" si="638"/>
        <v>0</v>
      </c>
      <c r="U294" s="153">
        <f t="shared" si="638"/>
        <v>0</v>
      </c>
      <c r="V294" s="153">
        <f t="shared" si="638"/>
        <v>0</v>
      </c>
      <c r="W294" s="153">
        <f t="shared" si="638"/>
        <v>0</v>
      </c>
      <c r="X294" s="153">
        <f t="shared" si="638"/>
        <v>0</v>
      </c>
      <c r="Y294" s="153">
        <f t="shared" si="638"/>
        <v>0</v>
      </c>
      <c r="Z294" s="153">
        <f t="shared" si="638"/>
        <v>0</v>
      </c>
      <c r="AA294" s="153">
        <f t="shared" si="638"/>
        <v>0</v>
      </c>
      <c r="AB294" s="153">
        <f t="shared" si="638"/>
        <v>0</v>
      </c>
      <c r="AC294" s="153">
        <f t="shared" si="638"/>
        <v>0</v>
      </c>
      <c r="AD294" s="153">
        <f t="shared" si="638"/>
        <v>0</v>
      </c>
      <c r="AE294" s="153">
        <f t="shared" si="638"/>
        <v>0</v>
      </c>
      <c r="AF294" s="153">
        <f t="shared" si="638"/>
        <v>0</v>
      </c>
      <c r="AG294" s="153">
        <f t="shared" si="638"/>
        <v>0</v>
      </c>
      <c r="AH294" s="153">
        <f t="shared" si="638"/>
        <v>0</v>
      </c>
      <c r="AI294" s="153">
        <f t="shared" si="638"/>
        <v>0</v>
      </c>
      <c r="AJ294" s="153">
        <f t="shared" si="638"/>
        <v>0</v>
      </c>
      <c r="AK294" s="153">
        <f t="shared" si="638"/>
        <v>0</v>
      </c>
      <c r="AL294" s="153">
        <f t="shared" si="638"/>
        <v>0</v>
      </c>
      <c r="AM294" s="153">
        <f t="shared" si="638"/>
        <v>0</v>
      </c>
      <c r="AN294" s="153">
        <f t="shared" si="638"/>
        <v>0</v>
      </c>
      <c r="AO294" s="153">
        <f t="shared" si="638"/>
        <v>0</v>
      </c>
      <c r="AP294" s="153">
        <f t="shared" si="638"/>
        <v>0</v>
      </c>
      <c r="AQ294" s="153">
        <f t="shared" si="638"/>
        <v>0</v>
      </c>
      <c r="AR294" s="153">
        <f t="shared" si="638"/>
        <v>0</v>
      </c>
      <c r="AS294" s="153">
        <f t="shared" si="638"/>
        <v>0</v>
      </c>
      <c r="AT294" s="153">
        <f t="shared" si="638"/>
        <v>0</v>
      </c>
      <c r="AU294" s="153">
        <f t="shared" si="638"/>
        <v>0</v>
      </c>
      <c r="AV294" s="153">
        <f t="shared" si="638"/>
        <v>0</v>
      </c>
      <c r="AW294" s="153">
        <f t="shared" si="638"/>
        <v>0</v>
      </c>
      <c r="AX294" s="153">
        <f t="shared" si="638"/>
        <v>0</v>
      </c>
      <c r="AY294" s="153">
        <f t="shared" si="638"/>
        <v>0</v>
      </c>
      <c r="AZ294" s="153">
        <f t="shared" si="638"/>
        <v>0</v>
      </c>
      <c r="BA294" s="153">
        <f t="shared" si="638"/>
        <v>0</v>
      </c>
      <c r="BB294" s="153">
        <f t="shared" si="638"/>
        <v>0</v>
      </c>
      <c r="BC294" s="153">
        <f t="shared" si="638"/>
        <v>0</v>
      </c>
      <c r="BD294" s="153">
        <f t="shared" si="638"/>
        <v>0</v>
      </c>
      <c r="BE294" s="153">
        <f t="shared" si="638"/>
        <v>0</v>
      </c>
      <c r="BF294" s="153">
        <f t="shared" si="638"/>
        <v>0</v>
      </c>
      <c r="BG294" s="153">
        <f t="shared" si="638"/>
        <v>0</v>
      </c>
      <c r="BH294" s="153">
        <f t="shared" si="638"/>
        <v>0</v>
      </c>
      <c r="BI294" s="153">
        <f t="shared" si="638"/>
        <v>0</v>
      </c>
      <c r="BJ294" s="153">
        <f t="shared" si="638"/>
        <v>0</v>
      </c>
      <c r="BK294" s="153">
        <f t="shared" si="638"/>
        <v>0</v>
      </c>
      <c r="BL294" s="153">
        <f t="shared" si="638"/>
        <v>0</v>
      </c>
      <c r="BM294" s="153">
        <f t="shared" si="638"/>
        <v>0</v>
      </c>
      <c r="BN294" s="153">
        <f t="shared" si="638"/>
        <v>0</v>
      </c>
      <c r="BO294" s="153">
        <f t="shared" si="638"/>
        <v>0</v>
      </c>
      <c r="BP294" s="153">
        <f t="shared" si="638"/>
        <v>0</v>
      </c>
      <c r="BQ294" s="153">
        <f t="shared" si="638"/>
        <v>0</v>
      </c>
      <c r="BR294" s="153">
        <f t="shared" ref="BR294:EC294" si="639">BR31-BR285</f>
        <v>0</v>
      </c>
      <c r="BS294" s="153">
        <f t="shared" si="639"/>
        <v>0</v>
      </c>
      <c r="BT294" s="153">
        <f t="shared" si="639"/>
        <v>0</v>
      </c>
      <c r="BU294" s="153">
        <f t="shared" si="639"/>
        <v>0</v>
      </c>
      <c r="BV294" s="153">
        <f t="shared" si="639"/>
        <v>0</v>
      </c>
      <c r="BW294" s="153">
        <f t="shared" si="639"/>
        <v>0</v>
      </c>
      <c r="BX294" s="153">
        <f t="shared" si="639"/>
        <v>0</v>
      </c>
      <c r="BY294" s="153">
        <f t="shared" si="639"/>
        <v>0</v>
      </c>
      <c r="BZ294" s="153">
        <f t="shared" si="639"/>
        <v>0</v>
      </c>
      <c r="CA294" s="153">
        <f t="shared" si="639"/>
        <v>0</v>
      </c>
      <c r="CB294" s="153">
        <f t="shared" si="639"/>
        <v>0</v>
      </c>
      <c r="CC294" s="153">
        <f t="shared" si="639"/>
        <v>0</v>
      </c>
      <c r="CD294" s="153">
        <f t="shared" si="639"/>
        <v>0</v>
      </c>
      <c r="CE294" s="153">
        <f t="shared" si="639"/>
        <v>0</v>
      </c>
      <c r="CF294" s="153">
        <f t="shared" si="639"/>
        <v>0</v>
      </c>
      <c r="CG294" s="153">
        <f t="shared" si="639"/>
        <v>0</v>
      </c>
      <c r="CH294" s="153">
        <f t="shared" si="639"/>
        <v>0</v>
      </c>
      <c r="CI294" s="153">
        <f t="shared" si="639"/>
        <v>0</v>
      </c>
      <c r="CJ294" s="153">
        <f t="shared" si="639"/>
        <v>0</v>
      </c>
      <c r="CK294" s="153">
        <f t="shared" si="639"/>
        <v>0</v>
      </c>
      <c r="CL294" s="153">
        <f t="shared" si="639"/>
        <v>0</v>
      </c>
      <c r="CM294" s="153">
        <f t="shared" si="639"/>
        <v>0</v>
      </c>
      <c r="CN294" s="153">
        <f t="shared" si="639"/>
        <v>0</v>
      </c>
      <c r="CO294" s="153">
        <f t="shared" si="639"/>
        <v>0</v>
      </c>
      <c r="CP294" s="153">
        <f t="shared" si="639"/>
        <v>0</v>
      </c>
      <c r="CQ294" s="153">
        <f t="shared" si="639"/>
        <v>0</v>
      </c>
      <c r="CR294" s="153">
        <f t="shared" si="639"/>
        <v>0</v>
      </c>
      <c r="CS294" s="153">
        <f t="shared" si="639"/>
        <v>0</v>
      </c>
      <c r="CT294" s="153">
        <f t="shared" si="639"/>
        <v>0</v>
      </c>
      <c r="CU294" s="153">
        <f t="shared" si="639"/>
        <v>0</v>
      </c>
      <c r="CV294" s="153">
        <f t="shared" si="639"/>
        <v>0</v>
      </c>
      <c r="CW294" s="153">
        <f t="shared" si="639"/>
        <v>0</v>
      </c>
      <c r="CX294" s="153">
        <f t="shared" si="639"/>
        <v>0</v>
      </c>
      <c r="CY294" s="153">
        <f t="shared" si="639"/>
        <v>0</v>
      </c>
      <c r="CZ294" s="153">
        <f t="shared" si="639"/>
        <v>0</v>
      </c>
      <c r="DA294" s="153">
        <f t="shared" si="639"/>
        <v>0</v>
      </c>
      <c r="DB294" s="153">
        <f t="shared" si="639"/>
        <v>0</v>
      </c>
      <c r="DC294" s="153">
        <f t="shared" si="639"/>
        <v>0</v>
      </c>
      <c r="DD294" s="153">
        <f t="shared" si="639"/>
        <v>0</v>
      </c>
      <c r="DE294" s="153">
        <f t="shared" si="639"/>
        <v>0</v>
      </c>
      <c r="DF294" s="153">
        <f t="shared" si="639"/>
        <v>0</v>
      </c>
      <c r="DG294" s="153">
        <f t="shared" si="639"/>
        <v>0</v>
      </c>
      <c r="DH294" s="153">
        <f t="shared" si="639"/>
        <v>0</v>
      </c>
      <c r="DI294" s="153">
        <f t="shared" si="639"/>
        <v>0</v>
      </c>
      <c r="DJ294" s="153">
        <f t="shared" si="639"/>
        <v>0</v>
      </c>
      <c r="DK294" s="153">
        <f t="shared" si="639"/>
        <v>0</v>
      </c>
      <c r="DL294" s="153">
        <f t="shared" si="639"/>
        <v>0</v>
      </c>
      <c r="DM294" s="153">
        <f t="shared" si="639"/>
        <v>0</v>
      </c>
      <c r="DN294" s="153">
        <f t="shared" si="639"/>
        <v>0</v>
      </c>
      <c r="DO294" s="153">
        <f t="shared" si="639"/>
        <v>0</v>
      </c>
      <c r="DP294" s="153">
        <f t="shared" si="639"/>
        <v>0</v>
      </c>
      <c r="DQ294" s="153">
        <f t="shared" si="639"/>
        <v>0</v>
      </c>
      <c r="DR294" s="153">
        <f t="shared" si="639"/>
        <v>0</v>
      </c>
      <c r="DS294" s="153">
        <f t="shared" si="639"/>
        <v>0</v>
      </c>
      <c r="DT294" s="153">
        <f t="shared" si="639"/>
        <v>0</v>
      </c>
      <c r="DU294" s="153">
        <f t="shared" si="639"/>
        <v>0</v>
      </c>
      <c r="DV294" s="153">
        <f t="shared" si="639"/>
        <v>0</v>
      </c>
      <c r="DW294" s="153">
        <f t="shared" si="639"/>
        <v>0</v>
      </c>
      <c r="DX294" s="153">
        <f t="shared" si="639"/>
        <v>0</v>
      </c>
      <c r="DY294" s="153">
        <f t="shared" si="639"/>
        <v>0</v>
      </c>
      <c r="DZ294" s="153">
        <f t="shared" si="639"/>
        <v>0</v>
      </c>
      <c r="EA294" s="153">
        <f t="shared" si="639"/>
        <v>0</v>
      </c>
      <c r="EB294" s="153">
        <f t="shared" si="639"/>
        <v>0</v>
      </c>
      <c r="EC294" s="153">
        <f t="shared" si="639"/>
        <v>0</v>
      </c>
      <c r="ED294" s="153">
        <f t="shared" ref="ED294:EQ294" si="640">ED31-ED285</f>
        <v>0</v>
      </c>
      <c r="EE294" s="153">
        <f t="shared" si="640"/>
        <v>0</v>
      </c>
      <c r="EF294" s="153">
        <f t="shared" si="640"/>
        <v>0</v>
      </c>
      <c r="EG294" s="153">
        <f t="shared" si="640"/>
        <v>0</v>
      </c>
      <c r="EH294" s="153">
        <f t="shared" si="640"/>
        <v>0</v>
      </c>
      <c r="EI294" s="153">
        <f t="shared" si="640"/>
        <v>0</v>
      </c>
      <c r="EJ294" s="153">
        <f t="shared" si="640"/>
        <v>0</v>
      </c>
      <c r="EK294" s="153">
        <f t="shared" si="640"/>
        <v>0</v>
      </c>
      <c r="EL294" s="153">
        <f t="shared" si="640"/>
        <v>0</v>
      </c>
      <c r="EM294" s="153">
        <f t="shared" si="640"/>
        <v>0</v>
      </c>
      <c r="EN294" s="153">
        <f t="shared" si="640"/>
        <v>0</v>
      </c>
      <c r="EO294" s="153">
        <f t="shared" si="640"/>
        <v>0</v>
      </c>
      <c r="EP294" s="153">
        <f t="shared" si="640"/>
        <v>0</v>
      </c>
      <c r="EQ294" s="153">
        <f t="shared" si="640"/>
        <v>0</v>
      </c>
      <c r="ER294" s="153">
        <f t="shared" ref="ER294:EW294" si="641">ER31-ER285</f>
        <v>0</v>
      </c>
      <c r="ES294" s="153">
        <f t="shared" si="641"/>
        <v>0</v>
      </c>
      <c r="ET294" s="153">
        <f t="shared" si="641"/>
        <v>0</v>
      </c>
      <c r="EU294" s="153">
        <f t="shared" si="641"/>
        <v>0</v>
      </c>
      <c r="EV294" s="153">
        <f t="shared" si="641"/>
        <v>0</v>
      </c>
      <c r="EW294" s="153">
        <f t="shared" si="641"/>
        <v>0</v>
      </c>
      <c r="EX294" s="153">
        <f t="shared" ref="EX294:EY294" si="642">EX31-EX285</f>
        <v>0</v>
      </c>
      <c r="EY294" s="153">
        <f t="shared" si="642"/>
        <v>0</v>
      </c>
      <c r="EZ294" s="13"/>
      <c r="FA294" s="13"/>
      <c r="FB294" s="13"/>
    </row>
    <row r="295" spans="1:158" s="41" customFormat="1" x14ac:dyDescent="0.25">
      <c r="A295" s="67"/>
      <c r="B295" s="67"/>
      <c r="C295" s="141" t="s">
        <v>462</v>
      </c>
      <c r="D295" s="7"/>
      <c r="E295" s="7"/>
      <c r="F295" s="13">
        <f t="shared" ref="F295:AK295" si="643">F48-F286</f>
        <v>0</v>
      </c>
      <c r="G295" s="13">
        <f t="shared" si="643"/>
        <v>0</v>
      </c>
      <c r="H295" s="13">
        <f t="shared" si="643"/>
        <v>0</v>
      </c>
      <c r="I295" s="13">
        <f t="shared" si="643"/>
        <v>0</v>
      </c>
      <c r="J295" s="13">
        <f t="shared" si="643"/>
        <v>0</v>
      </c>
      <c r="K295" s="13">
        <f t="shared" si="643"/>
        <v>0</v>
      </c>
      <c r="L295" s="13">
        <f t="shared" si="643"/>
        <v>0</v>
      </c>
      <c r="M295" s="13">
        <f t="shared" si="643"/>
        <v>0</v>
      </c>
      <c r="N295" s="13">
        <f t="shared" si="643"/>
        <v>0</v>
      </c>
      <c r="O295" s="13">
        <f t="shared" si="643"/>
        <v>0</v>
      </c>
      <c r="P295" s="13">
        <f t="shared" si="643"/>
        <v>0</v>
      </c>
      <c r="Q295" s="13">
        <f t="shared" si="643"/>
        <v>0</v>
      </c>
      <c r="R295" s="13">
        <f t="shared" si="643"/>
        <v>0</v>
      </c>
      <c r="S295" s="13">
        <f t="shared" si="643"/>
        <v>0</v>
      </c>
      <c r="T295" s="13">
        <f t="shared" si="643"/>
        <v>0</v>
      </c>
      <c r="U295" s="13">
        <f t="shared" si="643"/>
        <v>0</v>
      </c>
      <c r="V295" s="13">
        <f t="shared" si="643"/>
        <v>0</v>
      </c>
      <c r="W295" s="13">
        <f t="shared" si="643"/>
        <v>0</v>
      </c>
      <c r="X295" s="13">
        <f t="shared" si="643"/>
        <v>0</v>
      </c>
      <c r="Y295" s="13">
        <f t="shared" si="643"/>
        <v>0</v>
      </c>
      <c r="Z295" s="13">
        <f t="shared" si="643"/>
        <v>0</v>
      </c>
      <c r="AA295" s="13">
        <f t="shared" si="643"/>
        <v>0</v>
      </c>
      <c r="AB295" s="13">
        <f t="shared" si="643"/>
        <v>0</v>
      </c>
      <c r="AC295" s="13">
        <f t="shared" si="643"/>
        <v>0</v>
      </c>
      <c r="AD295" s="13">
        <f t="shared" si="643"/>
        <v>0</v>
      </c>
      <c r="AE295" s="13">
        <f t="shared" si="643"/>
        <v>0</v>
      </c>
      <c r="AF295" s="13">
        <f t="shared" si="643"/>
        <v>0</v>
      </c>
      <c r="AG295" s="13">
        <f t="shared" si="643"/>
        <v>0</v>
      </c>
      <c r="AH295" s="13">
        <f t="shared" si="643"/>
        <v>0</v>
      </c>
      <c r="AI295" s="13">
        <f t="shared" si="643"/>
        <v>0</v>
      </c>
      <c r="AJ295" s="13">
        <f t="shared" si="643"/>
        <v>0</v>
      </c>
      <c r="AK295" s="13">
        <f t="shared" si="643"/>
        <v>0</v>
      </c>
      <c r="AL295" s="13">
        <f t="shared" ref="AL295:BQ295" si="644">AL48-AL286</f>
        <v>0</v>
      </c>
      <c r="AM295" s="13">
        <f t="shared" si="644"/>
        <v>0</v>
      </c>
      <c r="AN295" s="13">
        <f t="shared" si="644"/>
        <v>0</v>
      </c>
      <c r="AO295" s="13">
        <f t="shared" si="644"/>
        <v>0</v>
      </c>
      <c r="AP295" s="13">
        <f t="shared" si="644"/>
        <v>0</v>
      </c>
      <c r="AQ295" s="13">
        <f t="shared" si="644"/>
        <v>0</v>
      </c>
      <c r="AR295" s="13">
        <f t="shared" si="644"/>
        <v>0</v>
      </c>
      <c r="AS295" s="13">
        <f t="shared" si="644"/>
        <v>0</v>
      </c>
      <c r="AT295" s="13">
        <f t="shared" si="644"/>
        <v>0</v>
      </c>
      <c r="AU295" s="13">
        <f t="shared" si="644"/>
        <v>0</v>
      </c>
      <c r="AV295" s="13">
        <f t="shared" si="644"/>
        <v>0</v>
      </c>
      <c r="AW295" s="13">
        <f t="shared" si="644"/>
        <v>0</v>
      </c>
      <c r="AX295" s="13">
        <f t="shared" si="644"/>
        <v>0</v>
      </c>
      <c r="AY295" s="13">
        <f t="shared" si="644"/>
        <v>0</v>
      </c>
      <c r="AZ295" s="13">
        <f t="shared" si="644"/>
        <v>0</v>
      </c>
      <c r="BA295" s="13">
        <f t="shared" si="644"/>
        <v>0</v>
      </c>
      <c r="BB295" s="13">
        <f t="shared" si="644"/>
        <v>0</v>
      </c>
      <c r="BC295" s="13">
        <f t="shared" si="644"/>
        <v>0</v>
      </c>
      <c r="BD295" s="13">
        <f t="shared" si="644"/>
        <v>0</v>
      </c>
      <c r="BE295" s="13">
        <f t="shared" si="644"/>
        <v>0</v>
      </c>
      <c r="BF295" s="13">
        <f t="shared" si="644"/>
        <v>0</v>
      </c>
      <c r="BG295" s="13">
        <f t="shared" si="644"/>
        <v>0</v>
      </c>
      <c r="BH295" s="13">
        <f t="shared" si="644"/>
        <v>0</v>
      </c>
      <c r="BI295" s="13">
        <f t="shared" si="644"/>
        <v>0</v>
      </c>
      <c r="BJ295" s="13">
        <f t="shared" si="644"/>
        <v>0</v>
      </c>
      <c r="BK295" s="13">
        <f t="shared" si="644"/>
        <v>0</v>
      </c>
      <c r="BL295" s="13">
        <f t="shared" si="644"/>
        <v>0</v>
      </c>
      <c r="BM295" s="13">
        <f t="shared" si="644"/>
        <v>0</v>
      </c>
      <c r="BN295" s="13">
        <f t="shared" si="644"/>
        <v>0</v>
      </c>
      <c r="BO295" s="13">
        <f t="shared" si="644"/>
        <v>0</v>
      </c>
      <c r="BP295" s="153">
        <f t="shared" si="644"/>
        <v>0</v>
      </c>
      <c r="BQ295" s="153">
        <f t="shared" si="644"/>
        <v>0</v>
      </c>
      <c r="BR295" s="13">
        <f t="shared" ref="BR295:CW295" si="645">BR48-BR286</f>
        <v>0</v>
      </c>
      <c r="BS295" s="13">
        <f t="shared" si="645"/>
        <v>0</v>
      </c>
      <c r="BT295" s="13">
        <f t="shared" si="645"/>
        <v>0</v>
      </c>
      <c r="BU295" s="13">
        <f t="shared" si="645"/>
        <v>0</v>
      </c>
      <c r="BV295" s="118">
        <f t="shared" si="645"/>
        <v>0</v>
      </c>
      <c r="BW295" s="118">
        <f t="shared" si="645"/>
        <v>0</v>
      </c>
      <c r="BX295" s="118">
        <f t="shared" si="645"/>
        <v>0</v>
      </c>
      <c r="BY295" s="118">
        <f t="shared" si="645"/>
        <v>0</v>
      </c>
      <c r="BZ295" s="118">
        <f t="shared" si="645"/>
        <v>0</v>
      </c>
      <c r="CA295" s="118">
        <f t="shared" si="645"/>
        <v>0</v>
      </c>
      <c r="CB295" s="118">
        <f t="shared" si="645"/>
        <v>0</v>
      </c>
      <c r="CC295" s="118">
        <f t="shared" si="645"/>
        <v>0</v>
      </c>
      <c r="CD295" s="118">
        <f t="shared" si="645"/>
        <v>0</v>
      </c>
      <c r="CE295" s="118">
        <f t="shared" si="645"/>
        <v>0</v>
      </c>
      <c r="CF295" s="118">
        <f t="shared" si="645"/>
        <v>0</v>
      </c>
      <c r="CG295" s="118">
        <f t="shared" si="645"/>
        <v>0</v>
      </c>
      <c r="CH295" s="118">
        <f t="shared" si="645"/>
        <v>0</v>
      </c>
      <c r="CI295" s="118">
        <f t="shared" si="645"/>
        <v>0</v>
      </c>
      <c r="CJ295" s="118">
        <f t="shared" si="645"/>
        <v>0</v>
      </c>
      <c r="CK295" s="118">
        <f t="shared" si="645"/>
        <v>0</v>
      </c>
      <c r="CL295" s="118">
        <f t="shared" si="645"/>
        <v>0</v>
      </c>
      <c r="CM295" s="118">
        <f t="shared" si="645"/>
        <v>0</v>
      </c>
      <c r="CN295" s="118">
        <f t="shared" si="645"/>
        <v>0</v>
      </c>
      <c r="CO295" s="118">
        <f t="shared" si="645"/>
        <v>0</v>
      </c>
      <c r="CP295" s="118">
        <f t="shared" si="645"/>
        <v>0</v>
      </c>
      <c r="CQ295" s="118">
        <f t="shared" si="645"/>
        <v>0</v>
      </c>
      <c r="CR295" s="118">
        <f t="shared" si="645"/>
        <v>0</v>
      </c>
      <c r="CS295" s="118">
        <f t="shared" si="645"/>
        <v>0</v>
      </c>
      <c r="CT295" s="118">
        <f t="shared" si="645"/>
        <v>0</v>
      </c>
      <c r="CU295" s="118">
        <f t="shared" si="645"/>
        <v>0</v>
      </c>
      <c r="CV295" s="118">
        <f t="shared" si="645"/>
        <v>0</v>
      </c>
      <c r="CW295" s="118">
        <f t="shared" si="645"/>
        <v>0</v>
      </c>
      <c r="CX295" s="118">
        <f t="shared" ref="CX295:DT295" si="646">CX48-CX286</f>
        <v>0</v>
      </c>
      <c r="CY295" s="118">
        <f t="shared" si="646"/>
        <v>0</v>
      </c>
      <c r="CZ295" s="118">
        <f t="shared" si="646"/>
        <v>0</v>
      </c>
      <c r="DA295" s="118">
        <f t="shared" si="646"/>
        <v>0</v>
      </c>
      <c r="DB295" s="118">
        <f t="shared" si="646"/>
        <v>0</v>
      </c>
      <c r="DC295" s="118">
        <f t="shared" si="646"/>
        <v>0</v>
      </c>
      <c r="DD295" s="118">
        <f t="shared" si="646"/>
        <v>0</v>
      </c>
      <c r="DE295" s="118">
        <f t="shared" si="646"/>
        <v>0</v>
      </c>
      <c r="DF295" s="118">
        <f t="shared" si="646"/>
        <v>0</v>
      </c>
      <c r="DG295" s="118">
        <f t="shared" si="646"/>
        <v>0</v>
      </c>
      <c r="DH295" s="118">
        <f t="shared" si="646"/>
        <v>0</v>
      </c>
      <c r="DI295" s="118">
        <f t="shared" si="646"/>
        <v>0</v>
      </c>
      <c r="DJ295" s="118">
        <f t="shared" si="646"/>
        <v>0</v>
      </c>
      <c r="DK295" s="118">
        <f t="shared" si="646"/>
        <v>0</v>
      </c>
      <c r="DL295" s="118">
        <f t="shared" si="646"/>
        <v>0</v>
      </c>
      <c r="DM295" s="118">
        <f t="shared" si="646"/>
        <v>0</v>
      </c>
      <c r="DN295" s="118">
        <f t="shared" si="646"/>
        <v>0</v>
      </c>
      <c r="DO295" s="118">
        <f t="shared" si="646"/>
        <v>0</v>
      </c>
      <c r="DP295" s="118">
        <f t="shared" si="646"/>
        <v>0</v>
      </c>
      <c r="DQ295" s="118">
        <f t="shared" si="646"/>
        <v>0</v>
      </c>
      <c r="DR295" s="118">
        <f t="shared" si="646"/>
        <v>0</v>
      </c>
      <c r="DS295" s="118">
        <f t="shared" si="646"/>
        <v>0</v>
      </c>
      <c r="DT295" s="118">
        <f t="shared" si="646"/>
        <v>0</v>
      </c>
      <c r="DU295" s="118">
        <f t="shared" ref="DU295:DV295" si="647">DU48-DU286</f>
        <v>0</v>
      </c>
      <c r="DV295" s="118">
        <f t="shared" si="647"/>
        <v>0</v>
      </c>
      <c r="DW295" s="118">
        <f t="shared" ref="DW295:DX295" si="648">DW48-DW286</f>
        <v>0</v>
      </c>
      <c r="DX295" s="118">
        <f t="shared" si="648"/>
        <v>0</v>
      </c>
      <c r="DY295" s="118">
        <f t="shared" ref="DY295:DZ295" si="649">DY48-DY286</f>
        <v>0</v>
      </c>
      <c r="DZ295" s="118">
        <f t="shared" si="649"/>
        <v>0</v>
      </c>
      <c r="EA295" s="118">
        <f t="shared" ref="EA295:EB295" si="650">EA48-EA286</f>
        <v>0</v>
      </c>
      <c r="EB295" s="118">
        <f t="shared" si="650"/>
        <v>0</v>
      </c>
      <c r="EC295" s="118">
        <f t="shared" ref="EC295:ED295" si="651">EC48-EC286</f>
        <v>0</v>
      </c>
      <c r="ED295" s="118">
        <f t="shared" si="651"/>
        <v>0</v>
      </c>
      <c r="EE295" s="118">
        <f t="shared" ref="EE295:EF295" si="652">EE48-EE286</f>
        <v>0</v>
      </c>
      <c r="EF295" s="118">
        <f t="shared" si="652"/>
        <v>0</v>
      </c>
      <c r="EG295" s="118">
        <f t="shared" ref="EG295:EH295" si="653">EG48-EG286</f>
        <v>0</v>
      </c>
      <c r="EH295" s="118">
        <f t="shared" si="653"/>
        <v>0</v>
      </c>
      <c r="EI295" s="118">
        <f t="shared" ref="EI295:EJ295" si="654">EI48-EI286</f>
        <v>0</v>
      </c>
      <c r="EJ295" s="118">
        <f t="shared" si="654"/>
        <v>0</v>
      </c>
      <c r="EK295" s="118">
        <f t="shared" ref="EK295:EL295" si="655">EK48-EK286</f>
        <v>0</v>
      </c>
      <c r="EL295" s="118">
        <f t="shared" si="655"/>
        <v>0</v>
      </c>
      <c r="EM295" s="118">
        <f t="shared" ref="EM295:EN295" si="656">EM48-EM286</f>
        <v>0</v>
      </c>
      <c r="EN295" s="118">
        <f t="shared" si="656"/>
        <v>0</v>
      </c>
      <c r="EO295" s="118">
        <f t="shared" ref="EO295:EP295" si="657">EO48-EO286</f>
        <v>0</v>
      </c>
      <c r="EP295" s="118">
        <f t="shared" si="657"/>
        <v>0</v>
      </c>
      <c r="EQ295" s="118">
        <f t="shared" ref="EQ295" si="658">EQ48-EQ286</f>
        <v>0</v>
      </c>
      <c r="ER295" s="118">
        <f t="shared" ref="ER295:EW295" si="659">ER48-ER286</f>
        <v>0</v>
      </c>
      <c r="ES295" s="118">
        <f t="shared" si="659"/>
        <v>0</v>
      </c>
      <c r="ET295" s="118">
        <f t="shared" si="659"/>
        <v>0</v>
      </c>
      <c r="EU295" s="118">
        <f t="shared" si="659"/>
        <v>0</v>
      </c>
      <c r="EV295" s="118">
        <f t="shared" si="659"/>
        <v>0</v>
      </c>
      <c r="EW295" s="118">
        <f t="shared" si="659"/>
        <v>0</v>
      </c>
      <c r="EX295" s="118">
        <f t="shared" ref="EX295:EY295" si="660">EX48-EX286</f>
        <v>0</v>
      </c>
      <c r="EY295" s="118">
        <f t="shared" si="660"/>
        <v>-2472</v>
      </c>
      <c r="EZ295" s="13"/>
      <c r="FA295" s="13"/>
      <c r="FB295" s="13"/>
    </row>
    <row r="296" spans="1:158" s="41" customFormat="1" x14ac:dyDescent="0.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s="67"/>
      <c r="BP296" s="67"/>
      <c r="BQ296" s="67"/>
      <c r="BR296" s="140" t="s">
        <v>469</v>
      </c>
      <c r="BS296" s="67"/>
      <c r="BT296" s="67"/>
      <c r="BU296" s="67"/>
      <c r="BV296" s="140" t="s">
        <v>489</v>
      </c>
      <c r="BW296" s="67"/>
      <c r="BX296" s="67"/>
      <c r="BY296" s="67"/>
      <c r="BZ296" s="67"/>
      <c r="CA296" s="67"/>
      <c r="CB296" s="67"/>
      <c r="CC296" s="67"/>
      <c r="CD296" s="67"/>
      <c r="CE296" s="67"/>
      <c r="CF296" s="67"/>
      <c r="CG296" s="67"/>
      <c r="CH296" s="67"/>
      <c r="CI296" s="67"/>
      <c r="CJ296" s="67"/>
      <c r="CK296" s="67"/>
      <c r="CL296" s="67"/>
      <c r="CM296" s="67"/>
      <c r="CN296" s="67"/>
      <c r="CO296" s="67"/>
      <c r="CP296" s="67"/>
      <c r="CQ296" s="67"/>
      <c r="CR296" s="67"/>
      <c r="CS296" s="67"/>
      <c r="CT296" s="238"/>
      <c r="CU296" s="295"/>
      <c r="CV296" s="295"/>
      <c r="CW296" s="295"/>
      <c r="CX296" s="295"/>
      <c r="CY296" s="295"/>
      <c r="CZ296" s="295"/>
      <c r="DA296" s="295"/>
      <c r="DB296" s="382"/>
      <c r="DC296" s="385"/>
      <c r="DD296" s="385"/>
      <c r="DE296" s="386"/>
      <c r="DF296" s="397"/>
      <c r="DG296" s="419"/>
      <c r="DH296" s="419"/>
      <c r="DI296" s="433"/>
      <c r="DJ296" s="434"/>
      <c r="DK296" s="437"/>
      <c r="DL296" s="438"/>
      <c r="DM296" s="438"/>
      <c r="DN296" s="447"/>
      <c r="DO296" s="494"/>
      <c r="DP296" s="498"/>
      <c r="DQ296" s="498"/>
      <c r="DR296" s="537"/>
      <c r="DS296" s="537"/>
      <c r="DT296" s="537"/>
      <c r="DU296" s="538"/>
      <c r="DV296" s="540"/>
      <c r="DW296" s="540"/>
      <c r="DX296" s="541"/>
      <c r="DY296" s="541"/>
      <c r="DZ296" s="542"/>
      <c r="EA296" s="542"/>
      <c r="EB296" s="544"/>
      <c r="EC296" s="544"/>
      <c r="ED296" s="545"/>
      <c r="EE296" s="546"/>
      <c r="EF296" s="547"/>
      <c r="EG296" s="548"/>
      <c r="EH296" s="550"/>
      <c r="EI296" s="551"/>
      <c r="EJ296" s="552"/>
      <c r="EK296" s="553"/>
      <c r="EL296" s="553"/>
      <c r="EM296" s="553"/>
      <c r="EN296" s="553"/>
      <c r="EO296" s="554"/>
      <c r="EP296" s="555"/>
      <c r="EQ296" s="556"/>
      <c r="ER296" s="556"/>
      <c r="ES296" s="556"/>
      <c r="ET296" s="557"/>
      <c r="EU296" s="557"/>
      <c r="EV296" s="559"/>
      <c r="EW296" s="559"/>
      <c r="EX296" s="559"/>
      <c r="EY296" s="574"/>
      <c r="EZ296" s="67"/>
      <c r="FA296" s="67"/>
      <c r="FB296"/>
    </row>
    <row r="297" spans="1:158" s="41" customFormat="1" x14ac:dyDescent="0.25">
      <c r="A297"/>
      <c r="B297"/>
      <c r="C297" s="5" t="s">
        <v>138</v>
      </c>
      <c r="D297" s="7"/>
      <c r="E297" s="7"/>
      <c r="F297" s="7"/>
      <c r="G297" s="152">
        <f t="shared" ref="G297:BR297" si="661">G277-F277</f>
        <v>6</v>
      </c>
      <c r="H297" s="152">
        <f t="shared" si="661"/>
        <v>1</v>
      </c>
      <c r="I297" s="152">
        <f t="shared" si="661"/>
        <v>4</v>
      </c>
      <c r="J297" s="152">
        <f t="shared" si="661"/>
        <v>0</v>
      </c>
      <c r="K297" s="152">
        <f t="shared" si="661"/>
        <v>5</v>
      </c>
      <c r="L297" s="152">
        <f t="shared" si="661"/>
        <v>0</v>
      </c>
      <c r="M297" s="152">
        <f t="shared" si="661"/>
        <v>0</v>
      </c>
      <c r="N297" s="152">
        <f t="shared" si="661"/>
        <v>0</v>
      </c>
      <c r="O297" s="152">
        <f t="shared" si="661"/>
        <v>10</v>
      </c>
      <c r="P297" s="152">
        <f t="shared" si="661"/>
        <v>0</v>
      </c>
      <c r="Q297" s="152">
        <f t="shared" si="661"/>
        <v>5</v>
      </c>
      <c r="R297" s="152">
        <f t="shared" si="661"/>
        <v>3</v>
      </c>
      <c r="S297" s="152">
        <f t="shared" si="661"/>
        <v>4</v>
      </c>
      <c r="T297" s="152">
        <f t="shared" si="661"/>
        <v>0</v>
      </c>
      <c r="U297" s="152">
        <f t="shared" si="661"/>
        <v>3</v>
      </c>
      <c r="V297" s="152">
        <f t="shared" si="661"/>
        <v>16</v>
      </c>
      <c r="W297" s="152">
        <f t="shared" si="661"/>
        <v>25</v>
      </c>
      <c r="X297" s="152">
        <f t="shared" si="661"/>
        <v>24</v>
      </c>
      <c r="Y297" s="152">
        <f t="shared" si="661"/>
        <v>42</v>
      </c>
      <c r="Z297" s="152">
        <f t="shared" si="661"/>
        <v>52</v>
      </c>
      <c r="AA297" s="152">
        <f t="shared" si="661"/>
        <v>24</v>
      </c>
      <c r="AB297" s="152">
        <f t="shared" si="661"/>
        <v>28</v>
      </c>
      <c r="AC297" s="152">
        <f t="shared" si="661"/>
        <v>12</v>
      </c>
      <c r="AD297" s="152">
        <f t="shared" si="661"/>
        <v>12</v>
      </c>
      <c r="AE297" s="152">
        <f t="shared" si="661"/>
        <v>30</v>
      </c>
      <c r="AF297" s="152">
        <f t="shared" si="661"/>
        <v>21</v>
      </c>
      <c r="AG297" s="152">
        <f t="shared" si="661"/>
        <v>41</v>
      </c>
      <c r="AH297" s="152">
        <f t="shared" si="661"/>
        <v>14</v>
      </c>
      <c r="AI297" s="152">
        <f t="shared" si="661"/>
        <v>11</v>
      </c>
      <c r="AJ297" s="152">
        <f t="shared" si="661"/>
        <v>11</v>
      </c>
      <c r="AK297" s="152">
        <f t="shared" si="661"/>
        <v>8</v>
      </c>
      <c r="AL297" s="152">
        <f t="shared" si="661"/>
        <v>25</v>
      </c>
      <c r="AM297" s="152">
        <f t="shared" si="661"/>
        <v>33</v>
      </c>
      <c r="AN297" s="152">
        <f t="shared" si="661"/>
        <v>30</v>
      </c>
      <c r="AO297" s="152">
        <f t="shared" si="661"/>
        <v>130</v>
      </c>
      <c r="AP297" s="152">
        <f t="shared" si="661"/>
        <v>68</v>
      </c>
      <c r="AQ297" s="152">
        <f t="shared" si="661"/>
        <v>118</v>
      </c>
      <c r="AR297" s="152">
        <f t="shared" si="661"/>
        <v>99</v>
      </c>
      <c r="AS297" s="152">
        <f t="shared" si="661"/>
        <v>131</v>
      </c>
      <c r="AT297" s="152">
        <f t="shared" si="661"/>
        <v>210</v>
      </c>
      <c r="AU297" s="152">
        <f t="shared" si="661"/>
        <v>269</v>
      </c>
      <c r="AV297" s="152">
        <f t="shared" si="661"/>
        <v>155</v>
      </c>
      <c r="AW297" s="152">
        <f t="shared" si="661"/>
        <v>277</v>
      </c>
      <c r="AX297" s="152">
        <f t="shared" si="661"/>
        <v>144</v>
      </c>
      <c r="AY297" s="152">
        <f t="shared" si="661"/>
        <v>133</v>
      </c>
      <c r="AZ297" s="152">
        <f t="shared" si="661"/>
        <v>82</v>
      </c>
      <c r="BA297" s="152">
        <f t="shared" si="661"/>
        <v>576</v>
      </c>
      <c r="BB297" s="152">
        <f t="shared" si="661"/>
        <v>422</v>
      </c>
      <c r="BC297" s="152">
        <f t="shared" si="661"/>
        <v>401</v>
      </c>
      <c r="BD297" s="152">
        <f t="shared" si="661"/>
        <v>525</v>
      </c>
      <c r="BE297" s="152">
        <f t="shared" si="661"/>
        <v>655</v>
      </c>
      <c r="BF297" s="152">
        <f t="shared" si="661"/>
        <v>351</v>
      </c>
      <c r="BG297" s="152">
        <f t="shared" si="661"/>
        <v>845</v>
      </c>
      <c r="BH297" s="152">
        <f t="shared" si="661"/>
        <v>681</v>
      </c>
      <c r="BI297" s="152">
        <f t="shared" si="661"/>
        <v>778</v>
      </c>
      <c r="BJ297" s="152">
        <f t="shared" si="661"/>
        <v>709</v>
      </c>
      <c r="BK297" s="152">
        <f t="shared" si="661"/>
        <v>420</v>
      </c>
      <c r="BL297" s="152">
        <f t="shared" si="661"/>
        <v>685</v>
      </c>
      <c r="BM297" s="152">
        <f t="shared" si="661"/>
        <v>604</v>
      </c>
      <c r="BN297" s="152">
        <f t="shared" si="661"/>
        <v>708</v>
      </c>
      <c r="BO297" s="152">
        <f t="shared" si="661"/>
        <v>811</v>
      </c>
      <c r="BP297" s="152">
        <f t="shared" si="661"/>
        <v>786</v>
      </c>
      <c r="BQ297" s="152">
        <f t="shared" si="661"/>
        <v>860</v>
      </c>
      <c r="BR297" s="152">
        <f t="shared" si="661"/>
        <v>756</v>
      </c>
      <c r="BS297" s="152">
        <f t="shared" ref="BS297:CR297" si="662">BS277-BR277</f>
        <v>735</v>
      </c>
      <c r="BT297" s="152">
        <f t="shared" si="662"/>
        <v>1271</v>
      </c>
      <c r="BU297" s="152">
        <f t="shared" si="662"/>
        <v>1112</v>
      </c>
      <c r="BV297" s="152">
        <f t="shared" si="662"/>
        <v>1121</v>
      </c>
      <c r="BW297" s="152">
        <f t="shared" si="662"/>
        <v>1407</v>
      </c>
      <c r="BX297" s="152">
        <f t="shared" si="662"/>
        <v>1263</v>
      </c>
      <c r="BY297" s="152">
        <f t="shared" si="662"/>
        <v>2345</v>
      </c>
      <c r="BZ297" s="152">
        <f t="shared" si="662"/>
        <v>893</v>
      </c>
      <c r="CA297" s="152">
        <f t="shared" si="662"/>
        <v>986</v>
      </c>
      <c r="CB297" s="152">
        <f t="shared" si="662"/>
        <v>1204</v>
      </c>
      <c r="CC297" s="152">
        <f t="shared" si="662"/>
        <v>1292</v>
      </c>
      <c r="CD297" s="152">
        <f t="shared" si="662"/>
        <v>1134</v>
      </c>
      <c r="CE297" s="152">
        <f t="shared" si="662"/>
        <v>1251</v>
      </c>
      <c r="CF297" s="152">
        <f t="shared" si="662"/>
        <v>1211</v>
      </c>
      <c r="CG297" s="152">
        <f t="shared" si="662"/>
        <v>699</v>
      </c>
      <c r="CH297" s="152">
        <f t="shared" si="662"/>
        <v>1042</v>
      </c>
      <c r="CI297" s="152">
        <f t="shared" si="662"/>
        <v>1209</v>
      </c>
      <c r="CJ297" s="152">
        <f t="shared" si="662"/>
        <v>1328</v>
      </c>
      <c r="CK297" s="152">
        <f t="shared" si="662"/>
        <v>1245</v>
      </c>
      <c r="CL297" s="152">
        <f t="shared" si="662"/>
        <v>1596</v>
      </c>
      <c r="CM297" s="152">
        <f t="shared" si="662"/>
        <v>1379</v>
      </c>
      <c r="CN297" s="152">
        <f t="shared" si="662"/>
        <v>1088</v>
      </c>
      <c r="CO297" s="152">
        <f t="shared" si="662"/>
        <v>999</v>
      </c>
      <c r="CP297" s="152">
        <f t="shared" si="662"/>
        <v>1610</v>
      </c>
      <c r="CQ297" s="152">
        <f t="shared" si="662"/>
        <v>1490</v>
      </c>
      <c r="CR297" s="152">
        <f t="shared" si="662"/>
        <v>1290</v>
      </c>
      <c r="CS297" s="152">
        <f t="shared" ref="CS297:EY297" si="663">CS277-CR277</f>
        <v>1660</v>
      </c>
      <c r="CT297" s="152">
        <f t="shared" si="663"/>
        <v>1408</v>
      </c>
      <c r="CU297" s="152">
        <f t="shared" si="663"/>
        <v>1137</v>
      </c>
      <c r="CV297" s="152">
        <f t="shared" si="663"/>
        <v>1205</v>
      </c>
      <c r="CW297" s="152">
        <f t="shared" si="663"/>
        <v>1583</v>
      </c>
      <c r="CX297" s="152">
        <f t="shared" si="663"/>
        <v>1557</v>
      </c>
      <c r="CY297" s="152">
        <f t="shared" si="663"/>
        <v>2063</v>
      </c>
      <c r="CZ297" s="152">
        <f t="shared" si="663"/>
        <v>2131</v>
      </c>
      <c r="DA297" s="152">
        <f t="shared" si="663"/>
        <v>1462</v>
      </c>
      <c r="DB297" s="152">
        <f t="shared" si="663"/>
        <v>1401</v>
      </c>
      <c r="DC297" s="152">
        <f t="shared" si="663"/>
        <v>1615</v>
      </c>
      <c r="DD297" s="152">
        <f t="shared" si="663"/>
        <v>1814</v>
      </c>
      <c r="DE297" s="152">
        <f t="shared" si="663"/>
        <v>1972</v>
      </c>
      <c r="DF297" s="152">
        <f t="shared" si="663"/>
        <v>2094</v>
      </c>
      <c r="DG297" s="152">
        <f t="shared" si="663"/>
        <v>1901</v>
      </c>
      <c r="DH297" s="152">
        <f t="shared" si="663"/>
        <v>1591</v>
      </c>
      <c r="DI297" s="152">
        <f t="shared" si="663"/>
        <v>1380</v>
      </c>
      <c r="DJ297" s="152">
        <f t="shared" si="663"/>
        <v>1507</v>
      </c>
      <c r="DK297" s="152">
        <f t="shared" si="663"/>
        <v>2180</v>
      </c>
      <c r="DL297" s="152">
        <f t="shared" si="663"/>
        <v>2525</v>
      </c>
      <c r="DM297" s="152">
        <f t="shared" si="663"/>
        <v>1991</v>
      </c>
      <c r="DN297" s="152">
        <f t="shared" si="663"/>
        <v>3338</v>
      </c>
      <c r="DO297" s="152">
        <f t="shared" si="663"/>
        <v>2056</v>
      </c>
      <c r="DP297" s="152">
        <f t="shared" si="663"/>
        <v>1280</v>
      </c>
      <c r="DQ297" s="152">
        <f t="shared" si="663"/>
        <v>1481</v>
      </c>
      <c r="DR297" s="152">
        <f t="shared" si="663"/>
        <v>2173</v>
      </c>
      <c r="DS297" s="152">
        <f t="shared" si="663"/>
        <v>2579</v>
      </c>
      <c r="DT297" s="152">
        <f t="shared" si="663"/>
        <v>2434</v>
      </c>
      <c r="DU297" s="152">
        <f t="shared" si="663"/>
        <v>2325</v>
      </c>
      <c r="DV297" s="152">
        <f t="shared" si="663"/>
        <v>1781</v>
      </c>
      <c r="DW297" s="152">
        <f t="shared" si="663"/>
        <v>1795</v>
      </c>
      <c r="DX297" s="152">
        <f t="shared" si="663"/>
        <v>1372</v>
      </c>
      <c r="DY297" s="152">
        <f t="shared" si="663"/>
        <v>2104</v>
      </c>
      <c r="DZ297" s="152">
        <f t="shared" si="663"/>
        <v>2047</v>
      </c>
      <c r="EA297" s="152">
        <f t="shared" si="663"/>
        <v>2054</v>
      </c>
      <c r="EB297" s="152">
        <f t="shared" si="663"/>
        <v>1899</v>
      </c>
      <c r="EC297" s="152">
        <f t="shared" si="663"/>
        <v>1338</v>
      </c>
      <c r="ED297" s="152">
        <f t="shared" si="663"/>
        <v>937</v>
      </c>
      <c r="EE297" s="152">
        <f t="shared" si="663"/>
        <v>1589</v>
      </c>
      <c r="EF297" s="152">
        <f t="shared" si="663"/>
        <v>1725</v>
      </c>
      <c r="EG297" s="152">
        <f t="shared" si="663"/>
        <v>2028</v>
      </c>
      <c r="EH297" s="152">
        <f t="shared" si="663"/>
        <v>2161</v>
      </c>
      <c r="EI297" s="152">
        <f t="shared" si="663"/>
        <v>1781</v>
      </c>
      <c r="EJ297" s="152">
        <f t="shared" si="663"/>
        <v>1469</v>
      </c>
      <c r="EK297" s="152">
        <f t="shared" si="663"/>
        <v>1192</v>
      </c>
      <c r="EL297" s="152">
        <f t="shared" si="663"/>
        <v>1291</v>
      </c>
      <c r="EM297" s="152">
        <f t="shared" si="663"/>
        <v>1609</v>
      </c>
      <c r="EN297" s="152">
        <f t="shared" si="663"/>
        <v>1897</v>
      </c>
      <c r="EO297" s="152">
        <f t="shared" si="663"/>
        <v>1893</v>
      </c>
      <c r="EP297" s="152">
        <f t="shared" si="663"/>
        <v>2252</v>
      </c>
      <c r="EQ297" s="152">
        <f t="shared" si="663"/>
        <v>1492</v>
      </c>
      <c r="ER297" s="240"/>
      <c r="ES297" s="152">
        <f t="shared" si="663"/>
        <v>2568</v>
      </c>
      <c r="ET297" s="152">
        <f t="shared" si="663"/>
        <v>3216</v>
      </c>
      <c r="EU297" s="152">
        <f t="shared" si="663"/>
        <v>3455</v>
      </c>
      <c r="EV297" s="152">
        <f t="shared" si="663"/>
        <v>2318</v>
      </c>
      <c r="EW297" s="152">
        <f t="shared" si="663"/>
        <v>5567</v>
      </c>
      <c r="EX297" s="152">
        <f t="shared" si="663"/>
        <v>3442</v>
      </c>
      <c r="EY297" s="152">
        <f t="shared" si="663"/>
        <v>2010</v>
      </c>
      <c r="EZ297" s="67"/>
      <c r="FA297" s="67"/>
      <c r="FB297"/>
    </row>
    <row r="298" spans="1:158" s="41" customFormat="1" x14ac:dyDescent="0.25">
      <c r="A298"/>
      <c r="B298"/>
      <c r="C298" s="5" t="s">
        <v>153</v>
      </c>
      <c r="D298" s="7"/>
      <c r="E298" s="7"/>
      <c r="F298" s="7"/>
      <c r="G298" s="152">
        <f t="shared" ref="G298:BR298" si="664">G280-F280</f>
        <v>6</v>
      </c>
      <c r="H298" s="152">
        <f t="shared" si="664"/>
        <v>1</v>
      </c>
      <c r="I298" s="152">
        <f t="shared" si="664"/>
        <v>4</v>
      </c>
      <c r="J298" s="152">
        <f t="shared" si="664"/>
        <v>0</v>
      </c>
      <c r="K298" s="152">
        <f t="shared" si="664"/>
        <v>5</v>
      </c>
      <c r="L298" s="152">
        <f t="shared" si="664"/>
        <v>0</v>
      </c>
      <c r="M298" s="152">
        <f t="shared" si="664"/>
        <v>0</v>
      </c>
      <c r="N298" s="152">
        <f t="shared" si="664"/>
        <v>0</v>
      </c>
      <c r="O298" s="152">
        <f t="shared" si="664"/>
        <v>10</v>
      </c>
      <c r="P298" s="152">
        <f t="shared" si="664"/>
        <v>0</v>
      </c>
      <c r="Q298" s="152">
        <f t="shared" si="664"/>
        <v>5</v>
      </c>
      <c r="R298" s="152">
        <f t="shared" si="664"/>
        <v>3</v>
      </c>
      <c r="S298" s="152">
        <f t="shared" si="664"/>
        <v>4</v>
      </c>
      <c r="T298" s="152">
        <f t="shared" si="664"/>
        <v>0</v>
      </c>
      <c r="U298" s="152">
        <f t="shared" si="664"/>
        <v>3</v>
      </c>
      <c r="V298" s="152">
        <f t="shared" si="664"/>
        <v>16</v>
      </c>
      <c r="W298" s="152">
        <f t="shared" si="664"/>
        <v>25</v>
      </c>
      <c r="X298" s="152">
        <f t="shared" si="664"/>
        <v>24</v>
      </c>
      <c r="Y298" s="152">
        <f t="shared" si="664"/>
        <v>42</v>
      </c>
      <c r="Z298" s="152">
        <f t="shared" si="664"/>
        <v>52</v>
      </c>
      <c r="AA298" s="152">
        <f t="shared" si="664"/>
        <v>24</v>
      </c>
      <c r="AB298" s="152">
        <f t="shared" si="664"/>
        <v>28</v>
      </c>
      <c r="AC298" s="152">
        <f t="shared" si="664"/>
        <v>12</v>
      </c>
      <c r="AD298" s="152">
        <f t="shared" si="664"/>
        <v>12</v>
      </c>
      <c r="AE298" s="152">
        <f t="shared" si="664"/>
        <v>30</v>
      </c>
      <c r="AF298" s="152">
        <f t="shared" si="664"/>
        <v>21</v>
      </c>
      <c r="AG298" s="152">
        <f t="shared" si="664"/>
        <v>41</v>
      </c>
      <c r="AH298" s="152">
        <f t="shared" si="664"/>
        <v>14</v>
      </c>
      <c r="AI298" s="152">
        <f t="shared" si="664"/>
        <v>11</v>
      </c>
      <c r="AJ298" s="152">
        <f t="shared" si="664"/>
        <v>11</v>
      </c>
      <c r="AK298" s="152">
        <f t="shared" si="664"/>
        <v>8</v>
      </c>
      <c r="AL298" s="152">
        <f t="shared" si="664"/>
        <v>25</v>
      </c>
      <c r="AM298" s="152">
        <f t="shared" si="664"/>
        <v>33</v>
      </c>
      <c r="AN298" s="152">
        <f t="shared" si="664"/>
        <v>30</v>
      </c>
      <c r="AO298" s="152">
        <f t="shared" si="664"/>
        <v>130</v>
      </c>
      <c r="AP298" s="152">
        <f t="shared" si="664"/>
        <v>68</v>
      </c>
      <c r="AQ298" s="152">
        <f t="shared" si="664"/>
        <v>117</v>
      </c>
      <c r="AR298" s="152">
        <f t="shared" si="664"/>
        <v>99</v>
      </c>
      <c r="AS298" s="152">
        <f t="shared" si="664"/>
        <v>129</v>
      </c>
      <c r="AT298" s="152">
        <f t="shared" si="664"/>
        <v>207</v>
      </c>
      <c r="AU298" s="152">
        <f t="shared" si="664"/>
        <v>264</v>
      </c>
      <c r="AV298" s="152">
        <f t="shared" si="664"/>
        <v>150</v>
      </c>
      <c r="AW298" s="152">
        <f t="shared" si="664"/>
        <v>275</v>
      </c>
      <c r="AX298" s="152">
        <f t="shared" si="664"/>
        <v>139</v>
      </c>
      <c r="AY298" s="152">
        <f t="shared" si="664"/>
        <v>129</v>
      </c>
      <c r="AZ298" s="152">
        <f t="shared" si="664"/>
        <v>73</v>
      </c>
      <c r="BA298" s="152">
        <f t="shared" si="664"/>
        <v>552</v>
      </c>
      <c r="BB298" s="152">
        <f t="shared" si="664"/>
        <v>397</v>
      </c>
      <c r="BC298" s="152">
        <f t="shared" si="664"/>
        <v>365</v>
      </c>
      <c r="BD298" s="152">
        <f t="shared" si="664"/>
        <v>493</v>
      </c>
      <c r="BE298" s="152">
        <f t="shared" si="664"/>
        <v>637</v>
      </c>
      <c r="BF298" s="152">
        <f t="shared" si="664"/>
        <v>327</v>
      </c>
      <c r="BG298" s="152">
        <f t="shared" si="664"/>
        <v>813</v>
      </c>
      <c r="BH298" s="152">
        <f t="shared" si="664"/>
        <v>642</v>
      </c>
      <c r="BI298" s="152">
        <f t="shared" si="664"/>
        <v>722</v>
      </c>
      <c r="BJ298" s="152">
        <f t="shared" si="664"/>
        <v>658</v>
      </c>
      <c r="BK298" s="152">
        <f t="shared" si="664"/>
        <v>377</v>
      </c>
      <c r="BL298" s="152">
        <f t="shared" si="664"/>
        <v>602</v>
      </c>
      <c r="BM298" s="152">
        <f t="shared" si="664"/>
        <v>519</v>
      </c>
      <c r="BN298" s="152">
        <f t="shared" si="664"/>
        <v>573</v>
      </c>
      <c r="BO298" s="152">
        <f t="shared" si="664"/>
        <v>636</v>
      </c>
      <c r="BP298" s="152">
        <f t="shared" si="664"/>
        <v>621</v>
      </c>
      <c r="BQ298" s="152">
        <f t="shared" si="664"/>
        <v>674</v>
      </c>
      <c r="BR298" s="152">
        <f t="shared" si="664"/>
        <v>617</v>
      </c>
      <c r="BS298" s="152">
        <f t="shared" ref="BS298:CR298" si="665">BS280-BR280</f>
        <v>556</v>
      </c>
      <c r="BT298" s="152">
        <f t="shared" si="665"/>
        <v>841</v>
      </c>
      <c r="BU298" s="152">
        <f t="shared" si="665"/>
        <v>795</v>
      </c>
      <c r="BV298" s="152">
        <f t="shared" si="665"/>
        <v>829</v>
      </c>
      <c r="BW298" s="152">
        <f t="shared" si="665"/>
        <v>1008</v>
      </c>
      <c r="BX298" s="152">
        <f t="shared" si="665"/>
        <v>919</v>
      </c>
      <c r="BY298" s="152">
        <f t="shared" si="665"/>
        <v>1984</v>
      </c>
      <c r="BZ298" s="152">
        <f t="shared" si="665"/>
        <v>638</v>
      </c>
      <c r="CA298" s="152">
        <f t="shared" si="665"/>
        <v>718</v>
      </c>
      <c r="CB298" s="152">
        <f t="shared" si="665"/>
        <v>868</v>
      </c>
      <c r="CC298" s="152">
        <f t="shared" si="665"/>
        <v>900</v>
      </c>
      <c r="CD298" s="152">
        <f t="shared" si="665"/>
        <v>816</v>
      </c>
      <c r="CE298" s="152">
        <f t="shared" si="665"/>
        <v>936</v>
      </c>
      <c r="CF298" s="152">
        <f t="shared" si="665"/>
        <v>889</v>
      </c>
      <c r="CG298" s="152">
        <f t="shared" si="665"/>
        <v>544</v>
      </c>
      <c r="CH298" s="152">
        <f t="shared" si="665"/>
        <v>751</v>
      </c>
      <c r="CI298" s="152">
        <f t="shared" si="665"/>
        <v>819</v>
      </c>
      <c r="CJ298" s="152">
        <f t="shared" si="665"/>
        <v>974</v>
      </c>
      <c r="CK298" s="152">
        <f t="shared" si="665"/>
        <v>938</v>
      </c>
      <c r="CL298" s="152">
        <f t="shared" si="665"/>
        <v>1185</v>
      </c>
      <c r="CM298" s="152">
        <f t="shared" si="665"/>
        <v>1012</v>
      </c>
      <c r="CN298" s="152">
        <f t="shared" si="665"/>
        <v>825</v>
      </c>
      <c r="CO298" s="152">
        <f t="shared" si="665"/>
        <v>777</v>
      </c>
      <c r="CP298" s="152">
        <f t="shared" si="665"/>
        <v>1244</v>
      </c>
      <c r="CQ298" s="152">
        <f t="shared" si="665"/>
        <v>1119</v>
      </c>
      <c r="CR298" s="152">
        <f t="shared" si="665"/>
        <v>1002</v>
      </c>
      <c r="CS298" s="152">
        <f t="shared" ref="CS298:EY298" si="666">CS280-CR280</f>
        <v>1306</v>
      </c>
      <c r="CT298" s="152">
        <f t="shared" si="666"/>
        <v>1135</v>
      </c>
      <c r="CU298" s="152">
        <f t="shared" si="666"/>
        <v>940</v>
      </c>
      <c r="CV298" s="152">
        <f t="shared" si="666"/>
        <v>955</v>
      </c>
      <c r="CW298" s="152">
        <f t="shared" si="666"/>
        <v>1320</v>
      </c>
      <c r="CX298" s="152">
        <f t="shared" si="666"/>
        <v>1238</v>
      </c>
      <c r="CY298" s="152">
        <f t="shared" si="666"/>
        <v>1762</v>
      </c>
      <c r="CZ298" s="152">
        <f t="shared" si="666"/>
        <v>1858</v>
      </c>
      <c r="DA298" s="152">
        <f t="shared" si="666"/>
        <v>1292</v>
      </c>
      <c r="DB298" s="152">
        <f t="shared" si="666"/>
        <v>1232</v>
      </c>
      <c r="DC298" s="152">
        <f t="shared" si="666"/>
        <v>1444</v>
      </c>
      <c r="DD298" s="152">
        <f t="shared" si="666"/>
        <v>1542</v>
      </c>
      <c r="DE298" s="152">
        <f t="shared" si="666"/>
        <v>1757</v>
      </c>
      <c r="DF298" s="152">
        <f t="shared" si="666"/>
        <v>1869</v>
      </c>
      <c r="DG298" s="152">
        <f t="shared" si="666"/>
        <v>1745</v>
      </c>
      <c r="DH298" s="152">
        <f t="shared" si="666"/>
        <v>1410</v>
      </c>
      <c r="DI298" s="152">
        <f t="shared" si="666"/>
        <v>1239</v>
      </c>
      <c r="DJ298" s="152">
        <f t="shared" si="666"/>
        <v>1371</v>
      </c>
      <c r="DK298" s="152">
        <f t="shared" si="666"/>
        <v>2014</v>
      </c>
      <c r="DL298" s="152">
        <f t="shared" si="666"/>
        <v>2337</v>
      </c>
      <c r="DM298" s="152">
        <f t="shared" si="666"/>
        <v>1848</v>
      </c>
      <c r="DN298" s="152">
        <f t="shared" si="666"/>
        <v>3151</v>
      </c>
      <c r="DO298" s="152">
        <f t="shared" si="666"/>
        <v>1966</v>
      </c>
      <c r="DP298" s="152">
        <f t="shared" si="666"/>
        <v>1223</v>
      </c>
      <c r="DQ298" s="152">
        <f t="shared" si="666"/>
        <v>1420</v>
      </c>
      <c r="DR298" s="152">
        <f t="shared" si="666"/>
        <v>2077</v>
      </c>
      <c r="DS298" s="152">
        <f t="shared" si="666"/>
        <v>2474</v>
      </c>
      <c r="DT298" s="152">
        <f t="shared" si="666"/>
        <v>2321</v>
      </c>
      <c r="DU298" s="152">
        <f t="shared" si="666"/>
        <v>2253</v>
      </c>
      <c r="DV298" s="152">
        <f t="shared" si="666"/>
        <v>1721</v>
      </c>
      <c r="DW298" s="152">
        <f t="shared" si="666"/>
        <v>1740</v>
      </c>
      <c r="DX298" s="152">
        <f t="shared" si="666"/>
        <v>1343</v>
      </c>
      <c r="DY298" s="152">
        <f t="shared" si="666"/>
        <v>2049</v>
      </c>
      <c r="DZ298" s="152">
        <f t="shared" si="666"/>
        <v>1999</v>
      </c>
      <c r="EA298" s="152">
        <f t="shared" si="666"/>
        <v>2015</v>
      </c>
      <c r="EB298" s="152">
        <f t="shared" si="666"/>
        <v>1844</v>
      </c>
      <c r="EC298" s="152">
        <f t="shared" si="666"/>
        <v>1320</v>
      </c>
      <c r="ED298" s="152">
        <f t="shared" si="666"/>
        <v>919</v>
      </c>
      <c r="EE298" s="152">
        <f t="shared" si="666"/>
        <v>1536</v>
      </c>
      <c r="EF298" s="152">
        <f t="shared" si="666"/>
        <v>1692</v>
      </c>
      <c r="EG298" s="152">
        <f t="shared" si="666"/>
        <v>1979</v>
      </c>
      <c r="EH298" s="152">
        <f t="shared" si="666"/>
        <v>2132</v>
      </c>
      <c r="EI298" s="152">
        <f t="shared" si="666"/>
        <v>1760</v>
      </c>
      <c r="EJ298" s="152">
        <f t="shared" si="666"/>
        <v>1451</v>
      </c>
      <c r="EK298" s="152">
        <f t="shared" si="666"/>
        <v>1174</v>
      </c>
      <c r="EL298" s="152">
        <f t="shared" si="666"/>
        <v>1277</v>
      </c>
      <c r="EM298" s="152">
        <f t="shared" si="666"/>
        <v>1597</v>
      </c>
      <c r="EN298" s="152">
        <f t="shared" si="666"/>
        <v>1880</v>
      </c>
      <c r="EO298" s="152">
        <f t="shared" si="666"/>
        <v>1866</v>
      </c>
      <c r="EP298" s="152">
        <f t="shared" si="666"/>
        <v>2231</v>
      </c>
      <c r="EQ298" s="152">
        <f t="shared" si="666"/>
        <v>1467</v>
      </c>
      <c r="ER298" s="240"/>
      <c r="ES298" s="152">
        <f t="shared" si="666"/>
        <v>2553</v>
      </c>
      <c r="ET298" s="152">
        <f t="shared" si="666"/>
        <v>3195</v>
      </c>
      <c r="EU298" s="152">
        <f t="shared" si="666"/>
        <v>3444</v>
      </c>
      <c r="EV298" s="152">
        <f t="shared" si="666"/>
        <v>2291</v>
      </c>
      <c r="EW298" s="152">
        <f t="shared" si="666"/>
        <v>5541</v>
      </c>
      <c r="EX298" s="152">
        <f t="shared" si="666"/>
        <v>3416</v>
      </c>
      <c r="EY298" s="152">
        <f t="shared" si="666"/>
        <v>1996</v>
      </c>
      <c r="EZ298" s="67"/>
      <c r="FA298" s="67"/>
      <c r="FB298"/>
    </row>
    <row r="299" spans="1:158" s="41" customFormat="1" x14ac:dyDescent="0.25">
      <c r="A299"/>
      <c r="B299"/>
      <c r="C299" s="5" t="s">
        <v>152</v>
      </c>
      <c r="D299" s="7"/>
      <c r="E299" s="7"/>
      <c r="F299" s="7"/>
      <c r="G299" s="152">
        <f t="shared" ref="G299:BR299" si="667">G283-F283</f>
        <v>0</v>
      </c>
      <c r="H299" s="152">
        <f t="shared" si="667"/>
        <v>0</v>
      </c>
      <c r="I299" s="152">
        <f t="shared" si="667"/>
        <v>0</v>
      </c>
      <c r="J299" s="152">
        <f t="shared" si="667"/>
        <v>0</v>
      </c>
      <c r="K299" s="152">
        <f t="shared" si="667"/>
        <v>0</v>
      </c>
      <c r="L299" s="152">
        <f t="shared" si="667"/>
        <v>0</v>
      </c>
      <c r="M299" s="152">
        <f t="shared" si="667"/>
        <v>0</v>
      </c>
      <c r="N299" s="152">
        <f t="shared" si="667"/>
        <v>0</v>
      </c>
      <c r="O299" s="152">
        <f t="shared" si="667"/>
        <v>0</v>
      </c>
      <c r="P299" s="152">
        <f t="shared" si="667"/>
        <v>0</v>
      </c>
      <c r="Q299" s="152">
        <f t="shared" si="667"/>
        <v>0</v>
      </c>
      <c r="R299" s="152">
        <f t="shared" si="667"/>
        <v>0</v>
      </c>
      <c r="S299" s="152">
        <f t="shared" si="667"/>
        <v>0</v>
      </c>
      <c r="T299" s="152">
        <f t="shared" si="667"/>
        <v>0</v>
      </c>
      <c r="U299" s="152">
        <f t="shared" si="667"/>
        <v>0</v>
      </c>
      <c r="V299" s="152">
        <f t="shared" si="667"/>
        <v>0</v>
      </c>
      <c r="W299" s="152">
        <f t="shared" si="667"/>
        <v>0</v>
      </c>
      <c r="X299" s="152">
        <f t="shared" si="667"/>
        <v>0</v>
      </c>
      <c r="Y299" s="152">
        <f t="shared" si="667"/>
        <v>0</v>
      </c>
      <c r="Z299" s="152">
        <f t="shared" si="667"/>
        <v>0</v>
      </c>
      <c r="AA299" s="152">
        <f t="shared" si="667"/>
        <v>0</v>
      </c>
      <c r="AB299" s="152">
        <f t="shared" si="667"/>
        <v>0</v>
      </c>
      <c r="AC299" s="152">
        <f t="shared" si="667"/>
        <v>0</v>
      </c>
      <c r="AD299" s="152">
        <f t="shared" si="667"/>
        <v>0</v>
      </c>
      <c r="AE299" s="152">
        <f t="shared" si="667"/>
        <v>0</v>
      </c>
      <c r="AF299" s="152">
        <f t="shared" si="667"/>
        <v>0</v>
      </c>
      <c r="AG299" s="152">
        <f t="shared" si="667"/>
        <v>0</v>
      </c>
      <c r="AH299" s="152">
        <f t="shared" si="667"/>
        <v>0</v>
      </c>
      <c r="AI299" s="152">
        <f t="shared" si="667"/>
        <v>0</v>
      </c>
      <c r="AJ299" s="152">
        <f t="shared" si="667"/>
        <v>0</v>
      </c>
      <c r="AK299" s="152">
        <f t="shared" si="667"/>
        <v>0</v>
      </c>
      <c r="AL299" s="152">
        <f t="shared" si="667"/>
        <v>0</v>
      </c>
      <c r="AM299" s="152">
        <f t="shared" si="667"/>
        <v>0</v>
      </c>
      <c r="AN299" s="152">
        <f t="shared" si="667"/>
        <v>0</v>
      </c>
      <c r="AO299" s="152">
        <f t="shared" si="667"/>
        <v>0</v>
      </c>
      <c r="AP299" s="152">
        <f t="shared" si="667"/>
        <v>0</v>
      </c>
      <c r="AQ299" s="152">
        <f t="shared" si="667"/>
        <v>1</v>
      </c>
      <c r="AR299" s="152">
        <f t="shared" si="667"/>
        <v>0</v>
      </c>
      <c r="AS299" s="152">
        <f t="shared" si="667"/>
        <v>2</v>
      </c>
      <c r="AT299" s="152">
        <f t="shared" si="667"/>
        <v>3</v>
      </c>
      <c r="AU299" s="152">
        <f t="shared" si="667"/>
        <v>5</v>
      </c>
      <c r="AV299" s="152">
        <f t="shared" si="667"/>
        <v>5</v>
      </c>
      <c r="AW299" s="152">
        <f t="shared" si="667"/>
        <v>2</v>
      </c>
      <c r="AX299" s="152">
        <f t="shared" si="667"/>
        <v>5</v>
      </c>
      <c r="AY299" s="152">
        <f t="shared" si="667"/>
        <v>4</v>
      </c>
      <c r="AZ299" s="152">
        <f t="shared" si="667"/>
        <v>9</v>
      </c>
      <c r="BA299" s="152">
        <f t="shared" si="667"/>
        <v>24</v>
      </c>
      <c r="BB299" s="152">
        <f t="shared" si="667"/>
        <v>25</v>
      </c>
      <c r="BC299" s="152">
        <f t="shared" si="667"/>
        <v>36</v>
      </c>
      <c r="BD299" s="152">
        <f t="shared" si="667"/>
        <v>32</v>
      </c>
      <c r="BE299" s="152">
        <f t="shared" si="667"/>
        <v>18</v>
      </c>
      <c r="BF299" s="152">
        <f t="shared" si="667"/>
        <v>24</v>
      </c>
      <c r="BG299" s="152">
        <f t="shared" si="667"/>
        <v>32</v>
      </c>
      <c r="BH299" s="152">
        <f t="shared" si="667"/>
        <v>39</v>
      </c>
      <c r="BI299" s="152">
        <f t="shared" si="667"/>
        <v>56</v>
      </c>
      <c r="BJ299" s="152">
        <f t="shared" si="667"/>
        <v>51</v>
      </c>
      <c r="BK299" s="152">
        <f t="shared" si="667"/>
        <v>43</v>
      </c>
      <c r="BL299" s="152">
        <f t="shared" si="667"/>
        <v>83</v>
      </c>
      <c r="BM299" s="152">
        <f t="shared" si="667"/>
        <v>85</v>
      </c>
      <c r="BN299" s="152">
        <f t="shared" si="667"/>
        <v>135</v>
      </c>
      <c r="BO299" s="152">
        <f t="shared" si="667"/>
        <v>175</v>
      </c>
      <c r="BP299" s="152">
        <f t="shared" si="667"/>
        <v>165</v>
      </c>
      <c r="BQ299" s="152">
        <f t="shared" si="667"/>
        <v>186</v>
      </c>
      <c r="BR299" s="152">
        <f t="shared" si="667"/>
        <v>139</v>
      </c>
      <c r="BS299" s="152">
        <f t="shared" ref="BS299:CR299" si="668">BS283-BR283</f>
        <v>179</v>
      </c>
      <c r="BT299" s="152">
        <f t="shared" si="668"/>
        <v>430</v>
      </c>
      <c r="BU299" s="152">
        <f t="shared" si="668"/>
        <v>317</v>
      </c>
      <c r="BV299" s="152">
        <f t="shared" si="668"/>
        <v>292</v>
      </c>
      <c r="BW299" s="152">
        <f t="shared" si="668"/>
        <v>399</v>
      </c>
      <c r="BX299" s="152">
        <f t="shared" si="668"/>
        <v>344</v>
      </c>
      <c r="BY299" s="152">
        <f t="shared" si="668"/>
        <v>361</v>
      </c>
      <c r="BZ299" s="152">
        <f t="shared" si="668"/>
        <v>255</v>
      </c>
      <c r="CA299" s="152">
        <f t="shared" si="668"/>
        <v>268</v>
      </c>
      <c r="CB299" s="152">
        <f t="shared" si="668"/>
        <v>336</v>
      </c>
      <c r="CC299" s="152">
        <f t="shared" si="668"/>
        <v>392</v>
      </c>
      <c r="CD299" s="152">
        <f t="shared" si="668"/>
        <v>318</v>
      </c>
      <c r="CE299" s="152">
        <f t="shared" si="668"/>
        <v>315</v>
      </c>
      <c r="CF299" s="152">
        <f t="shared" si="668"/>
        <v>322</v>
      </c>
      <c r="CG299" s="152">
        <f t="shared" si="668"/>
        <v>155</v>
      </c>
      <c r="CH299" s="152">
        <f t="shared" si="668"/>
        <v>291</v>
      </c>
      <c r="CI299" s="152">
        <f t="shared" si="668"/>
        <v>390</v>
      </c>
      <c r="CJ299" s="152">
        <f t="shared" si="668"/>
        <v>354</v>
      </c>
      <c r="CK299" s="152">
        <f t="shared" si="668"/>
        <v>307</v>
      </c>
      <c r="CL299" s="152">
        <f t="shared" si="668"/>
        <v>411</v>
      </c>
      <c r="CM299" s="152">
        <f t="shared" si="668"/>
        <v>367</v>
      </c>
      <c r="CN299" s="152">
        <f t="shared" si="668"/>
        <v>263</v>
      </c>
      <c r="CO299" s="152">
        <f t="shared" si="668"/>
        <v>222</v>
      </c>
      <c r="CP299" s="152">
        <f t="shared" si="668"/>
        <v>366</v>
      </c>
      <c r="CQ299" s="152">
        <f t="shared" si="668"/>
        <v>371</v>
      </c>
      <c r="CR299" s="152">
        <f t="shared" si="668"/>
        <v>288</v>
      </c>
      <c r="CS299" s="152">
        <f t="shared" ref="CS299:EY299" si="669">CS283-CR283</f>
        <v>354</v>
      </c>
      <c r="CT299" s="152">
        <f t="shared" si="669"/>
        <v>273</v>
      </c>
      <c r="CU299" s="152">
        <f t="shared" si="669"/>
        <v>197</v>
      </c>
      <c r="CV299" s="152">
        <f t="shared" si="669"/>
        <v>200</v>
      </c>
      <c r="CW299" s="152">
        <f t="shared" si="669"/>
        <v>313</v>
      </c>
      <c r="CX299" s="152">
        <f t="shared" si="669"/>
        <v>319</v>
      </c>
      <c r="CY299" s="152">
        <f t="shared" si="669"/>
        <v>301</v>
      </c>
      <c r="CZ299" s="152">
        <f t="shared" si="669"/>
        <v>273</v>
      </c>
      <c r="DA299" s="152">
        <f t="shared" si="669"/>
        <v>170</v>
      </c>
      <c r="DB299" s="152">
        <f t="shared" si="669"/>
        <v>169</v>
      </c>
      <c r="DC299" s="152">
        <f t="shared" si="669"/>
        <v>171</v>
      </c>
      <c r="DD299" s="152">
        <f t="shared" si="669"/>
        <v>272</v>
      </c>
      <c r="DE299" s="152">
        <f t="shared" si="669"/>
        <v>215</v>
      </c>
      <c r="DF299" s="152">
        <f t="shared" si="669"/>
        <v>225</v>
      </c>
      <c r="DG299" s="152">
        <f t="shared" si="669"/>
        <v>156</v>
      </c>
      <c r="DH299" s="152">
        <f t="shared" si="669"/>
        <v>181</v>
      </c>
      <c r="DI299" s="152">
        <f t="shared" si="669"/>
        <v>141</v>
      </c>
      <c r="DJ299" s="152">
        <f t="shared" si="669"/>
        <v>136</v>
      </c>
      <c r="DK299" s="152">
        <f t="shared" si="669"/>
        <v>166</v>
      </c>
      <c r="DL299" s="152">
        <f t="shared" si="669"/>
        <v>188</v>
      </c>
      <c r="DM299" s="152">
        <f t="shared" si="669"/>
        <v>143</v>
      </c>
      <c r="DN299" s="152">
        <f t="shared" si="669"/>
        <v>187</v>
      </c>
      <c r="DO299" s="152">
        <f t="shared" si="669"/>
        <v>90</v>
      </c>
      <c r="DP299" s="152">
        <f t="shared" si="669"/>
        <v>57</v>
      </c>
      <c r="DQ299" s="152">
        <f t="shared" si="669"/>
        <v>61</v>
      </c>
      <c r="DR299" s="152">
        <f t="shared" si="669"/>
        <v>96</v>
      </c>
      <c r="DS299" s="152">
        <f t="shared" si="669"/>
        <v>105</v>
      </c>
      <c r="DT299" s="152">
        <f t="shared" si="669"/>
        <v>113</v>
      </c>
      <c r="DU299" s="152">
        <f t="shared" si="669"/>
        <v>72</v>
      </c>
      <c r="DV299" s="152">
        <f t="shared" si="669"/>
        <v>60</v>
      </c>
      <c r="DW299" s="152">
        <f t="shared" si="669"/>
        <v>55</v>
      </c>
      <c r="DX299" s="152">
        <f t="shared" si="669"/>
        <v>29</v>
      </c>
      <c r="DY299" s="152">
        <f t="shared" si="669"/>
        <v>55</v>
      </c>
      <c r="DZ299" s="152">
        <f t="shared" si="669"/>
        <v>48</v>
      </c>
      <c r="EA299" s="152">
        <f t="shared" si="669"/>
        <v>39</v>
      </c>
      <c r="EB299" s="152">
        <f t="shared" si="669"/>
        <v>55</v>
      </c>
      <c r="EC299" s="152">
        <f t="shared" si="669"/>
        <v>18</v>
      </c>
      <c r="ED299" s="152">
        <f t="shared" si="669"/>
        <v>18</v>
      </c>
      <c r="EE299" s="152">
        <f t="shared" si="669"/>
        <v>53</v>
      </c>
      <c r="EF299" s="152">
        <f t="shared" si="669"/>
        <v>33</v>
      </c>
      <c r="EG299" s="152">
        <f t="shared" si="669"/>
        <v>49</v>
      </c>
      <c r="EH299" s="152">
        <f t="shared" si="669"/>
        <v>29</v>
      </c>
      <c r="EI299" s="152">
        <f t="shared" si="669"/>
        <v>21</v>
      </c>
      <c r="EJ299" s="152">
        <f t="shared" si="669"/>
        <v>18</v>
      </c>
      <c r="EK299" s="152">
        <f t="shared" si="669"/>
        <v>18</v>
      </c>
      <c r="EL299" s="152">
        <f t="shared" si="669"/>
        <v>14</v>
      </c>
      <c r="EM299" s="152">
        <f t="shared" si="669"/>
        <v>12</v>
      </c>
      <c r="EN299" s="152">
        <f t="shared" si="669"/>
        <v>17</v>
      </c>
      <c r="EO299" s="152">
        <f t="shared" si="669"/>
        <v>27</v>
      </c>
      <c r="EP299" s="152">
        <f t="shared" si="669"/>
        <v>21</v>
      </c>
      <c r="EQ299" s="152">
        <f t="shared" si="669"/>
        <v>25</v>
      </c>
      <c r="ER299" s="225">
        <v>29</v>
      </c>
      <c r="ES299" s="152">
        <f t="shared" si="669"/>
        <v>15</v>
      </c>
      <c r="ET299" s="152">
        <f t="shared" si="669"/>
        <v>21</v>
      </c>
      <c r="EU299" s="152">
        <f t="shared" si="669"/>
        <v>11</v>
      </c>
      <c r="EV299" s="152">
        <f t="shared" si="669"/>
        <v>27</v>
      </c>
      <c r="EW299" s="152">
        <f t="shared" si="669"/>
        <v>26</v>
      </c>
      <c r="EX299" s="152">
        <f t="shared" si="669"/>
        <v>26</v>
      </c>
      <c r="EY299" s="152">
        <f t="shared" si="669"/>
        <v>14</v>
      </c>
      <c r="EZ299" s="67"/>
      <c r="FA299" s="67"/>
      <c r="FB299"/>
    </row>
    <row r="300" spans="1:158" s="41" customFormat="1" x14ac:dyDescent="0.25">
      <c r="A300"/>
      <c r="B300"/>
      <c r="C300" s="5" t="s">
        <v>140</v>
      </c>
      <c r="D300" s="7"/>
      <c r="E300" s="7"/>
      <c r="F300" s="7"/>
      <c r="G300" s="16">
        <f t="shared" ref="G300:BR300" si="670">IF(G297=0,0,G299/G297)</f>
        <v>0</v>
      </c>
      <c r="H300" s="16">
        <f t="shared" si="670"/>
        <v>0</v>
      </c>
      <c r="I300" s="16">
        <f t="shared" si="670"/>
        <v>0</v>
      </c>
      <c r="J300" s="16">
        <f t="shared" si="670"/>
        <v>0</v>
      </c>
      <c r="K300" s="16">
        <f t="shared" si="670"/>
        <v>0</v>
      </c>
      <c r="L300" s="16">
        <f t="shared" si="670"/>
        <v>0</v>
      </c>
      <c r="M300" s="16">
        <f t="shared" si="670"/>
        <v>0</v>
      </c>
      <c r="N300" s="16">
        <f t="shared" si="670"/>
        <v>0</v>
      </c>
      <c r="O300" s="16">
        <f t="shared" si="670"/>
        <v>0</v>
      </c>
      <c r="P300" s="16">
        <f t="shared" si="670"/>
        <v>0</v>
      </c>
      <c r="Q300" s="16">
        <f t="shared" si="670"/>
        <v>0</v>
      </c>
      <c r="R300" s="16">
        <f t="shared" si="670"/>
        <v>0</v>
      </c>
      <c r="S300" s="16">
        <f t="shared" si="670"/>
        <v>0</v>
      </c>
      <c r="T300" s="16">
        <f t="shared" si="670"/>
        <v>0</v>
      </c>
      <c r="U300" s="16">
        <f t="shared" si="670"/>
        <v>0</v>
      </c>
      <c r="V300" s="16">
        <f t="shared" si="670"/>
        <v>0</v>
      </c>
      <c r="W300" s="16">
        <f t="shared" si="670"/>
        <v>0</v>
      </c>
      <c r="X300" s="16">
        <f t="shared" si="670"/>
        <v>0</v>
      </c>
      <c r="Y300" s="16">
        <f t="shared" si="670"/>
        <v>0</v>
      </c>
      <c r="Z300" s="16">
        <f t="shared" si="670"/>
        <v>0</v>
      </c>
      <c r="AA300" s="16">
        <f t="shared" si="670"/>
        <v>0</v>
      </c>
      <c r="AB300" s="16">
        <f t="shared" si="670"/>
        <v>0</v>
      </c>
      <c r="AC300" s="16">
        <f t="shared" si="670"/>
        <v>0</v>
      </c>
      <c r="AD300" s="16">
        <f t="shared" si="670"/>
        <v>0</v>
      </c>
      <c r="AE300" s="16">
        <f t="shared" si="670"/>
        <v>0</v>
      </c>
      <c r="AF300" s="16">
        <f t="shared" si="670"/>
        <v>0</v>
      </c>
      <c r="AG300" s="16">
        <f t="shared" si="670"/>
        <v>0</v>
      </c>
      <c r="AH300" s="16">
        <f t="shared" si="670"/>
        <v>0</v>
      </c>
      <c r="AI300" s="16">
        <f t="shared" si="670"/>
        <v>0</v>
      </c>
      <c r="AJ300" s="16">
        <f t="shared" si="670"/>
        <v>0</v>
      </c>
      <c r="AK300" s="16">
        <f t="shared" si="670"/>
        <v>0</v>
      </c>
      <c r="AL300" s="16">
        <f t="shared" si="670"/>
        <v>0</v>
      </c>
      <c r="AM300" s="16">
        <f t="shared" si="670"/>
        <v>0</v>
      </c>
      <c r="AN300" s="16">
        <f t="shared" si="670"/>
        <v>0</v>
      </c>
      <c r="AO300" s="16">
        <f t="shared" si="670"/>
        <v>0</v>
      </c>
      <c r="AP300" s="16">
        <f t="shared" si="670"/>
        <v>0</v>
      </c>
      <c r="AQ300" s="16">
        <f t="shared" si="670"/>
        <v>8.4745762711864406E-3</v>
      </c>
      <c r="AR300" s="16">
        <f t="shared" si="670"/>
        <v>0</v>
      </c>
      <c r="AS300" s="16">
        <f t="shared" si="670"/>
        <v>1.5267175572519083E-2</v>
      </c>
      <c r="AT300" s="16">
        <f t="shared" si="670"/>
        <v>1.4285714285714285E-2</v>
      </c>
      <c r="AU300" s="16">
        <f t="shared" si="670"/>
        <v>1.858736059479554E-2</v>
      </c>
      <c r="AV300" s="16">
        <f t="shared" si="670"/>
        <v>3.2258064516129031E-2</v>
      </c>
      <c r="AW300" s="16">
        <f t="shared" si="670"/>
        <v>7.2202166064981952E-3</v>
      </c>
      <c r="AX300" s="16">
        <f t="shared" si="670"/>
        <v>3.4722222222222224E-2</v>
      </c>
      <c r="AY300" s="16">
        <f t="shared" si="670"/>
        <v>3.007518796992481E-2</v>
      </c>
      <c r="AZ300" s="16">
        <f t="shared" si="670"/>
        <v>0.10975609756097561</v>
      </c>
      <c r="BA300" s="16">
        <f t="shared" si="670"/>
        <v>4.1666666666666664E-2</v>
      </c>
      <c r="BB300" s="16">
        <f t="shared" si="670"/>
        <v>5.9241706161137442E-2</v>
      </c>
      <c r="BC300" s="16">
        <f t="shared" si="670"/>
        <v>8.9775561097256859E-2</v>
      </c>
      <c r="BD300" s="16">
        <f t="shared" si="670"/>
        <v>6.0952380952380952E-2</v>
      </c>
      <c r="BE300" s="16">
        <f t="shared" si="670"/>
        <v>2.748091603053435E-2</v>
      </c>
      <c r="BF300" s="16">
        <f t="shared" si="670"/>
        <v>6.8376068376068383E-2</v>
      </c>
      <c r="BG300" s="16">
        <f t="shared" si="670"/>
        <v>3.7869822485207101E-2</v>
      </c>
      <c r="BH300" s="16">
        <f t="shared" si="670"/>
        <v>5.7268722466960353E-2</v>
      </c>
      <c r="BI300" s="16">
        <f t="shared" si="670"/>
        <v>7.1979434447300775E-2</v>
      </c>
      <c r="BJ300" s="16">
        <f t="shared" si="670"/>
        <v>7.1932299012693934E-2</v>
      </c>
      <c r="BK300" s="16">
        <f t="shared" si="670"/>
        <v>0.10238095238095238</v>
      </c>
      <c r="BL300" s="16">
        <f t="shared" si="670"/>
        <v>0.12116788321167883</v>
      </c>
      <c r="BM300" s="16">
        <f t="shared" si="670"/>
        <v>0.14072847682119205</v>
      </c>
      <c r="BN300" s="16">
        <f t="shared" si="670"/>
        <v>0.19067796610169491</v>
      </c>
      <c r="BO300" s="16">
        <f t="shared" si="670"/>
        <v>0.21578298397040691</v>
      </c>
      <c r="BP300" s="16">
        <f t="shared" si="670"/>
        <v>0.20992366412213739</v>
      </c>
      <c r="BQ300" s="16">
        <f t="shared" si="670"/>
        <v>0.21627906976744185</v>
      </c>
      <c r="BR300" s="16">
        <f t="shared" si="670"/>
        <v>0.18386243386243387</v>
      </c>
      <c r="BS300" s="16">
        <f t="shared" ref="BS300:CR300" si="671">IF(BS297=0,0,BS299/BS297)</f>
        <v>0.24353741496598638</v>
      </c>
      <c r="BT300" s="16">
        <f t="shared" si="671"/>
        <v>0.33831628638867034</v>
      </c>
      <c r="BU300" s="16">
        <f t="shared" si="671"/>
        <v>0.28507194244604317</v>
      </c>
      <c r="BV300" s="16">
        <f t="shared" si="671"/>
        <v>0.26048171275646742</v>
      </c>
      <c r="BW300" s="16">
        <f t="shared" si="671"/>
        <v>0.28358208955223879</v>
      </c>
      <c r="BX300" s="16">
        <f t="shared" si="671"/>
        <v>0.27236737925574028</v>
      </c>
      <c r="BY300" s="16">
        <f t="shared" si="671"/>
        <v>0.15394456289978678</v>
      </c>
      <c r="BZ300" s="16">
        <f t="shared" si="671"/>
        <v>0.28555431131019038</v>
      </c>
      <c r="CA300" s="16">
        <f t="shared" si="671"/>
        <v>0.27180527383367142</v>
      </c>
      <c r="CB300" s="16">
        <f t="shared" si="671"/>
        <v>0.27906976744186046</v>
      </c>
      <c r="CC300" s="16">
        <f t="shared" si="671"/>
        <v>0.30340557275541796</v>
      </c>
      <c r="CD300" s="16">
        <f t="shared" si="671"/>
        <v>0.28042328042328041</v>
      </c>
      <c r="CE300" s="16">
        <f t="shared" si="671"/>
        <v>0.25179856115107913</v>
      </c>
      <c r="CF300" s="16">
        <f t="shared" si="671"/>
        <v>0.26589595375722541</v>
      </c>
      <c r="CG300" s="16">
        <f t="shared" si="671"/>
        <v>0.22174535050071531</v>
      </c>
      <c r="CH300" s="16">
        <f t="shared" si="671"/>
        <v>0.27927063339731284</v>
      </c>
      <c r="CI300" s="16">
        <f t="shared" si="671"/>
        <v>0.32258064516129031</v>
      </c>
      <c r="CJ300" s="16">
        <f t="shared" si="671"/>
        <v>0.26656626506024095</v>
      </c>
      <c r="CK300" s="16">
        <f t="shared" si="671"/>
        <v>0.2465863453815261</v>
      </c>
      <c r="CL300" s="16">
        <f t="shared" si="671"/>
        <v>0.2575187969924812</v>
      </c>
      <c r="CM300" s="16">
        <f t="shared" si="671"/>
        <v>0.26613488034807831</v>
      </c>
      <c r="CN300" s="16">
        <f t="shared" si="671"/>
        <v>0.24172794117647059</v>
      </c>
      <c r="CO300" s="16">
        <f t="shared" si="671"/>
        <v>0.22222222222222221</v>
      </c>
      <c r="CP300" s="16">
        <f t="shared" si="671"/>
        <v>0.22732919254658385</v>
      </c>
      <c r="CQ300" s="16">
        <f t="shared" si="671"/>
        <v>0.24899328859060402</v>
      </c>
      <c r="CR300" s="16">
        <f t="shared" si="671"/>
        <v>0.22325581395348837</v>
      </c>
      <c r="CS300" s="16">
        <f t="shared" ref="CS300:CX300" si="672">IF(CS297=0,0,CS299/CS297)</f>
        <v>0.21325301204819277</v>
      </c>
      <c r="CT300" s="16">
        <f t="shared" si="672"/>
        <v>0.19389204545454544</v>
      </c>
      <c r="CU300" s="16">
        <f t="shared" si="672"/>
        <v>0.17326297273526825</v>
      </c>
      <c r="CV300" s="16">
        <f t="shared" si="672"/>
        <v>0.16597510373443983</v>
      </c>
      <c r="CW300" s="16">
        <f t="shared" si="672"/>
        <v>0.19772583701831964</v>
      </c>
      <c r="CX300" s="16">
        <f t="shared" si="672"/>
        <v>0.20488118175979447</v>
      </c>
      <c r="CY300" s="16">
        <f t="shared" ref="CY300:CZ300" si="673">IF(CY297=0,0,CY299/CY297)</f>
        <v>0.14590402326708676</v>
      </c>
      <c r="CZ300" s="16">
        <f t="shared" si="673"/>
        <v>0.12810886907555138</v>
      </c>
      <c r="DA300" s="16">
        <f t="shared" ref="DA300:DB300" si="674">IF(DA297=0,0,DA299/DA297)</f>
        <v>0.11627906976744186</v>
      </c>
      <c r="DB300" s="16">
        <f t="shared" si="674"/>
        <v>0.1206281227694504</v>
      </c>
      <c r="DC300" s="16">
        <f t="shared" ref="DC300:DD300" si="675">IF(DC297=0,0,DC299/DC297)</f>
        <v>0.10588235294117647</v>
      </c>
      <c r="DD300" s="16">
        <f t="shared" si="675"/>
        <v>0.14994487320837926</v>
      </c>
      <c r="DE300" s="16">
        <f t="shared" ref="DE300:DF300" si="676">IF(DE297=0,0,DE299/DE297)</f>
        <v>0.10902636916835699</v>
      </c>
      <c r="DF300" s="16">
        <f t="shared" si="676"/>
        <v>0.10744985673352435</v>
      </c>
      <c r="DG300" s="16">
        <f t="shared" ref="DG300:DH300" si="677">IF(DG297=0,0,DG299/DG297)</f>
        <v>8.2062072593371907E-2</v>
      </c>
      <c r="DH300" s="16">
        <f t="shared" si="677"/>
        <v>0.11376492771841609</v>
      </c>
      <c r="DI300" s="16">
        <f t="shared" ref="DI300:DJ300" si="678">IF(DI297=0,0,DI299/DI297)</f>
        <v>0.10217391304347827</v>
      </c>
      <c r="DJ300" s="16">
        <f t="shared" si="678"/>
        <v>9.0245520902455204E-2</v>
      </c>
      <c r="DK300" s="16">
        <f t="shared" ref="DK300:DL300" si="679">IF(DK297=0,0,DK299/DK297)</f>
        <v>7.6146788990825692E-2</v>
      </c>
      <c r="DL300" s="16">
        <f t="shared" si="679"/>
        <v>7.4455445544554452E-2</v>
      </c>
      <c r="DM300" s="16">
        <f t="shared" ref="DM300:DN300" si="680">IF(DM297=0,0,DM299/DM297)</f>
        <v>7.18232044198895E-2</v>
      </c>
      <c r="DN300" s="16">
        <f t="shared" si="680"/>
        <v>5.6021569802276815E-2</v>
      </c>
      <c r="DO300" s="16">
        <f t="shared" ref="DO300:DP300" si="681">IF(DO297=0,0,DO299/DO297)</f>
        <v>4.3774319066147857E-2</v>
      </c>
      <c r="DP300" s="16">
        <f t="shared" si="681"/>
        <v>4.4531250000000001E-2</v>
      </c>
      <c r="DQ300" s="16">
        <f t="shared" ref="DQ300:DR300" si="682">IF(DQ297=0,0,DQ299/DQ297)</f>
        <v>4.1188386225523295E-2</v>
      </c>
      <c r="DR300" s="16">
        <f t="shared" si="682"/>
        <v>4.4178554993097099E-2</v>
      </c>
      <c r="DS300" s="16">
        <f t="shared" ref="DS300:DT300" si="683">IF(DS297=0,0,DS299/DS297)</f>
        <v>4.0713454827452498E-2</v>
      </c>
      <c r="DT300" s="16">
        <f t="shared" si="683"/>
        <v>4.6425636811832371E-2</v>
      </c>
      <c r="DU300" s="16">
        <f t="shared" ref="DU300:DV300" si="684">IF(DU297=0,0,DU299/DU297)</f>
        <v>3.0967741935483871E-2</v>
      </c>
      <c r="DV300" s="16">
        <f t="shared" si="684"/>
        <v>3.3688938798427846E-2</v>
      </c>
      <c r="DW300" s="16">
        <f t="shared" ref="DW300:DX300" si="685">IF(DW297=0,0,DW299/DW297)</f>
        <v>3.0640668523676879E-2</v>
      </c>
      <c r="DX300" s="16">
        <f t="shared" si="685"/>
        <v>2.1137026239067054E-2</v>
      </c>
      <c r="DY300" s="16">
        <f t="shared" ref="DY300:DZ300" si="686">IF(DY297=0,0,DY299/DY297)</f>
        <v>2.6140684410646389E-2</v>
      </c>
      <c r="DZ300" s="16">
        <f t="shared" si="686"/>
        <v>2.3448949682462139E-2</v>
      </c>
      <c r="EA300" s="16">
        <f t="shared" ref="EA300:EB300" si="687">IF(EA297=0,0,EA299/EA297)</f>
        <v>1.8987341772151899E-2</v>
      </c>
      <c r="EB300" s="16">
        <f t="shared" si="687"/>
        <v>2.8962611901000527E-2</v>
      </c>
      <c r="EC300" s="16">
        <f t="shared" ref="EC300:ED300" si="688">IF(EC297=0,0,EC299/EC297)</f>
        <v>1.3452914798206279E-2</v>
      </c>
      <c r="ED300" s="16">
        <f t="shared" si="688"/>
        <v>1.9210245464247599E-2</v>
      </c>
      <c r="EE300" s="16">
        <f t="shared" ref="EE300:EF300" si="689">IF(EE297=0,0,EE299/EE297)</f>
        <v>3.3354310887350538E-2</v>
      </c>
      <c r="EF300" s="16">
        <f t="shared" si="689"/>
        <v>1.9130434782608695E-2</v>
      </c>
      <c r="EG300" s="16">
        <f t="shared" ref="EG300:EH300" si="690">IF(EG297=0,0,EG299/EG297)</f>
        <v>2.4161735700197237E-2</v>
      </c>
      <c r="EH300" s="16">
        <f t="shared" si="690"/>
        <v>1.3419713095788986E-2</v>
      </c>
      <c r="EI300" s="16">
        <f t="shared" ref="EI300:EJ300" si="691">IF(EI297=0,0,EI299/EI297)</f>
        <v>1.1791128579449747E-2</v>
      </c>
      <c r="EJ300" s="16">
        <f t="shared" si="691"/>
        <v>1.2253233492171545E-2</v>
      </c>
      <c r="EK300" s="16">
        <f t="shared" ref="EK300:EL300" si="692">IF(EK297=0,0,EK299/EK297)</f>
        <v>1.5100671140939598E-2</v>
      </c>
      <c r="EL300" s="16">
        <f t="shared" si="692"/>
        <v>1.0844306738962044E-2</v>
      </c>
      <c r="EM300" s="16">
        <f t="shared" ref="EM300:EN300" si="693">IF(EM297=0,0,EM299/EM297)</f>
        <v>7.4580484773151025E-3</v>
      </c>
      <c r="EN300" s="16">
        <f t="shared" si="693"/>
        <v>8.9615181866104371E-3</v>
      </c>
      <c r="EO300" s="16">
        <f t="shared" ref="EO300:EP300" si="694">IF(EO297=0,0,EO299/EO297)</f>
        <v>1.4263074484944533E-2</v>
      </c>
      <c r="EP300" s="16">
        <f t="shared" si="694"/>
        <v>9.3250444049733563E-3</v>
      </c>
      <c r="EQ300" s="16">
        <f t="shared" ref="EQ300:ES300" si="695">IF(EQ297=0,0,EQ299/EQ297)</f>
        <v>1.675603217158177E-2</v>
      </c>
      <c r="ER300" s="240"/>
      <c r="ES300" s="16">
        <f t="shared" si="695"/>
        <v>5.8411214953271026E-3</v>
      </c>
      <c r="ET300" s="16">
        <f t="shared" ref="ET300:EU300" si="696">IF(ET297=0,0,ET299/ET297)</f>
        <v>6.5298507462686565E-3</v>
      </c>
      <c r="EU300" s="16">
        <f t="shared" si="696"/>
        <v>3.1837916063675834E-3</v>
      </c>
      <c r="EV300" s="16">
        <f t="shared" ref="EV300:EW300" si="697">IF(EV297=0,0,EV299/EV297)</f>
        <v>1.1647972389991372E-2</v>
      </c>
      <c r="EW300" s="16">
        <f t="shared" si="697"/>
        <v>4.6703790192204062E-3</v>
      </c>
      <c r="EX300" s="16">
        <f t="shared" ref="EX300:EY300" si="698">IF(EX297=0,0,EX299/EX297)</f>
        <v>7.5537478210342826E-3</v>
      </c>
      <c r="EY300" s="16">
        <f t="shared" si="698"/>
        <v>6.965174129353234E-3</v>
      </c>
      <c r="EZ300" s="67"/>
      <c r="FA300" s="67"/>
      <c r="FB300"/>
    </row>
    <row r="301" spans="1:158" s="41" customFormat="1" x14ac:dyDescent="0.25">
      <c r="A301"/>
      <c r="B301"/>
      <c r="C301" s="5" t="s">
        <v>165</v>
      </c>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16">
        <f t="shared" ref="AQ301:CR301" si="699">AQ286/AQ283</f>
        <v>0</v>
      </c>
      <c r="AR301" s="16">
        <f t="shared" si="699"/>
        <v>0</v>
      </c>
      <c r="AS301" s="16">
        <f t="shared" si="699"/>
        <v>0</v>
      </c>
      <c r="AT301" s="16">
        <f t="shared" si="699"/>
        <v>0</v>
      </c>
      <c r="AU301" s="16">
        <f t="shared" si="699"/>
        <v>0</v>
      </c>
      <c r="AV301" s="16">
        <f t="shared" si="699"/>
        <v>0</v>
      </c>
      <c r="AW301" s="16">
        <f t="shared" si="699"/>
        <v>0</v>
      </c>
      <c r="AX301" s="16">
        <f t="shared" si="699"/>
        <v>0</v>
      </c>
      <c r="AY301" s="16">
        <f t="shared" si="699"/>
        <v>0</v>
      </c>
      <c r="AZ301" s="16">
        <f t="shared" si="699"/>
        <v>0</v>
      </c>
      <c r="BA301" s="16">
        <f t="shared" si="699"/>
        <v>0</v>
      </c>
      <c r="BB301" s="16">
        <f t="shared" si="699"/>
        <v>0</v>
      </c>
      <c r="BC301" s="16">
        <f t="shared" si="699"/>
        <v>8.2644628099173556E-3</v>
      </c>
      <c r="BD301" s="16">
        <f t="shared" si="699"/>
        <v>6.5359477124183009E-3</v>
      </c>
      <c r="BE301" s="16">
        <f t="shared" si="699"/>
        <v>5.8479532163742687E-3</v>
      </c>
      <c r="BF301" s="16">
        <f t="shared" si="699"/>
        <v>1.0256410256410256E-2</v>
      </c>
      <c r="BG301" s="16">
        <f t="shared" si="699"/>
        <v>1.3215859030837005E-2</v>
      </c>
      <c r="BH301" s="16">
        <f t="shared" si="699"/>
        <v>2.2556390977443608E-2</v>
      </c>
      <c r="BI301" s="16">
        <f t="shared" si="699"/>
        <v>1.8633540372670808E-2</v>
      </c>
      <c r="BJ301" s="16">
        <f t="shared" si="699"/>
        <v>1.876675603217158E-2</v>
      </c>
      <c r="BK301" s="16">
        <f t="shared" si="699"/>
        <v>2.403846153846154E-2</v>
      </c>
      <c r="BL301" s="16">
        <f t="shared" si="699"/>
        <v>2.8056112224448898E-2</v>
      </c>
      <c r="BM301" s="16">
        <f t="shared" si="699"/>
        <v>2.7397260273972601E-2</v>
      </c>
      <c r="BN301" s="16">
        <f t="shared" si="699"/>
        <v>3.0598052851182198E-2</v>
      </c>
      <c r="BO301" s="16">
        <f t="shared" si="699"/>
        <v>2.7964205816554809E-2</v>
      </c>
      <c r="BP301" s="16">
        <f t="shared" si="699"/>
        <v>3.1161473087818695E-2</v>
      </c>
      <c r="BQ301" s="16">
        <f t="shared" si="699"/>
        <v>3.2128514056224897E-2</v>
      </c>
      <c r="BR301" s="16">
        <f t="shared" si="699"/>
        <v>2.9624277456647398E-2</v>
      </c>
      <c r="BS301" s="16">
        <f t="shared" si="699"/>
        <v>3.0070377479206652E-2</v>
      </c>
      <c r="BT301" s="16">
        <f t="shared" si="699"/>
        <v>3.0105368790767688E-2</v>
      </c>
      <c r="BU301" s="16">
        <f t="shared" si="699"/>
        <v>3.2900432900432902E-2</v>
      </c>
      <c r="BV301" s="16">
        <f t="shared" si="699"/>
        <v>4.8424289008455038E-2</v>
      </c>
      <c r="BW301" s="16">
        <f t="shared" si="699"/>
        <v>5.7314228590469841E-2</v>
      </c>
      <c r="BX301" s="16">
        <f t="shared" si="699"/>
        <v>6.5171898355754862E-2</v>
      </c>
      <c r="BY301" s="16">
        <f t="shared" si="699"/>
        <v>5.9363194819212088E-2</v>
      </c>
      <c r="BZ301" s="16">
        <f t="shared" si="699"/>
        <v>5.6046452915930321E-2</v>
      </c>
      <c r="CA301" s="16">
        <f t="shared" si="699"/>
        <v>6.9992906124379292E-2</v>
      </c>
      <c r="CB301" s="16">
        <f t="shared" si="699"/>
        <v>8.0175246440306686E-2</v>
      </c>
      <c r="CC301" s="16">
        <f t="shared" si="699"/>
        <v>9.0175509380673799E-2</v>
      </c>
      <c r="CD301" s="16">
        <f t="shared" si="699"/>
        <v>9.3838862559241704E-2</v>
      </c>
      <c r="CE301" s="16">
        <f t="shared" si="699"/>
        <v>9.6958855098389987E-2</v>
      </c>
      <c r="CF301" s="16">
        <f t="shared" si="699"/>
        <v>9.5737483085250333E-2</v>
      </c>
      <c r="CG301" s="16">
        <f t="shared" si="699"/>
        <v>9.4775012361958136E-2</v>
      </c>
      <c r="CH301" s="16">
        <f t="shared" si="699"/>
        <v>9.672853098458635E-2</v>
      </c>
      <c r="CI301" s="16">
        <f t="shared" si="699"/>
        <v>0.10358624777711915</v>
      </c>
      <c r="CJ301" s="16">
        <f t="shared" si="699"/>
        <v>0.10968741199662067</v>
      </c>
      <c r="CK301" s="16">
        <f t="shared" si="699"/>
        <v>0.11297071129707113</v>
      </c>
      <c r="CL301" s="16">
        <f t="shared" si="699"/>
        <v>0.11419437340153453</v>
      </c>
      <c r="CM301" s="16">
        <f t="shared" si="699"/>
        <v>0.1102968120190546</v>
      </c>
      <c r="CN301" s="16">
        <f t="shared" si="699"/>
        <v>0.10828402366863905</v>
      </c>
      <c r="CO301" s="16">
        <f t="shared" si="699"/>
        <v>0.11358394833948339</v>
      </c>
      <c r="CP301" s="16">
        <f t="shared" si="699"/>
        <v>0.11750387253817217</v>
      </c>
      <c r="CQ301" s="16">
        <f t="shared" si="699"/>
        <v>0.11903496652141567</v>
      </c>
      <c r="CR301" s="16">
        <f t="shared" si="699"/>
        <v>0.12209961843869238</v>
      </c>
      <c r="CS301" s="16">
        <f t="shared" ref="CS301:CX301" si="700">CS286/CS283</f>
        <v>0.12247537558451896</v>
      </c>
      <c r="CT301" s="16">
        <f t="shared" si="700"/>
        <v>0.12098024021697017</v>
      </c>
      <c r="CU301" s="16">
        <f t="shared" si="700"/>
        <v>0.1199505750403954</v>
      </c>
      <c r="CV301" s="16">
        <f t="shared" si="700"/>
        <v>0.12424214159126946</v>
      </c>
      <c r="CW301" s="16">
        <f t="shared" si="700"/>
        <v>0.12823998549936561</v>
      </c>
      <c r="CX301" s="16">
        <f t="shared" si="700"/>
        <v>0.12992160662379987</v>
      </c>
      <c r="CY301" s="16">
        <f t="shared" ref="CY301:CZ301" si="701">CY286/CY283</f>
        <v>0.12999828385103826</v>
      </c>
      <c r="CZ301" s="16">
        <f t="shared" si="701"/>
        <v>0.13071183030099773</v>
      </c>
      <c r="DA301" s="16">
        <f t="shared" ref="DA301:DB301" si="702">DA286/DA283</f>
        <v>0.12986690915102919</v>
      </c>
      <c r="DB301" s="16">
        <f t="shared" si="702"/>
        <v>0.12848524376324799</v>
      </c>
      <c r="DC301" s="16">
        <f t="shared" ref="DC301:DD301" si="703">DC286/DC283</f>
        <v>0.13025649272332557</v>
      </c>
      <c r="DD301" s="16">
        <f t="shared" si="703"/>
        <v>0.13399952789361869</v>
      </c>
      <c r="DE301" s="16">
        <f t="shared" ref="DE301:DF301" si="704">DE286/DE283</f>
        <v>0.13633549984524915</v>
      </c>
      <c r="DF301" s="16">
        <f t="shared" si="704"/>
        <v>0.13772910487489542</v>
      </c>
      <c r="DG301" s="16">
        <f t="shared" ref="DG301:DH301" si="705">DG286/DG283</f>
        <v>0.13881999248402857</v>
      </c>
      <c r="DH301" s="16">
        <f t="shared" si="705"/>
        <v>0.1376983538484354</v>
      </c>
      <c r="DI301" s="16">
        <f t="shared" ref="DI301:DJ301" si="706">DI286/DI283</f>
        <v>0.13664049313862187</v>
      </c>
      <c r="DJ301" s="16">
        <f t="shared" si="706"/>
        <v>0.13892319988374627</v>
      </c>
      <c r="DK301" s="16">
        <f t="shared" ref="DK301:DL301" si="707">DK286/DK283</f>
        <v>0.14164692368439946</v>
      </c>
      <c r="DL301" s="16">
        <f t="shared" si="707"/>
        <v>0.14216901607990365</v>
      </c>
      <c r="DM301" s="16">
        <f t="shared" ref="DM301:DN301" si="708">DM286/DM283</f>
        <v>0.14396914446002804</v>
      </c>
      <c r="DN301" s="16">
        <f t="shared" si="708"/>
        <v>0.14494358690385548</v>
      </c>
      <c r="DO301" s="16">
        <f t="shared" ref="DO301:DP301" si="709">DO286/DO283</f>
        <v>0.14466533672697254</v>
      </c>
      <c r="DP301" s="16">
        <f t="shared" si="709"/>
        <v>0.14423735781828148</v>
      </c>
      <c r="DQ301" s="16">
        <f t="shared" ref="DQ301:DR301" si="710">DQ286/DQ283</f>
        <v>0.1456158307744797</v>
      </c>
      <c r="DR301" s="16">
        <f t="shared" si="710"/>
        <v>0.14805775879601382</v>
      </c>
      <c r="DS301" s="16">
        <f t="shared" ref="DS301:DT301" si="711">DS286/DS283</f>
        <v>0.14950188476036619</v>
      </c>
      <c r="DT301" s="16">
        <f t="shared" si="711"/>
        <v>0.14997661834457879</v>
      </c>
      <c r="DU301" s="16">
        <f t="shared" ref="DU301:DV301" si="712">DU286/DU283</f>
        <v>0.15032245196463001</v>
      </c>
      <c r="DV301" s="16">
        <f t="shared" si="712"/>
        <v>0.15032117078339183</v>
      </c>
      <c r="DW301" s="16">
        <f t="shared" ref="DW301:DX301" si="713">DW286/DW283</f>
        <v>0.14997360781208763</v>
      </c>
      <c r="DX301" s="16">
        <f t="shared" si="713"/>
        <v>0.15087257161672704</v>
      </c>
      <c r="DY301" s="16">
        <f t="shared" ref="DY301:DZ301" si="714">DY286/DY283</f>
        <v>0.15118110236220472</v>
      </c>
      <c r="DZ301" s="16">
        <f t="shared" si="714"/>
        <v>0.15149136577708006</v>
      </c>
      <c r="EA301" s="16">
        <f t="shared" ref="EA301:EB301" si="715">EA286/EA283</f>
        <v>0.15208455666470932</v>
      </c>
      <c r="EB301" s="16">
        <f t="shared" si="715"/>
        <v>0.15297100507086206</v>
      </c>
      <c r="EC301" s="16">
        <f t="shared" ref="EC301:ED301" si="716">EC286/EC283</f>
        <v>0.15337662337662339</v>
      </c>
      <c r="ED301" s="16">
        <f t="shared" si="716"/>
        <v>0.15326242054741213</v>
      </c>
      <c r="EE301" s="16">
        <f t="shared" ref="EE301:EF301" si="717">EE286/EE283</f>
        <v>0.15351302436817271</v>
      </c>
      <c r="EF301" s="16">
        <f t="shared" si="717"/>
        <v>0.15389576883384934</v>
      </c>
      <c r="EG301" s="16">
        <f t="shared" ref="EG301:EH301" si="718">EG286/EG283</f>
        <v>0.15398958400308621</v>
      </c>
      <c r="EH301" s="16">
        <f t="shared" si="718"/>
        <v>0.15460146322680016</v>
      </c>
      <c r="EI301" s="16">
        <f t="shared" ref="EI301:EJ301" si="719">EI286/EI283</f>
        <v>0.15477792732166892</v>
      </c>
      <c r="EJ301" s="16">
        <f t="shared" si="719"/>
        <v>0.15459957749183792</v>
      </c>
      <c r="EK301" s="16">
        <f t="shared" ref="EK301:EL301" si="720">EK286/EK283</f>
        <v>0.1544216382121619</v>
      </c>
      <c r="EL301" s="16">
        <f t="shared" si="720"/>
        <v>0.15473072254519901</v>
      </c>
      <c r="EM301" s="16">
        <f t="shared" ref="EM301:EN301" si="721">EM286/EM283</f>
        <v>0.15537823172677945</v>
      </c>
      <c r="EN301" s="16">
        <f t="shared" si="721"/>
        <v>0.15552863155209795</v>
      </c>
      <c r="EO301" s="16">
        <f t="shared" ref="EO301:EP301" si="722">EO286/EO283</f>
        <v>0.1554522884970399</v>
      </c>
      <c r="EP301" s="16">
        <f t="shared" si="722"/>
        <v>0.15556261919898284</v>
      </c>
      <c r="EQ301" s="16">
        <f t="shared" ref="EQ301:ES301" si="723">EQ286/EQ283</f>
        <v>0.15537924468422723</v>
      </c>
      <c r="ER301" s="16">
        <f t="shared" ref="ER301" si="724">ER286/ER283</f>
        <v>0.13577371048252912</v>
      </c>
      <c r="ES301" s="16">
        <f t="shared" si="723"/>
        <v>0.13593793294541423</v>
      </c>
      <c r="ET301" s="16">
        <f t="shared" ref="ET301:EU301" si="725">ET286/ET283</f>
        <v>0.13627809144248865</v>
      </c>
      <c r="EU301" s="16">
        <f t="shared" si="725"/>
        <v>0.13630580295402997</v>
      </c>
      <c r="EV301" s="16">
        <f t="shared" ref="EV301:EW301" si="726">EV286/EV283</f>
        <v>0.13643393725143615</v>
      </c>
      <c r="EW301" s="16">
        <f t="shared" si="726"/>
        <v>0.13634859349145065</v>
      </c>
      <c r="EX301" s="16">
        <f t="shared" ref="EX301:EY301" si="727">EX286/EX283</f>
        <v>0.13615333773959021</v>
      </c>
      <c r="EY301" s="16">
        <f t="shared" si="727"/>
        <v>0.13604843148046231</v>
      </c>
      <c r="EZ301" s="67"/>
      <c r="FA301" s="67"/>
      <c r="FB301"/>
    </row>
    <row r="302" spans="1:158" s="41" customFormat="1" x14ac:dyDescent="0.25">
      <c r="A302"/>
      <c r="B302"/>
      <c r="C302" s="5" t="s">
        <v>252</v>
      </c>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66">
        <f t="shared" ref="BC302:CR302" si="728">BC286-BB286</f>
        <v>1</v>
      </c>
      <c r="BD302" s="66">
        <f t="shared" si="728"/>
        <v>0</v>
      </c>
      <c r="BE302" s="66">
        <f t="shared" si="728"/>
        <v>0</v>
      </c>
      <c r="BF302" s="66">
        <f t="shared" si="728"/>
        <v>1</v>
      </c>
      <c r="BG302" s="66">
        <f t="shared" si="728"/>
        <v>1</v>
      </c>
      <c r="BH302" s="66">
        <f t="shared" si="728"/>
        <v>3</v>
      </c>
      <c r="BI302" s="66">
        <f t="shared" si="728"/>
        <v>0</v>
      </c>
      <c r="BJ302" s="66">
        <f t="shared" si="728"/>
        <v>1</v>
      </c>
      <c r="BK302" s="66">
        <f t="shared" si="728"/>
        <v>3</v>
      </c>
      <c r="BL302" s="66">
        <f t="shared" si="728"/>
        <v>4</v>
      </c>
      <c r="BM302" s="66">
        <f t="shared" si="728"/>
        <v>2</v>
      </c>
      <c r="BN302" s="66">
        <f t="shared" si="728"/>
        <v>6</v>
      </c>
      <c r="BO302" s="66">
        <f t="shared" si="728"/>
        <v>3</v>
      </c>
      <c r="BP302" s="66">
        <f t="shared" si="728"/>
        <v>8</v>
      </c>
      <c r="BQ302" s="66">
        <f t="shared" si="728"/>
        <v>7</v>
      </c>
      <c r="BR302" s="66">
        <f t="shared" si="728"/>
        <v>1</v>
      </c>
      <c r="BS302" s="66">
        <f t="shared" si="728"/>
        <v>6</v>
      </c>
      <c r="BT302" s="66">
        <f t="shared" si="728"/>
        <v>13</v>
      </c>
      <c r="BU302" s="66">
        <f t="shared" si="728"/>
        <v>16</v>
      </c>
      <c r="BV302" s="66">
        <f t="shared" si="728"/>
        <v>50</v>
      </c>
      <c r="BW302" s="66">
        <f t="shared" si="728"/>
        <v>46</v>
      </c>
      <c r="BX302" s="66">
        <f t="shared" si="728"/>
        <v>46</v>
      </c>
      <c r="BY302" s="66">
        <f t="shared" si="728"/>
        <v>2</v>
      </c>
      <c r="BZ302" s="66">
        <f t="shared" si="728"/>
        <v>2</v>
      </c>
      <c r="CA302" s="66">
        <f t="shared" si="728"/>
        <v>74</v>
      </c>
      <c r="CB302" s="66">
        <f t="shared" si="728"/>
        <v>70</v>
      </c>
      <c r="CC302" s="66">
        <f t="shared" si="728"/>
        <v>81</v>
      </c>
      <c r="CD302" s="66">
        <f t="shared" si="728"/>
        <v>48</v>
      </c>
      <c r="CE302" s="66">
        <f t="shared" si="728"/>
        <v>47</v>
      </c>
      <c r="CF302" s="66">
        <f t="shared" si="728"/>
        <v>24</v>
      </c>
      <c r="CG302" s="66">
        <f t="shared" si="728"/>
        <v>9</v>
      </c>
      <c r="CH302" s="66">
        <f t="shared" si="728"/>
        <v>40</v>
      </c>
      <c r="CI302" s="66">
        <f t="shared" si="728"/>
        <v>84</v>
      </c>
      <c r="CJ302" s="66">
        <f t="shared" si="728"/>
        <v>80</v>
      </c>
      <c r="CK302" s="66">
        <f t="shared" si="728"/>
        <v>58</v>
      </c>
      <c r="CL302" s="66">
        <f t="shared" si="728"/>
        <v>56</v>
      </c>
      <c r="CM302" s="66">
        <f t="shared" si="728"/>
        <v>10</v>
      </c>
      <c r="CN302" s="66">
        <f t="shared" si="728"/>
        <v>12</v>
      </c>
      <c r="CO302" s="66">
        <f t="shared" si="728"/>
        <v>70</v>
      </c>
      <c r="CP302" s="66">
        <f t="shared" si="728"/>
        <v>77</v>
      </c>
      <c r="CQ302" s="66">
        <f t="shared" si="728"/>
        <v>58</v>
      </c>
      <c r="CR302" s="66">
        <f t="shared" si="728"/>
        <v>64</v>
      </c>
      <c r="CS302" s="66">
        <f t="shared" ref="CS302:EY302" si="729">CS286-CR286</f>
        <v>47</v>
      </c>
      <c r="CT302" s="66">
        <f t="shared" si="729"/>
        <v>18</v>
      </c>
      <c r="CU302" s="66">
        <f t="shared" si="729"/>
        <v>13</v>
      </c>
      <c r="CV302" s="66">
        <f t="shared" si="729"/>
        <v>70</v>
      </c>
      <c r="CW302" s="66">
        <f t="shared" si="729"/>
        <v>83</v>
      </c>
      <c r="CX302" s="66">
        <f t="shared" si="729"/>
        <v>60</v>
      </c>
      <c r="CY302" s="66">
        <f t="shared" si="729"/>
        <v>40</v>
      </c>
      <c r="CZ302" s="66">
        <f t="shared" si="729"/>
        <v>44</v>
      </c>
      <c r="DA302" s="66">
        <f t="shared" si="729"/>
        <v>12</v>
      </c>
      <c r="DB302" s="66">
        <f t="shared" si="729"/>
        <v>5</v>
      </c>
      <c r="DC302" s="66">
        <f t="shared" si="729"/>
        <v>44</v>
      </c>
      <c r="DD302" s="66">
        <f t="shared" si="729"/>
        <v>83</v>
      </c>
      <c r="DE302" s="66">
        <f t="shared" si="729"/>
        <v>59</v>
      </c>
      <c r="DF302" s="66">
        <f t="shared" si="729"/>
        <v>49</v>
      </c>
      <c r="DG302" s="66">
        <f t="shared" si="729"/>
        <v>36</v>
      </c>
      <c r="DH302" s="66">
        <f t="shared" si="729"/>
        <v>10</v>
      </c>
      <c r="DI302" s="66">
        <f t="shared" si="729"/>
        <v>5</v>
      </c>
      <c r="DJ302" s="66">
        <f t="shared" si="729"/>
        <v>50</v>
      </c>
      <c r="DK302" s="66">
        <f t="shared" si="729"/>
        <v>61</v>
      </c>
      <c r="DL302" s="66">
        <f t="shared" si="729"/>
        <v>34</v>
      </c>
      <c r="DM302" s="66">
        <f t="shared" si="729"/>
        <v>46</v>
      </c>
      <c r="DN302" s="66">
        <f t="shared" si="729"/>
        <v>41</v>
      </c>
      <c r="DO302" s="66">
        <f t="shared" si="729"/>
        <v>9</v>
      </c>
      <c r="DP302" s="66">
        <f t="shared" si="729"/>
        <v>2</v>
      </c>
      <c r="DQ302" s="66">
        <f t="shared" si="729"/>
        <v>29</v>
      </c>
      <c r="DR302" s="66">
        <f t="shared" si="729"/>
        <v>50</v>
      </c>
      <c r="DS302" s="66">
        <f t="shared" si="729"/>
        <v>37</v>
      </c>
      <c r="DT302" s="66">
        <f t="shared" si="729"/>
        <v>24</v>
      </c>
      <c r="DU302" s="66">
        <f t="shared" si="729"/>
        <v>16</v>
      </c>
      <c r="DV302" s="66">
        <f t="shared" si="729"/>
        <v>9</v>
      </c>
      <c r="DW302" s="66">
        <f t="shared" si="729"/>
        <v>3</v>
      </c>
      <c r="DX302" s="66">
        <f t="shared" si="729"/>
        <v>18</v>
      </c>
      <c r="DY302" s="66">
        <f t="shared" si="729"/>
        <v>13</v>
      </c>
      <c r="DZ302" s="66">
        <f t="shared" si="729"/>
        <v>12</v>
      </c>
      <c r="EA302" s="66">
        <f t="shared" si="729"/>
        <v>15</v>
      </c>
      <c r="EB302" s="66">
        <f t="shared" si="729"/>
        <v>22</v>
      </c>
      <c r="EC302" s="66">
        <f t="shared" si="729"/>
        <v>9</v>
      </c>
      <c r="ED302" s="66">
        <f t="shared" si="729"/>
        <v>1</v>
      </c>
      <c r="EE302" s="66">
        <f t="shared" si="729"/>
        <v>12</v>
      </c>
      <c r="EF302" s="66">
        <f t="shared" si="729"/>
        <v>11</v>
      </c>
      <c r="EG302" s="66">
        <f t="shared" si="729"/>
        <v>9</v>
      </c>
      <c r="EH302" s="66">
        <f t="shared" si="729"/>
        <v>14</v>
      </c>
      <c r="EI302" s="66">
        <f t="shared" si="729"/>
        <v>6</v>
      </c>
      <c r="EJ302" s="66">
        <f t="shared" si="729"/>
        <v>0</v>
      </c>
      <c r="EK302" s="66">
        <f t="shared" si="729"/>
        <v>0</v>
      </c>
      <c r="EL302" s="66">
        <f t="shared" si="729"/>
        <v>7</v>
      </c>
      <c r="EM302" s="66">
        <f t="shared" si="729"/>
        <v>12</v>
      </c>
      <c r="EN302" s="66">
        <f t="shared" si="729"/>
        <v>5</v>
      </c>
      <c r="EO302" s="66">
        <f t="shared" si="729"/>
        <v>3</v>
      </c>
      <c r="EP302" s="66">
        <f t="shared" si="729"/>
        <v>5</v>
      </c>
      <c r="EQ302" s="66">
        <f t="shared" si="729"/>
        <v>1</v>
      </c>
      <c r="ER302" s="66">
        <f t="shared" si="729"/>
        <v>0</v>
      </c>
      <c r="ES302" s="66">
        <f t="shared" si="729"/>
        <v>5</v>
      </c>
      <c r="ET302" s="66">
        <f t="shared" si="729"/>
        <v>9</v>
      </c>
      <c r="EU302" s="66">
        <f t="shared" si="729"/>
        <v>2</v>
      </c>
      <c r="EV302" s="66">
        <f t="shared" si="729"/>
        <v>6</v>
      </c>
      <c r="EW302" s="66">
        <f t="shared" si="729"/>
        <v>2</v>
      </c>
      <c r="EX302" s="66">
        <f t="shared" si="729"/>
        <v>0</v>
      </c>
      <c r="EY302" s="66">
        <f t="shared" si="729"/>
        <v>0</v>
      </c>
      <c r="EZ302" s="67"/>
      <c r="FA302" s="67"/>
      <c r="FB302"/>
    </row>
    <row r="303" spans="1:158" s="41" customFormat="1" ht="15.75" thickBot="1" x14ac:dyDescent="0.3">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s="67"/>
      <c r="BR303" s="67"/>
      <c r="BS303" s="67"/>
      <c r="BT303" s="67"/>
      <c r="BU303" s="67"/>
      <c r="BV303" s="140"/>
      <c r="BW303" s="67"/>
      <c r="BX303" s="67"/>
      <c r="BY303" s="67"/>
      <c r="BZ303" s="67"/>
      <c r="CA303" s="67"/>
      <c r="CB303" s="67"/>
      <c r="CC303" s="67"/>
      <c r="CD303" s="67"/>
      <c r="CE303" s="67"/>
      <c r="CF303" s="67"/>
      <c r="CG303" s="67"/>
      <c r="CH303" s="67"/>
      <c r="CI303" s="67"/>
      <c r="CJ303" s="67"/>
      <c r="CK303" s="67"/>
      <c r="CL303" s="67"/>
      <c r="CM303" s="67"/>
      <c r="CN303" s="67"/>
      <c r="CO303" s="67"/>
      <c r="CP303" s="67"/>
      <c r="CQ303" s="67"/>
      <c r="CR303" s="67"/>
      <c r="CS303" s="67"/>
      <c r="CT303" s="238"/>
      <c r="CU303" s="295"/>
      <c r="CV303" s="295"/>
      <c r="CW303" s="295"/>
      <c r="CX303" s="295"/>
      <c r="CY303" s="295"/>
      <c r="CZ303" s="295"/>
      <c r="DA303" s="295"/>
      <c r="DB303" s="295"/>
      <c r="DC303" s="382"/>
      <c r="DD303" s="385"/>
      <c r="DE303" s="385"/>
      <c r="DF303" s="397"/>
      <c r="DG303" s="419"/>
      <c r="DH303" s="419"/>
      <c r="DI303" s="419"/>
      <c r="DJ303" s="433"/>
      <c r="DK303" s="434"/>
      <c r="DL303" s="437"/>
      <c r="DM303" s="438"/>
      <c r="DN303" s="438"/>
      <c r="DO303" s="447"/>
      <c r="DP303" s="494"/>
      <c r="DQ303" s="498"/>
      <c r="DR303" s="498"/>
      <c r="DS303" s="537"/>
      <c r="DT303" s="537"/>
      <c r="DU303" s="537"/>
      <c r="DV303" s="538"/>
      <c r="DW303" s="540"/>
      <c r="DX303" s="540"/>
      <c r="DY303" s="541"/>
      <c r="DZ303" s="541"/>
      <c r="EA303" s="542"/>
      <c r="EB303" s="542"/>
      <c r="EC303" s="544"/>
      <c r="ED303" s="544"/>
      <c r="EE303" s="140" t="s">
        <v>2324</v>
      </c>
      <c r="EF303" s="140"/>
      <c r="EG303" s="140"/>
      <c r="EH303" s="140"/>
      <c r="EI303" s="140"/>
      <c r="EJ303" s="140"/>
      <c r="EK303" s="140" t="s">
        <v>2328</v>
      </c>
      <c r="EL303" s="140"/>
      <c r="EM303" s="140"/>
      <c r="EN303" s="140"/>
      <c r="EO303" s="140"/>
      <c r="EP303" s="140"/>
      <c r="EQ303" s="140"/>
      <c r="ER303" s="140" t="s">
        <v>2330</v>
      </c>
      <c r="ES303" s="140"/>
      <c r="ET303" s="140"/>
      <c r="EU303" s="140"/>
      <c r="EV303" s="140"/>
      <c r="EW303" s="140"/>
      <c r="EX303" s="140"/>
      <c r="EY303" s="140"/>
      <c r="EZ303" s="67"/>
      <c r="FA303" s="67"/>
      <c r="FB303"/>
    </row>
    <row r="304" spans="1:158" s="41" customFormat="1" ht="15.75" thickBot="1" x14ac:dyDescent="0.3">
      <c r="A304" s="126"/>
      <c r="B304" s="126"/>
      <c r="C304" s="127"/>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c r="AT304" s="126"/>
      <c r="AU304" s="126"/>
      <c r="AV304" s="126"/>
      <c r="AW304" s="126"/>
      <c r="AX304" s="126"/>
      <c r="AY304" s="126"/>
      <c r="AZ304" s="126"/>
      <c r="BA304" s="126"/>
      <c r="BB304" s="126"/>
      <c r="BC304" s="126"/>
      <c r="BD304" s="126"/>
      <c r="BE304" s="126"/>
      <c r="BF304" s="126"/>
      <c r="BG304" s="126"/>
      <c r="BH304" s="126"/>
      <c r="BI304" s="126"/>
      <c r="BJ304" s="126"/>
      <c r="BK304" s="126"/>
      <c r="BL304" s="126"/>
      <c r="BM304" s="126"/>
      <c r="BN304" s="126"/>
      <c r="BO304" s="126"/>
      <c r="BP304" s="126"/>
      <c r="BQ304" s="126"/>
      <c r="BR304" s="126"/>
      <c r="BS304" s="126"/>
      <c r="BT304" s="126"/>
      <c r="BU304" s="126"/>
      <c r="BV304" s="126"/>
      <c r="BW304" s="126"/>
      <c r="BX304" s="126"/>
      <c r="BY304" s="126"/>
      <c r="BZ304" s="126"/>
      <c r="CA304" s="126"/>
      <c r="CB304" s="126"/>
      <c r="CC304" s="126"/>
      <c r="CD304" s="126"/>
      <c r="CE304" s="126"/>
      <c r="CF304" s="126"/>
      <c r="CG304" s="126"/>
      <c r="CH304" s="126"/>
      <c r="CI304" s="126"/>
      <c r="CJ304" s="126"/>
      <c r="CK304" s="126"/>
      <c r="CL304" s="126"/>
      <c r="CM304" s="126"/>
      <c r="CN304" s="126"/>
      <c r="CO304" s="126"/>
      <c r="CP304" s="126"/>
      <c r="CQ304" s="126"/>
      <c r="CR304" s="126"/>
      <c r="CS304" s="126"/>
      <c r="CT304" s="126"/>
      <c r="CU304" s="126"/>
      <c r="CV304" s="126"/>
      <c r="CW304" s="126"/>
      <c r="CX304" s="126"/>
      <c r="CY304" s="126"/>
      <c r="CZ304" s="126"/>
      <c r="DA304" s="126"/>
      <c r="DB304" s="126"/>
      <c r="DC304" s="126"/>
      <c r="DD304" s="126"/>
      <c r="DE304" s="126"/>
      <c r="DF304" s="126"/>
      <c r="DG304" s="126"/>
      <c r="DH304" s="126"/>
      <c r="DI304" s="126"/>
      <c r="DJ304" s="126"/>
      <c r="DK304" s="126"/>
      <c r="DL304" s="126"/>
      <c r="DM304" s="126"/>
      <c r="DN304" s="126"/>
      <c r="DO304" s="126"/>
      <c r="DP304" s="126"/>
      <c r="DQ304" s="126"/>
      <c r="DR304" s="126"/>
      <c r="DS304" s="126"/>
      <c r="DT304" s="126"/>
      <c r="DU304" s="126"/>
      <c r="DV304" s="126"/>
      <c r="DW304" s="126"/>
      <c r="DX304" s="126"/>
      <c r="DY304" s="126"/>
      <c r="DZ304" s="126"/>
      <c r="EA304" s="126"/>
      <c r="EB304" s="126"/>
      <c r="EC304" s="126"/>
      <c r="ED304" s="126"/>
      <c r="EE304" s="126"/>
      <c r="EF304" s="126"/>
      <c r="EG304" s="126"/>
      <c r="EH304" s="126"/>
      <c r="EI304" s="126"/>
      <c r="EJ304" s="126"/>
      <c r="EK304" s="126"/>
      <c r="EL304" s="126"/>
      <c r="EM304" s="126"/>
      <c r="EN304" s="126"/>
      <c r="EO304" s="126"/>
      <c r="EP304" s="126"/>
      <c r="EQ304" s="126"/>
      <c r="ER304" s="126"/>
      <c r="ES304" s="126"/>
      <c r="ET304" s="126"/>
      <c r="EU304" s="126"/>
      <c r="EV304" s="126"/>
      <c r="EW304" s="126"/>
      <c r="EX304" s="126"/>
      <c r="EY304" s="126"/>
      <c r="EZ304" s="126"/>
      <c r="FA304" s="126"/>
      <c r="FB304" s="126"/>
    </row>
    <row r="305" spans="1:158" s="41" customFormat="1" x14ac:dyDescent="0.25">
      <c r="A305" s="67"/>
      <c r="B305" s="120" t="s">
        <v>134</v>
      </c>
      <c r="C305" s="6" t="s">
        <v>162</v>
      </c>
      <c r="D305" s="7"/>
      <c r="E305" s="7"/>
      <c r="F305" s="7"/>
      <c r="G305" s="7"/>
      <c r="H305" s="7"/>
      <c r="I305" s="7"/>
      <c r="J305" s="7"/>
      <c r="K305" s="7"/>
      <c r="L305" s="7"/>
      <c r="M305" s="7"/>
      <c r="N305" s="7"/>
      <c r="O305" s="7"/>
      <c r="P305" s="7"/>
      <c r="Q305" s="7"/>
      <c r="R305" s="7"/>
      <c r="S305" s="7"/>
      <c r="T305" s="7"/>
      <c r="U305" s="7"/>
      <c r="V305" s="7"/>
      <c r="W305" s="7"/>
      <c r="X305" s="150">
        <v>21</v>
      </c>
      <c r="Y305" s="7"/>
      <c r="Z305" s="7"/>
      <c r="AA305" s="7"/>
      <c r="AB305" s="7"/>
      <c r="AC305" s="7"/>
      <c r="AD305" s="7"/>
      <c r="AE305" s="150">
        <v>35</v>
      </c>
      <c r="AF305" s="7"/>
      <c r="AG305" s="7"/>
      <c r="AH305" s="7"/>
      <c r="AI305" s="7"/>
      <c r="AJ305" s="7"/>
      <c r="AK305" s="7"/>
      <c r="AL305" s="150">
        <v>52</v>
      </c>
      <c r="AM305" s="7"/>
      <c r="AN305" s="7"/>
      <c r="AO305" s="7"/>
      <c r="AP305" s="7"/>
      <c r="AQ305" s="7"/>
      <c r="AR305" s="150">
        <v>151</v>
      </c>
      <c r="AS305" s="7"/>
      <c r="AT305" s="7"/>
      <c r="AU305" s="150">
        <v>186</v>
      </c>
      <c r="AV305" s="7"/>
      <c r="AW305" s="7"/>
      <c r="AX305" s="150">
        <v>222</v>
      </c>
      <c r="AY305" s="150">
        <v>237</v>
      </c>
      <c r="AZ305" s="150">
        <v>246</v>
      </c>
      <c r="BA305" s="150">
        <v>279</v>
      </c>
      <c r="BB305" s="150">
        <v>321</v>
      </c>
      <c r="BC305" s="7"/>
      <c r="BD305" s="7"/>
      <c r="BE305" s="7"/>
      <c r="BF305" s="7"/>
      <c r="BG305" s="7"/>
      <c r="BH305" s="7"/>
      <c r="BI305" s="7"/>
      <c r="BJ305" s="7"/>
      <c r="BK305" s="7"/>
      <c r="BL305" s="150">
        <v>2692</v>
      </c>
      <c r="BM305" s="150">
        <v>2989</v>
      </c>
      <c r="BN305" s="150">
        <v>3372</v>
      </c>
      <c r="BO305" s="150">
        <v>3716</v>
      </c>
      <c r="BP305" s="150">
        <v>4014</v>
      </c>
      <c r="BQ305" s="150">
        <v>4286</v>
      </c>
      <c r="BR305" s="150">
        <v>5028</v>
      </c>
      <c r="BS305" s="150">
        <v>5541</v>
      </c>
      <c r="BT305" s="150">
        <v>5885</v>
      </c>
      <c r="BU305" s="150">
        <v>6450</v>
      </c>
      <c r="BV305" s="150">
        <v>6899</v>
      </c>
      <c r="BW305" s="150">
        <v>7525</v>
      </c>
      <c r="BX305" s="150">
        <v>8034</v>
      </c>
      <c r="BY305" s="150">
        <v>8486</v>
      </c>
      <c r="BZ305">
        <v>8740</v>
      </c>
      <c r="CA305" s="150">
        <v>9158</v>
      </c>
      <c r="CB305" s="150">
        <v>9564</v>
      </c>
      <c r="CC305" s="150">
        <v>10203</v>
      </c>
      <c r="CD305" s="150">
        <v>11006</v>
      </c>
      <c r="CE305" s="150">
        <v>11765</v>
      </c>
      <c r="CF305" s="150">
        <v>12199</v>
      </c>
      <c r="CG305" s="150">
        <v>12633</v>
      </c>
      <c r="CH305" s="150">
        <v>13095</v>
      </c>
      <c r="CI305" s="150">
        <v>13672</v>
      </c>
      <c r="CJ305" s="150">
        <v>14240</v>
      </c>
      <c r="CK305" s="150">
        <v>15025</v>
      </c>
      <c r="CL305" s="150">
        <v>15749</v>
      </c>
      <c r="CM305" s="150">
        <v>16490</v>
      </c>
      <c r="CN305" s="161">
        <v>15677</v>
      </c>
      <c r="CO305" s="7"/>
      <c r="CP305" s="150">
        <v>16378</v>
      </c>
      <c r="CQ305" s="150">
        <v>17236</v>
      </c>
      <c r="CR305" s="150">
        <v>17872</v>
      </c>
      <c r="CS305" s="150">
        <v>18666</v>
      </c>
      <c r="CT305" s="150">
        <v>19352</v>
      </c>
      <c r="CU305" s="150">
        <v>19949</v>
      </c>
      <c r="CV305" s="7"/>
      <c r="CW305" s="7"/>
      <c r="CX305" s="7"/>
      <c r="CY305" s="150">
        <v>23381</v>
      </c>
      <c r="CZ305" s="150">
        <v>24429</v>
      </c>
      <c r="DA305" s="150">
        <v>25385</v>
      </c>
      <c r="DB305" s="150">
        <v>26488</v>
      </c>
      <c r="DC305" s="150">
        <v>27336</v>
      </c>
      <c r="DD305" s="150">
        <v>28357</v>
      </c>
      <c r="DE305" s="150">
        <v>29411</v>
      </c>
      <c r="DF305" s="150">
        <v>30613</v>
      </c>
      <c r="DG305" s="150">
        <v>31671</v>
      </c>
      <c r="DH305" s="150">
        <v>32634</v>
      </c>
      <c r="DI305" s="150">
        <v>33440</v>
      </c>
      <c r="DJ305" s="150">
        <v>34144</v>
      </c>
      <c r="DK305" s="150">
        <v>35201</v>
      </c>
      <c r="DL305" s="150">
        <v>36222</v>
      </c>
      <c r="DM305" s="150">
        <v>37221</v>
      </c>
      <c r="DN305" s="150">
        <v>38329</v>
      </c>
      <c r="DO305" s="476"/>
      <c r="DP305" s="150">
        <v>39918</v>
      </c>
      <c r="DQ305" s="150">
        <v>40580</v>
      </c>
      <c r="DR305" s="150">
        <v>41470</v>
      </c>
      <c r="DS305" s="150">
        <v>42554</v>
      </c>
      <c r="DT305" s="150">
        <v>43732</v>
      </c>
      <c r="DU305" s="150">
        <v>44915</v>
      </c>
      <c r="DV305" s="150">
        <v>45995</v>
      </c>
      <c r="DW305" s="150">
        <v>46842</v>
      </c>
      <c r="DX305" s="150">
        <v>47529</v>
      </c>
      <c r="DY305" s="150">
        <v>48374</v>
      </c>
      <c r="DZ305" s="150">
        <v>49441</v>
      </c>
      <c r="EA305" s="150">
        <v>50524</v>
      </c>
      <c r="EB305" s="150">
        <v>51373</v>
      </c>
      <c r="EC305" s="150">
        <v>52297</v>
      </c>
      <c r="ED305" s="150">
        <v>53121</v>
      </c>
      <c r="EE305" s="150">
        <v>53704</v>
      </c>
      <c r="EF305" s="150">
        <v>54592</v>
      </c>
      <c r="EG305" s="150">
        <v>55909</v>
      </c>
      <c r="EH305" s="150">
        <v>57007</v>
      </c>
      <c r="EI305" s="150">
        <v>58127</v>
      </c>
      <c r="EJ305" s="150">
        <v>59026</v>
      </c>
      <c r="EK305" s="150">
        <v>59985</v>
      </c>
      <c r="EL305" s="150">
        <v>60687</v>
      </c>
      <c r="EM305" s="150">
        <v>61518</v>
      </c>
      <c r="EN305" s="150">
        <v>62703</v>
      </c>
      <c r="EO305" s="150">
        <v>63589</v>
      </c>
      <c r="EP305" s="150">
        <v>64584</v>
      </c>
      <c r="EQ305" s="150">
        <v>65333</v>
      </c>
      <c r="ER305" s="150">
        <v>66053</v>
      </c>
      <c r="ES305" s="150">
        <v>66703</v>
      </c>
      <c r="ET305" s="150">
        <v>67714</v>
      </c>
      <c r="EU305" s="150">
        <v>68741</v>
      </c>
      <c r="EV305" s="150">
        <v>69553</v>
      </c>
      <c r="EW305" s="150">
        <v>70548</v>
      </c>
      <c r="EX305" s="150">
        <v>71348</v>
      </c>
      <c r="EY305" s="150">
        <v>71806</v>
      </c>
      <c r="EZ305" s="67"/>
      <c r="FA305" s="67"/>
      <c r="FB305" s="67"/>
    </row>
    <row r="306" spans="1:158" s="41" customFormat="1" x14ac:dyDescent="0.25">
      <c r="A306" s="67"/>
      <c r="B306" s="67" t="s">
        <v>468</v>
      </c>
      <c r="C306" s="6" t="s">
        <v>163</v>
      </c>
      <c r="D306" s="7"/>
      <c r="E306" s="7"/>
      <c r="F306" s="7"/>
      <c r="G306" s="7"/>
      <c r="H306" s="7"/>
      <c r="I306" s="7"/>
      <c r="J306" s="7"/>
      <c r="K306" s="7"/>
      <c r="L306" s="7"/>
      <c r="M306" s="7"/>
      <c r="N306" s="7"/>
      <c r="O306" s="7"/>
      <c r="P306" s="7"/>
      <c r="Q306" s="7"/>
      <c r="R306" s="7"/>
      <c r="S306" s="7"/>
      <c r="T306" s="7"/>
      <c r="U306" s="7"/>
      <c r="V306" s="7"/>
      <c r="W306" s="7"/>
      <c r="X306" s="150">
        <v>21</v>
      </c>
      <c r="Y306" s="7"/>
      <c r="Z306" s="7"/>
      <c r="AA306" s="7"/>
      <c r="AB306" s="7"/>
      <c r="AC306" s="7"/>
      <c r="AD306" s="7"/>
      <c r="AE306" s="150">
        <v>35</v>
      </c>
      <c r="AF306" s="7"/>
      <c r="AG306" s="7"/>
      <c r="AH306" s="7"/>
      <c r="AI306" s="7"/>
      <c r="AJ306" s="7"/>
      <c r="AK306" s="7"/>
      <c r="AL306" s="150">
        <v>52</v>
      </c>
      <c r="AM306" s="7"/>
      <c r="AN306" s="7"/>
      <c r="AO306" s="7"/>
      <c r="AP306" s="7"/>
      <c r="AQ306" s="7"/>
      <c r="AR306" s="150">
        <v>150</v>
      </c>
      <c r="AS306" s="7"/>
      <c r="AT306" s="7"/>
      <c r="AU306" s="150">
        <v>183</v>
      </c>
      <c r="AV306" s="7"/>
      <c r="AW306" s="7"/>
      <c r="AX306" s="150">
        <v>210</v>
      </c>
      <c r="AY306" s="150">
        <v>221</v>
      </c>
      <c r="AZ306" s="150">
        <v>228</v>
      </c>
      <c r="BA306" s="150">
        <v>259</v>
      </c>
      <c r="BB306" s="150">
        <v>292</v>
      </c>
      <c r="BC306" s="7"/>
      <c r="BD306" s="7"/>
      <c r="BE306" s="7"/>
      <c r="BF306" s="7"/>
      <c r="BG306" s="7"/>
      <c r="BH306" s="7"/>
      <c r="BI306" s="7"/>
      <c r="BJ306" s="7"/>
      <c r="BK306" s="7"/>
      <c r="BL306" s="150">
        <v>2544</v>
      </c>
      <c r="BM306" s="150">
        <v>2817</v>
      </c>
      <c r="BN306" s="150">
        <v>3163</v>
      </c>
      <c r="BO306" s="150">
        <v>3475</v>
      </c>
      <c r="BP306" s="150">
        <v>3739</v>
      </c>
      <c r="BQ306" s="150">
        <v>3961</v>
      </c>
      <c r="BR306" s="150">
        <v>4618</v>
      </c>
      <c r="BS306" s="150">
        <v>4995</v>
      </c>
      <c r="BT306" s="150">
        <v>5274</v>
      </c>
      <c r="BU306" s="150">
        <v>5751</v>
      </c>
      <c r="BV306" s="150">
        <v>6109</v>
      </c>
      <c r="BW306" s="150">
        <v>6604</v>
      </c>
      <c r="BX306" s="150">
        <v>7016</v>
      </c>
      <c r="BY306" s="150">
        <v>7372</v>
      </c>
      <c r="BZ306" s="150">
        <v>7556</v>
      </c>
      <c r="CA306" s="150">
        <v>7880</v>
      </c>
      <c r="CB306" s="150">
        <v>8204</v>
      </c>
      <c r="CC306" s="150">
        <v>8699</v>
      </c>
      <c r="CD306" s="150">
        <v>9371</v>
      </c>
      <c r="CE306" s="150">
        <v>10003</v>
      </c>
      <c r="CF306" s="150">
        <v>10347</v>
      </c>
      <c r="CG306" s="150">
        <v>10703</v>
      </c>
      <c r="CH306" s="150">
        <v>11074</v>
      </c>
      <c r="CI306" s="150">
        <v>11530</v>
      </c>
      <c r="CJ306" s="150">
        <v>11983</v>
      </c>
      <c r="CK306" s="150">
        <v>12618</v>
      </c>
      <c r="CL306" s="150">
        <v>13197</v>
      </c>
      <c r="CM306" s="150">
        <v>13773</v>
      </c>
      <c r="CN306" s="161">
        <v>12931</v>
      </c>
      <c r="CO306" s="7"/>
      <c r="CP306" s="152">
        <f>CP305-CP308</f>
        <v>13504</v>
      </c>
      <c r="CQ306" s="152">
        <f t="shared" ref="CQ306:CU306" si="730">CQ305-CQ308</f>
        <v>14220</v>
      </c>
      <c r="CR306" s="152">
        <f t="shared" si="730"/>
        <v>14750</v>
      </c>
      <c r="CS306" s="152">
        <f t="shared" si="730"/>
        <v>15440</v>
      </c>
      <c r="CT306" s="152">
        <f t="shared" si="730"/>
        <v>16044</v>
      </c>
      <c r="CU306" s="152">
        <f t="shared" si="730"/>
        <v>16575</v>
      </c>
      <c r="CV306" s="7"/>
      <c r="CW306" s="7"/>
      <c r="CX306" s="7"/>
      <c r="CY306" s="150">
        <v>19744</v>
      </c>
      <c r="CZ306" s="150">
        <v>20726</v>
      </c>
      <c r="DA306" s="150">
        <v>21604</v>
      </c>
      <c r="DB306" s="150">
        <v>22638</v>
      </c>
      <c r="DC306" s="150">
        <v>23441</v>
      </c>
      <c r="DD306" s="150">
        <v>24404</v>
      </c>
      <c r="DE306" s="150">
        <v>25404</v>
      </c>
      <c r="DF306" s="150">
        <v>26570</v>
      </c>
      <c r="DG306" s="150">
        <v>27573</v>
      </c>
      <c r="DH306" s="150">
        <v>28493</v>
      </c>
      <c r="DI306" s="150">
        <v>29268</v>
      </c>
      <c r="DJ306" s="150">
        <v>29924</v>
      </c>
      <c r="DK306" s="150">
        <v>30920</v>
      </c>
      <c r="DL306" s="150">
        <v>31905</v>
      </c>
      <c r="DM306" s="150">
        <v>32876</v>
      </c>
      <c r="DN306" s="150">
        <v>33935</v>
      </c>
      <c r="DO306" s="476"/>
      <c r="DP306" s="150">
        <v>35485</v>
      </c>
      <c r="DQ306" s="150">
        <v>36131</v>
      </c>
      <c r="DR306" s="150">
        <v>37008</v>
      </c>
      <c r="DS306" s="150">
        <v>38050</v>
      </c>
      <c r="DT306" s="150">
        <v>39205</v>
      </c>
      <c r="DU306" s="150">
        <v>40347</v>
      </c>
      <c r="DV306" s="150">
        <v>41403</v>
      </c>
      <c r="DW306" s="150">
        <v>42210</v>
      </c>
      <c r="DX306" s="150">
        <v>42869</v>
      </c>
      <c r="DY306" s="150">
        <v>43688</v>
      </c>
      <c r="DZ306" s="150">
        <v>44733</v>
      </c>
      <c r="EA306" s="150">
        <v>45794</v>
      </c>
      <c r="EB306" s="150">
        <v>46630</v>
      </c>
      <c r="EC306" s="150">
        <v>47545</v>
      </c>
      <c r="ED306" s="150">
        <v>48357</v>
      </c>
      <c r="EE306" s="150">
        <v>48937</v>
      </c>
      <c r="EF306" s="150">
        <v>49816</v>
      </c>
      <c r="EG306" s="150">
        <v>51093</v>
      </c>
      <c r="EH306" s="150">
        <v>52188</v>
      </c>
      <c r="EI306" s="150">
        <v>53293</v>
      </c>
      <c r="EJ306" s="150">
        <v>54184</v>
      </c>
      <c r="EK306" s="150">
        <v>55139</v>
      </c>
      <c r="EL306" s="150">
        <v>55840</v>
      </c>
      <c r="EM306" s="150">
        <v>56658</v>
      </c>
      <c r="EN306" s="150">
        <v>57839</v>
      </c>
      <c r="EO306" s="150">
        <v>58709</v>
      </c>
      <c r="EP306" s="150">
        <v>59701</v>
      </c>
      <c r="EQ306" s="150">
        <v>60442</v>
      </c>
      <c r="ER306" s="150">
        <v>61158</v>
      </c>
      <c r="ES306" s="150">
        <v>61806</v>
      </c>
      <c r="ET306" s="150">
        <v>62809</v>
      </c>
      <c r="EU306" s="150">
        <v>63834</v>
      </c>
      <c r="EV306" s="150">
        <v>64645</v>
      </c>
      <c r="EW306" s="150">
        <v>65640</v>
      </c>
      <c r="EX306" s="150">
        <v>66436</v>
      </c>
      <c r="EY306" s="150">
        <v>66892</v>
      </c>
      <c r="EZ306" s="67"/>
      <c r="FA306" s="67"/>
      <c r="FB306" s="67"/>
    </row>
    <row r="307" spans="1:158" s="41" customFormat="1" x14ac:dyDescent="0.25">
      <c r="A307" s="67"/>
      <c r="B307" s="67"/>
      <c r="C307" s="6" t="s">
        <v>438</v>
      </c>
      <c r="D307" s="7"/>
      <c r="E307" s="7"/>
      <c r="F307" s="7"/>
      <c r="G307" s="7"/>
      <c r="H307" s="7"/>
      <c r="I307" s="7"/>
      <c r="J307" s="7"/>
      <c r="K307" s="7"/>
      <c r="L307" s="7"/>
      <c r="M307" s="7"/>
      <c r="N307" s="7"/>
      <c r="O307" s="7"/>
      <c r="P307" s="7"/>
      <c r="Q307" s="7"/>
      <c r="R307" s="7"/>
      <c r="S307" s="7"/>
      <c r="T307" s="7"/>
      <c r="U307" s="7"/>
      <c r="V307" s="7"/>
      <c r="W307" s="7"/>
      <c r="X307" s="150">
        <v>0</v>
      </c>
      <c r="Y307" s="7"/>
      <c r="Z307" s="7"/>
      <c r="AA307" s="7"/>
      <c r="AB307" s="7"/>
      <c r="AC307" s="7"/>
      <c r="AD307" s="7"/>
      <c r="AE307" s="150">
        <v>0</v>
      </c>
      <c r="AF307" s="7"/>
      <c r="AG307" s="7"/>
      <c r="AH307" s="7"/>
      <c r="AI307" s="7"/>
      <c r="AJ307" s="7"/>
      <c r="AK307" s="7"/>
      <c r="AL307" s="150">
        <v>0</v>
      </c>
      <c r="AM307" s="7"/>
      <c r="AN307" s="7"/>
      <c r="AO307" s="7"/>
      <c r="AP307" s="7"/>
      <c r="AQ307" s="7"/>
      <c r="AR307" s="150">
        <v>0</v>
      </c>
      <c r="AS307" s="7"/>
      <c r="AT307" s="7"/>
      <c r="AU307" s="150">
        <v>0</v>
      </c>
      <c r="AV307" s="7"/>
      <c r="AW307" s="7"/>
      <c r="AX307" s="150">
        <v>0</v>
      </c>
      <c r="AY307" s="150">
        <v>0</v>
      </c>
      <c r="AZ307" s="150">
        <v>0</v>
      </c>
      <c r="BA307" s="150">
        <v>0</v>
      </c>
      <c r="BB307" s="150">
        <v>0</v>
      </c>
      <c r="BC307" s="7"/>
      <c r="BD307" s="7"/>
      <c r="BE307" s="7"/>
      <c r="BF307" s="7"/>
      <c r="BG307" s="7"/>
      <c r="BH307" s="7"/>
      <c r="BI307" s="7"/>
      <c r="BJ307" s="7"/>
      <c r="BK307" s="7"/>
      <c r="BL307" s="150">
        <v>0</v>
      </c>
      <c r="BM307" s="150">
        <v>0</v>
      </c>
      <c r="BN307" s="150">
        <v>0</v>
      </c>
      <c r="BO307" s="150">
        <v>0</v>
      </c>
      <c r="BP307" s="150">
        <v>0</v>
      </c>
      <c r="BQ307" s="150">
        <v>1</v>
      </c>
      <c r="BR307" s="150">
        <v>0</v>
      </c>
      <c r="BS307" s="150">
        <v>13</v>
      </c>
      <c r="BT307" s="150">
        <v>25</v>
      </c>
      <c r="BU307" s="150">
        <v>10</v>
      </c>
      <c r="BV307" s="150">
        <v>16</v>
      </c>
      <c r="BW307" s="150">
        <v>17</v>
      </c>
      <c r="BX307" s="150">
        <v>20</v>
      </c>
      <c r="BY307" s="150">
        <v>25</v>
      </c>
      <c r="BZ307" s="150">
        <v>26</v>
      </c>
      <c r="CA307" s="150">
        <v>23</v>
      </c>
      <c r="CB307" s="150">
        <v>21</v>
      </c>
      <c r="CC307" s="150">
        <v>27</v>
      </c>
      <c r="CD307" s="150">
        <v>46</v>
      </c>
      <c r="CE307" s="150">
        <v>45</v>
      </c>
      <c r="CF307" s="150">
        <v>46</v>
      </c>
      <c r="CG307" s="150">
        <v>48</v>
      </c>
      <c r="CH307" s="150">
        <v>54</v>
      </c>
      <c r="CI307" s="150">
        <v>54</v>
      </c>
      <c r="CJ307" s="150">
        <v>56</v>
      </c>
      <c r="CK307" s="150">
        <v>69</v>
      </c>
      <c r="CL307" s="150">
        <v>66</v>
      </c>
      <c r="CM307" s="150">
        <v>72</v>
      </c>
      <c r="CN307" s="161">
        <v>18</v>
      </c>
      <c r="CO307" s="7"/>
      <c r="CP307" s="7"/>
      <c r="CQ307" s="7"/>
      <c r="CR307" s="7"/>
      <c r="CS307" s="7"/>
      <c r="CT307" s="7"/>
      <c r="CU307" s="7"/>
      <c r="CV307" s="7"/>
      <c r="CW307" s="7"/>
      <c r="CX307" s="7"/>
      <c r="CY307" s="150">
        <v>14</v>
      </c>
      <c r="CZ307" s="150">
        <v>14</v>
      </c>
      <c r="DA307" s="150">
        <v>14</v>
      </c>
      <c r="DB307" s="150">
        <v>14</v>
      </c>
      <c r="DC307" s="150">
        <v>14</v>
      </c>
      <c r="DD307" s="150">
        <v>19</v>
      </c>
      <c r="DE307" s="150">
        <v>23</v>
      </c>
      <c r="DF307" s="150">
        <v>21</v>
      </c>
      <c r="DG307" s="150">
        <v>20</v>
      </c>
      <c r="DH307" s="150">
        <v>22</v>
      </c>
      <c r="DI307" s="150">
        <v>23</v>
      </c>
      <c r="DJ307" s="150">
        <v>27</v>
      </c>
      <c r="DK307" s="150">
        <v>28</v>
      </c>
      <c r="DL307" s="150">
        <v>26</v>
      </c>
      <c r="DM307" s="150">
        <v>28</v>
      </c>
      <c r="DN307" s="150">
        <v>37</v>
      </c>
      <c r="DO307" s="476"/>
      <c r="DP307" s="150">
        <v>32</v>
      </c>
      <c r="DQ307" s="150">
        <v>28</v>
      </c>
      <c r="DR307" s="150">
        <v>23</v>
      </c>
      <c r="DS307" s="150">
        <v>23</v>
      </c>
      <c r="DT307" s="150">
        <v>23</v>
      </c>
      <c r="DU307" s="150">
        <v>23</v>
      </c>
      <c r="DV307" s="150">
        <v>22</v>
      </c>
      <c r="DW307" s="150">
        <v>23</v>
      </c>
      <c r="DX307" s="150">
        <v>23</v>
      </c>
      <c r="DY307" s="150">
        <v>23</v>
      </c>
      <c r="DZ307" s="150">
        <v>29</v>
      </c>
      <c r="EA307" s="150">
        <v>34</v>
      </c>
      <c r="EB307" s="150">
        <v>34</v>
      </c>
      <c r="EC307" s="150">
        <v>36</v>
      </c>
      <c r="ED307" s="150">
        <v>36</v>
      </c>
      <c r="EE307" s="150">
        <v>35</v>
      </c>
      <c r="EF307" s="150">
        <v>36</v>
      </c>
      <c r="EG307" s="150">
        <v>43</v>
      </c>
      <c r="EH307" s="150">
        <v>43</v>
      </c>
      <c r="EI307" s="150">
        <v>44</v>
      </c>
      <c r="EJ307" s="150">
        <v>46</v>
      </c>
      <c r="EK307" s="150">
        <v>44</v>
      </c>
      <c r="EL307" s="150">
        <v>42</v>
      </c>
      <c r="EM307" s="150">
        <v>42</v>
      </c>
      <c r="EN307" s="150">
        <v>42</v>
      </c>
      <c r="EO307" s="150">
        <v>42</v>
      </c>
      <c r="EP307" s="150">
        <v>42</v>
      </c>
      <c r="EQ307" s="150">
        <v>43</v>
      </c>
      <c r="ER307" s="150">
        <v>43</v>
      </c>
      <c r="ES307" s="150">
        <v>43</v>
      </c>
      <c r="ET307" s="150">
        <v>43</v>
      </c>
      <c r="EU307" s="150">
        <v>44</v>
      </c>
      <c r="EV307" s="150">
        <v>42</v>
      </c>
      <c r="EW307" s="150">
        <v>42</v>
      </c>
      <c r="EX307" s="150">
        <v>42</v>
      </c>
      <c r="EY307" s="150">
        <v>43</v>
      </c>
      <c r="EZ307" s="67"/>
      <c r="FA307" s="67"/>
      <c r="FB307" s="67"/>
    </row>
    <row r="308" spans="1:158" s="41" customFormat="1" x14ac:dyDescent="0.25">
      <c r="A308" s="67"/>
      <c r="B308" s="67"/>
      <c r="C308" s="6" t="s">
        <v>164</v>
      </c>
      <c r="D308" s="7"/>
      <c r="E308" s="7"/>
      <c r="F308" s="150">
        <v>0</v>
      </c>
      <c r="G308" s="150">
        <v>0</v>
      </c>
      <c r="H308" s="150">
        <v>0</v>
      </c>
      <c r="I308" s="150">
        <v>0</v>
      </c>
      <c r="J308" s="150">
        <v>0</v>
      </c>
      <c r="K308" s="150">
        <v>0</v>
      </c>
      <c r="L308" s="150">
        <v>0</v>
      </c>
      <c r="M308" s="150">
        <v>0</v>
      </c>
      <c r="N308" s="150">
        <v>0</v>
      </c>
      <c r="O308" s="150">
        <v>0</v>
      </c>
      <c r="P308" s="150">
        <v>0</v>
      </c>
      <c r="Q308" s="150">
        <v>0</v>
      </c>
      <c r="R308" s="150">
        <v>0</v>
      </c>
      <c r="S308" s="150">
        <v>0</v>
      </c>
      <c r="T308" s="150">
        <v>0</v>
      </c>
      <c r="U308" s="150">
        <v>0</v>
      </c>
      <c r="V308" s="150">
        <v>0</v>
      </c>
      <c r="W308" s="150">
        <v>0</v>
      </c>
      <c r="X308" s="150">
        <v>0</v>
      </c>
      <c r="Y308" s="150">
        <v>0</v>
      </c>
      <c r="Z308" s="150">
        <v>0</v>
      </c>
      <c r="AA308" s="150">
        <v>0</v>
      </c>
      <c r="AB308" s="150">
        <v>0</v>
      </c>
      <c r="AC308" s="150">
        <v>0</v>
      </c>
      <c r="AD308" s="150">
        <v>0</v>
      </c>
      <c r="AE308" s="150">
        <v>0</v>
      </c>
      <c r="AF308" s="150">
        <v>0</v>
      </c>
      <c r="AG308" s="150">
        <v>0</v>
      </c>
      <c r="AH308" s="150">
        <v>0</v>
      </c>
      <c r="AI308" s="150">
        <v>0</v>
      </c>
      <c r="AJ308" s="150">
        <v>0</v>
      </c>
      <c r="AK308" s="150">
        <v>0</v>
      </c>
      <c r="AL308" s="150">
        <v>0</v>
      </c>
      <c r="AM308" s="150">
        <v>1</v>
      </c>
      <c r="AN308" s="150">
        <v>1</v>
      </c>
      <c r="AO308" s="150">
        <v>1</v>
      </c>
      <c r="AP308" s="150">
        <v>1</v>
      </c>
      <c r="AQ308" s="150">
        <v>1</v>
      </c>
      <c r="AR308" s="150">
        <v>1</v>
      </c>
      <c r="AS308" s="150">
        <v>1</v>
      </c>
      <c r="AT308" s="150">
        <v>1</v>
      </c>
      <c r="AU308" s="150">
        <v>3</v>
      </c>
      <c r="AV308" s="150">
        <v>7</v>
      </c>
      <c r="AW308" s="150">
        <v>12</v>
      </c>
      <c r="AX308" s="150">
        <v>12</v>
      </c>
      <c r="AY308" s="150">
        <v>16</v>
      </c>
      <c r="AZ308" s="150">
        <v>18</v>
      </c>
      <c r="BA308" s="150">
        <v>20</v>
      </c>
      <c r="BB308" s="150">
        <v>29</v>
      </c>
      <c r="BC308" s="150">
        <v>34</v>
      </c>
      <c r="BD308" s="150">
        <v>45</v>
      </c>
      <c r="BE308" s="150">
        <v>52</v>
      </c>
      <c r="BF308" s="150">
        <v>62</v>
      </c>
      <c r="BG308" s="150">
        <v>68</v>
      </c>
      <c r="BH308" s="150">
        <v>77</v>
      </c>
      <c r="BI308" s="150">
        <v>86</v>
      </c>
      <c r="BJ308" s="150">
        <v>108</v>
      </c>
      <c r="BK308" s="150">
        <v>128</v>
      </c>
      <c r="BL308" s="150">
        <v>148</v>
      </c>
      <c r="BM308" s="150">
        <v>172</v>
      </c>
      <c r="BN308" s="150">
        <v>209</v>
      </c>
      <c r="BO308" s="150">
        <v>241</v>
      </c>
      <c r="BP308" s="150">
        <v>275</v>
      </c>
      <c r="BQ308" s="150">
        <v>324</v>
      </c>
      <c r="BR308" s="150">
        <v>410</v>
      </c>
      <c r="BS308" s="150">
        <v>533</v>
      </c>
      <c r="BT308" s="150">
        <v>586</v>
      </c>
      <c r="BU308" s="150">
        <v>689</v>
      </c>
      <c r="BV308" s="150">
        <v>774</v>
      </c>
      <c r="BW308" s="150">
        <v>904</v>
      </c>
      <c r="BX308" s="150">
        <v>998</v>
      </c>
      <c r="BY308" s="150">
        <v>1089</v>
      </c>
      <c r="BZ308" s="150">
        <v>1158</v>
      </c>
      <c r="CA308" s="150">
        <v>1255</v>
      </c>
      <c r="CB308" s="150">
        <v>1339</v>
      </c>
      <c r="CC308">
        <v>1477</v>
      </c>
      <c r="CD308" s="150">
        <v>1589</v>
      </c>
      <c r="CE308" s="150">
        <v>1717</v>
      </c>
      <c r="CF308" s="150">
        <v>1806</v>
      </c>
      <c r="CG308" s="150">
        <v>1882</v>
      </c>
      <c r="CH308" s="150">
        <v>1967</v>
      </c>
      <c r="CI308" s="150">
        <v>2088</v>
      </c>
      <c r="CJ308" s="150">
        <v>2201</v>
      </c>
      <c r="CK308" s="150">
        <v>2338</v>
      </c>
      <c r="CL308" s="150">
        <v>2486</v>
      </c>
      <c r="CM308" s="150">
        <v>2645</v>
      </c>
      <c r="CN308" s="150">
        <v>2728</v>
      </c>
      <c r="CO308" s="150">
        <v>2758</v>
      </c>
      <c r="CP308" s="150">
        <v>2874</v>
      </c>
      <c r="CQ308" s="150">
        <v>3016</v>
      </c>
      <c r="CR308" s="150">
        <v>3122</v>
      </c>
      <c r="CS308" s="150">
        <v>3226</v>
      </c>
      <c r="CT308" s="150">
        <v>3308</v>
      </c>
      <c r="CU308" s="150">
        <v>3374</v>
      </c>
      <c r="CV308" s="150">
        <v>3408</v>
      </c>
      <c r="CW308" s="150">
        <v>3463</v>
      </c>
      <c r="CX308" s="150">
        <v>3536</v>
      </c>
      <c r="CY308" s="150">
        <v>3623</v>
      </c>
      <c r="CZ308" s="150">
        <v>3689</v>
      </c>
      <c r="DA308" s="150">
        <v>3767</v>
      </c>
      <c r="DB308" s="150">
        <v>3836</v>
      </c>
      <c r="DC308" s="150">
        <v>3881</v>
      </c>
      <c r="DD308" s="150">
        <v>3934</v>
      </c>
      <c r="DE308" s="150">
        <v>3984</v>
      </c>
      <c r="DF308" s="150">
        <v>4022</v>
      </c>
      <c r="DG308" s="150">
        <v>4078</v>
      </c>
      <c r="DH308" s="150">
        <v>4119</v>
      </c>
      <c r="DI308" s="150">
        <v>4149</v>
      </c>
      <c r="DJ308" s="150">
        <v>4193</v>
      </c>
      <c r="DK308" s="150">
        <v>4253</v>
      </c>
      <c r="DL308" s="150">
        <v>4291</v>
      </c>
      <c r="DM308" s="150">
        <v>4317</v>
      </c>
      <c r="DN308" s="150">
        <v>4357</v>
      </c>
      <c r="DO308" s="476"/>
      <c r="DP308" s="150">
        <v>4401</v>
      </c>
      <c r="DQ308" s="150">
        <v>4421</v>
      </c>
      <c r="DR308" s="150">
        <v>4439</v>
      </c>
      <c r="DS308" s="150">
        <v>4481</v>
      </c>
      <c r="DT308" s="150">
        <v>4504</v>
      </c>
      <c r="DU308" s="150">
        <v>4545</v>
      </c>
      <c r="DV308" s="150">
        <v>4570</v>
      </c>
      <c r="DW308" s="150">
        <v>4609</v>
      </c>
      <c r="DX308" s="150">
        <v>4637</v>
      </c>
      <c r="DY308" s="150">
        <v>4663</v>
      </c>
      <c r="DZ308" s="150">
        <v>4679</v>
      </c>
      <c r="EA308" s="150">
        <v>4696</v>
      </c>
      <c r="EB308" s="150">
        <v>4709</v>
      </c>
      <c r="EC308" s="150">
        <v>4716</v>
      </c>
      <c r="ED308" s="150">
        <v>4728</v>
      </c>
      <c r="EE308" s="150">
        <v>4732</v>
      </c>
      <c r="EF308" s="150">
        <v>4740</v>
      </c>
      <c r="EG308" s="150">
        <v>4773</v>
      </c>
      <c r="EH308" s="150">
        <v>4776</v>
      </c>
      <c r="EI308" s="150">
        <v>4790</v>
      </c>
      <c r="EJ308" s="150">
        <v>4796</v>
      </c>
      <c r="EK308" s="150">
        <v>4802</v>
      </c>
      <c r="EL308" s="150">
        <v>4805</v>
      </c>
      <c r="EM308" s="150">
        <v>4818</v>
      </c>
      <c r="EN308" s="150">
        <v>4822</v>
      </c>
      <c r="EO308" s="150">
        <v>4838</v>
      </c>
      <c r="EP308" s="150">
        <v>4841</v>
      </c>
      <c r="EQ308" s="150">
        <v>4848</v>
      </c>
      <c r="ER308" s="150">
        <v>4852</v>
      </c>
      <c r="ES308" s="150">
        <v>4854</v>
      </c>
      <c r="ET308" s="150">
        <v>4862</v>
      </c>
      <c r="EU308" s="150">
        <v>4863</v>
      </c>
      <c r="EV308" s="150">
        <v>4866</v>
      </c>
      <c r="EW308" s="150">
        <v>4866</v>
      </c>
      <c r="EX308" s="150">
        <v>4870</v>
      </c>
      <c r="EY308" s="150">
        <v>4871</v>
      </c>
      <c r="EZ308" s="67"/>
      <c r="FA308" s="67"/>
      <c r="FB308" s="67"/>
    </row>
    <row r="309" spans="1:158" s="41" customFormat="1" x14ac:dyDescent="0.25">
      <c r="A309" s="67"/>
      <c r="B309" s="67"/>
      <c r="C309" s="6" t="s">
        <v>130</v>
      </c>
      <c r="D309" s="7"/>
      <c r="E309" s="7"/>
      <c r="F309" s="150">
        <v>0</v>
      </c>
      <c r="G309" s="150">
        <v>0</v>
      </c>
      <c r="H309" s="150">
        <v>0</v>
      </c>
      <c r="I309" s="150">
        <v>0</v>
      </c>
      <c r="J309" s="150">
        <v>0</v>
      </c>
      <c r="K309" s="150">
        <v>0</v>
      </c>
      <c r="L309" s="150">
        <v>0</v>
      </c>
      <c r="M309" s="150">
        <v>0</v>
      </c>
      <c r="N309" s="150">
        <v>0</v>
      </c>
      <c r="O309" s="150">
        <v>0</v>
      </c>
      <c r="P309" s="150">
        <v>0</v>
      </c>
      <c r="Q309" s="150">
        <v>0</v>
      </c>
      <c r="R309" s="150">
        <v>0</v>
      </c>
      <c r="S309" s="150">
        <v>0</v>
      </c>
      <c r="T309" s="150">
        <v>0</v>
      </c>
      <c r="U309" s="150">
        <v>0</v>
      </c>
      <c r="V309" s="150">
        <v>0</v>
      </c>
      <c r="W309" s="150">
        <v>0</v>
      </c>
      <c r="X309" s="150">
        <v>0</v>
      </c>
      <c r="Y309" s="150">
        <v>0</v>
      </c>
      <c r="Z309" s="150">
        <v>0</v>
      </c>
      <c r="AA309" s="150">
        <v>0</v>
      </c>
      <c r="AB309" s="150">
        <v>0</v>
      </c>
      <c r="AC309" s="150">
        <v>0</v>
      </c>
      <c r="AD309" s="150">
        <v>0</v>
      </c>
      <c r="AE309" s="150">
        <v>0</v>
      </c>
      <c r="AF309" s="150">
        <v>0</v>
      </c>
      <c r="AG309" s="150">
        <v>0</v>
      </c>
      <c r="AH309" s="150">
        <v>0</v>
      </c>
      <c r="AI309" s="150">
        <v>0</v>
      </c>
      <c r="AJ309" s="150">
        <v>0</v>
      </c>
      <c r="AK309" s="150">
        <v>0</v>
      </c>
      <c r="AL309" s="150">
        <v>0</v>
      </c>
      <c r="AM309" s="150">
        <v>0</v>
      </c>
      <c r="AN309" s="150">
        <v>0</v>
      </c>
      <c r="AO309" s="150">
        <v>0</v>
      </c>
      <c r="AP309" s="150">
        <v>0</v>
      </c>
      <c r="AQ309" s="150">
        <v>0</v>
      </c>
      <c r="AR309" s="150">
        <v>0</v>
      </c>
      <c r="AS309" s="150">
        <v>0</v>
      </c>
      <c r="AT309" s="150">
        <v>0</v>
      </c>
      <c r="AU309" s="150">
        <v>0</v>
      </c>
      <c r="AV309" s="150">
        <v>0</v>
      </c>
      <c r="AW309" s="150">
        <v>0</v>
      </c>
      <c r="AX309" s="150">
        <v>0</v>
      </c>
      <c r="AY309" s="150">
        <v>0</v>
      </c>
      <c r="AZ309" s="150">
        <v>0</v>
      </c>
      <c r="BA309" s="150">
        <v>0</v>
      </c>
      <c r="BB309" s="150">
        <v>0</v>
      </c>
      <c r="BC309" s="150">
        <v>0</v>
      </c>
      <c r="BD309" s="150">
        <v>0</v>
      </c>
      <c r="BE309" s="150">
        <v>0</v>
      </c>
      <c r="BF309" s="150">
        <v>0</v>
      </c>
      <c r="BG309" s="150">
        <v>0</v>
      </c>
      <c r="BH309" s="150">
        <v>1</v>
      </c>
      <c r="BI309" s="150">
        <v>1</v>
      </c>
      <c r="BJ309" s="150">
        <v>1</v>
      </c>
      <c r="BK309" s="150">
        <v>2</v>
      </c>
      <c r="BL309" s="150">
        <v>2</v>
      </c>
      <c r="BM309" s="150">
        <v>4</v>
      </c>
      <c r="BN309" s="150">
        <v>7</v>
      </c>
      <c r="BO309" s="150">
        <v>10</v>
      </c>
      <c r="BP309" s="150">
        <v>13</v>
      </c>
      <c r="BQ309" s="150">
        <v>15</v>
      </c>
      <c r="BR309" s="150">
        <v>21</v>
      </c>
      <c r="BS309" s="150">
        <v>22</v>
      </c>
      <c r="BT309" s="150">
        <v>28</v>
      </c>
      <c r="BU309" s="150">
        <v>30</v>
      </c>
      <c r="BV309" s="150">
        <v>36</v>
      </c>
      <c r="BW309" s="150">
        <v>48</v>
      </c>
      <c r="BX309" s="150">
        <v>56</v>
      </c>
      <c r="BY309" s="150">
        <v>63</v>
      </c>
      <c r="BZ309" s="150">
        <v>70</v>
      </c>
      <c r="CA309" s="150">
        <v>73</v>
      </c>
      <c r="CB309" s="150">
        <v>78</v>
      </c>
      <c r="CC309" s="150">
        <v>82</v>
      </c>
      <c r="CD309" s="150">
        <v>92</v>
      </c>
      <c r="CE309" s="150">
        <v>107</v>
      </c>
      <c r="CF309" s="150">
        <v>118</v>
      </c>
      <c r="CG309" s="150">
        <v>124</v>
      </c>
      <c r="CH309" s="150">
        <v>134</v>
      </c>
      <c r="CI309" s="150">
        <v>140</v>
      </c>
      <c r="CJ309" s="150">
        <v>158</v>
      </c>
      <c r="CK309" s="150">
        <v>176</v>
      </c>
      <c r="CL309" s="150">
        <v>193</v>
      </c>
      <c r="CM309" s="150">
        <v>194</v>
      </c>
      <c r="CN309" s="150">
        <v>207</v>
      </c>
      <c r="CO309" s="150">
        <v>216</v>
      </c>
      <c r="CP309" s="150">
        <v>250</v>
      </c>
      <c r="CQ309" s="150">
        <v>263</v>
      </c>
      <c r="CR309" s="150">
        <v>278</v>
      </c>
      <c r="CS309" s="150">
        <v>294</v>
      </c>
      <c r="CT309" s="150">
        <v>299</v>
      </c>
      <c r="CU309" s="150">
        <v>309</v>
      </c>
      <c r="CV309" s="150">
        <v>329</v>
      </c>
      <c r="CW309" s="150">
        <v>338</v>
      </c>
      <c r="CX309" s="150">
        <v>347</v>
      </c>
      <c r="CY309" s="150">
        <v>365</v>
      </c>
      <c r="CZ309" s="150">
        <v>376</v>
      </c>
      <c r="DA309" s="150">
        <v>381</v>
      </c>
      <c r="DB309" s="150">
        <v>387</v>
      </c>
      <c r="DC309" s="150">
        <v>404</v>
      </c>
      <c r="DD309" s="150">
        <v>418</v>
      </c>
      <c r="DE309" s="150">
        <v>422</v>
      </c>
      <c r="DF309" s="150">
        <v>427</v>
      </c>
      <c r="DG309" s="150">
        <v>430</v>
      </c>
      <c r="DH309" s="150">
        <v>435</v>
      </c>
      <c r="DI309" s="150">
        <v>438</v>
      </c>
      <c r="DJ309" s="150">
        <v>447</v>
      </c>
      <c r="DK309" s="150">
        <v>449</v>
      </c>
      <c r="DL309" s="150">
        <v>454</v>
      </c>
      <c r="DM309" s="150">
        <v>469</v>
      </c>
      <c r="DN309" s="150">
        <v>473</v>
      </c>
      <c r="DO309" s="150">
        <v>476</v>
      </c>
      <c r="DP309" s="150">
        <v>482</v>
      </c>
      <c r="DQ309" s="150">
        <v>489</v>
      </c>
      <c r="DR309" s="150">
        <v>494</v>
      </c>
      <c r="DS309" s="150">
        <v>501</v>
      </c>
      <c r="DT309" s="150">
        <v>504</v>
      </c>
      <c r="DU309" s="150">
        <v>505</v>
      </c>
      <c r="DV309" s="150">
        <v>506</v>
      </c>
      <c r="DW309" s="150">
        <v>514</v>
      </c>
      <c r="DX309" s="150">
        <v>514</v>
      </c>
      <c r="DY309" s="150">
        <v>516</v>
      </c>
      <c r="DZ309" s="150">
        <v>518</v>
      </c>
      <c r="EA309" s="150">
        <v>521</v>
      </c>
      <c r="EB309" s="150">
        <v>522</v>
      </c>
      <c r="EC309" s="150">
        <v>523</v>
      </c>
      <c r="ED309" s="150">
        <v>524</v>
      </c>
      <c r="EE309" s="150">
        <v>526</v>
      </c>
      <c r="EF309" s="150">
        <v>534</v>
      </c>
      <c r="EG309" s="150">
        <v>535</v>
      </c>
      <c r="EH309" s="150">
        <v>536</v>
      </c>
      <c r="EI309" s="150">
        <v>537</v>
      </c>
      <c r="EJ309" s="150">
        <v>537</v>
      </c>
      <c r="EK309" s="150">
        <v>537</v>
      </c>
      <c r="EL309" s="150">
        <v>537</v>
      </c>
      <c r="EM309" s="150">
        <v>537</v>
      </c>
      <c r="EN309" s="150">
        <v>538</v>
      </c>
      <c r="EO309" s="150">
        <v>539</v>
      </c>
      <c r="EP309" s="150">
        <v>541</v>
      </c>
      <c r="EQ309" s="150">
        <v>541</v>
      </c>
      <c r="ER309" s="150">
        <v>541</v>
      </c>
      <c r="ES309" s="150">
        <v>542</v>
      </c>
      <c r="ET309" s="150">
        <v>543</v>
      </c>
      <c r="EU309" s="150">
        <v>543</v>
      </c>
      <c r="EV309" s="150">
        <v>544</v>
      </c>
      <c r="EW309" s="150">
        <v>545</v>
      </c>
      <c r="EX309" s="150">
        <v>545</v>
      </c>
      <c r="EY309" s="150">
        <v>545</v>
      </c>
      <c r="EZ309" s="67"/>
      <c r="FA309" s="67"/>
      <c r="FB309" s="67"/>
    </row>
    <row r="310" spans="1:158" s="41" customFormat="1" x14ac:dyDescent="0.25">
      <c r="A310" s="67"/>
      <c r="B310" s="67"/>
      <c r="C310" s="6" t="s">
        <v>185</v>
      </c>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67"/>
      <c r="FA310" s="67"/>
      <c r="FB310" s="67"/>
    </row>
    <row r="311" spans="1:158" s="41" customFormat="1" x14ac:dyDescent="0.25">
      <c r="A311" s="67"/>
      <c r="B311" s="67"/>
      <c r="C311" s="141" t="s">
        <v>459</v>
      </c>
      <c r="D311" s="7"/>
      <c r="E311" s="7"/>
      <c r="F311" s="7"/>
      <c r="G311" s="7"/>
      <c r="H311" s="7"/>
      <c r="I311" s="7"/>
      <c r="J311" s="7"/>
      <c r="K311" s="7"/>
      <c r="L311" s="7"/>
      <c r="M311" s="7"/>
      <c r="N311" s="7"/>
      <c r="O311" s="7"/>
      <c r="P311" s="7"/>
      <c r="Q311" s="7"/>
      <c r="R311" s="7"/>
      <c r="S311" s="7"/>
      <c r="T311" s="7"/>
      <c r="U311" s="7"/>
      <c r="V311" s="7"/>
      <c r="W311" s="7"/>
      <c r="X311" s="118">
        <f t="shared" ref="X311" si="731">SUM(X306:X308)-X305</f>
        <v>0</v>
      </c>
      <c r="Y311" s="7"/>
      <c r="Z311" s="7"/>
      <c r="AA311" s="7"/>
      <c r="AB311" s="7"/>
      <c r="AC311" s="7"/>
      <c r="AD311" s="7"/>
      <c r="AE311" s="118">
        <f t="shared" ref="AE311" si="732">SUM(AE306:AE308)-AE305</f>
        <v>0</v>
      </c>
      <c r="AF311" s="7"/>
      <c r="AG311" s="7"/>
      <c r="AH311" s="7"/>
      <c r="AI311" s="7"/>
      <c r="AJ311" s="7"/>
      <c r="AK311" s="7"/>
      <c r="AL311" s="118">
        <f t="shared" ref="AL311" si="733">SUM(AL306:AL308)-AL305</f>
        <v>0</v>
      </c>
      <c r="AM311" s="7"/>
      <c r="AN311" s="7"/>
      <c r="AO311" s="7"/>
      <c r="AP311" s="7"/>
      <c r="AQ311" s="7"/>
      <c r="AR311" s="118">
        <f t="shared" ref="AR311" si="734">SUM(AR306:AR308)-AR305</f>
        <v>0</v>
      </c>
      <c r="AS311" s="7"/>
      <c r="AT311" s="7"/>
      <c r="AU311" s="118">
        <f t="shared" ref="AU311" si="735">SUM(AU306:AU308)-AU305</f>
        <v>0</v>
      </c>
      <c r="AV311" s="7"/>
      <c r="AW311" s="7"/>
      <c r="AX311" s="118">
        <f t="shared" ref="AX311:BB311" si="736">SUM(AX306:AX308)-AX305</f>
        <v>0</v>
      </c>
      <c r="AY311" s="118">
        <f t="shared" si="736"/>
        <v>0</v>
      </c>
      <c r="AZ311" s="118">
        <f t="shared" si="736"/>
        <v>0</v>
      </c>
      <c r="BA311" s="118">
        <f t="shared" si="736"/>
        <v>0</v>
      </c>
      <c r="BB311" s="118">
        <f t="shared" si="736"/>
        <v>0</v>
      </c>
      <c r="BC311" s="7"/>
      <c r="BD311" s="7"/>
      <c r="BE311" s="7"/>
      <c r="BF311" s="7"/>
      <c r="BG311" s="7"/>
      <c r="BH311" s="7"/>
      <c r="BI311" s="7"/>
      <c r="BJ311" s="7"/>
      <c r="BK311" s="7"/>
      <c r="BL311" s="153">
        <f t="shared" ref="BL311:CM311" si="737">SUM(BL306:BL308)-BL305</f>
        <v>0</v>
      </c>
      <c r="BM311" s="153">
        <f t="shared" si="737"/>
        <v>0</v>
      </c>
      <c r="BN311" s="153">
        <f t="shared" si="737"/>
        <v>0</v>
      </c>
      <c r="BO311" s="153">
        <f t="shared" si="737"/>
        <v>0</v>
      </c>
      <c r="BP311" s="153">
        <f t="shared" si="737"/>
        <v>0</v>
      </c>
      <c r="BQ311" s="153">
        <f t="shared" si="737"/>
        <v>0</v>
      </c>
      <c r="BR311" s="153">
        <f t="shared" si="737"/>
        <v>0</v>
      </c>
      <c r="BS311" s="153">
        <f t="shared" si="737"/>
        <v>0</v>
      </c>
      <c r="BT311" s="153">
        <f t="shared" si="737"/>
        <v>0</v>
      </c>
      <c r="BU311" s="153">
        <f t="shared" si="737"/>
        <v>0</v>
      </c>
      <c r="BV311" s="153">
        <f t="shared" si="737"/>
        <v>0</v>
      </c>
      <c r="BW311" s="153">
        <f t="shared" si="737"/>
        <v>0</v>
      </c>
      <c r="BX311" s="153">
        <f t="shared" si="737"/>
        <v>0</v>
      </c>
      <c r="BY311" s="153">
        <f t="shared" si="737"/>
        <v>0</v>
      </c>
      <c r="BZ311" s="153">
        <f t="shared" si="737"/>
        <v>0</v>
      </c>
      <c r="CA311" s="153">
        <f t="shared" si="737"/>
        <v>0</v>
      </c>
      <c r="CB311" s="153">
        <f t="shared" si="737"/>
        <v>0</v>
      </c>
      <c r="CC311" s="153">
        <f t="shared" si="737"/>
        <v>0</v>
      </c>
      <c r="CD311" s="153">
        <f t="shared" si="737"/>
        <v>0</v>
      </c>
      <c r="CE311" s="153">
        <f t="shared" si="737"/>
        <v>0</v>
      </c>
      <c r="CF311" s="153">
        <f t="shared" si="737"/>
        <v>0</v>
      </c>
      <c r="CG311" s="153">
        <f t="shared" si="737"/>
        <v>0</v>
      </c>
      <c r="CH311" s="153">
        <f t="shared" si="737"/>
        <v>0</v>
      </c>
      <c r="CI311" s="153">
        <f t="shared" si="737"/>
        <v>0</v>
      </c>
      <c r="CJ311" s="153">
        <f t="shared" si="737"/>
        <v>0</v>
      </c>
      <c r="CK311" s="153">
        <f t="shared" si="737"/>
        <v>0</v>
      </c>
      <c r="CL311" s="153">
        <f t="shared" si="737"/>
        <v>0</v>
      </c>
      <c r="CM311" s="153">
        <f t="shared" si="737"/>
        <v>0</v>
      </c>
      <c r="CN311" s="153">
        <f>SUM(CN306:CN308)-CN305</f>
        <v>0</v>
      </c>
      <c r="CO311" s="7"/>
      <c r="CP311" s="7"/>
      <c r="CQ311" s="7"/>
      <c r="CR311" s="7"/>
      <c r="CS311" s="7"/>
      <c r="CT311" s="7"/>
      <c r="CU311" s="7"/>
      <c r="CV311" s="7"/>
      <c r="CW311" s="7"/>
      <c r="CX311" s="7"/>
      <c r="CY311" s="153">
        <f t="shared" ref="CY311:DD311" si="738">SUM(CY306:CY308)-CY305</f>
        <v>0</v>
      </c>
      <c r="CZ311" s="153">
        <f t="shared" si="738"/>
        <v>0</v>
      </c>
      <c r="DA311" s="153">
        <f t="shared" si="738"/>
        <v>0</v>
      </c>
      <c r="DB311" s="153">
        <f t="shared" si="738"/>
        <v>0</v>
      </c>
      <c r="DC311" s="153">
        <f t="shared" si="738"/>
        <v>0</v>
      </c>
      <c r="DD311" s="153">
        <f t="shared" si="738"/>
        <v>0</v>
      </c>
      <c r="DE311" s="153">
        <f t="shared" ref="DE311:DF311" si="739">SUM(DE306:DE308)-DE305</f>
        <v>0</v>
      </c>
      <c r="DF311" s="153">
        <f t="shared" si="739"/>
        <v>0</v>
      </c>
      <c r="DG311" s="153">
        <f t="shared" ref="DG311:DH311" si="740">SUM(DG306:DG308)-DG305</f>
        <v>0</v>
      </c>
      <c r="DH311" s="153">
        <f t="shared" si="740"/>
        <v>0</v>
      </c>
      <c r="DI311" s="153">
        <f t="shared" ref="DI311:DJ311" si="741">SUM(DI306:DI308)-DI305</f>
        <v>0</v>
      </c>
      <c r="DJ311" s="153">
        <f t="shared" si="741"/>
        <v>0</v>
      </c>
      <c r="DK311" s="153">
        <f t="shared" ref="DK311:DL311" si="742">SUM(DK306:DK308)-DK305</f>
        <v>0</v>
      </c>
      <c r="DL311" s="153">
        <f t="shared" si="742"/>
        <v>0</v>
      </c>
      <c r="DM311" s="153">
        <f t="shared" ref="DM311:DN311" si="743">SUM(DM306:DM308)-DM305</f>
        <v>0</v>
      </c>
      <c r="DN311" s="153">
        <f t="shared" si="743"/>
        <v>0</v>
      </c>
      <c r="DO311" s="497"/>
      <c r="DP311" s="153">
        <f t="shared" ref="DP311:DQ311" si="744">SUM(DP306:DP308)-DP305</f>
        <v>0</v>
      </c>
      <c r="DQ311" s="153">
        <f t="shared" si="744"/>
        <v>0</v>
      </c>
      <c r="DR311" s="153">
        <f t="shared" ref="DR311:DS311" si="745">SUM(DR306:DR308)-DR305</f>
        <v>0</v>
      </c>
      <c r="DS311" s="153">
        <f t="shared" si="745"/>
        <v>0</v>
      </c>
      <c r="DT311" s="153">
        <f t="shared" ref="DT311:DU311" si="746">SUM(DT306:DT308)-DT305</f>
        <v>0</v>
      </c>
      <c r="DU311" s="153">
        <f t="shared" si="746"/>
        <v>0</v>
      </c>
      <c r="DV311" s="153">
        <f t="shared" ref="DV311:DW311" si="747">SUM(DV306:DV308)-DV305</f>
        <v>0</v>
      </c>
      <c r="DW311" s="153">
        <f t="shared" si="747"/>
        <v>0</v>
      </c>
      <c r="DX311" s="153">
        <f t="shared" ref="DX311:DY311" si="748">SUM(DX306:DX308)-DX305</f>
        <v>0</v>
      </c>
      <c r="DY311" s="153">
        <f t="shared" si="748"/>
        <v>0</v>
      </c>
      <c r="DZ311" s="153">
        <f t="shared" ref="DZ311:EA311" si="749">SUM(DZ306:DZ308)-DZ305</f>
        <v>0</v>
      </c>
      <c r="EA311" s="153">
        <f t="shared" si="749"/>
        <v>0</v>
      </c>
      <c r="EB311" s="153">
        <f t="shared" ref="EB311:EC311" si="750">SUM(EB306:EB308)-EB305</f>
        <v>0</v>
      </c>
      <c r="EC311" s="153">
        <f t="shared" si="750"/>
        <v>0</v>
      </c>
      <c r="ED311" s="153">
        <f t="shared" ref="ED311:EE311" si="751">SUM(ED306:ED308)-ED305</f>
        <v>0</v>
      </c>
      <c r="EE311" s="153">
        <f t="shared" si="751"/>
        <v>0</v>
      </c>
      <c r="EF311" s="153">
        <f t="shared" ref="EF311:EG311" si="752">SUM(EF306:EF308)-EF305</f>
        <v>0</v>
      </c>
      <c r="EG311" s="153">
        <f t="shared" si="752"/>
        <v>0</v>
      </c>
      <c r="EH311" s="153">
        <f t="shared" ref="EH311:EI311" si="753">SUM(EH306:EH308)-EH305</f>
        <v>0</v>
      </c>
      <c r="EI311" s="153">
        <f t="shared" si="753"/>
        <v>0</v>
      </c>
      <c r="EJ311" s="153">
        <f t="shared" ref="EJ311:EK311" si="754">SUM(EJ306:EJ308)-EJ305</f>
        <v>0</v>
      </c>
      <c r="EK311" s="153">
        <f t="shared" si="754"/>
        <v>0</v>
      </c>
      <c r="EL311" s="153">
        <f t="shared" ref="EL311:EM311" si="755">SUM(EL306:EL308)-EL305</f>
        <v>0</v>
      </c>
      <c r="EM311" s="153">
        <f t="shared" si="755"/>
        <v>0</v>
      </c>
      <c r="EN311" s="153">
        <f t="shared" ref="EN311:EO311" si="756">SUM(EN306:EN308)-EN305</f>
        <v>0</v>
      </c>
      <c r="EO311" s="153">
        <f t="shared" si="756"/>
        <v>0</v>
      </c>
      <c r="EP311" s="153">
        <f t="shared" ref="EP311:EQ311" si="757">SUM(EP306:EP308)-EP305</f>
        <v>0</v>
      </c>
      <c r="EQ311" s="153">
        <f t="shared" si="757"/>
        <v>0</v>
      </c>
      <c r="ER311" s="153">
        <f t="shared" ref="ER311:ES311" si="758">SUM(ER306:ER308)-ER305</f>
        <v>0</v>
      </c>
      <c r="ES311" s="153">
        <f t="shared" si="758"/>
        <v>0</v>
      </c>
      <c r="ET311" s="153">
        <f t="shared" ref="ET311:EU311" si="759">SUM(ET306:ET308)-ET305</f>
        <v>0</v>
      </c>
      <c r="EU311" s="153">
        <f t="shared" si="759"/>
        <v>0</v>
      </c>
      <c r="EV311" s="153">
        <f t="shared" ref="EV311:EW311" si="760">SUM(EV306:EV308)-EV305</f>
        <v>0</v>
      </c>
      <c r="EW311" s="153">
        <f t="shared" si="760"/>
        <v>0</v>
      </c>
      <c r="EX311" s="153">
        <f t="shared" ref="EX311:EY311" si="761">SUM(EX306:EX308)-EX305</f>
        <v>0</v>
      </c>
      <c r="EY311" s="153">
        <f t="shared" si="761"/>
        <v>0</v>
      </c>
      <c r="EZ311" s="13"/>
      <c r="FA311" s="13"/>
      <c r="FB311" s="13"/>
    </row>
    <row r="312" spans="1:158" s="41" customFormat="1" x14ac:dyDescent="0.25">
      <c r="A312" s="67"/>
      <c r="B312" s="67"/>
      <c r="C312" s="141" t="s">
        <v>466</v>
      </c>
      <c r="D312" s="7"/>
      <c r="E312" s="7"/>
      <c r="F312" s="153">
        <f t="shared" ref="F312:AK312" si="762">F33-F308</f>
        <v>0</v>
      </c>
      <c r="G312" s="153">
        <f t="shared" si="762"/>
        <v>0</v>
      </c>
      <c r="H312" s="153">
        <f t="shared" si="762"/>
        <v>0</v>
      </c>
      <c r="I312" s="153">
        <f t="shared" si="762"/>
        <v>0</v>
      </c>
      <c r="J312" s="153">
        <f t="shared" si="762"/>
        <v>0</v>
      </c>
      <c r="K312" s="153">
        <f t="shared" si="762"/>
        <v>0</v>
      </c>
      <c r="L312" s="153">
        <f t="shared" si="762"/>
        <v>0</v>
      </c>
      <c r="M312" s="153">
        <f t="shared" si="762"/>
        <v>0</v>
      </c>
      <c r="N312" s="153">
        <f t="shared" si="762"/>
        <v>0</v>
      </c>
      <c r="O312" s="153">
        <f t="shared" si="762"/>
        <v>0</v>
      </c>
      <c r="P312" s="153">
        <f t="shared" si="762"/>
        <v>0</v>
      </c>
      <c r="Q312" s="153">
        <f t="shared" si="762"/>
        <v>0</v>
      </c>
      <c r="R312" s="153">
        <f t="shared" si="762"/>
        <v>0</v>
      </c>
      <c r="S312" s="153">
        <f t="shared" si="762"/>
        <v>0</v>
      </c>
      <c r="T312" s="153">
        <f t="shared" si="762"/>
        <v>0</v>
      </c>
      <c r="U312" s="153">
        <f t="shared" si="762"/>
        <v>0</v>
      </c>
      <c r="V312" s="153">
        <f t="shared" si="762"/>
        <v>0</v>
      </c>
      <c r="W312" s="153">
        <f t="shared" si="762"/>
        <v>0</v>
      </c>
      <c r="X312" s="153">
        <f t="shared" si="762"/>
        <v>0</v>
      </c>
      <c r="Y312" s="153">
        <f t="shared" si="762"/>
        <v>0</v>
      </c>
      <c r="Z312" s="153">
        <f t="shared" si="762"/>
        <v>0</v>
      </c>
      <c r="AA312" s="153">
        <f t="shared" si="762"/>
        <v>0</v>
      </c>
      <c r="AB312" s="153">
        <f t="shared" si="762"/>
        <v>0</v>
      </c>
      <c r="AC312" s="153">
        <f t="shared" si="762"/>
        <v>0</v>
      </c>
      <c r="AD312" s="153">
        <f t="shared" si="762"/>
        <v>0</v>
      </c>
      <c r="AE312" s="153">
        <f t="shared" si="762"/>
        <v>0</v>
      </c>
      <c r="AF312" s="153">
        <f t="shared" si="762"/>
        <v>0</v>
      </c>
      <c r="AG312" s="153">
        <f t="shared" si="762"/>
        <v>0</v>
      </c>
      <c r="AH312" s="153">
        <f t="shared" si="762"/>
        <v>0</v>
      </c>
      <c r="AI312" s="153">
        <f t="shared" si="762"/>
        <v>0</v>
      </c>
      <c r="AJ312" s="153">
        <f t="shared" si="762"/>
        <v>0</v>
      </c>
      <c r="AK312" s="153">
        <f t="shared" si="762"/>
        <v>0</v>
      </c>
      <c r="AL312" s="153">
        <f t="shared" ref="AL312:BQ312" si="763">AL33-AL308</f>
        <v>0</v>
      </c>
      <c r="AM312" s="153">
        <f t="shared" si="763"/>
        <v>0</v>
      </c>
      <c r="AN312" s="153">
        <f t="shared" si="763"/>
        <v>0</v>
      </c>
      <c r="AO312" s="153">
        <f t="shared" si="763"/>
        <v>0</v>
      </c>
      <c r="AP312" s="153">
        <f t="shared" si="763"/>
        <v>0</v>
      </c>
      <c r="AQ312" s="153">
        <f t="shared" si="763"/>
        <v>0</v>
      </c>
      <c r="AR312" s="153">
        <f t="shared" si="763"/>
        <v>0</v>
      </c>
      <c r="AS312" s="153">
        <f t="shared" si="763"/>
        <v>0</v>
      </c>
      <c r="AT312" s="153">
        <f t="shared" si="763"/>
        <v>0</v>
      </c>
      <c r="AU312" s="153">
        <f t="shared" si="763"/>
        <v>0</v>
      </c>
      <c r="AV312" s="153">
        <f t="shared" si="763"/>
        <v>0</v>
      </c>
      <c r="AW312" s="153">
        <f t="shared" si="763"/>
        <v>0</v>
      </c>
      <c r="AX312" s="153">
        <f t="shared" si="763"/>
        <v>0</v>
      </c>
      <c r="AY312" s="153">
        <f t="shared" si="763"/>
        <v>0</v>
      </c>
      <c r="AZ312" s="153">
        <f t="shared" si="763"/>
        <v>0</v>
      </c>
      <c r="BA312" s="153">
        <f t="shared" si="763"/>
        <v>-1</v>
      </c>
      <c r="BB312" s="153">
        <f t="shared" si="763"/>
        <v>0</v>
      </c>
      <c r="BC312" s="153">
        <f t="shared" si="763"/>
        <v>0</v>
      </c>
      <c r="BD312" s="153">
        <f t="shared" si="763"/>
        <v>0</v>
      </c>
      <c r="BE312" s="153">
        <f t="shared" si="763"/>
        <v>0</v>
      </c>
      <c r="BF312" s="153">
        <f t="shared" si="763"/>
        <v>0</v>
      </c>
      <c r="BG312" s="153">
        <f t="shared" si="763"/>
        <v>0</v>
      </c>
      <c r="BH312" s="153">
        <f t="shared" si="763"/>
        <v>0</v>
      </c>
      <c r="BI312" s="153">
        <f t="shared" si="763"/>
        <v>0</v>
      </c>
      <c r="BJ312" s="153">
        <f t="shared" si="763"/>
        <v>0</v>
      </c>
      <c r="BK312" s="153">
        <f t="shared" si="763"/>
        <v>0</v>
      </c>
      <c r="BL312" s="153">
        <f t="shared" si="763"/>
        <v>0</v>
      </c>
      <c r="BM312" s="153">
        <f t="shared" si="763"/>
        <v>0</v>
      </c>
      <c r="BN312" s="153">
        <f t="shared" si="763"/>
        <v>0</v>
      </c>
      <c r="BO312" s="153">
        <f t="shared" si="763"/>
        <v>0</v>
      </c>
      <c r="BP312" s="153">
        <f t="shared" si="763"/>
        <v>0</v>
      </c>
      <c r="BQ312" s="153">
        <f t="shared" si="763"/>
        <v>0</v>
      </c>
      <c r="BR312" s="153">
        <f t="shared" ref="BR312:CW312" si="764">BR33-BR308</f>
        <v>0</v>
      </c>
      <c r="BS312" s="153">
        <f t="shared" si="764"/>
        <v>0</v>
      </c>
      <c r="BT312" s="153">
        <f t="shared" si="764"/>
        <v>0</v>
      </c>
      <c r="BU312" s="153">
        <f t="shared" si="764"/>
        <v>0</v>
      </c>
      <c r="BV312" s="153">
        <f t="shared" si="764"/>
        <v>0</v>
      </c>
      <c r="BW312" s="153">
        <f t="shared" si="764"/>
        <v>0</v>
      </c>
      <c r="BX312" s="153">
        <f t="shared" si="764"/>
        <v>0</v>
      </c>
      <c r="BY312" s="153">
        <f t="shared" si="764"/>
        <v>0</v>
      </c>
      <c r="BZ312" s="153">
        <f t="shared" si="764"/>
        <v>0</v>
      </c>
      <c r="CA312" s="153">
        <f t="shared" si="764"/>
        <v>0</v>
      </c>
      <c r="CB312" s="153">
        <f t="shared" si="764"/>
        <v>0</v>
      </c>
      <c r="CC312" s="153">
        <f t="shared" si="764"/>
        <v>0</v>
      </c>
      <c r="CD312" s="153">
        <f t="shared" si="764"/>
        <v>0</v>
      </c>
      <c r="CE312" s="153">
        <f t="shared" si="764"/>
        <v>0</v>
      </c>
      <c r="CF312" s="153">
        <f t="shared" si="764"/>
        <v>0</v>
      </c>
      <c r="CG312" s="153">
        <f t="shared" si="764"/>
        <v>0</v>
      </c>
      <c r="CH312" s="153">
        <f t="shared" si="764"/>
        <v>0</v>
      </c>
      <c r="CI312" s="153">
        <f t="shared" si="764"/>
        <v>0</v>
      </c>
      <c r="CJ312" s="153">
        <f t="shared" si="764"/>
        <v>0</v>
      </c>
      <c r="CK312" s="153">
        <f t="shared" si="764"/>
        <v>0</v>
      </c>
      <c r="CL312" s="153">
        <f t="shared" si="764"/>
        <v>0</v>
      </c>
      <c r="CM312" s="153">
        <f t="shared" si="764"/>
        <v>0</v>
      </c>
      <c r="CN312" s="153">
        <f t="shared" si="764"/>
        <v>0</v>
      </c>
      <c r="CO312" s="153">
        <f t="shared" si="764"/>
        <v>0</v>
      </c>
      <c r="CP312" s="153">
        <f t="shared" si="764"/>
        <v>0</v>
      </c>
      <c r="CQ312" s="153">
        <f t="shared" si="764"/>
        <v>0</v>
      </c>
      <c r="CR312" s="153">
        <f t="shared" si="764"/>
        <v>0</v>
      </c>
      <c r="CS312" s="153">
        <f t="shared" si="764"/>
        <v>0</v>
      </c>
      <c r="CT312" s="153">
        <f t="shared" si="764"/>
        <v>0</v>
      </c>
      <c r="CU312" s="153">
        <f t="shared" si="764"/>
        <v>0</v>
      </c>
      <c r="CV312" s="153">
        <f t="shared" si="764"/>
        <v>0</v>
      </c>
      <c r="CW312" s="153">
        <f t="shared" si="764"/>
        <v>0</v>
      </c>
      <c r="CX312" s="153">
        <f t="shared" ref="CX312:DN312" si="765">CX33-CX308</f>
        <v>0</v>
      </c>
      <c r="CY312" s="153">
        <f t="shared" si="765"/>
        <v>0</v>
      </c>
      <c r="CZ312" s="153">
        <f t="shared" si="765"/>
        <v>0</v>
      </c>
      <c r="DA312" s="153">
        <f t="shared" si="765"/>
        <v>0</v>
      </c>
      <c r="DB312" s="153">
        <f t="shared" si="765"/>
        <v>0</v>
      </c>
      <c r="DC312" s="153">
        <f t="shared" si="765"/>
        <v>0</v>
      </c>
      <c r="DD312" s="153">
        <f t="shared" si="765"/>
        <v>0</v>
      </c>
      <c r="DE312" s="153">
        <f t="shared" si="765"/>
        <v>0</v>
      </c>
      <c r="DF312" s="153">
        <f t="shared" si="765"/>
        <v>0</v>
      </c>
      <c r="DG312" s="153">
        <f t="shared" si="765"/>
        <v>0</v>
      </c>
      <c r="DH312" s="153">
        <f t="shared" si="765"/>
        <v>0</v>
      </c>
      <c r="DI312" s="153">
        <f t="shared" si="765"/>
        <v>0</v>
      </c>
      <c r="DJ312" s="153">
        <f t="shared" si="765"/>
        <v>0</v>
      </c>
      <c r="DK312" s="153">
        <f t="shared" si="765"/>
        <v>0</v>
      </c>
      <c r="DL312" s="153">
        <f t="shared" si="765"/>
        <v>0</v>
      </c>
      <c r="DM312" s="153">
        <f t="shared" si="765"/>
        <v>0</v>
      </c>
      <c r="DN312" s="153">
        <f t="shared" si="765"/>
        <v>0</v>
      </c>
      <c r="DO312" s="497"/>
      <c r="DP312" s="153">
        <f t="shared" ref="DP312:DU312" si="766">DP33-DP308</f>
        <v>0</v>
      </c>
      <c r="DQ312" s="153">
        <f t="shared" si="766"/>
        <v>0</v>
      </c>
      <c r="DR312" s="153">
        <f t="shared" si="766"/>
        <v>0</v>
      </c>
      <c r="DS312" s="153">
        <f t="shared" si="766"/>
        <v>0</v>
      </c>
      <c r="DT312" s="153">
        <f t="shared" si="766"/>
        <v>0</v>
      </c>
      <c r="DU312" s="153">
        <f t="shared" si="766"/>
        <v>0</v>
      </c>
      <c r="DV312" s="153">
        <f t="shared" ref="DV312:DW312" si="767">DV33-DV308</f>
        <v>0</v>
      </c>
      <c r="DW312" s="153">
        <f t="shared" si="767"/>
        <v>0</v>
      </c>
      <c r="DX312" s="153">
        <f t="shared" ref="DX312:DY312" si="768">DX33-DX308</f>
        <v>0</v>
      </c>
      <c r="DY312" s="153">
        <f t="shared" si="768"/>
        <v>0</v>
      </c>
      <c r="DZ312" s="153">
        <f t="shared" ref="DZ312:EA312" si="769">DZ33-DZ308</f>
        <v>0</v>
      </c>
      <c r="EA312" s="153">
        <f t="shared" si="769"/>
        <v>0</v>
      </c>
      <c r="EB312" s="153">
        <f t="shared" ref="EB312:EC312" si="770">EB33-EB308</f>
        <v>0</v>
      </c>
      <c r="EC312" s="153">
        <f t="shared" si="770"/>
        <v>0</v>
      </c>
      <c r="ED312" s="153">
        <f t="shared" ref="ED312:EE312" si="771">ED33-ED308</f>
        <v>0</v>
      </c>
      <c r="EE312" s="153">
        <f t="shared" si="771"/>
        <v>0</v>
      </c>
      <c r="EF312" s="153">
        <f t="shared" ref="EF312:EG312" si="772">EF33-EF308</f>
        <v>0</v>
      </c>
      <c r="EG312" s="153">
        <f t="shared" si="772"/>
        <v>0</v>
      </c>
      <c r="EH312" s="153">
        <f t="shared" ref="EH312:EI312" si="773">EH33-EH308</f>
        <v>0</v>
      </c>
      <c r="EI312" s="153">
        <f t="shared" si="773"/>
        <v>0</v>
      </c>
      <c r="EJ312" s="153">
        <f t="shared" ref="EJ312:EK312" si="774">EJ33-EJ308</f>
        <v>0</v>
      </c>
      <c r="EK312" s="153">
        <f t="shared" si="774"/>
        <v>0</v>
      </c>
      <c r="EL312" s="153">
        <f t="shared" ref="EL312:EM312" si="775">EL33-EL308</f>
        <v>0</v>
      </c>
      <c r="EM312" s="153">
        <f t="shared" si="775"/>
        <v>0</v>
      </c>
      <c r="EN312" s="153">
        <f t="shared" ref="EN312:EO312" si="776">EN33-EN308</f>
        <v>0</v>
      </c>
      <c r="EO312" s="153">
        <f t="shared" si="776"/>
        <v>0</v>
      </c>
      <c r="EP312" s="153">
        <f t="shared" ref="EP312:EQ312" si="777">EP33-EP308</f>
        <v>0</v>
      </c>
      <c r="EQ312" s="153">
        <f t="shared" si="777"/>
        <v>0</v>
      </c>
      <c r="ER312" s="153">
        <f t="shared" ref="ER312:ES312" si="778">ER33-ER308</f>
        <v>0</v>
      </c>
      <c r="ES312" s="153">
        <f t="shared" si="778"/>
        <v>0</v>
      </c>
      <c r="ET312" s="153">
        <f t="shared" ref="ET312:EU312" si="779">ET33-ET308</f>
        <v>0</v>
      </c>
      <c r="EU312" s="153">
        <f t="shared" si="779"/>
        <v>0</v>
      </c>
      <c r="EV312" s="153">
        <f t="shared" ref="EV312:EW312" si="780">EV33-EV308</f>
        <v>0</v>
      </c>
      <c r="EW312" s="153">
        <f t="shared" si="780"/>
        <v>0</v>
      </c>
      <c r="EX312" s="153">
        <f t="shared" ref="EX312:EY312" si="781">EX33-EX308</f>
        <v>0</v>
      </c>
      <c r="EY312" s="153">
        <f t="shared" si="781"/>
        <v>0</v>
      </c>
      <c r="EZ312" s="13"/>
      <c r="FA312" s="13"/>
      <c r="FB312" s="13"/>
    </row>
    <row r="313" spans="1:158" s="41" customFormat="1" x14ac:dyDescent="0.25">
      <c r="A313" s="67"/>
      <c r="B313" s="67"/>
      <c r="C313" s="141" t="s">
        <v>467</v>
      </c>
      <c r="D313" s="7"/>
      <c r="E313" s="7"/>
      <c r="F313" s="153">
        <f t="shared" ref="F313:AK313" si="782">F50-F309</f>
        <v>0</v>
      </c>
      <c r="G313" s="153">
        <f t="shared" si="782"/>
        <v>0</v>
      </c>
      <c r="H313" s="153">
        <f t="shared" si="782"/>
        <v>0</v>
      </c>
      <c r="I313" s="153">
        <f t="shared" si="782"/>
        <v>0</v>
      </c>
      <c r="J313" s="153">
        <f t="shared" si="782"/>
        <v>0</v>
      </c>
      <c r="K313" s="153">
        <f t="shared" si="782"/>
        <v>0</v>
      </c>
      <c r="L313" s="153">
        <f t="shared" si="782"/>
        <v>0</v>
      </c>
      <c r="M313" s="153">
        <f t="shared" si="782"/>
        <v>0</v>
      </c>
      <c r="N313" s="153">
        <f t="shared" si="782"/>
        <v>0</v>
      </c>
      <c r="O313" s="153">
        <f t="shared" si="782"/>
        <v>0</v>
      </c>
      <c r="P313" s="153">
        <f t="shared" si="782"/>
        <v>0</v>
      </c>
      <c r="Q313" s="153">
        <f t="shared" si="782"/>
        <v>0</v>
      </c>
      <c r="R313" s="153">
        <f t="shared" si="782"/>
        <v>0</v>
      </c>
      <c r="S313" s="153">
        <f t="shared" si="782"/>
        <v>0</v>
      </c>
      <c r="T313" s="153">
        <f t="shared" si="782"/>
        <v>0</v>
      </c>
      <c r="U313" s="153">
        <f t="shared" si="782"/>
        <v>0</v>
      </c>
      <c r="V313" s="153">
        <f t="shared" si="782"/>
        <v>0</v>
      </c>
      <c r="W313" s="153">
        <f t="shared" si="782"/>
        <v>0</v>
      </c>
      <c r="X313" s="153">
        <f t="shared" si="782"/>
        <v>0</v>
      </c>
      <c r="Y313" s="153">
        <f t="shared" si="782"/>
        <v>0</v>
      </c>
      <c r="Z313" s="153">
        <f t="shared" si="782"/>
        <v>0</v>
      </c>
      <c r="AA313" s="153">
        <f t="shared" si="782"/>
        <v>0</v>
      </c>
      <c r="AB313" s="153">
        <f t="shared" si="782"/>
        <v>0</v>
      </c>
      <c r="AC313" s="153">
        <f t="shared" si="782"/>
        <v>0</v>
      </c>
      <c r="AD313" s="153">
        <f t="shared" si="782"/>
        <v>0</v>
      </c>
      <c r="AE313" s="153">
        <f t="shared" si="782"/>
        <v>0</v>
      </c>
      <c r="AF313" s="153">
        <f t="shared" si="782"/>
        <v>0</v>
      </c>
      <c r="AG313" s="153">
        <f t="shared" si="782"/>
        <v>0</v>
      </c>
      <c r="AH313" s="153">
        <f t="shared" si="782"/>
        <v>0</v>
      </c>
      <c r="AI313" s="153">
        <f t="shared" si="782"/>
        <v>0</v>
      </c>
      <c r="AJ313" s="153">
        <f t="shared" si="782"/>
        <v>0</v>
      </c>
      <c r="AK313" s="153">
        <f t="shared" si="782"/>
        <v>0</v>
      </c>
      <c r="AL313" s="153">
        <f t="shared" ref="AL313:BQ313" si="783">AL50-AL309</f>
        <v>0</v>
      </c>
      <c r="AM313" s="153">
        <f t="shared" si="783"/>
        <v>0</v>
      </c>
      <c r="AN313" s="153">
        <f t="shared" si="783"/>
        <v>0</v>
      </c>
      <c r="AO313" s="153">
        <f t="shared" si="783"/>
        <v>0</v>
      </c>
      <c r="AP313" s="153">
        <f t="shared" si="783"/>
        <v>0</v>
      </c>
      <c r="AQ313" s="153">
        <f t="shared" si="783"/>
        <v>0</v>
      </c>
      <c r="AR313" s="153">
        <f t="shared" si="783"/>
        <v>0</v>
      </c>
      <c r="AS313" s="153">
        <f t="shared" si="783"/>
        <v>0</v>
      </c>
      <c r="AT313" s="153">
        <f t="shared" si="783"/>
        <v>0</v>
      </c>
      <c r="AU313" s="153">
        <f t="shared" si="783"/>
        <v>0</v>
      </c>
      <c r="AV313" s="153">
        <f t="shared" si="783"/>
        <v>0</v>
      </c>
      <c r="AW313" s="153">
        <f t="shared" si="783"/>
        <v>0</v>
      </c>
      <c r="AX313" s="153">
        <f t="shared" si="783"/>
        <v>0</v>
      </c>
      <c r="AY313" s="153">
        <f t="shared" si="783"/>
        <v>0</v>
      </c>
      <c r="AZ313" s="153">
        <f t="shared" si="783"/>
        <v>0</v>
      </c>
      <c r="BA313" s="153">
        <f t="shared" si="783"/>
        <v>0</v>
      </c>
      <c r="BB313" s="153">
        <f t="shared" si="783"/>
        <v>0</v>
      </c>
      <c r="BC313" s="153">
        <f t="shared" si="783"/>
        <v>0</v>
      </c>
      <c r="BD313" s="153">
        <f t="shared" si="783"/>
        <v>0</v>
      </c>
      <c r="BE313" s="153">
        <f t="shared" si="783"/>
        <v>0</v>
      </c>
      <c r="BF313" s="153">
        <f t="shared" si="783"/>
        <v>0</v>
      </c>
      <c r="BG313" s="153">
        <f t="shared" si="783"/>
        <v>0</v>
      </c>
      <c r="BH313" s="153">
        <f t="shared" si="783"/>
        <v>0</v>
      </c>
      <c r="BI313" s="153">
        <f t="shared" si="783"/>
        <v>0</v>
      </c>
      <c r="BJ313" s="153">
        <f t="shared" si="783"/>
        <v>0</v>
      </c>
      <c r="BK313" s="153">
        <f t="shared" si="783"/>
        <v>0</v>
      </c>
      <c r="BL313" s="153">
        <f t="shared" si="783"/>
        <v>0</v>
      </c>
      <c r="BM313" s="153">
        <f t="shared" si="783"/>
        <v>0</v>
      </c>
      <c r="BN313" s="153">
        <f t="shared" si="783"/>
        <v>0</v>
      </c>
      <c r="BO313" s="153">
        <f t="shared" si="783"/>
        <v>0</v>
      </c>
      <c r="BP313" s="153">
        <f t="shared" si="783"/>
        <v>0</v>
      </c>
      <c r="BQ313" s="153">
        <f t="shared" si="783"/>
        <v>0</v>
      </c>
      <c r="BR313" s="153">
        <f t="shared" ref="BR313:CW313" si="784">BR50-BR309</f>
        <v>0</v>
      </c>
      <c r="BS313" s="153">
        <f t="shared" si="784"/>
        <v>0</v>
      </c>
      <c r="BT313" s="153">
        <f t="shared" si="784"/>
        <v>0</v>
      </c>
      <c r="BU313" s="153">
        <f t="shared" si="784"/>
        <v>0</v>
      </c>
      <c r="BV313" s="153">
        <f t="shared" si="784"/>
        <v>0</v>
      </c>
      <c r="BW313" s="153">
        <f t="shared" si="784"/>
        <v>0</v>
      </c>
      <c r="BX313" s="153">
        <f t="shared" si="784"/>
        <v>0</v>
      </c>
      <c r="BY313" s="153">
        <f t="shared" si="784"/>
        <v>0</v>
      </c>
      <c r="BZ313" s="153">
        <f t="shared" si="784"/>
        <v>0</v>
      </c>
      <c r="CA313" s="153">
        <f t="shared" si="784"/>
        <v>0</v>
      </c>
      <c r="CB313" s="153">
        <f t="shared" si="784"/>
        <v>0</v>
      </c>
      <c r="CC313" s="153">
        <f t="shared" si="784"/>
        <v>0</v>
      </c>
      <c r="CD313" s="153">
        <f t="shared" si="784"/>
        <v>0</v>
      </c>
      <c r="CE313" s="153">
        <f t="shared" si="784"/>
        <v>0</v>
      </c>
      <c r="CF313" s="153">
        <f t="shared" si="784"/>
        <v>0</v>
      </c>
      <c r="CG313" s="153">
        <f t="shared" si="784"/>
        <v>0</v>
      </c>
      <c r="CH313" s="153">
        <f t="shared" si="784"/>
        <v>0</v>
      </c>
      <c r="CI313" s="153">
        <f t="shared" si="784"/>
        <v>0</v>
      </c>
      <c r="CJ313" s="153">
        <f t="shared" si="784"/>
        <v>0</v>
      </c>
      <c r="CK313" s="153">
        <f t="shared" si="784"/>
        <v>0</v>
      </c>
      <c r="CL313" s="153">
        <f t="shared" si="784"/>
        <v>0</v>
      </c>
      <c r="CM313" s="153">
        <f t="shared" si="784"/>
        <v>0</v>
      </c>
      <c r="CN313" s="153">
        <f t="shared" si="784"/>
        <v>0</v>
      </c>
      <c r="CO313" s="153">
        <f t="shared" si="784"/>
        <v>4</v>
      </c>
      <c r="CP313" s="153">
        <f t="shared" si="784"/>
        <v>0</v>
      </c>
      <c r="CQ313" s="153">
        <f t="shared" si="784"/>
        <v>0</v>
      </c>
      <c r="CR313" s="153">
        <f t="shared" si="784"/>
        <v>0</v>
      </c>
      <c r="CS313" s="153">
        <f t="shared" si="784"/>
        <v>0</v>
      </c>
      <c r="CT313" s="153">
        <f t="shared" si="784"/>
        <v>0</v>
      </c>
      <c r="CU313" s="153">
        <f t="shared" si="784"/>
        <v>0</v>
      </c>
      <c r="CV313" s="153">
        <f t="shared" si="784"/>
        <v>0</v>
      </c>
      <c r="CW313" s="153">
        <f t="shared" si="784"/>
        <v>0</v>
      </c>
      <c r="CX313" s="153">
        <f t="shared" ref="CX313:DT313" si="785">CX50-CX309</f>
        <v>0</v>
      </c>
      <c r="CY313" s="153">
        <f t="shared" si="785"/>
        <v>0</v>
      </c>
      <c r="CZ313" s="153">
        <f t="shared" si="785"/>
        <v>0</v>
      </c>
      <c r="DA313" s="153">
        <f t="shared" si="785"/>
        <v>0</v>
      </c>
      <c r="DB313" s="153">
        <f t="shared" si="785"/>
        <v>0</v>
      </c>
      <c r="DC313" s="153">
        <f t="shared" si="785"/>
        <v>0</v>
      </c>
      <c r="DD313" s="153">
        <f t="shared" si="785"/>
        <v>0</v>
      </c>
      <c r="DE313" s="153">
        <f t="shared" si="785"/>
        <v>0</v>
      </c>
      <c r="DF313" s="153">
        <f t="shared" si="785"/>
        <v>0</v>
      </c>
      <c r="DG313" s="153">
        <f t="shared" si="785"/>
        <v>0</v>
      </c>
      <c r="DH313" s="153">
        <f t="shared" si="785"/>
        <v>0</v>
      </c>
      <c r="DI313" s="153">
        <f t="shared" si="785"/>
        <v>0</v>
      </c>
      <c r="DJ313" s="153">
        <f t="shared" si="785"/>
        <v>0</v>
      </c>
      <c r="DK313" s="153">
        <f t="shared" si="785"/>
        <v>0</v>
      </c>
      <c r="DL313" s="153">
        <f t="shared" si="785"/>
        <v>0</v>
      </c>
      <c r="DM313" s="153">
        <f t="shared" si="785"/>
        <v>0</v>
      </c>
      <c r="DN313" s="153">
        <f t="shared" si="785"/>
        <v>0</v>
      </c>
      <c r="DO313" s="153">
        <f t="shared" si="785"/>
        <v>0</v>
      </c>
      <c r="DP313" s="153">
        <f t="shared" si="785"/>
        <v>0</v>
      </c>
      <c r="DQ313" s="153">
        <f t="shared" si="785"/>
        <v>0</v>
      </c>
      <c r="DR313" s="153">
        <f t="shared" si="785"/>
        <v>0</v>
      </c>
      <c r="DS313" s="153">
        <f t="shared" si="785"/>
        <v>0</v>
      </c>
      <c r="DT313" s="153">
        <f t="shared" si="785"/>
        <v>0</v>
      </c>
      <c r="DU313" s="153">
        <f t="shared" ref="DU313:DV313" si="786">DU50-DU309</f>
        <v>0</v>
      </c>
      <c r="DV313" s="153">
        <f t="shared" si="786"/>
        <v>0</v>
      </c>
      <c r="DW313" s="153">
        <f t="shared" ref="DW313:DX313" si="787">DW50-DW309</f>
        <v>0</v>
      </c>
      <c r="DX313" s="153">
        <f t="shared" si="787"/>
        <v>0</v>
      </c>
      <c r="DY313" s="153">
        <f t="shared" ref="DY313:DZ313" si="788">DY50-DY309</f>
        <v>0</v>
      </c>
      <c r="DZ313" s="153">
        <f t="shared" si="788"/>
        <v>0</v>
      </c>
      <c r="EA313" s="153">
        <f t="shared" ref="EA313:EB313" si="789">EA50-EA309</f>
        <v>0</v>
      </c>
      <c r="EB313" s="153">
        <f t="shared" si="789"/>
        <v>0</v>
      </c>
      <c r="EC313" s="153">
        <f t="shared" ref="EC313:ED313" si="790">EC50-EC309</f>
        <v>0</v>
      </c>
      <c r="ED313" s="153">
        <f t="shared" si="790"/>
        <v>0</v>
      </c>
      <c r="EE313" s="153">
        <f t="shared" ref="EE313:EF313" si="791">EE50-EE309</f>
        <v>0</v>
      </c>
      <c r="EF313" s="153">
        <f t="shared" si="791"/>
        <v>0</v>
      </c>
      <c r="EG313" s="153">
        <f t="shared" ref="EG313:EH313" si="792">EG50-EG309</f>
        <v>0</v>
      </c>
      <c r="EH313" s="153">
        <f t="shared" si="792"/>
        <v>0</v>
      </c>
      <c r="EI313" s="153">
        <f t="shared" ref="EI313:EJ313" si="793">EI50-EI309</f>
        <v>0</v>
      </c>
      <c r="EJ313" s="153">
        <f t="shared" si="793"/>
        <v>0</v>
      </c>
      <c r="EK313" s="153">
        <f t="shared" ref="EK313:EL313" si="794">EK50-EK309</f>
        <v>0</v>
      </c>
      <c r="EL313" s="153">
        <f t="shared" si="794"/>
        <v>0</v>
      </c>
      <c r="EM313" s="153">
        <f t="shared" ref="EM313:EN313" si="795">EM50-EM309</f>
        <v>0</v>
      </c>
      <c r="EN313" s="153">
        <f t="shared" si="795"/>
        <v>0</v>
      </c>
      <c r="EO313" s="153">
        <f t="shared" ref="EO313:EP313" si="796">EO50-EO309</f>
        <v>0</v>
      </c>
      <c r="EP313" s="153">
        <f t="shared" si="796"/>
        <v>0</v>
      </c>
      <c r="EQ313" s="153">
        <f t="shared" ref="EQ313:ER313" si="797">EQ50-EQ309</f>
        <v>0</v>
      </c>
      <c r="ER313" s="153">
        <f t="shared" si="797"/>
        <v>0</v>
      </c>
      <c r="ES313" s="153">
        <f t="shared" ref="ES313:ET313" si="798">ES50-ES309</f>
        <v>0</v>
      </c>
      <c r="ET313" s="153">
        <f t="shared" si="798"/>
        <v>0</v>
      </c>
      <c r="EU313" s="153">
        <f t="shared" ref="EU313:EV313" si="799">EU50-EU309</f>
        <v>0</v>
      </c>
      <c r="EV313" s="153">
        <f t="shared" si="799"/>
        <v>0</v>
      </c>
      <c r="EW313" s="153">
        <f t="shared" ref="EW313:EX313" si="800">EW50-EW309</f>
        <v>0</v>
      </c>
      <c r="EX313" s="153">
        <f t="shared" si="800"/>
        <v>0</v>
      </c>
      <c r="EY313" s="153">
        <f t="shared" ref="EY313" si="801">EY50-EY309</f>
        <v>-545</v>
      </c>
      <c r="EZ313" s="13"/>
      <c r="FA313" s="13"/>
      <c r="FB313" s="13"/>
    </row>
    <row r="314" spans="1:158" s="41" customFormat="1" x14ac:dyDescent="0.25">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c r="AP314" s="67"/>
      <c r="AQ314" s="67"/>
      <c r="AR314" s="67"/>
      <c r="AS314" s="67"/>
      <c r="AT314" s="67"/>
      <c r="AU314" s="67"/>
      <c r="AV314" s="67"/>
      <c r="AW314" s="67"/>
      <c r="AX314" s="67"/>
      <c r="AY314" s="67"/>
      <c r="AZ314" s="67"/>
      <c r="BA314" s="67"/>
      <c r="BB314" s="67"/>
      <c r="BC314" s="67"/>
      <c r="BD314" s="67"/>
      <c r="BE314" s="67"/>
      <c r="BF314" s="67"/>
      <c r="BG314" s="67"/>
      <c r="BH314" s="67"/>
      <c r="BI314" s="67"/>
      <c r="BJ314" s="67"/>
      <c r="BK314" s="67"/>
      <c r="BL314" s="67"/>
      <c r="BM314" s="67"/>
      <c r="BN314" s="67"/>
      <c r="BO314" s="67"/>
      <c r="BP314" s="67"/>
      <c r="BQ314" s="67"/>
      <c r="BR314" s="140" t="s">
        <v>469</v>
      </c>
      <c r="BS314" s="67"/>
      <c r="BT314" s="67"/>
      <c r="BU314" s="67"/>
      <c r="BV314" s="67"/>
      <c r="BW314" s="67"/>
      <c r="BX314" s="67"/>
      <c r="BY314" s="67"/>
      <c r="BZ314" s="67"/>
      <c r="CA314" s="67"/>
      <c r="CB314" s="67"/>
      <c r="CC314" s="67"/>
      <c r="CD314" s="67"/>
      <c r="CE314" s="67"/>
      <c r="CF314" s="67"/>
      <c r="CG314" s="67"/>
      <c r="CH314" s="67"/>
      <c r="CI314" s="67"/>
      <c r="CJ314" s="67"/>
      <c r="CK314" s="67"/>
      <c r="CL314" s="67"/>
      <c r="CM314" s="67"/>
      <c r="CN314" s="140" t="s">
        <v>1757</v>
      </c>
      <c r="CO314" s="140" t="s">
        <v>2009</v>
      </c>
      <c r="CP314" s="67"/>
      <c r="CQ314" s="67"/>
      <c r="CR314" s="67"/>
      <c r="CS314" s="67"/>
      <c r="CT314" s="295"/>
      <c r="CU314" s="295"/>
      <c r="CV314" s="295"/>
      <c r="CW314" s="295"/>
      <c r="CX314" s="295"/>
      <c r="CY314" s="295"/>
      <c r="CZ314" s="295"/>
      <c r="DA314" s="295"/>
      <c r="DB314" s="295"/>
      <c r="DC314" s="385"/>
      <c r="DD314" s="385"/>
      <c r="DE314" s="386"/>
      <c r="DF314" s="397"/>
      <c r="DG314" s="419"/>
      <c r="DH314" s="419"/>
      <c r="DI314" s="433"/>
      <c r="DJ314" s="434"/>
      <c r="DK314" s="437"/>
      <c r="DL314" s="438"/>
      <c r="DM314" s="438"/>
      <c r="DN314" s="447"/>
      <c r="DO314" s="447"/>
      <c r="DP314" s="494"/>
      <c r="DQ314" s="498"/>
      <c r="DR314" s="537"/>
      <c r="DS314" s="537"/>
      <c r="DT314" s="537"/>
      <c r="DU314" s="538"/>
      <c r="DV314" s="540"/>
      <c r="DW314" s="540"/>
      <c r="DX314" s="541"/>
      <c r="DY314" s="541"/>
      <c r="DZ314" s="542"/>
      <c r="EA314" s="542"/>
      <c r="EB314" s="544"/>
      <c r="EC314" s="544"/>
      <c r="ED314" s="545"/>
      <c r="EE314" s="546"/>
      <c r="EF314" s="547"/>
      <c r="EG314" s="548"/>
      <c r="EH314" s="550"/>
      <c r="EI314" s="551"/>
      <c r="EJ314" s="552"/>
      <c r="EK314" s="553"/>
      <c r="EL314" s="553"/>
      <c r="EM314" s="553"/>
      <c r="EN314" s="553"/>
      <c r="EO314" s="554"/>
      <c r="EP314" s="555"/>
      <c r="EQ314" s="556"/>
      <c r="ER314" s="556"/>
      <c r="ES314" s="556"/>
      <c r="ET314" s="557"/>
      <c r="EU314" s="557"/>
      <c r="EV314" s="559"/>
      <c r="EW314" s="559"/>
      <c r="EX314" s="559"/>
      <c r="EY314" s="574"/>
      <c r="EZ314" s="67"/>
      <c r="FA314" s="67"/>
      <c r="FB314" s="67"/>
    </row>
    <row r="315" spans="1:158" s="144" customFormat="1" x14ac:dyDescent="0.25">
      <c r="A315" s="5"/>
      <c r="B315" s="5"/>
      <c r="C315" s="5" t="s">
        <v>138</v>
      </c>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152">
        <f t="shared" ref="AY315:BB316" si="802">AY305-AX305</f>
        <v>15</v>
      </c>
      <c r="AZ315" s="152">
        <f t="shared" si="802"/>
        <v>9</v>
      </c>
      <c r="BA315" s="152">
        <f t="shared" si="802"/>
        <v>33</v>
      </c>
      <c r="BB315" s="152">
        <f>BB305-BA305</f>
        <v>42</v>
      </c>
      <c r="BC315" s="7"/>
      <c r="BD315" s="7"/>
      <c r="BE315" s="7"/>
      <c r="BF315" s="7"/>
      <c r="BG315" s="7"/>
      <c r="BH315" s="7"/>
      <c r="BI315" s="7"/>
      <c r="BJ315" s="7"/>
      <c r="BK315" s="7"/>
      <c r="BL315" s="7"/>
      <c r="BM315" s="152">
        <f>BM305-BL305</f>
        <v>297</v>
      </c>
      <c r="BN315" s="152">
        <f t="shared" ref="BN315:CL315" si="803">BN305-BM305</f>
        <v>383</v>
      </c>
      <c r="BO315" s="152">
        <f t="shared" si="803"/>
        <v>344</v>
      </c>
      <c r="BP315" s="152">
        <f t="shared" si="803"/>
        <v>298</v>
      </c>
      <c r="BQ315" s="152">
        <f t="shared" si="803"/>
        <v>272</v>
      </c>
      <c r="BR315" s="152">
        <f t="shared" si="803"/>
        <v>742</v>
      </c>
      <c r="BS315" s="152">
        <f t="shared" si="803"/>
        <v>513</v>
      </c>
      <c r="BT315" s="152">
        <f t="shared" si="803"/>
        <v>344</v>
      </c>
      <c r="BU315" s="152">
        <f t="shared" si="803"/>
        <v>565</v>
      </c>
      <c r="BV315" s="152">
        <f t="shared" si="803"/>
        <v>449</v>
      </c>
      <c r="BW315" s="152">
        <f t="shared" si="803"/>
        <v>626</v>
      </c>
      <c r="BX315" s="152">
        <f t="shared" si="803"/>
        <v>509</v>
      </c>
      <c r="BY315" s="152">
        <f t="shared" si="803"/>
        <v>452</v>
      </c>
      <c r="BZ315" s="152">
        <f t="shared" si="803"/>
        <v>254</v>
      </c>
      <c r="CA315" s="152">
        <f t="shared" si="803"/>
        <v>418</v>
      </c>
      <c r="CB315" s="152">
        <f t="shared" si="803"/>
        <v>406</v>
      </c>
      <c r="CC315" s="152">
        <f t="shared" si="803"/>
        <v>639</v>
      </c>
      <c r="CD315" s="152">
        <f t="shared" si="803"/>
        <v>803</v>
      </c>
      <c r="CE315" s="152">
        <f t="shared" si="803"/>
        <v>759</v>
      </c>
      <c r="CF315" s="152">
        <f t="shared" si="803"/>
        <v>434</v>
      </c>
      <c r="CG315" s="152">
        <f t="shared" si="803"/>
        <v>434</v>
      </c>
      <c r="CH315" s="152">
        <f t="shared" si="803"/>
        <v>462</v>
      </c>
      <c r="CI315" s="152">
        <f t="shared" si="803"/>
        <v>577</v>
      </c>
      <c r="CJ315" s="152">
        <f t="shared" si="803"/>
        <v>568</v>
      </c>
      <c r="CK315" s="152">
        <f t="shared" si="803"/>
        <v>785</v>
      </c>
      <c r="CL315" s="152">
        <f t="shared" si="803"/>
        <v>724</v>
      </c>
      <c r="CM315" s="152">
        <f>CM305-CL305</f>
        <v>741</v>
      </c>
      <c r="CN315" s="7"/>
      <c r="CO315" s="7"/>
      <c r="CP315" s="7"/>
      <c r="CQ315" s="152">
        <f>CQ305-CP305</f>
        <v>858</v>
      </c>
      <c r="CR315" s="152">
        <f t="shared" ref="CR315:CU315" si="804">CR305-CQ305</f>
        <v>636</v>
      </c>
      <c r="CS315" s="152">
        <f t="shared" si="804"/>
        <v>794</v>
      </c>
      <c r="CT315" s="152">
        <f t="shared" si="804"/>
        <v>686</v>
      </c>
      <c r="CU315" s="152">
        <f t="shared" si="804"/>
        <v>597</v>
      </c>
      <c r="CV315" s="7"/>
      <c r="CW315" s="7"/>
      <c r="CX315" s="7"/>
      <c r="CY315" s="7"/>
      <c r="CZ315" s="152">
        <f t="shared" ref="CZ315:DB316" si="805">CZ305-CY305</f>
        <v>1048</v>
      </c>
      <c r="DA315" s="152">
        <f t="shared" si="805"/>
        <v>956</v>
      </c>
      <c r="DB315" s="152">
        <f t="shared" si="805"/>
        <v>1103</v>
      </c>
      <c r="DC315" s="152">
        <f t="shared" ref="DC315:DN315" si="806">DC305-DB305</f>
        <v>848</v>
      </c>
      <c r="DD315" s="152">
        <f t="shared" si="806"/>
        <v>1021</v>
      </c>
      <c r="DE315" s="152">
        <f t="shared" si="806"/>
        <v>1054</v>
      </c>
      <c r="DF315" s="152">
        <f t="shared" si="806"/>
        <v>1202</v>
      </c>
      <c r="DG315" s="152">
        <f t="shared" si="806"/>
        <v>1058</v>
      </c>
      <c r="DH315" s="152">
        <f t="shared" si="806"/>
        <v>963</v>
      </c>
      <c r="DI315" s="152">
        <f t="shared" si="806"/>
        <v>806</v>
      </c>
      <c r="DJ315" s="152">
        <f t="shared" si="806"/>
        <v>704</v>
      </c>
      <c r="DK315" s="152">
        <f t="shared" si="806"/>
        <v>1057</v>
      </c>
      <c r="DL315" s="152">
        <f t="shared" si="806"/>
        <v>1021</v>
      </c>
      <c r="DM315" s="152">
        <f t="shared" si="806"/>
        <v>999</v>
      </c>
      <c r="DN315" s="152">
        <f t="shared" si="806"/>
        <v>1108</v>
      </c>
      <c r="DO315" s="497"/>
      <c r="DP315" s="497"/>
      <c r="DQ315" s="152">
        <f t="shared" ref="DQ315:EY316" si="807">DQ305-DP305</f>
        <v>662</v>
      </c>
      <c r="DR315" s="152">
        <f t="shared" si="807"/>
        <v>890</v>
      </c>
      <c r="DS315" s="152">
        <f t="shared" si="807"/>
        <v>1084</v>
      </c>
      <c r="DT315" s="152">
        <f t="shared" si="807"/>
        <v>1178</v>
      </c>
      <c r="DU315" s="152">
        <f t="shared" si="807"/>
        <v>1183</v>
      </c>
      <c r="DV315" s="152">
        <f t="shared" si="807"/>
        <v>1080</v>
      </c>
      <c r="DW315" s="152">
        <f t="shared" si="807"/>
        <v>847</v>
      </c>
      <c r="DX315" s="152">
        <f t="shared" si="807"/>
        <v>687</v>
      </c>
      <c r="DY315" s="152">
        <f t="shared" si="807"/>
        <v>845</v>
      </c>
      <c r="DZ315" s="152">
        <f t="shared" si="807"/>
        <v>1067</v>
      </c>
      <c r="EA315" s="152">
        <f t="shared" si="807"/>
        <v>1083</v>
      </c>
      <c r="EB315" s="152">
        <f t="shared" si="807"/>
        <v>849</v>
      </c>
      <c r="EC315" s="152">
        <f t="shared" si="807"/>
        <v>924</v>
      </c>
      <c r="ED315" s="152">
        <f t="shared" si="807"/>
        <v>824</v>
      </c>
      <c r="EE315" s="152">
        <f t="shared" si="807"/>
        <v>583</v>
      </c>
      <c r="EF315" s="152">
        <f t="shared" si="807"/>
        <v>888</v>
      </c>
      <c r="EG315" s="152">
        <f t="shared" si="807"/>
        <v>1317</v>
      </c>
      <c r="EH315" s="152">
        <f t="shared" si="807"/>
        <v>1098</v>
      </c>
      <c r="EI315" s="152">
        <f t="shared" si="807"/>
        <v>1120</v>
      </c>
      <c r="EJ315" s="152">
        <f t="shared" si="807"/>
        <v>899</v>
      </c>
      <c r="EK315" s="152">
        <f t="shared" si="807"/>
        <v>959</v>
      </c>
      <c r="EL315" s="152">
        <f t="shared" si="807"/>
        <v>702</v>
      </c>
      <c r="EM315" s="152">
        <f t="shared" si="807"/>
        <v>831</v>
      </c>
      <c r="EN315" s="152">
        <f t="shared" si="807"/>
        <v>1185</v>
      </c>
      <c r="EO315" s="152">
        <f t="shared" si="807"/>
        <v>886</v>
      </c>
      <c r="EP315" s="152">
        <f t="shared" si="807"/>
        <v>995</v>
      </c>
      <c r="EQ315" s="152">
        <f t="shared" si="807"/>
        <v>749</v>
      </c>
      <c r="ER315" s="152">
        <f t="shared" si="807"/>
        <v>720</v>
      </c>
      <c r="ES315" s="152">
        <f t="shared" si="807"/>
        <v>650</v>
      </c>
      <c r="ET315" s="152">
        <f t="shared" si="807"/>
        <v>1011</v>
      </c>
      <c r="EU315" s="152">
        <f t="shared" si="807"/>
        <v>1027</v>
      </c>
      <c r="EV315" s="152">
        <f t="shared" si="807"/>
        <v>812</v>
      </c>
      <c r="EW315" s="152">
        <f t="shared" si="807"/>
        <v>995</v>
      </c>
      <c r="EX315" s="152">
        <f t="shared" si="807"/>
        <v>800</v>
      </c>
      <c r="EY315" s="152">
        <f t="shared" si="807"/>
        <v>458</v>
      </c>
      <c r="EZ315" s="5"/>
      <c r="FA315" s="5"/>
      <c r="FB315" s="5"/>
    </row>
    <row r="316" spans="1:158" s="144" customFormat="1" x14ac:dyDescent="0.25">
      <c r="A316" s="5"/>
      <c r="B316" s="5"/>
      <c r="C316" s="5" t="s">
        <v>153</v>
      </c>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152">
        <f t="shared" si="802"/>
        <v>11</v>
      </c>
      <c r="AZ316" s="152">
        <f t="shared" si="802"/>
        <v>7</v>
      </c>
      <c r="BA316" s="152">
        <f t="shared" si="802"/>
        <v>31</v>
      </c>
      <c r="BB316" s="152">
        <f t="shared" si="802"/>
        <v>33</v>
      </c>
      <c r="BC316" s="7"/>
      <c r="BD316" s="7"/>
      <c r="BE316" s="7"/>
      <c r="BF316" s="7"/>
      <c r="BG316" s="7"/>
      <c r="BH316" s="7"/>
      <c r="BI316" s="7"/>
      <c r="BJ316" s="7"/>
      <c r="BK316" s="7"/>
      <c r="BL316" s="7"/>
      <c r="BM316" s="152">
        <f t="shared" ref="BM316:CL316" si="808">BM306-BL306</f>
        <v>273</v>
      </c>
      <c r="BN316" s="152">
        <f t="shared" si="808"/>
        <v>346</v>
      </c>
      <c r="BO316" s="152">
        <f t="shared" si="808"/>
        <v>312</v>
      </c>
      <c r="BP316" s="152">
        <f t="shared" si="808"/>
        <v>264</v>
      </c>
      <c r="BQ316" s="152">
        <f t="shared" si="808"/>
        <v>222</v>
      </c>
      <c r="BR316" s="152">
        <f t="shared" si="808"/>
        <v>657</v>
      </c>
      <c r="BS316" s="152">
        <f t="shared" si="808"/>
        <v>377</v>
      </c>
      <c r="BT316" s="152">
        <f t="shared" si="808"/>
        <v>279</v>
      </c>
      <c r="BU316" s="152">
        <f t="shared" si="808"/>
        <v>477</v>
      </c>
      <c r="BV316" s="152">
        <f t="shared" si="808"/>
        <v>358</v>
      </c>
      <c r="BW316" s="152">
        <f t="shared" si="808"/>
        <v>495</v>
      </c>
      <c r="BX316" s="152">
        <f t="shared" si="808"/>
        <v>412</v>
      </c>
      <c r="BY316" s="152">
        <f t="shared" si="808"/>
        <v>356</v>
      </c>
      <c r="BZ316" s="152">
        <f t="shared" si="808"/>
        <v>184</v>
      </c>
      <c r="CA316" s="152">
        <f t="shared" si="808"/>
        <v>324</v>
      </c>
      <c r="CB316" s="152">
        <f t="shared" si="808"/>
        <v>324</v>
      </c>
      <c r="CC316" s="152">
        <f t="shared" si="808"/>
        <v>495</v>
      </c>
      <c r="CD316" s="152">
        <f t="shared" si="808"/>
        <v>672</v>
      </c>
      <c r="CE316" s="152">
        <f t="shared" si="808"/>
        <v>632</v>
      </c>
      <c r="CF316" s="152">
        <f t="shared" si="808"/>
        <v>344</v>
      </c>
      <c r="CG316" s="152">
        <f t="shared" si="808"/>
        <v>356</v>
      </c>
      <c r="CH316" s="152">
        <f t="shared" si="808"/>
        <v>371</v>
      </c>
      <c r="CI316" s="152">
        <f t="shared" si="808"/>
        <v>456</v>
      </c>
      <c r="CJ316" s="152">
        <f t="shared" si="808"/>
        <v>453</v>
      </c>
      <c r="CK316" s="152">
        <f t="shared" si="808"/>
        <v>635</v>
      </c>
      <c r="CL316" s="152">
        <f t="shared" si="808"/>
        <v>579</v>
      </c>
      <c r="CM316" s="152">
        <f>CM306-CL306</f>
        <v>576</v>
      </c>
      <c r="CN316" s="7"/>
      <c r="CO316" s="7"/>
      <c r="CP316" s="7"/>
      <c r="CQ316" s="152">
        <f t="shared" ref="CQ316:CU316" si="809">CQ306-CP306</f>
        <v>716</v>
      </c>
      <c r="CR316" s="152">
        <f t="shared" si="809"/>
        <v>530</v>
      </c>
      <c r="CS316" s="152">
        <f t="shared" si="809"/>
        <v>690</v>
      </c>
      <c r="CT316" s="152">
        <f t="shared" si="809"/>
        <v>604</v>
      </c>
      <c r="CU316" s="152">
        <f t="shared" si="809"/>
        <v>531</v>
      </c>
      <c r="CV316" s="7"/>
      <c r="CW316" s="7"/>
      <c r="CX316" s="7"/>
      <c r="CY316" s="7"/>
      <c r="CZ316" s="152">
        <f t="shared" si="805"/>
        <v>982</v>
      </c>
      <c r="DA316" s="152">
        <f t="shared" si="805"/>
        <v>878</v>
      </c>
      <c r="DB316" s="152">
        <f t="shared" si="805"/>
        <v>1034</v>
      </c>
      <c r="DC316" s="152">
        <f t="shared" ref="DC316:DN316" si="810">DC306-DB306</f>
        <v>803</v>
      </c>
      <c r="DD316" s="152">
        <f t="shared" si="810"/>
        <v>963</v>
      </c>
      <c r="DE316" s="152">
        <f t="shared" si="810"/>
        <v>1000</v>
      </c>
      <c r="DF316" s="152">
        <f t="shared" si="810"/>
        <v>1166</v>
      </c>
      <c r="DG316" s="152">
        <f t="shared" si="810"/>
        <v>1003</v>
      </c>
      <c r="DH316" s="152">
        <f t="shared" si="810"/>
        <v>920</v>
      </c>
      <c r="DI316" s="152">
        <f t="shared" si="810"/>
        <v>775</v>
      </c>
      <c r="DJ316" s="152">
        <f t="shared" si="810"/>
        <v>656</v>
      </c>
      <c r="DK316" s="152">
        <f t="shared" si="810"/>
        <v>996</v>
      </c>
      <c r="DL316" s="152">
        <f t="shared" si="810"/>
        <v>985</v>
      </c>
      <c r="DM316" s="152">
        <f t="shared" si="810"/>
        <v>971</v>
      </c>
      <c r="DN316" s="152">
        <f t="shared" si="810"/>
        <v>1059</v>
      </c>
      <c r="DO316" s="497"/>
      <c r="DP316" s="497"/>
      <c r="DQ316" s="152">
        <f t="shared" si="807"/>
        <v>646</v>
      </c>
      <c r="DR316" s="152">
        <f t="shared" si="807"/>
        <v>877</v>
      </c>
      <c r="DS316" s="152">
        <f t="shared" si="807"/>
        <v>1042</v>
      </c>
      <c r="DT316" s="152">
        <f t="shared" si="807"/>
        <v>1155</v>
      </c>
      <c r="DU316" s="152">
        <f t="shared" si="807"/>
        <v>1142</v>
      </c>
      <c r="DV316" s="152">
        <f t="shared" si="807"/>
        <v>1056</v>
      </c>
      <c r="DW316" s="152">
        <f t="shared" si="807"/>
        <v>807</v>
      </c>
      <c r="DX316" s="152">
        <f t="shared" si="807"/>
        <v>659</v>
      </c>
      <c r="DY316" s="152">
        <f t="shared" si="807"/>
        <v>819</v>
      </c>
      <c r="DZ316" s="152">
        <f t="shared" si="807"/>
        <v>1045</v>
      </c>
      <c r="EA316" s="152">
        <f t="shared" si="807"/>
        <v>1061</v>
      </c>
      <c r="EB316" s="152">
        <f t="shared" si="807"/>
        <v>836</v>
      </c>
      <c r="EC316" s="152">
        <f t="shared" si="807"/>
        <v>915</v>
      </c>
      <c r="ED316" s="152">
        <f t="shared" si="807"/>
        <v>812</v>
      </c>
      <c r="EE316" s="152">
        <f t="shared" si="807"/>
        <v>580</v>
      </c>
      <c r="EF316" s="152">
        <f t="shared" si="807"/>
        <v>879</v>
      </c>
      <c r="EG316" s="152">
        <f t="shared" si="807"/>
        <v>1277</v>
      </c>
      <c r="EH316" s="152">
        <f t="shared" si="807"/>
        <v>1095</v>
      </c>
      <c r="EI316" s="152">
        <f t="shared" si="807"/>
        <v>1105</v>
      </c>
      <c r="EJ316" s="152">
        <f t="shared" si="807"/>
        <v>891</v>
      </c>
      <c r="EK316" s="152">
        <f t="shared" si="807"/>
        <v>955</v>
      </c>
      <c r="EL316" s="152">
        <f t="shared" si="807"/>
        <v>701</v>
      </c>
      <c r="EM316" s="152">
        <f t="shared" si="807"/>
        <v>818</v>
      </c>
      <c r="EN316" s="152">
        <f t="shared" si="807"/>
        <v>1181</v>
      </c>
      <c r="EO316" s="152">
        <f t="shared" si="807"/>
        <v>870</v>
      </c>
      <c r="EP316" s="152">
        <f t="shared" si="807"/>
        <v>992</v>
      </c>
      <c r="EQ316" s="152">
        <f t="shared" si="807"/>
        <v>741</v>
      </c>
      <c r="ER316" s="152">
        <f t="shared" si="807"/>
        <v>716</v>
      </c>
      <c r="ES316" s="152">
        <f t="shared" si="807"/>
        <v>648</v>
      </c>
      <c r="ET316" s="152">
        <f t="shared" si="807"/>
        <v>1003</v>
      </c>
      <c r="EU316" s="152">
        <f t="shared" si="807"/>
        <v>1025</v>
      </c>
      <c r="EV316" s="152">
        <f t="shared" si="807"/>
        <v>811</v>
      </c>
      <c r="EW316" s="152">
        <f t="shared" si="807"/>
        <v>995</v>
      </c>
      <c r="EX316" s="152">
        <f t="shared" si="807"/>
        <v>796</v>
      </c>
      <c r="EY316" s="152">
        <f t="shared" si="807"/>
        <v>456</v>
      </c>
      <c r="EZ316" s="5"/>
      <c r="FA316" s="5"/>
      <c r="FB316" s="5"/>
    </row>
    <row r="317" spans="1:158" s="144" customFormat="1" x14ac:dyDescent="0.25">
      <c r="A317" s="5"/>
      <c r="B317" s="5"/>
      <c r="C317" s="5" t="s">
        <v>152</v>
      </c>
      <c r="D317" s="7"/>
      <c r="E317" s="7"/>
      <c r="F317" s="7"/>
      <c r="G317" s="152">
        <f t="shared" ref="G317:BR317" si="811">G308-F308</f>
        <v>0</v>
      </c>
      <c r="H317" s="152">
        <f t="shared" si="811"/>
        <v>0</v>
      </c>
      <c r="I317" s="152">
        <f t="shared" si="811"/>
        <v>0</v>
      </c>
      <c r="J317" s="152">
        <f t="shared" si="811"/>
        <v>0</v>
      </c>
      <c r="K317" s="152">
        <f t="shared" si="811"/>
        <v>0</v>
      </c>
      <c r="L317" s="152">
        <f t="shared" si="811"/>
        <v>0</v>
      </c>
      <c r="M317" s="152">
        <f t="shared" si="811"/>
        <v>0</v>
      </c>
      <c r="N317" s="152">
        <f t="shared" si="811"/>
        <v>0</v>
      </c>
      <c r="O317" s="152">
        <f t="shared" si="811"/>
        <v>0</v>
      </c>
      <c r="P317" s="152">
        <f t="shared" si="811"/>
        <v>0</v>
      </c>
      <c r="Q317" s="152">
        <f t="shared" si="811"/>
        <v>0</v>
      </c>
      <c r="R317" s="152">
        <f t="shared" si="811"/>
        <v>0</v>
      </c>
      <c r="S317" s="152">
        <f t="shared" si="811"/>
        <v>0</v>
      </c>
      <c r="T317" s="152">
        <f t="shared" si="811"/>
        <v>0</v>
      </c>
      <c r="U317" s="152">
        <f t="shared" si="811"/>
        <v>0</v>
      </c>
      <c r="V317" s="152">
        <f t="shared" si="811"/>
        <v>0</v>
      </c>
      <c r="W317" s="152">
        <f t="shared" si="811"/>
        <v>0</v>
      </c>
      <c r="X317" s="152">
        <f t="shared" si="811"/>
        <v>0</v>
      </c>
      <c r="Y317" s="152">
        <f t="shared" si="811"/>
        <v>0</v>
      </c>
      <c r="Z317" s="152">
        <f t="shared" si="811"/>
        <v>0</v>
      </c>
      <c r="AA317" s="152">
        <f t="shared" si="811"/>
        <v>0</v>
      </c>
      <c r="AB317" s="152">
        <f t="shared" si="811"/>
        <v>0</v>
      </c>
      <c r="AC317" s="152">
        <f t="shared" si="811"/>
        <v>0</v>
      </c>
      <c r="AD317" s="152">
        <f t="shared" si="811"/>
        <v>0</v>
      </c>
      <c r="AE317" s="152">
        <f t="shared" si="811"/>
        <v>0</v>
      </c>
      <c r="AF317" s="152">
        <f t="shared" si="811"/>
        <v>0</v>
      </c>
      <c r="AG317" s="152">
        <f t="shared" si="811"/>
        <v>0</v>
      </c>
      <c r="AH317" s="152">
        <f t="shared" si="811"/>
        <v>0</v>
      </c>
      <c r="AI317" s="152">
        <f t="shared" si="811"/>
        <v>0</v>
      </c>
      <c r="AJ317" s="152">
        <f t="shared" si="811"/>
        <v>0</v>
      </c>
      <c r="AK317" s="152">
        <f t="shared" si="811"/>
        <v>0</v>
      </c>
      <c r="AL317" s="152">
        <f t="shared" si="811"/>
        <v>0</v>
      </c>
      <c r="AM317" s="152">
        <f t="shared" si="811"/>
        <v>1</v>
      </c>
      <c r="AN317" s="152">
        <f t="shared" si="811"/>
        <v>0</v>
      </c>
      <c r="AO317" s="152">
        <f t="shared" si="811"/>
        <v>0</v>
      </c>
      <c r="AP317" s="152">
        <f t="shared" si="811"/>
        <v>0</v>
      </c>
      <c r="AQ317" s="152">
        <f t="shared" si="811"/>
        <v>0</v>
      </c>
      <c r="AR317" s="152">
        <f t="shared" si="811"/>
        <v>0</v>
      </c>
      <c r="AS317" s="152">
        <f t="shared" si="811"/>
        <v>0</v>
      </c>
      <c r="AT317" s="152">
        <f t="shared" si="811"/>
        <v>0</v>
      </c>
      <c r="AU317" s="152">
        <f t="shared" si="811"/>
        <v>2</v>
      </c>
      <c r="AV317" s="152">
        <f t="shared" si="811"/>
        <v>4</v>
      </c>
      <c r="AW317" s="152">
        <f t="shared" si="811"/>
        <v>5</v>
      </c>
      <c r="AX317" s="152">
        <f t="shared" si="811"/>
        <v>0</v>
      </c>
      <c r="AY317" s="152">
        <f t="shared" si="811"/>
        <v>4</v>
      </c>
      <c r="AZ317" s="152">
        <f t="shared" si="811"/>
        <v>2</v>
      </c>
      <c r="BA317" s="152">
        <f t="shared" si="811"/>
        <v>2</v>
      </c>
      <c r="BB317" s="152">
        <f t="shared" si="811"/>
        <v>9</v>
      </c>
      <c r="BC317" s="152">
        <f t="shared" si="811"/>
        <v>5</v>
      </c>
      <c r="BD317" s="152">
        <f t="shared" si="811"/>
        <v>11</v>
      </c>
      <c r="BE317" s="152">
        <f t="shared" si="811"/>
        <v>7</v>
      </c>
      <c r="BF317" s="152">
        <f t="shared" si="811"/>
        <v>10</v>
      </c>
      <c r="BG317" s="152">
        <f t="shared" si="811"/>
        <v>6</v>
      </c>
      <c r="BH317" s="152">
        <f t="shared" si="811"/>
        <v>9</v>
      </c>
      <c r="BI317" s="152">
        <f t="shared" si="811"/>
        <v>9</v>
      </c>
      <c r="BJ317" s="152">
        <f t="shared" si="811"/>
        <v>22</v>
      </c>
      <c r="BK317" s="152">
        <f t="shared" si="811"/>
        <v>20</v>
      </c>
      <c r="BL317" s="152">
        <f t="shared" si="811"/>
        <v>20</v>
      </c>
      <c r="BM317" s="152">
        <f t="shared" si="811"/>
        <v>24</v>
      </c>
      <c r="BN317" s="152">
        <f t="shared" si="811"/>
        <v>37</v>
      </c>
      <c r="BO317" s="152">
        <f t="shared" si="811"/>
        <v>32</v>
      </c>
      <c r="BP317" s="152">
        <f t="shared" si="811"/>
        <v>34</v>
      </c>
      <c r="BQ317" s="152">
        <f t="shared" si="811"/>
        <v>49</v>
      </c>
      <c r="BR317" s="152">
        <f t="shared" si="811"/>
        <v>86</v>
      </c>
      <c r="BS317" s="152">
        <f t="shared" ref="BS317:CR317" si="812">BS308-BR308</f>
        <v>123</v>
      </c>
      <c r="BT317" s="152">
        <f t="shared" si="812"/>
        <v>53</v>
      </c>
      <c r="BU317" s="152">
        <f t="shared" si="812"/>
        <v>103</v>
      </c>
      <c r="BV317" s="152">
        <f t="shared" si="812"/>
        <v>85</v>
      </c>
      <c r="BW317" s="152">
        <f t="shared" si="812"/>
        <v>130</v>
      </c>
      <c r="BX317" s="152">
        <f t="shared" si="812"/>
        <v>94</v>
      </c>
      <c r="BY317" s="152">
        <f t="shared" si="812"/>
        <v>91</v>
      </c>
      <c r="BZ317" s="152">
        <f t="shared" si="812"/>
        <v>69</v>
      </c>
      <c r="CA317" s="152">
        <f t="shared" si="812"/>
        <v>97</v>
      </c>
      <c r="CB317" s="152">
        <f t="shared" si="812"/>
        <v>84</v>
      </c>
      <c r="CC317" s="152">
        <f t="shared" si="812"/>
        <v>138</v>
      </c>
      <c r="CD317" s="152">
        <f t="shared" si="812"/>
        <v>112</v>
      </c>
      <c r="CE317" s="152">
        <f t="shared" si="812"/>
        <v>128</v>
      </c>
      <c r="CF317" s="152">
        <f t="shared" si="812"/>
        <v>89</v>
      </c>
      <c r="CG317" s="152">
        <f t="shared" si="812"/>
        <v>76</v>
      </c>
      <c r="CH317" s="152">
        <f t="shared" si="812"/>
        <v>85</v>
      </c>
      <c r="CI317" s="152">
        <f t="shared" si="812"/>
        <v>121</v>
      </c>
      <c r="CJ317" s="152">
        <f t="shared" si="812"/>
        <v>113</v>
      </c>
      <c r="CK317" s="152">
        <f t="shared" si="812"/>
        <v>137</v>
      </c>
      <c r="CL317" s="152">
        <f t="shared" si="812"/>
        <v>148</v>
      </c>
      <c r="CM317" s="152">
        <f t="shared" si="812"/>
        <v>159</v>
      </c>
      <c r="CN317" s="152">
        <f t="shared" si="812"/>
        <v>83</v>
      </c>
      <c r="CO317" s="152">
        <f t="shared" si="812"/>
        <v>30</v>
      </c>
      <c r="CP317" s="152">
        <f t="shared" si="812"/>
        <v>116</v>
      </c>
      <c r="CQ317" s="152">
        <f t="shared" si="812"/>
        <v>142</v>
      </c>
      <c r="CR317" s="152">
        <f t="shared" si="812"/>
        <v>106</v>
      </c>
      <c r="CS317" s="152">
        <f t="shared" ref="CS317:CY317" si="813">CS308-CR308</f>
        <v>104</v>
      </c>
      <c r="CT317" s="152">
        <f t="shared" si="813"/>
        <v>82</v>
      </c>
      <c r="CU317" s="152">
        <f t="shared" si="813"/>
        <v>66</v>
      </c>
      <c r="CV317" s="152">
        <f t="shared" si="813"/>
        <v>34</v>
      </c>
      <c r="CW317" s="152">
        <f t="shared" si="813"/>
        <v>55</v>
      </c>
      <c r="CX317" s="152">
        <f t="shared" si="813"/>
        <v>73</v>
      </c>
      <c r="CY317" s="152">
        <f t="shared" si="813"/>
        <v>87</v>
      </c>
      <c r="CZ317" s="152">
        <f t="shared" ref="CZ317:DN317" si="814">CZ308-CY308</f>
        <v>66</v>
      </c>
      <c r="DA317" s="152">
        <f t="shared" si="814"/>
        <v>78</v>
      </c>
      <c r="DB317" s="152">
        <f t="shared" si="814"/>
        <v>69</v>
      </c>
      <c r="DC317" s="152">
        <f t="shared" si="814"/>
        <v>45</v>
      </c>
      <c r="DD317" s="152">
        <f t="shared" si="814"/>
        <v>53</v>
      </c>
      <c r="DE317" s="152">
        <f t="shared" si="814"/>
        <v>50</v>
      </c>
      <c r="DF317" s="152">
        <f t="shared" si="814"/>
        <v>38</v>
      </c>
      <c r="DG317" s="152">
        <f t="shared" si="814"/>
        <v>56</v>
      </c>
      <c r="DH317" s="152">
        <f t="shared" si="814"/>
        <v>41</v>
      </c>
      <c r="DI317" s="152">
        <f t="shared" si="814"/>
        <v>30</v>
      </c>
      <c r="DJ317" s="152">
        <f t="shared" si="814"/>
        <v>44</v>
      </c>
      <c r="DK317" s="152">
        <f t="shared" si="814"/>
        <v>60</v>
      </c>
      <c r="DL317" s="152">
        <f t="shared" si="814"/>
        <v>38</v>
      </c>
      <c r="DM317" s="152">
        <f t="shared" si="814"/>
        <v>26</v>
      </c>
      <c r="DN317" s="152">
        <f t="shared" si="814"/>
        <v>40</v>
      </c>
      <c r="DO317" s="497"/>
      <c r="DP317" s="497"/>
      <c r="DQ317" s="152">
        <f t="shared" ref="DQ317:EY317" si="815">DQ308-DP308</f>
        <v>20</v>
      </c>
      <c r="DR317" s="152">
        <f t="shared" si="815"/>
        <v>18</v>
      </c>
      <c r="DS317" s="152">
        <f t="shared" si="815"/>
        <v>42</v>
      </c>
      <c r="DT317" s="152">
        <f t="shared" si="815"/>
        <v>23</v>
      </c>
      <c r="DU317" s="152">
        <f t="shared" si="815"/>
        <v>41</v>
      </c>
      <c r="DV317" s="152">
        <f t="shared" si="815"/>
        <v>25</v>
      </c>
      <c r="DW317" s="152">
        <f t="shared" si="815"/>
        <v>39</v>
      </c>
      <c r="DX317" s="152">
        <f t="shared" si="815"/>
        <v>28</v>
      </c>
      <c r="DY317" s="152">
        <f t="shared" si="815"/>
        <v>26</v>
      </c>
      <c r="DZ317" s="152">
        <f t="shared" si="815"/>
        <v>16</v>
      </c>
      <c r="EA317" s="152">
        <f t="shared" si="815"/>
        <v>17</v>
      </c>
      <c r="EB317" s="152">
        <f t="shared" si="815"/>
        <v>13</v>
      </c>
      <c r="EC317" s="152">
        <f t="shared" si="815"/>
        <v>7</v>
      </c>
      <c r="ED317" s="152">
        <f t="shared" si="815"/>
        <v>12</v>
      </c>
      <c r="EE317" s="152">
        <f t="shared" si="815"/>
        <v>4</v>
      </c>
      <c r="EF317" s="152">
        <f t="shared" si="815"/>
        <v>8</v>
      </c>
      <c r="EG317" s="152">
        <f t="shared" si="815"/>
        <v>33</v>
      </c>
      <c r="EH317" s="152">
        <f t="shared" si="815"/>
        <v>3</v>
      </c>
      <c r="EI317" s="152">
        <f t="shared" si="815"/>
        <v>14</v>
      </c>
      <c r="EJ317" s="152">
        <f t="shared" si="815"/>
        <v>6</v>
      </c>
      <c r="EK317" s="152">
        <f t="shared" si="815"/>
        <v>6</v>
      </c>
      <c r="EL317" s="152">
        <f t="shared" si="815"/>
        <v>3</v>
      </c>
      <c r="EM317" s="152">
        <f t="shared" si="815"/>
        <v>13</v>
      </c>
      <c r="EN317" s="152">
        <f t="shared" si="815"/>
        <v>4</v>
      </c>
      <c r="EO317" s="152">
        <f t="shared" si="815"/>
        <v>16</v>
      </c>
      <c r="EP317" s="152">
        <f t="shared" si="815"/>
        <v>3</v>
      </c>
      <c r="EQ317" s="152">
        <f t="shared" si="815"/>
        <v>7</v>
      </c>
      <c r="ER317" s="152">
        <f t="shared" si="815"/>
        <v>4</v>
      </c>
      <c r="ES317" s="152">
        <f t="shared" si="815"/>
        <v>2</v>
      </c>
      <c r="ET317" s="152">
        <f t="shared" si="815"/>
        <v>8</v>
      </c>
      <c r="EU317" s="152">
        <f t="shared" si="815"/>
        <v>1</v>
      </c>
      <c r="EV317" s="152">
        <f t="shared" si="815"/>
        <v>3</v>
      </c>
      <c r="EW317" s="152">
        <f t="shared" si="815"/>
        <v>0</v>
      </c>
      <c r="EX317" s="152">
        <f t="shared" si="815"/>
        <v>4</v>
      </c>
      <c r="EY317" s="152">
        <f t="shared" si="815"/>
        <v>1</v>
      </c>
      <c r="EZ317" s="5"/>
      <c r="FA317" s="5"/>
      <c r="FB317" s="5"/>
    </row>
    <row r="318" spans="1:158" s="144" customFormat="1" x14ac:dyDescent="0.25">
      <c r="A318" s="5"/>
      <c r="B318" s="5"/>
      <c r="C318" s="5" t="s">
        <v>140</v>
      </c>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16">
        <f t="shared" ref="AY318" si="816">IF(AY315=0,0,AY317/AY315)</f>
        <v>0.26666666666666666</v>
      </c>
      <c r="AZ318" s="16">
        <f t="shared" ref="AZ318" si="817">IF(AZ315=0,0,AZ317/AZ315)</f>
        <v>0.22222222222222221</v>
      </c>
      <c r="BA318" s="16">
        <f t="shared" ref="BA318" si="818">IF(BA315=0,0,BA317/BA315)</f>
        <v>6.0606060606060608E-2</v>
      </c>
      <c r="BB318" s="16">
        <f>IF(BB315=0,0,BB317/BB315)</f>
        <v>0.21428571428571427</v>
      </c>
      <c r="BC318" s="7"/>
      <c r="BD318" s="7"/>
      <c r="BE318" s="7"/>
      <c r="BF318" s="7"/>
      <c r="BG318" s="7"/>
      <c r="BH318" s="7"/>
      <c r="BI318" s="7"/>
      <c r="BJ318" s="7"/>
      <c r="BK318" s="7"/>
      <c r="BL318" s="7"/>
      <c r="BM318" s="16">
        <f t="shared" ref="BM318:CL318" si="819">IF(BM315=0,0,BM317/BM315)</f>
        <v>8.0808080808080815E-2</v>
      </c>
      <c r="BN318" s="16">
        <f t="shared" si="819"/>
        <v>9.6605744125326368E-2</v>
      </c>
      <c r="BO318" s="16">
        <f t="shared" si="819"/>
        <v>9.3023255813953487E-2</v>
      </c>
      <c r="BP318" s="16">
        <f t="shared" si="819"/>
        <v>0.11409395973154363</v>
      </c>
      <c r="BQ318" s="16">
        <f t="shared" si="819"/>
        <v>0.18014705882352941</v>
      </c>
      <c r="BR318" s="16">
        <f t="shared" si="819"/>
        <v>0.11590296495956873</v>
      </c>
      <c r="BS318" s="16">
        <f t="shared" si="819"/>
        <v>0.23976608187134502</v>
      </c>
      <c r="BT318" s="16">
        <f t="shared" si="819"/>
        <v>0.15406976744186046</v>
      </c>
      <c r="BU318" s="16">
        <f t="shared" si="819"/>
        <v>0.18230088495575222</v>
      </c>
      <c r="BV318" s="16">
        <f t="shared" si="819"/>
        <v>0.18930957683741648</v>
      </c>
      <c r="BW318" s="16">
        <f t="shared" si="819"/>
        <v>0.20766773162939298</v>
      </c>
      <c r="BX318" s="16">
        <f t="shared" si="819"/>
        <v>0.18467583497053044</v>
      </c>
      <c r="BY318" s="16">
        <f t="shared" si="819"/>
        <v>0.20132743362831859</v>
      </c>
      <c r="BZ318" s="16">
        <f t="shared" si="819"/>
        <v>0.27165354330708663</v>
      </c>
      <c r="CA318" s="16">
        <f t="shared" si="819"/>
        <v>0.23205741626794257</v>
      </c>
      <c r="CB318" s="16">
        <f t="shared" si="819"/>
        <v>0.20689655172413793</v>
      </c>
      <c r="CC318" s="16">
        <f t="shared" si="819"/>
        <v>0.215962441314554</v>
      </c>
      <c r="CD318" s="16">
        <f t="shared" si="819"/>
        <v>0.13947696139476962</v>
      </c>
      <c r="CE318" s="16">
        <f t="shared" si="819"/>
        <v>0.16864295125164691</v>
      </c>
      <c r="CF318" s="16">
        <f t="shared" si="819"/>
        <v>0.20506912442396313</v>
      </c>
      <c r="CG318" s="16">
        <f t="shared" si="819"/>
        <v>0.17511520737327188</v>
      </c>
      <c r="CH318" s="16">
        <f t="shared" si="819"/>
        <v>0.18398268398268397</v>
      </c>
      <c r="CI318" s="16">
        <f t="shared" si="819"/>
        <v>0.20970537261698441</v>
      </c>
      <c r="CJ318" s="16">
        <f t="shared" si="819"/>
        <v>0.198943661971831</v>
      </c>
      <c r="CK318" s="16">
        <f t="shared" si="819"/>
        <v>0.17452229299363056</v>
      </c>
      <c r="CL318" s="16">
        <f t="shared" si="819"/>
        <v>0.20441988950276244</v>
      </c>
      <c r="CM318" s="16">
        <f>IF(CM315=0,0,CM317/CM315)</f>
        <v>0.2145748987854251</v>
      </c>
      <c r="CN318" s="7"/>
      <c r="CO318" s="7"/>
      <c r="CP318" s="7"/>
      <c r="CQ318" s="16">
        <f t="shared" ref="CQ318:CR318" si="820">IF(CQ315=0,0,CQ317/CQ315)</f>
        <v>0.1655011655011655</v>
      </c>
      <c r="CR318" s="16">
        <f t="shared" si="820"/>
        <v>0.16666666666666666</v>
      </c>
      <c r="CS318" s="16">
        <f>IF(CS315=0,0,CS317/CS315)</f>
        <v>0.13098236775818639</v>
      </c>
      <c r="CT318" s="16">
        <f>IF(CT315=0,0,CT317/CT315)</f>
        <v>0.119533527696793</v>
      </c>
      <c r="CU318" s="16">
        <f>IF(CU315=0,0,CU317/CU315)</f>
        <v>0.11055276381909548</v>
      </c>
      <c r="CV318" s="7"/>
      <c r="CW318" s="7"/>
      <c r="CX318" s="7"/>
      <c r="CY318" s="7"/>
      <c r="CZ318" s="16">
        <f t="shared" ref="CZ318:DE318" si="821">IF(CZ315=0,0,CZ317/CZ315)</f>
        <v>6.2977099236641215E-2</v>
      </c>
      <c r="DA318" s="16">
        <f t="shared" si="821"/>
        <v>8.1589958158995821E-2</v>
      </c>
      <c r="DB318" s="16">
        <f t="shared" si="821"/>
        <v>6.2556663644605617E-2</v>
      </c>
      <c r="DC318" s="16">
        <f t="shared" si="821"/>
        <v>5.3066037735849059E-2</v>
      </c>
      <c r="DD318" s="16">
        <f t="shared" si="821"/>
        <v>5.190989226248776E-2</v>
      </c>
      <c r="DE318" s="16">
        <f t="shared" si="821"/>
        <v>4.743833017077799E-2</v>
      </c>
      <c r="DF318" s="16">
        <f t="shared" ref="DF318:DG318" si="822">IF(DF315=0,0,DF317/DF315)</f>
        <v>3.1613976705490848E-2</v>
      </c>
      <c r="DG318" s="16">
        <f t="shared" si="822"/>
        <v>5.2930056710775046E-2</v>
      </c>
      <c r="DH318" s="16">
        <f t="shared" ref="DH318:DI318" si="823">IF(DH315=0,0,DH317/DH315)</f>
        <v>4.2575285565939772E-2</v>
      </c>
      <c r="DI318" s="16">
        <f t="shared" si="823"/>
        <v>3.7220843672456573E-2</v>
      </c>
      <c r="DJ318" s="16">
        <f t="shared" ref="DJ318:DK318" si="824">IF(DJ315=0,0,DJ317/DJ315)</f>
        <v>6.25E-2</v>
      </c>
      <c r="DK318" s="16">
        <f t="shared" si="824"/>
        <v>5.6764427625354781E-2</v>
      </c>
      <c r="DL318" s="16">
        <f t="shared" ref="DL318:DM318" si="825">IF(DL315=0,0,DL317/DL315)</f>
        <v>3.7218413320274243E-2</v>
      </c>
      <c r="DM318" s="16">
        <f t="shared" si="825"/>
        <v>2.6026026026026026E-2</v>
      </c>
      <c r="DN318" s="16">
        <f t="shared" ref="DN318" si="826">IF(DN315=0,0,DN317/DN315)</f>
        <v>3.6101083032490974E-2</v>
      </c>
      <c r="DO318" s="17"/>
      <c r="DP318" s="497"/>
      <c r="DQ318" s="16">
        <f t="shared" ref="DQ318:DR318" si="827">IF(DQ315=0,0,DQ317/DQ315)</f>
        <v>3.0211480362537766E-2</v>
      </c>
      <c r="DR318" s="16">
        <f t="shared" si="827"/>
        <v>2.0224719101123594E-2</v>
      </c>
      <c r="DS318" s="16">
        <f t="shared" ref="DS318:DT318" si="828">IF(DS315=0,0,DS317/DS315)</f>
        <v>3.8745387453874541E-2</v>
      </c>
      <c r="DT318" s="16">
        <f t="shared" si="828"/>
        <v>1.9524617996604415E-2</v>
      </c>
      <c r="DU318" s="16">
        <f t="shared" ref="DU318:DV318" si="829">IF(DU315=0,0,DU317/DU315)</f>
        <v>3.4657650042265425E-2</v>
      </c>
      <c r="DV318" s="16">
        <f t="shared" si="829"/>
        <v>2.3148148148148147E-2</v>
      </c>
      <c r="DW318" s="16">
        <f t="shared" ref="DW318:DX318" si="830">IF(DW315=0,0,DW317/DW315)</f>
        <v>4.6044864226682407E-2</v>
      </c>
      <c r="DX318" s="16">
        <f t="shared" si="830"/>
        <v>4.0756914119359534E-2</v>
      </c>
      <c r="DY318" s="16">
        <f t="shared" ref="DY318:DZ318" si="831">IF(DY315=0,0,DY317/DY315)</f>
        <v>3.0769230769230771E-2</v>
      </c>
      <c r="DZ318" s="16">
        <f t="shared" si="831"/>
        <v>1.499531396438613E-2</v>
      </c>
      <c r="EA318" s="16">
        <f t="shared" ref="EA318:EB318" si="832">IF(EA315=0,0,EA317/EA315)</f>
        <v>1.569713758079409E-2</v>
      </c>
      <c r="EB318" s="16">
        <f t="shared" si="832"/>
        <v>1.5312131919905771E-2</v>
      </c>
      <c r="EC318" s="16">
        <f t="shared" ref="EC318:ED318" si="833">IF(EC315=0,0,EC317/EC315)</f>
        <v>7.575757575757576E-3</v>
      </c>
      <c r="ED318" s="16">
        <f t="shared" si="833"/>
        <v>1.4563106796116505E-2</v>
      </c>
      <c r="EE318" s="16">
        <f t="shared" ref="EE318:EF318" si="834">IF(EE315=0,0,EE317/EE315)</f>
        <v>6.8610634648370496E-3</v>
      </c>
      <c r="EF318" s="16">
        <f t="shared" si="834"/>
        <v>9.0090090090090089E-3</v>
      </c>
      <c r="EG318" s="16">
        <f t="shared" ref="EG318:EH318" si="835">IF(EG315=0,0,EG317/EG315)</f>
        <v>2.5056947608200455E-2</v>
      </c>
      <c r="EH318" s="16">
        <f t="shared" si="835"/>
        <v>2.7322404371584699E-3</v>
      </c>
      <c r="EI318" s="16">
        <f t="shared" ref="EI318:EJ318" si="836">IF(EI315=0,0,EI317/EI315)</f>
        <v>1.2500000000000001E-2</v>
      </c>
      <c r="EJ318" s="16">
        <f t="shared" si="836"/>
        <v>6.6740823136818691E-3</v>
      </c>
      <c r="EK318" s="16">
        <f t="shared" ref="EK318:EL318" si="837">IF(EK315=0,0,EK317/EK315)</f>
        <v>6.2565172054223151E-3</v>
      </c>
      <c r="EL318" s="16">
        <f t="shared" si="837"/>
        <v>4.2735042735042739E-3</v>
      </c>
      <c r="EM318" s="16">
        <f t="shared" ref="EM318:EN318" si="838">IF(EM315=0,0,EM317/EM315)</f>
        <v>1.5643802647412757E-2</v>
      </c>
      <c r="EN318" s="16">
        <f t="shared" si="838"/>
        <v>3.3755274261603376E-3</v>
      </c>
      <c r="EO318" s="16">
        <f t="shared" ref="EO318:EP318" si="839">IF(EO315=0,0,EO317/EO315)</f>
        <v>1.8058690744920992E-2</v>
      </c>
      <c r="EP318" s="16">
        <f t="shared" si="839"/>
        <v>3.015075376884422E-3</v>
      </c>
      <c r="EQ318" s="16">
        <f t="shared" ref="EQ318:ER318" si="840">IF(EQ315=0,0,EQ317/EQ315)</f>
        <v>9.3457943925233638E-3</v>
      </c>
      <c r="ER318" s="16">
        <f t="shared" si="840"/>
        <v>5.5555555555555558E-3</v>
      </c>
      <c r="ES318" s="16">
        <f t="shared" ref="ES318:ET318" si="841">IF(ES315=0,0,ES317/ES315)</f>
        <v>3.0769230769230769E-3</v>
      </c>
      <c r="ET318" s="16">
        <f t="shared" si="841"/>
        <v>7.91295746785361E-3</v>
      </c>
      <c r="EU318" s="16">
        <f t="shared" ref="EU318:EV318" si="842">IF(EU315=0,0,EU317/EU315)</f>
        <v>9.7370983446932818E-4</v>
      </c>
      <c r="EV318" s="16">
        <f t="shared" si="842"/>
        <v>3.6945812807881772E-3</v>
      </c>
      <c r="EW318" s="16">
        <f t="shared" ref="EW318:EX318" si="843">IF(EW315=0,0,EW317/EW315)</f>
        <v>0</v>
      </c>
      <c r="EX318" s="16">
        <f t="shared" si="843"/>
        <v>5.0000000000000001E-3</v>
      </c>
      <c r="EY318" s="16">
        <f t="shared" ref="EY318" si="844">IF(EY315=0,0,EY317/EY315)</f>
        <v>2.1834061135371178E-3</v>
      </c>
      <c r="EZ318" s="5"/>
      <c r="FA318" s="5"/>
      <c r="FB318" s="5"/>
    </row>
    <row r="319" spans="1:158" s="144" customFormat="1" x14ac:dyDescent="0.25">
      <c r="A319" s="5"/>
      <c r="B319" s="5"/>
      <c r="C319" s="5" t="s">
        <v>165</v>
      </c>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16">
        <f>AM309/AM308</f>
        <v>0</v>
      </c>
      <c r="AN319" s="16">
        <f t="shared" ref="AN319:CR319" si="845">AN309/AN308</f>
        <v>0</v>
      </c>
      <c r="AO319" s="16">
        <f t="shared" si="845"/>
        <v>0</v>
      </c>
      <c r="AP319" s="16">
        <f t="shared" si="845"/>
        <v>0</v>
      </c>
      <c r="AQ319" s="16">
        <f t="shared" si="845"/>
        <v>0</v>
      </c>
      <c r="AR319" s="16">
        <f t="shared" si="845"/>
        <v>0</v>
      </c>
      <c r="AS319" s="16">
        <f t="shared" si="845"/>
        <v>0</v>
      </c>
      <c r="AT319" s="16">
        <f t="shared" si="845"/>
        <v>0</v>
      </c>
      <c r="AU319" s="16">
        <f t="shared" si="845"/>
        <v>0</v>
      </c>
      <c r="AV319" s="16">
        <f t="shared" si="845"/>
        <v>0</v>
      </c>
      <c r="AW319" s="16">
        <f t="shared" si="845"/>
        <v>0</v>
      </c>
      <c r="AX319" s="16">
        <f t="shared" si="845"/>
        <v>0</v>
      </c>
      <c r="AY319" s="16">
        <f t="shared" si="845"/>
        <v>0</v>
      </c>
      <c r="AZ319" s="16">
        <f t="shared" si="845"/>
        <v>0</v>
      </c>
      <c r="BA319" s="16">
        <f t="shared" si="845"/>
        <v>0</v>
      </c>
      <c r="BB319" s="16">
        <f t="shared" si="845"/>
        <v>0</v>
      </c>
      <c r="BC319" s="16">
        <f t="shared" si="845"/>
        <v>0</v>
      </c>
      <c r="BD319" s="16">
        <f t="shared" si="845"/>
        <v>0</v>
      </c>
      <c r="BE319" s="16">
        <f t="shared" si="845"/>
        <v>0</v>
      </c>
      <c r="BF319" s="16">
        <f t="shared" si="845"/>
        <v>0</v>
      </c>
      <c r="BG319" s="16">
        <f t="shared" si="845"/>
        <v>0</v>
      </c>
      <c r="BH319" s="16">
        <f t="shared" si="845"/>
        <v>1.2987012987012988E-2</v>
      </c>
      <c r="BI319" s="16">
        <f t="shared" si="845"/>
        <v>1.1627906976744186E-2</v>
      </c>
      <c r="BJ319" s="16">
        <f t="shared" si="845"/>
        <v>9.2592592592592587E-3</v>
      </c>
      <c r="BK319" s="16">
        <f t="shared" si="845"/>
        <v>1.5625E-2</v>
      </c>
      <c r="BL319" s="16">
        <f t="shared" si="845"/>
        <v>1.3513513513513514E-2</v>
      </c>
      <c r="BM319" s="16">
        <f t="shared" si="845"/>
        <v>2.3255813953488372E-2</v>
      </c>
      <c r="BN319" s="16">
        <f t="shared" si="845"/>
        <v>3.3492822966507178E-2</v>
      </c>
      <c r="BO319" s="16">
        <f t="shared" si="845"/>
        <v>4.1493775933609957E-2</v>
      </c>
      <c r="BP319" s="16">
        <f t="shared" si="845"/>
        <v>4.7272727272727272E-2</v>
      </c>
      <c r="BQ319" s="16">
        <f t="shared" si="845"/>
        <v>4.6296296296296294E-2</v>
      </c>
      <c r="BR319" s="16">
        <f t="shared" si="845"/>
        <v>5.1219512195121948E-2</v>
      </c>
      <c r="BS319" s="16">
        <f t="shared" si="845"/>
        <v>4.1275797373358347E-2</v>
      </c>
      <c r="BT319" s="16">
        <f t="shared" si="845"/>
        <v>4.778156996587031E-2</v>
      </c>
      <c r="BU319" s="16">
        <f t="shared" si="845"/>
        <v>4.3541364296081277E-2</v>
      </c>
      <c r="BV319" s="16">
        <f t="shared" si="845"/>
        <v>4.6511627906976744E-2</v>
      </c>
      <c r="BW319" s="16">
        <f t="shared" si="845"/>
        <v>5.3097345132743362E-2</v>
      </c>
      <c r="BX319" s="16">
        <f t="shared" si="845"/>
        <v>5.6112224448897796E-2</v>
      </c>
      <c r="BY319" s="16">
        <f t="shared" si="845"/>
        <v>5.7851239669421489E-2</v>
      </c>
      <c r="BZ319" s="16">
        <f t="shared" si="845"/>
        <v>6.0449050086355788E-2</v>
      </c>
      <c r="CA319" s="16">
        <f t="shared" si="845"/>
        <v>5.8167330677290838E-2</v>
      </c>
      <c r="CB319" s="16">
        <f t="shared" si="845"/>
        <v>5.8252427184466021E-2</v>
      </c>
      <c r="CC319" s="16">
        <f t="shared" si="845"/>
        <v>5.5517941773865945E-2</v>
      </c>
      <c r="CD319" s="16">
        <f t="shared" si="845"/>
        <v>5.7898049087476401E-2</v>
      </c>
      <c r="CE319" s="16">
        <f t="shared" si="845"/>
        <v>6.2317996505532908E-2</v>
      </c>
      <c r="CF319" s="16">
        <f t="shared" si="845"/>
        <v>6.533776301218161E-2</v>
      </c>
      <c r="CG319" s="16">
        <f t="shared" si="845"/>
        <v>6.5887353878852278E-2</v>
      </c>
      <c r="CH319" s="16">
        <f t="shared" si="845"/>
        <v>6.8124046771733601E-2</v>
      </c>
      <c r="CI319" s="16">
        <f t="shared" si="845"/>
        <v>6.7049808429118771E-2</v>
      </c>
      <c r="CJ319" s="16">
        <f t="shared" si="845"/>
        <v>7.1785552021808266E-2</v>
      </c>
      <c r="CK319" s="16">
        <f t="shared" si="845"/>
        <v>7.5278015397775871E-2</v>
      </c>
      <c r="CL319" s="16">
        <f t="shared" si="845"/>
        <v>7.7634754625905064E-2</v>
      </c>
      <c r="CM319" s="16">
        <f t="shared" si="845"/>
        <v>7.3345935727788275E-2</v>
      </c>
      <c r="CN319" s="16">
        <f t="shared" si="845"/>
        <v>7.587976539589443E-2</v>
      </c>
      <c r="CO319" s="16">
        <f t="shared" si="845"/>
        <v>7.8317621464829582E-2</v>
      </c>
      <c r="CP319" s="16">
        <f t="shared" si="845"/>
        <v>8.6986778009742513E-2</v>
      </c>
      <c r="CQ319" s="16">
        <f t="shared" si="845"/>
        <v>8.7201591511936336E-2</v>
      </c>
      <c r="CR319" s="16">
        <f t="shared" si="845"/>
        <v>8.9045483664317748E-2</v>
      </c>
      <c r="CS319" s="16">
        <f t="shared" ref="CS319:CX319" si="846">CS309/CS308</f>
        <v>9.1134531928084309E-2</v>
      </c>
      <c r="CT319" s="16">
        <f t="shared" si="846"/>
        <v>9.0386940749697706E-2</v>
      </c>
      <c r="CU319" s="16">
        <f t="shared" si="846"/>
        <v>9.1582691167753402E-2</v>
      </c>
      <c r="CV319" s="16">
        <f t="shared" si="846"/>
        <v>9.6537558685446015E-2</v>
      </c>
      <c r="CW319" s="16">
        <f t="shared" si="846"/>
        <v>9.7603234190008659E-2</v>
      </c>
      <c r="CX319" s="16">
        <f t="shared" si="846"/>
        <v>9.8133484162895926E-2</v>
      </c>
      <c r="CY319" s="16">
        <f t="shared" ref="CY319" si="847">CY309/CY308</f>
        <v>0.10074523875241513</v>
      </c>
      <c r="CZ319" s="16">
        <f t="shared" ref="CZ319:DE319" si="848">CZ309/CZ308</f>
        <v>0.10192464082407156</v>
      </c>
      <c r="DA319" s="16">
        <f t="shared" si="848"/>
        <v>0.10114149190337138</v>
      </c>
      <c r="DB319" s="16">
        <f t="shared" si="848"/>
        <v>0.10088633993743483</v>
      </c>
      <c r="DC319" s="16">
        <f t="shared" si="848"/>
        <v>0.1040968822468436</v>
      </c>
      <c r="DD319" s="16">
        <f t="shared" si="848"/>
        <v>0.10625317742755465</v>
      </c>
      <c r="DE319" s="16">
        <f t="shared" si="848"/>
        <v>0.10592369477911646</v>
      </c>
      <c r="DF319" s="16">
        <f t="shared" ref="DF319:DG319" si="849">DF309/DF308</f>
        <v>0.10616608652411735</v>
      </c>
      <c r="DG319" s="16">
        <f t="shared" si="849"/>
        <v>0.10544384502206965</v>
      </c>
      <c r="DH319" s="16">
        <f t="shared" ref="DH319:DI319" si="850">DH309/DH308</f>
        <v>0.1056081573197378</v>
      </c>
      <c r="DI319" s="16">
        <f t="shared" si="850"/>
        <v>0.10556760665220535</v>
      </c>
      <c r="DJ319" s="16">
        <f t="shared" ref="DJ319:DK319" si="851">DJ309/DJ308</f>
        <v>0.10660624850942046</v>
      </c>
      <c r="DK319" s="16">
        <f t="shared" si="851"/>
        <v>0.10557253703268281</v>
      </c>
      <c r="DL319" s="16">
        <f t="shared" ref="DL319:DM319" si="852">DL309/DL308</f>
        <v>0.10580284316010254</v>
      </c>
      <c r="DM319" s="16">
        <f t="shared" si="852"/>
        <v>0.10864025943942553</v>
      </c>
      <c r="DN319" s="16">
        <f t="shared" ref="DN319" si="853">DN309/DN308</f>
        <v>0.10856093642414505</v>
      </c>
      <c r="DO319" s="17"/>
      <c r="DP319" s="16">
        <f>DP309/DP308</f>
        <v>0.10952056350829358</v>
      </c>
      <c r="DQ319" s="16">
        <f t="shared" ref="DQ319:DR319" si="854">DQ309/DQ308</f>
        <v>0.11060845962451935</v>
      </c>
      <c r="DR319" s="16">
        <f t="shared" si="854"/>
        <v>0.11128632574904258</v>
      </c>
      <c r="DS319" s="16">
        <f t="shared" ref="DS319:DT319" si="855">DS309/DS308</f>
        <v>0.11180540058022763</v>
      </c>
      <c r="DT319" s="16">
        <f t="shared" si="855"/>
        <v>0.11190053285968028</v>
      </c>
      <c r="DU319" s="16">
        <f t="shared" ref="DU319:DV319" si="856">DU309/DU308</f>
        <v>0.1111111111111111</v>
      </c>
      <c r="DV319" s="16">
        <f t="shared" si="856"/>
        <v>0.11072210065645514</v>
      </c>
      <c r="DW319" s="16">
        <f t="shared" ref="DW319:DX319" si="857">DW309/DW308</f>
        <v>0.11152093729659363</v>
      </c>
      <c r="DX319" s="16">
        <f t="shared" si="857"/>
        <v>0.11084753073107613</v>
      </c>
      <c r="DY319" s="16">
        <f t="shared" ref="DY319:DZ319" si="858">DY309/DY308</f>
        <v>0.11065837443705769</v>
      </c>
      <c r="DZ319" s="16">
        <f t="shared" si="858"/>
        <v>0.1107074161145544</v>
      </c>
      <c r="EA319" s="16">
        <f t="shared" ref="EA319:EB319" si="859">EA309/EA308</f>
        <v>0.11094548551959114</v>
      </c>
      <c r="EB319" s="16">
        <f t="shared" si="859"/>
        <v>0.11085156084094287</v>
      </c>
      <c r="EC319" s="16">
        <f t="shared" ref="EC319:ED319" si="860">EC309/EC308</f>
        <v>0.11089906700593724</v>
      </c>
      <c r="ED319" s="16">
        <f t="shared" si="860"/>
        <v>0.11082910321489002</v>
      </c>
      <c r="EE319" s="16">
        <f t="shared" ref="EE319:EF319" si="861">EE309/EE308</f>
        <v>0.11115807269653423</v>
      </c>
      <c r="EF319" s="16">
        <f t="shared" si="861"/>
        <v>0.11265822784810127</v>
      </c>
      <c r="EG319" s="16">
        <f t="shared" ref="EG319:EH319" si="862">EG309/EG308</f>
        <v>0.11208883301906558</v>
      </c>
      <c r="EH319" s="16">
        <f t="shared" si="862"/>
        <v>0.11222780569514237</v>
      </c>
      <c r="EI319" s="16">
        <f t="shared" ref="EI319:EJ319" si="863">EI309/EI308</f>
        <v>0.11210855949895616</v>
      </c>
      <c r="EJ319" s="16">
        <f t="shared" si="863"/>
        <v>0.11196830692243537</v>
      </c>
      <c r="EK319" s="16">
        <f t="shared" ref="EK319:EL319" si="864">EK309/EK308</f>
        <v>0.11182840483132028</v>
      </c>
      <c r="EL319" s="16">
        <f t="shared" si="864"/>
        <v>0.11175858480749219</v>
      </c>
      <c r="EM319" s="16">
        <f t="shared" ref="EM319:EN319" si="865">EM309/EM308</f>
        <v>0.11145703611457036</v>
      </c>
      <c r="EN319" s="16">
        <f t="shared" si="865"/>
        <v>0.11157196184155951</v>
      </c>
      <c r="EO319" s="16">
        <f t="shared" ref="EO319:EP319" si="866">EO309/EO308</f>
        <v>0.11140967341876809</v>
      </c>
      <c r="EP319" s="16">
        <f t="shared" si="866"/>
        <v>0.11175376988225573</v>
      </c>
      <c r="EQ319" s="16">
        <f t="shared" ref="EQ319:ER319" si="867">EQ309/EQ308</f>
        <v>0.11159240924092409</v>
      </c>
      <c r="ER319" s="16">
        <f t="shared" si="867"/>
        <v>0.11150041220115417</v>
      </c>
      <c r="ES319" s="16">
        <f t="shared" ref="ES319:ET319" si="868">ES309/ES308</f>
        <v>0.11166048619695097</v>
      </c>
      <c r="ET319" s="16">
        <f t="shared" si="868"/>
        <v>0.11168243521184698</v>
      </c>
      <c r="EU319" s="16">
        <f t="shared" ref="EU319:EV319" si="869">EU309/EU308</f>
        <v>0.11165946946329426</v>
      </c>
      <c r="EV319" s="16">
        <f t="shared" si="869"/>
        <v>0.11179613645704892</v>
      </c>
      <c r="EW319" s="16">
        <f t="shared" ref="EW319:EX319" si="870">EW309/EW308</f>
        <v>0.11200164406083025</v>
      </c>
      <c r="EX319" s="16">
        <f t="shared" si="870"/>
        <v>0.11190965092402463</v>
      </c>
      <c r="EY319" s="16">
        <f t="shared" ref="EY319" si="871">EY309/EY308</f>
        <v>0.11188667624717717</v>
      </c>
      <c r="EZ319" s="5"/>
      <c r="FA319" s="5"/>
      <c r="FB319" s="5"/>
    </row>
    <row r="320" spans="1:158" s="41" customFormat="1" x14ac:dyDescent="0.25">
      <c r="A320" s="67"/>
      <c r="B320" s="67"/>
      <c r="C320" s="5" t="s">
        <v>252</v>
      </c>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152">
        <f t="shared" ref="AM320:CR320" si="872">AM309-AL309</f>
        <v>0</v>
      </c>
      <c r="AN320" s="152">
        <f t="shared" si="872"/>
        <v>0</v>
      </c>
      <c r="AO320" s="152">
        <f t="shared" si="872"/>
        <v>0</v>
      </c>
      <c r="AP320" s="152">
        <f t="shared" si="872"/>
        <v>0</v>
      </c>
      <c r="AQ320" s="152">
        <f t="shared" si="872"/>
        <v>0</v>
      </c>
      <c r="AR320" s="152">
        <f t="shared" si="872"/>
        <v>0</v>
      </c>
      <c r="AS320" s="152">
        <f t="shared" si="872"/>
        <v>0</v>
      </c>
      <c r="AT320" s="152">
        <f t="shared" si="872"/>
        <v>0</v>
      </c>
      <c r="AU320" s="152">
        <f t="shared" si="872"/>
        <v>0</v>
      </c>
      <c r="AV320" s="152">
        <f t="shared" si="872"/>
        <v>0</v>
      </c>
      <c r="AW320" s="152">
        <f t="shared" si="872"/>
        <v>0</v>
      </c>
      <c r="AX320" s="152">
        <f t="shared" si="872"/>
        <v>0</v>
      </c>
      <c r="AY320" s="152">
        <f t="shared" si="872"/>
        <v>0</v>
      </c>
      <c r="AZ320" s="152">
        <f t="shared" si="872"/>
        <v>0</v>
      </c>
      <c r="BA320" s="152">
        <f t="shared" si="872"/>
        <v>0</v>
      </c>
      <c r="BB320" s="152">
        <f t="shared" si="872"/>
        <v>0</v>
      </c>
      <c r="BC320" s="152">
        <f t="shared" si="872"/>
        <v>0</v>
      </c>
      <c r="BD320" s="152">
        <f t="shared" si="872"/>
        <v>0</v>
      </c>
      <c r="BE320" s="152">
        <f t="shared" si="872"/>
        <v>0</v>
      </c>
      <c r="BF320" s="152">
        <f t="shared" si="872"/>
        <v>0</v>
      </c>
      <c r="BG320" s="152">
        <f t="shared" si="872"/>
        <v>0</v>
      </c>
      <c r="BH320" s="152">
        <f t="shared" si="872"/>
        <v>1</v>
      </c>
      <c r="BI320" s="152">
        <f t="shared" si="872"/>
        <v>0</v>
      </c>
      <c r="BJ320" s="152">
        <f t="shared" si="872"/>
        <v>0</v>
      </c>
      <c r="BK320" s="152">
        <f t="shared" si="872"/>
        <v>1</v>
      </c>
      <c r="BL320" s="152">
        <f t="shared" si="872"/>
        <v>0</v>
      </c>
      <c r="BM320" s="152">
        <f t="shared" si="872"/>
        <v>2</v>
      </c>
      <c r="BN320" s="152">
        <f t="shared" si="872"/>
        <v>3</v>
      </c>
      <c r="BO320" s="152">
        <f t="shared" si="872"/>
        <v>3</v>
      </c>
      <c r="BP320" s="152">
        <f t="shared" si="872"/>
        <v>3</v>
      </c>
      <c r="BQ320" s="152">
        <f t="shared" si="872"/>
        <v>2</v>
      </c>
      <c r="BR320" s="152">
        <f t="shared" si="872"/>
        <v>6</v>
      </c>
      <c r="BS320" s="152">
        <f t="shared" si="872"/>
        <v>1</v>
      </c>
      <c r="BT320" s="152">
        <f t="shared" si="872"/>
        <v>6</v>
      </c>
      <c r="BU320" s="152">
        <f t="shared" si="872"/>
        <v>2</v>
      </c>
      <c r="BV320" s="152">
        <f t="shared" si="872"/>
        <v>6</v>
      </c>
      <c r="BW320" s="152">
        <f t="shared" si="872"/>
        <v>12</v>
      </c>
      <c r="BX320" s="152">
        <f t="shared" si="872"/>
        <v>8</v>
      </c>
      <c r="BY320" s="152">
        <f t="shared" si="872"/>
        <v>7</v>
      </c>
      <c r="BZ320" s="152">
        <f t="shared" si="872"/>
        <v>7</v>
      </c>
      <c r="CA320" s="152">
        <f>CA309-BZ309</f>
        <v>3</v>
      </c>
      <c r="CB320" s="152">
        <f t="shared" si="872"/>
        <v>5</v>
      </c>
      <c r="CC320" s="152">
        <f t="shared" si="872"/>
        <v>4</v>
      </c>
      <c r="CD320" s="152">
        <f t="shared" si="872"/>
        <v>10</v>
      </c>
      <c r="CE320" s="152">
        <f t="shared" si="872"/>
        <v>15</v>
      </c>
      <c r="CF320" s="152">
        <f t="shared" si="872"/>
        <v>11</v>
      </c>
      <c r="CG320" s="152">
        <f t="shared" si="872"/>
        <v>6</v>
      </c>
      <c r="CH320" s="152">
        <f t="shared" si="872"/>
        <v>10</v>
      </c>
      <c r="CI320" s="152">
        <f t="shared" si="872"/>
        <v>6</v>
      </c>
      <c r="CJ320" s="152">
        <f t="shared" si="872"/>
        <v>18</v>
      </c>
      <c r="CK320" s="152">
        <f t="shared" si="872"/>
        <v>18</v>
      </c>
      <c r="CL320" s="152">
        <f t="shared" si="872"/>
        <v>17</v>
      </c>
      <c r="CM320" s="152">
        <f t="shared" si="872"/>
        <v>1</v>
      </c>
      <c r="CN320" s="152">
        <f t="shared" si="872"/>
        <v>13</v>
      </c>
      <c r="CO320" s="152">
        <f t="shared" si="872"/>
        <v>9</v>
      </c>
      <c r="CP320" s="152">
        <f t="shared" si="872"/>
        <v>34</v>
      </c>
      <c r="CQ320" s="152">
        <f t="shared" si="872"/>
        <v>13</v>
      </c>
      <c r="CR320" s="152">
        <f t="shared" si="872"/>
        <v>15</v>
      </c>
      <c r="CS320" s="152">
        <f t="shared" ref="CS320:CY320" si="873">CS309-CR309</f>
        <v>16</v>
      </c>
      <c r="CT320" s="152">
        <f t="shared" si="873"/>
        <v>5</v>
      </c>
      <c r="CU320" s="152">
        <f t="shared" si="873"/>
        <v>10</v>
      </c>
      <c r="CV320" s="152">
        <f t="shared" si="873"/>
        <v>20</v>
      </c>
      <c r="CW320" s="152">
        <f t="shared" si="873"/>
        <v>9</v>
      </c>
      <c r="CX320" s="152">
        <f t="shared" si="873"/>
        <v>9</v>
      </c>
      <c r="CY320" s="152">
        <f t="shared" si="873"/>
        <v>18</v>
      </c>
      <c r="CZ320" s="152">
        <f t="shared" ref="CZ320:EY320" si="874">CZ309-CY309</f>
        <v>11</v>
      </c>
      <c r="DA320" s="152">
        <f t="shared" si="874"/>
        <v>5</v>
      </c>
      <c r="DB320" s="152">
        <f t="shared" si="874"/>
        <v>6</v>
      </c>
      <c r="DC320" s="152">
        <f t="shared" si="874"/>
        <v>17</v>
      </c>
      <c r="DD320" s="152">
        <f t="shared" si="874"/>
        <v>14</v>
      </c>
      <c r="DE320" s="152">
        <f t="shared" si="874"/>
        <v>4</v>
      </c>
      <c r="DF320" s="152">
        <f t="shared" si="874"/>
        <v>5</v>
      </c>
      <c r="DG320" s="152">
        <f t="shared" si="874"/>
        <v>3</v>
      </c>
      <c r="DH320" s="152">
        <f t="shared" si="874"/>
        <v>5</v>
      </c>
      <c r="DI320" s="152">
        <f t="shared" si="874"/>
        <v>3</v>
      </c>
      <c r="DJ320" s="152">
        <f t="shared" si="874"/>
        <v>9</v>
      </c>
      <c r="DK320" s="152">
        <f t="shared" si="874"/>
        <v>2</v>
      </c>
      <c r="DL320" s="152">
        <f t="shared" si="874"/>
        <v>5</v>
      </c>
      <c r="DM320" s="152">
        <f t="shared" si="874"/>
        <v>15</v>
      </c>
      <c r="DN320" s="152">
        <f t="shared" si="874"/>
        <v>4</v>
      </c>
      <c r="DO320" s="152">
        <f t="shared" si="874"/>
        <v>3</v>
      </c>
      <c r="DP320" s="152">
        <f>DP309-DO309</f>
        <v>6</v>
      </c>
      <c r="DQ320" s="152">
        <f t="shared" si="874"/>
        <v>7</v>
      </c>
      <c r="DR320" s="152">
        <f t="shared" si="874"/>
        <v>5</v>
      </c>
      <c r="DS320" s="152">
        <f t="shared" si="874"/>
        <v>7</v>
      </c>
      <c r="DT320" s="152">
        <f t="shared" si="874"/>
        <v>3</v>
      </c>
      <c r="DU320" s="152">
        <f t="shared" si="874"/>
        <v>1</v>
      </c>
      <c r="DV320" s="152">
        <f t="shared" si="874"/>
        <v>1</v>
      </c>
      <c r="DW320" s="152">
        <f t="shared" si="874"/>
        <v>8</v>
      </c>
      <c r="DX320" s="152">
        <f t="shared" si="874"/>
        <v>0</v>
      </c>
      <c r="DY320" s="152">
        <f t="shared" si="874"/>
        <v>2</v>
      </c>
      <c r="DZ320" s="152">
        <f t="shared" si="874"/>
        <v>2</v>
      </c>
      <c r="EA320" s="152">
        <f t="shared" si="874"/>
        <v>3</v>
      </c>
      <c r="EB320" s="152">
        <f t="shared" si="874"/>
        <v>1</v>
      </c>
      <c r="EC320" s="152">
        <f t="shared" si="874"/>
        <v>1</v>
      </c>
      <c r="ED320" s="152">
        <f t="shared" si="874"/>
        <v>1</v>
      </c>
      <c r="EE320" s="152">
        <f t="shared" si="874"/>
        <v>2</v>
      </c>
      <c r="EF320" s="152">
        <f t="shared" si="874"/>
        <v>8</v>
      </c>
      <c r="EG320" s="152">
        <f t="shared" si="874"/>
        <v>1</v>
      </c>
      <c r="EH320" s="152">
        <f t="shared" si="874"/>
        <v>1</v>
      </c>
      <c r="EI320" s="152">
        <f t="shared" si="874"/>
        <v>1</v>
      </c>
      <c r="EJ320" s="152">
        <f t="shared" si="874"/>
        <v>0</v>
      </c>
      <c r="EK320" s="152">
        <f t="shared" si="874"/>
        <v>0</v>
      </c>
      <c r="EL320" s="152">
        <f t="shared" si="874"/>
        <v>0</v>
      </c>
      <c r="EM320" s="152">
        <f t="shared" si="874"/>
        <v>0</v>
      </c>
      <c r="EN320" s="152">
        <f t="shared" si="874"/>
        <v>1</v>
      </c>
      <c r="EO320" s="152">
        <f t="shared" si="874"/>
        <v>1</v>
      </c>
      <c r="EP320" s="152">
        <f t="shared" si="874"/>
        <v>2</v>
      </c>
      <c r="EQ320" s="152">
        <f t="shared" si="874"/>
        <v>0</v>
      </c>
      <c r="ER320" s="152">
        <f t="shared" si="874"/>
        <v>0</v>
      </c>
      <c r="ES320" s="152">
        <f t="shared" si="874"/>
        <v>1</v>
      </c>
      <c r="ET320" s="152">
        <f t="shared" si="874"/>
        <v>1</v>
      </c>
      <c r="EU320" s="152">
        <f t="shared" si="874"/>
        <v>0</v>
      </c>
      <c r="EV320" s="152">
        <f t="shared" si="874"/>
        <v>1</v>
      </c>
      <c r="EW320" s="152">
        <f t="shared" si="874"/>
        <v>1</v>
      </c>
      <c r="EX320" s="152">
        <f t="shared" si="874"/>
        <v>0</v>
      </c>
      <c r="EY320" s="152">
        <f t="shared" si="874"/>
        <v>0</v>
      </c>
      <c r="EZ320" s="5"/>
      <c r="FA320" s="5"/>
      <c r="FB320" s="5"/>
    </row>
    <row r="321" spans="1:158" s="41" customFormat="1" ht="15.75" thickBot="1" x14ac:dyDescent="0.3">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c r="AP321" s="67"/>
      <c r="AQ321" s="67"/>
      <c r="AR321" s="67"/>
      <c r="AS321" s="67"/>
      <c r="AT321" s="67"/>
      <c r="AU321" s="67"/>
      <c r="AV321" s="67"/>
      <c r="AW321" s="67"/>
      <c r="AX321" s="67"/>
      <c r="AY321" s="67"/>
      <c r="AZ321" s="67"/>
      <c r="BA321" s="67"/>
      <c r="BB321" s="67"/>
      <c r="BC321" s="67"/>
      <c r="BD321" s="67"/>
      <c r="BE321" s="67"/>
      <c r="BF321" s="67"/>
      <c r="BG321" s="67"/>
      <c r="BH321" s="67"/>
      <c r="BI321" s="67"/>
      <c r="BJ321" s="67"/>
      <c r="BK321" s="67"/>
      <c r="BL321" s="67"/>
      <c r="BM321" s="67"/>
      <c r="BN321" s="67"/>
      <c r="BO321" s="67"/>
      <c r="BP321" s="67"/>
      <c r="BQ321" s="67"/>
      <c r="BR321" s="67"/>
      <c r="BS321" s="67"/>
      <c r="BT321" s="67"/>
      <c r="BU321" s="67"/>
      <c r="BV321" s="67"/>
      <c r="BW321" s="67"/>
      <c r="BX321" s="67"/>
      <c r="BY321" s="67"/>
      <c r="BZ321" s="67"/>
      <c r="CA321" s="67"/>
      <c r="CB321" s="67"/>
      <c r="CC321" s="67"/>
      <c r="CD321" s="67"/>
      <c r="CE321" s="67"/>
      <c r="CF321" s="67"/>
      <c r="CG321" s="67"/>
      <c r="CH321" s="67"/>
      <c r="CI321" s="67"/>
      <c r="CJ321" s="67"/>
      <c r="CK321" s="67"/>
      <c r="CL321" s="67"/>
      <c r="CM321" s="67"/>
      <c r="CN321" s="140"/>
      <c r="CO321" s="140"/>
      <c r="CP321" s="140"/>
      <c r="CQ321" s="140"/>
      <c r="CR321" s="140"/>
      <c r="CS321" s="140"/>
      <c r="CT321" s="140"/>
      <c r="CU321" s="140"/>
      <c r="CV321" s="140"/>
      <c r="CW321" s="140"/>
      <c r="CX321" s="140"/>
      <c r="CY321" s="140"/>
      <c r="CZ321" s="140"/>
      <c r="DA321" s="140"/>
      <c r="DB321" s="140"/>
      <c r="DC321" s="140"/>
      <c r="DD321" s="140"/>
      <c r="DE321" s="140"/>
      <c r="DF321" s="140"/>
      <c r="DG321" s="140"/>
      <c r="DH321" s="140"/>
      <c r="DI321" s="140"/>
      <c r="DJ321" s="140"/>
      <c r="DK321" s="140"/>
      <c r="DL321" s="140"/>
      <c r="DM321" s="140"/>
      <c r="DN321" s="140"/>
      <c r="DO321" s="140"/>
      <c r="DP321" s="140"/>
      <c r="DQ321" s="140"/>
      <c r="DR321" s="140"/>
      <c r="DS321" s="140"/>
      <c r="DT321" s="140"/>
      <c r="DU321" s="140"/>
      <c r="DV321" s="140"/>
      <c r="DW321" s="140"/>
      <c r="DX321" s="140"/>
      <c r="DY321" s="140"/>
      <c r="DZ321" s="140"/>
      <c r="EA321" s="140"/>
      <c r="EB321" s="140"/>
      <c r="EC321" s="140"/>
      <c r="ED321" s="140"/>
      <c r="EE321" s="140"/>
      <c r="EF321" s="140"/>
      <c r="EG321" s="140"/>
      <c r="EH321" s="140"/>
      <c r="EI321" s="140"/>
      <c r="EJ321" s="140"/>
      <c r="EK321" s="140"/>
      <c r="EL321" s="140"/>
      <c r="EM321" s="140"/>
      <c r="EN321" s="140"/>
      <c r="EO321" s="140"/>
      <c r="EP321" s="140"/>
      <c r="EQ321" s="140"/>
      <c r="ER321" s="140"/>
      <c r="ES321" s="140"/>
      <c r="ET321" s="140"/>
      <c r="EU321" s="140"/>
      <c r="EV321" s="140"/>
      <c r="EW321" s="140"/>
      <c r="EX321" s="140"/>
      <c r="EY321" s="140"/>
      <c r="EZ321" s="67"/>
      <c r="FA321" s="67"/>
      <c r="FB321" s="67"/>
    </row>
    <row r="322" spans="1:158" s="41" customFormat="1" ht="15.75" thickBot="1" x14ac:dyDescent="0.3">
      <c r="A322" s="126"/>
      <c r="B322" s="126"/>
      <c r="C322" s="127"/>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c r="AT322" s="126"/>
      <c r="AU322" s="126"/>
      <c r="AV322" s="126"/>
      <c r="AW322" s="126"/>
      <c r="AX322" s="126"/>
      <c r="AY322" s="126"/>
      <c r="AZ322" s="126"/>
      <c r="BA322" s="126"/>
      <c r="BB322" s="126"/>
      <c r="BC322" s="126"/>
      <c r="BD322" s="126"/>
      <c r="BE322" s="126"/>
      <c r="BF322" s="126"/>
      <c r="BG322" s="126"/>
      <c r="BH322" s="126"/>
      <c r="BI322" s="126"/>
      <c r="BJ322" s="126"/>
      <c r="BK322" s="126"/>
      <c r="BL322" s="126"/>
      <c r="BM322" s="126"/>
      <c r="BN322" s="126"/>
      <c r="BO322" s="126"/>
      <c r="BP322" s="126"/>
      <c r="BQ322" s="126"/>
      <c r="BR322" s="126"/>
      <c r="BS322" s="126"/>
      <c r="BT322" s="126"/>
      <c r="BU322" s="126"/>
      <c r="BV322" s="126"/>
      <c r="BW322" s="126"/>
      <c r="BX322" s="126"/>
      <c r="BY322" s="126"/>
      <c r="BZ322" s="126"/>
      <c r="CA322" s="126"/>
      <c r="CB322" s="126"/>
      <c r="CC322" s="126"/>
      <c r="CD322" s="126"/>
      <c r="CE322" s="126"/>
      <c r="CF322" s="126"/>
      <c r="CG322" s="126"/>
      <c r="CH322" s="126"/>
      <c r="CI322" s="126"/>
      <c r="CJ322" s="126"/>
      <c r="CK322" s="126"/>
      <c r="CL322" s="126"/>
      <c r="CM322" s="126"/>
      <c r="CN322" s="126"/>
      <c r="CO322" s="126"/>
      <c r="CP322" s="126"/>
      <c r="CQ322" s="126"/>
      <c r="CR322" s="126"/>
      <c r="CS322" s="126"/>
      <c r="CT322" s="126"/>
      <c r="CU322" s="126"/>
      <c r="CV322" s="126"/>
      <c r="CW322" s="126"/>
      <c r="CX322" s="126"/>
      <c r="CY322" s="126"/>
      <c r="CZ322" s="126"/>
      <c r="DA322" s="126"/>
      <c r="DB322" s="126"/>
      <c r="DC322" s="126"/>
      <c r="DD322" s="126"/>
      <c r="DE322" s="126"/>
      <c r="DF322" s="126"/>
      <c r="DG322" s="126"/>
      <c r="DH322" s="126"/>
      <c r="DI322" s="126"/>
      <c r="DJ322" s="126"/>
      <c r="DK322" s="126"/>
      <c r="DL322" s="126"/>
      <c r="DM322" s="126"/>
      <c r="DN322" s="126"/>
      <c r="DO322" s="126"/>
      <c r="DP322" s="126"/>
      <c r="DQ322" s="126"/>
      <c r="DR322" s="126"/>
      <c r="DS322" s="126"/>
      <c r="DT322" s="126"/>
      <c r="DU322" s="126"/>
      <c r="DV322" s="126"/>
      <c r="DW322" s="126"/>
      <c r="DX322" s="126"/>
      <c r="DY322" s="126"/>
      <c r="DZ322" s="126"/>
      <c r="EA322" s="126"/>
      <c r="EB322" s="126"/>
      <c r="EC322" s="126"/>
      <c r="ED322" s="126"/>
      <c r="EE322" s="126"/>
      <c r="EF322" s="126"/>
      <c r="EG322" s="126"/>
      <c r="EH322" s="126"/>
      <c r="EI322" s="126"/>
      <c r="EJ322" s="126"/>
      <c r="EK322" s="126"/>
      <c r="EL322" s="126"/>
      <c r="EM322" s="126"/>
      <c r="EN322" s="126"/>
      <c r="EO322" s="126"/>
      <c r="EP322" s="126"/>
      <c r="EQ322" s="126"/>
      <c r="ER322" s="126"/>
      <c r="ES322" s="126"/>
      <c r="ET322" s="126"/>
      <c r="EU322" s="126"/>
      <c r="EV322" s="126"/>
      <c r="EW322" s="126"/>
      <c r="EX322" s="126"/>
      <c r="EY322" s="126"/>
      <c r="EZ322" s="126"/>
      <c r="FA322" s="126"/>
      <c r="FB322" s="126"/>
    </row>
    <row r="323" spans="1:158" s="41" customFormat="1" x14ac:dyDescent="0.25">
      <c r="A323"/>
      <c r="B323" s="120" t="s">
        <v>133</v>
      </c>
      <c r="C323" s="6" t="s">
        <v>162</v>
      </c>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150">
        <f>CB323-794</f>
        <v>13237</v>
      </c>
      <c r="CB323" s="150">
        <v>14031</v>
      </c>
      <c r="CC323" s="150">
        <v>14052</v>
      </c>
      <c r="CD323" s="152">
        <f>CE323-830</f>
        <v>15167</v>
      </c>
      <c r="CE323" s="150">
        <v>15997</v>
      </c>
      <c r="CF323" s="150">
        <v>16910</v>
      </c>
      <c r="CG323" s="150">
        <v>17566</v>
      </c>
      <c r="CH323" s="150">
        <v>18156</v>
      </c>
      <c r="CI323" s="150">
        <v>18769</v>
      </c>
      <c r="CJ323" s="150">
        <v>19447</v>
      </c>
      <c r="CK323" s="150">
        <v>20066</v>
      </c>
      <c r="CL323" s="150">
        <v>20766</v>
      </c>
      <c r="CM323" s="150">
        <v>21717</v>
      </c>
      <c r="CN323" s="150">
        <v>22536</v>
      </c>
      <c r="CO323" s="150">
        <v>23461</v>
      </c>
      <c r="CP323" s="150">
        <v>24305</v>
      </c>
      <c r="CQ323" s="150">
        <v>25028</v>
      </c>
      <c r="CR323" s="150">
        <v>25898</v>
      </c>
      <c r="CS323" s="150">
        <v>26992</v>
      </c>
      <c r="CT323" s="150">
        <v>27753</v>
      </c>
      <c r="CU323" s="150">
        <v>28719</v>
      </c>
      <c r="CV323" s="150">
        <v>29746</v>
      </c>
      <c r="CW323" s="150">
        <v>30362</v>
      </c>
      <c r="CX323" s="150">
        <v>31215</v>
      </c>
      <c r="CY323" s="150">
        <v>32145</v>
      </c>
      <c r="CZ323" s="150">
        <v>33333</v>
      </c>
      <c r="DA323" s="150">
        <v>34334</v>
      </c>
      <c r="DB323" s="150">
        <v>35618</v>
      </c>
      <c r="DC323" s="150">
        <v>36389</v>
      </c>
      <c r="DD323" s="150">
        <v>37004</v>
      </c>
      <c r="DE323" s="150">
        <v>37766</v>
      </c>
      <c r="DF323" s="150">
        <v>38728</v>
      </c>
      <c r="DG323" s="150">
        <v>39671</v>
      </c>
      <c r="DH323" s="150">
        <v>41334</v>
      </c>
      <c r="DI323" s="150">
        <v>42375</v>
      </c>
      <c r="DJ323" s="150">
        <v>43346</v>
      </c>
      <c r="DK323" s="150">
        <v>44291</v>
      </c>
      <c r="DL323" s="150">
        <v>45358</v>
      </c>
      <c r="DM323" s="150">
        <v>46542</v>
      </c>
      <c r="DN323" s="150">
        <v>47850</v>
      </c>
      <c r="DO323" s="150">
        <v>49284</v>
      </c>
      <c r="DP323" s="150">
        <v>50773</v>
      </c>
      <c r="DQ323" s="150">
        <v>52467</v>
      </c>
      <c r="DR323" s="150">
        <v>53673</v>
      </c>
      <c r="DS323" s="150">
        <v>55222</v>
      </c>
      <c r="DT323" s="150">
        <v>56654</v>
      </c>
      <c r="DU323" s="150">
        <v>58428</v>
      </c>
      <c r="DV323" s="150">
        <v>60445</v>
      </c>
      <c r="DW323" s="150">
        <v>62853</v>
      </c>
      <c r="DX323" s="150">
        <v>65276</v>
      </c>
      <c r="DY323" s="150">
        <v>67172</v>
      </c>
      <c r="DZ323" s="150">
        <v>68388</v>
      </c>
      <c r="EA323" s="150">
        <v>70678</v>
      </c>
      <c r="EB323" s="150">
        <v>72550</v>
      </c>
      <c r="EC323" s="150">
        <v>75094</v>
      </c>
      <c r="ED323" s="150">
        <v>77555</v>
      </c>
      <c r="EE323" s="150">
        <v>79584</v>
      </c>
      <c r="EF323" s="150">
        <v>81424</v>
      </c>
      <c r="EG323" s="150">
        <v>83557</v>
      </c>
      <c r="EH323" s="150">
        <v>86040</v>
      </c>
      <c r="EI323" s="150">
        <v>88595</v>
      </c>
      <c r="EJ323" s="150">
        <v>91833</v>
      </c>
      <c r="EK323" s="150">
        <v>94512</v>
      </c>
      <c r="EL323" s="150">
        <v>96921</v>
      </c>
      <c r="EM323" s="150">
        <v>99747</v>
      </c>
      <c r="EN323" s="150">
        <v>102456</v>
      </c>
      <c r="EO323" s="150">
        <v>105033</v>
      </c>
      <c r="EP323" s="150">
        <v>107830</v>
      </c>
      <c r="EQ323" s="150">
        <v>110047</v>
      </c>
      <c r="ER323" s="150">
        <v>112225</v>
      </c>
      <c r="ES323" s="150">
        <v>114424</v>
      </c>
      <c r="ET323" s="150">
        <v>115681</v>
      </c>
      <c r="EU323" s="150">
        <v>117321</v>
      </c>
      <c r="EV323" s="150">
        <v>118906</v>
      </c>
      <c r="EW323" s="150">
        <v>119449</v>
      </c>
      <c r="EX323" s="150">
        <v>121370</v>
      </c>
      <c r="EY323" s="150">
        <v>122845</v>
      </c>
      <c r="EZ323" s="67"/>
      <c r="FA323" s="67"/>
      <c r="FB323" s="67"/>
    </row>
    <row r="324" spans="1:158" s="41" customFormat="1" x14ac:dyDescent="0.25">
      <c r="A324"/>
      <c r="B324" s="67" t="s">
        <v>504</v>
      </c>
      <c r="C324" s="6" t="s">
        <v>163</v>
      </c>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150">
        <f>CA323-CA325</f>
        <v>9447</v>
      </c>
      <c r="CB324" s="150">
        <v>9958</v>
      </c>
      <c r="CC324" s="150">
        <v>9963</v>
      </c>
      <c r="CD324" s="152">
        <f>CD323-CD325</f>
        <v>10576</v>
      </c>
      <c r="CE324" s="150">
        <v>11067</v>
      </c>
      <c r="CF324" s="150">
        <v>11613</v>
      </c>
      <c r="CG324" s="150">
        <v>11956</v>
      </c>
      <c r="CH324" s="150">
        <v>12308</v>
      </c>
      <c r="CI324" s="150">
        <v>12651</v>
      </c>
      <c r="CJ324" s="150">
        <v>13046</v>
      </c>
      <c r="CK324" s="150">
        <v>13421</v>
      </c>
      <c r="CL324" s="150">
        <v>13830</v>
      </c>
      <c r="CM324" s="150">
        <v>14447</v>
      </c>
      <c r="CN324" s="150">
        <v>14990</v>
      </c>
      <c r="CO324" s="150">
        <v>15611</v>
      </c>
      <c r="CP324" s="150">
        <v>16181</v>
      </c>
      <c r="CQ324" s="150">
        <v>16670</v>
      </c>
      <c r="CR324" s="150">
        <v>17297</v>
      </c>
      <c r="CS324" s="150">
        <v>18092</v>
      </c>
      <c r="CT324" s="150">
        <v>18675</v>
      </c>
      <c r="CU324" s="150">
        <v>19439</v>
      </c>
      <c r="CV324" s="150">
        <v>20234</v>
      </c>
      <c r="CW324" s="150">
        <v>20733</v>
      </c>
      <c r="CX324" s="150">
        <v>21403</v>
      </c>
      <c r="CY324" s="150">
        <v>22173</v>
      </c>
      <c r="CZ324" s="150">
        <v>23178</v>
      </c>
      <c r="DA324" s="150">
        <v>24005</v>
      </c>
      <c r="DB324" s="150">
        <v>25094</v>
      </c>
      <c r="DC324" s="150">
        <v>25720</v>
      </c>
      <c r="DD324" s="150">
        <v>26240</v>
      </c>
      <c r="DE324" s="150">
        <v>26915</v>
      </c>
      <c r="DF324" s="150">
        <v>27725</v>
      </c>
      <c r="DG324" s="150">
        <v>28550</v>
      </c>
      <c r="DH324" s="150">
        <v>29990</v>
      </c>
      <c r="DI324" s="150">
        <v>30907</v>
      </c>
      <c r="DJ324" s="150">
        <v>31773</v>
      </c>
      <c r="DK324" s="150">
        <v>32585</v>
      </c>
      <c r="DL324" s="150">
        <v>33524</v>
      </c>
      <c r="DM324" s="150">
        <v>34582</v>
      </c>
      <c r="DN324" s="150">
        <v>35708</v>
      </c>
      <c r="DO324" s="150">
        <v>36980</v>
      </c>
      <c r="DP324" s="150">
        <v>38369</v>
      </c>
      <c r="DQ324" s="150">
        <v>39897</v>
      </c>
      <c r="DR324" s="150">
        <v>40993</v>
      </c>
      <c r="DS324" s="150">
        <v>42376</v>
      </c>
      <c r="DT324" s="150">
        <v>43670</v>
      </c>
      <c r="DU324" s="150">
        <v>45259</v>
      </c>
      <c r="DV324" s="150">
        <v>47136</v>
      </c>
      <c r="DW324" s="150">
        <v>49438</v>
      </c>
      <c r="DX324" s="150">
        <v>51720</v>
      </c>
      <c r="DY324" s="150">
        <v>53519</v>
      </c>
      <c r="DZ324" s="150">
        <v>54663</v>
      </c>
      <c r="EA324" s="150">
        <v>56851</v>
      </c>
      <c r="EB324" s="150">
        <v>58637</v>
      </c>
      <c r="EC324" s="150">
        <v>61099</v>
      </c>
      <c r="ED324" s="150">
        <v>63501</v>
      </c>
      <c r="EE324" s="150">
        <v>65463</v>
      </c>
      <c r="EF324" s="150">
        <v>67221</v>
      </c>
      <c r="EG324" s="150">
        <v>69319</v>
      </c>
      <c r="EH324" s="150">
        <v>71726</v>
      </c>
      <c r="EI324" s="150">
        <v>74239</v>
      </c>
      <c r="EJ324" s="150">
        <v>77437</v>
      </c>
      <c r="EK324" s="150">
        <v>80074</v>
      </c>
      <c r="EL324" s="150">
        <v>82441</v>
      </c>
      <c r="EM324" s="150">
        <v>85229</v>
      </c>
      <c r="EN324" s="150">
        <v>87875</v>
      </c>
      <c r="EO324" s="150">
        <v>90375</v>
      </c>
      <c r="EP324" s="150">
        <v>93127</v>
      </c>
      <c r="EQ324" s="150">
        <v>95305</v>
      </c>
      <c r="ER324" s="150">
        <v>97421</v>
      </c>
      <c r="ES324" s="150">
        <v>99555</v>
      </c>
      <c r="ET324" s="150">
        <v>100759</v>
      </c>
      <c r="EU324" s="150">
        <v>102351</v>
      </c>
      <c r="EV324" s="150">
        <v>103905</v>
      </c>
      <c r="EW324" s="150">
        <v>104423</v>
      </c>
      <c r="EX324" s="150">
        <v>106244</v>
      </c>
      <c r="EY324" s="150">
        <v>107648</v>
      </c>
      <c r="EZ324" s="67"/>
      <c r="FA324" s="67"/>
      <c r="FB324" s="67"/>
    </row>
    <row r="325" spans="1:158" s="41" customFormat="1" x14ac:dyDescent="0.25">
      <c r="A325"/>
      <c r="B325" s="67"/>
      <c r="C325" s="6" t="s">
        <v>164</v>
      </c>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151">
        <f t="shared" ref="AX325:CA325" si="875">AX32</f>
        <v>4</v>
      </c>
      <c r="AY325" s="151">
        <f t="shared" si="875"/>
        <v>6</v>
      </c>
      <c r="AZ325" s="151">
        <f t="shared" si="875"/>
        <v>15</v>
      </c>
      <c r="BA325" s="151">
        <f t="shared" si="875"/>
        <v>25</v>
      </c>
      <c r="BB325" s="151">
        <f t="shared" si="875"/>
        <v>38</v>
      </c>
      <c r="BC325" s="151">
        <f t="shared" si="875"/>
        <v>60</v>
      </c>
      <c r="BD325" s="151">
        <f t="shared" si="875"/>
        <v>94</v>
      </c>
      <c r="BE325" s="151">
        <f t="shared" si="875"/>
        <v>124</v>
      </c>
      <c r="BF325" s="151">
        <f t="shared" si="875"/>
        <v>136</v>
      </c>
      <c r="BG325" s="151">
        <f t="shared" si="875"/>
        <v>149</v>
      </c>
      <c r="BH325" s="151">
        <f t="shared" si="875"/>
        <v>170</v>
      </c>
      <c r="BI325" s="151">
        <f t="shared" si="875"/>
        <v>191</v>
      </c>
      <c r="BJ325" s="151">
        <f t="shared" si="875"/>
        <v>280</v>
      </c>
      <c r="BK325" s="151">
        <f t="shared" si="875"/>
        <v>347</v>
      </c>
      <c r="BL325" s="151">
        <f t="shared" si="875"/>
        <v>418</v>
      </c>
      <c r="BM325" s="151">
        <f t="shared" si="875"/>
        <v>478</v>
      </c>
      <c r="BN325" s="151">
        <f t="shared" si="875"/>
        <v>628</v>
      </c>
      <c r="BO325" s="151">
        <f t="shared" si="875"/>
        <v>741</v>
      </c>
      <c r="BP325" s="151">
        <f t="shared" si="875"/>
        <v>921</v>
      </c>
      <c r="BQ325" s="151">
        <f t="shared" si="875"/>
        <v>1093</v>
      </c>
      <c r="BR325" s="151">
        <f t="shared" si="875"/>
        <v>1241</v>
      </c>
      <c r="BS325" s="151">
        <f t="shared" si="875"/>
        <v>1451</v>
      </c>
      <c r="BT325" s="151">
        <f t="shared" si="875"/>
        <v>1563</v>
      </c>
      <c r="BU325" s="151">
        <f t="shared" si="875"/>
        <v>1837</v>
      </c>
      <c r="BV325" s="151">
        <f t="shared" si="875"/>
        <v>2121</v>
      </c>
      <c r="BW325" s="151">
        <f t="shared" si="875"/>
        <v>2466</v>
      </c>
      <c r="BX325" s="151">
        <f t="shared" si="875"/>
        <v>2853</v>
      </c>
      <c r="BY325" s="151">
        <f t="shared" si="875"/>
        <v>3197</v>
      </c>
      <c r="BZ325" s="151">
        <f t="shared" si="875"/>
        <v>3499</v>
      </c>
      <c r="CA325" s="151">
        <f t="shared" si="875"/>
        <v>3790</v>
      </c>
      <c r="CB325" s="150">
        <v>4073</v>
      </c>
      <c r="CC325" s="150">
        <v>4089</v>
      </c>
      <c r="CD325" s="150">
        <v>4591</v>
      </c>
      <c r="CE325" s="150">
        <v>4930</v>
      </c>
      <c r="CF325" s="150">
        <v>5297</v>
      </c>
      <c r="CG325" s="150">
        <v>5610</v>
      </c>
      <c r="CH325" s="150">
        <v>5848</v>
      </c>
      <c r="CI325" s="150">
        <v>6118</v>
      </c>
      <c r="CJ325" s="150">
        <v>6401</v>
      </c>
      <c r="CK325" s="150">
        <v>6645</v>
      </c>
      <c r="CL325" s="150">
        <v>6936</v>
      </c>
      <c r="CM325" s="150">
        <v>7270</v>
      </c>
      <c r="CN325" s="150">
        <v>7546</v>
      </c>
      <c r="CO325" s="150">
        <v>7850</v>
      </c>
      <c r="CP325" s="150">
        <v>8124</v>
      </c>
      <c r="CQ325" s="150">
        <v>8358</v>
      </c>
      <c r="CR325" s="150">
        <v>8601</v>
      </c>
      <c r="CS325" s="150">
        <v>8900</v>
      </c>
      <c r="CT325" s="150">
        <v>9078</v>
      </c>
      <c r="CU325" s="150">
        <v>9280</v>
      </c>
      <c r="CV325" s="150">
        <v>9512</v>
      </c>
      <c r="CW325" s="150">
        <v>9629</v>
      </c>
      <c r="CX325" s="150">
        <v>9812</v>
      </c>
      <c r="CY325" s="150">
        <v>9972</v>
      </c>
      <c r="CZ325" s="150">
        <v>10155</v>
      </c>
      <c r="DA325" s="150">
        <v>10329</v>
      </c>
      <c r="DB325" s="150">
        <v>10524</v>
      </c>
      <c r="DC325" s="150">
        <v>10669</v>
      </c>
      <c r="DD325" s="150">
        <v>10764</v>
      </c>
      <c r="DE325" s="150">
        <v>10851</v>
      </c>
      <c r="DF325" s="150">
        <v>11003</v>
      </c>
      <c r="DG325" s="150">
        <v>11121</v>
      </c>
      <c r="DH325" s="150">
        <v>11344</v>
      </c>
      <c r="DI325" s="150">
        <v>11468</v>
      </c>
      <c r="DJ325" s="150">
        <v>11573</v>
      </c>
      <c r="DK325" s="150">
        <v>11706</v>
      </c>
      <c r="DL325" s="150">
        <v>11834</v>
      </c>
      <c r="DM325" s="150">
        <v>11960</v>
      </c>
      <c r="DN325" s="150">
        <v>12142</v>
      </c>
      <c r="DO325" s="150">
        <v>12304</v>
      </c>
      <c r="DP325" s="150">
        <v>12404</v>
      </c>
      <c r="DQ325" s="150">
        <v>12570</v>
      </c>
      <c r="DR325" s="150">
        <v>12680</v>
      </c>
      <c r="DS325" s="150">
        <v>12846</v>
      </c>
      <c r="DT325" s="150">
        <v>12984</v>
      </c>
      <c r="DU325" s="150">
        <v>13169</v>
      </c>
      <c r="DV325" s="150">
        <v>13309</v>
      </c>
      <c r="DW325" s="150">
        <v>13415</v>
      </c>
      <c r="DX325" s="150">
        <v>13556</v>
      </c>
      <c r="DY325" s="150">
        <v>13653</v>
      </c>
      <c r="DZ325" s="150">
        <v>13725</v>
      </c>
      <c r="EA325" s="150">
        <v>13827</v>
      </c>
      <c r="EB325" s="150">
        <v>13913</v>
      </c>
      <c r="EC325" s="150">
        <v>13995</v>
      </c>
      <c r="ED325" s="150">
        <v>14054</v>
      </c>
      <c r="EE325" s="150">
        <v>14121</v>
      </c>
      <c r="EF325" s="150">
        <v>14203</v>
      </c>
      <c r="EG325" s="150">
        <v>14238</v>
      </c>
      <c r="EH325" s="150">
        <v>14314</v>
      </c>
      <c r="EI325" s="150">
        <v>14356</v>
      </c>
      <c r="EJ325" s="150">
        <v>14396</v>
      </c>
      <c r="EK325" s="150">
        <v>14438</v>
      </c>
      <c r="EL325" s="150">
        <v>14480</v>
      </c>
      <c r="EM325" s="150">
        <v>14518</v>
      </c>
      <c r="EN325" s="150">
        <v>14581</v>
      </c>
      <c r="EO325" s="150">
        <v>14658</v>
      </c>
      <c r="EP325" s="150">
        <v>14703</v>
      </c>
      <c r="EQ325" s="150">
        <v>14742</v>
      </c>
      <c r="ER325" s="150">
        <v>14804</v>
      </c>
      <c r="ES325" s="150">
        <v>14869</v>
      </c>
      <c r="ET325" s="150">
        <v>14922</v>
      </c>
      <c r="EU325" s="150">
        <v>14970</v>
      </c>
      <c r="EV325" s="150">
        <v>15001</v>
      </c>
      <c r="EW325" s="150">
        <v>15026</v>
      </c>
      <c r="EX325" s="150">
        <v>15126</v>
      </c>
      <c r="EY325" s="150">
        <v>15197</v>
      </c>
      <c r="EZ325" s="67"/>
      <c r="FA325" s="67"/>
      <c r="FB325" s="67"/>
    </row>
    <row r="326" spans="1:158" s="41" customFormat="1" x14ac:dyDescent="0.25">
      <c r="A326"/>
      <c r="B326" s="67"/>
      <c r="C326" s="6" t="s">
        <v>130</v>
      </c>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15">
        <f t="shared" ref="BO326:BZ326" si="876">BO49</f>
        <v>34</v>
      </c>
      <c r="BP326" s="15">
        <f t="shared" si="876"/>
        <v>38</v>
      </c>
      <c r="BQ326" s="15">
        <f t="shared" si="876"/>
        <v>48</v>
      </c>
      <c r="BR326" s="15">
        <f t="shared" si="876"/>
        <v>62</v>
      </c>
      <c r="BS326" s="15">
        <f t="shared" si="876"/>
        <v>69</v>
      </c>
      <c r="BT326" s="15">
        <f t="shared" si="876"/>
        <v>98</v>
      </c>
      <c r="BU326" s="15">
        <f t="shared" si="876"/>
        <v>117</v>
      </c>
      <c r="BV326" s="15">
        <f t="shared" si="876"/>
        <v>141</v>
      </c>
      <c r="BW326" s="15">
        <f t="shared" si="876"/>
        <v>154</v>
      </c>
      <c r="BX326" s="15">
        <f t="shared" si="876"/>
        <v>166</v>
      </c>
      <c r="BY326" s="15">
        <f t="shared" si="876"/>
        <v>193</v>
      </c>
      <c r="BZ326" s="15">
        <f t="shared" si="876"/>
        <v>212</v>
      </c>
      <c r="CA326" s="150">
        <v>245</v>
      </c>
      <c r="CB326" s="150">
        <v>286</v>
      </c>
      <c r="CC326" s="150">
        <v>315</v>
      </c>
      <c r="CD326" s="150">
        <v>351</v>
      </c>
      <c r="CE326" s="150">
        <v>369</v>
      </c>
      <c r="CF326" s="150">
        <v>384</v>
      </c>
      <c r="CG326" s="150">
        <v>403</v>
      </c>
      <c r="CH326" s="150">
        <v>463</v>
      </c>
      <c r="CI326" s="150">
        <v>495</v>
      </c>
      <c r="CJ326" s="150">
        <v>506</v>
      </c>
      <c r="CK326" s="150">
        <v>534</v>
      </c>
      <c r="CL326" s="150">
        <v>575</v>
      </c>
      <c r="CM326" s="150">
        <v>584</v>
      </c>
      <c r="CN326" s="150">
        <v>609</v>
      </c>
      <c r="CO326" s="150">
        <v>624</v>
      </c>
      <c r="CP326" s="150">
        <v>641</v>
      </c>
      <c r="CQ326" s="150">
        <v>751</v>
      </c>
      <c r="CR326" s="150">
        <v>774</v>
      </c>
      <c r="CS326" s="294">
        <v>788</v>
      </c>
      <c r="CT326" s="294">
        <v>796</v>
      </c>
      <c r="CU326" s="294">
        <v>813</v>
      </c>
      <c r="CV326" s="294">
        <v>886</v>
      </c>
      <c r="CW326" s="294">
        <v>908</v>
      </c>
      <c r="CX326" s="294">
        <v>925</v>
      </c>
      <c r="CY326" s="294">
        <v>969</v>
      </c>
      <c r="CZ326" s="294">
        <v>983</v>
      </c>
      <c r="DA326" s="294">
        <v>997</v>
      </c>
      <c r="DB326" s="294">
        <v>1023</v>
      </c>
      <c r="DC326" s="294">
        <v>1044</v>
      </c>
      <c r="DD326" s="294">
        <v>1062</v>
      </c>
      <c r="DE326" s="294">
        <v>1090</v>
      </c>
      <c r="DF326" s="294">
        <v>1099</v>
      </c>
      <c r="DG326" s="294">
        <v>1111</v>
      </c>
      <c r="DH326" s="294">
        <v>1116</v>
      </c>
      <c r="DI326" s="294">
        <v>1132</v>
      </c>
      <c r="DJ326" s="294">
        <v>1154</v>
      </c>
      <c r="DK326" s="294">
        <v>1164</v>
      </c>
      <c r="DL326" s="294">
        <v>1173</v>
      </c>
      <c r="DM326" s="294">
        <v>1191</v>
      </c>
      <c r="DN326" s="294">
        <v>1203</v>
      </c>
      <c r="DO326" s="294">
        <v>1207</v>
      </c>
      <c r="DP326" s="294">
        <v>1224</v>
      </c>
      <c r="DQ326" s="294">
        <v>1238</v>
      </c>
      <c r="DR326" s="294">
        <v>1247</v>
      </c>
      <c r="DS326" s="294">
        <v>1254</v>
      </c>
      <c r="DT326" s="294">
        <v>1260</v>
      </c>
      <c r="DU326" s="294">
        <v>1267</v>
      </c>
      <c r="DV326" s="150">
        <v>1274</v>
      </c>
      <c r="DW326" s="294">
        <v>1282</v>
      </c>
      <c r="DX326" s="294">
        <v>1293</v>
      </c>
      <c r="DY326" s="294">
        <v>1307</v>
      </c>
      <c r="DZ326" s="294">
        <v>1317</v>
      </c>
      <c r="EA326" s="294">
        <v>1331</v>
      </c>
      <c r="EB326" s="294">
        <v>1342</v>
      </c>
      <c r="EC326" s="294">
        <v>1347</v>
      </c>
      <c r="ED326" s="294">
        <v>1354</v>
      </c>
      <c r="EE326" s="294">
        <v>1371</v>
      </c>
      <c r="EF326" s="294">
        <v>1379</v>
      </c>
      <c r="EG326" s="294">
        <v>1383</v>
      </c>
      <c r="EH326" s="294">
        <v>1393</v>
      </c>
      <c r="EI326" s="294">
        <v>1398</v>
      </c>
      <c r="EJ326" s="294">
        <v>1401</v>
      </c>
      <c r="EK326" s="294">
        <v>1410</v>
      </c>
      <c r="EL326" s="294">
        <v>1419</v>
      </c>
      <c r="EM326" s="294">
        <v>1425</v>
      </c>
      <c r="EN326" s="294">
        <v>1435</v>
      </c>
      <c r="EO326" s="294">
        <v>1441</v>
      </c>
      <c r="EP326" s="294">
        <v>1444</v>
      </c>
      <c r="EQ326" s="294">
        <v>1448</v>
      </c>
      <c r="ER326" s="294">
        <v>1456</v>
      </c>
      <c r="ES326" s="294">
        <v>1466</v>
      </c>
      <c r="ET326" s="294">
        <v>1471</v>
      </c>
      <c r="EU326" s="294">
        <v>1475</v>
      </c>
      <c r="EV326" s="294">
        <v>1476</v>
      </c>
      <c r="EW326" s="294">
        <v>1477</v>
      </c>
      <c r="EX326" s="294">
        <v>1478</v>
      </c>
      <c r="EZ326" s="67"/>
      <c r="FA326" s="67"/>
      <c r="FB326" s="67"/>
    </row>
    <row r="327" spans="1:158" s="41" customFormat="1" x14ac:dyDescent="0.25">
      <c r="A327"/>
      <c r="B327" s="67"/>
      <c r="C327" s="6" t="s">
        <v>185</v>
      </c>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67"/>
      <c r="FA327" s="67"/>
      <c r="FB327" s="67"/>
    </row>
    <row r="328" spans="1:158" s="41" customFormat="1" x14ac:dyDescent="0.25">
      <c r="A328"/>
      <c r="B328" s="67"/>
      <c r="C328" s="141" t="s">
        <v>459</v>
      </c>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153">
        <f t="shared" ref="CA328:CR328" si="877">SUM(CA324:CA325)-CA323</f>
        <v>0</v>
      </c>
      <c r="CB328" s="153">
        <f t="shared" si="877"/>
        <v>0</v>
      </c>
      <c r="CC328" s="153">
        <f t="shared" si="877"/>
        <v>0</v>
      </c>
      <c r="CD328" s="153">
        <f t="shared" si="877"/>
        <v>0</v>
      </c>
      <c r="CE328" s="153">
        <f t="shared" si="877"/>
        <v>0</v>
      </c>
      <c r="CF328" s="153">
        <f t="shared" si="877"/>
        <v>0</v>
      </c>
      <c r="CG328" s="153">
        <f t="shared" si="877"/>
        <v>0</v>
      </c>
      <c r="CH328" s="153">
        <f t="shared" si="877"/>
        <v>0</v>
      </c>
      <c r="CI328" s="153">
        <f t="shared" si="877"/>
        <v>0</v>
      </c>
      <c r="CJ328" s="153">
        <f t="shared" si="877"/>
        <v>0</v>
      </c>
      <c r="CK328" s="153">
        <f t="shared" si="877"/>
        <v>0</v>
      </c>
      <c r="CL328" s="153">
        <f t="shared" si="877"/>
        <v>0</v>
      </c>
      <c r="CM328" s="153">
        <f t="shared" si="877"/>
        <v>0</v>
      </c>
      <c r="CN328" s="153">
        <f t="shared" si="877"/>
        <v>0</v>
      </c>
      <c r="CO328" s="153">
        <f t="shared" si="877"/>
        <v>0</v>
      </c>
      <c r="CP328" s="153">
        <f t="shared" si="877"/>
        <v>0</v>
      </c>
      <c r="CQ328" s="153">
        <f t="shared" si="877"/>
        <v>0</v>
      </c>
      <c r="CR328" s="153">
        <f t="shared" si="877"/>
        <v>0</v>
      </c>
      <c r="CS328" s="153">
        <f t="shared" ref="CS328:CX328" si="878">SUM(CS324:CS325)-CS323</f>
        <v>0</v>
      </c>
      <c r="CT328" s="153">
        <f t="shared" si="878"/>
        <v>0</v>
      </c>
      <c r="CU328" s="153">
        <f t="shared" si="878"/>
        <v>0</v>
      </c>
      <c r="CV328" s="153">
        <f t="shared" si="878"/>
        <v>0</v>
      </c>
      <c r="CW328" s="153">
        <f t="shared" si="878"/>
        <v>0</v>
      </c>
      <c r="CX328" s="153">
        <f t="shared" si="878"/>
        <v>0</v>
      </c>
      <c r="CY328" s="153">
        <f t="shared" ref="CY328:CZ328" si="879">SUM(CY324:CY325)-CY323</f>
        <v>0</v>
      </c>
      <c r="CZ328" s="153">
        <f t="shared" si="879"/>
        <v>0</v>
      </c>
      <c r="DA328" s="153">
        <f t="shared" ref="DA328:DB328" si="880">SUM(DA324:DA325)-DA323</f>
        <v>0</v>
      </c>
      <c r="DB328" s="153">
        <f t="shared" si="880"/>
        <v>0</v>
      </c>
      <c r="DC328" s="153">
        <f t="shared" ref="DC328:DD328" si="881">SUM(DC324:DC325)-DC323</f>
        <v>0</v>
      </c>
      <c r="DD328" s="153">
        <f t="shared" si="881"/>
        <v>0</v>
      </c>
      <c r="DE328" s="153">
        <f t="shared" ref="DE328:DF328" si="882">SUM(DE324:DE325)-DE323</f>
        <v>0</v>
      </c>
      <c r="DF328" s="153">
        <f t="shared" si="882"/>
        <v>0</v>
      </c>
      <c r="DG328" s="153">
        <f t="shared" ref="DG328" si="883">SUM(DG324:DG325)-DG323</f>
        <v>0</v>
      </c>
      <c r="DH328" s="153">
        <f t="shared" ref="DH328:DI328" si="884">SUM(DH324:DH325)-DH323</f>
        <v>0</v>
      </c>
      <c r="DI328" s="153">
        <f t="shared" si="884"/>
        <v>0</v>
      </c>
      <c r="DJ328" s="153">
        <f t="shared" ref="DJ328:DK328" si="885">SUM(DJ324:DJ325)-DJ323</f>
        <v>0</v>
      </c>
      <c r="DK328" s="153">
        <f t="shared" si="885"/>
        <v>0</v>
      </c>
      <c r="DL328" s="153">
        <f t="shared" ref="DL328:DM328" si="886">SUM(DL324:DL325)-DL323</f>
        <v>0</v>
      </c>
      <c r="DM328" s="153">
        <f t="shared" si="886"/>
        <v>0</v>
      </c>
      <c r="DN328" s="153">
        <f t="shared" ref="DN328:DO328" si="887">SUM(DN324:DN325)-DN323</f>
        <v>0</v>
      </c>
      <c r="DO328" s="153">
        <f t="shared" si="887"/>
        <v>0</v>
      </c>
      <c r="DP328" s="153">
        <f t="shared" ref="DP328:DQ328" si="888">SUM(DP324:DP325)-DP323</f>
        <v>0</v>
      </c>
      <c r="DQ328" s="153">
        <f t="shared" si="888"/>
        <v>0</v>
      </c>
      <c r="DR328" s="153">
        <f t="shared" ref="DR328:DS328" si="889">SUM(DR324:DR325)-DR323</f>
        <v>0</v>
      </c>
      <c r="DS328" s="153">
        <f t="shared" si="889"/>
        <v>0</v>
      </c>
      <c r="DT328" s="153">
        <f t="shared" ref="DT328:DU328" si="890">SUM(DT324:DT325)-DT323</f>
        <v>0</v>
      </c>
      <c r="DU328" s="153">
        <f t="shared" si="890"/>
        <v>0</v>
      </c>
      <c r="DV328" s="153">
        <f t="shared" ref="DV328:DW328" si="891">SUM(DV324:DV325)-DV323</f>
        <v>0</v>
      </c>
      <c r="DW328" s="153">
        <f t="shared" si="891"/>
        <v>0</v>
      </c>
      <c r="DX328" s="153">
        <f t="shared" ref="DX328:DY328" si="892">SUM(DX324:DX325)-DX323</f>
        <v>0</v>
      </c>
      <c r="DY328" s="153">
        <f t="shared" si="892"/>
        <v>0</v>
      </c>
      <c r="DZ328" s="153">
        <f t="shared" ref="DZ328:EA328" si="893">SUM(DZ324:DZ325)-DZ323</f>
        <v>0</v>
      </c>
      <c r="EA328" s="153">
        <f t="shared" si="893"/>
        <v>0</v>
      </c>
      <c r="EB328" s="153">
        <f t="shared" ref="EB328:EC328" si="894">SUM(EB324:EB325)-EB323</f>
        <v>0</v>
      </c>
      <c r="EC328" s="153">
        <f t="shared" si="894"/>
        <v>0</v>
      </c>
      <c r="ED328" s="153">
        <f t="shared" ref="ED328:EE328" si="895">SUM(ED324:ED325)-ED323</f>
        <v>0</v>
      </c>
      <c r="EE328" s="153">
        <f t="shared" si="895"/>
        <v>0</v>
      </c>
      <c r="EF328" s="153">
        <f t="shared" ref="EF328:EG328" si="896">SUM(EF324:EF325)-EF323</f>
        <v>0</v>
      </c>
      <c r="EG328" s="153">
        <f t="shared" si="896"/>
        <v>0</v>
      </c>
      <c r="EH328" s="153">
        <f t="shared" ref="EH328:EI328" si="897">SUM(EH324:EH325)-EH323</f>
        <v>0</v>
      </c>
      <c r="EI328" s="153">
        <f t="shared" si="897"/>
        <v>0</v>
      </c>
      <c r="EJ328" s="153">
        <f t="shared" ref="EJ328:EK328" si="898">SUM(EJ324:EJ325)-EJ323</f>
        <v>0</v>
      </c>
      <c r="EK328" s="153">
        <f t="shared" si="898"/>
        <v>0</v>
      </c>
      <c r="EL328" s="153">
        <f t="shared" ref="EL328:EM328" si="899">SUM(EL324:EL325)-EL323</f>
        <v>0</v>
      </c>
      <c r="EM328" s="153">
        <f t="shared" si="899"/>
        <v>0</v>
      </c>
      <c r="EN328" s="153">
        <f t="shared" ref="EN328:EO328" si="900">SUM(EN324:EN325)-EN323</f>
        <v>0</v>
      </c>
      <c r="EO328" s="153">
        <f t="shared" si="900"/>
        <v>0</v>
      </c>
      <c r="EP328" s="153">
        <f t="shared" ref="EP328:EQ328" si="901">SUM(EP324:EP325)-EP323</f>
        <v>0</v>
      </c>
      <c r="EQ328" s="153">
        <f t="shared" si="901"/>
        <v>0</v>
      </c>
      <c r="ER328" s="153">
        <f t="shared" ref="ER328:ES328" si="902">SUM(ER324:ER325)-ER323</f>
        <v>0</v>
      </c>
      <c r="ES328" s="153">
        <f t="shared" si="902"/>
        <v>0</v>
      </c>
      <c r="ET328" s="153">
        <f t="shared" ref="ET328:EU328" si="903">SUM(ET324:ET325)-ET323</f>
        <v>0</v>
      </c>
      <c r="EU328" s="153">
        <f t="shared" si="903"/>
        <v>0</v>
      </c>
      <c r="EV328" s="153">
        <f t="shared" ref="EV328:EW328" si="904">SUM(EV324:EV325)-EV323</f>
        <v>0</v>
      </c>
      <c r="EW328" s="153">
        <f t="shared" si="904"/>
        <v>0</v>
      </c>
      <c r="EX328" s="153">
        <f t="shared" ref="EX328:EY328" si="905">SUM(EX324:EX325)-EX323</f>
        <v>0</v>
      </c>
      <c r="EY328" s="153">
        <f t="shared" si="905"/>
        <v>0</v>
      </c>
      <c r="EZ328" s="13"/>
      <c r="FA328" s="13"/>
      <c r="FB328" s="13"/>
    </row>
    <row r="329" spans="1:158" x14ac:dyDescent="0.25">
      <c r="B329" s="67"/>
      <c r="C329" s="141" t="s">
        <v>505</v>
      </c>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153">
        <f t="shared" ref="AX329:CC329" si="906">AX32-AX325</f>
        <v>0</v>
      </c>
      <c r="AY329" s="153">
        <f t="shared" si="906"/>
        <v>0</v>
      </c>
      <c r="AZ329" s="153">
        <f t="shared" si="906"/>
        <v>0</v>
      </c>
      <c r="BA329" s="153">
        <f t="shared" si="906"/>
        <v>0</v>
      </c>
      <c r="BB329" s="153">
        <f t="shared" si="906"/>
        <v>0</v>
      </c>
      <c r="BC329" s="153">
        <f t="shared" si="906"/>
        <v>0</v>
      </c>
      <c r="BD329" s="153">
        <f t="shared" si="906"/>
        <v>0</v>
      </c>
      <c r="BE329" s="153">
        <f t="shared" si="906"/>
        <v>0</v>
      </c>
      <c r="BF329" s="153">
        <f t="shared" si="906"/>
        <v>0</v>
      </c>
      <c r="BG329" s="153">
        <f t="shared" si="906"/>
        <v>0</v>
      </c>
      <c r="BH329" s="153">
        <f t="shared" si="906"/>
        <v>0</v>
      </c>
      <c r="BI329" s="153">
        <f t="shared" si="906"/>
        <v>0</v>
      </c>
      <c r="BJ329" s="153">
        <f t="shared" si="906"/>
        <v>0</v>
      </c>
      <c r="BK329" s="153">
        <f t="shared" si="906"/>
        <v>0</v>
      </c>
      <c r="BL329" s="153">
        <f t="shared" si="906"/>
        <v>0</v>
      </c>
      <c r="BM329" s="153">
        <f t="shared" si="906"/>
        <v>0</v>
      </c>
      <c r="BN329" s="153">
        <f t="shared" si="906"/>
        <v>0</v>
      </c>
      <c r="BO329" s="153">
        <f t="shared" si="906"/>
        <v>0</v>
      </c>
      <c r="BP329" s="153">
        <f t="shared" si="906"/>
        <v>0</v>
      </c>
      <c r="BQ329" s="153">
        <f t="shared" si="906"/>
        <v>0</v>
      </c>
      <c r="BR329" s="153">
        <f t="shared" si="906"/>
        <v>0</v>
      </c>
      <c r="BS329" s="153">
        <f t="shared" si="906"/>
        <v>0</v>
      </c>
      <c r="BT329" s="153">
        <f t="shared" si="906"/>
        <v>0</v>
      </c>
      <c r="BU329" s="153">
        <f t="shared" si="906"/>
        <v>0</v>
      </c>
      <c r="BV329" s="153">
        <f t="shared" si="906"/>
        <v>0</v>
      </c>
      <c r="BW329" s="153">
        <f t="shared" si="906"/>
        <v>0</v>
      </c>
      <c r="BX329" s="153">
        <f t="shared" si="906"/>
        <v>0</v>
      </c>
      <c r="BY329" s="153">
        <f t="shared" si="906"/>
        <v>0</v>
      </c>
      <c r="BZ329" s="153">
        <f t="shared" si="906"/>
        <v>0</v>
      </c>
      <c r="CA329" s="153">
        <f t="shared" si="906"/>
        <v>0</v>
      </c>
      <c r="CB329" s="153">
        <f t="shared" si="906"/>
        <v>0</v>
      </c>
      <c r="CC329" s="153">
        <f t="shared" si="906"/>
        <v>0</v>
      </c>
      <c r="CD329" s="153">
        <f t="shared" ref="CD329:DI329" si="907">CD32-CD325</f>
        <v>0</v>
      </c>
      <c r="CE329" s="153">
        <f t="shared" si="907"/>
        <v>0</v>
      </c>
      <c r="CF329" s="153">
        <f t="shared" si="907"/>
        <v>0</v>
      </c>
      <c r="CG329" s="153">
        <f t="shared" si="907"/>
        <v>0</v>
      </c>
      <c r="CH329" s="153">
        <f t="shared" si="907"/>
        <v>0</v>
      </c>
      <c r="CI329" s="153">
        <f t="shared" si="907"/>
        <v>0</v>
      </c>
      <c r="CJ329" s="153">
        <f t="shared" si="907"/>
        <v>0</v>
      </c>
      <c r="CK329" s="153">
        <f t="shared" si="907"/>
        <v>0</v>
      </c>
      <c r="CL329" s="153">
        <f t="shared" si="907"/>
        <v>0</v>
      </c>
      <c r="CM329" s="153">
        <f t="shared" si="907"/>
        <v>0</v>
      </c>
      <c r="CN329" s="153">
        <f t="shared" si="907"/>
        <v>0</v>
      </c>
      <c r="CO329" s="153">
        <f t="shared" si="907"/>
        <v>0</v>
      </c>
      <c r="CP329" s="153">
        <f t="shared" si="907"/>
        <v>0</v>
      </c>
      <c r="CQ329" s="153">
        <f t="shared" si="907"/>
        <v>0</v>
      </c>
      <c r="CR329" s="153">
        <f t="shared" si="907"/>
        <v>0</v>
      </c>
      <c r="CS329" s="153">
        <f t="shared" si="907"/>
        <v>0</v>
      </c>
      <c r="CT329" s="153">
        <f t="shared" si="907"/>
        <v>0</v>
      </c>
      <c r="CU329" s="153">
        <f t="shared" si="907"/>
        <v>0</v>
      </c>
      <c r="CV329" s="153">
        <f t="shared" si="907"/>
        <v>0</v>
      </c>
      <c r="CW329" s="153">
        <f t="shared" si="907"/>
        <v>0</v>
      </c>
      <c r="CX329" s="153">
        <f t="shared" si="907"/>
        <v>0</v>
      </c>
      <c r="CY329" s="153">
        <f t="shared" si="907"/>
        <v>0</v>
      </c>
      <c r="CZ329" s="153">
        <f t="shared" si="907"/>
        <v>0</v>
      </c>
      <c r="DA329" s="153">
        <f t="shared" si="907"/>
        <v>0</v>
      </c>
      <c r="DB329" s="153">
        <f t="shared" si="907"/>
        <v>0</v>
      </c>
      <c r="DC329" s="153">
        <f t="shared" si="907"/>
        <v>0</v>
      </c>
      <c r="DD329" s="153">
        <f t="shared" si="907"/>
        <v>0</v>
      </c>
      <c r="DE329" s="153">
        <f t="shared" si="907"/>
        <v>0</v>
      </c>
      <c r="DF329" s="153">
        <f t="shared" si="907"/>
        <v>0</v>
      </c>
      <c r="DG329" s="153">
        <f t="shared" si="907"/>
        <v>0</v>
      </c>
      <c r="DH329" s="153">
        <f t="shared" si="907"/>
        <v>0</v>
      </c>
      <c r="DI329" s="153">
        <f t="shared" si="907"/>
        <v>0</v>
      </c>
      <c r="DJ329" s="153">
        <f t="shared" ref="DJ329:DT329" si="908">DJ32-DJ325</f>
        <v>0</v>
      </c>
      <c r="DK329" s="153">
        <f t="shared" si="908"/>
        <v>0</v>
      </c>
      <c r="DL329" s="153">
        <f t="shared" si="908"/>
        <v>0</v>
      </c>
      <c r="DM329" s="153">
        <f t="shared" si="908"/>
        <v>0</v>
      </c>
      <c r="DN329" s="153">
        <f t="shared" si="908"/>
        <v>0</v>
      </c>
      <c r="DO329" s="153">
        <f t="shared" si="908"/>
        <v>0</v>
      </c>
      <c r="DP329" s="153">
        <f t="shared" si="908"/>
        <v>0</v>
      </c>
      <c r="DQ329" s="153">
        <f t="shared" si="908"/>
        <v>0</v>
      </c>
      <c r="DR329" s="153">
        <f t="shared" si="908"/>
        <v>0</v>
      </c>
      <c r="DS329" s="153">
        <f t="shared" si="908"/>
        <v>0</v>
      </c>
      <c r="DT329" s="153">
        <f t="shared" si="908"/>
        <v>0</v>
      </c>
      <c r="DU329" s="153">
        <f t="shared" ref="DU329:DV329" si="909">DU32-DU325</f>
        <v>0</v>
      </c>
      <c r="DV329" s="153">
        <f t="shared" si="909"/>
        <v>0</v>
      </c>
      <c r="DW329" s="153">
        <f t="shared" ref="DW329:DX329" si="910">DW32-DW325</f>
        <v>0</v>
      </c>
      <c r="DX329" s="153">
        <f t="shared" si="910"/>
        <v>0</v>
      </c>
      <c r="DY329" s="153">
        <f t="shared" ref="DY329:DZ329" si="911">DY32-DY325</f>
        <v>0</v>
      </c>
      <c r="DZ329" s="153">
        <f t="shared" si="911"/>
        <v>0</v>
      </c>
      <c r="EA329" s="153">
        <f t="shared" ref="EA329:EB329" si="912">EA32-EA325</f>
        <v>0</v>
      </c>
      <c r="EB329" s="153">
        <f t="shared" si="912"/>
        <v>0</v>
      </c>
      <c r="EC329" s="153">
        <f t="shared" ref="EC329:ED329" si="913">EC32-EC325</f>
        <v>0</v>
      </c>
      <c r="ED329" s="153">
        <f t="shared" si="913"/>
        <v>0</v>
      </c>
      <c r="EE329" s="153">
        <f t="shared" ref="EE329:EF329" si="914">EE32-EE325</f>
        <v>0</v>
      </c>
      <c r="EF329" s="153">
        <f t="shared" si="914"/>
        <v>0</v>
      </c>
      <c r="EG329" s="153">
        <f t="shared" ref="EG329:EH329" si="915">EG32-EG325</f>
        <v>0</v>
      </c>
      <c r="EH329" s="153">
        <f t="shared" si="915"/>
        <v>0</v>
      </c>
      <c r="EI329" s="153">
        <f t="shared" ref="EI329:EJ329" si="916">EI32-EI325</f>
        <v>0</v>
      </c>
      <c r="EJ329" s="153">
        <f t="shared" si="916"/>
        <v>0</v>
      </c>
      <c r="EK329" s="153">
        <f t="shared" ref="EK329:EL329" si="917">EK32-EK325</f>
        <v>0</v>
      </c>
      <c r="EL329" s="153">
        <f t="shared" si="917"/>
        <v>0</v>
      </c>
      <c r="EM329" s="153">
        <f t="shared" ref="EM329:EN329" si="918">EM32-EM325</f>
        <v>0</v>
      </c>
      <c r="EN329" s="153">
        <f t="shared" si="918"/>
        <v>0</v>
      </c>
      <c r="EO329" s="153">
        <f t="shared" ref="EO329:EP329" si="919">EO32-EO325</f>
        <v>0</v>
      </c>
      <c r="EP329" s="153">
        <f t="shared" si="919"/>
        <v>0</v>
      </c>
      <c r="EQ329" s="153">
        <f t="shared" ref="EQ329:ER329" si="920">EQ32-EQ325</f>
        <v>0</v>
      </c>
      <c r="ER329" s="153">
        <f t="shared" si="920"/>
        <v>0</v>
      </c>
      <c r="ES329" s="153">
        <f t="shared" ref="ES329:ET329" si="921">ES32-ES325</f>
        <v>0</v>
      </c>
      <c r="ET329" s="153">
        <f t="shared" si="921"/>
        <v>0</v>
      </c>
      <c r="EU329" s="153">
        <f t="shared" ref="EU329:EV329" si="922">EU32-EU325</f>
        <v>0</v>
      </c>
      <c r="EV329" s="153">
        <f t="shared" si="922"/>
        <v>0</v>
      </c>
      <c r="EW329" s="153">
        <f t="shared" ref="EW329:EX329" si="923">EW32-EW325</f>
        <v>0</v>
      </c>
      <c r="EX329" s="153">
        <f t="shared" si="923"/>
        <v>0</v>
      </c>
      <c r="EY329" s="153">
        <f t="shared" ref="EY329" si="924">EY32-EY325</f>
        <v>0</v>
      </c>
      <c r="EZ329" s="13"/>
      <c r="FA329" s="13"/>
      <c r="FB329" s="13"/>
    </row>
    <row r="330" spans="1:158" x14ac:dyDescent="0.25">
      <c r="B330" s="67"/>
      <c r="C330" s="141" t="s">
        <v>506</v>
      </c>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153">
        <f t="shared" ref="BO330:CT330" si="925">BO49-BO326</f>
        <v>0</v>
      </c>
      <c r="BP330" s="153">
        <f t="shared" si="925"/>
        <v>0</v>
      </c>
      <c r="BQ330" s="153">
        <f t="shared" si="925"/>
        <v>0</v>
      </c>
      <c r="BR330" s="153">
        <f t="shared" si="925"/>
        <v>0</v>
      </c>
      <c r="BS330" s="153">
        <f t="shared" si="925"/>
        <v>0</v>
      </c>
      <c r="BT330" s="153">
        <f t="shared" si="925"/>
        <v>0</v>
      </c>
      <c r="BU330" s="153">
        <f t="shared" si="925"/>
        <v>0</v>
      </c>
      <c r="BV330" s="153">
        <f t="shared" si="925"/>
        <v>0</v>
      </c>
      <c r="BW330" s="153">
        <f t="shared" si="925"/>
        <v>0</v>
      </c>
      <c r="BX330" s="153">
        <f t="shared" si="925"/>
        <v>0</v>
      </c>
      <c r="BY330" s="153">
        <f t="shared" si="925"/>
        <v>0</v>
      </c>
      <c r="BZ330" s="153">
        <f t="shared" si="925"/>
        <v>0</v>
      </c>
      <c r="CA330" s="153">
        <f t="shared" si="925"/>
        <v>0</v>
      </c>
      <c r="CB330" s="153">
        <f t="shared" si="925"/>
        <v>0</v>
      </c>
      <c r="CC330" s="153">
        <f t="shared" si="925"/>
        <v>0</v>
      </c>
      <c r="CD330" s="153">
        <f t="shared" si="925"/>
        <v>0</v>
      </c>
      <c r="CE330" s="153">
        <f t="shared" si="925"/>
        <v>0</v>
      </c>
      <c r="CF330" s="153">
        <f t="shared" si="925"/>
        <v>0</v>
      </c>
      <c r="CG330" s="153">
        <f t="shared" si="925"/>
        <v>0</v>
      </c>
      <c r="CH330" s="153">
        <f t="shared" si="925"/>
        <v>0</v>
      </c>
      <c r="CI330" s="153">
        <f t="shared" si="925"/>
        <v>0</v>
      </c>
      <c r="CJ330" s="153">
        <f t="shared" si="925"/>
        <v>0</v>
      </c>
      <c r="CK330" s="153">
        <f t="shared" si="925"/>
        <v>0</v>
      </c>
      <c r="CL330" s="153">
        <f t="shared" si="925"/>
        <v>0</v>
      </c>
      <c r="CM330" s="153">
        <f t="shared" si="925"/>
        <v>0</v>
      </c>
      <c r="CN330" s="153">
        <f t="shared" si="925"/>
        <v>0</v>
      </c>
      <c r="CO330" s="153">
        <f t="shared" si="925"/>
        <v>0</v>
      </c>
      <c r="CP330" s="153">
        <f t="shared" si="925"/>
        <v>0</v>
      </c>
      <c r="CQ330" s="153">
        <f t="shared" si="925"/>
        <v>0</v>
      </c>
      <c r="CR330" s="153">
        <f t="shared" si="925"/>
        <v>0</v>
      </c>
      <c r="CS330" s="153">
        <f t="shared" si="925"/>
        <v>0</v>
      </c>
      <c r="CT330" s="153">
        <f t="shared" si="925"/>
        <v>0</v>
      </c>
      <c r="CU330" s="153">
        <f t="shared" ref="CU330:DT330" si="926">CU49-CU326</f>
        <v>0</v>
      </c>
      <c r="CV330" s="153">
        <f t="shared" si="926"/>
        <v>0</v>
      </c>
      <c r="CW330" s="153">
        <f t="shared" si="926"/>
        <v>0</v>
      </c>
      <c r="CX330" s="153">
        <f t="shared" si="926"/>
        <v>0</v>
      </c>
      <c r="CY330" s="153">
        <f t="shared" si="926"/>
        <v>0</v>
      </c>
      <c r="CZ330" s="153">
        <f t="shared" si="926"/>
        <v>0</v>
      </c>
      <c r="DA330" s="153">
        <f t="shared" si="926"/>
        <v>0</v>
      </c>
      <c r="DB330" s="153">
        <f t="shared" si="926"/>
        <v>0</v>
      </c>
      <c r="DC330" s="153">
        <f t="shared" si="926"/>
        <v>0</v>
      </c>
      <c r="DD330" s="153">
        <f t="shared" si="926"/>
        <v>0</v>
      </c>
      <c r="DE330" s="153">
        <f t="shared" si="926"/>
        <v>0</v>
      </c>
      <c r="DF330" s="153">
        <f t="shared" si="926"/>
        <v>0</v>
      </c>
      <c r="DG330" s="153">
        <f t="shared" si="926"/>
        <v>0</v>
      </c>
      <c r="DH330" s="153">
        <f t="shared" si="926"/>
        <v>0</v>
      </c>
      <c r="DI330" s="153">
        <f t="shared" si="926"/>
        <v>0</v>
      </c>
      <c r="DJ330" s="153">
        <f t="shared" si="926"/>
        <v>0</v>
      </c>
      <c r="DK330" s="153">
        <f t="shared" si="926"/>
        <v>0</v>
      </c>
      <c r="DL330" s="153">
        <f t="shared" si="926"/>
        <v>0</v>
      </c>
      <c r="DM330" s="153">
        <f t="shared" si="926"/>
        <v>0</v>
      </c>
      <c r="DN330" s="153">
        <f t="shared" si="926"/>
        <v>0</v>
      </c>
      <c r="DO330" s="153">
        <f t="shared" si="926"/>
        <v>0</v>
      </c>
      <c r="DP330" s="153">
        <f t="shared" si="926"/>
        <v>0</v>
      </c>
      <c r="DQ330" s="153">
        <f t="shared" si="926"/>
        <v>0</v>
      </c>
      <c r="DR330" s="153">
        <f t="shared" si="926"/>
        <v>0</v>
      </c>
      <c r="DS330" s="153">
        <f t="shared" si="926"/>
        <v>0</v>
      </c>
      <c r="DT330" s="153">
        <f t="shared" si="926"/>
        <v>0</v>
      </c>
      <c r="DU330" s="153">
        <f t="shared" ref="DU330:DV330" si="927">DU49-DU326</f>
        <v>0</v>
      </c>
      <c r="DV330" s="153">
        <f t="shared" si="927"/>
        <v>0</v>
      </c>
      <c r="DW330" s="153">
        <f t="shared" ref="DW330:DX330" si="928">DW49-DW326</f>
        <v>0</v>
      </c>
      <c r="DX330" s="153">
        <f t="shared" si="928"/>
        <v>0</v>
      </c>
      <c r="DY330" s="153">
        <f t="shared" ref="DY330:DZ330" si="929">DY49-DY326</f>
        <v>0</v>
      </c>
      <c r="DZ330" s="153">
        <f t="shared" si="929"/>
        <v>0</v>
      </c>
      <c r="EA330" s="153">
        <f t="shared" ref="EA330:EB330" si="930">EA49-EA326</f>
        <v>0</v>
      </c>
      <c r="EB330" s="153">
        <f t="shared" si="930"/>
        <v>0</v>
      </c>
      <c r="EC330" s="153">
        <f t="shared" ref="EC330:ED330" si="931">EC49-EC326</f>
        <v>0</v>
      </c>
      <c r="ED330" s="153">
        <f t="shared" si="931"/>
        <v>0</v>
      </c>
      <c r="EE330" s="153">
        <f t="shared" ref="EE330:EF330" si="932">EE49-EE326</f>
        <v>0</v>
      </c>
      <c r="EF330" s="153">
        <f t="shared" si="932"/>
        <v>0</v>
      </c>
      <c r="EG330" s="153">
        <f t="shared" ref="EG330:EH330" si="933">EG49-EG326</f>
        <v>0</v>
      </c>
      <c r="EH330" s="153">
        <f t="shared" si="933"/>
        <v>0</v>
      </c>
      <c r="EI330" s="153">
        <f t="shared" ref="EI330:EJ330" si="934">EI49-EI326</f>
        <v>0</v>
      </c>
      <c r="EJ330" s="153">
        <f t="shared" si="934"/>
        <v>0</v>
      </c>
      <c r="EK330" s="153">
        <f t="shared" ref="EK330:EL330" si="935">EK49-EK326</f>
        <v>0</v>
      </c>
      <c r="EL330" s="153">
        <f t="shared" si="935"/>
        <v>0</v>
      </c>
      <c r="EM330" s="153">
        <f t="shared" ref="EM330:EN330" si="936">EM49-EM326</f>
        <v>0</v>
      </c>
      <c r="EN330" s="153">
        <f t="shared" si="936"/>
        <v>0</v>
      </c>
      <c r="EO330" s="153">
        <f t="shared" ref="EO330:EP330" si="937">EO49-EO326</f>
        <v>0</v>
      </c>
      <c r="EP330" s="153">
        <f t="shared" si="937"/>
        <v>0</v>
      </c>
      <c r="EQ330" s="153">
        <f t="shared" ref="EQ330:ER330" si="938">EQ49-EQ326</f>
        <v>0</v>
      </c>
      <c r="ER330" s="153">
        <f t="shared" si="938"/>
        <v>0</v>
      </c>
      <c r="ES330" s="153">
        <f t="shared" ref="ES330:ET330" si="939">ES49-ES326</f>
        <v>0</v>
      </c>
      <c r="ET330" s="153">
        <f t="shared" si="939"/>
        <v>0</v>
      </c>
      <c r="EU330" s="153">
        <f t="shared" ref="EU330:EV330" si="940">EU49-EU326</f>
        <v>0</v>
      </c>
      <c r="EV330" s="153">
        <f t="shared" si="940"/>
        <v>0</v>
      </c>
      <c r="EW330" s="153">
        <f t="shared" ref="EW330:EX330" si="941">EW49-EW326</f>
        <v>0</v>
      </c>
      <c r="EX330" s="153">
        <f t="shared" si="941"/>
        <v>0</v>
      </c>
      <c r="EY330" s="153">
        <f t="shared" ref="EY330" si="942">EY49-EY326</f>
        <v>0</v>
      </c>
      <c r="EZ330" s="13"/>
      <c r="FA330" s="13"/>
      <c r="FB330" s="13"/>
    </row>
    <row r="331" spans="1:158" x14ac:dyDescent="0.25">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c r="AR331" s="67"/>
      <c r="AS331" s="67"/>
      <c r="AT331" s="67"/>
      <c r="AU331" s="67"/>
      <c r="AV331" s="67"/>
      <c r="AW331" s="67"/>
      <c r="AX331" s="67"/>
      <c r="AY331" s="67"/>
      <c r="AZ331" s="67"/>
      <c r="BA331" s="67"/>
      <c r="BB331" s="67"/>
      <c r="BC331" s="67"/>
      <c r="BD331" s="67"/>
      <c r="BE331" s="67"/>
      <c r="BF331" s="67"/>
      <c r="BG331" s="67"/>
      <c r="BH331" s="67"/>
      <c r="BI331" s="67"/>
      <c r="BJ331" s="67"/>
      <c r="BK331" s="67"/>
      <c r="BL331" s="67"/>
      <c r="BM331" s="67"/>
      <c r="BN331" s="67"/>
      <c r="BO331" s="67"/>
      <c r="BP331" s="67"/>
      <c r="BR331" s="140"/>
      <c r="CC331" s="140" t="s">
        <v>512</v>
      </c>
      <c r="DC331" s="385"/>
      <c r="DE331" s="386"/>
      <c r="DI331" s="433"/>
      <c r="DJ331" s="434"/>
      <c r="DK331" s="437"/>
      <c r="DL331" s="438"/>
      <c r="DN331" s="447"/>
      <c r="DO331" s="494"/>
      <c r="DP331" s="498"/>
      <c r="DR331" s="537"/>
      <c r="DU331" s="538"/>
      <c r="DV331" s="540"/>
      <c r="DX331" s="541"/>
      <c r="DZ331" s="542"/>
      <c r="EB331" s="544"/>
      <c r="ED331" s="545"/>
      <c r="EE331" s="546"/>
      <c r="EF331" s="547"/>
      <c r="EG331" s="548"/>
      <c r="EH331" s="550"/>
      <c r="EI331" s="551"/>
      <c r="EJ331" s="552"/>
      <c r="EK331" s="553"/>
      <c r="EO331" s="554"/>
      <c r="EP331" s="555"/>
      <c r="EQ331" s="556"/>
      <c r="ET331" s="557"/>
      <c r="EV331" s="559"/>
      <c r="EY331" s="574"/>
      <c r="FB331" s="67"/>
    </row>
    <row r="332" spans="1:158" x14ac:dyDescent="0.25">
      <c r="B332" s="5"/>
      <c r="C332" s="5" t="s">
        <v>138</v>
      </c>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152">
        <f t="shared" ref="CB332:CR332" si="943">CB323-CA323</f>
        <v>794</v>
      </c>
      <c r="CC332" s="152">
        <f t="shared" si="943"/>
        <v>21</v>
      </c>
      <c r="CD332" s="152">
        <f t="shared" si="943"/>
        <v>1115</v>
      </c>
      <c r="CE332" s="152">
        <f t="shared" si="943"/>
        <v>830</v>
      </c>
      <c r="CF332" s="152">
        <f t="shared" si="943"/>
        <v>913</v>
      </c>
      <c r="CG332" s="152">
        <f t="shared" si="943"/>
        <v>656</v>
      </c>
      <c r="CH332" s="152">
        <f t="shared" si="943"/>
        <v>590</v>
      </c>
      <c r="CI332" s="152">
        <f t="shared" si="943"/>
        <v>613</v>
      </c>
      <c r="CJ332" s="152">
        <f t="shared" si="943"/>
        <v>678</v>
      </c>
      <c r="CK332" s="152">
        <f t="shared" si="943"/>
        <v>619</v>
      </c>
      <c r="CL332" s="152">
        <f t="shared" si="943"/>
        <v>700</v>
      </c>
      <c r="CM332" s="152">
        <f t="shared" si="943"/>
        <v>951</v>
      </c>
      <c r="CN332" s="152">
        <f t="shared" si="943"/>
        <v>819</v>
      </c>
      <c r="CO332" s="152">
        <f t="shared" si="943"/>
        <v>925</v>
      </c>
      <c r="CP332" s="152">
        <f t="shared" si="943"/>
        <v>844</v>
      </c>
      <c r="CQ332" s="152">
        <f t="shared" si="943"/>
        <v>723</v>
      </c>
      <c r="CR332" s="152">
        <f t="shared" si="943"/>
        <v>870</v>
      </c>
      <c r="CS332" s="152">
        <f t="shared" ref="CS332:EY334" si="944">CS323-CR323</f>
        <v>1094</v>
      </c>
      <c r="CT332" s="152">
        <f t="shared" si="944"/>
        <v>761</v>
      </c>
      <c r="CU332" s="152">
        <f t="shared" si="944"/>
        <v>966</v>
      </c>
      <c r="CV332" s="152">
        <f t="shared" si="944"/>
        <v>1027</v>
      </c>
      <c r="CW332" s="152">
        <f t="shared" si="944"/>
        <v>616</v>
      </c>
      <c r="CX332" s="152">
        <f t="shared" si="944"/>
        <v>853</v>
      </c>
      <c r="CY332" s="152">
        <f t="shared" si="944"/>
        <v>930</v>
      </c>
      <c r="CZ332" s="152">
        <f t="shared" si="944"/>
        <v>1188</v>
      </c>
      <c r="DA332" s="152">
        <f t="shared" si="944"/>
        <v>1001</v>
      </c>
      <c r="DB332" s="152">
        <f t="shared" si="944"/>
        <v>1284</v>
      </c>
      <c r="DC332" s="152">
        <f t="shared" si="944"/>
        <v>771</v>
      </c>
      <c r="DD332" s="152">
        <f t="shared" si="944"/>
        <v>615</v>
      </c>
      <c r="DE332" s="152">
        <f t="shared" si="944"/>
        <v>762</v>
      </c>
      <c r="DF332" s="152">
        <f t="shared" si="944"/>
        <v>962</v>
      </c>
      <c r="DG332" s="152">
        <f t="shared" si="944"/>
        <v>943</v>
      </c>
      <c r="DH332" s="152">
        <f t="shared" si="944"/>
        <v>1663</v>
      </c>
      <c r="DI332" s="152">
        <f t="shared" si="944"/>
        <v>1041</v>
      </c>
      <c r="DJ332" s="152">
        <f t="shared" si="944"/>
        <v>971</v>
      </c>
      <c r="DK332" s="152">
        <f t="shared" si="944"/>
        <v>945</v>
      </c>
      <c r="DL332" s="152">
        <f t="shared" si="944"/>
        <v>1067</v>
      </c>
      <c r="DM332" s="152">
        <f t="shared" si="944"/>
        <v>1184</v>
      </c>
      <c r="DN332" s="152">
        <f t="shared" si="944"/>
        <v>1308</v>
      </c>
      <c r="DO332" s="152">
        <f t="shared" si="944"/>
        <v>1434</v>
      </c>
      <c r="DP332" s="152">
        <f t="shared" si="944"/>
        <v>1489</v>
      </c>
      <c r="DQ332" s="152">
        <f t="shared" si="944"/>
        <v>1694</v>
      </c>
      <c r="DR332" s="152">
        <f t="shared" si="944"/>
        <v>1206</v>
      </c>
      <c r="DS332" s="152">
        <f t="shared" si="944"/>
        <v>1549</v>
      </c>
      <c r="DT332" s="152">
        <f t="shared" si="944"/>
        <v>1432</v>
      </c>
      <c r="DU332" s="152">
        <f t="shared" si="944"/>
        <v>1774</v>
      </c>
      <c r="DV332" s="152">
        <f t="shared" si="944"/>
        <v>2017</v>
      </c>
      <c r="DW332" s="152">
        <f t="shared" si="944"/>
        <v>2408</v>
      </c>
      <c r="DX332" s="152">
        <f t="shared" si="944"/>
        <v>2423</v>
      </c>
      <c r="DY332" s="152">
        <f t="shared" si="944"/>
        <v>1896</v>
      </c>
      <c r="DZ332" s="152">
        <f t="shared" si="944"/>
        <v>1216</v>
      </c>
      <c r="EA332" s="152">
        <f t="shared" si="944"/>
        <v>2290</v>
      </c>
      <c r="EB332" s="152">
        <f t="shared" si="944"/>
        <v>1872</v>
      </c>
      <c r="EC332" s="152">
        <f t="shared" si="944"/>
        <v>2544</v>
      </c>
      <c r="ED332" s="152">
        <f t="shared" si="944"/>
        <v>2461</v>
      </c>
      <c r="EE332" s="152">
        <f t="shared" si="944"/>
        <v>2029</v>
      </c>
      <c r="EF332" s="152">
        <f t="shared" si="944"/>
        <v>1840</v>
      </c>
      <c r="EG332" s="152">
        <f t="shared" si="944"/>
        <v>2133</v>
      </c>
      <c r="EH332" s="152">
        <f t="shared" si="944"/>
        <v>2483</v>
      </c>
      <c r="EI332" s="152">
        <f t="shared" si="944"/>
        <v>2555</v>
      </c>
      <c r="EJ332" s="152">
        <f t="shared" si="944"/>
        <v>3238</v>
      </c>
      <c r="EK332" s="152">
        <f t="shared" si="944"/>
        <v>2679</v>
      </c>
      <c r="EL332" s="152">
        <f t="shared" si="944"/>
        <v>2409</v>
      </c>
      <c r="EM332" s="152">
        <f t="shared" si="944"/>
        <v>2826</v>
      </c>
      <c r="EN332" s="152">
        <f t="shared" si="944"/>
        <v>2709</v>
      </c>
      <c r="EO332" s="152">
        <f t="shared" si="944"/>
        <v>2577</v>
      </c>
      <c r="EP332" s="152">
        <f t="shared" si="944"/>
        <v>2797</v>
      </c>
      <c r="EQ332" s="152">
        <f t="shared" si="944"/>
        <v>2217</v>
      </c>
      <c r="ER332" s="152">
        <f t="shared" si="944"/>
        <v>2178</v>
      </c>
      <c r="ES332" s="152">
        <f t="shared" si="944"/>
        <v>2199</v>
      </c>
      <c r="ET332" s="152">
        <f t="shared" si="944"/>
        <v>1257</v>
      </c>
      <c r="EU332" s="152">
        <f t="shared" si="944"/>
        <v>1640</v>
      </c>
      <c r="EV332" s="152">
        <f t="shared" si="944"/>
        <v>1585</v>
      </c>
      <c r="EW332" s="152">
        <f t="shared" si="944"/>
        <v>543</v>
      </c>
      <c r="EX332" s="152">
        <f t="shared" si="944"/>
        <v>1921</v>
      </c>
      <c r="EY332" s="152">
        <f t="shared" si="944"/>
        <v>1475</v>
      </c>
      <c r="EZ332" s="5"/>
      <c r="FA332" s="5"/>
      <c r="FB332" s="5"/>
    </row>
    <row r="333" spans="1:158" x14ac:dyDescent="0.25">
      <c r="B333" s="5"/>
      <c r="C333" s="5" t="s">
        <v>153</v>
      </c>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152">
        <f t="shared" ref="CB333:CR333" si="945">CB324-CA324</f>
        <v>511</v>
      </c>
      <c r="CC333" s="152">
        <f t="shared" si="945"/>
        <v>5</v>
      </c>
      <c r="CD333" s="152">
        <f t="shared" si="945"/>
        <v>613</v>
      </c>
      <c r="CE333" s="152">
        <f t="shared" si="945"/>
        <v>491</v>
      </c>
      <c r="CF333" s="152">
        <f t="shared" si="945"/>
        <v>546</v>
      </c>
      <c r="CG333" s="152">
        <f t="shared" si="945"/>
        <v>343</v>
      </c>
      <c r="CH333" s="152">
        <f t="shared" si="945"/>
        <v>352</v>
      </c>
      <c r="CI333" s="152">
        <f t="shared" si="945"/>
        <v>343</v>
      </c>
      <c r="CJ333" s="152">
        <f t="shared" si="945"/>
        <v>395</v>
      </c>
      <c r="CK333" s="152">
        <f t="shared" si="945"/>
        <v>375</v>
      </c>
      <c r="CL333" s="152">
        <f t="shared" si="945"/>
        <v>409</v>
      </c>
      <c r="CM333" s="152">
        <f t="shared" si="945"/>
        <v>617</v>
      </c>
      <c r="CN333" s="152">
        <f t="shared" si="945"/>
        <v>543</v>
      </c>
      <c r="CO333" s="152">
        <f t="shared" si="945"/>
        <v>621</v>
      </c>
      <c r="CP333" s="152">
        <f t="shared" si="945"/>
        <v>570</v>
      </c>
      <c r="CQ333" s="152">
        <f t="shared" si="945"/>
        <v>489</v>
      </c>
      <c r="CR333" s="152">
        <f t="shared" si="945"/>
        <v>627</v>
      </c>
      <c r="CS333" s="152">
        <f t="shared" si="944"/>
        <v>795</v>
      </c>
      <c r="CT333" s="152">
        <f t="shared" si="944"/>
        <v>583</v>
      </c>
      <c r="CU333" s="152">
        <f t="shared" si="944"/>
        <v>764</v>
      </c>
      <c r="CV333" s="152">
        <f t="shared" si="944"/>
        <v>795</v>
      </c>
      <c r="CW333" s="152">
        <f t="shared" si="944"/>
        <v>499</v>
      </c>
      <c r="CX333" s="152">
        <f t="shared" si="944"/>
        <v>670</v>
      </c>
      <c r="CY333" s="152">
        <f t="shared" si="944"/>
        <v>770</v>
      </c>
      <c r="CZ333" s="152">
        <f t="shared" si="944"/>
        <v>1005</v>
      </c>
      <c r="DA333" s="152">
        <f t="shared" si="944"/>
        <v>827</v>
      </c>
      <c r="DB333" s="152">
        <f t="shared" si="944"/>
        <v>1089</v>
      </c>
      <c r="DC333" s="152">
        <f t="shared" si="944"/>
        <v>626</v>
      </c>
      <c r="DD333" s="152">
        <f t="shared" si="944"/>
        <v>520</v>
      </c>
      <c r="DE333" s="152">
        <f t="shared" si="944"/>
        <v>675</v>
      </c>
      <c r="DF333" s="152">
        <f t="shared" si="944"/>
        <v>810</v>
      </c>
      <c r="DG333" s="152">
        <f t="shared" si="944"/>
        <v>825</v>
      </c>
      <c r="DH333" s="152">
        <f t="shared" si="944"/>
        <v>1440</v>
      </c>
      <c r="DI333" s="152">
        <f t="shared" si="944"/>
        <v>917</v>
      </c>
      <c r="DJ333" s="152">
        <f t="shared" si="944"/>
        <v>866</v>
      </c>
      <c r="DK333" s="152">
        <f t="shared" si="944"/>
        <v>812</v>
      </c>
      <c r="DL333" s="152">
        <f t="shared" si="944"/>
        <v>939</v>
      </c>
      <c r="DM333" s="152">
        <f t="shared" si="944"/>
        <v>1058</v>
      </c>
      <c r="DN333" s="152">
        <f t="shared" si="944"/>
        <v>1126</v>
      </c>
      <c r="DO333" s="152">
        <f t="shared" si="944"/>
        <v>1272</v>
      </c>
      <c r="DP333" s="152">
        <f t="shared" si="944"/>
        <v>1389</v>
      </c>
      <c r="DQ333" s="152">
        <f t="shared" si="944"/>
        <v>1528</v>
      </c>
      <c r="DR333" s="152">
        <f t="shared" si="944"/>
        <v>1096</v>
      </c>
      <c r="DS333" s="152">
        <f t="shared" si="944"/>
        <v>1383</v>
      </c>
      <c r="DT333" s="152">
        <f t="shared" si="944"/>
        <v>1294</v>
      </c>
      <c r="DU333" s="152">
        <f t="shared" si="944"/>
        <v>1589</v>
      </c>
      <c r="DV333" s="152">
        <f t="shared" si="944"/>
        <v>1877</v>
      </c>
      <c r="DW333" s="152">
        <f t="shared" si="944"/>
        <v>2302</v>
      </c>
      <c r="DX333" s="152">
        <f t="shared" si="944"/>
        <v>2282</v>
      </c>
      <c r="DY333" s="152">
        <f t="shared" si="944"/>
        <v>1799</v>
      </c>
      <c r="DZ333" s="152">
        <f t="shared" si="944"/>
        <v>1144</v>
      </c>
      <c r="EA333" s="152">
        <f t="shared" si="944"/>
        <v>2188</v>
      </c>
      <c r="EB333" s="152">
        <f t="shared" si="944"/>
        <v>1786</v>
      </c>
      <c r="EC333" s="152">
        <f t="shared" si="944"/>
        <v>2462</v>
      </c>
      <c r="ED333" s="152">
        <f t="shared" si="944"/>
        <v>2402</v>
      </c>
      <c r="EE333" s="152">
        <f t="shared" si="944"/>
        <v>1962</v>
      </c>
      <c r="EF333" s="152">
        <f t="shared" si="944"/>
        <v>1758</v>
      </c>
      <c r="EG333" s="152">
        <f t="shared" si="944"/>
        <v>2098</v>
      </c>
      <c r="EH333" s="152">
        <f t="shared" si="944"/>
        <v>2407</v>
      </c>
      <c r="EI333" s="152">
        <f t="shared" si="944"/>
        <v>2513</v>
      </c>
      <c r="EJ333" s="152">
        <f t="shared" si="944"/>
        <v>3198</v>
      </c>
      <c r="EK333" s="152">
        <f t="shared" si="944"/>
        <v>2637</v>
      </c>
      <c r="EL333" s="152">
        <f t="shared" si="944"/>
        <v>2367</v>
      </c>
      <c r="EM333" s="152">
        <f t="shared" si="944"/>
        <v>2788</v>
      </c>
      <c r="EN333" s="152">
        <f t="shared" si="944"/>
        <v>2646</v>
      </c>
      <c r="EO333" s="152">
        <f t="shared" si="944"/>
        <v>2500</v>
      </c>
      <c r="EP333" s="152">
        <f t="shared" si="944"/>
        <v>2752</v>
      </c>
      <c r="EQ333" s="152">
        <f t="shared" si="944"/>
        <v>2178</v>
      </c>
      <c r="ER333" s="152">
        <f t="shared" si="944"/>
        <v>2116</v>
      </c>
      <c r="ES333" s="152">
        <f t="shared" si="944"/>
        <v>2134</v>
      </c>
      <c r="ET333" s="152">
        <f t="shared" si="944"/>
        <v>1204</v>
      </c>
      <c r="EU333" s="152">
        <f t="shared" si="944"/>
        <v>1592</v>
      </c>
      <c r="EV333" s="152">
        <f t="shared" si="944"/>
        <v>1554</v>
      </c>
      <c r="EW333" s="152">
        <f t="shared" si="944"/>
        <v>518</v>
      </c>
      <c r="EX333" s="152">
        <f t="shared" si="944"/>
        <v>1821</v>
      </c>
      <c r="EY333" s="152">
        <f t="shared" si="944"/>
        <v>1404</v>
      </c>
      <c r="EZ333" s="5"/>
      <c r="FA333" s="5"/>
      <c r="FB333" s="5"/>
    </row>
    <row r="334" spans="1:158" x14ac:dyDescent="0.25">
      <c r="B334" s="5"/>
      <c r="C334" s="5" t="s">
        <v>152</v>
      </c>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152">
        <f t="shared" ref="AY334:CR334" si="946">AY325-AX325</f>
        <v>2</v>
      </c>
      <c r="AZ334" s="152">
        <f t="shared" si="946"/>
        <v>9</v>
      </c>
      <c r="BA334" s="152">
        <f t="shared" si="946"/>
        <v>10</v>
      </c>
      <c r="BB334" s="152">
        <f t="shared" si="946"/>
        <v>13</v>
      </c>
      <c r="BC334" s="152">
        <f t="shared" si="946"/>
        <v>22</v>
      </c>
      <c r="BD334" s="152">
        <f t="shared" si="946"/>
        <v>34</v>
      </c>
      <c r="BE334" s="152">
        <f t="shared" si="946"/>
        <v>30</v>
      </c>
      <c r="BF334" s="152">
        <f t="shared" si="946"/>
        <v>12</v>
      </c>
      <c r="BG334" s="152">
        <f t="shared" si="946"/>
        <v>13</v>
      </c>
      <c r="BH334" s="152">
        <f t="shared" si="946"/>
        <v>21</v>
      </c>
      <c r="BI334" s="152">
        <f t="shared" si="946"/>
        <v>21</v>
      </c>
      <c r="BJ334" s="152">
        <f t="shared" si="946"/>
        <v>89</v>
      </c>
      <c r="BK334" s="152">
        <f t="shared" si="946"/>
        <v>67</v>
      </c>
      <c r="BL334" s="152">
        <f t="shared" si="946"/>
        <v>71</v>
      </c>
      <c r="BM334" s="152">
        <f t="shared" si="946"/>
        <v>60</v>
      </c>
      <c r="BN334" s="152">
        <f t="shared" si="946"/>
        <v>150</v>
      </c>
      <c r="BO334" s="152">
        <f t="shared" si="946"/>
        <v>113</v>
      </c>
      <c r="BP334" s="152">
        <f t="shared" si="946"/>
        <v>180</v>
      </c>
      <c r="BQ334" s="152">
        <f t="shared" si="946"/>
        <v>172</v>
      </c>
      <c r="BR334" s="152">
        <f t="shared" si="946"/>
        <v>148</v>
      </c>
      <c r="BS334" s="152">
        <f t="shared" si="946"/>
        <v>210</v>
      </c>
      <c r="BT334" s="152">
        <f t="shared" si="946"/>
        <v>112</v>
      </c>
      <c r="BU334" s="152">
        <f t="shared" si="946"/>
        <v>274</v>
      </c>
      <c r="BV334" s="152">
        <f t="shared" si="946"/>
        <v>284</v>
      </c>
      <c r="BW334" s="152">
        <f t="shared" si="946"/>
        <v>345</v>
      </c>
      <c r="BX334" s="152">
        <f t="shared" si="946"/>
        <v>387</v>
      </c>
      <c r="BY334" s="152">
        <f t="shared" si="946"/>
        <v>344</v>
      </c>
      <c r="BZ334" s="152">
        <f t="shared" si="946"/>
        <v>302</v>
      </c>
      <c r="CA334" s="152">
        <f t="shared" si="946"/>
        <v>291</v>
      </c>
      <c r="CB334" s="152">
        <f t="shared" si="946"/>
        <v>283</v>
      </c>
      <c r="CC334" s="152">
        <f t="shared" si="946"/>
        <v>16</v>
      </c>
      <c r="CD334" s="152">
        <f t="shared" si="946"/>
        <v>502</v>
      </c>
      <c r="CE334" s="152">
        <f t="shared" si="946"/>
        <v>339</v>
      </c>
      <c r="CF334" s="152">
        <f t="shared" si="946"/>
        <v>367</v>
      </c>
      <c r="CG334" s="152">
        <f t="shared" si="946"/>
        <v>313</v>
      </c>
      <c r="CH334" s="152">
        <f t="shared" si="946"/>
        <v>238</v>
      </c>
      <c r="CI334" s="152">
        <f t="shared" si="946"/>
        <v>270</v>
      </c>
      <c r="CJ334" s="152">
        <f t="shared" si="946"/>
        <v>283</v>
      </c>
      <c r="CK334" s="152">
        <f t="shared" si="946"/>
        <v>244</v>
      </c>
      <c r="CL334" s="152">
        <f t="shared" si="946"/>
        <v>291</v>
      </c>
      <c r="CM334" s="152">
        <f t="shared" si="946"/>
        <v>334</v>
      </c>
      <c r="CN334" s="152">
        <f t="shared" si="946"/>
        <v>276</v>
      </c>
      <c r="CO334" s="152">
        <f t="shared" si="946"/>
        <v>304</v>
      </c>
      <c r="CP334" s="152">
        <f t="shared" si="946"/>
        <v>274</v>
      </c>
      <c r="CQ334" s="152">
        <f t="shared" si="946"/>
        <v>234</v>
      </c>
      <c r="CR334" s="152">
        <f t="shared" si="946"/>
        <v>243</v>
      </c>
      <c r="CS334" s="152">
        <f t="shared" si="944"/>
        <v>299</v>
      </c>
      <c r="CT334" s="152">
        <f t="shared" si="944"/>
        <v>178</v>
      </c>
      <c r="CU334" s="152">
        <f t="shared" si="944"/>
        <v>202</v>
      </c>
      <c r="CV334" s="152">
        <f t="shared" si="944"/>
        <v>232</v>
      </c>
      <c r="CW334" s="152">
        <f t="shared" si="944"/>
        <v>117</v>
      </c>
      <c r="CX334" s="152">
        <f t="shared" si="944"/>
        <v>183</v>
      </c>
      <c r="CY334" s="152">
        <f t="shared" si="944"/>
        <v>160</v>
      </c>
      <c r="CZ334" s="152">
        <f t="shared" si="944"/>
        <v>183</v>
      </c>
      <c r="DA334" s="152">
        <f t="shared" si="944"/>
        <v>174</v>
      </c>
      <c r="DB334" s="152">
        <f t="shared" si="944"/>
        <v>195</v>
      </c>
      <c r="DC334" s="152">
        <f t="shared" si="944"/>
        <v>145</v>
      </c>
      <c r="DD334" s="152">
        <f t="shared" si="944"/>
        <v>95</v>
      </c>
      <c r="DE334" s="152">
        <f t="shared" si="944"/>
        <v>87</v>
      </c>
      <c r="DF334" s="152">
        <f t="shared" si="944"/>
        <v>152</v>
      </c>
      <c r="DG334" s="152">
        <f t="shared" si="944"/>
        <v>118</v>
      </c>
      <c r="DH334" s="152">
        <f t="shared" si="944"/>
        <v>223</v>
      </c>
      <c r="DI334" s="152">
        <f t="shared" si="944"/>
        <v>124</v>
      </c>
      <c r="DJ334" s="152">
        <f t="shared" si="944"/>
        <v>105</v>
      </c>
      <c r="DK334" s="152">
        <f t="shared" si="944"/>
        <v>133</v>
      </c>
      <c r="DL334" s="152">
        <f t="shared" si="944"/>
        <v>128</v>
      </c>
      <c r="DM334" s="152">
        <f t="shared" si="944"/>
        <v>126</v>
      </c>
      <c r="DN334" s="152">
        <f t="shared" si="944"/>
        <v>182</v>
      </c>
      <c r="DO334" s="152">
        <f t="shared" si="944"/>
        <v>162</v>
      </c>
      <c r="DP334" s="152">
        <f t="shared" si="944"/>
        <v>100</v>
      </c>
      <c r="DQ334" s="152">
        <f t="shared" si="944"/>
        <v>166</v>
      </c>
      <c r="DR334" s="152">
        <f t="shared" si="944"/>
        <v>110</v>
      </c>
      <c r="DS334" s="152">
        <f t="shared" si="944"/>
        <v>166</v>
      </c>
      <c r="DT334" s="152">
        <f t="shared" si="944"/>
        <v>138</v>
      </c>
      <c r="DU334" s="152">
        <f t="shared" si="944"/>
        <v>185</v>
      </c>
      <c r="DV334" s="152">
        <f t="shared" si="944"/>
        <v>140</v>
      </c>
      <c r="DW334" s="152">
        <f t="shared" si="944"/>
        <v>106</v>
      </c>
      <c r="DX334" s="152">
        <f t="shared" si="944"/>
        <v>141</v>
      </c>
      <c r="DY334" s="152">
        <f t="shared" si="944"/>
        <v>97</v>
      </c>
      <c r="DZ334" s="152">
        <f t="shared" si="944"/>
        <v>72</v>
      </c>
      <c r="EA334" s="152">
        <f t="shared" si="944"/>
        <v>102</v>
      </c>
      <c r="EB334" s="152">
        <f t="shared" si="944"/>
        <v>86</v>
      </c>
      <c r="EC334" s="152">
        <f t="shared" si="944"/>
        <v>82</v>
      </c>
      <c r="ED334" s="152">
        <f t="shared" si="944"/>
        <v>59</v>
      </c>
      <c r="EE334" s="152">
        <f t="shared" si="944"/>
        <v>67</v>
      </c>
      <c r="EF334" s="152">
        <f t="shared" si="944"/>
        <v>82</v>
      </c>
      <c r="EG334" s="152">
        <f t="shared" si="944"/>
        <v>35</v>
      </c>
      <c r="EH334" s="152">
        <f t="shared" si="944"/>
        <v>76</v>
      </c>
      <c r="EI334" s="152">
        <f t="shared" si="944"/>
        <v>42</v>
      </c>
      <c r="EJ334" s="152">
        <f t="shared" si="944"/>
        <v>40</v>
      </c>
      <c r="EK334" s="152">
        <f t="shared" si="944"/>
        <v>42</v>
      </c>
      <c r="EL334" s="152">
        <f t="shared" si="944"/>
        <v>42</v>
      </c>
      <c r="EM334" s="152">
        <f t="shared" si="944"/>
        <v>38</v>
      </c>
      <c r="EN334" s="152">
        <f t="shared" si="944"/>
        <v>63</v>
      </c>
      <c r="EO334" s="152">
        <f t="shared" si="944"/>
        <v>77</v>
      </c>
      <c r="EP334" s="152">
        <f t="shared" si="944"/>
        <v>45</v>
      </c>
      <c r="EQ334" s="152">
        <f t="shared" si="944"/>
        <v>39</v>
      </c>
      <c r="ER334" s="152">
        <f t="shared" si="944"/>
        <v>62</v>
      </c>
      <c r="ES334" s="152">
        <f t="shared" si="944"/>
        <v>65</v>
      </c>
      <c r="ET334" s="152">
        <f t="shared" si="944"/>
        <v>53</v>
      </c>
      <c r="EU334" s="152">
        <f t="shared" si="944"/>
        <v>48</v>
      </c>
      <c r="EV334" s="152">
        <f t="shared" si="944"/>
        <v>31</v>
      </c>
      <c r="EW334" s="152">
        <f t="shared" si="944"/>
        <v>25</v>
      </c>
      <c r="EX334" s="152">
        <f t="shared" si="944"/>
        <v>100</v>
      </c>
      <c r="EY334" s="152">
        <f t="shared" si="944"/>
        <v>71</v>
      </c>
      <c r="EZ334" s="5"/>
      <c r="FA334" s="5"/>
      <c r="FB334" s="5"/>
    </row>
    <row r="335" spans="1:158" x14ac:dyDescent="0.25">
      <c r="B335" s="5"/>
      <c r="C335" s="5" t="s">
        <v>140</v>
      </c>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16">
        <f>IF(CB332=0,0,CB334/CB332)</f>
        <v>0.35642317380352645</v>
      </c>
      <c r="CC335" s="16">
        <f t="shared" ref="CC335:CR335" si="947">IF(CC332=0,0,CC334/CC332)</f>
        <v>0.76190476190476186</v>
      </c>
      <c r="CD335" s="16">
        <f t="shared" si="947"/>
        <v>0.45022421524663675</v>
      </c>
      <c r="CE335" s="16">
        <f t="shared" si="947"/>
        <v>0.40843373493975904</v>
      </c>
      <c r="CF335" s="16">
        <f t="shared" si="947"/>
        <v>0.40197152245345019</v>
      </c>
      <c r="CG335" s="16">
        <f t="shared" si="947"/>
        <v>0.47713414634146339</v>
      </c>
      <c r="CH335" s="16">
        <f t="shared" si="947"/>
        <v>0.4033898305084746</v>
      </c>
      <c r="CI335" s="16">
        <f t="shared" si="947"/>
        <v>0.44045676998368677</v>
      </c>
      <c r="CJ335" s="16">
        <f t="shared" si="947"/>
        <v>0.41740412979351033</v>
      </c>
      <c r="CK335" s="16">
        <f t="shared" si="947"/>
        <v>0.39418416801292405</v>
      </c>
      <c r="CL335" s="16">
        <f t="shared" si="947"/>
        <v>0.4157142857142857</v>
      </c>
      <c r="CM335" s="16">
        <f t="shared" si="947"/>
        <v>0.35120925341745529</v>
      </c>
      <c r="CN335" s="16">
        <f t="shared" si="947"/>
        <v>0.33699633699633702</v>
      </c>
      <c r="CO335" s="16">
        <f t="shared" si="947"/>
        <v>0.32864864864864862</v>
      </c>
      <c r="CP335" s="16">
        <f t="shared" si="947"/>
        <v>0.3246445497630332</v>
      </c>
      <c r="CQ335" s="16">
        <f t="shared" si="947"/>
        <v>0.32365145228215769</v>
      </c>
      <c r="CR335" s="16">
        <f t="shared" si="947"/>
        <v>0.27931034482758621</v>
      </c>
      <c r="CS335" s="16">
        <f t="shared" ref="CS335:CX335" si="948">IF(CS332=0,0,CS334/CS332)</f>
        <v>0.27330895795246801</v>
      </c>
      <c r="CT335" s="16">
        <f t="shared" si="948"/>
        <v>0.23390275952693823</v>
      </c>
      <c r="CU335" s="16">
        <f t="shared" si="948"/>
        <v>0.20910973084886128</v>
      </c>
      <c r="CV335" s="16">
        <f t="shared" si="948"/>
        <v>0.22590068159688412</v>
      </c>
      <c r="CW335" s="16">
        <f t="shared" si="948"/>
        <v>0.18993506493506493</v>
      </c>
      <c r="CX335" s="16">
        <f t="shared" si="948"/>
        <v>0.21453692848769051</v>
      </c>
      <c r="CY335" s="16">
        <f t="shared" ref="CY335:CZ335" si="949">IF(CY332=0,0,CY334/CY332)</f>
        <v>0.17204301075268819</v>
      </c>
      <c r="CZ335" s="16">
        <f t="shared" si="949"/>
        <v>0.15404040404040403</v>
      </c>
      <c r="DA335" s="16">
        <f t="shared" ref="DA335:DB335" si="950">IF(DA332=0,0,DA334/DA332)</f>
        <v>0.17382617382617382</v>
      </c>
      <c r="DB335" s="16">
        <f t="shared" si="950"/>
        <v>0.15186915887850466</v>
      </c>
      <c r="DC335" s="16">
        <f t="shared" ref="DC335:DD335" si="951">IF(DC332=0,0,DC334/DC332)</f>
        <v>0.1880674448767834</v>
      </c>
      <c r="DD335" s="16">
        <f t="shared" si="951"/>
        <v>0.15447154471544716</v>
      </c>
      <c r="DE335" s="16">
        <f t="shared" ref="DE335:DF335" si="952">IF(DE332=0,0,DE334/DE332)</f>
        <v>0.1141732283464567</v>
      </c>
      <c r="DF335" s="16">
        <f t="shared" si="952"/>
        <v>0.15800415800415801</v>
      </c>
      <c r="DG335" s="16">
        <f t="shared" ref="DG335:DH335" si="953">IF(DG332=0,0,DG334/DG332)</f>
        <v>0.12513255567338283</v>
      </c>
      <c r="DH335" s="16">
        <f t="shared" si="953"/>
        <v>0.13409500901984367</v>
      </c>
      <c r="DI335" s="16">
        <f t="shared" ref="DI335:DJ335" si="954">IF(DI332=0,0,DI334/DI332)</f>
        <v>0.11911623439000961</v>
      </c>
      <c r="DJ335" s="16">
        <f t="shared" si="954"/>
        <v>0.10813594232749743</v>
      </c>
      <c r="DK335" s="16">
        <f t="shared" ref="DK335:DL335" si="955">IF(DK332=0,0,DK334/DK332)</f>
        <v>0.14074074074074075</v>
      </c>
      <c r="DL335" s="16">
        <f t="shared" si="955"/>
        <v>0.11996251171508904</v>
      </c>
      <c r="DM335" s="16">
        <f t="shared" ref="DM335:DN335" si="956">IF(DM332=0,0,DM334/DM332)</f>
        <v>0.10641891891891891</v>
      </c>
      <c r="DN335" s="16">
        <f t="shared" si="956"/>
        <v>0.13914373088685014</v>
      </c>
      <c r="DO335" s="16">
        <f t="shared" ref="DO335:DP335" si="957">IF(DO332=0,0,DO334/DO332)</f>
        <v>0.11297071129707113</v>
      </c>
      <c r="DP335" s="16">
        <f t="shared" si="957"/>
        <v>6.7159167226326394E-2</v>
      </c>
      <c r="DQ335" s="16">
        <f t="shared" ref="DQ335:DR335" si="958">IF(DQ332=0,0,DQ334/DQ332)</f>
        <v>9.7992916174734351E-2</v>
      </c>
      <c r="DR335" s="16">
        <f t="shared" si="958"/>
        <v>9.1210613598673301E-2</v>
      </c>
      <c r="DS335" s="16">
        <f t="shared" ref="DS335:DT335" si="959">IF(DS332=0,0,DS334/DS332)</f>
        <v>0.10716591349257586</v>
      </c>
      <c r="DT335" s="16">
        <f t="shared" si="959"/>
        <v>9.6368715083798878E-2</v>
      </c>
      <c r="DU335" s="16">
        <f t="shared" ref="DU335:DV335" si="960">IF(DU332=0,0,DU334/DU332)</f>
        <v>0.10428410372040586</v>
      </c>
      <c r="DV335" s="16">
        <f t="shared" si="960"/>
        <v>6.9410014873574621E-2</v>
      </c>
      <c r="DW335" s="16">
        <f t="shared" ref="DW335:DX335" si="961">IF(DW332=0,0,DW334/DW332)</f>
        <v>4.4019933554817273E-2</v>
      </c>
      <c r="DX335" s="16">
        <f t="shared" si="961"/>
        <v>5.8192323565827486E-2</v>
      </c>
      <c r="DY335" s="16">
        <f t="shared" ref="DY335:DZ335" si="962">IF(DY332=0,0,DY334/DY332)</f>
        <v>5.1160337552742616E-2</v>
      </c>
      <c r="DZ335" s="16">
        <f t="shared" si="962"/>
        <v>5.921052631578947E-2</v>
      </c>
      <c r="EA335" s="16">
        <f t="shared" ref="EA335:EB335" si="963">IF(EA332=0,0,EA334/EA332)</f>
        <v>4.4541484716157202E-2</v>
      </c>
      <c r="EB335" s="16">
        <f t="shared" si="963"/>
        <v>4.5940170940170943E-2</v>
      </c>
      <c r="EC335" s="16">
        <f t="shared" ref="EC335:ED335" si="964">IF(EC332=0,0,EC334/EC332)</f>
        <v>3.2232704402515723E-2</v>
      </c>
      <c r="ED335" s="16">
        <f t="shared" si="964"/>
        <v>2.3973994311255586E-2</v>
      </c>
      <c r="EE335" s="16">
        <f t="shared" ref="EE335:EF335" si="965">IF(EE332=0,0,EE334/EE332)</f>
        <v>3.3021192705766388E-2</v>
      </c>
      <c r="EF335" s="16">
        <f t="shared" si="965"/>
        <v>4.4565217391304347E-2</v>
      </c>
      <c r="EG335" s="16">
        <f t="shared" ref="EG335:EH335" si="966">IF(EG332=0,0,EG334/EG332)</f>
        <v>1.6408813877168308E-2</v>
      </c>
      <c r="EH335" s="16">
        <f t="shared" si="966"/>
        <v>3.0608135320177206E-2</v>
      </c>
      <c r="EI335" s="16">
        <f t="shared" ref="EI335:EJ335" si="967">IF(EI332=0,0,EI334/EI332)</f>
        <v>1.643835616438356E-2</v>
      </c>
      <c r="EJ335" s="16">
        <f t="shared" si="967"/>
        <v>1.2353304508956145E-2</v>
      </c>
      <c r="EK335" s="16">
        <f t="shared" ref="EK335:EL335" si="968">IF(EK332=0,0,EK334/EK332)</f>
        <v>1.5677491601343786E-2</v>
      </c>
      <c r="EL335" s="16">
        <f t="shared" si="968"/>
        <v>1.7434620174346202E-2</v>
      </c>
      <c r="EM335" s="16">
        <f t="shared" ref="EM335:EN335" si="969">IF(EM332=0,0,EM334/EM332)</f>
        <v>1.3446567586694975E-2</v>
      </c>
      <c r="EN335" s="16">
        <f t="shared" si="969"/>
        <v>2.3255813953488372E-2</v>
      </c>
      <c r="EO335" s="16">
        <f t="shared" ref="EO335:EP335" si="970">IF(EO332=0,0,EO334/EO332)</f>
        <v>2.9879705083430345E-2</v>
      </c>
      <c r="EP335" s="16">
        <f t="shared" si="970"/>
        <v>1.6088666428316054E-2</v>
      </c>
      <c r="EQ335" s="16">
        <f t="shared" ref="EQ335:ER335" si="971">IF(EQ332=0,0,EQ334/EQ332)</f>
        <v>1.7591339648173207E-2</v>
      </c>
      <c r="ER335" s="16">
        <f t="shared" si="971"/>
        <v>2.8466483011937556E-2</v>
      </c>
      <c r="ES335" s="16">
        <f t="shared" ref="ES335:ET335" si="972">IF(ES332=0,0,ES334/ES332)</f>
        <v>2.9558890404729421E-2</v>
      </c>
      <c r="ET335" s="16">
        <f t="shared" si="972"/>
        <v>4.2163882259347654E-2</v>
      </c>
      <c r="EU335" s="16">
        <f t="shared" ref="EU335:EV335" si="973">IF(EU332=0,0,EU334/EU332)</f>
        <v>2.9268292682926831E-2</v>
      </c>
      <c r="EV335" s="16">
        <f t="shared" si="973"/>
        <v>1.9558359621451103E-2</v>
      </c>
      <c r="EW335" s="16">
        <f t="shared" ref="EW335:EX335" si="974">IF(EW332=0,0,EW334/EW332)</f>
        <v>4.6040515653775323E-2</v>
      </c>
      <c r="EX335" s="16">
        <f t="shared" si="974"/>
        <v>5.2056220718375845E-2</v>
      </c>
      <c r="EY335" s="16">
        <f t="shared" ref="EY335" si="975">IF(EY332=0,0,EY334/EY332)</f>
        <v>4.8135593220338981E-2</v>
      </c>
      <c r="EZ335" s="5"/>
      <c r="FA335" s="5"/>
      <c r="FB335" s="5"/>
    </row>
    <row r="336" spans="1:158" x14ac:dyDescent="0.25">
      <c r="B336" s="5"/>
      <c r="C336" s="5" t="s">
        <v>165</v>
      </c>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16">
        <f t="shared" ref="BO336:CQ336" si="976">BO326/BO325</f>
        <v>4.5883940620782729E-2</v>
      </c>
      <c r="BP336" s="16">
        <f t="shared" si="976"/>
        <v>4.1259500542888163E-2</v>
      </c>
      <c r="BQ336" s="16">
        <f t="shared" si="976"/>
        <v>4.3915827996340348E-2</v>
      </c>
      <c r="BR336" s="16">
        <f t="shared" si="976"/>
        <v>4.9959709911361803E-2</v>
      </c>
      <c r="BS336" s="16">
        <f t="shared" si="976"/>
        <v>4.755341144038594E-2</v>
      </c>
      <c r="BT336" s="16">
        <f t="shared" si="976"/>
        <v>6.2699936020473454E-2</v>
      </c>
      <c r="BU336" s="16">
        <f t="shared" si="976"/>
        <v>6.3690800217746327E-2</v>
      </c>
      <c r="BV336" s="16">
        <f t="shared" si="976"/>
        <v>6.6478076379066484E-2</v>
      </c>
      <c r="BW336" s="16">
        <f t="shared" si="976"/>
        <v>6.2449310624493104E-2</v>
      </c>
      <c r="BX336" s="16">
        <f t="shared" si="976"/>
        <v>5.8184367332632318E-2</v>
      </c>
      <c r="BY336" s="16">
        <f t="shared" si="976"/>
        <v>6.0369096027525805E-2</v>
      </c>
      <c r="BZ336" s="16">
        <f t="shared" si="976"/>
        <v>6.058873963989711E-2</v>
      </c>
      <c r="CA336" s="16">
        <f t="shared" si="976"/>
        <v>6.464379947229551E-2</v>
      </c>
      <c r="CB336" s="16">
        <f t="shared" si="976"/>
        <v>7.021851215320403E-2</v>
      </c>
      <c r="CC336" s="16">
        <f t="shared" si="976"/>
        <v>7.7035950110051363E-2</v>
      </c>
      <c r="CD336" s="16">
        <f t="shared" si="976"/>
        <v>7.6453931605314746E-2</v>
      </c>
      <c r="CE336" s="16">
        <f t="shared" si="976"/>
        <v>7.4847870182555787E-2</v>
      </c>
      <c r="CF336" s="16">
        <f t="shared" si="976"/>
        <v>7.2493864451576365E-2</v>
      </c>
      <c r="CG336" s="16">
        <f t="shared" si="976"/>
        <v>7.1836007130124779E-2</v>
      </c>
      <c r="CH336" s="16">
        <f t="shared" si="976"/>
        <v>7.9172366621067025E-2</v>
      </c>
      <c r="CI336" s="16">
        <f t="shared" si="976"/>
        <v>8.0908793723439038E-2</v>
      </c>
      <c r="CJ336" s="16">
        <f t="shared" si="976"/>
        <v>7.9050148414310267E-2</v>
      </c>
      <c r="CK336" s="16">
        <f t="shared" si="976"/>
        <v>8.0361173814898421E-2</v>
      </c>
      <c r="CL336" s="16">
        <f t="shared" si="976"/>
        <v>8.2900807381776243E-2</v>
      </c>
      <c r="CM336" s="16">
        <f t="shared" si="976"/>
        <v>8.0330123796423653E-2</v>
      </c>
      <c r="CN336" s="16">
        <f t="shared" si="976"/>
        <v>8.0705009276437853E-2</v>
      </c>
      <c r="CO336" s="16">
        <f t="shared" si="976"/>
        <v>7.949044585987261E-2</v>
      </c>
      <c r="CP336" s="16">
        <f t="shared" si="976"/>
        <v>7.8902018709995081E-2</v>
      </c>
      <c r="CQ336" s="16">
        <f t="shared" si="976"/>
        <v>8.9854032065087339E-2</v>
      </c>
      <c r="CR336" s="16">
        <f t="shared" ref="CR336:CW336" si="977">CR326/CR325</f>
        <v>8.9989536100453432E-2</v>
      </c>
      <c r="CS336" s="16">
        <f t="shared" si="977"/>
        <v>8.8539325842696623E-2</v>
      </c>
      <c r="CT336" s="16">
        <f t="shared" si="977"/>
        <v>8.7684512007050006E-2</v>
      </c>
      <c r="CU336" s="16">
        <f t="shared" si="977"/>
        <v>8.760775862068966E-2</v>
      </c>
      <c r="CV336" s="16">
        <f t="shared" si="977"/>
        <v>9.3145500420521443E-2</v>
      </c>
      <c r="CW336" s="16">
        <f t="shared" si="977"/>
        <v>9.4298473361719801E-2</v>
      </c>
      <c r="CX336" s="16">
        <f t="shared" ref="CX336:CY336" si="978">CX326/CX325</f>
        <v>9.4272319608642477E-2</v>
      </c>
      <c r="CY336" s="16">
        <f t="shared" si="978"/>
        <v>9.7172081829121543E-2</v>
      </c>
      <c r="CZ336" s="16">
        <f t="shared" ref="CZ336:DA336" si="979">CZ326/CZ325</f>
        <v>9.6799606105366809E-2</v>
      </c>
      <c r="DA336" s="16">
        <f t="shared" si="979"/>
        <v>9.6524348920515049E-2</v>
      </c>
      <c r="DB336" s="16">
        <f t="shared" ref="DB336:DC336" si="980">DB326/DB325</f>
        <v>9.7206385404789056E-2</v>
      </c>
      <c r="DC336" s="16">
        <f t="shared" si="980"/>
        <v>9.7853594526197393E-2</v>
      </c>
      <c r="DD336" s="16">
        <f t="shared" ref="DD336:DE336" si="981">DD326/DD325</f>
        <v>9.8662207357859535E-2</v>
      </c>
      <c r="DE336" s="16">
        <f t="shared" si="981"/>
        <v>0.10045157128375265</v>
      </c>
      <c r="DF336" s="16">
        <f t="shared" ref="DF336" si="982">DF326/DF325</f>
        <v>9.988185040443516E-2</v>
      </c>
      <c r="DG336" s="16">
        <f t="shared" ref="DG336:DH336" si="983">DG326/DG325</f>
        <v>9.9901088031651833E-2</v>
      </c>
      <c r="DH336" s="16">
        <f t="shared" si="983"/>
        <v>9.8377997179125529E-2</v>
      </c>
      <c r="DI336" s="16">
        <f t="shared" ref="DI336:DJ336" si="984">DI326/DI325</f>
        <v>9.870945238925706E-2</v>
      </c>
      <c r="DJ336" s="16">
        <f t="shared" si="984"/>
        <v>9.9714853538408366E-2</v>
      </c>
      <c r="DK336" s="16">
        <f t="shared" ref="DK336:DL336" si="985">DK326/DK325</f>
        <v>9.9436186570989238E-2</v>
      </c>
      <c r="DL336" s="16">
        <f t="shared" si="985"/>
        <v>9.9121176271759343E-2</v>
      </c>
      <c r="DM336" s="16">
        <f t="shared" ref="DM336:DN336" si="986">DM326/DM325</f>
        <v>9.958193979933111E-2</v>
      </c>
      <c r="DN336" s="16">
        <f t="shared" si="986"/>
        <v>9.9077581946960966E-2</v>
      </c>
      <c r="DO336" s="16">
        <f t="shared" ref="DO336:DP336" si="987">DO326/DO325</f>
        <v>9.8098179453836157E-2</v>
      </c>
      <c r="DP336" s="16">
        <f t="shared" si="987"/>
        <v>9.8677845856175422E-2</v>
      </c>
      <c r="DQ336" s="16">
        <f t="shared" ref="DQ336:DR336" si="988">DQ326/DQ325</f>
        <v>9.8488464598249795E-2</v>
      </c>
      <c r="DR336" s="16">
        <f t="shared" si="988"/>
        <v>9.8343848580441637E-2</v>
      </c>
      <c r="DS336" s="16">
        <f t="shared" ref="DS336:DT336" si="989">DS326/DS325</f>
        <v>9.7617935544138251E-2</v>
      </c>
      <c r="DT336" s="16">
        <f t="shared" si="989"/>
        <v>9.7042513863216259E-2</v>
      </c>
      <c r="DU336" s="16">
        <f t="shared" ref="DU336:DV336" si="990">DU326/DU325</f>
        <v>9.621079808641507E-2</v>
      </c>
      <c r="DV336" s="16">
        <f t="shared" si="990"/>
        <v>9.5724697573070852E-2</v>
      </c>
      <c r="DW336" s="16">
        <f t="shared" ref="DW336:DX336" si="991">DW326/DW325</f>
        <v>9.5564666418188601E-2</v>
      </c>
      <c r="DX336" s="16">
        <f t="shared" si="991"/>
        <v>9.5382118619061665E-2</v>
      </c>
      <c r="DY336" s="16">
        <f t="shared" ref="DY336:DZ336" si="992">DY326/DY325</f>
        <v>9.5729876217681101E-2</v>
      </c>
      <c r="DZ336" s="16">
        <f t="shared" si="992"/>
        <v>9.5956284153005458E-2</v>
      </c>
      <c r="EA336" s="16">
        <f t="shared" ref="EA336:EB336" si="993">EA326/EA325</f>
        <v>9.6260938743038982E-2</v>
      </c>
      <c r="EB336" s="16">
        <f t="shared" si="993"/>
        <v>9.6456551426723214E-2</v>
      </c>
      <c r="EC336" s="16">
        <f t="shared" ref="EC336:ED336" si="994">EC326/EC325</f>
        <v>9.6248660235798505E-2</v>
      </c>
      <c r="ED336" s="16">
        <f t="shared" si="994"/>
        <v>9.6342678241070165E-2</v>
      </c>
      <c r="EE336" s="16">
        <f t="shared" ref="EE336:EF336" si="995">EE326/EE325</f>
        <v>9.7089441257701289E-2</v>
      </c>
      <c r="EF336" s="16">
        <f t="shared" si="995"/>
        <v>9.7092163627402667E-2</v>
      </c>
      <c r="EG336" s="16">
        <f t="shared" ref="EG336:EH336" si="996">EG326/EG325</f>
        <v>9.7134428992836072E-2</v>
      </c>
      <c r="EH336" s="16">
        <f t="shared" si="996"/>
        <v>9.7317311722788874E-2</v>
      </c>
      <c r="EI336" s="16">
        <f t="shared" ref="EI336:EJ336" si="997">EI326/EI325</f>
        <v>9.7380886040679848E-2</v>
      </c>
      <c r="EJ336" s="16">
        <f t="shared" si="997"/>
        <v>9.7318699638788558E-2</v>
      </c>
      <c r="EK336" s="16">
        <f t="shared" ref="EK336:EL336" si="998">EK326/EK325</f>
        <v>9.7658955534007483E-2</v>
      </c>
      <c r="EL336" s="16">
        <f t="shared" si="998"/>
        <v>9.7997237569060772E-2</v>
      </c>
      <c r="EM336" s="16">
        <f t="shared" ref="EM336:EN336" si="999">EM326/EM325</f>
        <v>9.8154015704642508E-2</v>
      </c>
      <c r="EN336" s="16">
        <f t="shared" si="999"/>
        <v>9.8415746519443112E-2</v>
      </c>
      <c r="EO336" s="16">
        <f t="shared" ref="EO336:EP336" si="1000">EO326/EO325</f>
        <v>9.8308091144767365E-2</v>
      </c>
      <c r="EP336" s="16">
        <f t="shared" si="1000"/>
        <v>9.8211249404883363E-2</v>
      </c>
      <c r="EQ336" s="16">
        <f t="shared" ref="EQ336:ER336" si="1001">EQ326/EQ325</f>
        <v>9.822276488943156E-2</v>
      </c>
      <c r="ER336" s="16">
        <f t="shared" si="1001"/>
        <v>9.8351796811672526E-2</v>
      </c>
      <c r="ES336" s="16">
        <f t="shared" ref="ES336:ET336" si="1002">ES326/ES325</f>
        <v>9.8594391014863142E-2</v>
      </c>
      <c r="ET336" s="16">
        <f t="shared" si="1002"/>
        <v>9.8579278917035246E-2</v>
      </c>
      <c r="EU336" s="16">
        <f t="shared" ref="EU336:EV336" si="1003">EU326/EU325</f>
        <v>9.8530394121576492E-2</v>
      </c>
      <c r="EV336" s="16">
        <f t="shared" si="1003"/>
        <v>9.8393440437304178E-2</v>
      </c>
      <c r="EW336" s="16">
        <f t="shared" ref="EW336:EX336" si="1004">EW326/EW325</f>
        <v>9.8296286436842809E-2</v>
      </c>
      <c r="EX336" s="16">
        <f t="shared" si="1004"/>
        <v>9.7712547930715321E-2</v>
      </c>
      <c r="EY336" s="16"/>
      <c r="EZ336" s="5"/>
      <c r="FA336" s="5"/>
      <c r="FB336" s="5"/>
    </row>
    <row r="337" spans="2:158" x14ac:dyDescent="0.25">
      <c r="B337" s="67"/>
      <c r="C337" s="5" t="s">
        <v>252</v>
      </c>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66">
        <f t="shared" ref="BP337:CQ337" si="1005">BP326-BO326</f>
        <v>4</v>
      </c>
      <c r="BQ337" s="66">
        <f t="shared" si="1005"/>
        <v>10</v>
      </c>
      <c r="BR337" s="66">
        <f t="shared" si="1005"/>
        <v>14</v>
      </c>
      <c r="BS337" s="66">
        <f t="shared" si="1005"/>
        <v>7</v>
      </c>
      <c r="BT337" s="66">
        <f t="shared" si="1005"/>
        <v>29</v>
      </c>
      <c r="BU337" s="66">
        <f t="shared" si="1005"/>
        <v>19</v>
      </c>
      <c r="BV337" s="66">
        <f t="shared" si="1005"/>
        <v>24</v>
      </c>
      <c r="BW337" s="66">
        <f t="shared" si="1005"/>
        <v>13</v>
      </c>
      <c r="BX337" s="66">
        <f t="shared" si="1005"/>
        <v>12</v>
      </c>
      <c r="BY337" s="66">
        <f t="shared" si="1005"/>
        <v>27</v>
      </c>
      <c r="BZ337" s="66">
        <f t="shared" si="1005"/>
        <v>19</v>
      </c>
      <c r="CA337" s="66">
        <f t="shared" si="1005"/>
        <v>33</v>
      </c>
      <c r="CB337" s="66">
        <f t="shared" si="1005"/>
        <v>41</v>
      </c>
      <c r="CC337" s="66">
        <f t="shared" si="1005"/>
        <v>29</v>
      </c>
      <c r="CD337" s="66">
        <f t="shared" si="1005"/>
        <v>36</v>
      </c>
      <c r="CE337" s="66">
        <f t="shared" si="1005"/>
        <v>18</v>
      </c>
      <c r="CF337" s="66">
        <f t="shared" si="1005"/>
        <v>15</v>
      </c>
      <c r="CG337" s="66">
        <f t="shared" si="1005"/>
        <v>19</v>
      </c>
      <c r="CH337" s="66">
        <f t="shared" si="1005"/>
        <v>60</v>
      </c>
      <c r="CI337" s="66">
        <f t="shared" si="1005"/>
        <v>32</v>
      </c>
      <c r="CJ337" s="66">
        <f t="shared" si="1005"/>
        <v>11</v>
      </c>
      <c r="CK337" s="66">
        <f t="shared" si="1005"/>
        <v>28</v>
      </c>
      <c r="CL337" s="66">
        <f t="shared" si="1005"/>
        <v>41</v>
      </c>
      <c r="CM337" s="66">
        <f t="shared" si="1005"/>
        <v>9</v>
      </c>
      <c r="CN337" s="66">
        <f t="shared" si="1005"/>
        <v>25</v>
      </c>
      <c r="CO337" s="66">
        <f t="shared" si="1005"/>
        <v>15</v>
      </c>
      <c r="CP337" s="66">
        <f t="shared" si="1005"/>
        <v>17</v>
      </c>
      <c r="CQ337" s="66">
        <f t="shared" si="1005"/>
        <v>110</v>
      </c>
      <c r="CR337" s="66">
        <f t="shared" ref="CR337:EX337" si="1006">CR326-CQ326</f>
        <v>23</v>
      </c>
      <c r="CS337" s="66">
        <f t="shared" si="1006"/>
        <v>14</v>
      </c>
      <c r="CT337" s="66">
        <f t="shared" si="1006"/>
        <v>8</v>
      </c>
      <c r="CU337" s="66">
        <f t="shared" si="1006"/>
        <v>17</v>
      </c>
      <c r="CV337" s="66">
        <f t="shared" si="1006"/>
        <v>73</v>
      </c>
      <c r="CW337" s="66">
        <f t="shared" si="1006"/>
        <v>22</v>
      </c>
      <c r="CX337" s="66">
        <f t="shared" si="1006"/>
        <v>17</v>
      </c>
      <c r="CY337" s="66">
        <f t="shared" si="1006"/>
        <v>44</v>
      </c>
      <c r="CZ337" s="66">
        <f t="shared" si="1006"/>
        <v>14</v>
      </c>
      <c r="DA337" s="66">
        <f t="shared" si="1006"/>
        <v>14</v>
      </c>
      <c r="DB337" s="66">
        <f t="shared" si="1006"/>
        <v>26</v>
      </c>
      <c r="DC337" s="66">
        <f t="shared" si="1006"/>
        <v>21</v>
      </c>
      <c r="DD337" s="66">
        <f t="shared" si="1006"/>
        <v>18</v>
      </c>
      <c r="DE337" s="66">
        <f t="shared" si="1006"/>
        <v>28</v>
      </c>
      <c r="DF337" s="66">
        <f t="shared" si="1006"/>
        <v>9</v>
      </c>
      <c r="DG337" s="66">
        <f t="shared" si="1006"/>
        <v>12</v>
      </c>
      <c r="DH337" s="66">
        <f t="shared" si="1006"/>
        <v>5</v>
      </c>
      <c r="DI337" s="66">
        <f t="shared" si="1006"/>
        <v>16</v>
      </c>
      <c r="DJ337" s="66">
        <f t="shared" si="1006"/>
        <v>22</v>
      </c>
      <c r="DK337" s="66">
        <f t="shared" si="1006"/>
        <v>10</v>
      </c>
      <c r="DL337" s="66">
        <f t="shared" si="1006"/>
        <v>9</v>
      </c>
      <c r="DM337" s="66">
        <f t="shared" si="1006"/>
        <v>18</v>
      </c>
      <c r="DN337" s="66">
        <f t="shared" si="1006"/>
        <v>12</v>
      </c>
      <c r="DO337" s="66">
        <f t="shared" si="1006"/>
        <v>4</v>
      </c>
      <c r="DP337" s="66">
        <f t="shared" si="1006"/>
        <v>17</v>
      </c>
      <c r="DQ337" s="66">
        <f t="shared" si="1006"/>
        <v>14</v>
      </c>
      <c r="DR337" s="66">
        <f t="shared" si="1006"/>
        <v>9</v>
      </c>
      <c r="DS337" s="66">
        <f t="shared" si="1006"/>
        <v>7</v>
      </c>
      <c r="DT337" s="66">
        <f t="shared" si="1006"/>
        <v>6</v>
      </c>
      <c r="DU337" s="66">
        <f t="shared" si="1006"/>
        <v>7</v>
      </c>
      <c r="DV337" s="66">
        <f t="shared" si="1006"/>
        <v>7</v>
      </c>
      <c r="DW337" s="66">
        <f t="shared" si="1006"/>
        <v>8</v>
      </c>
      <c r="DX337" s="66">
        <f t="shared" si="1006"/>
        <v>11</v>
      </c>
      <c r="DY337" s="66">
        <f t="shared" si="1006"/>
        <v>14</v>
      </c>
      <c r="DZ337" s="66">
        <f t="shared" si="1006"/>
        <v>10</v>
      </c>
      <c r="EA337" s="66">
        <f t="shared" si="1006"/>
        <v>14</v>
      </c>
      <c r="EB337" s="66">
        <f t="shared" si="1006"/>
        <v>11</v>
      </c>
      <c r="EC337" s="66">
        <f t="shared" si="1006"/>
        <v>5</v>
      </c>
      <c r="ED337" s="66">
        <f t="shared" si="1006"/>
        <v>7</v>
      </c>
      <c r="EE337" s="66">
        <f t="shared" si="1006"/>
        <v>17</v>
      </c>
      <c r="EF337" s="66">
        <f t="shared" si="1006"/>
        <v>8</v>
      </c>
      <c r="EG337" s="66">
        <f t="shared" si="1006"/>
        <v>4</v>
      </c>
      <c r="EH337" s="66">
        <f t="shared" si="1006"/>
        <v>10</v>
      </c>
      <c r="EI337" s="66">
        <f t="shared" si="1006"/>
        <v>5</v>
      </c>
      <c r="EJ337" s="66">
        <f t="shared" si="1006"/>
        <v>3</v>
      </c>
      <c r="EK337" s="66">
        <f t="shared" si="1006"/>
        <v>9</v>
      </c>
      <c r="EL337" s="66">
        <f t="shared" si="1006"/>
        <v>9</v>
      </c>
      <c r="EM337" s="66">
        <f t="shared" si="1006"/>
        <v>6</v>
      </c>
      <c r="EN337" s="66">
        <f t="shared" si="1006"/>
        <v>10</v>
      </c>
      <c r="EO337" s="66">
        <f t="shared" si="1006"/>
        <v>6</v>
      </c>
      <c r="EP337" s="66">
        <f t="shared" si="1006"/>
        <v>3</v>
      </c>
      <c r="EQ337" s="66">
        <f t="shared" si="1006"/>
        <v>4</v>
      </c>
      <c r="ER337" s="66">
        <f t="shared" si="1006"/>
        <v>8</v>
      </c>
      <c r="ES337" s="66">
        <f t="shared" si="1006"/>
        <v>10</v>
      </c>
      <c r="ET337" s="66">
        <f t="shared" si="1006"/>
        <v>5</v>
      </c>
      <c r="EU337" s="66">
        <f t="shared" si="1006"/>
        <v>4</v>
      </c>
      <c r="EV337" s="66">
        <f t="shared" si="1006"/>
        <v>1</v>
      </c>
      <c r="EW337" s="66">
        <f t="shared" si="1006"/>
        <v>1</v>
      </c>
      <c r="EX337" s="66">
        <f t="shared" si="1006"/>
        <v>1</v>
      </c>
      <c r="EY337" s="66"/>
      <c r="EZ337" s="5"/>
      <c r="FA337" s="5"/>
      <c r="FB337" s="5"/>
    </row>
    <row r="338" spans="2:158" ht="15.75" thickBot="1" x14ac:dyDescent="0.3">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c r="AR338" s="67"/>
      <c r="AS338" s="67"/>
      <c r="AT338" s="67"/>
      <c r="AU338" s="67"/>
      <c r="AV338" s="67"/>
      <c r="AW338" s="67"/>
      <c r="AX338" s="67"/>
      <c r="AY338" s="67"/>
      <c r="AZ338" s="67"/>
      <c r="BA338" s="67"/>
      <c r="BB338" s="67"/>
      <c r="BC338" s="67"/>
      <c r="BD338" s="67"/>
      <c r="BE338" s="67"/>
      <c r="BF338" s="67"/>
      <c r="BG338" s="67"/>
      <c r="BH338" s="67"/>
      <c r="BI338" s="67"/>
      <c r="BJ338" s="67"/>
      <c r="BK338" s="67"/>
      <c r="BL338" s="67"/>
      <c r="BM338" s="67"/>
      <c r="BN338" s="67"/>
      <c r="BO338" s="67"/>
      <c r="BP338" s="67"/>
      <c r="CC338" s="163"/>
      <c r="CD338" s="163"/>
      <c r="CE338" s="163"/>
      <c r="CF338" s="163"/>
      <c r="CG338" s="163"/>
      <c r="CH338" s="163"/>
      <c r="CI338" s="163"/>
      <c r="CJ338" s="163"/>
      <c r="CK338" s="163"/>
      <c r="CL338" s="163"/>
      <c r="CM338" s="163"/>
      <c r="CN338" s="163"/>
      <c r="CO338" s="163"/>
      <c r="CP338" s="163"/>
      <c r="CQ338" s="163"/>
      <c r="CR338" s="163"/>
      <c r="CS338" s="163"/>
      <c r="CT338" s="163"/>
      <c r="CU338" s="163"/>
      <c r="CV338" s="163"/>
      <c r="CW338" s="163"/>
      <c r="CX338" s="163"/>
      <c r="CY338" s="163"/>
      <c r="CZ338" s="163"/>
      <c r="DA338" s="163"/>
      <c r="DB338" s="163"/>
      <c r="DC338" s="163"/>
      <c r="DD338" s="163"/>
      <c r="DE338" s="163"/>
      <c r="DF338" s="163"/>
      <c r="DG338" s="163"/>
      <c r="DH338" s="163"/>
      <c r="DI338" s="163"/>
      <c r="DJ338" s="163"/>
      <c r="DK338" s="163"/>
      <c r="DL338" s="163"/>
      <c r="DM338" s="163"/>
      <c r="DN338" s="163"/>
      <c r="DO338" s="163"/>
      <c r="DP338" s="163"/>
      <c r="DQ338" s="163"/>
      <c r="DR338" s="163"/>
      <c r="DS338" s="163"/>
      <c r="DT338" s="163"/>
      <c r="DU338" s="163"/>
      <c r="DV338" s="163"/>
      <c r="DW338" s="163"/>
      <c r="DX338" s="163"/>
      <c r="DY338" s="163"/>
      <c r="DZ338" s="163"/>
      <c r="EA338" s="163"/>
      <c r="EB338" s="163"/>
      <c r="EC338" s="163"/>
      <c r="ED338" s="163"/>
      <c r="EE338" s="163"/>
      <c r="EF338" s="163"/>
      <c r="EG338" s="163"/>
      <c r="EH338" s="163"/>
      <c r="EI338" s="163"/>
      <c r="EJ338" s="163"/>
      <c r="EK338" s="163"/>
      <c r="EL338" s="163"/>
      <c r="EM338" s="163"/>
      <c r="EN338" s="163"/>
      <c r="EO338" s="163"/>
      <c r="EP338" s="163"/>
      <c r="EQ338" s="163"/>
      <c r="ER338" s="163"/>
      <c r="ES338" s="163"/>
      <c r="ET338" s="163"/>
      <c r="EU338" s="163"/>
      <c r="EV338" s="163"/>
      <c r="EW338" s="163"/>
      <c r="EX338" s="163"/>
      <c r="EY338" s="163"/>
      <c r="FB338" s="67"/>
    </row>
    <row r="339" spans="2:158" ht="15.75" thickBot="1" x14ac:dyDescent="0.3">
      <c r="B339" s="126"/>
      <c r="C339" s="127"/>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c r="AT339" s="126"/>
      <c r="AU339" s="126"/>
      <c r="AV339" s="126"/>
      <c r="AW339" s="126"/>
      <c r="AX339" s="126"/>
      <c r="AY339" s="126"/>
      <c r="AZ339" s="126"/>
      <c r="BA339" s="126"/>
      <c r="BB339" s="126"/>
      <c r="BC339" s="126"/>
      <c r="BD339" s="126"/>
      <c r="BE339" s="126"/>
      <c r="BF339" s="126"/>
      <c r="BG339" s="126"/>
      <c r="BH339" s="126"/>
      <c r="BI339" s="126"/>
      <c r="BJ339" s="126"/>
      <c r="BK339" s="126"/>
      <c r="BL339" s="126"/>
      <c r="BM339" s="126"/>
      <c r="BN339" s="126"/>
      <c r="BO339" s="126"/>
      <c r="BP339" s="126"/>
      <c r="BQ339" s="126"/>
      <c r="BR339" s="126"/>
      <c r="BS339" s="126"/>
      <c r="BT339" s="126"/>
      <c r="BU339" s="126"/>
      <c r="BV339" s="126"/>
      <c r="BW339" s="126"/>
      <c r="BX339" s="126"/>
      <c r="BY339" s="126"/>
      <c r="BZ339" s="126"/>
      <c r="CA339" s="126"/>
      <c r="CB339" s="126"/>
      <c r="CC339" s="126"/>
      <c r="CD339" s="126"/>
      <c r="CE339" s="126"/>
      <c r="CF339" s="126"/>
      <c r="CG339" s="126"/>
      <c r="CH339" s="126"/>
      <c r="CI339" s="126"/>
      <c r="CJ339" s="126"/>
      <c r="CK339" s="126"/>
      <c r="CL339" s="126"/>
      <c r="CM339" s="126"/>
      <c r="CN339" s="126"/>
      <c r="CO339" s="126"/>
      <c r="CP339" s="126"/>
      <c r="CQ339" s="126"/>
      <c r="CR339" s="126"/>
      <c r="CS339" s="126"/>
      <c r="CT339" s="126"/>
      <c r="CU339" s="126"/>
      <c r="CV339" s="126"/>
      <c r="CW339" s="126"/>
      <c r="CX339" s="126"/>
      <c r="CY339" s="126"/>
      <c r="CZ339" s="126"/>
      <c r="DA339" s="126"/>
      <c r="DB339" s="126"/>
      <c r="DC339" s="126"/>
      <c r="DD339" s="126"/>
      <c r="DE339" s="126"/>
      <c r="DF339" s="126"/>
      <c r="DG339" s="126"/>
      <c r="DH339" s="126"/>
      <c r="DI339" s="126"/>
      <c r="DJ339" s="126"/>
      <c r="DK339" s="126"/>
      <c r="DL339" s="126"/>
      <c r="DM339" s="126"/>
      <c r="DN339" s="126"/>
      <c r="DO339" s="126"/>
      <c r="DP339" s="126"/>
      <c r="DQ339" s="126"/>
      <c r="DR339" s="126"/>
      <c r="DS339" s="126"/>
      <c r="DT339" s="126"/>
      <c r="DU339" s="126"/>
      <c r="DV339" s="126"/>
      <c r="DW339" s="126"/>
      <c r="DX339" s="126"/>
      <c r="DY339" s="126"/>
      <c r="DZ339" s="126"/>
      <c r="EA339" s="126"/>
      <c r="EB339" s="126"/>
      <c r="EC339" s="126"/>
      <c r="ED339" s="126"/>
      <c r="EE339" s="126"/>
      <c r="EF339" s="126"/>
      <c r="EG339" s="126"/>
      <c r="EH339" s="126"/>
      <c r="EI339" s="126"/>
      <c r="EJ339" s="126"/>
      <c r="EK339" s="126"/>
      <c r="EL339" s="126"/>
      <c r="EM339" s="126"/>
      <c r="EN339" s="126"/>
      <c r="EO339" s="126"/>
      <c r="EP339" s="126"/>
      <c r="EQ339" s="126"/>
      <c r="ER339" s="126"/>
      <c r="ES339" s="126"/>
      <c r="ET339" s="126"/>
      <c r="EU339" s="126"/>
      <c r="EV339" s="126"/>
      <c r="EW339" s="126"/>
      <c r="EX339" s="126"/>
      <c r="EY339" s="126"/>
      <c r="EZ339" s="126"/>
      <c r="FA339" s="126"/>
      <c r="FB339" s="126"/>
    </row>
    <row r="340" spans="2:158" x14ac:dyDescent="0.25">
      <c r="B340" s="2" t="s">
        <v>131</v>
      </c>
      <c r="C340" s="5" t="s">
        <v>162</v>
      </c>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152"/>
      <c r="FA340" s="152"/>
      <c r="FB340" s="152"/>
    </row>
    <row r="341" spans="2:158" x14ac:dyDescent="0.25">
      <c r="B341" s="67"/>
      <c r="C341" s="5" t="s">
        <v>458</v>
      </c>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152"/>
      <c r="FA341" s="152"/>
      <c r="FB341" s="152"/>
    </row>
    <row r="342" spans="2:158" x14ac:dyDescent="0.25">
      <c r="B342" s="67"/>
      <c r="C342" s="5" t="s">
        <v>164</v>
      </c>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152">
        <f t="shared" ref="AX342:BO342" si="1007">AX30</f>
        <v>280</v>
      </c>
      <c r="AY342" s="152">
        <f t="shared" si="1007"/>
        <v>324</v>
      </c>
      <c r="AZ342" s="152">
        <f t="shared" si="1007"/>
        <v>387</v>
      </c>
      <c r="BA342" s="152">
        <f t="shared" si="1007"/>
        <v>491</v>
      </c>
      <c r="BB342" s="152">
        <f t="shared" si="1007"/>
        <v>645</v>
      </c>
      <c r="BC342" s="152">
        <f t="shared" si="1007"/>
        <v>925</v>
      </c>
      <c r="BD342" s="152">
        <f t="shared" si="1007"/>
        <v>1099</v>
      </c>
      <c r="BE342" s="152">
        <f t="shared" si="1007"/>
        <v>1196</v>
      </c>
      <c r="BF342" s="152">
        <f t="shared" si="1007"/>
        <v>1557</v>
      </c>
      <c r="BG342" s="152">
        <f t="shared" si="1007"/>
        <v>2182</v>
      </c>
      <c r="BH342" s="152">
        <f t="shared" si="1007"/>
        <v>2756</v>
      </c>
      <c r="BI342" s="152">
        <f t="shared" si="1007"/>
        <v>3384</v>
      </c>
      <c r="BJ342" s="152">
        <f t="shared" si="1007"/>
        <v>4257</v>
      </c>
      <c r="BK342" s="152">
        <f t="shared" si="1007"/>
        <v>4792</v>
      </c>
      <c r="BL342" s="152">
        <f t="shared" si="1007"/>
        <v>5585</v>
      </c>
      <c r="BM342" s="152">
        <f t="shared" si="1007"/>
        <v>6843</v>
      </c>
      <c r="BN342" s="152">
        <f t="shared" si="1007"/>
        <v>7973</v>
      </c>
      <c r="BO342" s="152">
        <f t="shared" si="1007"/>
        <v>9782</v>
      </c>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152"/>
      <c r="FA342" s="152"/>
      <c r="FB342" s="152"/>
    </row>
    <row r="343" spans="2:158" x14ac:dyDescent="0.25">
      <c r="B343" s="67"/>
      <c r="C343" s="5" t="s">
        <v>130</v>
      </c>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152">
        <f t="shared" ref="BO343:CT343" si="1008">BO47</f>
        <v>679</v>
      </c>
      <c r="BP343" s="152">
        <f t="shared" si="1008"/>
        <v>926</v>
      </c>
      <c r="BQ343" s="152">
        <f t="shared" si="1008"/>
        <v>1125</v>
      </c>
      <c r="BR343" s="152">
        <f t="shared" si="1008"/>
        <v>1284</v>
      </c>
      <c r="BS343" s="152">
        <f t="shared" si="1008"/>
        <v>1651</v>
      </c>
      <c r="BT343" s="152">
        <f t="shared" si="1008"/>
        <v>2166</v>
      </c>
      <c r="BU343" s="152">
        <f t="shared" si="1008"/>
        <v>2698</v>
      </c>
      <c r="BV343" s="152">
        <f t="shared" si="1008"/>
        <v>3302</v>
      </c>
      <c r="BW343" s="152">
        <f t="shared" si="1008"/>
        <v>3939</v>
      </c>
      <c r="BX343" s="152">
        <f t="shared" si="1008"/>
        <v>4494</v>
      </c>
      <c r="BY343" s="152">
        <f t="shared" si="1008"/>
        <v>4897</v>
      </c>
      <c r="BZ343" s="152">
        <f t="shared" si="1008"/>
        <v>5655</v>
      </c>
      <c r="CA343" s="152">
        <f t="shared" si="1008"/>
        <v>6483</v>
      </c>
      <c r="CB343" s="152">
        <f t="shared" si="1008"/>
        <v>7248</v>
      </c>
      <c r="CC343" s="152">
        <f t="shared" si="1008"/>
        <v>8114</v>
      </c>
      <c r="CD343" s="152">
        <f t="shared" si="1008"/>
        <v>8937</v>
      </c>
      <c r="CE343" s="152">
        <f t="shared" si="1008"/>
        <v>9594</v>
      </c>
      <c r="CF343" s="152">
        <f t="shared" si="1008"/>
        <v>10261</v>
      </c>
      <c r="CG343" s="152">
        <f t="shared" si="1008"/>
        <v>11005</v>
      </c>
      <c r="CH343" s="152">
        <f t="shared" si="1008"/>
        <v>11656</v>
      </c>
      <c r="CI343" s="152">
        <f t="shared" si="1008"/>
        <v>12395</v>
      </c>
      <c r="CJ343" s="152">
        <f t="shared" si="1008"/>
        <v>13133</v>
      </c>
      <c r="CK343" s="152">
        <f t="shared" si="1008"/>
        <v>13917</v>
      </c>
      <c r="CL343" s="152">
        <f t="shared" si="1008"/>
        <v>14399</v>
      </c>
      <c r="CM343" s="152">
        <f t="shared" si="1008"/>
        <v>14828</v>
      </c>
      <c r="CN343" s="152">
        <f t="shared" si="1008"/>
        <v>15606</v>
      </c>
      <c r="CO343" s="152">
        <f t="shared" si="1008"/>
        <v>16271</v>
      </c>
      <c r="CP343" s="152">
        <f t="shared" si="1008"/>
        <v>16785</v>
      </c>
      <c r="CQ343" s="152">
        <f t="shared" si="1008"/>
        <v>17372</v>
      </c>
      <c r="CR343" s="152">
        <f t="shared" si="1008"/>
        <v>18083</v>
      </c>
      <c r="CS343" s="152">
        <f t="shared" si="1008"/>
        <v>18419</v>
      </c>
      <c r="CT343" s="152">
        <f t="shared" si="1008"/>
        <v>18748</v>
      </c>
      <c r="CU343" s="152">
        <f t="shared" ref="CU343:EQ343" si="1009">CU47</f>
        <v>19294</v>
      </c>
      <c r="CV343" s="152">
        <f t="shared" si="1009"/>
        <v>23550</v>
      </c>
      <c r="CW343" s="152">
        <f t="shared" si="1009"/>
        <v>24110</v>
      </c>
      <c r="CX343" s="152">
        <f t="shared" si="1009"/>
        <v>24763</v>
      </c>
      <c r="CY343" s="152">
        <f t="shared" si="1009"/>
        <v>25282</v>
      </c>
      <c r="CZ343" s="152">
        <f t="shared" si="1009"/>
        <v>25528</v>
      </c>
      <c r="DA343" s="152">
        <f t="shared" si="1009"/>
        <v>25785</v>
      </c>
      <c r="DB343" s="152">
        <f t="shared" si="1009"/>
        <v>26441</v>
      </c>
      <c r="DC343" s="152">
        <f t="shared" si="1009"/>
        <v>27008</v>
      </c>
      <c r="DD343" s="152">
        <f t="shared" si="1009"/>
        <v>27432</v>
      </c>
      <c r="DE343" s="152">
        <f t="shared" si="1009"/>
        <v>27967</v>
      </c>
      <c r="DF343" s="152">
        <f t="shared" si="1009"/>
        <v>28250</v>
      </c>
      <c r="DG343" s="152">
        <f t="shared" si="1009"/>
        <v>28467</v>
      </c>
      <c r="DH343" s="152">
        <f t="shared" si="1009"/>
        <v>28657</v>
      </c>
      <c r="DI343" s="152">
        <f t="shared" si="1009"/>
        <v>29260</v>
      </c>
      <c r="DJ343" s="152">
        <f t="shared" si="1009"/>
        <v>29673</v>
      </c>
      <c r="DK343" s="152">
        <f t="shared" si="1009"/>
        <v>30028</v>
      </c>
      <c r="DL343" s="152">
        <f t="shared" si="1009"/>
        <v>30364</v>
      </c>
      <c r="DM343" s="152">
        <f t="shared" si="1009"/>
        <v>30753</v>
      </c>
      <c r="DN343" s="152">
        <f t="shared" si="1009"/>
        <v>30866</v>
      </c>
      <c r="DO343" s="152">
        <f t="shared" si="1009"/>
        <v>31010</v>
      </c>
      <c r="DP343" s="152">
        <f t="shared" si="1009"/>
        <v>31530</v>
      </c>
      <c r="DQ343" s="152">
        <f t="shared" si="1009"/>
        <v>31843</v>
      </c>
      <c r="DR343" s="152">
        <f t="shared" si="1009"/>
        <v>32117</v>
      </c>
      <c r="DS343" s="152">
        <f t="shared" si="1009"/>
        <v>32417</v>
      </c>
      <c r="DT343" s="152">
        <f t="shared" si="1009"/>
        <v>32666</v>
      </c>
      <c r="DU343" s="152">
        <f t="shared" si="1009"/>
        <v>32760</v>
      </c>
      <c r="DV343" s="152">
        <f t="shared" si="1009"/>
        <v>32864</v>
      </c>
      <c r="DW343" s="152">
        <f t="shared" si="1009"/>
        <v>32979</v>
      </c>
      <c r="DX343" s="152">
        <f t="shared" si="1009"/>
        <v>33362</v>
      </c>
      <c r="DY343" s="152">
        <f t="shared" si="1009"/>
        <v>33710</v>
      </c>
      <c r="DZ343" s="152">
        <f t="shared" si="1009"/>
        <v>34010</v>
      </c>
      <c r="EA343" s="152">
        <f t="shared" si="1009"/>
        <v>34193</v>
      </c>
      <c r="EB343" s="152">
        <f t="shared" si="1009"/>
        <v>34272</v>
      </c>
      <c r="EC343" s="152">
        <f t="shared" si="1009"/>
        <v>34813</v>
      </c>
      <c r="ED343" s="152">
        <f t="shared" si="1009"/>
        <v>35128</v>
      </c>
      <c r="EE343" s="152">
        <f t="shared" si="1009"/>
        <v>35456</v>
      </c>
      <c r="EF343" s="152">
        <f t="shared" si="1009"/>
        <v>35605</v>
      </c>
      <c r="EG343" s="152">
        <f t="shared" si="1009"/>
        <v>35948</v>
      </c>
      <c r="EH343" s="152">
        <f t="shared" si="1009"/>
        <v>36127</v>
      </c>
      <c r="EI343" s="152">
        <f t="shared" si="1009"/>
        <v>36192</v>
      </c>
      <c r="EJ343" s="152">
        <f t="shared" si="1009"/>
        <v>36244</v>
      </c>
      <c r="EK343" s="152">
        <f t="shared" si="1009"/>
        <v>36521</v>
      </c>
      <c r="EL343" s="152">
        <f t="shared" si="1009"/>
        <v>36750</v>
      </c>
      <c r="EM343" s="152">
        <f t="shared" si="1009"/>
        <v>36883</v>
      </c>
      <c r="EN343" s="152">
        <f t="shared" si="1009"/>
        <v>37069</v>
      </c>
      <c r="EO343" s="152">
        <f t="shared" si="1009"/>
        <v>37240</v>
      </c>
      <c r="EP343" s="152">
        <f t="shared" si="1009"/>
        <v>37266</v>
      </c>
      <c r="EQ343" s="152">
        <f t="shared" si="1009"/>
        <v>37299</v>
      </c>
      <c r="ER343" s="152">
        <f t="shared" ref="ER343:EX343" si="1010">ER47</f>
        <v>37524</v>
      </c>
      <c r="ES343" s="152">
        <f t="shared" si="1010"/>
        <v>37692</v>
      </c>
      <c r="ET343" s="152">
        <f t="shared" si="1010"/>
        <v>37812</v>
      </c>
      <c r="EU343" s="152">
        <f t="shared" si="1010"/>
        <v>37979</v>
      </c>
      <c r="EV343" s="152">
        <f t="shared" si="1010"/>
        <v>38099</v>
      </c>
      <c r="EW343" s="152">
        <f t="shared" si="1010"/>
        <v>38138</v>
      </c>
      <c r="EX343" s="152">
        <f t="shared" si="1010"/>
        <v>38152</v>
      </c>
      <c r="EY343" s="152"/>
      <c r="EZ343" s="152"/>
      <c r="FA343" s="152"/>
      <c r="FB343" s="152"/>
    </row>
    <row r="344" spans="2:158" x14ac:dyDescent="0.25">
      <c r="B344" s="67"/>
      <c r="C344" s="5" t="s">
        <v>185</v>
      </c>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FB344" s="67"/>
    </row>
    <row r="345" spans="2:158" x14ac:dyDescent="0.25">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c r="AR345" s="67"/>
      <c r="AS345" s="67"/>
      <c r="AT345" s="67"/>
      <c r="AU345" s="67"/>
      <c r="AV345" s="67"/>
      <c r="AW345" s="67"/>
      <c r="AX345" s="67"/>
      <c r="AY345" s="67"/>
      <c r="AZ345" s="67"/>
      <c r="BA345" s="67"/>
      <c r="BB345" s="67"/>
      <c r="BC345" s="67"/>
      <c r="BD345" s="67"/>
      <c r="BE345" s="67"/>
      <c r="BF345" s="67"/>
      <c r="BG345" s="67"/>
      <c r="BH345" s="67"/>
      <c r="BI345" s="67"/>
      <c r="BJ345" s="67"/>
      <c r="BK345" s="67"/>
      <c r="BL345" s="67"/>
      <c r="BM345" s="67"/>
      <c r="BN345" s="67"/>
      <c r="BO345" s="67"/>
      <c r="BP345" s="140" t="s">
        <v>525</v>
      </c>
      <c r="BR345" s="140"/>
      <c r="FB345" s="67"/>
    </row>
    <row r="346" spans="2:158" x14ac:dyDescent="0.25">
      <c r="B346" s="5"/>
      <c r="C346" s="5" t="s">
        <v>138</v>
      </c>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FB346" s="67"/>
    </row>
    <row r="347" spans="2:158" x14ac:dyDescent="0.25">
      <c r="B347" s="5"/>
      <c r="C347" s="5" t="s">
        <v>153</v>
      </c>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FB347" s="67"/>
    </row>
    <row r="348" spans="2:158" x14ac:dyDescent="0.25">
      <c r="B348" s="5"/>
      <c r="C348" s="5" t="s">
        <v>152</v>
      </c>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152">
        <f t="shared" ref="AY348:BO348" si="1011">AY342-AX342</f>
        <v>44</v>
      </c>
      <c r="AZ348" s="152">
        <f t="shared" si="1011"/>
        <v>63</v>
      </c>
      <c r="BA348" s="152">
        <f t="shared" si="1011"/>
        <v>104</v>
      </c>
      <c r="BB348" s="152">
        <f t="shared" si="1011"/>
        <v>154</v>
      </c>
      <c r="BC348" s="152">
        <f t="shared" si="1011"/>
        <v>280</v>
      </c>
      <c r="BD348" s="152">
        <f t="shared" si="1011"/>
        <v>174</v>
      </c>
      <c r="BE348" s="152">
        <f t="shared" si="1011"/>
        <v>97</v>
      </c>
      <c r="BF348" s="152">
        <f t="shared" si="1011"/>
        <v>361</v>
      </c>
      <c r="BG348" s="152">
        <f t="shared" si="1011"/>
        <v>625</v>
      </c>
      <c r="BH348" s="152">
        <f t="shared" si="1011"/>
        <v>574</v>
      </c>
      <c r="BI348" s="152">
        <f t="shared" si="1011"/>
        <v>628</v>
      </c>
      <c r="BJ348" s="152">
        <f t="shared" si="1011"/>
        <v>873</v>
      </c>
      <c r="BK348" s="152">
        <f t="shared" si="1011"/>
        <v>535</v>
      </c>
      <c r="BL348" s="152">
        <f t="shared" si="1011"/>
        <v>793</v>
      </c>
      <c r="BM348" s="152">
        <f t="shared" si="1011"/>
        <v>1258</v>
      </c>
      <c r="BN348" s="152">
        <f t="shared" si="1011"/>
        <v>1130</v>
      </c>
      <c r="BO348" s="152">
        <f t="shared" si="1011"/>
        <v>1809</v>
      </c>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FB348" s="67"/>
    </row>
    <row r="349" spans="2:158" x14ac:dyDescent="0.25">
      <c r="B349" s="5"/>
      <c r="C349" s="5" t="s">
        <v>140</v>
      </c>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FB349" s="67"/>
    </row>
    <row r="350" spans="2:158" x14ac:dyDescent="0.25">
      <c r="B350" s="5"/>
      <c r="C350" s="5" t="s">
        <v>165</v>
      </c>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16">
        <f t="shared" ref="BO350" si="1012">BO343/BO342</f>
        <v>6.9413207932938051E-2</v>
      </c>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FB350" s="67"/>
    </row>
    <row r="351" spans="2:158" x14ac:dyDescent="0.25">
      <c r="B351" s="67"/>
      <c r="C351" s="5" t="s">
        <v>252</v>
      </c>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66">
        <f t="shared" ref="BP351:CQ351" si="1013">BP343-BO343</f>
        <v>247</v>
      </c>
      <c r="BQ351" s="66">
        <f t="shared" si="1013"/>
        <v>199</v>
      </c>
      <c r="BR351" s="66">
        <f t="shared" si="1013"/>
        <v>159</v>
      </c>
      <c r="BS351" s="66">
        <f t="shared" si="1013"/>
        <v>367</v>
      </c>
      <c r="BT351" s="66">
        <f t="shared" si="1013"/>
        <v>515</v>
      </c>
      <c r="BU351" s="66">
        <f t="shared" si="1013"/>
        <v>532</v>
      </c>
      <c r="BV351" s="66">
        <f t="shared" si="1013"/>
        <v>604</v>
      </c>
      <c r="BW351" s="66">
        <f t="shared" si="1013"/>
        <v>637</v>
      </c>
      <c r="BX351" s="66">
        <f t="shared" si="1013"/>
        <v>555</v>
      </c>
      <c r="BY351" s="66">
        <f t="shared" si="1013"/>
        <v>403</v>
      </c>
      <c r="BZ351" s="66">
        <f t="shared" si="1013"/>
        <v>758</v>
      </c>
      <c r="CA351" s="66">
        <f t="shared" si="1013"/>
        <v>828</v>
      </c>
      <c r="CB351" s="66">
        <f t="shared" si="1013"/>
        <v>765</v>
      </c>
      <c r="CC351" s="66">
        <f t="shared" si="1013"/>
        <v>866</v>
      </c>
      <c r="CD351" s="66">
        <f t="shared" si="1013"/>
        <v>823</v>
      </c>
      <c r="CE351" s="66">
        <f t="shared" si="1013"/>
        <v>657</v>
      </c>
      <c r="CF351" s="66">
        <f t="shared" si="1013"/>
        <v>667</v>
      </c>
      <c r="CG351" s="66">
        <f t="shared" si="1013"/>
        <v>744</v>
      </c>
      <c r="CH351" s="66">
        <f t="shared" si="1013"/>
        <v>651</v>
      </c>
      <c r="CI351" s="66">
        <f t="shared" si="1013"/>
        <v>739</v>
      </c>
      <c r="CJ351" s="66">
        <f t="shared" si="1013"/>
        <v>738</v>
      </c>
      <c r="CK351" s="66">
        <f t="shared" si="1013"/>
        <v>784</v>
      </c>
      <c r="CL351" s="66">
        <f t="shared" si="1013"/>
        <v>482</v>
      </c>
      <c r="CM351" s="66">
        <f t="shared" si="1013"/>
        <v>429</v>
      </c>
      <c r="CN351" s="66">
        <f t="shared" si="1013"/>
        <v>778</v>
      </c>
      <c r="CO351" s="66">
        <f t="shared" si="1013"/>
        <v>665</v>
      </c>
      <c r="CP351" s="66">
        <f t="shared" si="1013"/>
        <v>514</v>
      </c>
      <c r="CQ351" s="66">
        <f t="shared" si="1013"/>
        <v>587</v>
      </c>
      <c r="CR351" s="66">
        <f>CR343-CQ343</f>
        <v>711</v>
      </c>
      <c r="CS351" s="66">
        <f t="shared" ref="CS351:EX351" si="1014">CS343-CR343</f>
        <v>336</v>
      </c>
      <c r="CT351" s="66">
        <f t="shared" si="1014"/>
        <v>329</v>
      </c>
      <c r="CU351" s="66">
        <f t="shared" si="1014"/>
        <v>546</v>
      </c>
      <c r="CV351" s="66">
        <f t="shared" si="1014"/>
        <v>4256</v>
      </c>
      <c r="CW351" s="66">
        <f t="shared" si="1014"/>
        <v>560</v>
      </c>
      <c r="CX351" s="66">
        <f t="shared" si="1014"/>
        <v>653</v>
      </c>
      <c r="CY351" s="66">
        <f t="shared" si="1014"/>
        <v>519</v>
      </c>
      <c r="CZ351" s="66">
        <f t="shared" si="1014"/>
        <v>246</v>
      </c>
      <c r="DA351" s="66">
        <f t="shared" si="1014"/>
        <v>257</v>
      </c>
      <c r="DB351" s="66">
        <f t="shared" si="1014"/>
        <v>656</v>
      </c>
      <c r="DC351" s="66">
        <f t="shared" si="1014"/>
        <v>567</v>
      </c>
      <c r="DD351" s="66">
        <f t="shared" si="1014"/>
        <v>424</v>
      </c>
      <c r="DE351" s="66">
        <f t="shared" si="1014"/>
        <v>535</v>
      </c>
      <c r="DF351" s="66">
        <f t="shared" si="1014"/>
        <v>283</v>
      </c>
      <c r="DG351" s="66">
        <f t="shared" si="1014"/>
        <v>217</v>
      </c>
      <c r="DH351" s="66">
        <f t="shared" si="1014"/>
        <v>190</v>
      </c>
      <c r="DI351" s="66">
        <f t="shared" si="1014"/>
        <v>603</v>
      </c>
      <c r="DJ351" s="66">
        <f t="shared" si="1014"/>
        <v>413</v>
      </c>
      <c r="DK351" s="66">
        <f t="shared" si="1014"/>
        <v>355</v>
      </c>
      <c r="DL351" s="66">
        <f t="shared" si="1014"/>
        <v>336</v>
      </c>
      <c r="DM351" s="66">
        <f t="shared" si="1014"/>
        <v>389</v>
      </c>
      <c r="DN351" s="66">
        <f t="shared" si="1014"/>
        <v>113</v>
      </c>
      <c r="DO351" s="66">
        <f t="shared" si="1014"/>
        <v>144</v>
      </c>
      <c r="DP351" s="66">
        <f t="shared" si="1014"/>
        <v>520</v>
      </c>
      <c r="DQ351" s="66">
        <f t="shared" si="1014"/>
        <v>313</v>
      </c>
      <c r="DR351" s="66">
        <f t="shared" si="1014"/>
        <v>274</v>
      </c>
      <c r="DS351" s="66">
        <f t="shared" si="1014"/>
        <v>300</v>
      </c>
      <c r="DT351" s="66">
        <f t="shared" si="1014"/>
        <v>249</v>
      </c>
      <c r="DU351" s="66">
        <f t="shared" si="1014"/>
        <v>94</v>
      </c>
      <c r="DV351" s="66">
        <f t="shared" si="1014"/>
        <v>104</v>
      </c>
      <c r="DW351" s="66">
        <f t="shared" si="1014"/>
        <v>115</v>
      </c>
      <c r="DX351" s="66">
        <f t="shared" si="1014"/>
        <v>383</v>
      </c>
      <c r="DY351" s="66">
        <f t="shared" si="1014"/>
        <v>348</v>
      </c>
      <c r="DZ351" s="66">
        <f t="shared" si="1014"/>
        <v>300</v>
      </c>
      <c r="EA351" s="66">
        <f t="shared" si="1014"/>
        <v>183</v>
      </c>
      <c r="EB351" s="66">
        <f t="shared" si="1014"/>
        <v>79</v>
      </c>
      <c r="EC351" s="66">
        <f t="shared" si="1014"/>
        <v>541</v>
      </c>
      <c r="ED351" s="66">
        <f t="shared" si="1014"/>
        <v>315</v>
      </c>
      <c r="EE351" s="66">
        <f t="shared" si="1014"/>
        <v>328</v>
      </c>
      <c r="EF351" s="66">
        <f t="shared" si="1014"/>
        <v>149</v>
      </c>
      <c r="EG351" s="66">
        <f t="shared" si="1014"/>
        <v>343</v>
      </c>
      <c r="EH351" s="66">
        <f t="shared" si="1014"/>
        <v>179</v>
      </c>
      <c r="EI351" s="66">
        <f t="shared" si="1014"/>
        <v>65</v>
      </c>
      <c r="EJ351" s="66">
        <f t="shared" si="1014"/>
        <v>52</v>
      </c>
      <c r="EK351" s="66">
        <f t="shared" si="1014"/>
        <v>277</v>
      </c>
      <c r="EL351" s="66">
        <f t="shared" si="1014"/>
        <v>229</v>
      </c>
      <c r="EM351" s="66">
        <f t="shared" si="1014"/>
        <v>133</v>
      </c>
      <c r="EN351" s="66">
        <f t="shared" si="1014"/>
        <v>186</v>
      </c>
      <c r="EO351" s="66">
        <f t="shared" si="1014"/>
        <v>171</v>
      </c>
      <c r="EP351" s="66">
        <f t="shared" si="1014"/>
        <v>26</v>
      </c>
      <c r="EQ351" s="66">
        <f t="shared" si="1014"/>
        <v>33</v>
      </c>
      <c r="ER351" s="66">
        <f t="shared" si="1014"/>
        <v>225</v>
      </c>
      <c r="ES351" s="66">
        <f t="shared" si="1014"/>
        <v>168</v>
      </c>
      <c r="ET351" s="66">
        <f t="shared" si="1014"/>
        <v>120</v>
      </c>
      <c r="EU351" s="66">
        <f t="shared" si="1014"/>
        <v>167</v>
      </c>
      <c r="EV351" s="66">
        <f t="shared" si="1014"/>
        <v>120</v>
      </c>
      <c r="EW351" s="66">
        <f t="shared" si="1014"/>
        <v>39</v>
      </c>
      <c r="EX351" s="66">
        <f t="shared" si="1014"/>
        <v>14</v>
      </c>
      <c r="EY351" s="66"/>
      <c r="EZ351" s="66"/>
      <c r="FA351" s="66"/>
      <c r="FB351" s="66"/>
    </row>
    <row r="352" spans="2:158" ht="15.75" thickBot="1" x14ac:dyDescent="0.3">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c r="AR352" s="67"/>
      <c r="AS352" s="67"/>
      <c r="AT352" s="67"/>
      <c r="AU352" s="67"/>
      <c r="AV352" s="67"/>
      <c r="AW352" s="67"/>
      <c r="AX352" s="67"/>
      <c r="AY352" s="67"/>
      <c r="AZ352" s="67"/>
      <c r="BA352" s="67"/>
      <c r="BB352" s="67"/>
      <c r="BC352" s="67"/>
      <c r="BD352" s="67"/>
      <c r="BE352" s="67"/>
      <c r="BF352" s="67"/>
      <c r="BG352" s="67"/>
      <c r="BH352" s="67"/>
      <c r="BI352" s="67"/>
      <c r="BJ352" s="67"/>
      <c r="BK352" s="67"/>
      <c r="BL352" s="67"/>
      <c r="BM352" s="67"/>
      <c r="BN352" s="67"/>
      <c r="BO352" s="67"/>
      <c r="BP352" s="140"/>
      <c r="CE352" s="140"/>
      <c r="CF352" s="140"/>
      <c r="CG352" s="140"/>
      <c r="CH352" s="140"/>
      <c r="CI352" s="140"/>
      <c r="CJ352" s="140"/>
      <c r="CK352" s="140"/>
      <c r="CL352" s="140"/>
      <c r="CM352" s="140"/>
      <c r="CN352" s="140"/>
      <c r="CO352" s="140"/>
      <c r="CP352" s="140"/>
      <c r="CQ352" s="140"/>
      <c r="CR352" s="140"/>
      <c r="CS352" s="140"/>
      <c r="CT352" s="140"/>
      <c r="CU352" s="140"/>
      <c r="CV352" s="140"/>
      <c r="CW352" s="140"/>
      <c r="CX352" s="140"/>
      <c r="CY352" s="140"/>
      <c r="CZ352" s="140"/>
      <c r="DA352" s="140"/>
      <c r="DB352" s="140"/>
      <c r="DC352" s="140"/>
      <c r="DD352" s="140"/>
      <c r="DE352" s="140"/>
      <c r="DF352" s="140"/>
      <c r="DG352" s="140"/>
      <c r="DH352" s="140"/>
      <c r="DI352" s="140"/>
      <c r="DJ352" s="140"/>
      <c r="DK352" s="140"/>
      <c r="DL352" s="140"/>
      <c r="DM352" s="140"/>
      <c r="DN352" s="140"/>
      <c r="DO352" s="140"/>
      <c r="DP352" s="140"/>
      <c r="DQ352" s="140"/>
      <c r="DR352" s="140"/>
      <c r="DS352" s="140"/>
      <c r="DT352" s="140"/>
      <c r="DU352" s="140"/>
      <c r="DV352" s="140"/>
      <c r="DW352" s="140"/>
      <c r="DX352" s="140"/>
      <c r="DY352" s="140"/>
      <c r="DZ352" s="140"/>
      <c r="EA352" s="140"/>
      <c r="EB352" s="140"/>
      <c r="EC352" s="140"/>
      <c r="ED352" s="140"/>
      <c r="EE352" s="140"/>
      <c r="EF352" s="140"/>
      <c r="EG352" s="140"/>
      <c r="EH352" s="140"/>
      <c r="EI352" s="140"/>
      <c r="EJ352" s="140"/>
      <c r="EK352" s="140"/>
      <c r="EL352" s="140"/>
      <c r="EM352" s="140"/>
      <c r="EN352" s="140"/>
      <c r="EO352" s="140"/>
      <c r="EP352" s="140"/>
      <c r="EQ352" s="140"/>
      <c r="ER352" s="140"/>
      <c r="ES352" s="140"/>
      <c r="ET352" s="140"/>
      <c r="EU352" s="140"/>
      <c r="EV352" s="140"/>
      <c r="EW352" s="140"/>
      <c r="EX352" s="140"/>
      <c r="EY352" s="140"/>
      <c r="FB352" s="67"/>
    </row>
    <row r="353" spans="2:158" ht="15.75" thickBot="1" x14ac:dyDescent="0.3">
      <c r="B353" s="126"/>
      <c r="C353" s="127"/>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c r="AT353" s="126"/>
      <c r="AU353" s="126"/>
      <c r="AV353" s="126"/>
      <c r="AW353" s="126"/>
      <c r="AX353" s="126"/>
      <c r="AY353" s="126"/>
      <c r="AZ353" s="126"/>
      <c r="BA353" s="126"/>
      <c r="BB353" s="126"/>
      <c r="BC353" s="126"/>
      <c r="BD353" s="126"/>
      <c r="BE353" s="126"/>
      <c r="BF353" s="126"/>
      <c r="BG353" s="126"/>
      <c r="BH353" s="126"/>
      <c r="BI353" s="126"/>
      <c r="BJ353" s="126"/>
      <c r="BK353" s="126"/>
      <c r="BL353" s="126"/>
      <c r="BM353" s="126"/>
      <c r="BN353" s="126"/>
      <c r="BO353" s="126"/>
      <c r="BP353" s="126"/>
      <c r="BQ353" s="126"/>
      <c r="BR353" s="126"/>
      <c r="BS353" s="126"/>
      <c r="BT353" s="126"/>
      <c r="BU353" s="126"/>
      <c r="BV353" s="126"/>
      <c r="BW353" s="126"/>
      <c r="BX353" s="126"/>
      <c r="BY353" s="126"/>
      <c r="BZ353" s="126"/>
      <c r="CA353" s="126"/>
      <c r="CB353" s="126"/>
      <c r="CC353" s="126"/>
      <c r="CD353" s="126"/>
      <c r="CE353" s="126"/>
      <c r="CF353" s="126"/>
      <c r="CG353" s="126"/>
      <c r="CH353" s="126"/>
      <c r="CI353" s="126"/>
      <c r="CJ353" s="126"/>
      <c r="CK353" s="126"/>
      <c r="CL353" s="126"/>
      <c r="CM353" s="126"/>
      <c r="CN353" s="126"/>
      <c r="CO353" s="126"/>
      <c r="CP353" s="126"/>
      <c r="CQ353" s="126"/>
      <c r="CR353" s="126"/>
      <c r="CS353" s="126"/>
      <c r="CT353" s="126"/>
      <c r="CU353" s="126"/>
      <c r="CV353" s="126"/>
      <c r="CW353" s="126"/>
      <c r="CX353" s="126"/>
      <c r="CY353" s="126"/>
      <c r="CZ353" s="126"/>
      <c r="DA353" s="126"/>
      <c r="DB353" s="126"/>
      <c r="DC353" s="126"/>
      <c r="DD353" s="126"/>
      <c r="DE353" s="126"/>
      <c r="DF353" s="126"/>
      <c r="DG353" s="126"/>
      <c r="DH353" s="126"/>
      <c r="DI353" s="126"/>
      <c r="DJ353" s="126"/>
      <c r="DK353" s="126"/>
      <c r="DL353" s="126"/>
      <c r="DM353" s="126"/>
      <c r="DN353" s="126"/>
      <c r="DO353" s="126"/>
      <c r="DP353" s="126"/>
      <c r="DQ353" s="126"/>
      <c r="DR353" s="126"/>
      <c r="DS353" s="126"/>
      <c r="DT353" s="126"/>
      <c r="DU353" s="126"/>
      <c r="DV353" s="126"/>
      <c r="DW353" s="126"/>
      <c r="DX353" s="126"/>
      <c r="DY353" s="126"/>
      <c r="DZ353" s="126"/>
      <c r="EA353" s="126"/>
      <c r="EB353" s="126"/>
      <c r="EC353" s="126"/>
      <c r="ED353" s="126"/>
      <c r="EE353" s="126"/>
      <c r="EF353" s="126"/>
      <c r="EG353" s="126"/>
      <c r="EH353" s="126"/>
      <c r="EI353" s="126"/>
      <c r="EJ353" s="126"/>
      <c r="EK353" s="126"/>
      <c r="EL353" s="126"/>
      <c r="EM353" s="126"/>
      <c r="EN353" s="126"/>
      <c r="EO353" s="126"/>
      <c r="EP353" s="126"/>
      <c r="EQ353" s="126"/>
      <c r="ER353" s="126"/>
      <c r="ES353" s="126"/>
      <c r="ET353" s="126"/>
      <c r="EU353" s="126"/>
      <c r="EV353" s="126"/>
      <c r="EW353" s="126"/>
      <c r="EX353" s="126"/>
      <c r="EY353" s="126"/>
      <c r="EZ353" s="126"/>
      <c r="FA353" s="126"/>
      <c r="FB353" s="126"/>
    </row>
    <row r="354" spans="2:158" x14ac:dyDescent="0.25">
      <c r="BG354" s="67"/>
      <c r="BH354" s="67"/>
      <c r="BI354" s="67"/>
    </row>
    <row r="355" spans="2:158" x14ac:dyDescent="0.25">
      <c r="BG355" s="67"/>
      <c r="BH355" s="67"/>
      <c r="BI355" s="67"/>
    </row>
    <row r="356" spans="2:158" x14ac:dyDescent="0.25">
      <c r="BG356" s="67"/>
      <c r="BH356" s="67"/>
      <c r="BI356" s="67"/>
    </row>
    <row r="357" spans="2:158" x14ac:dyDescent="0.25">
      <c r="BG357" s="67"/>
      <c r="BH357" s="67"/>
      <c r="BI357" s="67"/>
    </row>
    <row r="358" spans="2:158" x14ac:dyDescent="0.25">
      <c r="BG358" s="67"/>
      <c r="BH358" s="67"/>
      <c r="BI358" s="67"/>
    </row>
    <row r="359" spans="2:158" x14ac:dyDescent="0.25">
      <c r="BG359" s="67"/>
      <c r="BH359" s="67"/>
      <c r="BI359" s="67"/>
    </row>
    <row r="360" spans="2:158" x14ac:dyDescent="0.25">
      <c r="BG360" s="67"/>
      <c r="BH360" s="67"/>
      <c r="BI360" s="67"/>
    </row>
    <row r="361" spans="2:158" x14ac:dyDescent="0.25">
      <c r="BG361" s="67"/>
      <c r="BH361" s="67"/>
      <c r="BI361" s="67"/>
    </row>
    <row r="362" spans="2:158" x14ac:dyDescent="0.25">
      <c r="BG362" s="67"/>
      <c r="BH362" s="67"/>
      <c r="BI362" s="67"/>
    </row>
    <row r="363" spans="2:158" x14ac:dyDescent="0.25">
      <c r="BG363" s="67"/>
      <c r="BH363" s="67"/>
      <c r="BI363" s="67"/>
    </row>
    <row r="364" spans="2:158" x14ac:dyDescent="0.25">
      <c r="BG364" s="67"/>
      <c r="BH364" s="67"/>
      <c r="BI364" s="67"/>
    </row>
    <row r="365" spans="2:158" x14ac:dyDescent="0.25">
      <c r="BG365" s="67"/>
      <c r="BH365" s="67"/>
      <c r="BI365" s="67"/>
    </row>
    <row r="366" spans="2:158" x14ac:dyDescent="0.25">
      <c r="BG366" s="67"/>
      <c r="BH366" s="67"/>
      <c r="BI366" s="67"/>
    </row>
    <row r="367" spans="2:158" x14ac:dyDescent="0.25">
      <c r="BG367" s="67"/>
      <c r="BH367" s="67"/>
      <c r="BI367" s="67"/>
    </row>
    <row r="368" spans="2:158" x14ac:dyDescent="0.25">
      <c r="BG368" s="67"/>
      <c r="BH368" s="67"/>
      <c r="BI368" s="67"/>
    </row>
    <row r="369" spans="59:61" x14ac:dyDescent="0.25">
      <c r="BG369" s="67"/>
      <c r="BH369" s="67"/>
      <c r="BI369" s="67"/>
    </row>
    <row r="370" spans="59:61" x14ac:dyDescent="0.25">
      <c r="BG370" s="67"/>
      <c r="BH370" s="67"/>
      <c r="BI370" s="67"/>
    </row>
    <row r="371" spans="59:61" x14ac:dyDescent="0.25">
      <c r="BG371" s="67"/>
      <c r="BH371" s="67"/>
      <c r="BI371" s="67"/>
    </row>
    <row r="372" spans="59:61" x14ac:dyDescent="0.25">
      <c r="BG372" s="67"/>
      <c r="BH372" s="67"/>
      <c r="BI372" s="67"/>
    </row>
    <row r="373" spans="59:61" x14ac:dyDescent="0.25">
      <c r="BG373" s="67"/>
      <c r="BH373" s="67"/>
      <c r="BI373" s="67"/>
    </row>
  </sheetData>
  <mergeCells count="4">
    <mergeCell ref="FI2:FX2"/>
    <mergeCell ref="FY2:GN2"/>
    <mergeCell ref="FC110:FH111"/>
    <mergeCell ref="FD116:FF116"/>
  </mergeCells>
  <conditionalFormatting sqref="EZ64:FB64 AP64:CR64">
    <cfRule type="cellIs" dxfId="3048" priority="3901" operator="lessThan">
      <formula>0</formula>
    </cfRule>
    <cfRule type="cellIs" dxfId="3047" priority="3902" operator="greaterThan">
      <formula>0</formula>
    </cfRule>
    <cfRule type="cellIs" dxfId="3046" priority="3903" operator="equal">
      <formula>0</formula>
    </cfRule>
  </conditionalFormatting>
  <conditionalFormatting sqref="AY34:FB34">
    <cfRule type="cellIs" dxfId="3045" priority="3865" operator="lessThan">
      <formula>0</formula>
    </cfRule>
    <cfRule type="cellIs" dxfId="3044" priority="3866" operator="greaterThan">
      <formula>0</formula>
    </cfRule>
    <cfRule type="cellIs" dxfId="3043" priority="3867" operator="equal">
      <formula>0</formula>
    </cfRule>
  </conditionalFormatting>
  <conditionalFormatting sqref="BO51:FB51">
    <cfRule type="cellIs" dxfId="3042" priority="3862" operator="lessThan">
      <formula>0</formula>
    </cfRule>
    <cfRule type="cellIs" dxfId="3041" priority="3863" operator="greaterThan">
      <formula>0</formula>
    </cfRule>
    <cfRule type="cellIs" dxfId="3040" priority="3864" operator="equal">
      <formula>0</formula>
    </cfRule>
  </conditionalFormatting>
  <conditionalFormatting sqref="F13:CD13 F12:CS12 EZ12:FB12">
    <cfRule type="cellIs" dxfId="3039" priority="3857" operator="lessThan">
      <formula>0</formula>
    </cfRule>
    <cfRule type="cellIs" dxfId="3038" priority="3858" operator="greaterThan">
      <formula>0</formula>
    </cfRule>
    <cfRule type="cellIs" dxfId="3037" priority="3859" operator="equal">
      <formula>0</formula>
    </cfRule>
  </conditionalFormatting>
  <conditionalFormatting sqref="AY294:BV294 BP295:BV295 EZ293:FB295">
    <cfRule type="cellIs" dxfId="3036" priority="3854" operator="lessThan">
      <formula>0</formula>
    </cfRule>
    <cfRule type="cellIs" dxfId="3035" priority="3855" operator="greaterThan">
      <formula>0</formula>
    </cfRule>
    <cfRule type="cellIs" dxfId="3034" priority="3856" operator="equal">
      <formula>0</formula>
    </cfRule>
  </conditionalFormatting>
  <conditionalFormatting sqref="BL311:CF312 BP313:CF313 EZ311:FB313">
    <cfRule type="cellIs" dxfId="3033" priority="3851" operator="equal">
      <formula>0</formula>
    </cfRule>
    <cfRule type="cellIs" dxfId="3032" priority="3852" operator="lessThan">
      <formula>0</formula>
    </cfRule>
    <cfRule type="cellIs" dxfId="3031" priority="3853" operator="greaterThan">
      <formula>0</formula>
    </cfRule>
  </conditionalFormatting>
  <conditionalFormatting sqref="BW294:CF295">
    <cfRule type="cellIs" dxfId="3030" priority="3848" operator="lessThan">
      <formula>0</formula>
    </cfRule>
    <cfRule type="cellIs" dxfId="3029" priority="3849" operator="greaterThan">
      <formula>0</formula>
    </cfRule>
    <cfRule type="cellIs" dxfId="3028" priority="3850" operator="equal">
      <formula>0</formula>
    </cfRule>
  </conditionalFormatting>
  <conditionalFormatting sqref="X312:BK312">
    <cfRule type="cellIs" dxfId="3027" priority="3845" operator="equal">
      <formula>0</formula>
    </cfRule>
    <cfRule type="cellIs" dxfId="3026" priority="3846" operator="lessThan">
      <formula>0</formula>
    </cfRule>
    <cfRule type="cellIs" dxfId="3025" priority="3847" operator="greaterThan">
      <formula>0</formula>
    </cfRule>
  </conditionalFormatting>
  <conditionalFormatting sqref="AX311:BB311">
    <cfRule type="cellIs" dxfId="3024" priority="3842" operator="equal">
      <formula>0</formula>
    </cfRule>
    <cfRule type="cellIs" dxfId="3023" priority="3843" operator="lessThan">
      <formula>0</formula>
    </cfRule>
    <cfRule type="cellIs" dxfId="3022" priority="3844" operator="greaterThan">
      <formula>0</formula>
    </cfRule>
  </conditionalFormatting>
  <conditionalFormatting sqref="AU311">
    <cfRule type="cellIs" dxfId="3021" priority="3839" operator="equal">
      <formula>0</formula>
    </cfRule>
    <cfRule type="cellIs" dxfId="3020" priority="3840" operator="lessThan">
      <formula>0</formula>
    </cfRule>
    <cfRule type="cellIs" dxfId="3019" priority="3841" operator="greaterThan">
      <formula>0</formula>
    </cfRule>
  </conditionalFormatting>
  <conditionalFormatting sqref="AR311">
    <cfRule type="cellIs" dxfId="3018" priority="3836" operator="equal">
      <formula>0</formula>
    </cfRule>
    <cfRule type="cellIs" dxfId="3017" priority="3837" operator="lessThan">
      <formula>0</formula>
    </cfRule>
    <cfRule type="cellIs" dxfId="3016" priority="3838" operator="greaterThan">
      <formula>0</formula>
    </cfRule>
  </conditionalFormatting>
  <conditionalFormatting sqref="X311">
    <cfRule type="cellIs" dxfId="3015" priority="3833" operator="equal">
      <formula>0</formula>
    </cfRule>
    <cfRule type="cellIs" dxfId="3014" priority="3834" operator="lessThan">
      <formula>0</formula>
    </cfRule>
    <cfRule type="cellIs" dxfId="3013" priority="3835" operator="greaterThan">
      <formula>0</formula>
    </cfRule>
  </conditionalFormatting>
  <conditionalFormatting sqref="AE311">
    <cfRule type="cellIs" dxfId="3012" priority="3830" operator="equal">
      <formula>0</formula>
    </cfRule>
    <cfRule type="cellIs" dxfId="3011" priority="3831" operator="lessThan">
      <formula>0</formula>
    </cfRule>
    <cfRule type="cellIs" dxfId="3010" priority="3832" operator="greaterThan">
      <formula>0</formula>
    </cfRule>
  </conditionalFormatting>
  <conditionalFormatting sqref="AL311">
    <cfRule type="cellIs" dxfId="3009" priority="3827" operator="equal">
      <formula>0</formula>
    </cfRule>
    <cfRule type="cellIs" dxfId="3008" priority="3828" operator="lessThan">
      <formula>0</formula>
    </cfRule>
    <cfRule type="cellIs" dxfId="3007" priority="3829" operator="greaterThan">
      <formula>0</formula>
    </cfRule>
  </conditionalFormatting>
  <conditionalFormatting sqref="G295:BO295">
    <cfRule type="cellIs" dxfId="3006" priority="3824" operator="lessThan">
      <formula>0</formula>
    </cfRule>
    <cfRule type="cellIs" dxfId="3005" priority="3825" operator="greaterThan">
      <formula>0</formula>
    </cfRule>
    <cfRule type="cellIs" dxfId="3004" priority="3826" operator="equal">
      <formula>0</formula>
    </cfRule>
  </conditionalFormatting>
  <conditionalFormatting sqref="G294:AX294">
    <cfRule type="cellIs" dxfId="3003" priority="3821" operator="lessThan">
      <formula>0</formula>
    </cfRule>
    <cfRule type="cellIs" dxfId="3002" priority="3822" operator="greaterThan">
      <formula>0</formula>
    </cfRule>
    <cfRule type="cellIs" dxfId="3001" priority="3823" operator="equal">
      <formula>0</formula>
    </cfRule>
  </conditionalFormatting>
  <conditionalFormatting sqref="X313:BO313">
    <cfRule type="cellIs" dxfId="3000" priority="3818" operator="equal">
      <formula>0</formula>
    </cfRule>
    <cfRule type="cellIs" dxfId="2999" priority="3819" operator="lessThan">
      <formula>0</formula>
    </cfRule>
    <cfRule type="cellIs" dxfId="2998" priority="3820" operator="greaterThan">
      <formula>0</formula>
    </cfRule>
  </conditionalFormatting>
  <conditionalFormatting sqref="G312:W312">
    <cfRule type="cellIs" dxfId="2997" priority="3815" operator="equal">
      <formula>0</formula>
    </cfRule>
    <cfRule type="cellIs" dxfId="2996" priority="3816" operator="lessThan">
      <formula>0</formula>
    </cfRule>
    <cfRule type="cellIs" dxfId="2995" priority="3817" operator="greaterThan">
      <formula>0</formula>
    </cfRule>
  </conditionalFormatting>
  <conditionalFormatting sqref="G313:W313">
    <cfRule type="cellIs" dxfId="2994" priority="3812" operator="equal">
      <formula>0</formula>
    </cfRule>
    <cfRule type="cellIs" dxfId="2993" priority="3813" operator="lessThan">
      <formula>0</formula>
    </cfRule>
    <cfRule type="cellIs" dxfId="2992" priority="3814" operator="greaterThan">
      <formula>0</formula>
    </cfRule>
  </conditionalFormatting>
  <conditionalFormatting sqref="F295">
    <cfRule type="cellIs" dxfId="2991" priority="3809" operator="lessThan">
      <formula>0</formula>
    </cfRule>
    <cfRule type="cellIs" dxfId="2990" priority="3810" operator="greaterThan">
      <formula>0</formula>
    </cfRule>
    <cfRule type="cellIs" dxfId="2989" priority="3811" operator="equal">
      <formula>0</formula>
    </cfRule>
  </conditionalFormatting>
  <conditionalFormatting sqref="F294">
    <cfRule type="cellIs" dxfId="2988" priority="3806" operator="lessThan">
      <formula>0</formula>
    </cfRule>
    <cfRule type="cellIs" dxfId="2987" priority="3807" operator="greaterThan">
      <formula>0</formula>
    </cfRule>
    <cfRule type="cellIs" dxfId="2986" priority="3808" operator="equal">
      <formula>0</formula>
    </cfRule>
  </conditionalFormatting>
  <conditionalFormatting sqref="F312">
    <cfRule type="cellIs" dxfId="2985" priority="3803" operator="equal">
      <formula>0</formula>
    </cfRule>
    <cfRule type="cellIs" dxfId="2984" priority="3804" operator="lessThan">
      <formula>0</formula>
    </cfRule>
    <cfRule type="cellIs" dxfId="2983" priority="3805" operator="greaterThan">
      <formula>0</formula>
    </cfRule>
  </conditionalFormatting>
  <conditionalFormatting sqref="F313">
    <cfRule type="cellIs" dxfId="2982" priority="3800" operator="equal">
      <formula>0</formula>
    </cfRule>
    <cfRule type="cellIs" dxfId="2981" priority="3801" operator="lessThan">
      <formula>0</formula>
    </cfRule>
    <cfRule type="cellIs" dxfId="2980" priority="3802" operator="greaterThan">
      <formula>0</formula>
    </cfRule>
  </conditionalFormatting>
  <conditionalFormatting sqref="AX34">
    <cfRule type="cellIs" dxfId="2979" priority="3797" operator="lessThan">
      <formula>0</formula>
    </cfRule>
    <cfRule type="cellIs" dxfId="2978" priority="3798" operator="greaterThan">
      <formula>0</formula>
    </cfRule>
    <cfRule type="cellIs" dxfId="2977" priority="3799" operator="equal">
      <formula>0</formula>
    </cfRule>
  </conditionalFormatting>
  <conditionalFormatting sqref="CB329:CF330 CB328:CC328 EZ328:FB330">
    <cfRule type="cellIs" dxfId="2976" priority="3791" operator="equal">
      <formula>0</formula>
    </cfRule>
    <cfRule type="cellIs" dxfId="2975" priority="3792" operator="lessThan">
      <formula>0</formula>
    </cfRule>
    <cfRule type="cellIs" dxfId="2974" priority="3793" operator="greaterThan">
      <formula>0</formula>
    </cfRule>
  </conditionalFormatting>
  <conditionalFormatting sqref="CA328">
    <cfRule type="cellIs" dxfId="2973" priority="3752" operator="equal">
      <formula>0</formula>
    </cfRule>
    <cfRule type="cellIs" dxfId="2972" priority="3753" operator="lessThan">
      <formula>0</formula>
    </cfRule>
    <cfRule type="cellIs" dxfId="2971" priority="3754" operator="greaterThan">
      <formula>0</formula>
    </cfRule>
  </conditionalFormatting>
  <conditionalFormatting sqref="BP330:CA330">
    <cfRule type="cellIs" dxfId="2970" priority="3749" operator="equal">
      <formula>0</formula>
    </cfRule>
    <cfRule type="cellIs" dxfId="2969" priority="3750" operator="lessThan">
      <formula>0</formula>
    </cfRule>
    <cfRule type="cellIs" dxfId="2968" priority="3751" operator="greaterThan">
      <formula>0</formula>
    </cfRule>
  </conditionalFormatting>
  <conditionalFormatting sqref="AX329:CA329">
    <cfRule type="cellIs" dxfId="2967" priority="3746" operator="equal">
      <formula>0</formula>
    </cfRule>
    <cfRule type="cellIs" dxfId="2966" priority="3747" operator="lessThan">
      <formula>0</formula>
    </cfRule>
    <cfRule type="cellIs" dxfId="2965" priority="3748" operator="greaterThan">
      <formula>0</formula>
    </cfRule>
  </conditionalFormatting>
  <conditionalFormatting sqref="CD328:CF328">
    <cfRule type="cellIs" dxfId="2964" priority="3725" operator="equal">
      <formula>0</formula>
    </cfRule>
    <cfRule type="cellIs" dxfId="2963" priority="3726" operator="lessThan">
      <formula>0</formula>
    </cfRule>
    <cfRule type="cellIs" dxfId="2962" priority="3727" operator="greaterThan">
      <formula>0</formula>
    </cfRule>
  </conditionalFormatting>
  <conditionalFormatting sqref="CE13">
    <cfRule type="cellIs" dxfId="2961" priority="3722" operator="lessThan">
      <formula>0</formula>
    </cfRule>
    <cfRule type="cellIs" dxfId="2960" priority="3723" operator="greaterThan">
      <formula>0</formula>
    </cfRule>
    <cfRule type="cellIs" dxfId="2959" priority="3724" operator="equal">
      <formula>0</formula>
    </cfRule>
  </conditionalFormatting>
  <conditionalFormatting sqref="CF12">
    <cfRule type="cellIs" dxfId="2958" priority="3719" operator="lessThan">
      <formula>0</formula>
    </cfRule>
    <cfRule type="cellIs" dxfId="2957" priority="3720" operator="greaterThan">
      <formula>0</formula>
    </cfRule>
    <cfRule type="cellIs" dxfId="2956" priority="3721" operator="equal">
      <formula>0</formula>
    </cfRule>
  </conditionalFormatting>
  <conditionalFormatting sqref="CF13">
    <cfRule type="cellIs" dxfId="2955" priority="3713" operator="lessThan">
      <formula>0</formula>
    </cfRule>
    <cfRule type="cellIs" dxfId="2954" priority="3714" operator="greaterThan">
      <formula>0</formula>
    </cfRule>
    <cfRule type="cellIs" dxfId="2953" priority="3715" operator="equal">
      <formula>0</formula>
    </cfRule>
  </conditionalFormatting>
  <conditionalFormatting sqref="CG12:CJ12">
    <cfRule type="cellIs" dxfId="2952" priority="3710" operator="lessThan">
      <formula>0</formula>
    </cfRule>
    <cfRule type="cellIs" dxfId="2951" priority="3711" operator="greaterThan">
      <formula>0</formula>
    </cfRule>
    <cfRule type="cellIs" dxfId="2950" priority="3712" operator="equal">
      <formula>0</formula>
    </cfRule>
  </conditionalFormatting>
  <conditionalFormatting sqref="CG13:CJ13">
    <cfRule type="cellIs" dxfId="2949" priority="3707" operator="lessThan">
      <formula>0</formula>
    </cfRule>
    <cfRule type="cellIs" dxfId="2948" priority="3708" operator="greaterThan">
      <formula>0</formula>
    </cfRule>
    <cfRule type="cellIs" dxfId="2947" priority="3709" operator="equal">
      <formula>0</formula>
    </cfRule>
  </conditionalFormatting>
  <conditionalFormatting sqref="CG294:CU295">
    <cfRule type="cellIs" dxfId="2946" priority="3704" operator="lessThan">
      <formula>0</formula>
    </cfRule>
    <cfRule type="cellIs" dxfId="2945" priority="3705" operator="greaterThan">
      <formula>0</formula>
    </cfRule>
    <cfRule type="cellIs" dxfId="2944" priority="3706" operator="equal">
      <formula>0</formula>
    </cfRule>
  </conditionalFormatting>
  <conditionalFormatting sqref="BL311:CN311 F312:CS313">
    <cfRule type="cellIs" dxfId="2943" priority="3701" operator="equal">
      <formula>0</formula>
    </cfRule>
    <cfRule type="cellIs" dxfId="2942" priority="3702" operator="lessThan">
      <formula>0</formula>
    </cfRule>
    <cfRule type="cellIs" dxfId="2941" priority="3703" operator="greaterThan">
      <formula>0</formula>
    </cfRule>
  </conditionalFormatting>
  <conditionalFormatting sqref="AX329:CS329 BO330:CT330">
    <cfRule type="cellIs" dxfId="2940" priority="3698" operator="equal">
      <formula>0</formula>
    </cfRule>
    <cfRule type="cellIs" dxfId="2939" priority="3699" operator="lessThan">
      <formula>0</formula>
    </cfRule>
    <cfRule type="cellIs" dxfId="2938" priority="3700" operator="greaterThan">
      <formula>0</formula>
    </cfRule>
  </conditionalFormatting>
  <conditionalFormatting sqref="CA328:CS328">
    <cfRule type="cellIs" dxfId="2937" priority="3695" operator="equal">
      <formula>0</formula>
    </cfRule>
    <cfRule type="cellIs" dxfId="2936" priority="3696" operator="lessThan">
      <formula>0</formula>
    </cfRule>
    <cfRule type="cellIs" dxfId="2935" priority="3697" operator="greaterThan">
      <formula>0</formula>
    </cfRule>
  </conditionalFormatting>
  <conditionalFormatting sqref="F12:CS12">
    <cfRule type="cellIs" dxfId="2934" priority="3689" operator="lessThan">
      <formula>0</formula>
    </cfRule>
    <cfRule type="cellIs" dxfId="2933" priority="3690" operator="greaterThan">
      <formula>0</formula>
    </cfRule>
    <cfRule type="cellIs" dxfId="2932" priority="3691" operator="equal">
      <formula>0</formula>
    </cfRule>
  </conditionalFormatting>
  <conditionalFormatting sqref="F13:CS13">
    <cfRule type="cellIs" dxfId="2931" priority="3686" operator="lessThan">
      <formula>0</formula>
    </cfRule>
    <cfRule type="cellIs" dxfId="2930" priority="3687" operator="greaterThan">
      <formula>0</formula>
    </cfRule>
    <cfRule type="cellIs" dxfId="2929" priority="3688" operator="equal">
      <formula>0</formula>
    </cfRule>
  </conditionalFormatting>
  <conditionalFormatting sqref="CZ64:DB64 EY64">
    <cfRule type="cellIs" dxfId="2928" priority="3680" operator="lessThan">
      <formula>0</formula>
    </cfRule>
    <cfRule type="cellIs" dxfId="2927" priority="3681" operator="greaterThan">
      <formula>0</formula>
    </cfRule>
    <cfRule type="cellIs" dxfId="2926" priority="3682" operator="equal">
      <formula>0</formula>
    </cfRule>
  </conditionalFormatting>
  <conditionalFormatting sqref="BO330:CT330">
    <cfRule type="cellIs" dxfId="2925" priority="3677" operator="equal">
      <formula>0</formula>
    </cfRule>
    <cfRule type="cellIs" dxfId="2924" priority="3678" operator="lessThan">
      <formula>0</formula>
    </cfRule>
    <cfRule type="cellIs" dxfId="2923" priority="3679" operator="greaterThan">
      <formula>0</formula>
    </cfRule>
  </conditionalFormatting>
  <conditionalFormatting sqref="EZ13:FB13">
    <cfRule type="cellIs" dxfId="2922" priority="3674" operator="lessThan">
      <formula>0</formula>
    </cfRule>
    <cfRule type="cellIs" dxfId="2921" priority="3675" operator="greaterThan">
      <formula>0</formula>
    </cfRule>
    <cfRule type="cellIs" dxfId="2920" priority="3676" operator="equal">
      <formula>0</formula>
    </cfRule>
  </conditionalFormatting>
  <conditionalFormatting sqref="D64:AO64">
    <cfRule type="cellIs" dxfId="2919" priority="3671" operator="lessThan">
      <formula>0</formula>
    </cfRule>
    <cfRule type="cellIs" dxfId="2918" priority="3672" operator="greaterThan">
      <formula>0</formula>
    </cfRule>
    <cfRule type="cellIs" dxfId="2917" priority="3673" operator="equal">
      <formula>0</formula>
    </cfRule>
  </conditionalFormatting>
  <conditionalFormatting sqref="D73:CR73">
    <cfRule type="cellIs" dxfId="2916" priority="3668" operator="lessThan">
      <formula>0</formula>
    </cfRule>
    <cfRule type="cellIs" dxfId="2915" priority="3669" operator="greaterThan">
      <formula>0</formula>
    </cfRule>
    <cfRule type="cellIs" dxfId="2914" priority="3670" operator="equal">
      <formula>0</formula>
    </cfRule>
  </conditionalFormatting>
  <conditionalFormatting sqref="EY73:FB73">
    <cfRule type="cellIs" dxfId="2913" priority="3665" operator="lessThan">
      <formula>0</formula>
    </cfRule>
    <cfRule type="cellIs" dxfId="2912" priority="3666" operator="greaterThan">
      <formula>0</formula>
    </cfRule>
    <cfRule type="cellIs" dxfId="2911" priority="3667" operator="equal">
      <formula>0</formula>
    </cfRule>
  </conditionalFormatting>
  <conditionalFormatting sqref="D81:CR81">
    <cfRule type="cellIs" dxfId="2910" priority="3662" operator="lessThan">
      <formula>0</formula>
    </cfRule>
    <cfRule type="cellIs" dxfId="2909" priority="3663" operator="greaterThan">
      <formula>0</formula>
    </cfRule>
    <cfRule type="cellIs" dxfId="2908" priority="3664" operator="equal">
      <formula>0</formula>
    </cfRule>
  </conditionalFormatting>
  <conditionalFormatting sqref="CT81 CZ81:DA81 EY81:FB81">
    <cfRule type="cellIs" dxfId="2907" priority="3659" operator="lessThan">
      <formula>0</formula>
    </cfRule>
    <cfRule type="cellIs" dxfId="2906" priority="3660" operator="greaterThan">
      <formula>0</formula>
    </cfRule>
    <cfRule type="cellIs" dxfId="2905" priority="3661" operator="equal">
      <formula>0</formula>
    </cfRule>
  </conditionalFormatting>
  <conditionalFormatting sqref="D88:CR88">
    <cfRule type="cellIs" dxfId="2904" priority="3656" operator="lessThan">
      <formula>0</formula>
    </cfRule>
    <cfRule type="cellIs" dxfId="2903" priority="3657" operator="greaterThan">
      <formula>0</formula>
    </cfRule>
    <cfRule type="cellIs" dxfId="2902" priority="3658" operator="equal">
      <formula>0</formula>
    </cfRule>
  </conditionalFormatting>
  <conditionalFormatting sqref="EY88:FB88">
    <cfRule type="cellIs" dxfId="2901" priority="3653" operator="lessThan">
      <formula>0</formula>
    </cfRule>
    <cfRule type="cellIs" dxfId="2900" priority="3654" operator="greaterThan">
      <formula>0</formula>
    </cfRule>
    <cfRule type="cellIs" dxfId="2899" priority="3655" operator="equal">
      <formula>0</formula>
    </cfRule>
  </conditionalFormatting>
  <conditionalFormatting sqref="D109:DI109 DK109:DP109 DR109:DW109 DY109:ED109 EF109:EK109 EM109:ER109 ET109:FB109">
    <cfRule type="cellIs" dxfId="2898" priority="3650" operator="lessThan">
      <formula>0</formula>
    </cfRule>
    <cfRule type="cellIs" dxfId="2897" priority="3651" operator="greaterThan">
      <formula>0</formula>
    </cfRule>
    <cfRule type="cellIs" dxfId="2896" priority="3652" operator="equal">
      <formula>0</formula>
    </cfRule>
  </conditionalFormatting>
  <conditionalFormatting sqref="EZ132:FB132 D132:CX132">
    <cfRule type="cellIs" dxfId="2895" priority="3647" operator="lessThan">
      <formula>0</formula>
    </cfRule>
    <cfRule type="cellIs" dxfId="2894" priority="3648" operator="greaterThan">
      <formula>0</formula>
    </cfRule>
    <cfRule type="cellIs" dxfId="2893" priority="3649" operator="equal">
      <formula>0</formula>
    </cfRule>
  </conditionalFormatting>
  <conditionalFormatting sqref="D139:K139 M139:R139 T139:Y139 AA139:AF139 AH139:AM139 AO139:AT139 AV139:BA139 BC139:BH139 BJ139:BO139 BQ139:BV139 BX139:CC139 CE139:CJ139 CL139:CQ139 EZ139:FB139 CS139:CX139">
    <cfRule type="cellIs" dxfId="2892" priority="3644" operator="lessThan">
      <formula>0</formula>
    </cfRule>
    <cfRule type="cellIs" dxfId="2891" priority="3645" operator="greaterThan">
      <formula>0</formula>
    </cfRule>
    <cfRule type="cellIs" dxfId="2890" priority="3646" operator="equal">
      <formula>0</formula>
    </cfRule>
  </conditionalFormatting>
  <conditionalFormatting sqref="L139">
    <cfRule type="cellIs" dxfId="2889" priority="3641" operator="lessThan">
      <formula>0</formula>
    </cfRule>
    <cfRule type="cellIs" dxfId="2888" priority="3642" operator="greaterThan">
      <formula>0</formula>
    </cfRule>
    <cfRule type="cellIs" dxfId="2887" priority="3643" operator="equal">
      <formula>0</formula>
    </cfRule>
  </conditionalFormatting>
  <conditionalFormatting sqref="S139">
    <cfRule type="cellIs" dxfId="2886" priority="3638" operator="lessThan">
      <formula>0</formula>
    </cfRule>
    <cfRule type="cellIs" dxfId="2885" priority="3639" operator="greaterThan">
      <formula>0</formula>
    </cfRule>
    <cfRule type="cellIs" dxfId="2884" priority="3640" operator="equal">
      <formula>0</formula>
    </cfRule>
  </conditionalFormatting>
  <conditionalFormatting sqref="Z139">
    <cfRule type="cellIs" dxfId="2883" priority="3635" operator="lessThan">
      <formula>0</formula>
    </cfRule>
    <cfRule type="cellIs" dxfId="2882" priority="3636" operator="greaterThan">
      <formula>0</formula>
    </cfRule>
    <cfRule type="cellIs" dxfId="2881" priority="3637" operator="equal">
      <formula>0</formula>
    </cfRule>
  </conditionalFormatting>
  <conditionalFormatting sqref="AG139">
    <cfRule type="cellIs" dxfId="2880" priority="3632" operator="lessThan">
      <formula>0</formula>
    </cfRule>
    <cfRule type="cellIs" dxfId="2879" priority="3633" operator="greaterThan">
      <formula>0</formula>
    </cfRule>
    <cfRule type="cellIs" dxfId="2878" priority="3634" operator="equal">
      <formula>0</formula>
    </cfRule>
  </conditionalFormatting>
  <conditionalFormatting sqref="AN139">
    <cfRule type="cellIs" dxfId="2877" priority="3629" operator="lessThan">
      <formula>0</formula>
    </cfRule>
    <cfRule type="cellIs" dxfId="2876" priority="3630" operator="greaterThan">
      <formula>0</formula>
    </cfRule>
    <cfRule type="cellIs" dxfId="2875" priority="3631" operator="equal">
      <formula>0</formula>
    </cfRule>
  </conditionalFormatting>
  <conditionalFormatting sqref="AU139">
    <cfRule type="cellIs" dxfId="2874" priority="3626" operator="lessThan">
      <formula>0</formula>
    </cfRule>
    <cfRule type="cellIs" dxfId="2873" priority="3627" operator="greaterThan">
      <formula>0</formula>
    </cfRule>
    <cfRule type="cellIs" dxfId="2872" priority="3628" operator="equal">
      <formula>0</formula>
    </cfRule>
  </conditionalFormatting>
  <conditionalFormatting sqref="BB139">
    <cfRule type="cellIs" dxfId="2871" priority="3623" operator="lessThan">
      <formula>0</formula>
    </cfRule>
    <cfRule type="cellIs" dxfId="2870" priority="3624" operator="greaterThan">
      <formula>0</formula>
    </cfRule>
    <cfRule type="cellIs" dxfId="2869" priority="3625" operator="equal">
      <formula>0</formula>
    </cfRule>
  </conditionalFormatting>
  <conditionalFormatting sqref="BI139">
    <cfRule type="cellIs" dxfId="2868" priority="3620" operator="lessThan">
      <formula>0</formula>
    </cfRule>
    <cfRule type="cellIs" dxfId="2867" priority="3621" operator="greaterThan">
      <formula>0</formula>
    </cfRule>
    <cfRule type="cellIs" dxfId="2866" priority="3622" operator="equal">
      <formula>0</formula>
    </cfRule>
  </conditionalFormatting>
  <conditionalFormatting sqref="BP139">
    <cfRule type="cellIs" dxfId="2865" priority="3617" operator="lessThan">
      <formula>0</formula>
    </cfRule>
    <cfRule type="cellIs" dxfId="2864" priority="3618" operator="greaterThan">
      <formula>0</formula>
    </cfRule>
    <cfRule type="cellIs" dxfId="2863" priority="3619" operator="equal">
      <formula>0</formula>
    </cfRule>
  </conditionalFormatting>
  <conditionalFormatting sqref="BW139">
    <cfRule type="cellIs" dxfId="2862" priority="3614" operator="lessThan">
      <formula>0</formula>
    </cfRule>
    <cfRule type="cellIs" dxfId="2861" priority="3615" operator="greaterThan">
      <formula>0</formula>
    </cfRule>
    <cfRule type="cellIs" dxfId="2860" priority="3616" operator="equal">
      <formula>0</formula>
    </cfRule>
  </conditionalFormatting>
  <conditionalFormatting sqref="CD139">
    <cfRule type="cellIs" dxfId="2859" priority="3611" operator="lessThan">
      <formula>0</formula>
    </cfRule>
    <cfRule type="cellIs" dxfId="2858" priority="3612" operator="greaterThan">
      <formula>0</formula>
    </cfRule>
    <cfRule type="cellIs" dxfId="2857" priority="3613" operator="equal">
      <formula>0</formula>
    </cfRule>
  </conditionalFormatting>
  <conditionalFormatting sqref="EZ170:FB170 D170:CX170">
    <cfRule type="cellIs" dxfId="2856" priority="3608" operator="lessThan">
      <formula>0</formula>
    </cfRule>
    <cfRule type="cellIs" dxfId="2855" priority="3609" operator="greaterThan">
      <formula>0</formula>
    </cfRule>
    <cfRule type="cellIs" dxfId="2854" priority="3610" operator="equal">
      <formula>0</formula>
    </cfRule>
  </conditionalFormatting>
  <conditionalFormatting sqref="D195:CJ195 CL195:CQ195 CS195:CX195 DG195:DS195 CZ195:DE195 DU195:DZ195 EB195:EG195 EI195:EN195 EP195:EU195 EW195:FB195">
    <cfRule type="cellIs" dxfId="2853" priority="3605" operator="lessThan">
      <formula>0</formula>
    </cfRule>
    <cfRule type="cellIs" dxfId="2852" priority="3606" operator="greaterThan">
      <formula>0</formula>
    </cfRule>
    <cfRule type="cellIs" dxfId="2851" priority="3607" operator="equal">
      <formula>0</formula>
    </cfRule>
  </conditionalFormatting>
  <conditionalFormatting sqref="D196:CJ201 CL196:CQ201 CS196:CX201 DG196:DS201 CZ196:DE201 DU196:DZ201 EB196:EG201 EI196:EN201 EP196:EU201 EW196:FB201">
    <cfRule type="cellIs" dxfId="2850" priority="3602" operator="lessThan">
      <formula>0</formula>
    </cfRule>
    <cfRule type="cellIs" dxfId="2849" priority="3603" operator="greaterThan">
      <formula>0</formula>
    </cfRule>
    <cfRule type="cellIs" dxfId="2848" priority="3604" operator="equal">
      <formula>0</formula>
    </cfRule>
  </conditionalFormatting>
  <conditionalFormatting sqref="CD179">
    <cfRule type="cellIs" dxfId="2847" priority="3539" operator="lessThan">
      <formula>0</formula>
    </cfRule>
    <cfRule type="cellIs" dxfId="2846" priority="3540" operator="greaterThan">
      <formula>0</formula>
    </cfRule>
    <cfRule type="cellIs" dxfId="2845" priority="3541" operator="equal">
      <formula>0</formula>
    </cfRule>
  </conditionalFormatting>
  <conditionalFormatting sqref="D179 M179:R179 T179:Y179 AA179:AF179 AH179:AM179 AO179:AT179 AV179:BA179 BC179:BH179 BJ179:BO179 BQ179:BV179 F179:K179 BX179:CC179 CE179:CJ179 CL179:CQ179 EZ179:FB179 CS179:CX179">
    <cfRule type="cellIs" dxfId="2844" priority="3599" operator="lessThan">
      <formula>0</formula>
    </cfRule>
    <cfRule type="cellIs" dxfId="2843" priority="3600" operator="greaterThan">
      <formula>0</formula>
    </cfRule>
    <cfRule type="cellIs" dxfId="2842" priority="3601" operator="equal">
      <formula>0</formula>
    </cfRule>
  </conditionalFormatting>
  <conditionalFormatting sqref="BI217">
    <cfRule type="cellIs" dxfId="2841" priority="3476" operator="lessThan">
      <formula>0</formula>
    </cfRule>
    <cfRule type="cellIs" dxfId="2840" priority="3477" operator="greaterThan">
      <formula>0</formula>
    </cfRule>
    <cfRule type="cellIs" dxfId="2839" priority="3478" operator="equal">
      <formula>0</formula>
    </cfRule>
  </conditionalFormatting>
  <conditionalFormatting sqref="BW217">
    <cfRule type="cellIs" dxfId="2838" priority="3470" operator="lessThan">
      <formula>0</formula>
    </cfRule>
    <cfRule type="cellIs" dxfId="2837" priority="3471" operator="greaterThan">
      <formula>0</formula>
    </cfRule>
    <cfRule type="cellIs" dxfId="2836" priority="3472" operator="equal">
      <formula>0</formula>
    </cfRule>
  </conditionalFormatting>
  <conditionalFormatting sqref="BI179">
    <cfRule type="cellIs" dxfId="2835" priority="3458" operator="lessThan">
      <formula>0</formula>
    </cfRule>
    <cfRule type="cellIs" dxfId="2834" priority="3459" operator="greaterThan">
      <formula>0</formula>
    </cfRule>
    <cfRule type="cellIs" dxfId="2833" priority="3460" operator="equal">
      <formula>0</formula>
    </cfRule>
  </conditionalFormatting>
  <conditionalFormatting sqref="BW179">
    <cfRule type="cellIs" dxfId="2832" priority="3464" operator="lessThan">
      <formula>0</formula>
    </cfRule>
    <cfRule type="cellIs" dxfId="2831" priority="3465" operator="greaterThan">
      <formula>0</formula>
    </cfRule>
    <cfRule type="cellIs" dxfId="2830" priority="3466" operator="equal">
      <formula>0</formula>
    </cfRule>
  </conditionalFormatting>
  <conditionalFormatting sqref="AU179">
    <cfRule type="cellIs" dxfId="2829" priority="3452" operator="lessThan">
      <formula>0</formula>
    </cfRule>
    <cfRule type="cellIs" dxfId="2828" priority="3453" operator="greaterThan">
      <formula>0</formula>
    </cfRule>
    <cfRule type="cellIs" dxfId="2827" priority="3454" operator="equal">
      <formula>0</formula>
    </cfRule>
  </conditionalFormatting>
  <conditionalFormatting sqref="AG179">
    <cfRule type="cellIs" dxfId="2826" priority="3446" operator="lessThan">
      <formula>0</formula>
    </cfRule>
    <cfRule type="cellIs" dxfId="2825" priority="3447" operator="greaterThan">
      <formula>0</formula>
    </cfRule>
    <cfRule type="cellIs" dxfId="2824" priority="3448" operator="equal">
      <formula>0</formula>
    </cfRule>
  </conditionalFormatting>
  <conditionalFormatting sqref="S179">
    <cfRule type="cellIs" dxfId="2823" priority="3440" operator="lessThan">
      <formula>0</formula>
    </cfRule>
    <cfRule type="cellIs" dxfId="2822" priority="3441" operator="greaterThan">
      <formula>0</formula>
    </cfRule>
    <cfRule type="cellIs" dxfId="2821" priority="3442" operator="equal">
      <formula>0</formula>
    </cfRule>
  </conditionalFormatting>
  <conditionalFormatting sqref="E217">
    <cfRule type="cellIs" dxfId="2820" priority="3509" operator="lessThan">
      <formula>0</formula>
    </cfRule>
    <cfRule type="cellIs" dxfId="2819" priority="3510" operator="greaterThan">
      <formula>0</formula>
    </cfRule>
    <cfRule type="cellIs" dxfId="2818" priority="3511" operator="equal">
      <formula>0</formula>
    </cfRule>
  </conditionalFormatting>
  <conditionalFormatting sqref="E179">
    <cfRule type="cellIs" dxfId="2817" priority="3434" operator="lessThan">
      <formula>0</formula>
    </cfRule>
    <cfRule type="cellIs" dxfId="2816" priority="3435" operator="greaterThan">
      <formula>0</formula>
    </cfRule>
    <cfRule type="cellIs" dxfId="2815" priority="3436" operator="equal">
      <formula>0</formula>
    </cfRule>
  </conditionalFormatting>
  <conditionalFormatting sqref="D217 M217:R217 T217:Y217 AA217:AF217 AH217:AM217 AO217:AT217 AV217:BA217 BC217:BH217 BJ217:BO217 BQ217:BV217 F217:K217 BX217:CC217 CE217:CJ217 CL217:CQ217 EZ217:FB217 CS217:CX217">
    <cfRule type="cellIs" dxfId="2814" priority="3536" operator="lessThan">
      <formula>0</formula>
    </cfRule>
    <cfRule type="cellIs" dxfId="2813" priority="3537" operator="greaterThan">
      <formula>0</formula>
    </cfRule>
    <cfRule type="cellIs" dxfId="2812" priority="3538" operator="equal">
      <formula>0</formula>
    </cfRule>
  </conditionalFormatting>
  <conditionalFormatting sqref="AG217">
    <cfRule type="cellIs" dxfId="2811" priority="3488" operator="lessThan">
      <formula>0</formula>
    </cfRule>
    <cfRule type="cellIs" dxfId="2810" priority="3489" operator="greaterThan">
      <formula>0</formula>
    </cfRule>
    <cfRule type="cellIs" dxfId="2809" priority="3490" operator="equal">
      <formula>0</formula>
    </cfRule>
  </conditionalFormatting>
  <conditionalFormatting sqref="AU217">
    <cfRule type="cellIs" dxfId="2808" priority="3482" operator="lessThan">
      <formula>0</formula>
    </cfRule>
    <cfRule type="cellIs" dxfId="2807" priority="3483" operator="greaterThan">
      <formula>0</formula>
    </cfRule>
    <cfRule type="cellIs" dxfId="2806" priority="3484" operator="equal">
      <formula>0</formula>
    </cfRule>
  </conditionalFormatting>
  <conditionalFormatting sqref="L217">
    <cfRule type="cellIs" dxfId="2805" priority="3497" operator="lessThan">
      <formula>0</formula>
    </cfRule>
    <cfRule type="cellIs" dxfId="2804" priority="3498" operator="greaterThan">
      <formula>0</formula>
    </cfRule>
    <cfRule type="cellIs" dxfId="2803" priority="3499" operator="equal">
      <formula>0</formula>
    </cfRule>
  </conditionalFormatting>
  <conditionalFormatting sqref="S217">
    <cfRule type="cellIs" dxfId="2802" priority="3494" operator="lessThan">
      <formula>0</formula>
    </cfRule>
    <cfRule type="cellIs" dxfId="2801" priority="3495" operator="greaterThan">
      <formula>0</formula>
    </cfRule>
    <cfRule type="cellIs" dxfId="2800" priority="3496" operator="equal">
      <formula>0</formula>
    </cfRule>
  </conditionalFormatting>
  <conditionalFormatting sqref="Z217">
    <cfRule type="cellIs" dxfId="2799" priority="3491" operator="lessThan">
      <formula>0</formula>
    </cfRule>
    <cfRule type="cellIs" dxfId="2798" priority="3492" operator="greaterThan">
      <formula>0</formula>
    </cfRule>
    <cfRule type="cellIs" dxfId="2797" priority="3493" operator="equal">
      <formula>0</formula>
    </cfRule>
  </conditionalFormatting>
  <conditionalFormatting sqref="AN217">
    <cfRule type="cellIs" dxfId="2796" priority="3485" operator="lessThan">
      <formula>0</formula>
    </cfRule>
    <cfRule type="cellIs" dxfId="2795" priority="3486" operator="greaterThan">
      <formula>0</formula>
    </cfRule>
    <cfRule type="cellIs" dxfId="2794" priority="3487" operator="equal">
      <formula>0</formula>
    </cfRule>
  </conditionalFormatting>
  <conditionalFormatting sqref="BB217">
    <cfRule type="cellIs" dxfId="2793" priority="3479" operator="lessThan">
      <formula>0</formula>
    </cfRule>
    <cfRule type="cellIs" dxfId="2792" priority="3480" operator="greaterThan">
      <formula>0</formula>
    </cfRule>
    <cfRule type="cellIs" dxfId="2791" priority="3481" operator="equal">
      <formula>0</formula>
    </cfRule>
  </conditionalFormatting>
  <conditionalFormatting sqref="BP217">
    <cfRule type="cellIs" dxfId="2790" priority="3473" operator="lessThan">
      <formula>0</formula>
    </cfRule>
    <cfRule type="cellIs" dxfId="2789" priority="3474" operator="greaterThan">
      <formula>0</formula>
    </cfRule>
    <cfRule type="cellIs" dxfId="2788" priority="3475" operator="equal">
      <formula>0</formula>
    </cfRule>
  </conditionalFormatting>
  <conditionalFormatting sqref="CD217">
    <cfRule type="cellIs" dxfId="2787" priority="3467" operator="lessThan">
      <formula>0</formula>
    </cfRule>
    <cfRule type="cellIs" dxfId="2786" priority="3468" operator="greaterThan">
      <formula>0</formula>
    </cfRule>
    <cfRule type="cellIs" dxfId="2785" priority="3469" operator="equal">
      <formula>0</formula>
    </cfRule>
  </conditionalFormatting>
  <conditionalFormatting sqref="BP179">
    <cfRule type="cellIs" dxfId="2784" priority="3461" operator="lessThan">
      <formula>0</formula>
    </cfRule>
    <cfRule type="cellIs" dxfId="2783" priority="3462" operator="greaterThan">
      <formula>0</formula>
    </cfRule>
    <cfRule type="cellIs" dxfId="2782" priority="3463" operator="equal">
      <formula>0</formula>
    </cfRule>
  </conditionalFormatting>
  <conditionalFormatting sqref="BB179">
    <cfRule type="cellIs" dxfId="2781" priority="3455" operator="lessThan">
      <formula>0</formula>
    </cfRule>
    <cfRule type="cellIs" dxfId="2780" priority="3456" operator="greaterThan">
      <formula>0</formula>
    </cfRule>
    <cfRule type="cellIs" dxfId="2779" priority="3457" operator="equal">
      <formula>0</formula>
    </cfRule>
  </conditionalFormatting>
  <conditionalFormatting sqref="AN179">
    <cfRule type="cellIs" dxfId="2778" priority="3449" operator="lessThan">
      <formula>0</formula>
    </cfRule>
    <cfRule type="cellIs" dxfId="2777" priority="3450" operator="greaterThan">
      <formula>0</formula>
    </cfRule>
    <cfRule type="cellIs" dxfId="2776" priority="3451" operator="equal">
      <formula>0</formula>
    </cfRule>
  </conditionalFormatting>
  <conditionalFormatting sqref="Z179">
    <cfRule type="cellIs" dxfId="2775" priority="3443" operator="lessThan">
      <formula>0</formula>
    </cfRule>
    <cfRule type="cellIs" dxfId="2774" priority="3444" operator="greaterThan">
      <formula>0</formula>
    </cfRule>
    <cfRule type="cellIs" dxfId="2773" priority="3445" operator="equal">
      <formula>0</formula>
    </cfRule>
  </conditionalFormatting>
  <conditionalFormatting sqref="L179">
    <cfRule type="cellIs" dxfId="2772" priority="3437" operator="lessThan">
      <formula>0</formula>
    </cfRule>
    <cfRule type="cellIs" dxfId="2771" priority="3438" operator="greaterThan">
      <formula>0</formula>
    </cfRule>
    <cfRule type="cellIs" dxfId="2770" priority="3439" operator="equal">
      <formula>0</formula>
    </cfRule>
  </conditionalFormatting>
  <conditionalFormatting sqref="D150:K150 M150:R150 T150:Y150 AA150:AF150 AH150:AM150 AO150:AT150 AV150:BA150 BC150:BH150 BJ150:BO150 BQ150:BV150 BX150:CC150 CE150:CJ150 CL150:CQ150 EZ150:FB150 CS150:CX150">
    <cfRule type="cellIs" dxfId="2769" priority="3431" operator="lessThan">
      <formula>0</formula>
    </cfRule>
    <cfRule type="cellIs" dxfId="2768" priority="3432" operator="greaterThan">
      <formula>0</formula>
    </cfRule>
    <cfRule type="cellIs" dxfId="2767" priority="3433" operator="equal">
      <formula>0</formula>
    </cfRule>
  </conditionalFormatting>
  <conditionalFormatting sqref="D161:K161 M161:R161 T161:Y161 AA161:AF161 AH161:AM161 AO161:AT161 AV161:BA161 BC161:BH161 BJ161:BO161 BQ161:BV161 BX161:CC161 CE161:CJ161 CL161:CQ161 EZ161:FB161 CS161:CX161">
    <cfRule type="cellIs" dxfId="2766" priority="3293" operator="lessThan">
      <formula>0</formula>
    </cfRule>
    <cfRule type="cellIs" dxfId="2765" priority="3294" operator="greaterThan">
      <formula>0</formula>
    </cfRule>
    <cfRule type="cellIs" dxfId="2764" priority="3295" operator="equal">
      <formula>0</formula>
    </cfRule>
  </conditionalFormatting>
  <conditionalFormatting sqref="CD150">
    <cfRule type="cellIs" dxfId="2763" priority="3299" operator="lessThan">
      <formula>0</formula>
    </cfRule>
    <cfRule type="cellIs" dxfId="2762" priority="3300" operator="greaterThan">
      <formula>0</formula>
    </cfRule>
    <cfRule type="cellIs" dxfId="2761" priority="3301" operator="equal">
      <formula>0</formula>
    </cfRule>
  </conditionalFormatting>
  <conditionalFormatting sqref="BW150">
    <cfRule type="cellIs" dxfId="2760" priority="3305" operator="lessThan">
      <formula>0</formula>
    </cfRule>
    <cfRule type="cellIs" dxfId="2759" priority="3306" operator="greaterThan">
      <formula>0</formula>
    </cfRule>
    <cfRule type="cellIs" dxfId="2758" priority="3307" operator="equal">
      <formula>0</formula>
    </cfRule>
  </conditionalFormatting>
  <conditionalFormatting sqref="BP150">
    <cfRule type="cellIs" dxfId="2757" priority="3311" operator="lessThan">
      <formula>0</formula>
    </cfRule>
    <cfRule type="cellIs" dxfId="2756" priority="3312" operator="greaterThan">
      <formula>0</formula>
    </cfRule>
    <cfRule type="cellIs" dxfId="2755" priority="3313" operator="equal">
      <formula>0</formula>
    </cfRule>
  </conditionalFormatting>
  <conditionalFormatting sqref="BI150">
    <cfRule type="cellIs" dxfId="2754" priority="3317" operator="lessThan">
      <formula>0</formula>
    </cfRule>
    <cfRule type="cellIs" dxfId="2753" priority="3318" operator="greaterThan">
      <formula>0</formula>
    </cfRule>
    <cfRule type="cellIs" dxfId="2752" priority="3319" operator="equal">
      <formula>0</formula>
    </cfRule>
  </conditionalFormatting>
  <conditionalFormatting sqref="BB150">
    <cfRule type="cellIs" dxfId="2751" priority="3323" operator="lessThan">
      <formula>0</formula>
    </cfRule>
    <cfRule type="cellIs" dxfId="2750" priority="3324" operator="greaterThan">
      <formula>0</formula>
    </cfRule>
    <cfRule type="cellIs" dxfId="2749" priority="3325" operator="equal">
      <formula>0</formula>
    </cfRule>
  </conditionalFormatting>
  <conditionalFormatting sqref="L161">
    <cfRule type="cellIs" dxfId="2748" priority="3257" operator="lessThan">
      <formula>0</formula>
    </cfRule>
    <cfRule type="cellIs" dxfId="2747" priority="3258" operator="greaterThan">
      <formula>0</formula>
    </cfRule>
    <cfRule type="cellIs" dxfId="2746" priority="3259" operator="equal">
      <formula>0</formula>
    </cfRule>
  </conditionalFormatting>
  <conditionalFormatting sqref="AU150">
    <cfRule type="cellIs" dxfId="2745" priority="3329" operator="lessThan">
      <formula>0</formula>
    </cfRule>
    <cfRule type="cellIs" dxfId="2744" priority="3330" operator="greaterThan">
      <formula>0</formula>
    </cfRule>
    <cfRule type="cellIs" dxfId="2743" priority="3331" operator="equal">
      <formula>0</formula>
    </cfRule>
  </conditionalFormatting>
  <conditionalFormatting sqref="AN150">
    <cfRule type="cellIs" dxfId="2742" priority="3335" operator="lessThan">
      <formula>0</formula>
    </cfRule>
    <cfRule type="cellIs" dxfId="2741" priority="3336" operator="greaterThan">
      <formula>0</formula>
    </cfRule>
    <cfRule type="cellIs" dxfId="2740" priority="3337" operator="equal">
      <formula>0</formula>
    </cfRule>
  </conditionalFormatting>
  <conditionalFormatting sqref="AG150">
    <cfRule type="cellIs" dxfId="2739" priority="3341" operator="lessThan">
      <formula>0</formula>
    </cfRule>
    <cfRule type="cellIs" dxfId="2738" priority="3342" operator="greaterThan">
      <formula>0</formula>
    </cfRule>
    <cfRule type="cellIs" dxfId="2737" priority="3343" operator="equal">
      <formula>0</formula>
    </cfRule>
  </conditionalFormatting>
  <conditionalFormatting sqref="Z150">
    <cfRule type="cellIs" dxfId="2736" priority="3347" operator="lessThan">
      <formula>0</formula>
    </cfRule>
    <cfRule type="cellIs" dxfId="2735" priority="3348" operator="greaterThan">
      <formula>0</formula>
    </cfRule>
    <cfRule type="cellIs" dxfId="2734" priority="3349" operator="equal">
      <formula>0</formula>
    </cfRule>
  </conditionalFormatting>
  <conditionalFormatting sqref="S150">
    <cfRule type="cellIs" dxfId="2733" priority="3353" operator="lessThan">
      <formula>0</formula>
    </cfRule>
    <cfRule type="cellIs" dxfId="2732" priority="3354" operator="greaterThan">
      <formula>0</formula>
    </cfRule>
    <cfRule type="cellIs" dxfId="2731" priority="3355" operator="equal">
      <formula>0</formula>
    </cfRule>
  </conditionalFormatting>
  <conditionalFormatting sqref="L150">
    <cfRule type="cellIs" dxfId="2730" priority="3359" operator="lessThan">
      <formula>0</formula>
    </cfRule>
    <cfRule type="cellIs" dxfId="2729" priority="3360" operator="greaterThan">
      <formula>0</formula>
    </cfRule>
    <cfRule type="cellIs" dxfId="2728" priority="3361" operator="equal">
      <formula>0</formula>
    </cfRule>
  </conditionalFormatting>
  <conditionalFormatting sqref="Z161">
    <cfRule type="cellIs" dxfId="2727" priority="3251" operator="lessThan">
      <formula>0</formula>
    </cfRule>
    <cfRule type="cellIs" dxfId="2726" priority="3252" operator="greaterThan">
      <formula>0</formula>
    </cfRule>
    <cfRule type="cellIs" dxfId="2725" priority="3253" operator="equal">
      <formula>0</formula>
    </cfRule>
  </conditionalFormatting>
  <conditionalFormatting sqref="AN161">
    <cfRule type="cellIs" dxfId="2724" priority="3245" operator="lessThan">
      <formula>0</formula>
    </cfRule>
    <cfRule type="cellIs" dxfId="2723" priority="3246" operator="greaterThan">
      <formula>0</formula>
    </cfRule>
    <cfRule type="cellIs" dxfId="2722" priority="3247" operator="equal">
      <formula>0</formula>
    </cfRule>
  </conditionalFormatting>
  <conditionalFormatting sqref="BB161">
    <cfRule type="cellIs" dxfId="2721" priority="3239" operator="lessThan">
      <formula>0</formula>
    </cfRule>
    <cfRule type="cellIs" dxfId="2720" priority="3240" operator="greaterThan">
      <formula>0</formula>
    </cfRule>
    <cfRule type="cellIs" dxfId="2719" priority="3241" operator="equal">
      <formula>0</formula>
    </cfRule>
  </conditionalFormatting>
  <conditionalFormatting sqref="BP161">
    <cfRule type="cellIs" dxfId="2718" priority="3233" operator="lessThan">
      <formula>0</formula>
    </cfRule>
    <cfRule type="cellIs" dxfId="2717" priority="3234" operator="greaterThan">
      <formula>0</formula>
    </cfRule>
    <cfRule type="cellIs" dxfId="2716" priority="3235" operator="equal">
      <formula>0</formula>
    </cfRule>
  </conditionalFormatting>
  <conditionalFormatting sqref="CD161">
    <cfRule type="cellIs" dxfId="2715" priority="3227" operator="lessThan">
      <formula>0</formula>
    </cfRule>
    <cfRule type="cellIs" dxfId="2714" priority="3228" operator="greaterThan">
      <formula>0</formula>
    </cfRule>
    <cfRule type="cellIs" dxfId="2713" priority="3229" operator="equal">
      <formula>0</formula>
    </cfRule>
  </conditionalFormatting>
  <conditionalFormatting sqref="S161">
    <cfRule type="cellIs" dxfId="2712" priority="3254" operator="lessThan">
      <formula>0</formula>
    </cfRule>
    <cfRule type="cellIs" dxfId="2711" priority="3255" operator="greaterThan">
      <formula>0</formula>
    </cfRule>
    <cfRule type="cellIs" dxfId="2710" priority="3256" operator="equal">
      <formula>0</formula>
    </cfRule>
  </conditionalFormatting>
  <conditionalFormatting sqref="AG161">
    <cfRule type="cellIs" dxfId="2709" priority="3248" operator="lessThan">
      <formula>0</formula>
    </cfRule>
    <cfRule type="cellIs" dxfId="2708" priority="3249" operator="greaterThan">
      <formula>0</formula>
    </cfRule>
    <cfRule type="cellIs" dxfId="2707" priority="3250" operator="equal">
      <formula>0</formula>
    </cfRule>
  </conditionalFormatting>
  <conditionalFormatting sqref="AU161">
    <cfRule type="cellIs" dxfId="2706" priority="3242" operator="lessThan">
      <formula>0</formula>
    </cfRule>
    <cfRule type="cellIs" dxfId="2705" priority="3243" operator="greaterThan">
      <formula>0</formula>
    </cfRule>
    <cfRule type="cellIs" dxfId="2704" priority="3244" operator="equal">
      <formula>0</formula>
    </cfRule>
  </conditionalFormatting>
  <conditionalFormatting sqref="BI161">
    <cfRule type="cellIs" dxfId="2703" priority="3236" operator="lessThan">
      <formula>0</formula>
    </cfRule>
    <cfRule type="cellIs" dxfId="2702" priority="3237" operator="greaterThan">
      <formula>0</formula>
    </cfRule>
    <cfRule type="cellIs" dxfId="2701" priority="3238" operator="equal">
      <formula>0</formula>
    </cfRule>
  </conditionalFormatting>
  <conditionalFormatting sqref="BW161">
    <cfRule type="cellIs" dxfId="2700" priority="3230" operator="lessThan">
      <formula>0</formula>
    </cfRule>
    <cfRule type="cellIs" dxfId="2699" priority="3231" operator="greaterThan">
      <formula>0</formula>
    </cfRule>
    <cfRule type="cellIs" dxfId="2698" priority="3232" operator="equal">
      <formula>0</formula>
    </cfRule>
  </conditionalFormatting>
  <conditionalFormatting sqref="D225 M225:R225 T225:Y225 AA225:AF225 AH225:AM225 AO225:AT225 AV225:BA225 BC225:BH225 BJ225:BO225 BQ225:BV225 F225:K225 BX225:CC225 CE225:CJ225 CL225:CQ225 EZ225:FB225 CS225:CX225">
    <cfRule type="cellIs" dxfId="2697" priority="3224" operator="lessThan">
      <formula>0</formula>
    </cfRule>
    <cfRule type="cellIs" dxfId="2696" priority="3225" operator="greaterThan">
      <formula>0</formula>
    </cfRule>
    <cfRule type="cellIs" dxfId="2695" priority="3226" operator="equal">
      <formula>0</formula>
    </cfRule>
  </conditionalFormatting>
  <conditionalFormatting sqref="AU225">
    <cfRule type="cellIs" dxfId="2694" priority="3203" operator="lessThan">
      <formula>0</formula>
    </cfRule>
    <cfRule type="cellIs" dxfId="2693" priority="3204" operator="greaterThan">
      <formula>0</formula>
    </cfRule>
    <cfRule type="cellIs" dxfId="2692" priority="3205" operator="equal">
      <formula>0</formula>
    </cfRule>
  </conditionalFormatting>
  <conditionalFormatting sqref="D233 W233:Y233 AJ233:AM233 AO233:AT233 AV233:BA233 BC233:BH233 BJ233:BO233 BQ233:BV233 F233:I233 BX233:CC233 CE233:CJ233 CL233:CQ233 EZ233:FB233 CS233:CX233">
    <cfRule type="cellIs" dxfId="2691" priority="3185" operator="lessThan">
      <formula>0</formula>
    </cfRule>
    <cfRule type="cellIs" dxfId="2690" priority="3186" operator="greaterThan">
      <formula>0</formula>
    </cfRule>
    <cfRule type="cellIs" dxfId="2689" priority="3187" operator="equal">
      <formula>0</formula>
    </cfRule>
  </conditionalFormatting>
  <conditionalFormatting sqref="AU233">
    <cfRule type="cellIs" dxfId="2688" priority="3170" operator="lessThan">
      <formula>0</formula>
    </cfRule>
    <cfRule type="cellIs" dxfId="2687" priority="3170" operator="greaterThan">
      <formula>0</formula>
    </cfRule>
    <cfRule type="cellIs" dxfId="2686" priority="3170" operator="equal">
      <formula>0</formula>
    </cfRule>
  </conditionalFormatting>
  <conditionalFormatting sqref="E241">
    <cfRule type="cellIs" dxfId="2685" priority="3132" operator="lessThan">
      <formula>0</formula>
    </cfRule>
    <cfRule type="cellIs" dxfId="2684" priority="3133" operator="greaterThan">
      <formula>0</formula>
    </cfRule>
    <cfRule type="cellIs" dxfId="2683" priority="3134" operator="equal">
      <formula>0</formula>
    </cfRule>
  </conditionalFormatting>
  <conditionalFormatting sqref="D241 M241:R241 T241:Y241 AA241:AF241 AH241:AM241 AO241:AT241 AV241:BA241 BC241:BH241 BJ241:BO241 BQ241:BV241 F241:K241 BX241:CC241 CE241:CJ241 CL241:CQ241 EZ241:FB241 CS241:CX241">
    <cfRule type="cellIs" dxfId="2682" priority="3135" operator="lessThan">
      <formula>0</formula>
    </cfRule>
    <cfRule type="cellIs" dxfId="2681" priority="3136" operator="greaterThan">
      <formula>0</formula>
    </cfRule>
    <cfRule type="cellIs" dxfId="2680" priority="3137" operator="equal">
      <formula>0</formula>
    </cfRule>
  </conditionalFormatting>
  <conditionalFormatting sqref="E249">
    <cfRule type="cellIs" dxfId="2679" priority="3094" operator="greaterThan">
      <formula>0</formula>
    </cfRule>
    <cfRule type="cellIs" dxfId="2678" priority="3095" operator="equal">
      <formula>0</formula>
    </cfRule>
  </conditionalFormatting>
  <conditionalFormatting sqref="D249 M249:R249 T249:Y249 AA249:AF249 AH249:AM249 AO249:AT249 AV249:BA249 BC249:BH249 BJ249:BO249 BQ249:BV249 F249:K249 BX249:CC249 CE249:CJ249 CL249:CQ249 EZ249:FB249 CS249:CX249">
    <cfRule type="cellIs" dxfId="2677" priority="3097" operator="greaterThan">
      <formula>0</formula>
    </cfRule>
    <cfRule type="cellIs" dxfId="2676" priority="3098" operator="equal">
      <formula>0</formula>
    </cfRule>
  </conditionalFormatting>
  <conditionalFormatting sqref="AN225">
    <cfRule type="cellIs" dxfId="2675" priority="3066" operator="lessThan">
      <formula>0</formula>
    </cfRule>
    <cfRule type="cellIs" dxfId="2674" priority="3067" operator="greaterThan">
      <formula>0</formula>
    </cfRule>
    <cfRule type="cellIs" dxfId="2673" priority="3068" operator="equal">
      <formula>0</formula>
    </cfRule>
  </conditionalFormatting>
  <conditionalFormatting sqref="AG225">
    <cfRule type="cellIs" dxfId="2672" priority="3060" operator="lessThan">
      <formula>0</formula>
    </cfRule>
    <cfRule type="cellIs" dxfId="2671" priority="3061" operator="greaterThan">
      <formula>0</formula>
    </cfRule>
    <cfRule type="cellIs" dxfId="2670" priority="3062" operator="equal">
      <formula>0</formula>
    </cfRule>
  </conditionalFormatting>
  <conditionalFormatting sqref="Z225">
    <cfRule type="cellIs" dxfId="2669" priority="3054" operator="lessThan">
      <formula>0</formula>
    </cfRule>
    <cfRule type="cellIs" dxfId="2668" priority="3055" operator="greaterThan">
      <formula>0</formula>
    </cfRule>
    <cfRule type="cellIs" dxfId="2667" priority="3056" operator="equal">
      <formula>0</formula>
    </cfRule>
  </conditionalFormatting>
  <conditionalFormatting sqref="S225">
    <cfRule type="cellIs" dxfId="2666" priority="3048" operator="lessThan">
      <formula>0</formula>
    </cfRule>
    <cfRule type="cellIs" dxfId="2665" priority="3049" operator="greaterThan">
      <formula>0</formula>
    </cfRule>
    <cfRule type="cellIs" dxfId="2664" priority="3050" operator="equal">
      <formula>0</formula>
    </cfRule>
  </conditionalFormatting>
  <conditionalFormatting sqref="E225">
    <cfRule type="cellIs" dxfId="2663" priority="3042" operator="lessThan">
      <formula>0</formula>
    </cfRule>
    <cfRule type="cellIs" dxfId="2662" priority="3043" operator="greaterThan">
      <formula>0</formula>
    </cfRule>
    <cfRule type="cellIs" dxfId="2661" priority="3044" operator="equal">
      <formula>0</formula>
    </cfRule>
  </conditionalFormatting>
  <conditionalFormatting sqref="L225">
    <cfRule type="cellIs" dxfId="2660" priority="3036" operator="lessThan">
      <formula>0</formula>
    </cfRule>
    <cfRule type="cellIs" dxfId="2659" priority="3037" operator="greaterThan">
      <formula>0</formula>
    </cfRule>
    <cfRule type="cellIs" dxfId="2658" priority="3038" operator="equal">
      <formula>0</formula>
    </cfRule>
  </conditionalFormatting>
  <conditionalFormatting sqref="BB225">
    <cfRule type="cellIs" dxfId="2657" priority="3032" operator="lessThan">
      <formula>0</formula>
    </cfRule>
    <cfRule type="cellIs" dxfId="2656" priority="3033" operator="greaterThan">
      <formula>0</formula>
    </cfRule>
    <cfRule type="cellIs" dxfId="2655" priority="3034" operator="equal">
      <formula>0</formula>
    </cfRule>
  </conditionalFormatting>
  <conditionalFormatting sqref="BI225">
    <cfRule type="cellIs" dxfId="2654" priority="3029" operator="lessThan">
      <formula>0</formula>
    </cfRule>
    <cfRule type="cellIs" dxfId="2653" priority="3030" operator="greaterThan">
      <formula>0</formula>
    </cfRule>
    <cfRule type="cellIs" dxfId="2652" priority="3031" operator="equal">
      <formula>0</formula>
    </cfRule>
  </conditionalFormatting>
  <conditionalFormatting sqref="BP225">
    <cfRule type="cellIs" dxfId="2651" priority="3026" operator="lessThan">
      <formula>0</formula>
    </cfRule>
    <cfRule type="cellIs" dxfId="2650" priority="3027" operator="greaterThan">
      <formula>0</formula>
    </cfRule>
    <cfRule type="cellIs" dxfId="2649" priority="3028" operator="equal">
      <formula>0</formula>
    </cfRule>
  </conditionalFormatting>
  <conditionalFormatting sqref="BW225">
    <cfRule type="cellIs" dxfId="2648" priority="3023" operator="lessThan">
      <formula>0</formula>
    </cfRule>
    <cfRule type="cellIs" dxfId="2647" priority="3024" operator="greaterThan">
      <formula>0</formula>
    </cfRule>
    <cfRule type="cellIs" dxfId="2646" priority="3025" operator="equal">
      <formula>0</formula>
    </cfRule>
  </conditionalFormatting>
  <conditionalFormatting sqref="CD225">
    <cfRule type="cellIs" dxfId="2645" priority="3020" operator="lessThan">
      <formula>0</formula>
    </cfRule>
    <cfRule type="cellIs" dxfId="2644" priority="3021" operator="greaterThan">
      <formula>0</formula>
    </cfRule>
    <cfRule type="cellIs" dxfId="2643" priority="3022" operator="equal">
      <formula>0</formula>
    </cfRule>
  </conditionalFormatting>
  <conditionalFormatting sqref="L241">
    <cfRule type="cellIs" dxfId="2642" priority="3001" operator="lessThan">
      <formula>0</formula>
    </cfRule>
    <cfRule type="cellIs" dxfId="2641" priority="3002" operator="greaterThan">
      <formula>0</formula>
    </cfRule>
    <cfRule type="cellIs" dxfId="2640" priority="3003" operator="equal">
      <formula>0</formula>
    </cfRule>
  </conditionalFormatting>
  <conditionalFormatting sqref="L249">
    <cfRule type="cellIs" dxfId="2639" priority="2999" operator="lessThan">
      <formula>0</formula>
    </cfRule>
    <cfRule type="cellIs" dxfId="2638" priority="2999" operator="greaterThan">
      <formula>0</formula>
    </cfRule>
    <cfRule type="cellIs" dxfId="2637" priority="3000" operator="equal">
      <formula>0</formula>
    </cfRule>
  </conditionalFormatting>
  <conditionalFormatting sqref="S241">
    <cfRule type="cellIs" dxfId="2636" priority="2995" operator="lessThan">
      <formula>0</formula>
    </cfRule>
    <cfRule type="cellIs" dxfId="2635" priority="2996" operator="greaterThan">
      <formula>0</formula>
    </cfRule>
    <cfRule type="cellIs" dxfId="2634" priority="2997" operator="equal">
      <formula>0</formula>
    </cfRule>
  </conditionalFormatting>
  <conditionalFormatting sqref="S249">
    <cfRule type="cellIs" dxfId="2633" priority="2993" operator="lessThan">
      <formula>0</formula>
    </cfRule>
    <cfRule type="cellIs" dxfId="2632" priority="2993" operator="greaterThan">
      <formula>0</formula>
    </cfRule>
    <cfRule type="cellIs" dxfId="2631" priority="2994" operator="equal">
      <formula>0</formula>
    </cfRule>
  </conditionalFormatting>
  <conditionalFormatting sqref="Z241">
    <cfRule type="cellIs" dxfId="2630" priority="2989" operator="lessThan">
      <formula>0</formula>
    </cfRule>
    <cfRule type="cellIs" dxfId="2629" priority="2990" operator="greaterThan">
      <formula>0</formula>
    </cfRule>
    <cfRule type="cellIs" dxfId="2628" priority="2991" operator="equal">
      <formula>0</formula>
    </cfRule>
  </conditionalFormatting>
  <conditionalFormatting sqref="Z249">
    <cfRule type="cellIs" dxfId="2627" priority="2987" operator="lessThan">
      <formula>0</formula>
    </cfRule>
    <cfRule type="cellIs" dxfId="2626" priority="2987" operator="greaterThan">
      <formula>0</formula>
    </cfRule>
    <cfRule type="cellIs" dxfId="2625" priority="2988" operator="equal">
      <formula>0</formula>
    </cfRule>
  </conditionalFormatting>
  <conditionalFormatting sqref="AG241">
    <cfRule type="cellIs" dxfId="2624" priority="2983" operator="lessThan">
      <formula>0</formula>
    </cfRule>
    <cfRule type="cellIs" dxfId="2623" priority="2984" operator="greaterThan">
      <formula>0</formula>
    </cfRule>
    <cfRule type="cellIs" dxfId="2622" priority="2985" operator="equal">
      <formula>0</formula>
    </cfRule>
  </conditionalFormatting>
  <conditionalFormatting sqref="AG249">
    <cfRule type="cellIs" dxfId="2621" priority="2981" operator="lessThan">
      <formula>0</formula>
    </cfRule>
    <cfRule type="cellIs" dxfId="2620" priority="2981" operator="greaterThan">
      <formula>0</formula>
    </cfRule>
    <cfRule type="cellIs" dxfId="2619" priority="2982" operator="equal">
      <formula>0</formula>
    </cfRule>
  </conditionalFormatting>
  <conditionalFormatting sqref="AN241">
    <cfRule type="cellIs" dxfId="2618" priority="2977" operator="lessThan">
      <formula>0</formula>
    </cfRule>
    <cfRule type="cellIs" dxfId="2617" priority="2978" operator="greaterThan">
      <formula>0</formula>
    </cfRule>
    <cfRule type="cellIs" dxfId="2616" priority="2979" operator="equal">
      <formula>0</formula>
    </cfRule>
  </conditionalFormatting>
  <conditionalFormatting sqref="AN249">
    <cfRule type="cellIs" dxfId="2615" priority="2975" operator="lessThan">
      <formula>0</formula>
    </cfRule>
    <cfRule type="cellIs" dxfId="2614" priority="2975" operator="greaterThan">
      <formula>0</formula>
    </cfRule>
    <cfRule type="cellIs" dxfId="2613" priority="2976" operator="equal">
      <formula>0</formula>
    </cfRule>
  </conditionalFormatting>
  <conditionalFormatting sqref="AU241">
    <cfRule type="cellIs" dxfId="2612" priority="2971" operator="lessThan">
      <formula>0</formula>
    </cfRule>
    <cfRule type="cellIs" dxfId="2611" priority="2972" operator="greaterThan">
      <formula>0</formula>
    </cfRule>
    <cfRule type="cellIs" dxfId="2610" priority="2973" operator="equal">
      <formula>0</formula>
    </cfRule>
  </conditionalFormatting>
  <conditionalFormatting sqref="AU249">
    <cfRule type="cellIs" dxfId="2609" priority="2969" operator="lessThan">
      <formula>0</formula>
    </cfRule>
    <cfRule type="cellIs" dxfId="2608" priority="2969" operator="greaterThan">
      <formula>0</formula>
    </cfRule>
    <cfRule type="cellIs" dxfId="2607" priority="2970" operator="equal">
      <formula>0</formula>
    </cfRule>
  </conditionalFormatting>
  <conditionalFormatting sqref="BB241">
    <cfRule type="cellIs" dxfId="2606" priority="2965" operator="lessThan">
      <formula>0</formula>
    </cfRule>
    <cfRule type="cellIs" dxfId="2605" priority="2966" operator="greaterThan">
      <formula>0</formula>
    </cfRule>
    <cfRule type="cellIs" dxfId="2604" priority="2967" operator="equal">
      <formula>0</formula>
    </cfRule>
  </conditionalFormatting>
  <conditionalFormatting sqref="BB249">
    <cfRule type="cellIs" dxfId="2603" priority="2963" operator="lessThan">
      <formula>0</formula>
    </cfRule>
    <cfRule type="cellIs" dxfId="2602" priority="2963" operator="greaterThan">
      <formula>0</formula>
    </cfRule>
    <cfRule type="cellIs" dxfId="2601" priority="2964" operator="equal">
      <formula>0</formula>
    </cfRule>
  </conditionalFormatting>
  <conditionalFormatting sqref="BI241">
    <cfRule type="cellIs" dxfId="2600" priority="2959" operator="lessThan">
      <formula>0</formula>
    </cfRule>
    <cfRule type="cellIs" dxfId="2599" priority="2960" operator="greaterThan">
      <formula>0</formula>
    </cfRule>
    <cfRule type="cellIs" dxfId="2598" priority="2961" operator="equal">
      <formula>0</formula>
    </cfRule>
  </conditionalFormatting>
  <conditionalFormatting sqref="BI249">
    <cfRule type="cellIs" dxfId="2597" priority="2957" operator="lessThan">
      <formula>0</formula>
    </cfRule>
    <cfRule type="cellIs" dxfId="2596" priority="2957" operator="greaterThan">
      <formula>0</formula>
    </cfRule>
    <cfRule type="cellIs" dxfId="2595" priority="2958" operator="equal">
      <formula>0</formula>
    </cfRule>
  </conditionalFormatting>
  <conditionalFormatting sqref="BP241">
    <cfRule type="cellIs" dxfId="2594" priority="2953" operator="lessThan">
      <formula>0</formula>
    </cfRule>
    <cfRule type="cellIs" dxfId="2593" priority="2954" operator="greaterThan">
      <formula>0</formula>
    </cfRule>
    <cfRule type="cellIs" dxfId="2592" priority="2955" operator="equal">
      <formula>0</formula>
    </cfRule>
  </conditionalFormatting>
  <conditionalFormatting sqref="BP249">
    <cfRule type="cellIs" dxfId="2591" priority="2951" operator="lessThan">
      <formula>0</formula>
    </cfRule>
    <cfRule type="cellIs" dxfId="2590" priority="2951" operator="greaterThan">
      <formula>0</formula>
    </cfRule>
    <cfRule type="cellIs" dxfId="2589" priority="2952" operator="equal">
      <formula>0</formula>
    </cfRule>
  </conditionalFormatting>
  <conditionalFormatting sqref="BW241">
    <cfRule type="cellIs" dxfId="2588" priority="2947" operator="lessThan">
      <formula>0</formula>
    </cfRule>
    <cfRule type="cellIs" dxfId="2587" priority="2948" operator="greaterThan">
      <formula>0</formula>
    </cfRule>
    <cfRule type="cellIs" dxfId="2586" priority="2949" operator="equal">
      <formula>0</formula>
    </cfRule>
  </conditionalFormatting>
  <conditionalFormatting sqref="BW249">
    <cfRule type="cellIs" dxfId="2585" priority="2945" operator="lessThan">
      <formula>0</formula>
    </cfRule>
    <cfRule type="cellIs" dxfId="2584" priority="2945" operator="greaterThan">
      <formula>0</formula>
    </cfRule>
    <cfRule type="cellIs" dxfId="2583" priority="2946" operator="equal">
      <formula>0</formula>
    </cfRule>
  </conditionalFormatting>
  <conditionalFormatting sqref="CD241">
    <cfRule type="cellIs" dxfId="2582" priority="2941" operator="lessThan">
      <formula>0</formula>
    </cfRule>
    <cfRule type="cellIs" dxfId="2581" priority="2942" operator="greaterThan">
      <formula>0</formula>
    </cfRule>
    <cfRule type="cellIs" dxfId="2580" priority="2943" operator="equal">
      <formula>0</formula>
    </cfRule>
  </conditionalFormatting>
  <conditionalFormatting sqref="CD249">
    <cfRule type="cellIs" dxfId="2579" priority="2939" operator="lessThan">
      <formula>0</formula>
    </cfRule>
    <cfRule type="cellIs" dxfId="2578" priority="2939" operator="greaterThan">
      <formula>0</formula>
    </cfRule>
    <cfRule type="cellIs" dxfId="2577" priority="2940" operator="equal">
      <formula>0</formula>
    </cfRule>
  </conditionalFormatting>
  <conditionalFormatting sqref="CT329">
    <cfRule type="cellIs" dxfId="2576" priority="2936" operator="equal">
      <formula>0</formula>
    </cfRule>
    <cfRule type="cellIs" dxfId="2575" priority="2937" operator="lessThan">
      <formula>0</formula>
    </cfRule>
    <cfRule type="cellIs" dxfId="2574" priority="2938" operator="greaterThan">
      <formula>0</formula>
    </cfRule>
  </conditionalFormatting>
  <conditionalFormatting sqref="CT328">
    <cfRule type="cellIs" dxfId="2573" priority="2933" operator="equal">
      <formula>0</formula>
    </cfRule>
    <cfRule type="cellIs" dxfId="2572" priority="2934" operator="lessThan">
      <formula>0</formula>
    </cfRule>
    <cfRule type="cellIs" dxfId="2571" priority="2935" operator="greaterThan">
      <formula>0</formula>
    </cfRule>
  </conditionalFormatting>
  <conditionalFormatting sqref="CS64">
    <cfRule type="cellIs" dxfId="2570" priority="2927" operator="lessThan">
      <formula>0</formula>
    </cfRule>
    <cfRule type="cellIs" dxfId="2569" priority="2928" operator="greaterThan">
      <formula>0</formula>
    </cfRule>
    <cfRule type="cellIs" dxfId="2568" priority="2929" operator="equal">
      <formula>0</formula>
    </cfRule>
  </conditionalFormatting>
  <conditionalFormatting sqref="CS73">
    <cfRule type="cellIs" dxfId="2567" priority="2924" operator="lessThan">
      <formula>0</formula>
    </cfRule>
    <cfRule type="cellIs" dxfId="2566" priority="2925" operator="greaterThan">
      <formula>0</formula>
    </cfRule>
    <cfRule type="cellIs" dxfId="2565" priority="2926" operator="equal">
      <formula>0</formula>
    </cfRule>
  </conditionalFormatting>
  <conditionalFormatting sqref="CS81">
    <cfRule type="cellIs" dxfId="2564" priority="2915" operator="lessThan">
      <formula>0</formula>
    </cfRule>
    <cfRule type="cellIs" dxfId="2563" priority="2916" operator="greaterThan">
      <formula>0</formula>
    </cfRule>
    <cfRule type="cellIs" dxfId="2562" priority="2917" operator="equal">
      <formula>0</formula>
    </cfRule>
  </conditionalFormatting>
  <conditionalFormatting sqref="CS88">
    <cfRule type="cellIs" dxfId="2561" priority="2912" operator="lessThan">
      <formula>0</formula>
    </cfRule>
    <cfRule type="cellIs" dxfId="2560" priority="2913" operator="greaterThan">
      <formula>0</formula>
    </cfRule>
    <cfRule type="cellIs" dxfId="2559" priority="2914" operator="equal">
      <formula>0</formula>
    </cfRule>
  </conditionalFormatting>
  <conditionalFormatting sqref="CT312:CT313">
    <cfRule type="cellIs" dxfId="2558" priority="2909" operator="equal">
      <formula>0</formula>
    </cfRule>
    <cfRule type="cellIs" dxfId="2557" priority="2910" operator="lessThan">
      <formula>0</formula>
    </cfRule>
    <cfRule type="cellIs" dxfId="2556" priority="2911" operator="greaterThan">
      <formula>0</formula>
    </cfRule>
  </conditionalFormatting>
  <conditionalFormatting sqref="CT12:CY12">
    <cfRule type="cellIs" dxfId="2555" priority="2906" operator="lessThan">
      <formula>0</formula>
    </cfRule>
    <cfRule type="cellIs" dxfId="2554" priority="2907" operator="greaterThan">
      <formula>0</formula>
    </cfRule>
    <cfRule type="cellIs" dxfId="2553" priority="2908" operator="equal">
      <formula>0</formula>
    </cfRule>
  </conditionalFormatting>
  <conditionalFormatting sqref="CT12:CY12">
    <cfRule type="cellIs" dxfId="2552" priority="2903" operator="lessThan">
      <formula>0</formula>
    </cfRule>
    <cfRule type="cellIs" dxfId="2551" priority="2904" operator="greaterThan">
      <formula>0</formula>
    </cfRule>
    <cfRule type="cellIs" dxfId="2550" priority="2905" operator="equal">
      <formula>0</formula>
    </cfRule>
  </conditionalFormatting>
  <conditionalFormatting sqref="CT13:CY13">
    <cfRule type="cellIs" dxfId="2549" priority="2900" operator="lessThan">
      <formula>0</formula>
    </cfRule>
    <cfRule type="cellIs" dxfId="2548" priority="2901" operator="greaterThan">
      <formula>0</formula>
    </cfRule>
    <cfRule type="cellIs" dxfId="2547" priority="2902" operator="equal">
      <formula>0</formula>
    </cfRule>
  </conditionalFormatting>
  <conditionalFormatting sqref="CU312:CU313">
    <cfRule type="cellIs" dxfId="2546" priority="2897" operator="equal">
      <formula>0</formula>
    </cfRule>
    <cfRule type="cellIs" dxfId="2545" priority="2898" operator="lessThan">
      <formula>0</formula>
    </cfRule>
    <cfRule type="cellIs" dxfId="2544" priority="2899" operator="greaterThan">
      <formula>0</formula>
    </cfRule>
  </conditionalFormatting>
  <conditionalFormatting sqref="CU330:CV330">
    <cfRule type="cellIs" dxfId="2543" priority="2894" operator="equal">
      <formula>0</formula>
    </cfRule>
    <cfRule type="cellIs" dxfId="2542" priority="2895" operator="lessThan">
      <formula>0</formula>
    </cfRule>
    <cfRule type="cellIs" dxfId="2541" priority="2896" operator="greaterThan">
      <formula>0</formula>
    </cfRule>
  </conditionalFormatting>
  <conditionalFormatting sqref="CU330:CV330">
    <cfRule type="cellIs" dxfId="2540" priority="2891" operator="equal">
      <formula>0</formula>
    </cfRule>
    <cfRule type="cellIs" dxfId="2539" priority="2892" operator="lessThan">
      <formula>0</formula>
    </cfRule>
    <cfRule type="cellIs" dxfId="2538" priority="2893" operator="greaterThan">
      <formula>0</formula>
    </cfRule>
  </conditionalFormatting>
  <conditionalFormatting sqref="CU329:CV329">
    <cfRule type="cellIs" dxfId="2537" priority="2888" operator="equal">
      <formula>0</formula>
    </cfRule>
    <cfRule type="cellIs" dxfId="2536" priority="2889" operator="lessThan">
      <formula>0</formula>
    </cfRule>
    <cfRule type="cellIs" dxfId="2535" priority="2890" operator="greaterThan">
      <formula>0</formula>
    </cfRule>
  </conditionalFormatting>
  <conditionalFormatting sqref="CU328:CV328">
    <cfRule type="cellIs" dxfId="2534" priority="2885" operator="equal">
      <formula>0</formula>
    </cfRule>
    <cfRule type="cellIs" dxfId="2533" priority="2886" operator="lessThan">
      <formula>0</formula>
    </cfRule>
    <cfRule type="cellIs" dxfId="2532" priority="2887" operator="greaterThan">
      <formula>0</formula>
    </cfRule>
  </conditionalFormatting>
  <conditionalFormatting sqref="CT64">
    <cfRule type="cellIs" dxfId="2531" priority="2879" operator="lessThan">
      <formula>0</formula>
    </cfRule>
    <cfRule type="cellIs" dxfId="2530" priority="2880" operator="greaterThan">
      <formula>0</formula>
    </cfRule>
    <cfRule type="cellIs" dxfId="2529" priority="2881" operator="equal">
      <formula>0</formula>
    </cfRule>
  </conditionalFormatting>
  <conditionalFormatting sqref="CT73">
    <cfRule type="cellIs" dxfId="2528" priority="2876" operator="lessThan">
      <formula>0</formula>
    </cfRule>
    <cfRule type="cellIs" dxfId="2527" priority="2877" operator="greaterThan">
      <formula>0</formula>
    </cfRule>
    <cfRule type="cellIs" dxfId="2526" priority="2878" operator="equal">
      <formula>0</formula>
    </cfRule>
  </conditionalFormatting>
  <conditionalFormatting sqref="CT88">
    <cfRule type="cellIs" dxfId="2525" priority="2873" operator="lessThan">
      <formula>0</formula>
    </cfRule>
    <cfRule type="cellIs" dxfId="2524" priority="2874" operator="greaterThan">
      <formula>0</formula>
    </cfRule>
    <cfRule type="cellIs" dxfId="2523" priority="2875" operator="equal">
      <formula>0</formula>
    </cfRule>
  </conditionalFormatting>
  <conditionalFormatting sqref="CV294:CX295">
    <cfRule type="cellIs" dxfId="2522" priority="2870" operator="lessThan">
      <formula>0</formula>
    </cfRule>
    <cfRule type="cellIs" dxfId="2521" priority="2871" operator="greaterThan">
      <formula>0</formula>
    </cfRule>
    <cfRule type="cellIs" dxfId="2520" priority="2872" operator="equal">
      <formula>0</formula>
    </cfRule>
  </conditionalFormatting>
  <conditionalFormatting sqref="CV312:CY313">
    <cfRule type="cellIs" dxfId="2519" priority="2867" operator="equal">
      <formula>0</formula>
    </cfRule>
    <cfRule type="cellIs" dxfId="2518" priority="2868" operator="lessThan">
      <formula>0</formula>
    </cfRule>
    <cfRule type="cellIs" dxfId="2517" priority="2869" operator="greaterThan">
      <formula>0</formula>
    </cfRule>
  </conditionalFormatting>
  <conditionalFormatting sqref="CU64">
    <cfRule type="cellIs" dxfId="2516" priority="2861" operator="lessThan">
      <formula>0</formula>
    </cfRule>
    <cfRule type="cellIs" dxfId="2515" priority="2862" operator="greaterThan">
      <formula>0</formula>
    </cfRule>
    <cfRule type="cellIs" dxfId="2514" priority="2863" operator="equal">
      <formula>0</formula>
    </cfRule>
  </conditionalFormatting>
  <conditionalFormatting sqref="CU73">
    <cfRule type="cellIs" dxfId="2513" priority="2858" operator="lessThan">
      <formula>0</formula>
    </cfRule>
    <cfRule type="cellIs" dxfId="2512" priority="2859" operator="greaterThan">
      <formula>0</formula>
    </cfRule>
    <cfRule type="cellIs" dxfId="2511" priority="2860" operator="equal">
      <formula>0</formula>
    </cfRule>
  </conditionalFormatting>
  <conditionalFormatting sqref="CU81">
    <cfRule type="cellIs" dxfId="2510" priority="2855" operator="lessThan">
      <formula>0</formula>
    </cfRule>
    <cfRule type="cellIs" dxfId="2509" priority="2856" operator="greaterThan">
      <formula>0</formula>
    </cfRule>
    <cfRule type="cellIs" dxfId="2508" priority="2857" operator="equal">
      <formula>0</formula>
    </cfRule>
  </conditionalFormatting>
  <conditionalFormatting sqref="CU88">
    <cfRule type="cellIs" dxfId="2507" priority="2852" operator="lessThan">
      <formula>0</formula>
    </cfRule>
    <cfRule type="cellIs" dxfId="2506" priority="2853" operator="greaterThan">
      <formula>0</formula>
    </cfRule>
    <cfRule type="cellIs" dxfId="2505" priority="2854" operator="equal">
      <formula>0</formula>
    </cfRule>
  </conditionalFormatting>
  <conditionalFormatting sqref="CK139">
    <cfRule type="cellIs" dxfId="2504" priority="2849" operator="lessThan">
      <formula>0</formula>
    </cfRule>
    <cfRule type="cellIs" dxfId="2503" priority="2850" operator="greaterThan">
      <formula>0</formula>
    </cfRule>
    <cfRule type="cellIs" dxfId="2502" priority="2851" operator="equal">
      <formula>0</formula>
    </cfRule>
  </conditionalFormatting>
  <conditionalFormatting sqref="CK179">
    <cfRule type="cellIs" dxfId="2501" priority="2846" operator="lessThan">
      <formula>0</formula>
    </cfRule>
    <cfRule type="cellIs" dxfId="2500" priority="2847" operator="greaterThan">
      <formula>0</formula>
    </cfRule>
    <cfRule type="cellIs" dxfId="2499" priority="2848" operator="equal">
      <formula>0</formula>
    </cfRule>
  </conditionalFormatting>
  <conditionalFormatting sqref="CK195">
    <cfRule type="cellIs" dxfId="2498" priority="2843" operator="lessThan">
      <formula>0</formula>
    </cfRule>
    <cfRule type="cellIs" dxfId="2497" priority="2844" operator="greaterThan">
      <formula>0</formula>
    </cfRule>
    <cfRule type="cellIs" dxfId="2496" priority="2845" operator="equal">
      <formula>0</formula>
    </cfRule>
  </conditionalFormatting>
  <conditionalFormatting sqref="CK196:CK201">
    <cfRule type="cellIs" dxfId="2495" priority="2840" operator="lessThan">
      <formula>0</formula>
    </cfRule>
    <cfRule type="cellIs" dxfId="2494" priority="2841" operator="greaterThan">
      <formula>0</formula>
    </cfRule>
    <cfRule type="cellIs" dxfId="2493" priority="2842" operator="equal">
      <formula>0</formula>
    </cfRule>
  </conditionalFormatting>
  <conditionalFormatting sqref="CK217">
    <cfRule type="cellIs" dxfId="2492" priority="2837" operator="lessThan">
      <formula>0</formula>
    </cfRule>
    <cfRule type="cellIs" dxfId="2491" priority="2838" operator="greaterThan">
      <formula>0</formula>
    </cfRule>
    <cfRule type="cellIs" dxfId="2490" priority="2839" operator="equal">
      <formula>0</formula>
    </cfRule>
  </conditionalFormatting>
  <conditionalFormatting sqref="BW233">
    <cfRule type="cellIs" dxfId="2489" priority="2834" operator="lessThan">
      <formula>0</formula>
    </cfRule>
    <cfRule type="cellIs" dxfId="2488" priority="2835" operator="greaterThan">
      <formula>0</formula>
    </cfRule>
    <cfRule type="cellIs" dxfId="2487" priority="2836" operator="equal">
      <formula>0</formula>
    </cfRule>
  </conditionalFormatting>
  <conditionalFormatting sqref="CD233">
    <cfRule type="cellIs" dxfId="2486" priority="2831" operator="lessThan">
      <formula>0</formula>
    </cfRule>
    <cfRule type="cellIs" dxfId="2485" priority="2832" operator="greaterThan">
      <formula>0</formula>
    </cfRule>
    <cfRule type="cellIs" dxfId="2484" priority="2833" operator="equal">
      <formula>0</formula>
    </cfRule>
  </conditionalFormatting>
  <conditionalFormatting sqref="BP233">
    <cfRule type="cellIs" dxfId="2483" priority="2828" operator="lessThan">
      <formula>0</formula>
    </cfRule>
    <cfRule type="cellIs" dxfId="2482" priority="2829" operator="greaterThan">
      <formula>0</formula>
    </cfRule>
    <cfRule type="cellIs" dxfId="2481" priority="2830" operator="equal">
      <formula>0</formula>
    </cfRule>
  </conditionalFormatting>
  <conditionalFormatting sqref="BB233">
    <cfRule type="cellIs" dxfId="2480" priority="2825" operator="lessThan">
      <formula>0</formula>
    </cfRule>
    <cfRule type="cellIs" dxfId="2479" priority="2826" operator="greaterThan">
      <formula>0</formula>
    </cfRule>
    <cfRule type="cellIs" dxfId="2478" priority="2827" operator="equal">
      <formula>0</formula>
    </cfRule>
  </conditionalFormatting>
  <conditionalFormatting sqref="BI233">
    <cfRule type="cellIs" dxfId="2477" priority="2822" operator="lessThan">
      <formula>0</formula>
    </cfRule>
    <cfRule type="cellIs" dxfId="2476" priority="2823" operator="greaterThan">
      <formula>0</formula>
    </cfRule>
    <cfRule type="cellIs" dxfId="2475" priority="2824" operator="equal">
      <formula>0</formula>
    </cfRule>
  </conditionalFormatting>
  <conditionalFormatting sqref="AN233">
    <cfRule type="cellIs" dxfId="2474" priority="2819" operator="lessThan">
      <formula>0</formula>
    </cfRule>
    <cfRule type="cellIs" dxfId="2473" priority="2820" operator="greaterThan">
      <formula>0</formula>
    </cfRule>
    <cfRule type="cellIs" dxfId="2472" priority="2821" operator="equal">
      <formula>0</formula>
    </cfRule>
  </conditionalFormatting>
  <conditionalFormatting sqref="Z233:AI233">
    <cfRule type="cellIs" dxfId="2471" priority="2816" operator="lessThan">
      <formula>0</formula>
    </cfRule>
    <cfRule type="cellIs" dxfId="2470" priority="2817" operator="greaterThan">
      <formula>0</formula>
    </cfRule>
    <cfRule type="cellIs" dxfId="2469" priority="2818" operator="equal">
      <formula>0</formula>
    </cfRule>
  </conditionalFormatting>
  <conditionalFormatting sqref="J233:V233">
    <cfRule type="cellIs" dxfId="2468" priority="2813" operator="lessThan">
      <formula>0</formula>
    </cfRule>
    <cfRule type="cellIs" dxfId="2467" priority="2814" operator="greaterThan">
      <formula>0</formula>
    </cfRule>
    <cfRule type="cellIs" dxfId="2466" priority="2815" operator="equal">
      <formula>0</formula>
    </cfRule>
  </conditionalFormatting>
  <conditionalFormatting sqref="E233">
    <cfRule type="cellIs" dxfId="2465" priority="2810" operator="lessThan">
      <formula>0</formula>
    </cfRule>
    <cfRule type="cellIs" dxfId="2464" priority="2811" operator="greaterThan">
      <formula>0</formula>
    </cfRule>
    <cfRule type="cellIs" dxfId="2463" priority="2812" operator="equal">
      <formula>0</formula>
    </cfRule>
  </conditionalFormatting>
  <conditionalFormatting sqref="CK225">
    <cfRule type="cellIs" dxfId="2462" priority="2807" operator="lessThan">
      <formula>0</formula>
    </cfRule>
    <cfRule type="cellIs" dxfId="2461" priority="2808" operator="greaterThan">
      <formula>0</formula>
    </cfRule>
    <cfRule type="cellIs" dxfId="2460" priority="2809" operator="equal">
      <formula>0</formula>
    </cfRule>
  </conditionalFormatting>
  <conditionalFormatting sqref="CK233">
    <cfRule type="cellIs" dxfId="2459" priority="2804" operator="lessThan">
      <formula>0</formula>
    </cfRule>
    <cfRule type="cellIs" dxfId="2458" priority="2805" operator="greaterThan">
      <formula>0</formula>
    </cfRule>
    <cfRule type="cellIs" dxfId="2457" priority="2806" operator="equal">
      <formula>0</formula>
    </cfRule>
  </conditionalFormatting>
  <conditionalFormatting sqref="CK241">
    <cfRule type="cellIs" dxfId="2456" priority="2800" operator="lessThan">
      <formula>0</formula>
    </cfRule>
    <cfRule type="cellIs" dxfId="2455" priority="2801" operator="greaterThan">
      <formula>0</formula>
    </cfRule>
    <cfRule type="cellIs" dxfId="2454" priority="2802" operator="equal">
      <formula>0</formula>
    </cfRule>
  </conditionalFormatting>
  <conditionalFormatting sqref="CK249">
    <cfRule type="cellIs" dxfId="2453" priority="2798" operator="lessThan">
      <formula>0</formula>
    </cfRule>
    <cfRule type="cellIs" dxfId="2452" priority="2799" operator="equal">
      <formula>0</formula>
    </cfRule>
  </conditionalFormatting>
  <conditionalFormatting sqref="CK150">
    <cfRule type="cellIs" dxfId="2451" priority="2795" operator="lessThan">
      <formula>0</formula>
    </cfRule>
    <cfRule type="cellIs" dxfId="2450" priority="2796" operator="greaterThan">
      <formula>0</formula>
    </cfRule>
    <cfRule type="cellIs" dxfId="2449" priority="2797" operator="equal">
      <formula>0</formula>
    </cfRule>
  </conditionalFormatting>
  <conditionalFormatting sqref="CK161">
    <cfRule type="cellIs" dxfId="2448" priority="2792" operator="lessThan">
      <formula>0</formula>
    </cfRule>
    <cfRule type="cellIs" dxfId="2447" priority="2793" operator="greaterThan">
      <formula>0</formula>
    </cfRule>
    <cfRule type="cellIs" dxfId="2446" priority="2794" operator="equal">
      <formula>0</formula>
    </cfRule>
  </conditionalFormatting>
  <conditionalFormatting sqref="E274">
    <cfRule type="cellIs" dxfId="2445" priority="2698" operator="greaterThan">
      <formula>0</formula>
    </cfRule>
    <cfRule type="cellIs" dxfId="2444" priority="2699" operator="equal">
      <formula>0</formula>
    </cfRule>
  </conditionalFormatting>
  <conditionalFormatting sqref="D274 M274:R274 T274:Y274 AA274:AF274 AH274:AM274 AO274:AT274 AV274:BA274 BC274:BH274 BJ274:BO274 BQ274:BV274 F274:K274 BX274:CC274 CE274:CJ274 CL274:CQ274 CS274:CX274 DG274:DL274 CZ274:DE274 DU274:DZ274 DN274:DS274 EB274:EG274 EI274:EN274 EP274:EU274 EW274:FB274">
    <cfRule type="cellIs" dxfId="2443" priority="2700" operator="greaterThan">
      <formula>0</formula>
    </cfRule>
    <cfRule type="cellIs" dxfId="2442" priority="2701" operator="equal">
      <formula>0</formula>
    </cfRule>
  </conditionalFormatting>
  <conditionalFormatting sqref="L274">
    <cfRule type="cellIs" dxfId="2441" priority="2672" operator="greaterThan">
      <formula>0</formula>
    </cfRule>
    <cfRule type="cellIs" dxfId="2440" priority="2673" operator="equal">
      <formula>0</formula>
    </cfRule>
  </conditionalFormatting>
  <conditionalFormatting sqref="S274">
    <cfRule type="cellIs" dxfId="2439" priority="2670" operator="greaterThan">
      <formula>0</formula>
    </cfRule>
    <cfRule type="cellIs" dxfId="2438" priority="2671" operator="equal">
      <formula>0</formula>
    </cfRule>
  </conditionalFormatting>
  <conditionalFormatting sqref="Z274">
    <cfRule type="cellIs" dxfId="2437" priority="2668" operator="greaterThan">
      <formula>0</formula>
    </cfRule>
    <cfRule type="cellIs" dxfId="2436" priority="2669" operator="equal">
      <formula>0</formula>
    </cfRule>
  </conditionalFormatting>
  <conditionalFormatting sqref="AG274">
    <cfRule type="cellIs" dxfId="2435" priority="2666" operator="greaterThan">
      <formula>0</formula>
    </cfRule>
    <cfRule type="cellIs" dxfId="2434" priority="2667" operator="equal">
      <formula>0</formula>
    </cfRule>
  </conditionalFormatting>
  <conditionalFormatting sqref="AN274">
    <cfRule type="cellIs" dxfId="2433" priority="2664" operator="greaterThan">
      <formula>0</formula>
    </cfRule>
    <cfRule type="cellIs" dxfId="2432" priority="2665" operator="equal">
      <formula>0</formula>
    </cfRule>
  </conditionalFormatting>
  <conditionalFormatting sqref="AU274">
    <cfRule type="cellIs" dxfId="2431" priority="2662" operator="greaterThan">
      <formula>0</formula>
    </cfRule>
    <cfRule type="cellIs" dxfId="2430" priority="2663" operator="equal">
      <formula>0</formula>
    </cfRule>
  </conditionalFormatting>
  <conditionalFormatting sqref="BB274">
    <cfRule type="cellIs" dxfId="2429" priority="2660" operator="greaterThan">
      <formula>0</formula>
    </cfRule>
    <cfRule type="cellIs" dxfId="2428" priority="2661" operator="equal">
      <formula>0</formula>
    </cfRule>
  </conditionalFormatting>
  <conditionalFormatting sqref="BI274">
    <cfRule type="cellIs" dxfId="2427" priority="2658" operator="greaterThan">
      <formula>0</formula>
    </cfRule>
    <cfRule type="cellIs" dxfId="2426" priority="2659" operator="equal">
      <formula>0</formula>
    </cfRule>
  </conditionalFormatting>
  <conditionalFormatting sqref="BP274">
    <cfRule type="cellIs" dxfId="2425" priority="2656" operator="greaterThan">
      <formula>0</formula>
    </cfRule>
    <cfRule type="cellIs" dxfId="2424" priority="2657" operator="equal">
      <formula>0</formula>
    </cfRule>
  </conditionalFormatting>
  <conditionalFormatting sqref="BW274">
    <cfRule type="cellIs" dxfId="2423" priority="2654" operator="greaterThan">
      <formula>0</formula>
    </cfRule>
    <cfRule type="cellIs" dxfId="2422" priority="2655" operator="equal">
      <formula>0</formula>
    </cfRule>
  </conditionalFormatting>
  <conditionalFormatting sqref="CD274">
    <cfRule type="cellIs" dxfId="2421" priority="2652" operator="greaterThan">
      <formula>0</formula>
    </cfRule>
    <cfRule type="cellIs" dxfId="2420" priority="2653" operator="equal">
      <formula>0</formula>
    </cfRule>
  </conditionalFormatting>
  <conditionalFormatting sqref="CK274">
    <cfRule type="cellIs" dxfId="2419" priority="2650" operator="greaterThan">
      <formula>0</formula>
    </cfRule>
    <cfRule type="cellIs" dxfId="2418" priority="2651" operator="equal">
      <formula>0</formula>
    </cfRule>
  </conditionalFormatting>
  <conditionalFormatting sqref="CW330:CX330">
    <cfRule type="cellIs" dxfId="2417" priority="2647" operator="equal">
      <formula>0</formula>
    </cfRule>
    <cfRule type="cellIs" dxfId="2416" priority="2648" operator="lessThan">
      <formula>0</formula>
    </cfRule>
    <cfRule type="cellIs" dxfId="2415" priority="2649" operator="greaterThan">
      <formula>0</formula>
    </cfRule>
  </conditionalFormatting>
  <conditionalFormatting sqref="CW330:CX330">
    <cfRule type="cellIs" dxfId="2414" priority="2644" operator="equal">
      <formula>0</formula>
    </cfRule>
    <cfRule type="cellIs" dxfId="2413" priority="2645" operator="lessThan">
      <formula>0</formula>
    </cfRule>
    <cfRule type="cellIs" dxfId="2412" priority="2646" operator="greaterThan">
      <formula>0</formula>
    </cfRule>
  </conditionalFormatting>
  <conditionalFormatting sqref="CW329:CX329">
    <cfRule type="cellIs" dxfId="2411" priority="2641" operator="equal">
      <formula>0</formula>
    </cfRule>
    <cfRule type="cellIs" dxfId="2410" priority="2642" operator="lessThan">
      <formula>0</formula>
    </cfRule>
    <cfRule type="cellIs" dxfId="2409" priority="2643" operator="greaterThan">
      <formula>0</formula>
    </cfRule>
  </conditionalFormatting>
  <conditionalFormatting sqref="CW328:CX328">
    <cfRule type="cellIs" dxfId="2408" priority="2638" operator="equal">
      <formula>0</formula>
    </cfRule>
    <cfRule type="cellIs" dxfId="2407" priority="2639" operator="lessThan">
      <formula>0</formula>
    </cfRule>
    <cfRule type="cellIs" dxfId="2406" priority="2640" operator="greaterThan">
      <formula>0</formula>
    </cfRule>
  </conditionalFormatting>
  <conditionalFormatting sqref="CV64">
    <cfRule type="cellIs" dxfId="2405" priority="2632" operator="lessThan">
      <formula>0</formula>
    </cfRule>
    <cfRule type="cellIs" dxfId="2404" priority="2633" operator="greaterThan">
      <formula>0</formula>
    </cfRule>
    <cfRule type="cellIs" dxfId="2403" priority="2634" operator="equal">
      <formula>0</formula>
    </cfRule>
  </conditionalFormatting>
  <conditionalFormatting sqref="CV73">
    <cfRule type="cellIs" dxfId="2402" priority="2629" operator="lessThan">
      <formula>0</formula>
    </cfRule>
    <cfRule type="cellIs" dxfId="2401" priority="2630" operator="greaterThan">
      <formula>0</formula>
    </cfRule>
    <cfRule type="cellIs" dxfId="2400" priority="2631" operator="equal">
      <formula>0</formula>
    </cfRule>
  </conditionalFormatting>
  <conditionalFormatting sqref="CV81">
    <cfRule type="cellIs" dxfId="2399" priority="2626" operator="lessThan">
      <formula>0</formula>
    </cfRule>
    <cfRule type="cellIs" dxfId="2398" priority="2627" operator="greaterThan">
      <formula>0</formula>
    </cfRule>
    <cfRule type="cellIs" dxfId="2397" priority="2628" operator="equal">
      <formula>0</formula>
    </cfRule>
  </conditionalFormatting>
  <conditionalFormatting sqref="CV88">
    <cfRule type="cellIs" dxfId="2396" priority="2623" operator="lessThan">
      <formula>0</formula>
    </cfRule>
    <cfRule type="cellIs" dxfId="2395" priority="2624" operator="greaterThan">
      <formula>0</formula>
    </cfRule>
    <cfRule type="cellIs" dxfId="2394" priority="2625" operator="equal">
      <formula>0</formula>
    </cfRule>
  </conditionalFormatting>
  <conditionalFormatting sqref="CW64">
    <cfRule type="cellIs" dxfId="2393" priority="2617" operator="lessThan">
      <formula>0</formula>
    </cfRule>
    <cfRule type="cellIs" dxfId="2392" priority="2618" operator="greaterThan">
      <formula>0</formula>
    </cfRule>
    <cfRule type="cellIs" dxfId="2391" priority="2619" operator="equal">
      <formula>0</formula>
    </cfRule>
  </conditionalFormatting>
  <conditionalFormatting sqref="CW73">
    <cfRule type="cellIs" dxfId="2390" priority="2614" operator="lessThan">
      <formula>0</formula>
    </cfRule>
    <cfRule type="cellIs" dxfId="2389" priority="2615" operator="greaterThan">
      <formula>0</formula>
    </cfRule>
    <cfRule type="cellIs" dxfId="2388" priority="2616" operator="equal">
      <formula>0</formula>
    </cfRule>
  </conditionalFormatting>
  <conditionalFormatting sqref="CW81">
    <cfRule type="cellIs" dxfId="2387" priority="2611" operator="lessThan">
      <formula>0</formula>
    </cfRule>
    <cfRule type="cellIs" dxfId="2386" priority="2612" operator="greaterThan">
      <formula>0</formula>
    </cfRule>
    <cfRule type="cellIs" dxfId="2385" priority="2613" operator="equal">
      <formula>0</formula>
    </cfRule>
  </conditionalFormatting>
  <conditionalFormatting sqref="CW88">
    <cfRule type="cellIs" dxfId="2384" priority="2608" operator="lessThan">
      <formula>0</formula>
    </cfRule>
    <cfRule type="cellIs" dxfId="2383" priority="2609" operator="greaterThan">
      <formula>0</formula>
    </cfRule>
    <cfRule type="cellIs" dxfId="2382" priority="2610" operator="equal">
      <formula>0</formula>
    </cfRule>
  </conditionalFormatting>
  <conditionalFormatting sqref="CY294:CY295">
    <cfRule type="cellIs" dxfId="2381" priority="2605" operator="lessThan">
      <formula>0</formula>
    </cfRule>
    <cfRule type="cellIs" dxfId="2380" priority="2606" operator="greaterThan">
      <formula>0</formula>
    </cfRule>
    <cfRule type="cellIs" dxfId="2379" priority="2607" operator="equal">
      <formula>0</formula>
    </cfRule>
  </conditionalFormatting>
  <conditionalFormatting sqref="CY330">
    <cfRule type="cellIs" dxfId="2378" priority="2602" operator="equal">
      <formula>0</formula>
    </cfRule>
    <cfRule type="cellIs" dxfId="2377" priority="2603" operator="lessThan">
      <formula>0</formula>
    </cfRule>
    <cfRule type="cellIs" dxfId="2376" priority="2604" operator="greaterThan">
      <formula>0</formula>
    </cfRule>
  </conditionalFormatting>
  <conditionalFormatting sqref="CY330">
    <cfRule type="cellIs" dxfId="2375" priority="2599" operator="equal">
      <formula>0</formula>
    </cfRule>
    <cfRule type="cellIs" dxfId="2374" priority="2600" operator="lessThan">
      <formula>0</formula>
    </cfRule>
    <cfRule type="cellIs" dxfId="2373" priority="2601" operator="greaterThan">
      <formula>0</formula>
    </cfRule>
  </conditionalFormatting>
  <conditionalFormatting sqref="CY329">
    <cfRule type="cellIs" dxfId="2372" priority="2596" operator="equal">
      <formula>0</formula>
    </cfRule>
    <cfRule type="cellIs" dxfId="2371" priority="2597" operator="lessThan">
      <formula>0</formula>
    </cfRule>
    <cfRule type="cellIs" dxfId="2370" priority="2598" operator="greaterThan">
      <formula>0</formula>
    </cfRule>
  </conditionalFormatting>
  <conditionalFormatting sqref="CY328">
    <cfRule type="cellIs" dxfId="2369" priority="2593" operator="equal">
      <formula>0</formula>
    </cfRule>
    <cfRule type="cellIs" dxfId="2368" priority="2594" operator="lessThan">
      <formula>0</formula>
    </cfRule>
    <cfRule type="cellIs" dxfId="2367" priority="2595" operator="greaterThan">
      <formula>0</formula>
    </cfRule>
  </conditionalFormatting>
  <conditionalFormatting sqref="CX64">
    <cfRule type="cellIs" dxfId="2366" priority="2587" operator="lessThan">
      <formula>0</formula>
    </cfRule>
    <cfRule type="cellIs" dxfId="2365" priority="2588" operator="greaterThan">
      <formula>0</formula>
    </cfRule>
    <cfRule type="cellIs" dxfId="2364" priority="2589" operator="equal">
      <formula>0</formula>
    </cfRule>
  </conditionalFormatting>
  <conditionalFormatting sqref="CX73">
    <cfRule type="cellIs" dxfId="2363" priority="2584" operator="lessThan">
      <formula>0</formula>
    </cfRule>
    <cfRule type="cellIs" dxfId="2362" priority="2585" operator="greaterThan">
      <formula>0</formula>
    </cfRule>
    <cfRule type="cellIs" dxfId="2361" priority="2586" operator="equal">
      <formula>0</formula>
    </cfRule>
  </conditionalFormatting>
  <conditionalFormatting sqref="CX81">
    <cfRule type="cellIs" dxfId="2360" priority="2581" operator="lessThan">
      <formula>0</formula>
    </cfRule>
    <cfRule type="cellIs" dxfId="2359" priority="2582" operator="greaterThan">
      <formula>0</formula>
    </cfRule>
    <cfRule type="cellIs" dxfId="2358" priority="2583" operator="equal">
      <formula>0</formula>
    </cfRule>
  </conditionalFormatting>
  <conditionalFormatting sqref="CX88">
    <cfRule type="cellIs" dxfId="2357" priority="2578" operator="lessThan">
      <formula>0</formula>
    </cfRule>
    <cfRule type="cellIs" dxfId="2356" priority="2579" operator="greaterThan">
      <formula>0</formula>
    </cfRule>
    <cfRule type="cellIs" dxfId="2355" priority="2580" operator="equal">
      <formula>0</formula>
    </cfRule>
  </conditionalFormatting>
  <conditionalFormatting sqref="CZ132:DE132 DG132:DL132 DU132:DZ132 DN132:DS132 EB132:EG132 EI132:EN132 EP132:EU132 EW132:EY132">
    <cfRule type="cellIs" dxfId="2354" priority="2575" operator="lessThan">
      <formula>0</formula>
    </cfRule>
    <cfRule type="cellIs" dxfId="2353" priority="2576" operator="greaterThan">
      <formula>0</formula>
    </cfRule>
    <cfRule type="cellIs" dxfId="2352" priority="2577" operator="equal">
      <formula>0</formula>
    </cfRule>
  </conditionalFormatting>
  <conditionalFormatting sqref="CZ139:DE139 DG139:DL139 DU139:DZ139 DN139:DS139 EB139:EG139 EI139:EN139 EP139:EU139 EW139:EY139">
    <cfRule type="cellIs" dxfId="2351" priority="2572" operator="lessThan">
      <formula>0</formula>
    </cfRule>
    <cfRule type="cellIs" dxfId="2350" priority="2573" operator="greaterThan">
      <formula>0</formula>
    </cfRule>
    <cfRule type="cellIs" dxfId="2349" priority="2574" operator="equal">
      <formula>0</formula>
    </cfRule>
  </conditionalFormatting>
  <conditionalFormatting sqref="CZ170:DE170 DG170:DL170 DU170:DZ170 DN170:DS170 EB170:EG170 EI170:EN170 EP170:EU170 EW170:EY170">
    <cfRule type="cellIs" dxfId="2348" priority="2569" operator="lessThan">
      <formula>0</formula>
    </cfRule>
    <cfRule type="cellIs" dxfId="2347" priority="2570" operator="greaterThan">
      <formula>0</formula>
    </cfRule>
    <cfRule type="cellIs" dxfId="2346" priority="2571" operator="equal">
      <formula>0</formula>
    </cfRule>
  </conditionalFormatting>
  <conditionalFormatting sqref="CZ179:DE179 DG179:DL179 DU179:DZ179 DN179:DS179 EB179:EG179 EI179:EN179 EP179:EU179 EW179:EY179">
    <cfRule type="cellIs" dxfId="2345" priority="2566" operator="lessThan">
      <formula>0</formula>
    </cfRule>
    <cfRule type="cellIs" dxfId="2344" priority="2567" operator="greaterThan">
      <formula>0</formula>
    </cfRule>
    <cfRule type="cellIs" dxfId="2343" priority="2568" operator="equal">
      <formula>0</formula>
    </cfRule>
  </conditionalFormatting>
  <conditionalFormatting sqref="CZ150:DE150 DG150:DL150 DU150:DZ150 DN150:DS150 EB150:EG150 EI150:EN150 EP150:EU150 EW150:EY150">
    <cfRule type="cellIs" dxfId="2342" priority="2563" operator="lessThan">
      <formula>0</formula>
    </cfRule>
    <cfRule type="cellIs" dxfId="2341" priority="2564" operator="greaterThan">
      <formula>0</formula>
    </cfRule>
    <cfRule type="cellIs" dxfId="2340" priority="2565" operator="equal">
      <formula>0</formula>
    </cfRule>
  </conditionalFormatting>
  <conditionalFormatting sqref="CZ161:DE161 DG161:DL161 DU161:DZ161 DN161:DS161 EB161:EG161 EI161:EN161 EP161:EU161 EW161:EY161">
    <cfRule type="cellIs" dxfId="2339" priority="2560" operator="lessThan">
      <formula>0</formula>
    </cfRule>
    <cfRule type="cellIs" dxfId="2338" priority="2561" operator="greaterThan">
      <formula>0</formula>
    </cfRule>
    <cfRule type="cellIs" dxfId="2337" priority="2562" operator="equal">
      <formula>0</formula>
    </cfRule>
  </conditionalFormatting>
  <conditionalFormatting sqref="CZ217:DE217 DG217:DL217 DU217:DZ217 DN217:DS217 EB217:EG217 EI217:EN217 EP217:EU217 EW217:EY217">
    <cfRule type="cellIs" dxfId="2336" priority="2557" operator="lessThan">
      <formula>0</formula>
    </cfRule>
    <cfRule type="cellIs" dxfId="2335" priority="2558" operator="greaterThan">
      <formula>0</formula>
    </cfRule>
    <cfRule type="cellIs" dxfId="2334" priority="2559" operator="equal">
      <formula>0</formula>
    </cfRule>
  </conditionalFormatting>
  <conditionalFormatting sqref="CZ225:DE225 DG225:DL225 DU225:DZ225 DN225:DS225 EB225:EG225 EI225:EN225 EP225:EU225 EW225:EY225">
    <cfRule type="cellIs" dxfId="2333" priority="2554" operator="lessThan">
      <formula>0</formula>
    </cfRule>
    <cfRule type="cellIs" dxfId="2332" priority="2555" operator="greaterThan">
      <formula>0</formula>
    </cfRule>
    <cfRule type="cellIs" dxfId="2331" priority="2556" operator="equal">
      <formula>0</formula>
    </cfRule>
  </conditionalFormatting>
  <conditionalFormatting sqref="CZ233:DE233 DG233:DL233 DU233:DZ233 DN233:DS233 EB233:EG233 EI233:EN233 EP233:EU233 EW233:EY233">
    <cfRule type="cellIs" dxfId="2330" priority="2551" operator="lessThan">
      <formula>0</formula>
    </cfRule>
    <cfRule type="cellIs" dxfId="2329" priority="2552" operator="greaterThan">
      <formula>0</formula>
    </cfRule>
    <cfRule type="cellIs" dxfId="2328" priority="2553" operator="equal">
      <formula>0</formula>
    </cfRule>
  </conditionalFormatting>
  <conditionalFormatting sqref="CZ241:DE241 DG241:DL241 DU241:DZ241 DN241:DS241 EB241:EG241 EI241:EN241 EP241:EU241 EW241:EY241">
    <cfRule type="cellIs" dxfId="2327" priority="2548" operator="lessThan">
      <formula>0</formula>
    </cfRule>
    <cfRule type="cellIs" dxfId="2326" priority="2549" operator="greaterThan">
      <formula>0</formula>
    </cfRule>
    <cfRule type="cellIs" dxfId="2325" priority="2550" operator="equal">
      <formula>0</formula>
    </cfRule>
  </conditionalFormatting>
  <conditionalFormatting sqref="CZ249:DE249 DG249:DL249 DU249:DZ249 DN249:DS249 EB249:EG249 EI249:EN249 EP249:EU249 EW249:EY249">
    <cfRule type="cellIs" dxfId="2324" priority="2546" operator="greaterThan">
      <formula>0</formula>
    </cfRule>
    <cfRule type="cellIs" dxfId="2323" priority="2547" operator="equal">
      <formula>0</formula>
    </cfRule>
  </conditionalFormatting>
  <conditionalFormatting sqref="CY311">
    <cfRule type="cellIs" dxfId="2322" priority="2543" operator="equal">
      <formula>0</formula>
    </cfRule>
    <cfRule type="cellIs" dxfId="2321" priority="2544" operator="lessThan">
      <formula>0</formula>
    </cfRule>
    <cfRule type="cellIs" dxfId="2320" priority="2545" operator="greaterThan">
      <formula>0</formula>
    </cfRule>
  </conditionalFormatting>
  <conditionalFormatting sqref="CZ294:CZ295">
    <cfRule type="cellIs" dxfId="2319" priority="2540" operator="lessThan">
      <formula>0</formula>
    </cfRule>
    <cfRule type="cellIs" dxfId="2318" priority="2541" operator="greaterThan">
      <formula>0</formula>
    </cfRule>
    <cfRule type="cellIs" dxfId="2317" priority="2542" operator="equal">
      <formula>0</formula>
    </cfRule>
  </conditionalFormatting>
  <conditionalFormatting sqref="CZ312:CZ313">
    <cfRule type="cellIs" dxfId="2316" priority="2537" operator="equal">
      <formula>0</formula>
    </cfRule>
    <cfRule type="cellIs" dxfId="2315" priority="2538" operator="lessThan">
      <formula>0</formula>
    </cfRule>
    <cfRule type="cellIs" dxfId="2314" priority="2539" operator="greaterThan">
      <formula>0</formula>
    </cfRule>
  </conditionalFormatting>
  <conditionalFormatting sqref="CZ311">
    <cfRule type="cellIs" dxfId="2313" priority="2534" operator="equal">
      <formula>0</formula>
    </cfRule>
    <cfRule type="cellIs" dxfId="2312" priority="2535" operator="lessThan">
      <formula>0</formula>
    </cfRule>
    <cfRule type="cellIs" dxfId="2311" priority="2536" operator="greaterThan">
      <formula>0</formula>
    </cfRule>
  </conditionalFormatting>
  <conditionalFormatting sqref="CZ330">
    <cfRule type="cellIs" dxfId="2310" priority="2531" operator="equal">
      <formula>0</formula>
    </cfRule>
    <cfRule type="cellIs" dxfId="2309" priority="2532" operator="lessThan">
      <formula>0</formula>
    </cfRule>
    <cfRule type="cellIs" dxfId="2308" priority="2533" operator="greaterThan">
      <formula>0</formula>
    </cfRule>
  </conditionalFormatting>
  <conditionalFormatting sqref="CZ330">
    <cfRule type="cellIs" dxfId="2307" priority="2528" operator="equal">
      <formula>0</formula>
    </cfRule>
    <cfRule type="cellIs" dxfId="2306" priority="2529" operator="lessThan">
      <formula>0</formula>
    </cfRule>
    <cfRule type="cellIs" dxfId="2305" priority="2530" operator="greaterThan">
      <formula>0</formula>
    </cfRule>
  </conditionalFormatting>
  <conditionalFormatting sqref="CZ329">
    <cfRule type="cellIs" dxfId="2304" priority="2525" operator="equal">
      <formula>0</formula>
    </cfRule>
    <cfRule type="cellIs" dxfId="2303" priority="2526" operator="lessThan">
      <formula>0</formula>
    </cfRule>
    <cfRule type="cellIs" dxfId="2302" priority="2527" operator="greaterThan">
      <formula>0</formula>
    </cfRule>
  </conditionalFormatting>
  <conditionalFormatting sqref="CZ328">
    <cfRule type="cellIs" dxfId="2301" priority="2522" operator="equal">
      <formula>0</formula>
    </cfRule>
    <cfRule type="cellIs" dxfId="2300" priority="2523" operator="lessThan">
      <formula>0</formula>
    </cfRule>
    <cfRule type="cellIs" dxfId="2299" priority="2524" operator="greaterThan">
      <formula>0</formula>
    </cfRule>
  </conditionalFormatting>
  <conditionalFormatting sqref="CY64">
    <cfRule type="cellIs" dxfId="2298" priority="2516" operator="lessThan">
      <formula>0</formula>
    </cfRule>
    <cfRule type="cellIs" dxfId="2297" priority="2517" operator="greaterThan">
      <formula>0</formula>
    </cfRule>
    <cfRule type="cellIs" dxfId="2296" priority="2518" operator="equal">
      <formula>0</formula>
    </cfRule>
  </conditionalFormatting>
  <conditionalFormatting sqref="CY73">
    <cfRule type="cellIs" dxfId="2295" priority="2513" operator="lessThan">
      <formula>0</formula>
    </cfRule>
    <cfRule type="cellIs" dxfId="2294" priority="2514" operator="greaterThan">
      <formula>0</formula>
    </cfRule>
    <cfRule type="cellIs" dxfId="2293" priority="2515" operator="equal">
      <formula>0</formula>
    </cfRule>
  </conditionalFormatting>
  <conditionalFormatting sqref="CY81">
    <cfRule type="cellIs" dxfId="2292" priority="2510" operator="lessThan">
      <formula>0</formula>
    </cfRule>
    <cfRule type="cellIs" dxfId="2291" priority="2511" operator="greaterThan">
      <formula>0</formula>
    </cfRule>
    <cfRule type="cellIs" dxfId="2290" priority="2512" operator="equal">
      <formula>0</formula>
    </cfRule>
  </conditionalFormatting>
  <conditionalFormatting sqref="CY88">
    <cfRule type="cellIs" dxfId="2289" priority="2507" operator="lessThan">
      <formula>0</formula>
    </cfRule>
    <cfRule type="cellIs" dxfId="2288" priority="2508" operator="greaterThan">
      <formula>0</formula>
    </cfRule>
    <cfRule type="cellIs" dxfId="2287" priority="2509" operator="equal">
      <formula>0</formula>
    </cfRule>
  </conditionalFormatting>
  <conditionalFormatting sqref="CZ12">
    <cfRule type="cellIs" dxfId="2286" priority="2504" operator="lessThan">
      <formula>0</formula>
    </cfRule>
    <cfRule type="cellIs" dxfId="2285" priority="2505" operator="greaterThan">
      <formula>0</formula>
    </cfRule>
    <cfRule type="cellIs" dxfId="2284" priority="2506" operator="equal">
      <formula>0</formula>
    </cfRule>
  </conditionalFormatting>
  <conditionalFormatting sqref="CZ12">
    <cfRule type="cellIs" dxfId="2283" priority="2501" operator="lessThan">
      <formula>0</formula>
    </cfRule>
    <cfRule type="cellIs" dxfId="2282" priority="2502" operator="greaterThan">
      <formula>0</formula>
    </cfRule>
    <cfRule type="cellIs" dxfId="2281" priority="2503" operator="equal">
      <formula>0</formula>
    </cfRule>
  </conditionalFormatting>
  <conditionalFormatting sqref="CZ13">
    <cfRule type="cellIs" dxfId="2280" priority="2498" operator="lessThan">
      <formula>0</formula>
    </cfRule>
    <cfRule type="cellIs" dxfId="2279" priority="2499" operator="greaterThan">
      <formula>0</formula>
    </cfRule>
    <cfRule type="cellIs" dxfId="2278" priority="2500" operator="equal">
      <formula>0</formula>
    </cfRule>
  </conditionalFormatting>
  <conditionalFormatting sqref="DA294:DA295">
    <cfRule type="cellIs" dxfId="2277" priority="2495" operator="lessThan">
      <formula>0</formula>
    </cfRule>
    <cfRule type="cellIs" dxfId="2276" priority="2496" operator="greaterThan">
      <formula>0</formula>
    </cfRule>
    <cfRule type="cellIs" dxfId="2275" priority="2497" operator="equal">
      <formula>0</formula>
    </cfRule>
  </conditionalFormatting>
  <conditionalFormatting sqref="DA312:DB313">
    <cfRule type="cellIs" dxfId="2274" priority="2492" operator="equal">
      <formula>0</formula>
    </cfRule>
    <cfRule type="cellIs" dxfId="2273" priority="2493" operator="lessThan">
      <formula>0</formula>
    </cfRule>
    <cfRule type="cellIs" dxfId="2272" priority="2494" operator="greaterThan">
      <formula>0</formula>
    </cfRule>
  </conditionalFormatting>
  <conditionalFormatting sqref="DA311:DB311">
    <cfRule type="cellIs" dxfId="2271" priority="2489" operator="equal">
      <formula>0</formula>
    </cfRule>
    <cfRule type="cellIs" dxfId="2270" priority="2490" operator="lessThan">
      <formula>0</formula>
    </cfRule>
    <cfRule type="cellIs" dxfId="2269" priority="2491" operator="greaterThan">
      <formula>0</formula>
    </cfRule>
  </conditionalFormatting>
  <conditionalFormatting sqref="DA330:DB330">
    <cfRule type="cellIs" dxfId="2268" priority="2486" operator="equal">
      <formula>0</formula>
    </cfRule>
    <cfRule type="cellIs" dxfId="2267" priority="2487" operator="lessThan">
      <formula>0</formula>
    </cfRule>
    <cfRule type="cellIs" dxfId="2266" priority="2488" operator="greaterThan">
      <formula>0</formula>
    </cfRule>
  </conditionalFormatting>
  <conditionalFormatting sqref="DA330:DB330">
    <cfRule type="cellIs" dxfId="2265" priority="2483" operator="equal">
      <formula>0</formula>
    </cfRule>
    <cfRule type="cellIs" dxfId="2264" priority="2484" operator="lessThan">
      <formula>0</formula>
    </cfRule>
    <cfRule type="cellIs" dxfId="2263" priority="2485" operator="greaterThan">
      <formula>0</formula>
    </cfRule>
  </conditionalFormatting>
  <conditionalFormatting sqref="DA329:DB329">
    <cfRule type="cellIs" dxfId="2262" priority="2480" operator="equal">
      <formula>0</formula>
    </cfRule>
    <cfRule type="cellIs" dxfId="2261" priority="2481" operator="lessThan">
      <formula>0</formula>
    </cfRule>
    <cfRule type="cellIs" dxfId="2260" priority="2482" operator="greaterThan">
      <formula>0</formula>
    </cfRule>
  </conditionalFormatting>
  <conditionalFormatting sqref="DA328:DB328">
    <cfRule type="cellIs" dxfId="2259" priority="2477" operator="equal">
      <formula>0</formula>
    </cfRule>
    <cfRule type="cellIs" dxfId="2258" priority="2478" operator="lessThan">
      <formula>0</formula>
    </cfRule>
    <cfRule type="cellIs" dxfId="2257" priority="2479" operator="greaterThan">
      <formula>0</formula>
    </cfRule>
  </conditionalFormatting>
  <conditionalFormatting sqref="CZ73">
    <cfRule type="cellIs" dxfId="2256" priority="2471" operator="lessThan">
      <formula>0</formula>
    </cfRule>
    <cfRule type="cellIs" dxfId="2255" priority="2472" operator="greaterThan">
      <formula>0</formula>
    </cfRule>
    <cfRule type="cellIs" dxfId="2254" priority="2473" operator="equal">
      <formula>0</formula>
    </cfRule>
  </conditionalFormatting>
  <conditionalFormatting sqref="CZ88">
    <cfRule type="cellIs" dxfId="2253" priority="2468" operator="lessThan">
      <formula>0</formula>
    </cfRule>
    <cfRule type="cellIs" dxfId="2252" priority="2469" operator="greaterThan">
      <formula>0</formula>
    </cfRule>
    <cfRule type="cellIs" dxfId="2251" priority="2470" operator="equal">
      <formula>0</formula>
    </cfRule>
  </conditionalFormatting>
  <conditionalFormatting sqref="DA12">
    <cfRule type="cellIs" dxfId="2250" priority="2465" operator="lessThan">
      <formula>0</formula>
    </cfRule>
    <cfRule type="cellIs" dxfId="2249" priority="2466" operator="greaterThan">
      <formula>0</formula>
    </cfRule>
    <cfRule type="cellIs" dxfId="2248" priority="2467" operator="equal">
      <formula>0</formula>
    </cfRule>
  </conditionalFormatting>
  <conditionalFormatting sqref="DA12">
    <cfRule type="cellIs" dxfId="2247" priority="2462" operator="lessThan">
      <formula>0</formula>
    </cfRule>
    <cfRule type="cellIs" dxfId="2246" priority="2463" operator="greaterThan">
      <formula>0</formula>
    </cfRule>
    <cfRule type="cellIs" dxfId="2245" priority="2464" operator="equal">
      <formula>0</formula>
    </cfRule>
  </conditionalFormatting>
  <conditionalFormatting sqref="DA13">
    <cfRule type="cellIs" dxfId="2244" priority="2459" operator="lessThan">
      <formula>0</formula>
    </cfRule>
    <cfRule type="cellIs" dxfId="2243" priority="2460" operator="greaterThan">
      <formula>0</formula>
    </cfRule>
    <cfRule type="cellIs" dxfId="2242" priority="2461" operator="equal">
      <formula>0</formula>
    </cfRule>
  </conditionalFormatting>
  <conditionalFormatting sqref="DB12">
    <cfRule type="cellIs" dxfId="2241" priority="2456" operator="lessThan">
      <formula>0</formula>
    </cfRule>
    <cfRule type="cellIs" dxfId="2240" priority="2457" operator="greaterThan">
      <formula>0</formula>
    </cfRule>
    <cfRule type="cellIs" dxfId="2239" priority="2458" operator="equal">
      <formula>0</formula>
    </cfRule>
  </conditionalFormatting>
  <conditionalFormatting sqref="DB12">
    <cfRule type="cellIs" dxfId="2238" priority="2453" operator="lessThan">
      <formula>0</formula>
    </cfRule>
    <cfRule type="cellIs" dxfId="2237" priority="2454" operator="greaterThan">
      <formula>0</formula>
    </cfRule>
    <cfRule type="cellIs" dxfId="2236" priority="2455" operator="equal">
      <formula>0</formula>
    </cfRule>
  </conditionalFormatting>
  <conditionalFormatting sqref="DB13">
    <cfRule type="cellIs" dxfId="2235" priority="2450" operator="lessThan">
      <formula>0</formula>
    </cfRule>
    <cfRule type="cellIs" dxfId="2234" priority="2451" operator="greaterThan">
      <formula>0</formula>
    </cfRule>
    <cfRule type="cellIs" dxfId="2233" priority="2452" operator="equal">
      <formula>0</formula>
    </cfRule>
  </conditionalFormatting>
  <conditionalFormatting sqref="DA73">
    <cfRule type="cellIs" dxfId="2232" priority="2444" operator="lessThan">
      <formula>0</formula>
    </cfRule>
    <cfRule type="cellIs" dxfId="2231" priority="2445" operator="greaterThan">
      <formula>0</formula>
    </cfRule>
    <cfRule type="cellIs" dxfId="2230" priority="2446" operator="equal">
      <formula>0</formula>
    </cfRule>
  </conditionalFormatting>
  <conditionalFormatting sqref="DA88">
    <cfRule type="cellIs" dxfId="2229" priority="2441" operator="lessThan">
      <formula>0</formula>
    </cfRule>
    <cfRule type="cellIs" dxfId="2228" priority="2442" operator="greaterThan">
      <formula>0</formula>
    </cfRule>
    <cfRule type="cellIs" dxfId="2227" priority="2443" operator="equal">
      <formula>0</formula>
    </cfRule>
  </conditionalFormatting>
  <conditionalFormatting sqref="DB294:DB295">
    <cfRule type="cellIs" dxfId="2226" priority="2438" operator="lessThan">
      <formula>0</formula>
    </cfRule>
    <cfRule type="cellIs" dxfId="2225" priority="2439" operator="greaterThan">
      <formula>0</formula>
    </cfRule>
    <cfRule type="cellIs" dxfId="2224" priority="2440" operator="equal">
      <formula>0</formula>
    </cfRule>
  </conditionalFormatting>
  <conditionalFormatting sqref="DC12">
    <cfRule type="cellIs" dxfId="2223" priority="2435" operator="lessThan">
      <formula>0</formula>
    </cfRule>
    <cfRule type="cellIs" dxfId="2222" priority="2436" operator="greaterThan">
      <formula>0</formula>
    </cfRule>
    <cfRule type="cellIs" dxfId="2221" priority="2437" operator="equal">
      <formula>0</formula>
    </cfRule>
  </conditionalFormatting>
  <conditionalFormatting sqref="DC12">
    <cfRule type="cellIs" dxfId="2220" priority="2432" operator="lessThan">
      <formula>0</formula>
    </cfRule>
    <cfRule type="cellIs" dxfId="2219" priority="2433" operator="greaterThan">
      <formula>0</formula>
    </cfRule>
    <cfRule type="cellIs" dxfId="2218" priority="2434" operator="equal">
      <formula>0</formula>
    </cfRule>
  </conditionalFormatting>
  <conditionalFormatting sqref="DC13">
    <cfRule type="cellIs" dxfId="2217" priority="2429" operator="lessThan">
      <formula>0</formula>
    </cfRule>
    <cfRule type="cellIs" dxfId="2216" priority="2430" operator="greaterThan">
      <formula>0</formula>
    </cfRule>
    <cfRule type="cellIs" dxfId="2215" priority="2431" operator="equal">
      <formula>0</formula>
    </cfRule>
  </conditionalFormatting>
  <conditionalFormatting sqref="CR161">
    <cfRule type="cellIs" dxfId="2214" priority="2411" operator="lessThan">
      <formula>0</formula>
    </cfRule>
    <cfRule type="cellIs" dxfId="2213" priority="2412" operator="greaterThan">
      <formula>0</formula>
    </cfRule>
    <cfRule type="cellIs" dxfId="2212" priority="2413" operator="equal">
      <formula>0</formula>
    </cfRule>
  </conditionalFormatting>
  <conditionalFormatting sqref="DB73">
    <cfRule type="cellIs" dxfId="2211" priority="2423" operator="lessThan">
      <formula>0</formula>
    </cfRule>
    <cfRule type="cellIs" dxfId="2210" priority="2424" operator="greaterThan">
      <formula>0</formula>
    </cfRule>
    <cfRule type="cellIs" dxfId="2209" priority="2425" operator="equal">
      <formula>0</formula>
    </cfRule>
  </conditionalFormatting>
  <conditionalFormatting sqref="DB81">
    <cfRule type="cellIs" dxfId="2208" priority="2420" operator="lessThan">
      <formula>0</formula>
    </cfRule>
    <cfRule type="cellIs" dxfId="2207" priority="2421" operator="greaterThan">
      <formula>0</formula>
    </cfRule>
    <cfRule type="cellIs" dxfId="2206" priority="2422" operator="equal">
      <formula>0</formula>
    </cfRule>
  </conditionalFormatting>
  <conditionalFormatting sqref="DB88">
    <cfRule type="cellIs" dxfId="2205" priority="2417" operator="lessThan">
      <formula>0</formula>
    </cfRule>
    <cfRule type="cellIs" dxfId="2204" priority="2418" operator="greaterThan">
      <formula>0</formula>
    </cfRule>
    <cfRule type="cellIs" dxfId="2203" priority="2419" operator="equal">
      <formula>0</formula>
    </cfRule>
  </conditionalFormatting>
  <conditionalFormatting sqref="CR150">
    <cfRule type="cellIs" dxfId="2202" priority="2414" operator="lessThan">
      <formula>0</formula>
    </cfRule>
    <cfRule type="cellIs" dxfId="2201" priority="2415" operator="greaterThan">
      <formula>0</formula>
    </cfRule>
    <cfRule type="cellIs" dxfId="2200" priority="2416" operator="equal">
      <formula>0</formula>
    </cfRule>
  </conditionalFormatting>
  <conditionalFormatting sqref="CR195">
    <cfRule type="cellIs" dxfId="2199" priority="2402" operator="lessThan">
      <formula>0</formula>
    </cfRule>
    <cfRule type="cellIs" dxfId="2198" priority="2403" operator="greaterThan">
      <formula>0</formula>
    </cfRule>
    <cfRule type="cellIs" dxfId="2197" priority="2404" operator="equal">
      <formula>0</formula>
    </cfRule>
  </conditionalFormatting>
  <conditionalFormatting sqref="CR139">
    <cfRule type="cellIs" dxfId="2196" priority="2408" operator="lessThan">
      <formula>0</formula>
    </cfRule>
    <cfRule type="cellIs" dxfId="2195" priority="2409" operator="greaterThan">
      <formula>0</formula>
    </cfRule>
    <cfRule type="cellIs" dxfId="2194" priority="2410" operator="equal">
      <formula>0</formula>
    </cfRule>
  </conditionalFormatting>
  <conditionalFormatting sqref="CR179">
    <cfRule type="cellIs" dxfId="2193" priority="2405" operator="lessThan">
      <formula>0</formula>
    </cfRule>
    <cfRule type="cellIs" dxfId="2192" priority="2406" operator="greaterThan">
      <formula>0</formula>
    </cfRule>
    <cfRule type="cellIs" dxfId="2191" priority="2407" operator="equal">
      <formula>0</formula>
    </cfRule>
  </conditionalFormatting>
  <conditionalFormatting sqref="CR196:CR201">
    <cfRule type="cellIs" dxfId="2190" priority="2399" operator="lessThan">
      <formula>0</formula>
    </cfRule>
    <cfRule type="cellIs" dxfId="2189" priority="2400" operator="greaterThan">
      <formula>0</formula>
    </cfRule>
    <cfRule type="cellIs" dxfId="2188" priority="2401" operator="equal">
      <formula>0</formula>
    </cfRule>
  </conditionalFormatting>
  <conditionalFormatting sqref="CR217">
    <cfRule type="cellIs" dxfId="2187" priority="2396" operator="lessThan">
      <formula>0</formula>
    </cfRule>
    <cfRule type="cellIs" dxfId="2186" priority="2397" operator="greaterThan">
      <formula>0</formula>
    </cfRule>
    <cfRule type="cellIs" dxfId="2185" priority="2398" operator="equal">
      <formula>0</formula>
    </cfRule>
  </conditionalFormatting>
  <conditionalFormatting sqref="CR225">
    <cfRule type="cellIs" dxfId="2184" priority="2393" operator="lessThan">
      <formula>0</formula>
    </cfRule>
    <cfRule type="cellIs" dxfId="2183" priority="2394" operator="greaterThan">
      <formula>0</formula>
    </cfRule>
    <cfRule type="cellIs" dxfId="2182" priority="2395" operator="equal">
      <formula>0</formula>
    </cfRule>
  </conditionalFormatting>
  <conditionalFormatting sqref="CR233">
    <cfRule type="cellIs" dxfId="2181" priority="2390" operator="lessThan">
      <formula>0</formula>
    </cfRule>
    <cfRule type="cellIs" dxfId="2180" priority="2391" operator="greaterThan">
      <formula>0</formula>
    </cfRule>
    <cfRule type="cellIs" dxfId="2179" priority="2392" operator="equal">
      <formula>0</formula>
    </cfRule>
  </conditionalFormatting>
  <conditionalFormatting sqref="CR241">
    <cfRule type="cellIs" dxfId="2178" priority="2387" operator="lessThan">
      <formula>0</formula>
    </cfRule>
    <cfRule type="cellIs" dxfId="2177" priority="2388" operator="greaterThan">
      <formula>0</formula>
    </cfRule>
    <cfRule type="cellIs" dxfId="2176" priority="2389" operator="equal">
      <formula>0</formula>
    </cfRule>
  </conditionalFormatting>
  <conditionalFormatting sqref="CR249">
    <cfRule type="cellIs" dxfId="2175" priority="2385" operator="lessThan">
      <formula>0</formula>
    </cfRule>
    <cfRule type="cellIs" dxfId="2174" priority="2386" operator="equal">
      <formula>0</formula>
    </cfRule>
  </conditionalFormatting>
  <conditionalFormatting sqref="CR274">
    <cfRule type="cellIs" dxfId="2173" priority="2383" operator="greaterThan">
      <formula>0</formula>
    </cfRule>
    <cfRule type="cellIs" dxfId="2172" priority="2384" operator="equal">
      <formula>0</formula>
    </cfRule>
  </conditionalFormatting>
  <conditionalFormatting sqref="DC294:DC295">
    <cfRule type="cellIs" dxfId="2171" priority="2380" operator="lessThan">
      <formula>0</formula>
    </cfRule>
    <cfRule type="cellIs" dxfId="2170" priority="2381" operator="greaterThan">
      <formula>0</formula>
    </cfRule>
    <cfRule type="cellIs" dxfId="2169" priority="2382" operator="equal">
      <formula>0</formula>
    </cfRule>
  </conditionalFormatting>
  <conditionalFormatting sqref="DC312:DC313">
    <cfRule type="cellIs" dxfId="2168" priority="2377" operator="equal">
      <formula>0</formula>
    </cfRule>
    <cfRule type="cellIs" dxfId="2167" priority="2378" operator="lessThan">
      <formula>0</formula>
    </cfRule>
    <cfRule type="cellIs" dxfId="2166" priority="2379" operator="greaterThan">
      <formula>0</formula>
    </cfRule>
  </conditionalFormatting>
  <conditionalFormatting sqref="DC311">
    <cfRule type="cellIs" dxfId="2165" priority="2374" operator="equal">
      <formula>0</formula>
    </cfRule>
    <cfRule type="cellIs" dxfId="2164" priority="2375" operator="lessThan">
      <formula>0</formula>
    </cfRule>
    <cfRule type="cellIs" dxfId="2163" priority="2376" operator="greaterThan">
      <formula>0</formula>
    </cfRule>
  </conditionalFormatting>
  <conditionalFormatting sqref="DC330">
    <cfRule type="cellIs" dxfId="2162" priority="2371" operator="equal">
      <formula>0</formula>
    </cfRule>
    <cfRule type="cellIs" dxfId="2161" priority="2372" operator="lessThan">
      <formula>0</formula>
    </cfRule>
    <cfRule type="cellIs" dxfId="2160" priority="2373" operator="greaterThan">
      <formula>0</formula>
    </cfRule>
  </conditionalFormatting>
  <conditionalFormatting sqref="DC330">
    <cfRule type="cellIs" dxfId="2159" priority="2368" operator="equal">
      <formula>0</formula>
    </cfRule>
    <cfRule type="cellIs" dxfId="2158" priority="2369" operator="lessThan">
      <formula>0</formula>
    </cfRule>
    <cfRule type="cellIs" dxfId="2157" priority="2370" operator="greaterThan">
      <formula>0</formula>
    </cfRule>
  </conditionalFormatting>
  <conditionalFormatting sqref="DC329">
    <cfRule type="cellIs" dxfId="2156" priority="2365" operator="equal">
      <formula>0</formula>
    </cfRule>
    <cfRule type="cellIs" dxfId="2155" priority="2366" operator="lessThan">
      <formula>0</formula>
    </cfRule>
    <cfRule type="cellIs" dxfId="2154" priority="2367" operator="greaterThan">
      <formula>0</formula>
    </cfRule>
  </conditionalFormatting>
  <conditionalFormatting sqref="DC328">
    <cfRule type="cellIs" dxfId="2153" priority="2362" operator="equal">
      <formula>0</formula>
    </cfRule>
    <cfRule type="cellIs" dxfId="2152" priority="2363" operator="lessThan">
      <formula>0</formula>
    </cfRule>
    <cfRule type="cellIs" dxfId="2151" priority="2364" operator="greaterThan">
      <formula>0</formula>
    </cfRule>
  </conditionalFormatting>
  <conditionalFormatting sqref="DD12">
    <cfRule type="cellIs" dxfId="2150" priority="2359" operator="lessThan">
      <formula>0</formula>
    </cfRule>
    <cfRule type="cellIs" dxfId="2149" priority="2360" operator="greaterThan">
      <formula>0</formula>
    </cfRule>
    <cfRule type="cellIs" dxfId="2148" priority="2361" operator="equal">
      <formula>0</formula>
    </cfRule>
  </conditionalFormatting>
  <conditionalFormatting sqref="DD12">
    <cfRule type="cellIs" dxfId="2147" priority="2356" operator="lessThan">
      <formula>0</formula>
    </cfRule>
    <cfRule type="cellIs" dxfId="2146" priority="2357" operator="greaterThan">
      <formula>0</formula>
    </cfRule>
    <cfRule type="cellIs" dxfId="2145" priority="2358" operator="equal">
      <formula>0</formula>
    </cfRule>
  </conditionalFormatting>
  <conditionalFormatting sqref="DD13">
    <cfRule type="cellIs" dxfId="2144" priority="2353" operator="lessThan">
      <formula>0</formula>
    </cfRule>
    <cfRule type="cellIs" dxfId="2143" priority="2354" operator="greaterThan">
      <formula>0</formula>
    </cfRule>
    <cfRule type="cellIs" dxfId="2142" priority="2355" operator="equal">
      <formula>0</formula>
    </cfRule>
  </conditionalFormatting>
  <conditionalFormatting sqref="DD294:DD295">
    <cfRule type="cellIs" dxfId="2141" priority="2350" operator="lessThan">
      <formula>0</formula>
    </cfRule>
    <cfRule type="cellIs" dxfId="2140" priority="2351" operator="greaterThan">
      <formula>0</formula>
    </cfRule>
    <cfRule type="cellIs" dxfId="2139" priority="2352" operator="equal">
      <formula>0</formula>
    </cfRule>
  </conditionalFormatting>
  <conditionalFormatting sqref="DD312:DD313">
    <cfRule type="cellIs" dxfId="2138" priority="2347" operator="equal">
      <formula>0</formula>
    </cfRule>
    <cfRule type="cellIs" dxfId="2137" priority="2348" operator="lessThan">
      <formula>0</formula>
    </cfRule>
    <cfRule type="cellIs" dxfId="2136" priority="2349" operator="greaterThan">
      <formula>0</formula>
    </cfRule>
  </conditionalFormatting>
  <conditionalFormatting sqref="DD311">
    <cfRule type="cellIs" dxfId="2135" priority="2344" operator="equal">
      <formula>0</formula>
    </cfRule>
    <cfRule type="cellIs" dxfId="2134" priority="2345" operator="lessThan">
      <formula>0</formula>
    </cfRule>
    <cfRule type="cellIs" dxfId="2133" priority="2346" operator="greaterThan">
      <formula>0</formula>
    </cfRule>
  </conditionalFormatting>
  <conditionalFormatting sqref="DD330">
    <cfRule type="cellIs" dxfId="2132" priority="2341" operator="equal">
      <formula>0</formula>
    </cfRule>
    <cfRule type="cellIs" dxfId="2131" priority="2342" operator="lessThan">
      <formula>0</formula>
    </cfRule>
    <cfRule type="cellIs" dxfId="2130" priority="2343" operator="greaterThan">
      <formula>0</formula>
    </cfRule>
  </conditionalFormatting>
  <conditionalFormatting sqref="DD330">
    <cfRule type="cellIs" dxfId="2129" priority="2338" operator="equal">
      <formula>0</formula>
    </cfRule>
    <cfRule type="cellIs" dxfId="2128" priority="2339" operator="lessThan">
      <formula>0</formula>
    </cfRule>
    <cfRule type="cellIs" dxfId="2127" priority="2340" operator="greaterThan">
      <formula>0</formula>
    </cfRule>
  </conditionalFormatting>
  <conditionalFormatting sqref="DD329">
    <cfRule type="cellIs" dxfId="2126" priority="2335" operator="equal">
      <formula>0</formula>
    </cfRule>
    <cfRule type="cellIs" dxfId="2125" priority="2336" operator="lessThan">
      <formula>0</formula>
    </cfRule>
    <cfRule type="cellIs" dxfId="2124" priority="2337" operator="greaterThan">
      <formula>0</formula>
    </cfRule>
  </conditionalFormatting>
  <conditionalFormatting sqref="DD328">
    <cfRule type="cellIs" dxfId="2123" priority="2332" operator="equal">
      <formula>0</formula>
    </cfRule>
    <cfRule type="cellIs" dxfId="2122" priority="2333" operator="lessThan">
      <formula>0</formula>
    </cfRule>
    <cfRule type="cellIs" dxfId="2121" priority="2334" operator="greaterThan">
      <formula>0</formula>
    </cfRule>
  </conditionalFormatting>
  <conditionalFormatting sqref="DE12">
    <cfRule type="cellIs" dxfId="2120" priority="2314" operator="lessThan">
      <formula>0</formula>
    </cfRule>
    <cfRule type="cellIs" dxfId="2119" priority="2315" operator="greaterThan">
      <formula>0</formula>
    </cfRule>
    <cfRule type="cellIs" dxfId="2118" priority="2316" operator="equal">
      <formula>0</formula>
    </cfRule>
  </conditionalFormatting>
  <conditionalFormatting sqref="DC64">
    <cfRule type="cellIs" dxfId="2117" priority="2326" operator="lessThan">
      <formula>0</formula>
    </cfRule>
    <cfRule type="cellIs" dxfId="2116" priority="2327" operator="greaterThan">
      <formula>0</formula>
    </cfRule>
    <cfRule type="cellIs" dxfId="2115" priority="2328" operator="equal">
      <formula>0</formula>
    </cfRule>
  </conditionalFormatting>
  <conditionalFormatting sqref="DC73">
    <cfRule type="cellIs" dxfId="2114" priority="2323" operator="lessThan">
      <formula>0</formula>
    </cfRule>
    <cfRule type="cellIs" dxfId="2113" priority="2324" operator="greaterThan">
      <formula>0</formula>
    </cfRule>
    <cfRule type="cellIs" dxfId="2112" priority="2325" operator="equal">
      <formula>0</formula>
    </cfRule>
  </conditionalFormatting>
  <conditionalFormatting sqref="DC81">
    <cfRule type="cellIs" dxfId="2111" priority="2320" operator="lessThan">
      <formula>0</formula>
    </cfRule>
    <cfRule type="cellIs" dxfId="2110" priority="2321" operator="greaterThan">
      <formula>0</formula>
    </cfRule>
    <cfRule type="cellIs" dxfId="2109" priority="2322" operator="equal">
      <formula>0</formula>
    </cfRule>
  </conditionalFormatting>
  <conditionalFormatting sqref="DC88">
    <cfRule type="cellIs" dxfId="2108" priority="2317" operator="lessThan">
      <formula>0</formula>
    </cfRule>
    <cfRule type="cellIs" dxfId="2107" priority="2318" operator="greaterThan">
      <formula>0</formula>
    </cfRule>
    <cfRule type="cellIs" dxfId="2106" priority="2319" operator="equal">
      <formula>0</formula>
    </cfRule>
  </conditionalFormatting>
  <conditionalFormatting sqref="DE12">
    <cfRule type="cellIs" dxfId="2105" priority="2311" operator="lessThan">
      <formula>0</formula>
    </cfRule>
    <cfRule type="cellIs" dxfId="2104" priority="2312" operator="greaterThan">
      <formula>0</formula>
    </cfRule>
    <cfRule type="cellIs" dxfId="2103" priority="2313" operator="equal">
      <formula>0</formula>
    </cfRule>
  </conditionalFormatting>
  <conditionalFormatting sqref="DE13">
    <cfRule type="cellIs" dxfId="2102" priority="2308" operator="lessThan">
      <formula>0</formula>
    </cfRule>
    <cfRule type="cellIs" dxfId="2101" priority="2309" operator="greaterThan">
      <formula>0</formula>
    </cfRule>
    <cfRule type="cellIs" dxfId="2100" priority="2310" operator="equal">
      <formula>0</formula>
    </cfRule>
  </conditionalFormatting>
  <conditionalFormatting sqref="DE294:DE295">
    <cfRule type="cellIs" dxfId="2099" priority="2290" operator="lessThan">
      <formula>0</formula>
    </cfRule>
    <cfRule type="cellIs" dxfId="2098" priority="2291" operator="greaterThan">
      <formula>0</formula>
    </cfRule>
    <cfRule type="cellIs" dxfId="2097" priority="2292" operator="equal">
      <formula>0</formula>
    </cfRule>
  </conditionalFormatting>
  <conditionalFormatting sqref="DD64">
    <cfRule type="cellIs" dxfId="2096" priority="2302" operator="lessThan">
      <formula>0</formula>
    </cfRule>
    <cfRule type="cellIs" dxfId="2095" priority="2303" operator="greaterThan">
      <formula>0</formula>
    </cfRule>
    <cfRule type="cellIs" dxfId="2094" priority="2304" operator="equal">
      <formula>0</formula>
    </cfRule>
  </conditionalFormatting>
  <conditionalFormatting sqref="DD73">
    <cfRule type="cellIs" dxfId="2093" priority="2299" operator="lessThan">
      <formula>0</formula>
    </cfRule>
    <cfRule type="cellIs" dxfId="2092" priority="2300" operator="greaterThan">
      <formula>0</formula>
    </cfRule>
    <cfRule type="cellIs" dxfId="2091" priority="2301" operator="equal">
      <formula>0</formula>
    </cfRule>
  </conditionalFormatting>
  <conditionalFormatting sqref="DD81">
    <cfRule type="cellIs" dxfId="2090" priority="2296" operator="lessThan">
      <formula>0</formula>
    </cfRule>
    <cfRule type="cellIs" dxfId="2089" priority="2297" operator="greaterThan">
      <formula>0</formula>
    </cfRule>
    <cfRule type="cellIs" dxfId="2088" priority="2298" operator="equal">
      <formula>0</formula>
    </cfRule>
  </conditionalFormatting>
  <conditionalFormatting sqref="DD88">
    <cfRule type="cellIs" dxfId="2087" priority="2293" operator="lessThan">
      <formula>0</formula>
    </cfRule>
    <cfRule type="cellIs" dxfId="2086" priority="2294" operator="greaterThan">
      <formula>0</formula>
    </cfRule>
    <cfRule type="cellIs" dxfId="2085" priority="2295" operator="equal">
      <formula>0</formula>
    </cfRule>
  </conditionalFormatting>
  <conditionalFormatting sqref="DE312:DE313">
    <cfRule type="cellIs" dxfId="2084" priority="2287" operator="equal">
      <formula>0</formula>
    </cfRule>
    <cfRule type="cellIs" dxfId="2083" priority="2288" operator="lessThan">
      <formula>0</formula>
    </cfRule>
    <cfRule type="cellIs" dxfId="2082" priority="2289" operator="greaterThan">
      <formula>0</formula>
    </cfRule>
  </conditionalFormatting>
  <conditionalFormatting sqref="DE311">
    <cfRule type="cellIs" dxfId="2081" priority="2284" operator="equal">
      <formula>0</formula>
    </cfRule>
    <cfRule type="cellIs" dxfId="2080" priority="2285" operator="lessThan">
      <formula>0</formula>
    </cfRule>
    <cfRule type="cellIs" dxfId="2079" priority="2286" operator="greaterThan">
      <formula>0</formula>
    </cfRule>
  </conditionalFormatting>
  <conditionalFormatting sqref="DE330">
    <cfRule type="cellIs" dxfId="2078" priority="2281" operator="equal">
      <formula>0</formula>
    </cfRule>
    <cfRule type="cellIs" dxfId="2077" priority="2282" operator="lessThan">
      <formula>0</formula>
    </cfRule>
    <cfRule type="cellIs" dxfId="2076" priority="2283" operator="greaterThan">
      <formula>0</formula>
    </cfRule>
  </conditionalFormatting>
  <conditionalFormatting sqref="DE330">
    <cfRule type="cellIs" dxfId="2075" priority="2278" operator="equal">
      <formula>0</formula>
    </cfRule>
    <cfRule type="cellIs" dxfId="2074" priority="2279" operator="lessThan">
      <formula>0</formula>
    </cfRule>
    <cfRule type="cellIs" dxfId="2073" priority="2280" operator="greaterThan">
      <formula>0</formula>
    </cfRule>
  </conditionalFormatting>
  <conditionalFormatting sqref="DE329">
    <cfRule type="cellIs" dxfId="2072" priority="2275" operator="equal">
      <formula>0</formula>
    </cfRule>
    <cfRule type="cellIs" dxfId="2071" priority="2276" operator="lessThan">
      <formula>0</formula>
    </cfRule>
    <cfRule type="cellIs" dxfId="2070" priority="2277" operator="greaterThan">
      <formula>0</formula>
    </cfRule>
  </conditionalFormatting>
  <conditionalFormatting sqref="DE328">
    <cfRule type="cellIs" dxfId="2069" priority="2272" operator="equal">
      <formula>0</formula>
    </cfRule>
    <cfRule type="cellIs" dxfId="2068" priority="2273" operator="lessThan">
      <formula>0</formula>
    </cfRule>
    <cfRule type="cellIs" dxfId="2067" priority="2274" operator="greaterThan">
      <formula>0</formula>
    </cfRule>
  </conditionalFormatting>
  <conditionalFormatting sqref="DF294:DF295">
    <cfRule type="cellIs" dxfId="2066" priority="2269" operator="lessThan">
      <formula>0</formula>
    </cfRule>
    <cfRule type="cellIs" dxfId="2065" priority="2270" operator="greaterThan">
      <formula>0</formula>
    </cfRule>
    <cfRule type="cellIs" dxfId="2064" priority="2271" operator="equal">
      <formula>0</formula>
    </cfRule>
  </conditionalFormatting>
  <conditionalFormatting sqref="DF312:DF313">
    <cfRule type="cellIs" dxfId="2063" priority="2266" operator="equal">
      <formula>0</formula>
    </cfRule>
    <cfRule type="cellIs" dxfId="2062" priority="2267" operator="lessThan">
      <formula>0</formula>
    </cfRule>
    <cfRule type="cellIs" dxfId="2061" priority="2268" operator="greaterThan">
      <formula>0</formula>
    </cfRule>
  </conditionalFormatting>
  <conditionalFormatting sqref="DF311">
    <cfRule type="cellIs" dxfId="2060" priority="2263" operator="equal">
      <formula>0</formula>
    </cfRule>
    <cfRule type="cellIs" dxfId="2059" priority="2264" operator="lessThan">
      <formula>0</formula>
    </cfRule>
    <cfRule type="cellIs" dxfId="2058" priority="2265" operator="greaterThan">
      <formula>0</formula>
    </cfRule>
  </conditionalFormatting>
  <conditionalFormatting sqref="DF330">
    <cfRule type="cellIs" dxfId="2057" priority="2260" operator="equal">
      <formula>0</formula>
    </cfRule>
    <cfRule type="cellIs" dxfId="2056" priority="2261" operator="lessThan">
      <formula>0</formula>
    </cfRule>
    <cfRule type="cellIs" dxfId="2055" priority="2262" operator="greaterThan">
      <formula>0</formula>
    </cfRule>
  </conditionalFormatting>
  <conditionalFormatting sqref="DF330">
    <cfRule type="cellIs" dxfId="2054" priority="2257" operator="equal">
      <formula>0</formula>
    </cfRule>
    <cfRule type="cellIs" dxfId="2053" priority="2258" operator="lessThan">
      <formula>0</formula>
    </cfRule>
    <cfRule type="cellIs" dxfId="2052" priority="2259" operator="greaterThan">
      <formula>0</formula>
    </cfRule>
  </conditionalFormatting>
  <conditionalFormatting sqref="DF329">
    <cfRule type="cellIs" dxfId="2051" priority="2254" operator="equal">
      <formula>0</formula>
    </cfRule>
    <cfRule type="cellIs" dxfId="2050" priority="2255" operator="lessThan">
      <formula>0</formula>
    </cfRule>
    <cfRule type="cellIs" dxfId="2049" priority="2256" operator="greaterThan">
      <formula>0</formula>
    </cfRule>
  </conditionalFormatting>
  <conditionalFormatting sqref="DF328">
    <cfRule type="cellIs" dxfId="2048" priority="2251" operator="equal">
      <formula>0</formula>
    </cfRule>
    <cfRule type="cellIs" dxfId="2047" priority="2252" operator="lessThan">
      <formula>0</formula>
    </cfRule>
    <cfRule type="cellIs" dxfId="2046" priority="2253" operator="greaterThan">
      <formula>0</formula>
    </cfRule>
  </conditionalFormatting>
  <conditionalFormatting sqref="DE88">
    <cfRule type="cellIs" dxfId="2045" priority="2233" operator="lessThan">
      <formula>0</formula>
    </cfRule>
    <cfRule type="cellIs" dxfId="2044" priority="2234" operator="greaterThan">
      <formula>0</formula>
    </cfRule>
    <cfRule type="cellIs" dxfId="2043" priority="2235" operator="equal">
      <formula>0</formula>
    </cfRule>
  </conditionalFormatting>
  <conditionalFormatting sqref="DE64">
    <cfRule type="cellIs" dxfId="2042" priority="2242" operator="lessThan">
      <formula>0</formula>
    </cfRule>
    <cfRule type="cellIs" dxfId="2041" priority="2243" operator="greaterThan">
      <formula>0</formula>
    </cfRule>
    <cfRule type="cellIs" dxfId="2040" priority="2244" operator="equal">
      <formula>0</formula>
    </cfRule>
  </conditionalFormatting>
  <conditionalFormatting sqref="DE73">
    <cfRule type="cellIs" dxfId="2039" priority="2239" operator="lessThan">
      <formula>0</formula>
    </cfRule>
    <cfRule type="cellIs" dxfId="2038" priority="2240" operator="greaterThan">
      <formula>0</formula>
    </cfRule>
    <cfRule type="cellIs" dxfId="2037" priority="2241" operator="equal">
      <formula>0</formula>
    </cfRule>
  </conditionalFormatting>
  <conditionalFormatting sqref="DE81">
    <cfRule type="cellIs" dxfId="2036" priority="2236" operator="lessThan">
      <formula>0</formula>
    </cfRule>
    <cfRule type="cellIs" dxfId="2035" priority="2237" operator="greaterThan">
      <formula>0</formula>
    </cfRule>
    <cfRule type="cellIs" dxfId="2034" priority="2238" operator="equal">
      <formula>0</formula>
    </cfRule>
  </conditionalFormatting>
  <conditionalFormatting sqref="DF13">
    <cfRule type="cellIs" dxfId="2033" priority="2224" operator="lessThan">
      <formula>0</formula>
    </cfRule>
    <cfRule type="cellIs" dxfId="2032" priority="2225" operator="greaterThan">
      <formula>0</formula>
    </cfRule>
    <cfRule type="cellIs" dxfId="2031" priority="2226" operator="equal">
      <formula>0</formula>
    </cfRule>
  </conditionalFormatting>
  <conditionalFormatting sqref="DF12">
    <cfRule type="cellIs" dxfId="2030" priority="2230" operator="lessThan">
      <formula>0</formula>
    </cfRule>
    <cfRule type="cellIs" dxfId="2029" priority="2231" operator="greaterThan">
      <formula>0</formula>
    </cfRule>
    <cfRule type="cellIs" dxfId="2028" priority="2232" operator="equal">
      <formula>0</formula>
    </cfRule>
  </conditionalFormatting>
  <conditionalFormatting sqref="DF12">
    <cfRule type="cellIs" dxfId="2027" priority="2227" operator="lessThan">
      <formula>0</formula>
    </cfRule>
    <cfRule type="cellIs" dxfId="2026" priority="2228" operator="greaterThan">
      <formula>0</formula>
    </cfRule>
    <cfRule type="cellIs" dxfId="2025" priority="2229" operator="equal">
      <formula>0</formula>
    </cfRule>
  </conditionalFormatting>
  <conditionalFormatting sqref="DG294:DG295">
    <cfRule type="cellIs" dxfId="2024" priority="2221" operator="lessThan">
      <formula>0</formula>
    </cfRule>
    <cfRule type="cellIs" dxfId="2023" priority="2222" operator="greaterThan">
      <formula>0</formula>
    </cfRule>
    <cfRule type="cellIs" dxfId="2022" priority="2223" operator="equal">
      <formula>0</formula>
    </cfRule>
  </conditionalFormatting>
  <conditionalFormatting sqref="DG330">
    <cfRule type="cellIs" dxfId="2021" priority="2218" operator="equal">
      <formula>0</formula>
    </cfRule>
    <cfRule type="cellIs" dxfId="2020" priority="2219" operator="lessThan">
      <formula>0</formula>
    </cfRule>
    <cfRule type="cellIs" dxfId="2019" priority="2220" operator="greaterThan">
      <formula>0</formula>
    </cfRule>
  </conditionalFormatting>
  <conditionalFormatting sqref="DG330">
    <cfRule type="cellIs" dxfId="2018" priority="2215" operator="equal">
      <formula>0</formula>
    </cfRule>
    <cfRule type="cellIs" dxfId="2017" priority="2216" operator="lessThan">
      <formula>0</formula>
    </cfRule>
    <cfRule type="cellIs" dxfId="2016" priority="2217" operator="greaterThan">
      <formula>0</formula>
    </cfRule>
  </conditionalFormatting>
  <conditionalFormatting sqref="DG329">
    <cfRule type="cellIs" dxfId="2015" priority="2212" operator="equal">
      <formula>0</formula>
    </cfRule>
    <cfRule type="cellIs" dxfId="2014" priority="2213" operator="lessThan">
      <formula>0</formula>
    </cfRule>
    <cfRule type="cellIs" dxfId="2013" priority="2214" operator="greaterThan">
      <formula>0</formula>
    </cfRule>
  </conditionalFormatting>
  <conditionalFormatting sqref="DG328">
    <cfRule type="cellIs" dxfId="2012" priority="2209" operator="equal">
      <formula>0</formula>
    </cfRule>
    <cfRule type="cellIs" dxfId="2011" priority="2210" operator="lessThan">
      <formula>0</formula>
    </cfRule>
    <cfRule type="cellIs" dxfId="2010" priority="2211" operator="greaterThan">
      <formula>0</formula>
    </cfRule>
  </conditionalFormatting>
  <conditionalFormatting sqref="DF64">
    <cfRule type="cellIs" dxfId="2009" priority="2203" operator="lessThan">
      <formula>0</formula>
    </cfRule>
    <cfRule type="cellIs" dxfId="2008" priority="2204" operator="greaterThan">
      <formula>0</formula>
    </cfRule>
    <cfRule type="cellIs" dxfId="2007" priority="2205" operator="equal">
      <formula>0</formula>
    </cfRule>
  </conditionalFormatting>
  <conditionalFormatting sqref="DF73">
    <cfRule type="cellIs" dxfId="2006" priority="2200" operator="lessThan">
      <formula>0</formula>
    </cfRule>
    <cfRule type="cellIs" dxfId="2005" priority="2201" operator="greaterThan">
      <formula>0</formula>
    </cfRule>
    <cfRule type="cellIs" dxfId="2004" priority="2202" operator="equal">
      <formula>0</formula>
    </cfRule>
  </conditionalFormatting>
  <conditionalFormatting sqref="DF88">
    <cfRule type="cellIs" dxfId="2003" priority="2194" operator="lessThan">
      <formula>0</formula>
    </cfRule>
    <cfRule type="cellIs" dxfId="2002" priority="2195" operator="greaterThan">
      <formula>0</formula>
    </cfRule>
    <cfRule type="cellIs" dxfId="2001" priority="2196" operator="equal">
      <formula>0</formula>
    </cfRule>
  </conditionalFormatting>
  <conditionalFormatting sqref="DF81">
    <cfRule type="cellIs" dxfId="2000" priority="2197" operator="lessThan">
      <formula>0</formula>
    </cfRule>
    <cfRule type="cellIs" dxfId="1999" priority="2198" operator="greaterThan">
      <formula>0</formula>
    </cfRule>
    <cfRule type="cellIs" dxfId="1998" priority="2199" operator="equal">
      <formula>0</formula>
    </cfRule>
  </conditionalFormatting>
  <conditionalFormatting sqref="DG12:DH12">
    <cfRule type="cellIs" dxfId="1997" priority="2151" operator="lessThan">
      <formula>0</formula>
    </cfRule>
    <cfRule type="cellIs" dxfId="1996" priority="2152" operator="greaterThan">
      <formula>0</formula>
    </cfRule>
    <cfRule type="cellIs" dxfId="1995" priority="2153" operator="equal">
      <formula>0</formula>
    </cfRule>
  </conditionalFormatting>
  <conditionalFormatting sqref="DG13:DH13">
    <cfRule type="cellIs" dxfId="1994" priority="2145" operator="lessThan">
      <formula>0</formula>
    </cfRule>
    <cfRule type="cellIs" dxfId="1993" priority="2146" operator="greaterThan">
      <formula>0</formula>
    </cfRule>
    <cfRule type="cellIs" dxfId="1992" priority="2147" operator="equal">
      <formula>0</formula>
    </cfRule>
  </conditionalFormatting>
  <conditionalFormatting sqref="DG12:DH12">
    <cfRule type="cellIs" dxfId="1991" priority="2148" operator="lessThan">
      <formula>0</formula>
    </cfRule>
    <cfRule type="cellIs" dxfId="1990" priority="2149" operator="greaterThan">
      <formula>0</formula>
    </cfRule>
    <cfRule type="cellIs" dxfId="1989" priority="2150" operator="equal">
      <formula>0</formula>
    </cfRule>
  </conditionalFormatting>
  <conditionalFormatting sqref="DG312:DG313">
    <cfRule type="cellIs" dxfId="1988" priority="2142" operator="equal">
      <formula>0</formula>
    </cfRule>
    <cfRule type="cellIs" dxfId="1987" priority="2143" operator="lessThan">
      <formula>0</formula>
    </cfRule>
    <cfRule type="cellIs" dxfId="1986" priority="2144" operator="greaterThan">
      <formula>0</formula>
    </cfRule>
  </conditionalFormatting>
  <conditionalFormatting sqref="DG311">
    <cfRule type="cellIs" dxfId="1985" priority="2139" operator="equal">
      <formula>0</formula>
    </cfRule>
    <cfRule type="cellIs" dxfId="1984" priority="2140" operator="lessThan">
      <formula>0</formula>
    </cfRule>
    <cfRule type="cellIs" dxfId="1983" priority="2141" operator="greaterThan">
      <formula>0</formula>
    </cfRule>
  </conditionalFormatting>
  <conditionalFormatting sqref="DH312:DH313">
    <cfRule type="cellIs" dxfId="1982" priority="2136" operator="equal">
      <formula>0</formula>
    </cfRule>
    <cfRule type="cellIs" dxfId="1981" priority="2137" operator="lessThan">
      <formula>0</formula>
    </cfRule>
    <cfRule type="cellIs" dxfId="1980" priority="2138" operator="greaterThan">
      <formula>0</formula>
    </cfRule>
  </conditionalFormatting>
  <conditionalFormatting sqref="DH311">
    <cfRule type="cellIs" dxfId="1979" priority="2133" operator="equal">
      <formula>0</formula>
    </cfRule>
    <cfRule type="cellIs" dxfId="1978" priority="2134" operator="lessThan">
      <formula>0</formula>
    </cfRule>
    <cfRule type="cellIs" dxfId="1977" priority="2135" operator="greaterThan">
      <formula>0</formula>
    </cfRule>
  </conditionalFormatting>
  <conditionalFormatting sqref="DH328">
    <cfRule type="cellIs" dxfId="1976" priority="2121" operator="equal">
      <formula>0</formula>
    </cfRule>
    <cfRule type="cellIs" dxfId="1975" priority="2122" operator="lessThan">
      <formula>0</formula>
    </cfRule>
    <cfRule type="cellIs" dxfId="1974" priority="2123" operator="greaterThan">
      <formula>0</formula>
    </cfRule>
  </conditionalFormatting>
  <conditionalFormatting sqref="DH330">
    <cfRule type="cellIs" dxfId="1973" priority="2130" operator="equal">
      <formula>0</formula>
    </cfRule>
    <cfRule type="cellIs" dxfId="1972" priority="2131" operator="lessThan">
      <formula>0</formula>
    </cfRule>
    <cfRule type="cellIs" dxfId="1971" priority="2132" operator="greaterThan">
      <formula>0</formula>
    </cfRule>
  </conditionalFormatting>
  <conditionalFormatting sqref="DH330">
    <cfRule type="cellIs" dxfId="1970" priority="2127" operator="equal">
      <formula>0</formula>
    </cfRule>
    <cfRule type="cellIs" dxfId="1969" priority="2128" operator="lessThan">
      <formula>0</formula>
    </cfRule>
    <cfRule type="cellIs" dxfId="1968" priority="2129" operator="greaterThan">
      <formula>0</formula>
    </cfRule>
  </conditionalFormatting>
  <conditionalFormatting sqref="DH329">
    <cfRule type="cellIs" dxfId="1967" priority="2124" operator="equal">
      <formula>0</formula>
    </cfRule>
    <cfRule type="cellIs" dxfId="1966" priority="2125" operator="lessThan">
      <formula>0</formula>
    </cfRule>
    <cfRule type="cellIs" dxfId="1965" priority="2126" operator="greaterThan">
      <formula>0</formula>
    </cfRule>
  </conditionalFormatting>
  <conditionalFormatting sqref="DH294:DH295">
    <cfRule type="cellIs" dxfId="1964" priority="2118" operator="lessThan">
      <formula>0</formula>
    </cfRule>
    <cfRule type="cellIs" dxfId="1963" priority="2119" operator="greaterThan">
      <formula>0</formula>
    </cfRule>
    <cfRule type="cellIs" dxfId="1962" priority="2120" operator="equal">
      <formula>0</formula>
    </cfRule>
  </conditionalFormatting>
  <conditionalFormatting sqref="DG64">
    <cfRule type="cellIs" dxfId="1961" priority="2112" operator="lessThan">
      <formula>0</formula>
    </cfRule>
    <cfRule type="cellIs" dxfId="1960" priority="2113" operator="greaterThan">
      <formula>0</formula>
    </cfRule>
    <cfRule type="cellIs" dxfId="1959" priority="2114" operator="equal">
      <formula>0</formula>
    </cfRule>
  </conditionalFormatting>
  <conditionalFormatting sqref="DG73">
    <cfRule type="cellIs" dxfId="1958" priority="2109" operator="lessThan">
      <formula>0</formula>
    </cfRule>
    <cfRule type="cellIs" dxfId="1957" priority="2110" operator="greaterThan">
      <formula>0</formula>
    </cfRule>
    <cfRule type="cellIs" dxfId="1956" priority="2111" operator="equal">
      <formula>0</formula>
    </cfRule>
  </conditionalFormatting>
  <conditionalFormatting sqref="DG88">
    <cfRule type="cellIs" dxfId="1955" priority="2103" operator="lessThan">
      <formula>0</formula>
    </cfRule>
    <cfRule type="cellIs" dxfId="1954" priority="2104" operator="greaterThan">
      <formula>0</formula>
    </cfRule>
    <cfRule type="cellIs" dxfId="1953" priority="2105" operator="equal">
      <formula>0</formula>
    </cfRule>
  </conditionalFormatting>
  <conditionalFormatting sqref="DG81">
    <cfRule type="cellIs" dxfId="1952" priority="2106" operator="lessThan">
      <formula>0</formula>
    </cfRule>
    <cfRule type="cellIs" dxfId="1951" priority="2107" operator="greaterThan">
      <formula>0</formula>
    </cfRule>
    <cfRule type="cellIs" dxfId="1950" priority="2108" operator="equal">
      <formula>0</formula>
    </cfRule>
  </conditionalFormatting>
  <conditionalFormatting sqref="DI13">
    <cfRule type="cellIs" dxfId="1949" priority="2094" operator="lessThan">
      <formula>0</formula>
    </cfRule>
    <cfRule type="cellIs" dxfId="1948" priority="2095" operator="greaterThan">
      <formula>0</formula>
    </cfRule>
    <cfRule type="cellIs" dxfId="1947" priority="2096" operator="equal">
      <formula>0</formula>
    </cfRule>
  </conditionalFormatting>
  <conditionalFormatting sqref="DI12">
    <cfRule type="cellIs" dxfId="1946" priority="2100" operator="lessThan">
      <formula>0</formula>
    </cfRule>
    <cfRule type="cellIs" dxfId="1945" priority="2101" operator="greaterThan">
      <formula>0</formula>
    </cfRule>
    <cfRule type="cellIs" dxfId="1944" priority="2102" operator="equal">
      <formula>0</formula>
    </cfRule>
  </conditionalFormatting>
  <conditionalFormatting sqref="DI12">
    <cfRule type="cellIs" dxfId="1943" priority="2097" operator="lessThan">
      <formula>0</formula>
    </cfRule>
    <cfRule type="cellIs" dxfId="1942" priority="2098" operator="greaterThan">
      <formula>0</formula>
    </cfRule>
    <cfRule type="cellIs" dxfId="1941" priority="2099" operator="equal">
      <formula>0</formula>
    </cfRule>
  </conditionalFormatting>
  <conditionalFormatting sqref="DH64">
    <cfRule type="cellIs" dxfId="1940" priority="2088" operator="lessThan">
      <formula>0</formula>
    </cfRule>
    <cfRule type="cellIs" dxfId="1939" priority="2089" operator="greaterThan">
      <formula>0</formula>
    </cfRule>
    <cfRule type="cellIs" dxfId="1938" priority="2090" operator="equal">
      <formula>0</formula>
    </cfRule>
  </conditionalFormatting>
  <conditionalFormatting sqref="DH73">
    <cfRule type="cellIs" dxfId="1937" priority="2085" operator="lessThan">
      <formula>0</formula>
    </cfRule>
    <cfRule type="cellIs" dxfId="1936" priority="2086" operator="greaterThan">
      <formula>0</formula>
    </cfRule>
    <cfRule type="cellIs" dxfId="1935" priority="2087" operator="equal">
      <formula>0</formula>
    </cfRule>
  </conditionalFormatting>
  <conditionalFormatting sqref="DI294:DI295">
    <cfRule type="cellIs" dxfId="1934" priority="2076" operator="lessThan">
      <formula>0</formula>
    </cfRule>
    <cfRule type="cellIs" dxfId="1933" priority="2077" operator="greaterThan">
      <formula>0</formula>
    </cfRule>
    <cfRule type="cellIs" dxfId="1932" priority="2078" operator="equal">
      <formula>0</formula>
    </cfRule>
  </conditionalFormatting>
  <conditionalFormatting sqref="DH88">
    <cfRule type="cellIs" dxfId="1931" priority="2079" operator="lessThan">
      <formula>0</formula>
    </cfRule>
    <cfRule type="cellIs" dxfId="1930" priority="2080" operator="greaterThan">
      <formula>0</formula>
    </cfRule>
    <cfRule type="cellIs" dxfId="1929" priority="2081" operator="equal">
      <formula>0</formula>
    </cfRule>
  </conditionalFormatting>
  <conditionalFormatting sqref="DH81">
    <cfRule type="cellIs" dxfId="1928" priority="2082" operator="lessThan">
      <formula>0</formula>
    </cfRule>
    <cfRule type="cellIs" dxfId="1927" priority="2083" operator="greaterThan">
      <formula>0</formula>
    </cfRule>
    <cfRule type="cellIs" dxfId="1926" priority="2084" operator="equal">
      <formula>0</formula>
    </cfRule>
  </conditionalFormatting>
  <conditionalFormatting sqref="DI312:DI313">
    <cfRule type="cellIs" dxfId="1925" priority="2073" operator="equal">
      <formula>0</formula>
    </cfRule>
    <cfRule type="cellIs" dxfId="1924" priority="2074" operator="lessThan">
      <formula>0</formula>
    </cfRule>
    <cfRule type="cellIs" dxfId="1923" priority="2075" operator="greaterThan">
      <formula>0</formula>
    </cfRule>
  </conditionalFormatting>
  <conditionalFormatting sqref="DI311">
    <cfRule type="cellIs" dxfId="1922" priority="2070" operator="equal">
      <formula>0</formula>
    </cfRule>
    <cfRule type="cellIs" dxfId="1921" priority="2071" operator="lessThan">
      <formula>0</formula>
    </cfRule>
    <cfRule type="cellIs" dxfId="1920" priority="2072" operator="greaterThan">
      <formula>0</formula>
    </cfRule>
  </conditionalFormatting>
  <conditionalFormatting sqref="DI328">
    <cfRule type="cellIs" dxfId="1919" priority="2058" operator="equal">
      <formula>0</formula>
    </cfRule>
    <cfRule type="cellIs" dxfId="1918" priority="2059" operator="lessThan">
      <formula>0</formula>
    </cfRule>
    <cfRule type="cellIs" dxfId="1917" priority="2060" operator="greaterThan">
      <formula>0</formula>
    </cfRule>
  </conditionalFormatting>
  <conditionalFormatting sqref="DI330">
    <cfRule type="cellIs" dxfId="1916" priority="2067" operator="equal">
      <formula>0</formula>
    </cfRule>
    <cfRule type="cellIs" dxfId="1915" priority="2068" operator="lessThan">
      <formula>0</formula>
    </cfRule>
    <cfRule type="cellIs" dxfId="1914" priority="2069" operator="greaterThan">
      <formula>0</formula>
    </cfRule>
  </conditionalFormatting>
  <conditionalFormatting sqref="DI330">
    <cfRule type="cellIs" dxfId="1913" priority="2064" operator="equal">
      <formula>0</formula>
    </cfRule>
    <cfRule type="cellIs" dxfId="1912" priority="2065" operator="lessThan">
      <formula>0</formula>
    </cfRule>
    <cfRule type="cellIs" dxfId="1911" priority="2066" operator="greaterThan">
      <formula>0</formula>
    </cfRule>
  </conditionalFormatting>
  <conditionalFormatting sqref="DI329">
    <cfRule type="cellIs" dxfId="1910" priority="2061" operator="equal">
      <formula>0</formula>
    </cfRule>
    <cfRule type="cellIs" dxfId="1909" priority="2062" operator="lessThan">
      <formula>0</formula>
    </cfRule>
    <cfRule type="cellIs" dxfId="1908" priority="2063" operator="greaterThan">
      <formula>0</formula>
    </cfRule>
  </conditionalFormatting>
  <conditionalFormatting sqref="DJ13">
    <cfRule type="cellIs" dxfId="1907" priority="2049" operator="lessThan">
      <formula>0</formula>
    </cfRule>
    <cfRule type="cellIs" dxfId="1906" priority="2050" operator="greaterThan">
      <formula>0</formula>
    </cfRule>
    <cfRule type="cellIs" dxfId="1905" priority="2051" operator="equal">
      <formula>0</formula>
    </cfRule>
  </conditionalFormatting>
  <conditionalFormatting sqref="DJ12">
    <cfRule type="cellIs" dxfId="1904" priority="2055" operator="lessThan">
      <formula>0</formula>
    </cfRule>
    <cfRule type="cellIs" dxfId="1903" priority="2056" operator="greaterThan">
      <formula>0</formula>
    </cfRule>
    <cfRule type="cellIs" dxfId="1902" priority="2057" operator="equal">
      <formula>0</formula>
    </cfRule>
  </conditionalFormatting>
  <conditionalFormatting sqref="DJ12">
    <cfRule type="cellIs" dxfId="1901" priority="2052" operator="lessThan">
      <formula>0</formula>
    </cfRule>
    <cfRule type="cellIs" dxfId="1900" priority="2053" operator="greaterThan">
      <formula>0</formula>
    </cfRule>
    <cfRule type="cellIs" dxfId="1899" priority="2054" operator="equal">
      <formula>0</formula>
    </cfRule>
  </conditionalFormatting>
  <conditionalFormatting sqref="DI64">
    <cfRule type="cellIs" dxfId="1898" priority="2043" operator="lessThan">
      <formula>0</formula>
    </cfRule>
    <cfRule type="cellIs" dxfId="1897" priority="2044" operator="greaterThan">
      <formula>0</formula>
    </cfRule>
    <cfRule type="cellIs" dxfId="1896" priority="2045" operator="equal">
      <formula>0</formula>
    </cfRule>
  </conditionalFormatting>
  <conditionalFormatting sqref="DI73">
    <cfRule type="cellIs" dxfId="1895" priority="2040" operator="lessThan">
      <formula>0</formula>
    </cfRule>
    <cfRule type="cellIs" dxfId="1894" priority="2041" operator="greaterThan">
      <formula>0</formula>
    </cfRule>
    <cfRule type="cellIs" dxfId="1893" priority="2042" operator="equal">
      <formula>0</formula>
    </cfRule>
  </conditionalFormatting>
  <conditionalFormatting sqref="DI88">
    <cfRule type="cellIs" dxfId="1892" priority="2034" operator="lessThan">
      <formula>0</formula>
    </cfRule>
    <cfRule type="cellIs" dxfId="1891" priority="2035" operator="greaterThan">
      <formula>0</formula>
    </cfRule>
    <cfRule type="cellIs" dxfId="1890" priority="2036" operator="equal">
      <formula>0</formula>
    </cfRule>
  </conditionalFormatting>
  <conditionalFormatting sqref="DI81">
    <cfRule type="cellIs" dxfId="1889" priority="2037" operator="lessThan">
      <formula>0</formula>
    </cfRule>
    <cfRule type="cellIs" dxfId="1888" priority="2038" operator="greaterThan">
      <formula>0</formula>
    </cfRule>
    <cfRule type="cellIs" dxfId="1887" priority="2039" operator="equal">
      <formula>0</formula>
    </cfRule>
  </conditionalFormatting>
  <conditionalFormatting sqref="CY150">
    <cfRule type="cellIs" dxfId="1886" priority="2031" operator="lessThan">
      <formula>0</formula>
    </cfRule>
    <cfRule type="cellIs" dxfId="1885" priority="2032" operator="greaterThan">
      <formula>0</formula>
    </cfRule>
    <cfRule type="cellIs" dxfId="1884" priority="2033" operator="equal">
      <formula>0</formula>
    </cfRule>
  </conditionalFormatting>
  <conditionalFormatting sqref="CY161">
    <cfRule type="cellIs" dxfId="1883" priority="2022" operator="lessThan">
      <formula>0</formula>
    </cfRule>
    <cfRule type="cellIs" dxfId="1882" priority="2023" operator="greaterThan">
      <formula>0</formula>
    </cfRule>
    <cfRule type="cellIs" dxfId="1881" priority="2024" operator="equal">
      <formula>0</formula>
    </cfRule>
  </conditionalFormatting>
  <conditionalFormatting sqref="CY132">
    <cfRule type="cellIs" dxfId="1880" priority="2028" operator="lessThan">
      <formula>0</formula>
    </cfRule>
    <cfRule type="cellIs" dxfId="1879" priority="2029" operator="greaterThan">
      <formula>0</formula>
    </cfRule>
    <cfRule type="cellIs" dxfId="1878" priority="2030" operator="equal">
      <formula>0</formula>
    </cfRule>
  </conditionalFormatting>
  <conditionalFormatting sqref="CY139">
    <cfRule type="cellIs" dxfId="1877" priority="2025" operator="lessThan">
      <formula>0</formula>
    </cfRule>
    <cfRule type="cellIs" dxfId="1876" priority="2026" operator="greaterThan">
      <formula>0</formula>
    </cfRule>
    <cfRule type="cellIs" dxfId="1875" priority="2027" operator="equal">
      <formula>0</formula>
    </cfRule>
  </conditionalFormatting>
  <conditionalFormatting sqref="CY179">
    <cfRule type="cellIs" dxfId="1874" priority="2016" operator="lessThan">
      <formula>0</formula>
    </cfRule>
    <cfRule type="cellIs" dxfId="1873" priority="2017" operator="greaterThan">
      <formula>0</formula>
    </cfRule>
    <cfRule type="cellIs" dxfId="1872" priority="2018" operator="equal">
      <formula>0</formula>
    </cfRule>
  </conditionalFormatting>
  <conditionalFormatting sqref="CY170">
    <cfRule type="cellIs" dxfId="1871" priority="2019" operator="lessThan">
      <formula>0</formula>
    </cfRule>
    <cfRule type="cellIs" dxfId="1870" priority="2020" operator="greaterThan">
      <formula>0</formula>
    </cfRule>
    <cfRule type="cellIs" dxfId="1869" priority="2021" operator="equal">
      <formula>0</formula>
    </cfRule>
  </conditionalFormatting>
  <conditionalFormatting sqref="CY195">
    <cfRule type="cellIs" dxfId="1868" priority="2013" operator="lessThan">
      <formula>0</formula>
    </cfRule>
    <cfRule type="cellIs" dxfId="1867" priority="2014" operator="greaterThan">
      <formula>0</formula>
    </cfRule>
    <cfRule type="cellIs" dxfId="1866" priority="2015" operator="equal">
      <formula>0</formula>
    </cfRule>
  </conditionalFormatting>
  <conditionalFormatting sqref="CY196:CY201">
    <cfRule type="cellIs" dxfId="1865" priority="2010" operator="lessThan">
      <formula>0</formula>
    </cfRule>
    <cfRule type="cellIs" dxfId="1864" priority="2011" operator="greaterThan">
      <formula>0</formula>
    </cfRule>
    <cfRule type="cellIs" dxfId="1863" priority="2012" operator="equal">
      <formula>0</formula>
    </cfRule>
  </conditionalFormatting>
  <conditionalFormatting sqref="CY217">
    <cfRule type="cellIs" dxfId="1862" priority="2007" operator="lessThan">
      <formula>0</formula>
    </cfRule>
    <cfRule type="cellIs" dxfId="1861" priority="2008" operator="greaterThan">
      <formula>0</formula>
    </cfRule>
    <cfRule type="cellIs" dxfId="1860" priority="2009" operator="equal">
      <formula>0</formula>
    </cfRule>
  </conditionalFormatting>
  <conditionalFormatting sqref="CY225">
    <cfRule type="cellIs" dxfId="1859" priority="2004" operator="lessThan">
      <formula>0</formula>
    </cfRule>
    <cfRule type="cellIs" dxfId="1858" priority="2005" operator="greaterThan">
      <formula>0</formula>
    </cfRule>
    <cfRule type="cellIs" dxfId="1857" priority="2006" operator="equal">
      <formula>0</formula>
    </cfRule>
  </conditionalFormatting>
  <conditionalFormatting sqref="CY233">
    <cfRule type="cellIs" dxfId="1856" priority="2001" operator="lessThan">
      <formula>0</formula>
    </cfRule>
    <cfRule type="cellIs" dxfId="1855" priority="2002" operator="greaterThan">
      <formula>0</formula>
    </cfRule>
    <cfRule type="cellIs" dxfId="1854" priority="2003" operator="equal">
      <formula>0</formula>
    </cfRule>
  </conditionalFormatting>
  <conditionalFormatting sqref="CY241">
    <cfRule type="cellIs" dxfId="1853" priority="1998" operator="lessThan">
      <formula>0</formula>
    </cfRule>
    <cfRule type="cellIs" dxfId="1852" priority="1999" operator="greaterThan">
      <formula>0</formula>
    </cfRule>
    <cfRule type="cellIs" dxfId="1851" priority="2000" operator="equal">
      <formula>0</formula>
    </cfRule>
  </conditionalFormatting>
  <conditionalFormatting sqref="CY249">
    <cfRule type="cellIs" dxfId="1850" priority="1996" operator="lessThan">
      <formula>0</formula>
    </cfRule>
    <cfRule type="cellIs" dxfId="1849" priority="1997" operator="equal">
      <formula>0</formula>
    </cfRule>
  </conditionalFormatting>
  <conditionalFormatting sqref="CY274">
    <cfRule type="cellIs" dxfId="1848" priority="1994" operator="greaterThan">
      <formula>0</formula>
    </cfRule>
    <cfRule type="cellIs" dxfId="1847" priority="1995" operator="equal">
      <formula>0</formula>
    </cfRule>
  </conditionalFormatting>
  <conditionalFormatting sqref="DJ294:DJ295">
    <cfRule type="cellIs" dxfId="1846" priority="1991" operator="lessThan">
      <formula>0</formula>
    </cfRule>
    <cfRule type="cellIs" dxfId="1845" priority="1992" operator="greaterThan">
      <formula>0</formula>
    </cfRule>
    <cfRule type="cellIs" dxfId="1844" priority="1993" operator="equal">
      <formula>0</formula>
    </cfRule>
  </conditionalFormatting>
  <conditionalFormatting sqref="DJ312:DJ313">
    <cfRule type="cellIs" dxfId="1843" priority="1988" operator="equal">
      <formula>0</formula>
    </cfRule>
    <cfRule type="cellIs" dxfId="1842" priority="1989" operator="lessThan">
      <formula>0</formula>
    </cfRule>
    <cfRule type="cellIs" dxfId="1841" priority="1990" operator="greaterThan">
      <formula>0</formula>
    </cfRule>
  </conditionalFormatting>
  <conditionalFormatting sqref="DJ311">
    <cfRule type="cellIs" dxfId="1840" priority="1985" operator="equal">
      <formula>0</formula>
    </cfRule>
    <cfRule type="cellIs" dxfId="1839" priority="1986" operator="lessThan">
      <formula>0</formula>
    </cfRule>
    <cfRule type="cellIs" dxfId="1838" priority="1987" operator="greaterThan">
      <formula>0</formula>
    </cfRule>
  </conditionalFormatting>
  <conditionalFormatting sqref="DJ328">
    <cfRule type="cellIs" dxfId="1837" priority="1973" operator="equal">
      <formula>0</formula>
    </cfRule>
    <cfRule type="cellIs" dxfId="1836" priority="1974" operator="lessThan">
      <formula>0</formula>
    </cfRule>
    <cfRule type="cellIs" dxfId="1835" priority="1975" operator="greaterThan">
      <formula>0</formula>
    </cfRule>
  </conditionalFormatting>
  <conditionalFormatting sqref="DJ330">
    <cfRule type="cellIs" dxfId="1834" priority="1982" operator="equal">
      <formula>0</formula>
    </cfRule>
    <cfRule type="cellIs" dxfId="1833" priority="1983" operator="lessThan">
      <formula>0</formula>
    </cfRule>
    <cfRule type="cellIs" dxfId="1832" priority="1984" operator="greaterThan">
      <formula>0</formula>
    </cfRule>
  </conditionalFormatting>
  <conditionalFormatting sqref="DJ330">
    <cfRule type="cellIs" dxfId="1831" priority="1979" operator="equal">
      <formula>0</formula>
    </cfRule>
    <cfRule type="cellIs" dxfId="1830" priority="1980" operator="lessThan">
      <formula>0</formula>
    </cfRule>
    <cfRule type="cellIs" dxfId="1829" priority="1981" operator="greaterThan">
      <formula>0</formula>
    </cfRule>
  </conditionalFormatting>
  <conditionalFormatting sqref="DJ329">
    <cfRule type="cellIs" dxfId="1828" priority="1976" operator="equal">
      <formula>0</formula>
    </cfRule>
    <cfRule type="cellIs" dxfId="1827" priority="1977" operator="lessThan">
      <formula>0</formula>
    </cfRule>
    <cfRule type="cellIs" dxfId="1826" priority="1978" operator="greaterThan">
      <formula>0</formula>
    </cfRule>
  </conditionalFormatting>
  <conditionalFormatting sqref="DK13">
    <cfRule type="cellIs" dxfId="1825" priority="1964" operator="lessThan">
      <formula>0</formula>
    </cfRule>
    <cfRule type="cellIs" dxfId="1824" priority="1965" operator="greaterThan">
      <formula>0</formula>
    </cfRule>
    <cfRule type="cellIs" dxfId="1823" priority="1966" operator="equal">
      <formula>0</formula>
    </cfRule>
  </conditionalFormatting>
  <conditionalFormatting sqref="DK12">
    <cfRule type="cellIs" dxfId="1822" priority="1970" operator="lessThan">
      <formula>0</formula>
    </cfRule>
    <cfRule type="cellIs" dxfId="1821" priority="1971" operator="greaterThan">
      <formula>0</formula>
    </cfRule>
    <cfRule type="cellIs" dxfId="1820" priority="1972" operator="equal">
      <formula>0</formula>
    </cfRule>
  </conditionalFormatting>
  <conditionalFormatting sqref="DK12">
    <cfRule type="cellIs" dxfId="1819" priority="1967" operator="lessThan">
      <formula>0</formula>
    </cfRule>
    <cfRule type="cellIs" dxfId="1818" priority="1968" operator="greaterThan">
      <formula>0</formula>
    </cfRule>
    <cfRule type="cellIs" dxfId="1817" priority="1969" operator="equal">
      <formula>0</formula>
    </cfRule>
  </conditionalFormatting>
  <conditionalFormatting sqref="DJ64">
    <cfRule type="cellIs" dxfId="1816" priority="1958" operator="lessThan">
      <formula>0</formula>
    </cfRule>
    <cfRule type="cellIs" dxfId="1815" priority="1959" operator="greaterThan">
      <formula>0</formula>
    </cfRule>
    <cfRule type="cellIs" dxfId="1814" priority="1960" operator="equal">
      <formula>0</formula>
    </cfRule>
  </conditionalFormatting>
  <conditionalFormatting sqref="DJ73">
    <cfRule type="cellIs" dxfId="1813" priority="1955" operator="lessThan">
      <formula>0</formula>
    </cfRule>
    <cfRule type="cellIs" dxfId="1812" priority="1956" operator="greaterThan">
      <formula>0</formula>
    </cfRule>
    <cfRule type="cellIs" dxfId="1811" priority="1957" operator="equal">
      <formula>0</formula>
    </cfRule>
  </conditionalFormatting>
  <conditionalFormatting sqref="DJ88">
    <cfRule type="cellIs" dxfId="1810" priority="1949" operator="lessThan">
      <formula>0</formula>
    </cfRule>
    <cfRule type="cellIs" dxfId="1809" priority="1950" operator="greaterThan">
      <formula>0</formula>
    </cfRule>
    <cfRule type="cellIs" dxfId="1808" priority="1951" operator="equal">
      <formula>0</formula>
    </cfRule>
  </conditionalFormatting>
  <conditionalFormatting sqref="DJ81">
    <cfRule type="cellIs" dxfId="1807" priority="1952" operator="lessThan">
      <formula>0</formula>
    </cfRule>
    <cfRule type="cellIs" dxfId="1806" priority="1953" operator="greaterThan">
      <formula>0</formula>
    </cfRule>
    <cfRule type="cellIs" dxfId="1805" priority="1954" operator="equal">
      <formula>0</formula>
    </cfRule>
  </conditionalFormatting>
  <conditionalFormatting sqref="DK294:DK295">
    <cfRule type="cellIs" dxfId="1804" priority="1946" operator="lessThan">
      <formula>0</formula>
    </cfRule>
    <cfRule type="cellIs" dxfId="1803" priority="1947" operator="greaterThan">
      <formula>0</formula>
    </cfRule>
    <cfRule type="cellIs" dxfId="1802" priority="1948" operator="equal">
      <formula>0</formula>
    </cfRule>
  </conditionalFormatting>
  <conditionalFormatting sqref="DK312:DK313">
    <cfRule type="cellIs" dxfId="1801" priority="1943" operator="equal">
      <formula>0</formula>
    </cfRule>
    <cfRule type="cellIs" dxfId="1800" priority="1944" operator="lessThan">
      <formula>0</formula>
    </cfRule>
    <cfRule type="cellIs" dxfId="1799" priority="1945" operator="greaterThan">
      <formula>0</formula>
    </cfRule>
  </conditionalFormatting>
  <conditionalFormatting sqref="DK311">
    <cfRule type="cellIs" dxfId="1798" priority="1940" operator="equal">
      <formula>0</formula>
    </cfRule>
    <cfRule type="cellIs" dxfId="1797" priority="1941" operator="lessThan">
      <formula>0</formula>
    </cfRule>
    <cfRule type="cellIs" dxfId="1796" priority="1942" operator="greaterThan">
      <formula>0</formula>
    </cfRule>
  </conditionalFormatting>
  <conditionalFormatting sqref="DK328">
    <cfRule type="cellIs" dxfId="1795" priority="1928" operator="equal">
      <formula>0</formula>
    </cfRule>
    <cfRule type="cellIs" dxfId="1794" priority="1929" operator="lessThan">
      <formula>0</formula>
    </cfRule>
    <cfRule type="cellIs" dxfId="1793" priority="1930" operator="greaterThan">
      <formula>0</formula>
    </cfRule>
  </conditionalFormatting>
  <conditionalFormatting sqref="DK330">
    <cfRule type="cellIs" dxfId="1792" priority="1937" operator="equal">
      <formula>0</formula>
    </cfRule>
    <cfRule type="cellIs" dxfId="1791" priority="1938" operator="lessThan">
      <formula>0</formula>
    </cfRule>
    <cfRule type="cellIs" dxfId="1790" priority="1939" operator="greaterThan">
      <formula>0</formula>
    </cfRule>
  </conditionalFormatting>
  <conditionalFormatting sqref="DK330">
    <cfRule type="cellIs" dxfId="1789" priority="1934" operator="equal">
      <formula>0</formula>
    </cfRule>
    <cfRule type="cellIs" dxfId="1788" priority="1935" operator="lessThan">
      <formula>0</formula>
    </cfRule>
    <cfRule type="cellIs" dxfId="1787" priority="1936" operator="greaterThan">
      <formula>0</formula>
    </cfRule>
  </conditionalFormatting>
  <conditionalFormatting sqref="DK329">
    <cfRule type="cellIs" dxfId="1786" priority="1931" operator="equal">
      <formula>0</formula>
    </cfRule>
    <cfRule type="cellIs" dxfId="1785" priority="1932" operator="lessThan">
      <formula>0</formula>
    </cfRule>
    <cfRule type="cellIs" dxfId="1784" priority="1933" operator="greaterThan">
      <formula>0</formula>
    </cfRule>
  </conditionalFormatting>
  <conditionalFormatting sqref="DL13">
    <cfRule type="cellIs" dxfId="1783" priority="1919" operator="lessThan">
      <formula>0</formula>
    </cfRule>
    <cfRule type="cellIs" dxfId="1782" priority="1920" operator="greaterThan">
      <formula>0</formula>
    </cfRule>
    <cfRule type="cellIs" dxfId="1781" priority="1921" operator="equal">
      <formula>0</formula>
    </cfRule>
  </conditionalFormatting>
  <conditionalFormatting sqref="DL12">
    <cfRule type="cellIs" dxfId="1780" priority="1925" operator="lessThan">
      <formula>0</formula>
    </cfRule>
    <cfRule type="cellIs" dxfId="1779" priority="1926" operator="greaterThan">
      <formula>0</formula>
    </cfRule>
    <cfRule type="cellIs" dxfId="1778" priority="1927" operator="equal">
      <formula>0</formula>
    </cfRule>
  </conditionalFormatting>
  <conditionalFormatting sqref="DL12">
    <cfRule type="cellIs" dxfId="1777" priority="1922" operator="lessThan">
      <formula>0</formula>
    </cfRule>
    <cfRule type="cellIs" dxfId="1776" priority="1923" operator="greaterThan">
      <formula>0</formula>
    </cfRule>
    <cfRule type="cellIs" dxfId="1775" priority="1924" operator="equal">
      <formula>0</formula>
    </cfRule>
  </conditionalFormatting>
  <conditionalFormatting sqref="DK64">
    <cfRule type="cellIs" dxfId="1774" priority="1913" operator="lessThan">
      <formula>0</formula>
    </cfRule>
    <cfRule type="cellIs" dxfId="1773" priority="1914" operator="greaterThan">
      <formula>0</formula>
    </cfRule>
    <cfRule type="cellIs" dxfId="1772" priority="1915" operator="equal">
      <formula>0</formula>
    </cfRule>
  </conditionalFormatting>
  <conditionalFormatting sqref="DK73">
    <cfRule type="cellIs" dxfId="1771" priority="1910" operator="lessThan">
      <formula>0</formula>
    </cfRule>
    <cfRule type="cellIs" dxfId="1770" priority="1911" operator="greaterThan">
      <formula>0</formula>
    </cfRule>
    <cfRule type="cellIs" dxfId="1769" priority="1912" operator="equal">
      <formula>0</formula>
    </cfRule>
  </conditionalFormatting>
  <conditionalFormatting sqref="DK88">
    <cfRule type="cellIs" dxfId="1768" priority="1904" operator="lessThan">
      <formula>0</formula>
    </cfRule>
    <cfRule type="cellIs" dxfId="1767" priority="1905" operator="greaterThan">
      <formula>0</formula>
    </cfRule>
    <cfRule type="cellIs" dxfId="1766" priority="1906" operator="equal">
      <formula>0</formula>
    </cfRule>
  </conditionalFormatting>
  <conditionalFormatting sqref="DK81">
    <cfRule type="cellIs" dxfId="1765" priority="1907" operator="lessThan">
      <formula>0</formula>
    </cfRule>
    <cfRule type="cellIs" dxfId="1764" priority="1908" operator="greaterThan">
      <formula>0</formula>
    </cfRule>
    <cfRule type="cellIs" dxfId="1763" priority="1909" operator="equal">
      <formula>0</formula>
    </cfRule>
  </conditionalFormatting>
  <conditionalFormatting sqref="DJ109">
    <cfRule type="cellIs" dxfId="1762" priority="1898" operator="lessThan">
      <formula>0</formula>
    </cfRule>
    <cfRule type="cellIs" dxfId="1761" priority="1899" operator="greaterThan">
      <formula>0</formula>
    </cfRule>
    <cfRule type="cellIs" dxfId="1760" priority="1900" operator="equal">
      <formula>0</formula>
    </cfRule>
  </conditionalFormatting>
  <conditionalFormatting sqref="DL294:DL295">
    <cfRule type="cellIs" dxfId="1759" priority="1895" operator="lessThan">
      <formula>0</formula>
    </cfRule>
    <cfRule type="cellIs" dxfId="1758" priority="1896" operator="greaterThan">
      <formula>0</formula>
    </cfRule>
    <cfRule type="cellIs" dxfId="1757" priority="1897" operator="equal">
      <formula>0</formula>
    </cfRule>
  </conditionalFormatting>
  <conditionalFormatting sqref="DL312:DL313">
    <cfRule type="cellIs" dxfId="1756" priority="1892" operator="equal">
      <formula>0</formula>
    </cfRule>
    <cfRule type="cellIs" dxfId="1755" priority="1893" operator="lessThan">
      <formula>0</formula>
    </cfRule>
    <cfRule type="cellIs" dxfId="1754" priority="1894" operator="greaterThan">
      <formula>0</formula>
    </cfRule>
  </conditionalFormatting>
  <conditionalFormatting sqref="DL311">
    <cfRule type="cellIs" dxfId="1753" priority="1889" operator="equal">
      <formula>0</formula>
    </cfRule>
    <cfRule type="cellIs" dxfId="1752" priority="1890" operator="lessThan">
      <formula>0</formula>
    </cfRule>
    <cfRule type="cellIs" dxfId="1751" priority="1891" operator="greaterThan">
      <formula>0</formula>
    </cfRule>
  </conditionalFormatting>
  <conditionalFormatting sqref="DL328">
    <cfRule type="cellIs" dxfId="1750" priority="1877" operator="equal">
      <formula>0</formula>
    </cfRule>
    <cfRule type="cellIs" dxfId="1749" priority="1878" operator="lessThan">
      <formula>0</formula>
    </cfRule>
    <cfRule type="cellIs" dxfId="1748" priority="1879" operator="greaterThan">
      <formula>0</formula>
    </cfRule>
  </conditionalFormatting>
  <conditionalFormatting sqref="DL330">
    <cfRule type="cellIs" dxfId="1747" priority="1886" operator="equal">
      <formula>0</formula>
    </cfRule>
    <cfRule type="cellIs" dxfId="1746" priority="1887" operator="lessThan">
      <formula>0</formula>
    </cfRule>
    <cfRule type="cellIs" dxfId="1745" priority="1888" operator="greaterThan">
      <formula>0</formula>
    </cfRule>
  </conditionalFormatting>
  <conditionalFormatting sqref="DL330">
    <cfRule type="cellIs" dxfId="1744" priority="1883" operator="equal">
      <formula>0</formula>
    </cfRule>
    <cfRule type="cellIs" dxfId="1743" priority="1884" operator="lessThan">
      <formula>0</formula>
    </cfRule>
    <cfRule type="cellIs" dxfId="1742" priority="1885" operator="greaterThan">
      <formula>0</formula>
    </cfRule>
  </conditionalFormatting>
  <conditionalFormatting sqref="DL329">
    <cfRule type="cellIs" dxfId="1741" priority="1880" operator="equal">
      <formula>0</formula>
    </cfRule>
    <cfRule type="cellIs" dxfId="1740" priority="1881" operator="lessThan">
      <formula>0</formula>
    </cfRule>
    <cfRule type="cellIs" dxfId="1739" priority="1882" operator="greaterThan">
      <formula>0</formula>
    </cfRule>
  </conditionalFormatting>
  <conditionalFormatting sqref="DM294:DM295">
    <cfRule type="cellIs" dxfId="1738" priority="1874" operator="lessThan">
      <formula>0</formula>
    </cfRule>
    <cfRule type="cellIs" dxfId="1737" priority="1875" operator="greaterThan">
      <formula>0</formula>
    </cfRule>
    <cfRule type="cellIs" dxfId="1736" priority="1876" operator="equal">
      <formula>0</formula>
    </cfRule>
  </conditionalFormatting>
  <conditionalFormatting sqref="DM312:DM313">
    <cfRule type="cellIs" dxfId="1735" priority="1871" operator="equal">
      <formula>0</formula>
    </cfRule>
    <cfRule type="cellIs" dxfId="1734" priority="1872" operator="lessThan">
      <formula>0</formula>
    </cfRule>
    <cfRule type="cellIs" dxfId="1733" priority="1873" operator="greaterThan">
      <formula>0</formula>
    </cfRule>
  </conditionalFormatting>
  <conditionalFormatting sqref="DM311">
    <cfRule type="cellIs" dxfId="1732" priority="1868" operator="equal">
      <formula>0</formula>
    </cfRule>
    <cfRule type="cellIs" dxfId="1731" priority="1869" operator="lessThan">
      <formula>0</formula>
    </cfRule>
    <cfRule type="cellIs" dxfId="1730" priority="1870" operator="greaterThan">
      <formula>0</formula>
    </cfRule>
  </conditionalFormatting>
  <conditionalFormatting sqref="DM328">
    <cfRule type="cellIs" dxfId="1729" priority="1856" operator="equal">
      <formula>0</formula>
    </cfRule>
    <cfRule type="cellIs" dxfId="1728" priority="1857" operator="lessThan">
      <formula>0</formula>
    </cfRule>
    <cfRule type="cellIs" dxfId="1727" priority="1858" operator="greaterThan">
      <formula>0</formula>
    </cfRule>
  </conditionalFormatting>
  <conditionalFormatting sqref="DM330">
    <cfRule type="cellIs" dxfId="1726" priority="1865" operator="equal">
      <formula>0</formula>
    </cfRule>
    <cfRule type="cellIs" dxfId="1725" priority="1866" operator="lessThan">
      <formula>0</formula>
    </cfRule>
    <cfRule type="cellIs" dxfId="1724" priority="1867" operator="greaterThan">
      <formula>0</formula>
    </cfRule>
  </conditionalFormatting>
  <conditionalFormatting sqref="DM330">
    <cfRule type="cellIs" dxfId="1723" priority="1862" operator="equal">
      <formula>0</formula>
    </cfRule>
    <cfRule type="cellIs" dxfId="1722" priority="1863" operator="lessThan">
      <formula>0</formula>
    </cfRule>
    <cfRule type="cellIs" dxfId="1721" priority="1864" operator="greaterThan">
      <formula>0</formula>
    </cfRule>
  </conditionalFormatting>
  <conditionalFormatting sqref="DM329">
    <cfRule type="cellIs" dxfId="1720" priority="1859" operator="equal">
      <formula>0</formula>
    </cfRule>
    <cfRule type="cellIs" dxfId="1719" priority="1860" operator="lessThan">
      <formula>0</formula>
    </cfRule>
    <cfRule type="cellIs" dxfId="1718" priority="1861" operator="greaterThan">
      <formula>0</formula>
    </cfRule>
  </conditionalFormatting>
  <conditionalFormatting sqref="DM13">
    <cfRule type="cellIs" dxfId="1717" priority="1847" operator="lessThan">
      <formula>0</formula>
    </cfRule>
    <cfRule type="cellIs" dxfId="1716" priority="1848" operator="greaterThan">
      <formula>0</formula>
    </cfRule>
    <cfRule type="cellIs" dxfId="1715" priority="1849" operator="equal">
      <formula>0</formula>
    </cfRule>
  </conditionalFormatting>
  <conditionalFormatting sqref="DM12">
    <cfRule type="cellIs" dxfId="1714" priority="1853" operator="lessThan">
      <formula>0</formula>
    </cfRule>
    <cfRule type="cellIs" dxfId="1713" priority="1854" operator="greaterThan">
      <formula>0</formula>
    </cfRule>
    <cfRule type="cellIs" dxfId="1712" priority="1855" operator="equal">
      <formula>0</formula>
    </cfRule>
  </conditionalFormatting>
  <conditionalFormatting sqref="DM12">
    <cfRule type="cellIs" dxfId="1711" priority="1850" operator="lessThan">
      <formula>0</formula>
    </cfRule>
    <cfRule type="cellIs" dxfId="1710" priority="1851" operator="greaterThan">
      <formula>0</formula>
    </cfRule>
    <cfRule type="cellIs" dxfId="1709" priority="1852" operator="equal">
      <formula>0</formula>
    </cfRule>
  </conditionalFormatting>
  <conditionalFormatting sqref="DL64">
    <cfRule type="cellIs" dxfId="1708" priority="1841" operator="lessThan">
      <formula>0</formula>
    </cfRule>
    <cfRule type="cellIs" dxfId="1707" priority="1842" operator="greaterThan">
      <formula>0</formula>
    </cfRule>
    <cfRule type="cellIs" dxfId="1706" priority="1843" operator="equal">
      <formula>0</formula>
    </cfRule>
  </conditionalFormatting>
  <conditionalFormatting sqref="DL73">
    <cfRule type="cellIs" dxfId="1705" priority="1838" operator="lessThan">
      <formula>0</formula>
    </cfRule>
    <cfRule type="cellIs" dxfId="1704" priority="1839" operator="greaterThan">
      <formula>0</formula>
    </cfRule>
    <cfRule type="cellIs" dxfId="1703" priority="1840" operator="equal">
      <formula>0</formula>
    </cfRule>
  </conditionalFormatting>
  <conditionalFormatting sqref="DL88">
    <cfRule type="cellIs" dxfId="1702" priority="1832" operator="lessThan">
      <formula>0</formula>
    </cfRule>
    <cfRule type="cellIs" dxfId="1701" priority="1833" operator="greaterThan">
      <formula>0</formula>
    </cfRule>
    <cfRule type="cellIs" dxfId="1700" priority="1834" operator="equal">
      <formula>0</formula>
    </cfRule>
  </conditionalFormatting>
  <conditionalFormatting sqref="DL81">
    <cfRule type="cellIs" dxfId="1699" priority="1835" operator="lessThan">
      <formula>0</formula>
    </cfRule>
    <cfRule type="cellIs" dxfId="1698" priority="1836" operator="greaterThan">
      <formula>0</formula>
    </cfRule>
    <cfRule type="cellIs" dxfId="1697" priority="1837" operator="equal">
      <formula>0</formula>
    </cfRule>
  </conditionalFormatting>
  <conditionalFormatting sqref="DN13">
    <cfRule type="cellIs" dxfId="1696" priority="1823" operator="lessThan">
      <formula>0</formula>
    </cfRule>
    <cfRule type="cellIs" dxfId="1695" priority="1824" operator="greaterThan">
      <formula>0</formula>
    </cfRule>
    <cfRule type="cellIs" dxfId="1694" priority="1825" operator="equal">
      <formula>0</formula>
    </cfRule>
  </conditionalFormatting>
  <conditionalFormatting sqref="DN12">
    <cfRule type="cellIs" dxfId="1693" priority="1829" operator="lessThan">
      <formula>0</formula>
    </cfRule>
    <cfRule type="cellIs" dxfId="1692" priority="1830" operator="greaterThan">
      <formula>0</formula>
    </cfRule>
    <cfRule type="cellIs" dxfId="1691" priority="1831" operator="equal">
      <formula>0</formula>
    </cfRule>
  </conditionalFormatting>
  <conditionalFormatting sqref="DN12">
    <cfRule type="cellIs" dxfId="1690" priority="1826" operator="lessThan">
      <formula>0</formula>
    </cfRule>
    <cfRule type="cellIs" dxfId="1689" priority="1827" operator="greaterThan">
      <formula>0</formula>
    </cfRule>
    <cfRule type="cellIs" dxfId="1688" priority="1828" operator="equal">
      <formula>0</formula>
    </cfRule>
  </conditionalFormatting>
  <conditionalFormatting sqref="DM64">
    <cfRule type="cellIs" dxfId="1687" priority="1817" operator="lessThan">
      <formula>0</formula>
    </cfRule>
    <cfRule type="cellIs" dxfId="1686" priority="1818" operator="greaterThan">
      <formula>0</formula>
    </cfRule>
    <cfRule type="cellIs" dxfId="1685" priority="1819" operator="equal">
      <formula>0</formula>
    </cfRule>
  </conditionalFormatting>
  <conditionalFormatting sqref="DM73">
    <cfRule type="cellIs" dxfId="1684" priority="1814" operator="lessThan">
      <formula>0</formula>
    </cfRule>
    <cfRule type="cellIs" dxfId="1683" priority="1815" operator="greaterThan">
      <formula>0</formula>
    </cfRule>
    <cfRule type="cellIs" dxfId="1682" priority="1816" operator="equal">
      <formula>0</formula>
    </cfRule>
  </conditionalFormatting>
  <conditionalFormatting sqref="DM88">
    <cfRule type="cellIs" dxfId="1681" priority="1808" operator="lessThan">
      <formula>0</formula>
    </cfRule>
    <cfRule type="cellIs" dxfId="1680" priority="1809" operator="greaterThan">
      <formula>0</formula>
    </cfRule>
    <cfRule type="cellIs" dxfId="1679" priority="1810" operator="equal">
      <formula>0</formula>
    </cfRule>
  </conditionalFormatting>
  <conditionalFormatting sqref="DM81">
    <cfRule type="cellIs" dxfId="1678" priority="1811" operator="lessThan">
      <formula>0</formula>
    </cfRule>
    <cfRule type="cellIs" dxfId="1677" priority="1812" operator="greaterThan">
      <formula>0</formula>
    </cfRule>
    <cfRule type="cellIs" dxfId="1676" priority="1813" operator="equal">
      <formula>0</formula>
    </cfRule>
  </conditionalFormatting>
  <conditionalFormatting sqref="DN294:DN295">
    <cfRule type="cellIs" dxfId="1675" priority="1805" operator="lessThan">
      <formula>0</formula>
    </cfRule>
    <cfRule type="cellIs" dxfId="1674" priority="1806" operator="greaterThan">
      <formula>0</formula>
    </cfRule>
    <cfRule type="cellIs" dxfId="1673" priority="1807" operator="equal">
      <formula>0</formula>
    </cfRule>
  </conditionalFormatting>
  <conditionalFormatting sqref="DN313:DO313 DN312">
    <cfRule type="cellIs" dxfId="1672" priority="1802" operator="equal">
      <formula>0</formula>
    </cfRule>
    <cfRule type="cellIs" dxfId="1671" priority="1803" operator="lessThan">
      <formula>0</formula>
    </cfRule>
    <cfRule type="cellIs" dxfId="1670" priority="1804" operator="greaterThan">
      <formula>0</formula>
    </cfRule>
  </conditionalFormatting>
  <conditionalFormatting sqref="DN311">
    <cfRule type="cellIs" dxfId="1669" priority="1799" operator="equal">
      <formula>0</formula>
    </cfRule>
    <cfRule type="cellIs" dxfId="1668" priority="1800" operator="lessThan">
      <formula>0</formula>
    </cfRule>
    <cfRule type="cellIs" dxfId="1667" priority="1801" operator="greaterThan">
      <formula>0</formula>
    </cfRule>
  </conditionalFormatting>
  <conditionalFormatting sqref="DN328">
    <cfRule type="cellIs" dxfId="1666" priority="1787" operator="equal">
      <formula>0</formula>
    </cfRule>
    <cfRule type="cellIs" dxfId="1665" priority="1788" operator="lessThan">
      <formula>0</formula>
    </cfRule>
    <cfRule type="cellIs" dxfId="1664" priority="1789" operator="greaterThan">
      <formula>0</formula>
    </cfRule>
  </conditionalFormatting>
  <conditionalFormatting sqref="DN330">
    <cfRule type="cellIs" dxfId="1663" priority="1796" operator="equal">
      <formula>0</formula>
    </cfRule>
    <cfRule type="cellIs" dxfId="1662" priority="1797" operator="lessThan">
      <formula>0</formula>
    </cfRule>
    <cfRule type="cellIs" dxfId="1661" priority="1798" operator="greaterThan">
      <formula>0</formula>
    </cfRule>
  </conditionalFormatting>
  <conditionalFormatting sqref="DN330">
    <cfRule type="cellIs" dxfId="1660" priority="1793" operator="equal">
      <formula>0</formula>
    </cfRule>
    <cfRule type="cellIs" dxfId="1659" priority="1794" operator="lessThan">
      <formula>0</formula>
    </cfRule>
    <cfRule type="cellIs" dxfId="1658" priority="1795" operator="greaterThan">
      <formula>0</formula>
    </cfRule>
  </conditionalFormatting>
  <conditionalFormatting sqref="DN329">
    <cfRule type="cellIs" dxfId="1657" priority="1790" operator="equal">
      <formula>0</formula>
    </cfRule>
    <cfRule type="cellIs" dxfId="1656" priority="1791" operator="lessThan">
      <formula>0</formula>
    </cfRule>
    <cfRule type="cellIs" dxfId="1655" priority="1792" operator="greaterThan">
      <formula>0</formula>
    </cfRule>
  </conditionalFormatting>
  <conditionalFormatting sqref="DN64">
    <cfRule type="cellIs" dxfId="1654" priority="1781" operator="lessThan">
      <formula>0</formula>
    </cfRule>
    <cfRule type="cellIs" dxfId="1653" priority="1782" operator="greaterThan">
      <formula>0</formula>
    </cfRule>
    <cfRule type="cellIs" dxfId="1652" priority="1783" operator="equal">
      <formula>0</formula>
    </cfRule>
  </conditionalFormatting>
  <conditionalFormatting sqref="DN73">
    <cfRule type="cellIs" dxfId="1651" priority="1778" operator="lessThan">
      <formula>0</formula>
    </cfRule>
    <cfRule type="cellIs" dxfId="1650" priority="1779" operator="greaterThan">
      <formula>0</formula>
    </cfRule>
    <cfRule type="cellIs" dxfId="1649" priority="1780" operator="equal">
      <formula>0</formula>
    </cfRule>
  </conditionalFormatting>
  <conditionalFormatting sqref="DN88">
    <cfRule type="cellIs" dxfId="1648" priority="1772" operator="lessThan">
      <formula>0</formula>
    </cfRule>
    <cfRule type="cellIs" dxfId="1647" priority="1773" operator="greaterThan">
      <formula>0</formula>
    </cfRule>
    <cfRule type="cellIs" dxfId="1646" priority="1774" operator="equal">
      <formula>0</formula>
    </cfRule>
  </conditionalFormatting>
  <conditionalFormatting sqref="DN81">
    <cfRule type="cellIs" dxfId="1645" priority="1775" operator="lessThan">
      <formula>0</formula>
    </cfRule>
    <cfRule type="cellIs" dxfId="1644" priority="1776" operator="greaterThan">
      <formula>0</formula>
    </cfRule>
    <cfRule type="cellIs" dxfId="1643" priority="1777" operator="equal">
      <formula>0</formula>
    </cfRule>
  </conditionalFormatting>
  <conditionalFormatting sqref="DO294:DO295">
    <cfRule type="cellIs" dxfId="1642" priority="1769" operator="lessThan">
      <formula>0</formula>
    </cfRule>
    <cfRule type="cellIs" dxfId="1641" priority="1770" operator="greaterThan">
      <formula>0</formula>
    </cfRule>
    <cfRule type="cellIs" dxfId="1640" priority="1771" operator="equal">
      <formula>0</formula>
    </cfRule>
  </conditionalFormatting>
  <conditionalFormatting sqref="DO13">
    <cfRule type="cellIs" dxfId="1639" priority="1760" operator="lessThan">
      <formula>0</formula>
    </cfRule>
    <cfRule type="cellIs" dxfId="1638" priority="1761" operator="greaterThan">
      <formula>0</formula>
    </cfRule>
    <cfRule type="cellIs" dxfId="1637" priority="1762" operator="equal">
      <formula>0</formula>
    </cfRule>
  </conditionalFormatting>
  <conditionalFormatting sqref="DO328">
    <cfRule type="cellIs" dxfId="1636" priority="1748" operator="equal">
      <formula>0</formula>
    </cfRule>
    <cfRule type="cellIs" dxfId="1635" priority="1749" operator="lessThan">
      <formula>0</formula>
    </cfRule>
    <cfRule type="cellIs" dxfId="1634" priority="1750" operator="greaterThan">
      <formula>0</formula>
    </cfRule>
  </conditionalFormatting>
  <conditionalFormatting sqref="DO330">
    <cfRule type="cellIs" dxfId="1633" priority="1757" operator="equal">
      <formula>0</formula>
    </cfRule>
    <cfRule type="cellIs" dxfId="1632" priority="1758" operator="lessThan">
      <formula>0</formula>
    </cfRule>
    <cfRule type="cellIs" dxfId="1631" priority="1759" operator="greaterThan">
      <formula>0</formula>
    </cfRule>
  </conditionalFormatting>
  <conditionalFormatting sqref="DO330">
    <cfRule type="cellIs" dxfId="1630" priority="1754" operator="equal">
      <formula>0</formula>
    </cfRule>
    <cfRule type="cellIs" dxfId="1629" priority="1755" operator="lessThan">
      <formula>0</formula>
    </cfRule>
    <cfRule type="cellIs" dxfId="1628" priority="1756" operator="greaterThan">
      <formula>0</formula>
    </cfRule>
  </conditionalFormatting>
  <conditionalFormatting sqref="DO329">
    <cfRule type="cellIs" dxfId="1627" priority="1751" operator="equal">
      <formula>0</formula>
    </cfRule>
    <cfRule type="cellIs" dxfId="1626" priority="1752" operator="lessThan">
      <formula>0</formula>
    </cfRule>
    <cfRule type="cellIs" dxfId="1625" priority="1753" operator="greaterThan">
      <formula>0</formula>
    </cfRule>
  </conditionalFormatting>
  <conditionalFormatting sqref="DO12">
    <cfRule type="cellIs" dxfId="1624" priority="1745" operator="lessThan">
      <formula>0</formula>
    </cfRule>
    <cfRule type="cellIs" dxfId="1623" priority="1746" operator="greaterThan">
      <formula>0</formula>
    </cfRule>
    <cfRule type="cellIs" dxfId="1622" priority="1747" operator="equal">
      <formula>0</formula>
    </cfRule>
  </conditionalFormatting>
  <conditionalFormatting sqref="DO12">
    <cfRule type="cellIs" dxfId="1621" priority="1742" operator="lessThan">
      <formula>0</formula>
    </cfRule>
    <cfRule type="cellIs" dxfId="1620" priority="1743" operator="greaterThan">
      <formula>0</formula>
    </cfRule>
    <cfRule type="cellIs" dxfId="1619" priority="1744" operator="equal">
      <formula>0</formula>
    </cfRule>
  </conditionalFormatting>
  <conditionalFormatting sqref="DP13:DQ13">
    <cfRule type="cellIs" dxfId="1618" priority="1739" operator="lessThan">
      <formula>0</formula>
    </cfRule>
    <cfRule type="cellIs" dxfId="1617" priority="1740" operator="greaterThan">
      <formula>0</formula>
    </cfRule>
    <cfRule type="cellIs" dxfId="1616" priority="1741" operator="equal">
      <formula>0</formula>
    </cfRule>
  </conditionalFormatting>
  <conditionalFormatting sqref="DP12">
    <cfRule type="cellIs" dxfId="1615" priority="1736" operator="lessThan">
      <formula>0</formula>
    </cfRule>
    <cfRule type="cellIs" dxfId="1614" priority="1737" operator="greaterThan">
      <formula>0</formula>
    </cfRule>
    <cfRule type="cellIs" dxfId="1613" priority="1738" operator="equal">
      <formula>0</formula>
    </cfRule>
  </conditionalFormatting>
  <conditionalFormatting sqref="DP12">
    <cfRule type="cellIs" dxfId="1612" priority="1733" operator="lessThan">
      <formula>0</formula>
    </cfRule>
    <cfRule type="cellIs" dxfId="1611" priority="1734" operator="greaterThan">
      <formula>0</formula>
    </cfRule>
    <cfRule type="cellIs" dxfId="1610" priority="1735" operator="equal">
      <formula>0</formula>
    </cfRule>
  </conditionalFormatting>
  <conditionalFormatting sqref="DO64">
    <cfRule type="cellIs" dxfId="1609" priority="1727" operator="lessThan">
      <formula>0</formula>
    </cfRule>
    <cfRule type="cellIs" dxfId="1608" priority="1728" operator="greaterThan">
      <formula>0</formula>
    </cfRule>
    <cfRule type="cellIs" dxfId="1607" priority="1729" operator="equal">
      <formula>0</formula>
    </cfRule>
  </conditionalFormatting>
  <conditionalFormatting sqref="DO73">
    <cfRule type="cellIs" dxfId="1606" priority="1724" operator="lessThan">
      <formula>0</formula>
    </cfRule>
    <cfRule type="cellIs" dxfId="1605" priority="1725" operator="greaterThan">
      <formula>0</formula>
    </cfRule>
    <cfRule type="cellIs" dxfId="1604" priority="1726" operator="equal">
      <formula>0</formula>
    </cfRule>
  </conditionalFormatting>
  <conditionalFormatting sqref="DO88">
    <cfRule type="cellIs" dxfId="1603" priority="1718" operator="lessThan">
      <formula>0</formula>
    </cfRule>
    <cfRule type="cellIs" dxfId="1602" priority="1719" operator="greaterThan">
      <formula>0</formula>
    </cfRule>
    <cfRule type="cellIs" dxfId="1601" priority="1720" operator="equal">
      <formula>0</formula>
    </cfRule>
  </conditionalFormatting>
  <conditionalFormatting sqref="DO81">
    <cfRule type="cellIs" dxfId="1600" priority="1721" operator="lessThan">
      <formula>0</formula>
    </cfRule>
    <cfRule type="cellIs" dxfId="1599" priority="1722" operator="greaterThan">
      <formula>0</formula>
    </cfRule>
    <cfRule type="cellIs" dxfId="1598" priority="1723" operator="equal">
      <formula>0</formula>
    </cfRule>
  </conditionalFormatting>
  <conditionalFormatting sqref="DP294:DP295">
    <cfRule type="cellIs" dxfId="1597" priority="1715" operator="lessThan">
      <formula>0</formula>
    </cfRule>
    <cfRule type="cellIs" dxfId="1596" priority="1716" operator="greaterThan">
      <formula>0</formula>
    </cfRule>
    <cfRule type="cellIs" dxfId="1595" priority="1717" operator="equal">
      <formula>0</formula>
    </cfRule>
  </conditionalFormatting>
  <conditionalFormatting sqref="DP312:DP313">
    <cfRule type="cellIs" dxfId="1594" priority="1712" operator="equal">
      <formula>0</formula>
    </cfRule>
    <cfRule type="cellIs" dxfId="1593" priority="1713" operator="lessThan">
      <formula>0</formula>
    </cfRule>
    <cfRule type="cellIs" dxfId="1592" priority="1714" operator="greaterThan">
      <formula>0</formula>
    </cfRule>
  </conditionalFormatting>
  <conditionalFormatting sqref="DP311">
    <cfRule type="cellIs" dxfId="1591" priority="1709" operator="equal">
      <formula>0</formula>
    </cfRule>
    <cfRule type="cellIs" dxfId="1590" priority="1710" operator="lessThan">
      <formula>0</formula>
    </cfRule>
    <cfRule type="cellIs" dxfId="1589" priority="1711" operator="greaterThan">
      <formula>0</formula>
    </cfRule>
  </conditionalFormatting>
  <conditionalFormatting sqref="DP328">
    <cfRule type="cellIs" dxfId="1588" priority="1697" operator="equal">
      <formula>0</formula>
    </cfRule>
    <cfRule type="cellIs" dxfId="1587" priority="1698" operator="lessThan">
      <formula>0</formula>
    </cfRule>
    <cfRule type="cellIs" dxfId="1586" priority="1699" operator="greaterThan">
      <formula>0</formula>
    </cfRule>
  </conditionalFormatting>
  <conditionalFormatting sqref="DP330">
    <cfRule type="cellIs" dxfId="1585" priority="1706" operator="equal">
      <formula>0</formula>
    </cfRule>
    <cfRule type="cellIs" dxfId="1584" priority="1707" operator="lessThan">
      <formula>0</formula>
    </cfRule>
    <cfRule type="cellIs" dxfId="1583" priority="1708" operator="greaterThan">
      <formula>0</formula>
    </cfRule>
  </conditionalFormatting>
  <conditionalFormatting sqref="DP330">
    <cfRule type="cellIs" dxfId="1582" priority="1703" operator="equal">
      <formula>0</formula>
    </cfRule>
    <cfRule type="cellIs" dxfId="1581" priority="1704" operator="lessThan">
      <formula>0</formula>
    </cfRule>
    <cfRule type="cellIs" dxfId="1580" priority="1705" operator="greaterThan">
      <formula>0</formula>
    </cfRule>
  </conditionalFormatting>
  <conditionalFormatting sqref="DP329">
    <cfRule type="cellIs" dxfId="1579" priority="1700" operator="equal">
      <formula>0</formula>
    </cfRule>
    <cfRule type="cellIs" dxfId="1578" priority="1701" operator="lessThan">
      <formula>0</formula>
    </cfRule>
    <cfRule type="cellIs" dxfId="1577" priority="1702" operator="greaterThan">
      <formula>0</formula>
    </cfRule>
  </conditionalFormatting>
  <conditionalFormatting sqref="DQ294:DQ295">
    <cfRule type="cellIs" dxfId="1576" priority="1694" operator="lessThan">
      <formula>0</formula>
    </cfRule>
    <cfRule type="cellIs" dxfId="1575" priority="1695" operator="greaterThan">
      <formula>0</formula>
    </cfRule>
    <cfRule type="cellIs" dxfId="1574" priority="1696" operator="equal">
      <formula>0</formula>
    </cfRule>
  </conditionalFormatting>
  <conditionalFormatting sqref="DQ312:DQ313">
    <cfRule type="cellIs" dxfId="1573" priority="1691" operator="equal">
      <formula>0</formula>
    </cfRule>
    <cfRule type="cellIs" dxfId="1572" priority="1692" operator="lessThan">
      <formula>0</formula>
    </cfRule>
    <cfRule type="cellIs" dxfId="1571" priority="1693" operator="greaterThan">
      <formula>0</formula>
    </cfRule>
  </conditionalFormatting>
  <conditionalFormatting sqref="DQ311">
    <cfRule type="cellIs" dxfId="1570" priority="1688" operator="equal">
      <formula>0</formula>
    </cfRule>
    <cfRule type="cellIs" dxfId="1569" priority="1689" operator="lessThan">
      <formula>0</formula>
    </cfRule>
    <cfRule type="cellIs" dxfId="1568" priority="1690" operator="greaterThan">
      <formula>0</formula>
    </cfRule>
  </conditionalFormatting>
  <conditionalFormatting sqref="DQ328">
    <cfRule type="cellIs" dxfId="1567" priority="1676" operator="equal">
      <formula>0</formula>
    </cfRule>
    <cfRule type="cellIs" dxfId="1566" priority="1677" operator="lessThan">
      <formula>0</formula>
    </cfRule>
    <cfRule type="cellIs" dxfId="1565" priority="1678" operator="greaterThan">
      <formula>0</formula>
    </cfRule>
  </conditionalFormatting>
  <conditionalFormatting sqref="DQ330">
    <cfRule type="cellIs" dxfId="1564" priority="1685" operator="equal">
      <formula>0</formula>
    </cfRule>
    <cfRule type="cellIs" dxfId="1563" priority="1686" operator="lessThan">
      <formula>0</formula>
    </cfRule>
    <cfRule type="cellIs" dxfId="1562" priority="1687" operator="greaterThan">
      <formula>0</formula>
    </cfRule>
  </conditionalFormatting>
  <conditionalFormatting sqref="DQ330">
    <cfRule type="cellIs" dxfId="1561" priority="1682" operator="equal">
      <formula>0</formula>
    </cfRule>
    <cfRule type="cellIs" dxfId="1560" priority="1683" operator="lessThan">
      <formula>0</formula>
    </cfRule>
    <cfRule type="cellIs" dxfId="1559" priority="1684" operator="greaterThan">
      <formula>0</formula>
    </cfRule>
  </conditionalFormatting>
  <conditionalFormatting sqref="DQ329">
    <cfRule type="cellIs" dxfId="1558" priority="1679" operator="equal">
      <formula>0</formula>
    </cfRule>
    <cfRule type="cellIs" dxfId="1557" priority="1680" operator="lessThan">
      <formula>0</formula>
    </cfRule>
    <cfRule type="cellIs" dxfId="1556" priority="1681" operator="greaterThan">
      <formula>0</formula>
    </cfRule>
  </conditionalFormatting>
  <conditionalFormatting sqref="DP64">
    <cfRule type="cellIs" dxfId="1555" priority="1670" operator="lessThan">
      <formula>0</formula>
    </cfRule>
    <cfRule type="cellIs" dxfId="1554" priority="1671" operator="greaterThan">
      <formula>0</formula>
    </cfRule>
    <cfRule type="cellIs" dxfId="1553" priority="1672" operator="equal">
      <formula>0</formula>
    </cfRule>
  </conditionalFormatting>
  <conditionalFormatting sqref="DP73">
    <cfRule type="cellIs" dxfId="1552" priority="1667" operator="lessThan">
      <formula>0</formula>
    </cfRule>
    <cfRule type="cellIs" dxfId="1551" priority="1668" operator="greaterThan">
      <formula>0</formula>
    </cfRule>
    <cfRule type="cellIs" dxfId="1550" priority="1669" operator="equal">
      <formula>0</formula>
    </cfRule>
  </conditionalFormatting>
  <conditionalFormatting sqref="DP88">
    <cfRule type="cellIs" dxfId="1549" priority="1661" operator="lessThan">
      <formula>0</formula>
    </cfRule>
    <cfRule type="cellIs" dxfId="1548" priority="1662" operator="greaterThan">
      <formula>0</formula>
    </cfRule>
    <cfRule type="cellIs" dxfId="1547" priority="1663" operator="equal">
      <formula>0</formula>
    </cfRule>
  </conditionalFormatting>
  <conditionalFormatting sqref="DP81">
    <cfRule type="cellIs" dxfId="1546" priority="1664" operator="lessThan">
      <formula>0</formula>
    </cfRule>
    <cfRule type="cellIs" dxfId="1545" priority="1665" operator="greaterThan">
      <formula>0</formula>
    </cfRule>
    <cfRule type="cellIs" dxfId="1544" priority="1666" operator="equal">
      <formula>0</formula>
    </cfRule>
  </conditionalFormatting>
  <conditionalFormatting sqref="DF132">
    <cfRule type="cellIs" dxfId="1543" priority="1658" operator="lessThan">
      <formula>0</formula>
    </cfRule>
    <cfRule type="cellIs" dxfId="1542" priority="1659" operator="greaterThan">
      <formula>0</formula>
    </cfRule>
    <cfRule type="cellIs" dxfId="1541" priority="1660" operator="equal">
      <formula>0</formula>
    </cfRule>
  </conditionalFormatting>
  <conditionalFormatting sqref="DF139">
    <cfRule type="cellIs" dxfId="1540" priority="1655" operator="lessThan">
      <formula>0</formula>
    </cfRule>
    <cfRule type="cellIs" dxfId="1539" priority="1656" operator="greaterThan">
      <formula>0</formula>
    </cfRule>
    <cfRule type="cellIs" dxfId="1538" priority="1657" operator="equal">
      <formula>0</formula>
    </cfRule>
  </conditionalFormatting>
  <conditionalFormatting sqref="DF150">
    <cfRule type="cellIs" dxfId="1537" priority="1652" operator="lessThan">
      <formula>0</formula>
    </cfRule>
    <cfRule type="cellIs" dxfId="1536" priority="1653" operator="greaterThan">
      <formula>0</formula>
    </cfRule>
    <cfRule type="cellIs" dxfId="1535" priority="1654" operator="equal">
      <formula>0</formula>
    </cfRule>
  </conditionalFormatting>
  <conditionalFormatting sqref="DF161">
    <cfRule type="cellIs" dxfId="1534" priority="1649" operator="lessThan">
      <formula>0</formula>
    </cfRule>
    <cfRule type="cellIs" dxfId="1533" priority="1650" operator="greaterThan">
      <formula>0</formula>
    </cfRule>
    <cfRule type="cellIs" dxfId="1532" priority="1651" operator="equal">
      <formula>0</formula>
    </cfRule>
  </conditionalFormatting>
  <conditionalFormatting sqref="DF170">
    <cfRule type="cellIs" dxfId="1531" priority="1646" operator="lessThan">
      <formula>0</formula>
    </cfRule>
    <cfRule type="cellIs" dxfId="1530" priority="1647" operator="greaterThan">
      <formula>0</formula>
    </cfRule>
    <cfRule type="cellIs" dxfId="1529" priority="1648" operator="equal">
      <formula>0</formula>
    </cfRule>
  </conditionalFormatting>
  <conditionalFormatting sqref="DF179">
    <cfRule type="cellIs" dxfId="1528" priority="1643" operator="lessThan">
      <formula>0</formula>
    </cfRule>
    <cfRule type="cellIs" dxfId="1527" priority="1644" operator="greaterThan">
      <formula>0</formula>
    </cfRule>
    <cfRule type="cellIs" dxfId="1526" priority="1645" operator="equal">
      <formula>0</formula>
    </cfRule>
  </conditionalFormatting>
  <conditionalFormatting sqref="DF195">
    <cfRule type="cellIs" dxfId="1525" priority="1640" operator="lessThan">
      <formula>0</formula>
    </cfRule>
    <cfRule type="cellIs" dxfId="1524" priority="1641" operator="greaterThan">
      <formula>0</formula>
    </cfRule>
    <cfRule type="cellIs" dxfId="1523" priority="1642" operator="equal">
      <formula>0</formula>
    </cfRule>
  </conditionalFormatting>
  <conditionalFormatting sqref="DF196:DF201">
    <cfRule type="cellIs" dxfId="1522" priority="1637" operator="lessThan">
      <formula>0</formula>
    </cfRule>
    <cfRule type="cellIs" dxfId="1521" priority="1638" operator="greaterThan">
      <formula>0</formula>
    </cfRule>
    <cfRule type="cellIs" dxfId="1520" priority="1639" operator="equal">
      <formula>0</formula>
    </cfRule>
  </conditionalFormatting>
  <conditionalFormatting sqref="DF217">
    <cfRule type="cellIs" dxfId="1519" priority="1634" operator="lessThan">
      <formula>0</formula>
    </cfRule>
    <cfRule type="cellIs" dxfId="1518" priority="1635" operator="greaterThan">
      <formula>0</formula>
    </cfRule>
    <cfRule type="cellIs" dxfId="1517" priority="1636" operator="equal">
      <formula>0</formula>
    </cfRule>
  </conditionalFormatting>
  <conditionalFormatting sqref="DF225">
    <cfRule type="cellIs" dxfId="1516" priority="1631" operator="lessThan">
      <formula>0</formula>
    </cfRule>
    <cfRule type="cellIs" dxfId="1515" priority="1632" operator="greaterThan">
      <formula>0</formula>
    </cfRule>
    <cfRule type="cellIs" dxfId="1514" priority="1633" operator="equal">
      <formula>0</formula>
    </cfRule>
  </conditionalFormatting>
  <conditionalFormatting sqref="DF233">
    <cfRule type="cellIs" dxfId="1513" priority="1628" operator="lessThan">
      <formula>0</formula>
    </cfRule>
    <cfRule type="cellIs" dxfId="1512" priority="1629" operator="greaterThan">
      <formula>0</formula>
    </cfRule>
    <cfRule type="cellIs" dxfId="1511" priority="1630" operator="equal">
      <formula>0</formula>
    </cfRule>
  </conditionalFormatting>
  <conditionalFormatting sqref="DF241">
    <cfRule type="cellIs" dxfId="1510" priority="1625" operator="lessThan">
      <formula>0</formula>
    </cfRule>
    <cfRule type="cellIs" dxfId="1509" priority="1626" operator="greaterThan">
      <formula>0</formula>
    </cfRule>
    <cfRule type="cellIs" dxfId="1508" priority="1627" operator="equal">
      <formula>0</formula>
    </cfRule>
  </conditionalFormatting>
  <conditionalFormatting sqref="DF249">
    <cfRule type="cellIs" dxfId="1507" priority="1623" operator="lessThan">
      <formula>0</formula>
    </cfRule>
    <cfRule type="cellIs" dxfId="1506" priority="1624" operator="equal">
      <formula>0</formula>
    </cfRule>
  </conditionalFormatting>
  <conditionalFormatting sqref="DF274">
    <cfRule type="cellIs" dxfId="1505" priority="1621" operator="greaterThan">
      <formula>0</formula>
    </cfRule>
    <cfRule type="cellIs" dxfId="1504" priority="1622" operator="equal">
      <formula>0</formula>
    </cfRule>
  </conditionalFormatting>
  <conditionalFormatting sqref="DQ88">
    <cfRule type="cellIs" dxfId="1503" priority="1618" operator="lessThan">
      <formula>0</formula>
    </cfRule>
    <cfRule type="cellIs" dxfId="1502" priority="1619" operator="greaterThan">
      <formula>0</formula>
    </cfRule>
    <cfRule type="cellIs" dxfId="1501" priority="1620" operator="equal">
      <formula>0</formula>
    </cfRule>
  </conditionalFormatting>
  <conditionalFormatting sqref="DQ64">
    <cfRule type="cellIs" dxfId="1500" priority="1615" operator="lessThan">
      <formula>0</formula>
    </cfRule>
    <cfRule type="cellIs" dxfId="1499" priority="1616" operator="greaterThan">
      <formula>0</formula>
    </cfRule>
    <cfRule type="cellIs" dxfId="1498" priority="1617" operator="equal">
      <formula>0</formula>
    </cfRule>
  </conditionalFormatting>
  <conditionalFormatting sqref="DQ73">
    <cfRule type="cellIs" dxfId="1497" priority="1612" operator="lessThan">
      <formula>0</formula>
    </cfRule>
    <cfRule type="cellIs" dxfId="1496" priority="1613" operator="greaterThan">
      <formula>0</formula>
    </cfRule>
    <cfRule type="cellIs" dxfId="1495" priority="1614" operator="equal">
      <formula>0</formula>
    </cfRule>
  </conditionalFormatting>
  <conditionalFormatting sqref="DQ81">
    <cfRule type="cellIs" dxfId="1494" priority="1609" operator="lessThan">
      <formula>0</formula>
    </cfRule>
    <cfRule type="cellIs" dxfId="1493" priority="1610" operator="greaterThan">
      <formula>0</formula>
    </cfRule>
    <cfRule type="cellIs" dxfId="1492" priority="1611" operator="equal">
      <formula>0</formula>
    </cfRule>
  </conditionalFormatting>
  <conditionalFormatting sqref="DR294:DR295">
    <cfRule type="cellIs" dxfId="1491" priority="1603" operator="lessThan">
      <formula>0</formula>
    </cfRule>
    <cfRule type="cellIs" dxfId="1490" priority="1604" operator="greaterThan">
      <formula>0</formula>
    </cfRule>
    <cfRule type="cellIs" dxfId="1489" priority="1605" operator="equal">
      <formula>0</formula>
    </cfRule>
  </conditionalFormatting>
  <conditionalFormatting sqref="DR312:DR313">
    <cfRule type="cellIs" dxfId="1488" priority="1600" operator="equal">
      <formula>0</formula>
    </cfRule>
    <cfRule type="cellIs" dxfId="1487" priority="1601" operator="lessThan">
      <formula>0</formula>
    </cfRule>
    <cfRule type="cellIs" dxfId="1486" priority="1602" operator="greaterThan">
      <formula>0</formula>
    </cfRule>
  </conditionalFormatting>
  <conditionalFormatting sqref="DR311">
    <cfRule type="cellIs" dxfId="1485" priority="1597" operator="equal">
      <formula>0</formula>
    </cfRule>
    <cfRule type="cellIs" dxfId="1484" priority="1598" operator="lessThan">
      <formula>0</formula>
    </cfRule>
    <cfRule type="cellIs" dxfId="1483" priority="1599" operator="greaterThan">
      <formula>0</formula>
    </cfRule>
  </conditionalFormatting>
  <conditionalFormatting sqref="DR328">
    <cfRule type="cellIs" dxfId="1482" priority="1585" operator="equal">
      <formula>0</formula>
    </cfRule>
    <cfRule type="cellIs" dxfId="1481" priority="1586" operator="lessThan">
      <formula>0</formula>
    </cfRule>
    <cfRule type="cellIs" dxfId="1480" priority="1587" operator="greaterThan">
      <formula>0</formula>
    </cfRule>
  </conditionalFormatting>
  <conditionalFormatting sqref="DR330">
    <cfRule type="cellIs" dxfId="1479" priority="1594" operator="equal">
      <formula>0</formula>
    </cfRule>
    <cfRule type="cellIs" dxfId="1478" priority="1595" operator="lessThan">
      <formula>0</formula>
    </cfRule>
    <cfRule type="cellIs" dxfId="1477" priority="1596" operator="greaterThan">
      <formula>0</formula>
    </cfRule>
  </conditionalFormatting>
  <conditionalFormatting sqref="DR330">
    <cfRule type="cellIs" dxfId="1476" priority="1591" operator="equal">
      <formula>0</formula>
    </cfRule>
    <cfRule type="cellIs" dxfId="1475" priority="1592" operator="lessThan">
      <formula>0</formula>
    </cfRule>
    <cfRule type="cellIs" dxfId="1474" priority="1593" operator="greaterThan">
      <formula>0</formula>
    </cfRule>
  </conditionalFormatting>
  <conditionalFormatting sqref="DR329">
    <cfRule type="cellIs" dxfId="1473" priority="1588" operator="equal">
      <formula>0</formula>
    </cfRule>
    <cfRule type="cellIs" dxfId="1472" priority="1589" operator="lessThan">
      <formula>0</formula>
    </cfRule>
    <cfRule type="cellIs" dxfId="1471" priority="1590" operator="greaterThan">
      <formula>0</formula>
    </cfRule>
  </conditionalFormatting>
  <conditionalFormatting sqref="DR13">
    <cfRule type="cellIs" dxfId="1470" priority="1582" operator="lessThan">
      <formula>0</formula>
    </cfRule>
    <cfRule type="cellIs" dxfId="1469" priority="1583" operator="greaterThan">
      <formula>0</formula>
    </cfRule>
    <cfRule type="cellIs" dxfId="1468" priority="1584" operator="equal">
      <formula>0</formula>
    </cfRule>
  </conditionalFormatting>
  <conditionalFormatting sqref="DR12">
    <cfRule type="cellIs" dxfId="1467" priority="1579" operator="lessThan">
      <formula>0</formula>
    </cfRule>
    <cfRule type="cellIs" dxfId="1466" priority="1580" operator="greaterThan">
      <formula>0</formula>
    </cfRule>
    <cfRule type="cellIs" dxfId="1465" priority="1581" operator="equal">
      <formula>0</formula>
    </cfRule>
  </conditionalFormatting>
  <conditionalFormatting sqref="DR12">
    <cfRule type="cellIs" dxfId="1464" priority="1576" operator="lessThan">
      <formula>0</formula>
    </cfRule>
    <cfRule type="cellIs" dxfId="1463" priority="1577" operator="greaterThan">
      <formula>0</formula>
    </cfRule>
    <cfRule type="cellIs" dxfId="1462" priority="1578" operator="equal">
      <formula>0</formula>
    </cfRule>
  </conditionalFormatting>
  <conditionalFormatting sqref="DS294:DS295">
    <cfRule type="cellIs" dxfId="1461" priority="1573" operator="lessThan">
      <formula>0</formula>
    </cfRule>
    <cfRule type="cellIs" dxfId="1460" priority="1574" operator="greaterThan">
      <formula>0</formula>
    </cfRule>
    <cfRule type="cellIs" dxfId="1459" priority="1575" operator="equal">
      <formula>0</formula>
    </cfRule>
  </conditionalFormatting>
  <conditionalFormatting sqref="DS312:DS313">
    <cfRule type="cellIs" dxfId="1458" priority="1570" operator="equal">
      <formula>0</formula>
    </cfRule>
    <cfRule type="cellIs" dxfId="1457" priority="1571" operator="lessThan">
      <formula>0</formula>
    </cfRule>
    <cfRule type="cellIs" dxfId="1456" priority="1572" operator="greaterThan">
      <formula>0</formula>
    </cfRule>
  </conditionalFormatting>
  <conditionalFormatting sqref="DS311">
    <cfRule type="cellIs" dxfId="1455" priority="1567" operator="equal">
      <formula>0</formula>
    </cfRule>
    <cfRule type="cellIs" dxfId="1454" priority="1568" operator="lessThan">
      <formula>0</formula>
    </cfRule>
    <cfRule type="cellIs" dxfId="1453" priority="1569" operator="greaterThan">
      <formula>0</formula>
    </cfRule>
  </conditionalFormatting>
  <conditionalFormatting sqref="DS328">
    <cfRule type="cellIs" dxfId="1452" priority="1555" operator="equal">
      <formula>0</formula>
    </cfRule>
    <cfRule type="cellIs" dxfId="1451" priority="1556" operator="lessThan">
      <formula>0</formula>
    </cfRule>
    <cfRule type="cellIs" dxfId="1450" priority="1557" operator="greaterThan">
      <formula>0</formula>
    </cfRule>
  </conditionalFormatting>
  <conditionalFormatting sqref="DS330">
    <cfRule type="cellIs" dxfId="1449" priority="1564" operator="equal">
      <formula>0</formula>
    </cfRule>
    <cfRule type="cellIs" dxfId="1448" priority="1565" operator="lessThan">
      <formula>0</formula>
    </cfRule>
    <cfRule type="cellIs" dxfId="1447" priority="1566" operator="greaterThan">
      <formula>0</formula>
    </cfRule>
  </conditionalFormatting>
  <conditionalFormatting sqref="DS330">
    <cfRule type="cellIs" dxfId="1446" priority="1561" operator="equal">
      <formula>0</formula>
    </cfRule>
    <cfRule type="cellIs" dxfId="1445" priority="1562" operator="lessThan">
      <formula>0</formula>
    </cfRule>
    <cfRule type="cellIs" dxfId="1444" priority="1563" operator="greaterThan">
      <formula>0</formula>
    </cfRule>
  </conditionalFormatting>
  <conditionalFormatting sqref="DS329">
    <cfRule type="cellIs" dxfId="1443" priority="1558" operator="equal">
      <formula>0</formula>
    </cfRule>
    <cfRule type="cellIs" dxfId="1442" priority="1559" operator="lessThan">
      <formula>0</formula>
    </cfRule>
    <cfRule type="cellIs" dxfId="1441" priority="1560" operator="greaterThan">
      <formula>0</formula>
    </cfRule>
  </conditionalFormatting>
  <conditionalFormatting sqref="DR64">
    <cfRule type="cellIs" dxfId="1440" priority="1549" operator="lessThan">
      <formula>0</formula>
    </cfRule>
    <cfRule type="cellIs" dxfId="1439" priority="1550" operator="greaterThan">
      <formula>0</formula>
    </cfRule>
    <cfRule type="cellIs" dxfId="1438" priority="1551" operator="equal">
      <formula>0</formula>
    </cfRule>
  </conditionalFormatting>
  <conditionalFormatting sqref="DR73">
    <cfRule type="cellIs" dxfId="1437" priority="1546" operator="lessThan">
      <formula>0</formula>
    </cfRule>
    <cfRule type="cellIs" dxfId="1436" priority="1547" operator="greaterThan">
      <formula>0</formula>
    </cfRule>
    <cfRule type="cellIs" dxfId="1435" priority="1548" operator="equal">
      <formula>0</formula>
    </cfRule>
  </conditionalFormatting>
  <conditionalFormatting sqref="DR88">
    <cfRule type="cellIs" dxfId="1434" priority="1543" operator="lessThan">
      <formula>0</formula>
    </cfRule>
    <cfRule type="cellIs" dxfId="1433" priority="1544" operator="greaterThan">
      <formula>0</formula>
    </cfRule>
    <cfRule type="cellIs" dxfId="1432" priority="1545" operator="equal">
      <formula>0</formula>
    </cfRule>
  </conditionalFormatting>
  <conditionalFormatting sqref="DR81">
    <cfRule type="cellIs" dxfId="1431" priority="1540" operator="lessThan">
      <formula>0</formula>
    </cfRule>
    <cfRule type="cellIs" dxfId="1430" priority="1541" operator="greaterThan">
      <formula>0</formula>
    </cfRule>
    <cfRule type="cellIs" dxfId="1429" priority="1542" operator="equal">
      <formula>0</formula>
    </cfRule>
  </conditionalFormatting>
  <conditionalFormatting sqref="DQ109">
    <cfRule type="cellIs" dxfId="1428" priority="1534" operator="lessThan">
      <formula>0</formula>
    </cfRule>
    <cfRule type="cellIs" dxfId="1427" priority="1535" operator="greaterThan">
      <formula>0</formula>
    </cfRule>
    <cfRule type="cellIs" dxfId="1426" priority="1536" operator="equal">
      <formula>0</formula>
    </cfRule>
  </conditionalFormatting>
  <conditionalFormatting sqref="DS13">
    <cfRule type="cellIs" dxfId="1425" priority="1531" operator="lessThan">
      <formula>0</formula>
    </cfRule>
    <cfRule type="cellIs" dxfId="1424" priority="1532" operator="greaterThan">
      <formula>0</formula>
    </cfRule>
    <cfRule type="cellIs" dxfId="1423" priority="1533" operator="equal">
      <formula>0</formula>
    </cfRule>
  </conditionalFormatting>
  <conditionalFormatting sqref="DS12">
    <cfRule type="cellIs" dxfId="1422" priority="1528" operator="lessThan">
      <formula>0</formula>
    </cfRule>
    <cfRule type="cellIs" dxfId="1421" priority="1529" operator="greaterThan">
      <formula>0</formula>
    </cfRule>
    <cfRule type="cellIs" dxfId="1420" priority="1530" operator="equal">
      <formula>0</formula>
    </cfRule>
  </conditionalFormatting>
  <conditionalFormatting sqref="DS12">
    <cfRule type="cellIs" dxfId="1419" priority="1525" operator="lessThan">
      <formula>0</formula>
    </cfRule>
    <cfRule type="cellIs" dxfId="1418" priority="1526" operator="greaterThan">
      <formula>0</formula>
    </cfRule>
    <cfRule type="cellIs" dxfId="1417" priority="1527" operator="equal">
      <formula>0</formula>
    </cfRule>
  </conditionalFormatting>
  <conditionalFormatting sqref="DT13">
    <cfRule type="cellIs" dxfId="1416" priority="1522" operator="lessThan">
      <formula>0</formula>
    </cfRule>
    <cfRule type="cellIs" dxfId="1415" priority="1523" operator="greaterThan">
      <formula>0</formula>
    </cfRule>
    <cfRule type="cellIs" dxfId="1414" priority="1524" operator="equal">
      <formula>0</formula>
    </cfRule>
  </conditionalFormatting>
  <conditionalFormatting sqref="DT12">
    <cfRule type="cellIs" dxfId="1413" priority="1519" operator="lessThan">
      <formula>0</formula>
    </cfRule>
    <cfRule type="cellIs" dxfId="1412" priority="1520" operator="greaterThan">
      <formula>0</formula>
    </cfRule>
    <cfRule type="cellIs" dxfId="1411" priority="1521" operator="equal">
      <formula>0</formula>
    </cfRule>
  </conditionalFormatting>
  <conditionalFormatting sqref="DT12">
    <cfRule type="cellIs" dxfId="1410" priority="1516" operator="lessThan">
      <formula>0</formula>
    </cfRule>
    <cfRule type="cellIs" dxfId="1409" priority="1517" operator="greaterThan">
      <formula>0</formula>
    </cfRule>
    <cfRule type="cellIs" dxfId="1408" priority="1518" operator="equal">
      <formula>0</formula>
    </cfRule>
  </conditionalFormatting>
  <conditionalFormatting sqref="DT294:DT295">
    <cfRule type="cellIs" dxfId="1407" priority="1513" operator="lessThan">
      <formula>0</formula>
    </cfRule>
    <cfRule type="cellIs" dxfId="1406" priority="1514" operator="greaterThan">
      <formula>0</formula>
    </cfRule>
    <cfRule type="cellIs" dxfId="1405" priority="1515" operator="equal">
      <formula>0</formula>
    </cfRule>
  </conditionalFormatting>
  <conditionalFormatting sqref="DT312:DT313">
    <cfRule type="cellIs" dxfId="1404" priority="1510" operator="equal">
      <formula>0</formula>
    </cfRule>
    <cfRule type="cellIs" dxfId="1403" priority="1511" operator="lessThan">
      <formula>0</formula>
    </cfRule>
    <cfRule type="cellIs" dxfId="1402" priority="1512" operator="greaterThan">
      <formula>0</formula>
    </cfRule>
  </conditionalFormatting>
  <conditionalFormatting sqref="DT311">
    <cfRule type="cellIs" dxfId="1401" priority="1507" operator="equal">
      <formula>0</formula>
    </cfRule>
    <cfRule type="cellIs" dxfId="1400" priority="1508" operator="lessThan">
      <formula>0</formula>
    </cfRule>
    <cfRule type="cellIs" dxfId="1399" priority="1509" operator="greaterThan">
      <formula>0</formula>
    </cfRule>
  </conditionalFormatting>
  <conditionalFormatting sqref="DT328">
    <cfRule type="cellIs" dxfId="1398" priority="1495" operator="equal">
      <formula>0</formula>
    </cfRule>
    <cfRule type="cellIs" dxfId="1397" priority="1496" operator="lessThan">
      <formula>0</formula>
    </cfRule>
    <cfRule type="cellIs" dxfId="1396" priority="1497" operator="greaterThan">
      <formula>0</formula>
    </cfRule>
  </conditionalFormatting>
  <conditionalFormatting sqref="DT330">
    <cfRule type="cellIs" dxfId="1395" priority="1504" operator="equal">
      <formula>0</formula>
    </cfRule>
    <cfRule type="cellIs" dxfId="1394" priority="1505" operator="lessThan">
      <formula>0</formula>
    </cfRule>
    <cfRule type="cellIs" dxfId="1393" priority="1506" operator="greaterThan">
      <formula>0</formula>
    </cfRule>
  </conditionalFormatting>
  <conditionalFormatting sqref="DT330">
    <cfRule type="cellIs" dxfId="1392" priority="1501" operator="equal">
      <formula>0</formula>
    </cfRule>
    <cfRule type="cellIs" dxfId="1391" priority="1502" operator="lessThan">
      <formula>0</formula>
    </cfRule>
    <cfRule type="cellIs" dxfId="1390" priority="1503" operator="greaterThan">
      <formula>0</formula>
    </cfRule>
  </conditionalFormatting>
  <conditionalFormatting sqref="DT329">
    <cfRule type="cellIs" dxfId="1389" priority="1498" operator="equal">
      <formula>0</formula>
    </cfRule>
    <cfRule type="cellIs" dxfId="1388" priority="1499" operator="lessThan">
      <formula>0</formula>
    </cfRule>
    <cfRule type="cellIs" dxfId="1387" priority="1500" operator="greaterThan">
      <formula>0</formula>
    </cfRule>
  </conditionalFormatting>
  <conditionalFormatting sqref="DS64">
    <cfRule type="cellIs" dxfId="1386" priority="1489" operator="lessThan">
      <formula>0</formula>
    </cfRule>
    <cfRule type="cellIs" dxfId="1385" priority="1490" operator="greaterThan">
      <formula>0</formula>
    </cfRule>
    <cfRule type="cellIs" dxfId="1384" priority="1491" operator="equal">
      <formula>0</formula>
    </cfRule>
  </conditionalFormatting>
  <conditionalFormatting sqref="DS73">
    <cfRule type="cellIs" dxfId="1383" priority="1486" operator="lessThan">
      <formula>0</formula>
    </cfRule>
    <cfRule type="cellIs" dxfId="1382" priority="1487" operator="greaterThan">
      <formula>0</formula>
    </cfRule>
    <cfRule type="cellIs" dxfId="1381" priority="1488" operator="equal">
      <formula>0</formula>
    </cfRule>
  </conditionalFormatting>
  <conditionalFormatting sqref="DS88">
    <cfRule type="cellIs" dxfId="1380" priority="1483" operator="lessThan">
      <formula>0</formula>
    </cfRule>
    <cfRule type="cellIs" dxfId="1379" priority="1484" operator="greaterThan">
      <formula>0</formula>
    </cfRule>
    <cfRule type="cellIs" dxfId="1378" priority="1485" operator="equal">
      <formula>0</formula>
    </cfRule>
  </conditionalFormatting>
  <conditionalFormatting sqref="DS81">
    <cfRule type="cellIs" dxfId="1377" priority="1480" operator="lessThan">
      <formula>0</formula>
    </cfRule>
    <cfRule type="cellIs" dxfId="1376" priority="1481" operator="greaterThan">
      <formula>0</formula>
    </cfRule>
    <cfRule type="cellIs" dxfId="1375" priority="1482" operator="equal">
      <formula>0</formula>
    </cfRule>
  </conditionalFormatting>
  <conditionalFormatting sqref="DU13:DV13">
    <cfRule type="cellIs" dxfId="1374" priority="1477" operator="lessThan">
      <formula>0</formula>
    </cfRule>
    <cfRule type="cellIs" dxfId="1373" priority="1478" operator="greaterThan">
      <formula>0</formula>
    </cfRule>
    <cfRule type="cellIs" dxfId="1372" priority="1479" operator="equal">
      <formula>0</formula>
    </cfRule>
  </conditionalFormatting>
  <conditionalFormatting sqref="DT64">
    <cfRule type="cellIs" dxfId="1371" priority="1468" operator="lessThan">
      <formula>0</formula>
    </cfRule>
    <cfRule type="cellIs" dxfId="1370" priority="1469" operator="greaterThan">
      <formula>0</formula>
    </cfRule>
    <cfRule type="cellIs" dxfId="1369" priority="1470" operator="equal">
      <formula>0</formula>
    </cfRule>
  </conditionalFormatting>
  <conditionalFormatting sqref="DT73">
    <cfRule type="cellIs" dxfId="1368" priority="1465" operator="lessThan">
      <formula>0</formula>
    </cfRule>
    <cfRule type="cellIs" dxfId="1367" priority="1466" operator="greaterThan">
      <formula>0</formula>
    </cfRule>
    <cfRule type="cellIs" dxfId="1366" priority="1467" operator="equal">
      <formula>0</formula>
    </cfRule>
  </conditionalFormatting>
  <conditionalFormatting sqref="DT88">
    <cfRule type="cellIs" dxfId="1365" priority="1462" operator="lessThan">
      <formula>0</formula>
    </cfRule>
    <cfRule type="cellIs" dxfId="1364" priority="1463" operator="greaterThan">
      <formula>0</formula>
    </cfRule>
    <cfRule type="cellIs" dxfId="1363" priority="1464" operator="equal">
      <formula>0</formula>
    </cfRule>
  </conditionalFormatting>
  <conditionalFormatting sqref="DT81">
    <cfRule type="cellIs" dxfId="1362" priority="1459" operator="lessThan">
      <formula>0</formula>
    </cfRule>
    <cfRule type="cellIs" dxfId="1361" priority="1460" operator="greaterThan">
      <formula>0</formula>
    </cfRule>
    <cfRule type="cellIs" dxfId="1360" priority="1461" operator="equal">
      <formula>0</formula>
    </cfRule>
  </conditionalFormatting>
  <conditionalFormatting sqref="DU294:DU295">
    <cfRule type="cellIs" dxfId="1359" priority="1456" operator="lessThan">
      <formula>0</formula>
    </cfRule>
    <cfRule type="cellIs" dxfId="1358" priority="1457" operator="greaterThan">
      <formula>0</formula>
    </cfRule>
    <cfRule type="cellIs" dxfId="1357" priority="1458" operator="equal">
      <formula>0</formula>
    </cfRule>
  </conditionalFormatting>
  <conditionalFormatting sqref="DU312:DU313">
    <cfRule type="cellIs" dxfId="1356" priority="1453" operator="equal">
      <formula>0</formula>
    </cfRule>
    <cfRule type="cellIs" dxfId="1355" priority="1454" operator="lessThan">
      <formula>0</formula>
    </cfRule>
    <cfRule type="cellIs" dxfId="1354" priority="1455" operator="greaterThan">
      <formula>0</formula>
    </cfRule>
  </conditionalFormatting>
  <conditionalFormatting sqref="DU311">
    <cfRule type="cellIs" dxfId="1353" priority="1450" operator="equal">
      <formula>0</formula>
    </cfRule>
    <cfRule type="cellIs" dxfId="1352" priority="1451" operator="lessThan">
      <formula>0</formula>
    </cfRule>
    <cfRule type="cellIs" dxfId="1351" priority="1452" operator="greaterThan">
      <formula>0</formula>
    </cfRule>
  </conditionalFormatting>
  <conditionalFormatting sqref="DU328">
    <cfRule type="cellIs" dxfId="1350" priority="1438" operator="equal">
      <formula>0</formula>
    </cfRule>
    <cfRule type="cellIs" dxfId="1349" priority="1439" operator="lessThan">
      <formula>0</formula>
    </cfRule>
    <cfRule type="cellIs" dxfId="1348" priority="1440" operator="greaterThan">
      <formula>0</formula>
    </cfRule>
  </conditionalFormatting>
  <conditionalFormatting sqref="DU330">
    <cfRule type="cellIs" dxfId="1347" priority="1447" operator="equal">
      <formula>0</formula>
    </cfRule>
    <cfRule type="cellIs" dxfId="1346" priority="1448" operator="lessThan">
      <formula>0</formula>
    </cfRule>
    <cfRule type="cellIs" dxfId="1345" priority="1449" operator="greaterThan">
      <formula>0</formula>
    </cfRule>
  </conditionalFormatting>
  <conditionalFormatting sqref="DU330">
    <cfRule type="cellIs" dxfId="1344" priority="1444" operator="equal">
      <formula>0</formula>
    </cfRule>
    <cfRule type="cellIs" dxfId="1343" priority="1445" operator="lessThan">
      <formula>0</formula>
    </cfRule>
    <cfRule type="cellIs" dxfId="1342" priority="1446" operator="greaterThan">
      <formula>0</formula>
    </cfRule>
  </conditionalFormatting>
  <conditionalFormatting sqref="DU329">
    <cfRule type="cellIs" dxfId="1341" priority="1441" operator="equal">
      <formula>0</formula>
    </cfRule>
    <cfRule type="cellIs" dxfId="1340" priority="1442" operator="lessThan">
      <formula>0</formula>
    </cfRule>
    <cfRule type="cellIs" dxfId="1339" priority="1443" operator="greaterThan">
      <formula>0</formula>
    </cfRule>
  </conditionalFormatting>
  <conditionalFormatting sqref="DU64">
    <cfRule type="cellIs" dxfId="1338" priority="1435" operator="lessThan">
      <formula>0</formula>
    </cfRule>
    <cfRule type="cellIs" dxfId="1337" priority="1436" operator="greaterThan">
      <formula>0</formula>
    </cfRule>
    <cfRule type="cellIs" dxfId="1336" priority="1437" operator="equal">
      <formula>0</formula>
    </cfRule>
  </conditionalFormatting>
  <conditionalFormatting sqref="DU73">
    <cfRule type="cellIs" dxfId="1335" priority="1432" operator="lessThan">
      <formula>0</formula>
    </cfRule>
    <cfRule type="cellIs" dxfId="1334" priority="1433" operator="greaterThan">
      <formula>0</formula>
    </cfRule>
    <cfRule type="cellIs" dxfId="1333" priority="1434" operator="equal">
      <formula>0</formula>
    </cfRule>
  </conditionalFormatting>
  <conditionalFormatting sqref="DU88">
    <cfRule type="cellIs" dxfId="1332" priority="1429" operator="lessThan">
      <formula>0</formula>
    </cfRule>
    <cfRule type="cellIs" dxfId="1331" priority="1430" operator="greaterThan">
      <formula>0</formula>
    </cfRule>
    <cfRule type="cellIs" dxfId="1330" priority="1431" operator="equal">
      <formula>0</formula>
    </cfRule>
  </conditionalFormatting>
  <conditionalFormatting sqref="DU81">
    <cfRule type="cellIs" dxfId="1329" priority="1426" operator="lessThan">
      <formula>0</formula>
    </cfRule>
    <cfRule type="cellIs" dxfId="1328" priority="1427" operator="greaterThan">
      <formula>0</formula>
    </cfRule>
    <cfRule type="cellIs" dxfId="1327" priority="1428" operator="equal">
      <formula>0</formula>
    </cfRule>
  </conditionalFormatting>
  <conditionalFormatting sqref="DV294:DV295">
    <cfRule type="cellIs" dxfId="1326" priority="1383" operator="lessThan">
      <formula>0</formula>
    </cfRule>
    <cfRule type="cellIs" dxfId="1325" priority="1384" operator="greaterThan">
      <formula>0</formula>
    </cfRule>
    <cfRule type="cellIs" dxfId="1324" priority="1385" operator="equal">
      <formula>0</formula>
    </cfRule>
  </conditionalFormatting>
  <conditionalFormatting sqref="DV312:DV313">
    <cfRule type="cellIs" dxfId="1323" priority="1380" operator="equal">
      <formula>0</formula>
    </cfRule>
    <cfRule type="cellIs" dxfId="1322" priority="1381" operator="lessThan">
      <formula>0</formula>
    </cfRule>
    <cfRule type="cellIs" dxfId="1321" priority="1382" operator="greaterThan">
      <formula>0</formula>
    </cfRule>
  </conditionalFormatting>
  <conditionalFormatting sqref="DV311">
    <cfRule type="cellIs" dxfId="1320" priority="1377" operator="equal">
      <formula>0</formula>
    </cfRule>
    <cfRule type="cellIs" dxfId="1319" priority="1378" operator="lessThan">
      <formula>0</formula>
    </cfRule>
    <cfRule type="cellIs" dxfId="1318" priority="1379" operator="greaterThan">
      <formula>0</formula>
    </cfRule>
  </conditionalFormatting>
  <conditionalFormatting sqref="DV328">
    <cfRule type="cellIs" dxfId="1317" priority="1365" operator="equal">
      <formula>0</formula>
    </cfRule>
    <cfRule type="cellIs" dxfId="1316" priority="1366" operator="lessThan">
      <formula>0</formula>
    </cfRule>
    <cfRule type="cellIs" dxfId="1315" priority="1367" operator="greaterThan">
      <formula>0</formula>
    </cfRule>
  </conditionalFormatting>
  <conditionalFormatting sqref="DV330">
    <cfRule type="cellIs" dxfId="1314" priority="1374" operator="equal">
      <formula>0</formula>
    </cfRule>
    <cfRule type="cellIs" dxfId="1313" priority="1375" operator="lessThan">
      <formula>0</formula>
    </cfRule>
    <cfRule type="cellIs" dxfId="1312" priority="1376" operator="greaterThan">
      <formula>0</formula>
    </cfRule>
  </conditionalFormatting>
  <conditionalFormatting sqref="DV330">
    <cfRule type="cellIs" dxfId="1311" priority="1371" operator="equal">
      <formula>0</formula>
    </cfRule>
    <cfRule type="cellIs" dxfId="1310" priority="1372" operator="lessThan">
      <formula>0</formula>
    </cfRule>
    <cfRule type="cellIs" dxfId="1309" priority="1373" operator="greaterThan">
      <formula>0</formula>
    </cfRule>
  </conditionalFormatting>
  <conditionalFormatting sqref="DV329">
    <cfRule type="cellIs" dxfId="1308" priority="1368" operator="equal">
      <formula>0</formula>
    </cfRule>
    <cfRule type="cellIs" dxfId="1307" priority="1369" operator="lessThan">
      <formula>0</formula>
    </cfRule>
    <cfRule type="cellIs" dxfId="1306" priority="1370" operator="greaterThan">
      <formula>0</formula>
    </cfRule>
  </conditionalFormatting>
  <conditionalFormatting sqref="DW13:EE13">
    <cfRule type="cellIs" dxfId="1305" priority="1362" operator="lessThan">
      <formula>0</formula>
    </cfRule>
    <cfRule type="cellIs" dxfId="1304" priority="1363" operator="greaterThan">
      <formula>0</formula>
    </cfRule>
    <cfRule type="cellIs" dxfId="1303" priority="1364" operator="equal">
      <formula>0</formula>
    </cfRule>
  </conditionalFormatting>
  <conditionalFormatting sqref="DV64">
    <cfRule type="cellIs" dxfId="1302" priority="1359" operator="lessThan">
      <formula>0</formula>
    </cfRule>
    <cfRule type="cellIs" dxfId="1301" priority="1360" operator="greaterThan">
      <formula>0</formula>
    </cfRule>
    <cfRule type="cellIs" dxfId="1300" priority="1361" operator="equal">
      <formula>0</formula>
    </cfRule>
  </conditionalFormatting>
  <conditionalFormatting sqref="DV73">
    <cfRule type="cellIs" dxfId="1299" priority="1356" operator="lessThan">
      <formula>0</formula>
    </cfRule>
    <cfRule type="cellIs" dxfId="1298" priority="1357" operator="greaterThan">
      <formula>0</formula>
    </cfRule>
    <cfRule type="cellIs" dxfId="1297" priority="1358" operator="equal">
      <formula>0</formula>
    </cfRule>
  </conditionalFormatting>
  <conditionalFormatting sqref="DV88">
    <cfRule type="cellIs" dxfId="1296" priority="1353" operator="lessThan">
      <formula>0</formula>
    </cfRule>
    <cfRule type="cellIs" dxfId="1295" priority="1354" operator="greaterThan">
      <formula>0</formula>
    </cfRule>
    <cfRule type="cellIs" dxfId="1294" priority="1355" operator="equal">
      <formula>0</formula>
    </cfRule>
  </conditionalFormatting>
  <conditionalFormatting sqref="DV81">
    <cfRule type="cellIs" dxfId="1293" priority="1350" operator="lessThan">
      <formula>0</formula>
    </cfRule>
    <cfRule type="cellIs" dxfId="1292" priority="1351" operator="greaterThan">
      <formula>0</formula>
    </cfRule>
    <cfRule type="cellIs" dxfId="1291" priority="1352" operator="equal">
      <formula>0</formula>
    </cfRule>
  </conditionalFormatting>
  <conditionalFormatting sqref="DW294:DW295">
    <cfRule type="cellIs" dxfId="1290" priority="1347" operator="lessThan">
      <formula>0</formula>
    </cfRule>
    <cfRule type="cellIs" dxfId="1289" priority="1348" operator="greaterThan">
      <formula>0</formula>
    </cfRule>
    <cfRule type="cellIs" dxfId="1288" priority="1349" operator="equal">
      <formula>0</formula>
    </cfRule>
  </conditionalFormatting>
  <conditionalFormatting sqref="DW312:DW313">
    <cfRule type="cellIs" dxfId="1287" priority="1344" operator="equal">
      <formula>0</formula>
    </cfRule>
    <cfRule type="cellIs" dxfId="1286" priority="1345" operator="lessThan">
      <formula>0</formula>
    </cfRule>
    <cfRule type="cellIs" dxfId="1285" priority="1346" operator="greaterThan">
      <formula>0</formula>
    </cfRule>
  </conditionalFormatting>
  <conditionalFormatting sqref="DW311">
    <cfRule type="cellIs" dxfId="1284" priority="1341" operator="equal">
      <formula>0</formula>
    </cfRule>
    <cfRule type="cellIs" dxfId="1283" priority="1342" operator="lessThan">
      <formula>0</formula>
    </cfRule>
    <cfRule type="cellIs" dxfId="1282" priority="1343" operator="greaterThan">
      <formula>0</formula>
    </cfRule>
  </conditionalFormatting>
  <conditionalFormatting sqref="DW328">
    <cfRule type="cellIs" dxfId="1281" priority="1329" operator="equal">
      <formula>0</formula>
    </cfRule>
    <cfRule type="cellIs" dxfId="1280" priority="1330" operator="lessThan">
      <formula>0</formula>
    </cfRule>
    <cfRule type="cellIs" dxfId="1279" priority="1331" operator="greaterThan">
      <formula>0</formula>
    </cfRule>
  </conditionalFormatting>
  <conditionalFormatting sqref="DW330">
    <cfRule type="cellIs" dxfId="1278" priority="1338" operator="equal">
      <formula>0</formula>
    </cfRule>
    <cfRule type="cellIs" dxfId="1277" priority="1339" operator="lessThan">
      <formula>0</formula>
    </cfRule>
    <cfRule type="cellIs" dxfId="1276" priority="1340" operator="greaterThan">
      <formula>0</formula>
    </cfRule>
  </conditionalFormatting>
  <conditionalFormatting sqref="DW330">
    <cfRule type="cellIs" dxfId="1275" priority="1335" operator="equal">
      <formula>0</formula>
    </cfRule>
    <cfRule type="cellIs" dxfId="1274" priority="1336" operator="lessThan">
      <formula>0</formula>
    </cfRule>
    <cfRule type="cellIs" dxfId="1273" priority="1337" operator="greaterThan">
      <formula>0</formula>
    </cfRule>
  </conditionalFormatting>
  <conditionalFormatting sqref="DW329">
    <cfRule type="cellIs" dxfId="1272" priority="1332" operator="equal">
      <formula>0</formula>
    </cfRule>
    <cfRule type="cellIs" dxfId="1271" priority="1333" operator="lessThan">
      <formula>0</formula>
    </cfRule>
    <cfRule type="cellIs" dxfId="1270" priority="1334" operator="greaterThan">
      <formula>0</formula>
    </cfRule>
  </conditionalFormatting>
  <conditionalFormatting sqref="DW73">
    <cfRule type="cellIs" dxfId="1269" priority="1326" operator="lessThan">
      <formula>0</formula>
    </cfRule>
    <cfRule type="cellIs" dxfId="1268" priority="1327" operator="greaterThan">
      <formula>0</formula>
    </cfRule>
    <cfRule type="cellIs" dxfId="1267" priority="1328" operator="equal">
      <formula>0</formula>
    </cfRule>
  </conditionalFormatting>
  <conditionalFormatting sqref="DW88">
    <cfRule type="cellIs" dxfId="1266" priority="1323" operator="lessThan">
      <formula>0</formula>
    </cfRule>
    <cfRule type="cellIs" dxfId="1265" priority="1324" operator="greaterThan">
      <formula>0</formula>
    </cfRule>
    <cfRule type="cellIs" dxfId="1264" priority="1325" operator="equal">
      <formula>0</formula>
    </cfRule>
  </conditionalFormatting>
  <conditionalFormatting sqref="DW81">
    <cfRule type="cellIs" dxfId="1263" priority="1320" operator="lessThan">
      <formula>0</formula>
    </cfRule>
    <cfRule type="cellIs" dxfId="1262" priority="1321" operator="greaterThan">
      <formula>0</formula>
    </cfRule>
    <cfRule type="cellIs" dxfId="1261" priority="1322" operator="equal">
      <formula>0</formula>
    </cfRule>
  </conditionalFormatting>
  <conditionalFormatting sqref="DX294:DX295">
    <cfRule type="cellIs" dxfId="1260" priority="1317" operator="lessThan">
      <formula>0</formula>
    </cfRule>
    <cfRule type="cellIs" dxfId="1259" priority="1318" operator="greaterThan">
      <formula>0</formula>
    </cfRule>
    <cfRule type="cellIs" dxfId="1258" priority="1319" operator="equal">
      <formula>0</formula>
    </cfRule>
  </conditionalFormatting>
  <conditionalFormatting sqref="DX312:DX313">
    <cfRule type="cellIs" dxfId="1257" priority="1314" operator="equal">
      <formula>0</formula>
    </cfRule>
    <cfRule type="cellIs" dxfId="1256" priority="1315" operator="lessThan">
      <formula>0</formula>
    </cfRule>
    <cfRule type="cellIs" dxfId="1255" priority="1316" operator="greaterThan">
      <formula>0</formula>
    </cfRule>
  </conditionalFormatting>
  <conditionalFormatting sqref="DX311">
    <cfRule type="cellIs" dxfId="1254" priority="1311" operator="equal">
      <formula>0</formula>
    </cfRule>
    <cfRule type="cellIs" dxfId="1253" priority="1312" operator="lessThan">
      <formula>0</formula>
    </cfRule>
    <cfRule type="cellIs" dxfId="1252" priority="1313" operator="greaterThan">
      <formula>0</formula>
    </cfRule>
  </conditionalFormatting>
  <conditionalFormatting sqref="DX328">
    <cfRule type="cellIs" dxfId="1251" priority="1299" operator="equal">
      <formula>0</formula>
    </cfRule>
    <cfRule type="cellIs" dxfId="1250" priority="1300" operator="lessThan">
      <formula>0</formula>
    </cfRule>
    <cfRule type="cellIs" dxfId="1249" priority="1301" operator="greaterThan">
      <formula>0</formula>
    </cfRule>
  </conditionalFormatting>
  <conditionalFormatting sqref="DX330">
    <cfRule type="cellIs" dxfId="1248" priority="1308" operator="equal">
      <formula>0</formula>
    </cfRule>
    <cfRule type="cellIs" dxfId="1247" priority="1309" operator="lessThan">
      <formula>0</formula>
    </cfRule>
    <cfRule type="cellIs" dxfId="1246" priority="1310" operator="greaterThan">
      <formula>0</formula>
    </cfRule>
  </conditionalFormatting>
  <conditionalFormatting sqref="DX330">
    <cfRule type="cellIs" dxfId="1245" priority="1305" operator="equal">
      <formula>0</formula>
    </cfRule>
    <cfRule type="cellIs" dxfId="1244" priority="1306" operator="lessThan">
      <formula>0</formula>
    </cfRule>
    <cfRule type="cellIs" dxfId="1243" priority="1307" operator="greaterThan">
      <formula>0</formula>
    </cfRule>
  </conditionalFormatting>
  <conditionalFormatting sqref="DX329">
    <cfRule type="cellIs" dxfId="1242" priority="1302" operator="equal">
      <formula>0</formula>
    </cfRule>
    <cfRule type="cellIs" dxfId="1241" priority="1303" operator="lessThan">
      <formula>0</formula>
    </cfRule>
    <cfRule type="cellIs" dxfId="1240" priority="1304" operator="greaterThan">
      <formula>0</formula>
    </cfRule>
  </conditionalFormatting>
  <conditionalFormatting sqref="DM139">
    <cfRule type="cellIs" dxfId="1239" priority="1287" operator="lessThan">
      <formula>0</formula>
    </cfRule>
    <cfRule type="cellIs" dxfId="1238" priority="1288" operator="greaterThan">
      <formula>0</formula>
    </cfRule>
    <cfRule type="cellIs" dxfId="1237" priority="1289" operator="equal">
      <formula>0</formula>
    </cfRule>
  </conditionalFormatting>
  <conditionalFormatting sqref="DM132">
    <cfRule type="cellIs" dxfId="1236" priority="1290" operator="lessThan">
      <formula>0</formula>
    </cfRule>
    <cfRule type="cellIs" dxfId="1235" priority="1291" operator="greaterThan">
      <formula>0</formula>
    </cfRule>
    <cfRule type="cellIs" dxfId="1234" priority="1292" operator="equal">
      <formula>0</formula>
    </cfRule>
  </conditionalFormatting>
  <conditionalFormatting sqref="DM170">
    <cfRule type="cellIs" dxfId="1233" priority="1269" operator="lessThan">
      <formula>0</formula>
    </cfRule>
    <cfRule type="cellIs" dxfId="1232" priority="1270" operator="greaterThan">
      <formula>0</formula>
    </cfRule>
    <cfRule type="cellIs" dxfId="1231" priority="1271" operator="equal">
      <formula>0</formula>
    </cfRule>
  </conditionalFormatting>
  <conditionalFormatting sqref="DM179">
    <cfRule type="cellIs" dxfId="1230" priority="1266" operator="lessThan">
      <formula>0</formula>
    </cfRule>
    <cfRule type="cellIs" dxfId="1229" priority="1267" operator="greaterThan">
      <formula>0</formula>
    </cfRule>
    <cfRule type="cellIs" dxfId="1228" priority="1268" operator="equal">
      <formula>0</formula>
    </cfRule>
  </conditionalFormatting>
  <conditionalFormatting sqref="DM150">
    <cfRule type="cellIs" dxfId="1227" priority="1275" operator="lessThan">
      <formula>0</formula>
    </cfRule>
    <cfRule type="cellIs" dxfId="1226" priority="1276" operator="greaterThan">
      <formula>0</formula>
    </cfRule>
    <cfRule type="cellIs" dxfId="1225" priority="1277" operator="equal">
      <formula>0</formula>
    </cfRule>
  </conditionalFormatting>
  <conditionalFormatting sqref="DM161">
    <cfRule type="cellIs" dxfId="1224" priority="1272" operator="lessThan">
      <formula>0</formula>
    </cfRule>
    <cfRule type="cellIs" dxfId="1223" priority="1273" operator="greaterThan">
      <formula>0</formula>
    </cfRule>
    <cfRule type="cellIs" dxfId="1222" priority="1274" operator="equal">
      <formula>0</formula>
    </cfRule>
  </conditionalFormatting>
  <conditionalFormatting sqref="DM217">
    <cfRule type="cellIs" dxfId="1221" priority="1263" operator="lessThan">
      <formula>0</formula>
    </cfRule>
    <cfRule type="cellIs" dxfId="1220" priority="1264" operator="greaterThan">
      <formula>0</formula>
    </cfRule>
    <cfRule type="cellIs" dxfId="1219" priority="1265" operator="equal">
      <formula>0</formula>
    </cfRule>
  </conditionalFormatting>
  <conditionalFormatting sqref="DM225">
    <cfRule type="cellIs" dxfId="1218" priority="1260" operator="lessThan">
      <formula>0</formula>
    </cfRule>
    <cfRule type="cellIs" dxfId="1217" priority="1261" operator="greaterThan">
      <formula>0</formula>
    </cfRule>
    <cfRule type="cellIs" dxfId="1216" priority="1262" operator="equal">
      <formula>0</formula>
    </cfRule>
  </conditionalFormatting>
  <conditionalFormatting sqref="DM233">
    <cfRule type="cellIs" dxfId="1215" priority="1257" operator="lessThan">
      <formula>0</formula>
    </cfRule>
    <cfRule type="cellIs" dxfId="1214" priority="1258" operator="greaterThan">
      <formula>0</formula>
    </cfRule>
    <cfRule type="cellIs" dxfId="1213" priority="1259" operator="equal">
      <formula>0</formula>
    </cfRule>
  </conditionalFormatting>
  <conditionalFormatting sqref="DM241">
    <cfRule type="cellIs" dxfId="1212" priority="1254" operator="lessThan">
      <formula>0</formula>
    </cfRule>
    <cfRule type="cellIs" dxfId="1211" priority="1255" operator="greaterThan">
      <formula>0</formula>
    </cfRule>
    <cfRule type="cellIs" dxfId="1210" priority="1256" operator="equal">
      <formula>0</formula>
    </cfRule>
  </conditionalFormatting>
  <conditionalFormatting sqref="DM249">
    <cfRule type="cellIs" dxfId="1209" priority="1252" operator="lessThan">
      <formula>0</formula>
    </cfRule>
    <cfRule type="cellIs" dxfId="1208" priority="1253" operator="equal">
      <formula>0</formula>
    </cfRule>
  </conditionalFormatting>
  <conditionalFormatting sqref="DM274">
    <cfRule type="cellIs" dxfId="1207" priority="1250" operator="greaterThan">
      <formula>0</formula>
    </cfRule>
    <cfRule type="cellIs" dxfId="1206" priority="1251" operator="equal">
      <formula>0</formula>
    </cfRule>
  </conditionalFormatting>
  <conditionalFormatting sqref="DY294:DY295">
    <cfRule type="cellIs" dxfId="1205" priority="1247" operator="lessThan">
      <formula>0</formula>
    </cfRule>
    <cfRule type="cellIs" dxfId="1204" priority="1248" operator="greaterThan">
      <formula>0</formula>
    </cfRule>
    <cfRule type="cellIs" dxfId="1203" priority="1249" operator="equal">
      <formula>0</formula>
    </cfRule>
  </conditionalFormatting>
  <conditionalFormatting sqref="DY312:DY313">
    <cfRule type="cellIs" dxfId="1202" priority="1244" operator="equal">
      <formula>0</formula>
    </cfRule>
    <cfRule type="cellIs" dxfId="1201" priority="1245" operator="lessThan">
      <formula>0</formula>
    </cfRule>
    <cfRule type="cellIs" dxfId="1200" priority="1246" operator="greaterThan">
      <formula>0</formula>
    </cfRule>
  </conditionalFormatting>
  <conditionalFormatting sqref="DY311">
    <cfRule type="cellIs" dxfId="1199" priority="1241" operator="equal">
      <formula>0</formula>
    </cfRule>
    <cfRule type="cellIs" dxfId="1198" priority="1242" operator="lessThan">
      <formula>0</formula>
    </cfRule>
    <cfRule type="cellIs" dxfId="1197" priority="1243" operator="greaterThan">
      <formula>0</formula>
    </cfRule>
  </conditionalFormatting>
  <conditionalFormatting sqref="DY328">
    <cfRule type="cellIs" dxfId="1196" priority="1229" operator="equal">
      <formula>0</formula>
    </cfRule>
    <cfRule type="cellIs" dxfId="1195" priority="1230" operator="lessThan">
      <formula>0</formula>
    </cfRule>
    <cfRule type="cellIs" dxfId="1194" priority="1231" operator="greaterThan">
      <formula>0</formula>
    </cfRule>
  </conditionalFormatting>
  <conditionalFormatting sqref="DY330">
    <cfRule type="cellIs" dxfId="1193" priority="1238" operator="equal">
      <formula>0</formula>
    </cfRule>
    <cfRule type="cellIs" dxfId="1192" priority="1239" operator="lessThan">
      <formula>0</formula>
    </cfRule>
    <cfRule type="cellIs" dxfId="1191" priority="1240" operator="greaterThan">
      <formula>0</formula>
    </cfRule>
  </conditionalFormatting>
  <conditionalFormatting sqref="DY330">
    <cfRule type="cellIs" dxfId="1190" priority="1235" operator="equal">
      <formula>0</formula>
    </cfRule>
    <cfRule type="cellIs" dxfId="1189" priority="1236" operator="lessThan">
      <formula>0</formula>
    </cfRule>
    <cfRule type="cellIs" dxfId="1188" priority="1237" operator="greaterThan">
      <formula>0</formula>
    </cfRule>
  </conditionalFormatting>
  <conditionalFormatting sqref="DY329">
    <cfRule type="cellIs" dxfId="1187" priority="1232" operator="equal">
      <formula>0</formula>
    </cfRule>
    <cfRule type="cellIs" dxfId="1186" priority="1233" operator="lessThan">
      <formula>0</formula>
    </cfRule>
    <cfRule type="cellIs" dxfId="1185" priority="1234" operator="greaterThan">
      <formula>0</formula>
    </cfRule>
  </conditionalFormatting>
  <conditionalFormatting sqref="DW64:DX64">
    <cfRule type="cellIs" dxfId="1184" priority="1226" operator="lessThan">
      <formula>0</formula>
    </cfRule>
    <cfRule type="cellIs" dxfId="1183" priority="1227" operator="greaterThan">
      <formula>0</formula>
    </cfRule>
    <cfRule type="cellIs" dxfId="1182" priority="1228" operator="equal">
      <formula>0</formula>
    </cfRule>
  </conditionalFormatting>
  <conditionalFormatting sqref="DX73">
    <cfRule type="cellIs" dxfId="1181" priority="1223" operator="lessThan">
      <formula>0</formula>
    </cfRule>
    <cfRule type="cellIs" dxfId="1180" priority="1224" operator="greaterThan">
      <formula>0</formula>
    </cfRule>
    <cfRule type="cellIs" dxfId="1179" priority="1225" operator="equal">
      <formula>0</formula>
    </cfRule>
  </conditionalFormatting>
  <conditionalFormatting sqref="DX88">
    <cfRule type="cellIs" dxfId="1178" priority="1220" operator="lessThan">
      <formula>0</formula>
    </cfRule>
    <cfRule type="cellIs" dxfId="1177" priority="1221" operator="greaterThan">
      <formula>0</formula>
    </cfRule>
    <cfRule type="cellIs" dxfId="1176" priority="1222" operator="equal">
      <formula>0</formula>
    </cfRule>
  </conditionalFormatting>
  <conditionalFormatting sqref="DX81">
    <cfRule type="cellIs" dxfId="1175" priority="1217" operator="lessThan">
      <formula>0</formula>
    </cfRule>
    <cfRule type="cellIs" dxfId="1174" priority="1218" operator="greaterThan">
      <formula>0</formula>
    </cfRule>
    <cfRule type="cellIs" dxfId="1173" priority="1219" operator="equal">
      <formula>0</formula>
    </cfRule>
  </conditionalFormatting>
  <conditionalFormatting sqref="DY64">
    <cfRule type="cellIs" dxfId="1172" priority="1214" operator="lessThan">
      <formula>0</formula>
    </cfRule>
    <cfRule type="cellIs" dxfId="1171" priority="1215" operator="greaterThan">
      <formula>0</formula>
    </cfRule>
    <cfRule type="cellIs" dxfId="1170" priority="1216" operator="equal">
      <formula>0</formula>
    </cfRule>
  </conditionalFormatting>
  <conditionalFormatting sqref="DY73">
    <cfRule type="cellIs" dxfId="1169" priority="1211" operator="lessThan">
      <formula>0</formula>
    </cfRule>
    <cfRule type="cellIs" dxfId="1168" priority="1212" operator="greaterThan">
      <formula>0</formula>
    </cfRule>
    <cfRule type="cellIs" dxfId="1167" priority="1213" operator="equal">
      <formula>0</formula>
    </cfRule>
  </conditionalFormatting>
  <conditionalFormatting sqref="DY88">
    <cfRule type="cellIs" dxfId="1166" priority="1208" operator="lessThan">
      <formula>0</formula>
    </cfRule>
    <cfRule type="cellIs" dxfId="1165" priority="1209" operator="greaterThan">
      <formula>0</formula>
    </cfRule>
    <cfRule type="cellIs" dxfId="1164" priority="1210" operator="equal">
      <formula>0</formula>
    </cfRule>
  </conditionalFormatting>
  <conditionalFormatting sqref="DY81">
    <cfRule type="cellIs" dxfId="1163" priority="1205" operator="lessThan">
      <formula>0</formula>
    </cfRule>
    <cfRule type="cellIs" dxfId="1162" priority="1206" operator="greaterThan">
      <formula>0</formula>
    </cfRule>
    <cfRule type="cellIs" dxfId="1161" priority="1207" operator="equal">
      <formula>0</formula>
    </cfRule>
  </conditionalFormatting>
  <conditionalFormatting sqref="DX109">
    <cfRule type="cellIs" dxfId="1160" priority="1199" operator="lessThan">
      <formula>0</formula>
    </cfRule>
    <cfRule type="cellIs" dxfId="1159" priority="1200" operator="greaterThan">
      <formula>0</formula>
    </cfRule>
    <cfRule type="cellIs" dxfId="1158" priority="1201" operator="equal">
      <formula>0</formula>
    </cfRule>
  </conditionalFormatting>
  <conditionalFormatting sqref="DZ294:DZ295">
    <cfRule type="cellIs" dxfId="1157" priority="1196" operator="lessThan">
      <formula>0</formula>
    </cfRule>
    <cfRule type="cellIs" dxfId="1156" priority="1197" operator="greaterThan">
      <formula>0</formula>
    </cfRule>
    <cfRule type="cellIs" dxfId="1155" priority="1198" operator="equal">
      <formula>0</formula>
    </cfRule>
  </conditionalFormatting>
  <conditionalFormatting sqref="DZ312:DZ313">
    <cfRule type="cellIs" dxfId="1154" priority="1193" operator="equal">
      <formula>0</formula>
    </cfRule>
    <cfRule type="cellIs" dxfId="1153" priority="1194" operator="lessThan">
      <formula>0</formula>
    </cfRule>
    <cfRule type="cellIs" dxfId="1152" priority="1195" operator="greaterThan">
      <formula>0</formula>
    </cfRule>
  </conditionalFormatting>
  <conditionalFormatting sqref="DZ311">
    <cfRule type="cellIs" dxfId="1151" priority="1190" operator="equal">
      <formula>0</formula>
    </cfRule>
    <cfRule type="cellIs" dxfId="1150" priority="1191" operator="lessThan">
      <formula>0</formula>
    </cfRule>
    <cfRule type="cellIs" dxfId="1149" priority="1192" operator="greaterThan">
      <formula>0</formula>
    </cfRule>
  </conditionalFormatting>
  <conditionalFormatting sqref="DZ328">
    <cfRule type="cellIs" dxfId="1148" priority="1178" operator="equal">
      <formula>0</formula>
    </cfRule>
    <cfRule type="cellIs" dxfId="1147" priority="1179" operator="lessThan">
      <formula>0</formula>
    </cfRule>
    <cfRule type="cellIs" dxfId="1146" priority="1180" operator="greaterThan">
      <formula>0</formula>
    </cfRule>
  </conditionalFormatting>
  <conditionalFormatting sqref="DZ330">
    <cfRule type="cellIs" dxfId="1145" priority="1187" operator="equal">
      <formula>0</formula>
    </cfRule>
    <cfRule type="cellIs" dxfId="1144" priority="1188" operator="lessThan">
      <formula>0</formula>
    </cfRule>
    <cfRule type="cellIs" dxfId="1143" priority="1189" operator="greaterThan">
      <formula>0</formula>
    </cfRule>
  </conditionalFormatting>
  <conditionalFormatting sqref="DZ330">
    <cfRule type="cellIs" dxfId="1142" priority="1184" operator="equal">
      <formula>0</formula>
    </cfRule>
    <cfRule type="cellIs" dxfId="1141" priority="1185" operator="lessThan">
      <formula>0</formula>
    </cfRule>
    <cfRule type="cellIs" dxfId="1140" priority="1186" operator="greaterThan">
      <formula>0</formula>
    </cfRule>
  </conditionalFormatting>
  <conditionalFormatting sqref="DZ329">
    <cfRule type="cellIs" dxfId="1139" priority="1181" operator="equal">
      <formula>0</formula>
    </cfRule>
    <cfRule type="cellIs" dxfId="1138" priority="1182" operator="lessThan">
      <formula>0</formula>
    </cfRule>
    <cfRule type="cellIs" dxfId="1137" priority="1183" operator="greaterThan">
      <formula>0</formula>
    </cfRule>
  </conditionalFormatting>
  <conditionalFormatting sqref="EA294:EA295">
    <cfRule type="cellIs" dxfId="1136" priority="1175" operator="lessThan">
      <formula>0</formula>
    </cfRule>
    <cfRule type="cellIs" dxfId="1135" priority="1176" operator="greaterThan">
      <formula>0</formula>
    </cfRule>
    <cfRule type="cellIs" dxfId="1134" priority="1177" operator="equal">
      <formula>0</formula>
    </cfRule>
  </conditionalFormatting>
  <conditionalFormatting sqref="EA312:EA313">
    <cfRule type="cellIs" dxfId="1133" priority="1172" operator="equal">
      <formula>0</formula>
    </cfRule>
    <cfRule type="cellIs" dxfId="1132" priority="1173" operator="lessThan">
      <formula>0</formula>
    </cfRule>
    <cfRule type="cellIs" dxfId="1131" priority="1174" operator="greaterThan">
      <formula>0</formula>
    </cfRule>
  </conditionalFormatting>
  <conditionalFormatting sqref="EA311">
    <cfRule type="cellIs" dxfId="1130" priority="1169" operator="equal">
      <formula>0</formula>
    </cfRule>
    <cfRule type="cellIs" dxfId="1129" priority="1170" operator="lessThan">
      <formula>0</formula>
    </cfRule>
    <cfRule type="cellIs" dxfId="1128" priority="1171" operator="greaterThan">
      <formula>0</formula>
    </cfRule>
  </conditionalFormatting>
  <conditionalFormatting sqref="EA328">
    <cfRule type="cellIs" dxfId="1127" priority="1157" operator="equal">
      <formula>0</formula>
    </cfRule>
    <cfRule type="cellIs" dxfId="1126" priority="1158" operator="lessThan">
      <formula>0</formula>
    </cfRule>
    <cfRule type="cellIs" dxfId="1125" priority="1159" operator="greaterThan">
      <formula>0</formula>
    </cfRule>
  </conditionalFormatting>
  <conditionalFormatting sqref="EA330">
    <cfRule type="cellIs" dxfId="1124" priority="1166" operator="equal">
      <formula>0</formula>
    </cfRule>
    <cfRule type="cellIs" dxfId="1123" priority="1167" operator="lessThan">
      <formula>0</formula>
    </cfRule>
    <cfRule type="cellIs" dxfId="1122" priority="1168" operator="greaterThan">
      <formula>0</formula>
    </cfRule>
  </conditionalFormatting>
  <conditionalFormatting sqref="EA330">
    <cfRule type="cellIs" dxfId="1121" priority="1163" operator="equal">
      <formula>0</formula>
    </cfRule>
    <cfRule type="cellIs" dxfId="1120" priority="1164" operator="lessThan">
      <formula>0</formula>
    </cfRule>
    <cfRule type="cellIs" dxfId="1119" priority="1165" operator="greaterThan">
      <formula>0</formula>
    </cfRule>
  </conditionalFormatting>
  <conditionalFormatting sqref="EA329">
    <cfRule type="cellIs" dxfId="1118" priority="1160" operator="equal">
      <formula>0</formula>
    </cfRule>
    <cfRule type="cellIs" dxfId="1117" priority="1161" operator="lessThan">
      <formula>0</formula>
    </cfRule>
    <cfRule type="cellIs" dxfId="1116" priority="1162" operator="greaterThan">
      <formula>0</formula>
    </cfRule>
  </conditionalFormatting>
  <conditionalFormatting sqref="DZ64">
    <cfRule type="cellIs" dxfId="1115" priority="1154" operator="lessThan">
      <formula>0</formula>
    </cfRule>
    <cfRule type="cellIs" dxfId="1114" priority="1155" operator="greaterThan">
      <formula>0</formula>
    </cfRule>
    <cfRule type="cellIs" dxfId="1113" priority="1156" operator="equal">
      <formula>0</formula>
    </cfRule>
  </conditionalFormatting>
  <conditionalFormatting sqref="DZ73">
    <cfRule type="cellIs" dxfId="1112" priority="1151" operator="lessThan">
      <formula>0</formula>
    </cfRule>
    <cfRule type="cellIs" dxfId="1111" priority="1152" operator="greaterThan">
      <formula>0</formula>
    </cfRule>
    <cfRule type="cellIs" dxfId="1110" priority="1153" operator="equal">
      <formula>0</formula>
    </cfRule>
  </conditionalFormatting>
  <conditionalFormatting sqref="DZ88">
    <cfRule type="cellIs" dxfId="1109" priority="1148" operator="lessThan">
      <formula>0</formula>
    </cfRule>
    <cfRule type="cellIs" dxfId="1108" priority="1149" operator="greaterThan">
      <formula>0</formula>
    </cfRule>
    <cfRule type="cellIs" dxfId="1107" priority="1150" operator="equal">
      <formula>0</formula>
    </cfRule>
  </conditionalFormatting>
  <conditionalFormatting sqref="DZ81">
    <cfRule type="cellIs" dxfId="1106" priority="1145" operator="lessThan">
      <formula>0</formula>
    </cfRule>
    <cfRule type="cellIs" dxfId="1105" priority="1146" operator="greaterThan">
      <formula>0</formula>
    </cfRule>
    <cfRule type="cellIs" dxfId="1104" priority="1147" operator="equal">
      <formula>0</formula>
    </cfRule>
  </conditionalFormatting>
  <conditionalFormatting sqref="EA64">
    <cfRule type="cellIs" dxfId="1103" priority="1142" operator="lessThan">
      <formula>0</formula>
    </cfRule>
    <cfRule type="cellIs" dxfId="1102" priority="1143" operator="greaterThan">
      <formula>0</formula>
    </cfRule>
    <cfRule type="cellIs" dxfId="1101" priority="1144" operator="equal">
      <formula>0</formula>
    </cfRule>
  </conditionalFormatting>
  <conditionalFormatting sqref="EA73">
    <cfRule type="cellIs" dxfId="1100" priority="1139" operator="lessThan">
      <formula>0</formula>
    </cfRule>
    <cfRule type="cellIs" dxfId="1099" priority="1140" operator="greaterThan">
      <formula>0</formula>
    </cfRule>
    <cfRule type="cellIs" dxfId="1098" priority="1141" operator="equal">
      <formula>0</formula>
    </cfRule>
  </conditionalFormatting>
  <conditionalFormatting sqref="EA88">
    <cfRule type="cellIs" dxfId="1097" priority="1136" operator="lessThan">
      <formula>0</formula>
    </cfRule>
    <cfRule type="cellIs" dxfId="1096" priority="1137" operator="greaterThan">
      <formula>0</formula>
    </cfRule>
    <cfRule type="cellIs" dxfId="1095" priority="1138" operator="equal">
      <formula>0</formula>
    </cfRule>
  </conditionalFormatting>
  <conditionalFormatting sqref="EA81">
    <cfRule type="cellIs" dxfId="1094" priority="1133" operator="lessThan">
      <formula>0</formula>
    </cfRule>
    <cfRule type="cellIs" dxfId="1093" priority="1134" operator="greaterThan">
      <formula>0</formula>
    </cfRule>
    <cfRule type="cellIs" dxfId="1092" priority="1135" operator="equal">
      <formula>0</formula>
    </cfRule>
  </conditionalFormatting>
  <conditionalFormatting sqref="EB294:EB295">
    <cfRule type="cellIs" dxfId="1091" priority="1130" operator="lessThan">
      <formula>0</formula>
    </cfRule>
    <cfRule type="cellIs" dxfId="1090" priority="1131" operator="greaterThan">
      <formula>0</formula>
    </cfRule>
    <cfRule type="cellIs" dxfId="1089" priority="1132" operator="equal">
      <formula>0</formula>
    </cfRule>
  </conditionalFormatting>
  <conditionalFormatting sqref="EB312:EB313">
    <cfRule type="cellIs" dxfId="1088" priority="1127" operator="equal">
      <formula>0</formula>
    </cfRule>
    <cfRule type="cellIs" dxfId="1087" priority="1128" operator="lessThan">
      <formula>0</formula>
    </cfRule>
    <cfRule type="cellIs" dxfId="1086" priority="1129" operator="greaterThan">
      <formula>0</formula>
    </cfRule>
  </conditionalFormatting>
  <conditionalFormatting sqref="EB311">
    <cfRule type="cellIs" dxfId="1085" priority="1124" operator="equal">
      <formula>0</formula>
    </cfRule>
    <cfRule type="cellIs" dxfId="1084" priority="1125" operator="lessThan">
      <formula>0</formula>
    </cfRule>
    <cfRule type="cellIs" dxfId="1083" priority="1126" operator="greaterThan">
      <formula>0</formula>
    </cfRule>
  </conditionalFormatting>
  <conditionalFormatting sqref="EB328">
    <cfRule type="cellIs" dxfId="1082" priority="1112" operator="equal">
      <formula>0</formula>
    </cfRule>
    <cfRule type="cellIs" dxfId="1081" priority="1113" operator="lessThan">
      <formula>0</formula>
    </cfRule>
    <cfRule type="cellIs" dxfId="1080" priority="1114" operator="greaterThan">
      <formula>0</formula>
    </cfRule>
  </conditionalFormatting>
  <conditionalFormatting sqref="EB330">
    <cfRule type="cellIs" dxfId="1079" priority="1121" operator="equal">
      <formula>0</formula>
    </cfRule>
    <cfRule type="cellIs" dxfId="1078" priority="1122" operator="lessThan">
      <formula>0</formula>
    </cfRule>
    <cfRule type="cellIs" dxfId="1077" priority="1123" operator="greaterThan">
      <formula>0</formula>
    </cfRule>
  </conditionalFormatting>
  <conditionalFormatting sqref="EB330">
    <cfRule type="cellIs" dxfId="1076" priority="1118" operator="equal">
      <formula>0</formula>
    </cfRule>
    <cfRule type="cellIs" dxfId="1075" priority="1119" operator="lessThan">
      <formula>0</formula>
    </cfRule>
    <cfRule type="cellIs" dxfId="1074" priority="1120" operator="greaterThan">
      <formula>0</formula>
    </cfRule>
  </conditionalFormatting>
  <conditionalFormatting sqref="EB329">
    <cfRule type="cellIs" dxfId="1073" priority="1115" operator="equal">
      <formula>0</formula>
    </cfRule>
    <cfRule type="cellIs" dxfId="1072" priority="1116" operator="lessThan">
      <formula>0</formula>
    </cfRule>
    <cfRule type="cellIs" dxfId="1071" priority="1117" operator="greaterThan">
      <formula>0</formula>
    </cfRule>
  </conditionalFormatting>
  <conditionalFormatting sqref="EC294:EC295">
    <cfRule type="cellIs" dxfId="1070" priority="1109" operator="lessThan">
      <formula>0</formula>
    </cfRule>
    <cfRule type="cellIs" dxfId="1069" priority="1110" operator="greaterThan">
      <formula>0</formula>
    </cfRule>
    <cfRule type="cellIs" dxfId="1068" priority="1111" operator="equal">
      <formula>0</formula>
    </cfRule>
  </conditionalFormatting>
  <conditionalFormatting sqref="EC312:EC313">
    <cfRule type="cellIs" dxfId="1067" priority="1106" operator="equal">
      <formula>0</formula>
    </cfRule>
    <cfRule type="cellIs" dxfId="1066" priority="1107" operator="lessThan">
      <formula>0</formula>
    </cfRule>
    <cfRule type="cellIs" dxfId="1065" priority="1108" operator="greaterThan">
      <formula>0</formula>
    </cfRule>
  </conditionalFormatting>
  <conditionalFormatting sqref="EC311">
    <cfRule type="cellIs" dxfId="1064" priority="1103" operator="equal">
      <formula>0</formula>
    </cfRule>
    <cfRule type="cellIs" dxfId="1063" priority="1104" operator="lessThan">
      <formula>0</formula>
    </cfRule>
    <cfRule type="cellIs" dxfId="1062" priority="1105" operator="greaterThan">
      <formula>0</formula>
    </cfRule>
  </conditionalFormatting>
  <conditionalFormatting sqref="EC328">
    <cfRule type="cellIs" dxfId="1061" priority="1091" operator="equal">
      <formula>0</formula>
    </cfRule>
    <cfRule type="cellIs" dxfId="1060" priority="1092" operator="lessThan">
      <formula>0</formula>
    </cfRule>
    <cfRule type="cellIs" dxfId="1059" priority="1093" operator="greaterThan">
      <formula>0</formula>
    </cfRule>
  </conditionalFormatting>
  <conditionalFormatting sqref="EC330">
    <cfRule type="cellIs" dxfId="1058" priority="1100" operator="equal">
      <formula>0</formula>
    </cfRule>
    <cfRule type="cellIs" dxfId="1057" priority="1101" operator="lessThan">
      <formula>0</formula>
    </cfRule>
    <cfRule type="cellIs" dxfId="1056" priority="1102" operator="greaterThan">
      <formula>0</formula>
    </cfRule>
  </conditionalFormatting>
  <conditionalFormatting sqref="EC330">
    <cfRule type="cellIs" dxfId="1055" priority="1097" operator="equal">
      <formula>0</formula>
    </cfRule>
    <cfRule type="cellIs" dxfId="1054" priority="1098" operator="lessThan">
      <formula>0</formula>
    </cfRule>
    <cfRule type="cellIs" dxfId="1053" priority="1099" operator="greaterThan">
      <formula>0</formula>
    </cfRule>
  </conditionalFormatting>
  <conditionalFormatting sqref="EC329">
    <cfRule type="cellIs" dxfId="1052" priority="1094" operator="equal">
      <formula>0</formula>
    </cfRule>
    <cfRule type="cellIs" dxfId="1051" priority="1095" operator="lessThan">
      <formula>0</formula>
    </cfRule>
    <cfRule type="cellIs" dxfId="1050" priority="1096" operator="greaterThan">
      <formula>0</formula>
    </cfRule>
  </conditionalFormatting>
  <conditionalFormatting sqref="EB64">
    <cfRule type="cellIs" dxfId="1049" priority="1088" operator="lessThan">
      <formula>0</formula>
    </cfRule>
    <cfRule type="cellIs" dxfId="1048" priority="1089" operator="greaterThan">
      <formula>0</formula>
    </cfRule>
    <cfRule type="cellIs" dxfId="1047" priority="1090" operator="equal">
      <formula>0</formula>
    </cfRule>
  </conditionalFormatting>
  <conditionalFormatting sqref="EB73">
    <cfRule type="cellIs" dxfId="1046" priority="1085" operator="lessThan">
      <formula>0</formula>
    </cfRule>
    <cfRule type="cellIs" dxfId="1045" priority="1086" operator="greaterThan">
      <formula>0</formula>
    </cfRule>
    <cfRule type="cellIs" dxfId="1044" priority="1087" operator="equal">
      <formula>0</formula>
    </cfRule>
  </conditionalFormatting>
  <conditionalFormatting sqref="EB88">
    <cfRule type="cellIs" dxfId="1043" priority="1082" operator="lessThan">
      <formula>0</formula>
    </cfRule>
    <cfRule type="cellIs" dxfId="1042" priority="1083" operator="greaterThan">
      <formula>0</formula>
    </cfRule>
    <cfRule type="cellIs" dxfId="1041" priority="1084" operator="equal">
      <formula>0</formula>
    </cfRule>
  </conditionalFormatting>
  <conditionalFormatting sqref="EB81">
    <cfRule type="cellIs" dxfId="1040" priority="1079" operator="lessThan">
      <formula>0</formula>
    </cfRule>
    <cfRule type="cellIs" dxfId="1039" priority="1080" operator="greaterThan">
      <formula>0</formula>
    </cfRule>
    <cfRule type="cellIs" dxfId="1038" priority="1081" operator="equal">
      <formula>0</formula>
    </cfRule>
  </conditionalFormatting>
  <conditionalFormatting sqref="EC64">
    <cfRule type="cellIs" dxfId="1037" priority="1076" operator="lessThan">
      <formula>0</formula>
    </cfRule>
    <cfRule type="cellIs" dxfId="1036" priority="1077" operator="greaterThan">
      <formula>0</formula>
    </cfRule>
    <cfRule type="cellIs" dxfId="1035" priority="1078" operator="equal">
      <formula>0</formula>
    </cfRule>
  </conditionalFormatting>
  <conditionalFormatting sqref="EC73">
    <cfRule type="cellIs" dxfId="1034" priority="1073" operator="lessThan">
      <formula>0</formula>
    </cfRule>
    <cfRule type="cellIs" dxfId="1033" priority="1074" operator="greaterThan">
      <formula>0</formula>
    </cfRule>
    <cfRule type="cellIs" dxfId="1032" priority="1075" operator="equal">
      <formula>0</formula>
    </cfRule>
  </conditionalFormatting>
  <conditionalFormatting sqref="EC88">
    <cfRule type="cellIs" dxfId="1031" priority="1070" operator="lessThan">
      <formula>0</formula>
    </cfRule>
    <cfRule type="cellIs" dxfId="1030" priority="1071" operator="greaterThan">
      <formula>0</formula>
    </cfRule>
    <cfRule type="cellIs" dxfId="1029" priority="1072" operator="equal">
      <formula>0</formula>
    </cfRule>
  </conditionalFormatting>
  <conditionalFormatting sqref="EC81">
    <cfRule type="cellIs" dxfId="1028" priority="1067" operator="lessThan">
      <formula>0</formula>
    </cfRule>
    <cfRule type="cellIs" dxfId="1027" priority="1068" operator="greaterThan">
      <formula>0</formula>
    </cfRule>
    <cfRule type="cellIs" dxfId="1026" priority="1069" operator="equal">
      <formula>0</formula>
    </cfRule>
  </conditionalFormatting>
  <conditionalFormatting sqref="ED294:ED295">
    <cfRule type="cellIs" dxfId="1025" priority="1064" operator="lessThan">
      <formula>0</formula>
    </cfRule>
    <cfRule type="cellIs" dxfId="1024" priority="1065" operator="greaterThan">
      <formula>0</formula>
    </cfRule>
    <cfRule type="cellIs" dxfId="1023" priority="1066" operator="equal">
      <formula>0</formula>
    </cfRule>
  </conditionalFormatting>
  <conditionalFormatting sqref="ED312:ED313">
    <cfRule type="cellIs" dxfId="1022" priority="1061" operator="equal">
      <formula>0</formula>
    </cfRule>
    <cfRule type="cellIs" dxfId="1021" priority="1062" operator="lessThan">
      <formula>0</formula>
    </cfRule>
    <cfRule type="cellIs" dxfId="1020" priority="1063" operator="greaterThan">
      <formula>0</formula>
    </cfRule>
  </conditionalFormatting>
  <conditionalFormatting sqref="ED311">
    <cfRule type="cellIs" dxfId="1019" priority="1058" operator="equal">
      <formula>0</formula>
    </cfRule>
    <cfRule type="cellIs" dxfId="1018" priority="1059" operator="lessThan">
      <formula>0</formula>
    </cfRule>
    <cfRule type="cellIs" dxfId="1017" priority="1060" operator="greaterThan">
      <formula>0</formula>
    </cfRule>
  </conditionalFormatting>
  <conditionalFormatting sqref="ED328">
    <cfRule type="cellIs" dxfId="1016" priority="1046" operator="equal">
      <formula>0</formula>
    </cfRule>
    <cfRule type="cellIs" dxfId="1015" priority="1047" operator="lessThan">
      <formula>0</formula>
    </cfRule>
    <cfRule type="cellIs" dxfId="1014" priority="1048" operator="greaterThan">
      <formula>0</formula>
    </cfRule>
  </conditionalFormatting>
  <conditionalFormatting sqref="ED330">
    <cfRule type="cellIs" dxfId="1013" priority="1055" operator="equal">
      <formula>0</formula>
    </cfRule>
    <cfRule type="cellIs" dxfId="1012" priority="1056" operator="lessThan">
      <formula>0</formula>
    </cfRule>
    <cfRule type="cellIs" dxfId="1011" priority="1057" operator="greaterThan">
      <formula>0</formula>
    </cfRule>
  </conditionalFormatting>
  <conditionalFormatting sqref="ED330">
    <cfRule type="cellIs" dxfId="1010" priority="1052" operator="equal">
      <formula>0</formula>
    </cfRule>
    <cfRule type="cellIs" dxfId="1009" priority="1053" operator="lessThan">
      <formula>0</formula>
    </cfRule>
    <cfRule type="cellIs" dxfId="1008" priority="1054" operator="greaterThan">
      <formula>0</formula>
    </cfRule>
  </conditionalFormatting>
  <conditionalFormatting sqref="ED329">
    <cfRule type="cellIs" dxfId="1007" priority="1049" operator="equal">
      <formula>0</formula>
    </cfRule>
    <cfRule type="cellIs" dxfId="1006" priority="1050" operator="lessThan">
      <formula>0</formula>
    </cfRule>
    <cfRule type="cellIs" dxfId="1005" priority="1051" operator="greaterThan">
      <formula>0</formula>
    </cfRule>
  </conditionalFormatting>
  <conditionalFormatting sqref="ED64">
    <cfRule type="cellIs" dxfId="1004" priority="1043" operator="lessThan">
      <formula>0</formula>
    </cfRule>
    <cfRule type="cellIs" dxfId="1003" priority="1044" operator="greaterThan">
      <formula>0</formula>
    </cfRule>
    <cfRule type="cellIs" dxfId="1002" priority="1045" operator="equal">
      <formula>0</formula>
    </cfRule>
  </conditionalFormatting>
  <conditionalFormatting sqref="ED73">
    <cfRule type="cellIs" dxfId="1001" priority="1040" operator="lessThan">
      <formula>0</formula>
    </cfRule>
    <cfRule type="cellIs" dxfId="1000" priority="1041" operator="greaterThan">
      <formula>0</formula>
    </cfRule>
    <cfRule type="cellIs" dxfId="999" priority="1042" operator="equal">
      <formula>0</formula>
    </cfRule>
  </conditionalFormatting>
  <conditionalFormatting sqref="ED88">
    <cfRule type="cellIs" dxfId="998" priority="1037" operator="lessThan">
      <formula>0</formula>
    </cfRule>
    <cfRule type="cellIs" dxfId="997" priority="1038" operator="greaterThan">
      <formula>0</formula>
    </cfRule>
    <cfRule type="cellIs" dxfId="996" priority="1039" operator="equal">
      <formula>0</formula>
    </cfRule>
  </conditionalFormatting>
  <conditionalFormatting sqref="ED81">
    <cfRule type="cellIs" dxfId="995" priority="1034" operator="lessThan">
      <formula>0</formula>
    </cfRule>
    <cfRule type="cellIs" dxfId="994" priority="1035" operator="greaterThan">
      <formula>0</formula>
    </cfRule>
    <cfRule type="cellIs" dxfId="993" priority="1036" operator="equal">
      <formula>0</formula>
    </cfRule>
  </conditionalFormatting>
  <conditionalFormatting sqref="EE294:EE295">
    <cfRule type="cellIs" dxfId="992" priority="1031" operator="lessThan">
      <formula>0</formula>
    </cfRule>
    <cfRule type="cellIs" dxfId="991" priority="1032" operator="greaterThan">
      <formula>0</formula>
    </cfRule>
    <cfRule type="cellIs" dxfId="990" priority="1033" operator="equal">
      <formula>0</formula>
    </cfRule>
  </conditionalFormatting>
  <conditionalFormatting sqref="EE312:EE313">
    <cfRule type="cellIs" dxfId="989" priority="1028" operator="equal">
      <formula>0</formula>
    </cfRule>
    <cfRule type="cellIs" dxfId="988" priority="1029" operator="lessThan">
      <formula>0</formula>
    </cfRule>
    <cfRule type="cellIs" dxfId="987" priority="1030" operator="greaterThan">
      <formula>0</formula>
    </cfRule>
  </conditionalFormatting>
  <conditionalFormatting sqref="EE311">
    <cfRule type="cellIs" dxfId="986" priority="1025" operator="equal">
      <formula>0</formula>
    </cfRule>
    <cfRule type="cellIs" dxfId="985" priority="1026" operator="lessThan">
      <formula>0</formula>
    </cfRule>
    <cfRule type="cellIs" dxfId="984" priority="1027" operator="greaterThan">
      <formula>0</formula>
    </cfRule>
  </conditionalFormatting>
  <conditionalFormatting sqref="EE328">
    <cfRule type="cellIs" dxfId="983" priority="1013" operator="equal">
      <formula>0</formula>
    </cfRule>
    <cfRule type="cellIs" dxfId="982" priority="1014" operator="lessThan">
      <formula>0</formula>
    </cfRule>
    <cfRule type="cellIs" dxfId="981" priority="1015" operator="greaterThan">
      <formula>0</formula>
    </cfRule>
  </conditionalFormatting>
  <conditionalFormatting sqref="EE330">
    <cfRule type="cellIs" dxfId="980" priority="1022" operator="equal">
      <formula>0</formula>
    </cfRule>
    <cfRule type="cellIs" dxfId="979" priority="1023" operator="lessThan">
      <formula>0</formula>
    </cfRule>
    <cfRule type="cellIs" dxfId="978" priority="1024" operator="greaterThan">
      <formula>0</formula>
    </cfRule>
  </conditionalFormatting>
  <conditionalFormatting sqref="EE330">
    <cfRule type="cellIs" dxfId="977" priority="1019" operator="equal">
      <formula>0</formula>
    </cfRule>
    <cfRule type="cellIs" dxfId="976" priority="1020" operator="lessThan">
      <formula>0</formula>
    </cfRule>
    <cfRule type="cellIs" dxfId="975" priority="1021" operator="greaterThan">
      <formula>0</formula>
    </cfRule>
  </conditionalFormatting>
  <conditionalFormatting sqref="EE329">
    <cfRule type="cellIs" dxfId="974" priority="1016" operator="equal">
      <formula>0</formula>
    </cfRule>
    <cfRule type="cellIs" dxfId="973" priority="1017" operator="lessThan">
      <formula>0</formula>
    </cfRule>
    <cfRule type="cellIs" dxfId="972" priority="1018" operator="greaterThan">
      <formula>0</formula>
    </cfRule>
  </conditionalFormatting>
  <conditionalFormatting sqref="EE88">
    <cfRule type="cellIs" dxfId="971" priority="921" operator="lessThan">
      <formula>0</formula>
    </cfRule>
    <cfRule type="cellIs" dxfId="970" priority="922" operator="greaterThan">
      <formula>0</formula>
    </cfRule>
    <cfRule type="cellIs" dxfId="969" priority="923" operator="equal">
      <formula>0</formula>
    </cfRule>
  </conditionalFormatting>
  <conditionalFormatting sqref="DT161">
    <cfRule type="cellIs" dxfId="968" priority="961" operator="lessThan">
      <formula>0</formula>
    </cfRule>
    <cfRule type="cellIs" dxfId="967" priority="962" operator="greaterThan">
      <formula>0</formula>
    </cfRule>
    <cfRule type="cellIs" dxfId="966" priority="963" operator="equal">
      <formula>0</formula>
    </cfRule>
  </conditionalFormatting>
  <conditionalFormatting sqref="DT132">
    <cfRule type="cellIs" dxfId="965" priority="970" operator="lessThan">
      <formula>0</formula>
    </cfRule>
    <cfRule type="cellIs" dxfId="964" priority="971" operator="greaterThan">
      <formula>0</formula>
    </cfRule>
    <cfRule type="cellIs" dxfId="963" priority="972" operator="equal">
      <formula>0</formula>
    </cfRule>
  </conditionalFormatting>
  <conditionalFormatting sqref="DT139">
    <cfRule type="cellIs" dxfId="962" priority="967" operator="lessThan">
      <formula>0</formula>
    </cfRule>
    <cfRule type="cellIs" dxfId="961" priority="968" operator="greaterThan">
      <formula>0</formula>
    </cfRule>
    <cfRule type="cellIs" dxfId="960" priority="969" operator="equal">
      <formula>0</formula>
    </cfRule>
  </conditionalFormatting>
  <conditionalFormatting sqref="DT150">
    <cfRule type="cellIs" dxfId="959" priority="964" operator="lessThan">
      <formula>0</formula>
    </cfRule>
    <cfRule type="cellIs" dxfId="958" priority="965" operator="greaterThan">
      <formula>0</formula>
    </cfRule>
    <cfRule type="cellIs" dxfId="957" priority="966" operator="equal">
      <formula>0</formula>
    </cfRule>
  </conditionalFormatting>
  <conditionalFormatting sqref="DT170">
    <cfRule type="cellIs" dxfId="956" priority="958" operator="lessThan">
      <formula>0</formula>
    </cfRule>
    <cfRule type="cellIs" dxfId="955" priority="959" operator="greaterThan">
      <formula>0</formula>
    </cfRule>
    <cfRule type="cellIs" dxfId="954" priority="960" operator="equal">
      <formula>0</formula>
    </cfRule>
  </conditionalFormatting>
  <conditionalFormatting sqref="DT179">
    <cfRule type="cellIs" dxfId="953" priority="955" operator="lessThan">
      <formula>0</formula>
    </cfRule>
    <cfRule type="cellIs" dxfId="952" priority="956" operator="greaterThan">
      <formula>0</formula>
    </cfRule>
    <cfRule type="cellIs" dxfId="951" priority="957" operator="equal">
      <formula>0</formula>
    </cfRule>
  </conditionalFormatting>
  <conditionalFormatting sqref="DT195">
    <cfRule type="cellIs" dxfId="950" priority="952" operator="lessThan">
      <formula>0</formula>
    </cfRule>
    <cfRule type="cellIs" dxfId="949" priority="953" operator="greaterThan">
      <formula>0</formula>
    </cfRule>
    <cfRule type="cellIs" dxfId="948" priority="954" operator="equal">
      <formula>0</formula>
    </cfRule>
  </conditionalFormatting>
  <conditionalFormatting sqref="DT196:DT201">
    <cfRule type="cellIs" dxfId="947" priority="949" operator="lessThan">
      <formula>0</formula>
    </cfRule>
    <cfRule type="cellIs" dxfId="946" priority="950" operator="greaterThan">
      <formula>0</formula>
    </cfRule>
    <cfRule type="cellIs" dxfId="945" priority="951" operator="equal">
      <formula>0</formula>
    </cfRule>
  </conditionalFormatting>
  <conditionalFormatting sqref="DT217">
    <cfRule type="cellIs" dxfId="944" priority="946" operator="lessThan">
      <formula>0</formula>
    </cfRule>
    <cfRule type="cellIs" dxfId="943" priority="947" operator="greaterThan">
      <formula>0</formula>
    </cfRule>
    <cfRule type="cellIs" dxfId="942" priority="948" operator="equal">
      <formula>0</formula>
    </cfRule>
  </conditionalFormatting>
  <conditionalFormatting sqref="DT225">
    <cfRule type="cellIs" dxfId="941" priority="943" operator="lessThan">
      <formula>0</formula>
    </cfRule>
    <cfRule type="cellIs" dxfId="940" priority="944" operator="greaterThan">
      <formula>0</formula>
    </cfRule>
    <cfRule type="cellIs" dxfId="939" priority="945" operator="equal">
      <formula>0</formula>
    </cfRule>
  </conditionalFormatting>
  <conditionalFormatting sqref="DT233">
    <cfRule type="cellIs" dxfId="938" priority="940" operator="lessThan">
      <formula>0</formula>
    </cfRule>
    <cfRule type="cellIs" dxfId="937" priority="941" operator="greaterThan">
      <formula>0</formula>
    </cfRule>
    <cfRule type="cellIs" dxfId="936" priority="942" operator="equal">
      <formula>0</formula>
    </cfRule>
  </conditionalFormatting>
  <conditionalFormatting sqref="DT241">
    <cfRule type="cellIs" dxfId="935" priority="937" operator="lessThan">
      <formula>0</formula>
    </cfRule>
    <cfRule type="cellIs" dxfId="934" priority="938" operator="greaterThan">
      <formula>0</formula>
    </cfRule>
    <cfRule type="cellIs" dxfId="933" priority="939" operator="equal">
      <formula>0</formula>
    </cfRule>
  </conditionalFormatting>
  <conditionalFormatting sqref="DT249">
    <cfRule type="cellIs" dxfId="932" priority="935" operator="lessThan">
      <formula>0</formula>
    </cfRule>
    <cfRule type="cellIs" dxfId="931" priority="936" operator="equal">
      <formula>0</formula>
    </cfRule>
  </conditionalFormatting>
  <conditionalFormatting sqref="DT274">
    <cfRule type="cellIs" dxfId="930" priority="933" operator="greaterThan">
      <formula>0</formula>
    </cfRule>
    <cfRule type="cellIs" dxfId="929" priority="934" operator="equal">
      <formula>0</formula>
    </cfRule>
  </conditionalFormatting>
  <conditionalFormatting sqref="EF13">
    <cfRule type="cellIs" dxfId="928" priority="930" operator="lessThan">
      <formula>0</formula>
    </cfRule>
    <cfRule type="cellIs" dxfId="927" priority="931" operator="greaterThan">
      <formula>0</formula>
    </cfRule>
    <cfRule type="cellIs" dxfId="926" priority="932" operator="equal">
      <formula>0</formula>
    </cfRule>
  </conditionalFormatting>
  <conditionalFormatting sqref="EF294:EF295">
    <cfRule type="cellIs" dxfId="925" priority="912" operator="lessThan">
      <formula>0</formula>
    </cfRule>
    <cfRule type="cellIs" dxfId="924" priority="913" operator="greaterThan">
      <formula>0</formula>
    </cfRule>
    <cfRule type="cellIs" dxfId="923" priority="914" operator="equal">
      <formula>0</formula>
    </cfRule>
  </conditionalFormatting>
  <conditionalFormatting sqref="EE64">
    <cfRule type="cellIs" dxfId="922" priority="927" operator="lessThan">
      <formula>0</formula>
    </cfRule>
    <cfRule type="cellIs" dxfId="921" priority="928" operator="greaterThan">
      <formula>0</formula>
    </cfRule>
    <cfRule type="cellIs" dxfId="920" priority="929" operator="equal">
      <formula>0</formula>
    </cfRule>
  </conditionalFormatting>
  <conditionalFormatting sqref="EE73">
    <cfRule type="cellIs" dxfId="919" priority="924" operator="lessThan">
      <formula>0</formula>
    </cfRule>
    <cfRule type="cellIs" dxfId="918" priority="925" operator="greaterThan">
      <formula>0</formula>
    </cfRule>
    <cfRule type="cellIs" dxfId="917" priority="926" operator="equal">
      <formula>0</formula>
    </cfRule>
  </conditionalFormatting>
  <conditionalFormatting sqref="EE81">
    <cfRule type="cellIs" dxfId="916" priority="918" operator="lessThan">
      <formula>0</formula>
    </cfRule>
    <cfRule type="cellIs" dxfId="915" priority="919" operator="greaterThan">
      <formula>0</formula>
    </cfRule>
    <cfRule type="cellIs" dxfId="914" priority="920" operator="equal">
      <formula>0</formula>
    </cfRule>
  </conditionalFormatting>
  <conditionalFormatting sqref="EF312:EF313">
    <cfRule type="cellIs" dxfId="913" priority="909" operator="equal">
      <formula>0</formula>
    </cfRule>
    <cfRule type="cellIs" dxfId="912" priority="910" operator="lessThan">
      <formula>0</formula>
    </cfRule>
    <cfRule type="cellIs" dxfId="911" priority="911" operator="greaterThan">
      <formula>0</formula>
    </cfRule>
  </conditionalFormatting>
  <conditionalFormatting sqref="EF311">
    <cfRule type="cellIs" dxfId="910" priority="906" operator="equal">
      <formula>0</formula>
    </cfRule>
    <cfRule type="cellIs" dxfId="909" priority="907" operator="lessThan">
      <formula>0</formula>
    </cfRule>
    <cfRule type="cellIs" dxfId="908" priority="908" operator="greaterThan">
      <formula>0</formula>
    </cfRule>
  </conditionalFormatting>
  <conditionalFormatting sqref="EF328">
    <cfRule type="cellIs" dxfId="907" priority="894" operator="equal">
      <formula>0</formula>
    </cfRule>
    <cfRule type="cellIs" dxfId="906" priority="895" operator="lessThan">
      <formula>0</formula>
    </cfRule>
    <cfRule type="cellIs" dxfId="905" priority="896" operator="greaterThan">
      <formula>0</formula>
    </cfRule>
  </conditionalFormatting>
  <conditionalFormatting sqref="EF330">
    <cfRule type="cellIs" dxfId="904" priority="903" operator="equal">
      <formula>0</formula>
    </cfRule>
    <cfRule type="cellIs" dxfId="903" priority="904" operator="lessThan">
      <formula>0</formula>
    </cfRule>
    <cfRule type="cellIs" dxfId="902" priority="905" operator="greaterThan">
      <formula>0</formula>
    </cfRule>
  </conditionalFormatting>
  <conditionalFormatting sqref="EF330">
    <cfRule type="cellIs" dxfId="901" priority="900" operator="equal">
      <formula>0</formula>
    </cfRule>
    <cfRule type="cellIs" dxfId="900" priority="901" operator="lessThan">
      <formula>0</formula>
    </cfRule>
    <cfRule type="cellIs" dxfId="899" priority="902" operator="greaterThan">
      <formula>0</formula>
    </cfRule>
  </conditionalFormatting>
  <conditionalFormatting sqref="EF329">
    <cfRule type="cellIs" dxfId="898" priority="897" operator="equal">
      <formula>0</formula>
    </cfRule>
    <cfRule type="cellIs" dxfId="897" priority="898" operator="lessThan">
      <formula>0</formula>
    </cfRule>
    <cfRule type="cellIs" dxfId="896" priority="899" operator="greaterThan">
      <formula>0</formula>
    </cfRule>
  </conditionalFormatting>
  <conditionalFormatting sqref="EG13">
    <cfRule type="cellIs" dxfId="895" priority="891" operator="lessThan">
      <formula>0</formula>
    </cfRule>
    <cfRule type="cellIs" dxfId="894" priority="892" operator="greaterThan">
      <formula>0</formula>
    </cfRule>
    <cfRule type="cellIs" dxfId="893" priority="893" operator="equal">
      <formula>0</formula>
    </cfRule>
  </conditionalFormatting>
  <conditionalFormatting sqref="EF64">
    <cfRule type="cellIs" dxfId="892" priority="888" operator="lessThan">
      <formula>0</formula>
    </cfRule>
    <cfRule type="cellIs" dxfId="891" priority="889" operator="greaterThan">
      <formula>0</formula>
    </cfRule>
    <cfRule type="cellIs" dxfId="890" priority="890" operator="equal">
      <formula>0</formula>
    </cfRule>
  </conditionalFormatting>
  <conditionalFormatting sqref="EF73">
    <cfRule type="cellIs" dxfId="889" priority="885" operator="lessThan">
      <formula>0</formula>
    </cfRule>
    <cfRule type="cellIs" dxfId="888" priority="886" operator="greaterThan">
      <formula>0</formula>
    </cfRule>
    <cfRule type="cellIs" dxfId="887" priority="887" operator="equal">
      <formula>0</formula>
    </cfRule>
  </conditionalFormatting>
  <conditionalFormatting sqref="EF88">
    <cfRule type="cellIs" dxfId="886" priority="882" operator="lessThan">
      <formula>0</formula>
    </cfRule>
    <cfRule type="cellIs" dxfId="885" priority="883" operator="greaterThan">
      <formula>0</formula>
    </cfRule>
    <cfRule type="cellIs" dxfId="884" priority="884" operator="equal">
      <formula>0</formula>
    </cfRule>
  </conditionalFormatting>
  <conditionalFormatting sqref="EF81">
    <cfRule type="cellIs" dxfId="883" priority="879" operator="lessThan">
      <formula>0</formula>
    </cfRule>
    <cfRule type="cellIs" dxfId="882" priority="880" operator="greaterThan">
      <formula>0</formula>
    </cfRule>
    <cfRule type="cellIs" dxfId="881" priority="881" operator="equal">
      <formula>0</formula>
    </cfRule>
  </conditionalFormatting>
  <conditionalFormatting sqref="EE109">
    <cfRule type="cellIs" dxfId="880" priority="876" operator="lessThan">
      <formula>0</formula>
    </cfRule>
    <cfRule type="cellIs" dxfId="879" priority="877" operator="greaterThan">
      <formula>0</formula>
    </cfRule>
    <cfRule type="cellIs" dxfId="878" priority="878" operator="equal">
      <formula>0</formula>
    </cfRule>
  </conditionalFormatting>
  <conditionalFormatting sqref="EG294:EG295">
    <cfRule type="cellIs" dxfId="877" priority="873" operator="lessThan">
      <formula>0</formula>
    </cfRule>
    <cfRule type="cellIs" dxfId="876" priority="874" operator="greaterThan">
      <formula>0</formula>
    </cfRule>
    <cfRule type="cellIs" dxfId="875" priority="875" operator="equal">
      <formula>0</formula>
    </cfRule>
  </conditionalFormatting>
  <conditionalFormatting sqref="EG312:EG313">
    <cfRule type="cellIs" dxfId="874" priority="870" operator="equal">
      <formula>0</formula>
    </cfRule>
    <cfRule type="cellIs" dxfId="873" priority="871" operator="lessThan">
      <formula>0</formula>
    </cfRule>
    <cfRule type="cellIs" dxfId="872" priority="872" operator="greaterThan">
      <formula>0</formula>
    </cfRule>
  </conditionalFormatting>
  <conditionalFormatting sqref="EG311">
    <cfRule type="cellIs" dxfId="871" priority="867" operator="equal">
      <formula>0</formula>
    </cfRule>
    <cfRule type="cellIs" dxfId="870" priority="868" operator="lessThan">
      <formula>0</formula>
    </cfRule>
    <cfRule type="cellIs" dxfId="869" priority="869" operator="greaterThan">
      <formula>0</formula>
    </cfRule>
  </conditionalFormatting>
  <conditionalFormatting sqref="EG328">
    <cfRule type="cellIs" dxfId="868" priority="855" operator="equal">
      <formula>0</formula>
    </cfRule>
    <cfRule type="cellIs" dxfId="867" priority="856" operator="lessThan">
      <formula>0</formula>
    </cfRule>
    <cfRule type="cellIs" dxfId="866" priority="857" operator="greaterThan">
      <formula>0</formula>
    </cfRule>
  </conditionalFormatting>
  <conditionalFormatting sqref="EG330">
    <cfRule type="cellIs" dxfId="865" priority="864" operator="equal">
      <formula>0</formula>
    </cfRule>
    <cfRule type="cellIs" dxfId="864" priority="865" operator="lessThan">
      <formula>0</formula>
    </cfRule>
    <cfRule type="cellIs" dxfId="863" priority="866" operator="greaterThan">
      <formula>0</formula>
    </cfRule>
  </conditionalFormatting>
  <conditionalFormatting sqref="EG330">
    <cfRule type="cellIs" dxfId="862" priority="861" operator="equal">
      <formula>0</formula>
    </cfRule>
    <cfRule type="cellIs" dxfId="861" priority="862" operator="lessThan">
      <formula>0</formula>
    </cfRule>
    <cfRule type="cellIs" dxfId="860" priority="863" operator="greaterThan">
      <formula>0</formula>
    </cfRule>
  </conditionalFormatting>
  <conditionalFormatting sqref="EG329">
    <cfRule type="cellIs" dxfId="859" priority="858" operator="equal">
      <formula>0</formula>
    </cfRule>
    <cfRule type="cellIs" dxfId="858" priority="859" operator="lessThan">
      <formula>0</formula>
    </cfRule>
    <cfRule type="cellIs" dxfId="857" priority="860" operator="greaterThan">
      <formula>0</formula>
    </cfRule>
  </conditionalFormatting>
  <conditionalFormatting sqref="EH13">
    <cfRule type="cellIs" dxfId="856" priority="852" operator="lessThan">
      <formula>0</formula>
    </cfRule>
    <cfRule type="cellIs" dxfId="855" priority="853" operator="greaterThan">
      <formula>0</formula>
    </cfRule>
    <cfRule type="cellIs" dxfId="854" priority="854" operator="equal">
      <formula>0</formula>
    </cfRule>
  </conditionalFormatting>
  <conditionalFormatting sqref="EG64">
    <cfRule type="cellIs" dxfId="853" priority="849" operator="lessThan">
      <formula>0</formula>
    </cfRule>
    <cfRule type="cellIs" dxfId="852" priority="850" operator="greaterThan">
      <formula>0</formula>
    </cfRule>
    <cfRule type="cellIs" dxfId="851" priority="851" operator="equal">
      <formula>0</formula>
    </cfRule>
  </conditionalFormatting>
  <conditionalFormatting sqref="EG73">
    <cfRule type="cellIs" dxfId="850" priority="846" operator="lessThan">
      <formula>0</formula>
    </cfRule>
    <cfRule type="cellIs" dxfId="849" priority="847" operator="greaterThan">
      <formula>0</formula>
    </cfRule>
    <cfRule type="cellIs" dxfId="848" priority="848" operator="equal">
      <formula>0</formula>
    </cfRule>
  </conditionalFormatting>
  <conditionalFormatting sqref="EG88">
    <cfRule type="cellIs" dxfId="847" priority="843" operator="lessThan">
      <formula>0</formula>
    </cfRule>
    <cfRule type="cellIs" dxfId="846" priority="844" operator="greaterThan">
      <formula>0</formula>
    </cfRule>
    <cfRule type="cellIs" dxfId="845" priority="845" operator="equal">
      <formula>0</formula>
    </cfRule>
  </conditionalFormatting>
  <conditionalFormatting sqref="EG81">
    <cfRule type="cellIs" dxfId="844" priority="840" operator="lessThan">
      <formula>0</formula>
    </cfRule>
    <cfRule type="cellIs" dxfId="843" priority="841" operator="greaterThan">
      <formula>0</formula>
    </cfRule>
    <cfRule type="cellIs" dxfId="842" priority="842" operator="equal">
      <formula>0</formula>
    </cfRule>
  </conditionalFormatting>
  <conditionalFormatting sqref="EH294:EH295">
    <cfRule type="cellIs" dxfId="841" priority="837" operator="lessThan">
      <formula>0</formula>
    </cfRule>
    <cfRule type="cellIs" dxfId="840" priority="838" operator="greaterThan">
      <formula>0</formula>
    </cfRule>
    <cfRule type="cellIs" dxfId="839" priority="839" operator="equal">
      <formula>0</formula>
    </cfRule>
  </conditionalFormatting>
  <conditionalFormatting sqref="EH312:EH313">
    <cfRule type="cellIs" dxfId="838" priority="834" operator="equal">
      <formula>0</formula>
    </cfRule>
    <cfRule type="cellIs" dxfId="837" priority="835" operator="lessThan">
      <formula>0</formula>
    </cfRule>
    <cfRule type="cellIs" dxfId="836" priority="836" operator="greaterThan">
      <formula>0</formula>
    </cfRule>
  </conditionalFormatting>
  <conditionalFormatting sqref="EH311">
    <cfRule type="cellIs" dxfId="835" priority="831" operator="equal">
      <formula>0</formula>
    </cfRule>
    <cfRule type="cellIs" dxfId="834" priority="832" operator="lessThan">
      <formula>0</formula>
    </cfRule>
    <cfRule type="cellIs" dxfId="833" priority="833" operator="greaterThan">
      <formula>0</formula>
    </cfRule>
  </conditionalFormatting>
  <conditionalFormatting sqref="EH328">
    <cfRule type="cellIs" dxfId="832" priority="819" operator="equal">
      <formula>0</formula>
    </cfRule>
    <cfRule type="cellIs" dxfId="831" priority="820" operator="lessThan">
      <formula>0</formula>
    </cfRule>
    <cfRule type="cellIs" dxfId="830" priority="821" operator="greaterThan">
      <formula>0</formula>
    </cfRule>
  </conditionalFormatting>
  <conditionalFormatting sqref="EH330">
    <cfRule type="cellIs" dxfId="829" priority="828" operator="equal">
      <formula>0</formula>
    </cfRule>
    <cfRule type="cellIs" dxfId="828" priority="829" operator="lessThan">
      <formula>0</formula>
    </cfRule>
    <cfRule type="cellIs" dxfId="827" priority="830" operator="greaterThan">
      <formula>0</formula>
    </cfRule>
  </conditionalFormatting>
  <conditionalFormatting sqref="EH330">
    <cfRule type="cellIs" dxfId="826" priority="825" operator="equal">
      <formula>0</formula>
    </cfRule>
    <cfRule type="cellIs" dxfId="825" priority="826" operator="lessThan">
      <formula>0</formula>
    </cfRule>
    <cfRule type="cellIs" dxfId="824" priority="827" operator="greaterThan">
      <formula>0</formula>
    </cfRule>
  </conditionalFormatting>
  <conditionalFormatting sqref="EH329">
    <cfRule type="cellIs" dxfId="823" priority="822" operator="equal">
      <formula>0</formula>
    </cfRule>
    <cfRule type="cellIs" dxfId="822" priority="823" operator="lessThan">
      <formula>0</formula>
    </cfRule>
    <cfRule type="cellIs" dxfId="821" priority="824" operator="greaterThan">
      <formula>0</formula>
    </cfRule>
  </conditionalFormatting>
  <conditionalFormatting sqref="EI13">
    <cfRule type="cellIs" dxfId="820" priority="816" operator="lessThan">
      <formula>0</formula>
    </cfRule>
    <cfRule type="cellIs" dxfId="819" priority="817" operator="greaterThan">
      <formula>0</formula>
    </cfRule>
    <cfRule type="cellIs" dxfId="818" priority="818" operator="equal">
      <formula>0</formula>
    </cfRule>
  </conditionalFormatting>
  <conditionalFormatting sqref="EH64">
    <cfRule type="cellIs" dxfId="817" priority="813" operator="lessThan">
      <formula>0</formula>
    </cfRule>
    <cfRule type="cellIs" dxfId="816" priority="814" operator="greaterThan">
      <formula>0</formula>
    </cfRule>
    <cfRule type="cellIs" dxfId="815" priority="815" operator="equal">
      <formula>0</formula>
    </cfRule>
  </conditionalFormatting>
  <conditionalFormatting sqref="EH73">
    <cfRule type="cellIs" dxfId="814" priority="810" operator="lessThan">
      <formula>0</formula>
    </cfRule>
    <cfRule type="cellIs" dxfId="813" priority="811" operator="greaterThan">
      <formula>0</formula>
    </cfRule>
    <cfRule type="cellIs" dxfId="812" priority="812" operator="equal">
      <formula>0</formula>
    </cfRule>
  </conditionalFormatting>
  <conditionalFormatting sqref="EH88">
    <cfRule type="cellIs" dxfId="811" priority="807" operator="lessThan">
      <formula>0</formula>
    </cfRule>
    <cfRule type="cellIs" dxfId="810" priority="808" operator="greaterThan">
      <formula>0</formula>
    </cfRule>
    <cfRule type="cellIs" dxfId="809" priority="809" operator="equal">
      <formula>0</formula>
    </cfRule>
  </conditionalFormatting>
  <conditionalFormatting sqref="EH81">
    <cfRule type="cellIs" dxfId="808" priority="804" operator="lessThan">
      <formula>0</formula>
    </cfRule>
    <cfRule type="cellIs" dxfId="807" priority="805" operator="greaterThan">
      <formula>0</formula>
    </cfRule>
    <cfRule type="cellIs" dxfId="806" priority="806" operator="equal">
      <formula>0</formula>
    </cfRule>
  </conditionalFormatting>
  <conditionalFormatting sqref="EI294:EI295">
    <cfRule type="cellIs" dxfId="805" priority="801" operator="lessThan">
      <formula>0</formula>
    </cfRule>
    <cfRule type="cellIs" dxfId="804" priority="802" operator="greaterThan">
      <formula>0</formula>
    </cfRule>
    <cfRule type="cellIs" dxfId="803" priority="803" operator="equal">
      <formula>0</formula>
    </cfRule>
  </conditionalFormatting>
  <conditionalFormatting sqref="EI312:EI313">
    <cfRule type="cellIs" dxfId="802" priority="798" operator="equal">
      <formula>0</formula>
    </cfRule>
    <cfRule type="cellIs" dxfId="801" priority="799" operator="lessThan">
      <formula>0</formula>
    </cfRule>
    <cfRule type="cellIs" dxfId="800" priority="800" operator="greaterThan">
      <formula>0</formula>
    </cfRule>
  </conditionalFormatting>
  <conditionalFormatting sqref="EI311">
    <cfRule type="cellIs" dxfId="799" priority="795" operator="equal">
      <formula>0</formula>
    </cfRule>
    <cfRule type="cellIs" dxfId="798" priority="796" operator="lessThan">
      <formula>0</formula>
    </cfRule>
    <cfRule type="cellIs" dxfId="797" priority="797" operator="greaterThan">
      <formula>0</formula>
    </cfRule>
  </conditionalFormatting>
  <conditionalFormatting sqref="EI328">
    <cfRule type="cellIs" dxfId="796" priority="783" operator="equal">
      <formula>0</formula>
    </cfRule>
    <cfRule type="cellIs" dxfId="795" priority="784" operator="lessThan">
      <formula>0</formula>
    </cfRule>
    <cfRule type="cellIs" dxfId="794" priority="785" operator="greaterThan">
      <formula>0</formula>
    </cfRule>
  </conditionalFormatting>
  <conditionalFormatting sqref="EI330">
    <cfRule type="cellIs" dxfId="793" priority="792" operator="equal">
      <formula>0</formula>
    </cfRule>
    <cfRule type="cellIs" dxfId="792" priority="793" operator="lessThan">
      <formula>0</formula>
    </cfRule>
    <cfRule type="cellIs" dxfId="791" priority="794" operator="greaterThan">
      <formula>0</formula>
    </cfRule>
  </conditionalFormatting>
  <conditionalFormatting sqref="EI330">
    <cfRule type="cellIs" dxfId="790" priority="789" operator="equal">
      <formula>0</formula>
    </cfRule>
    <cfRule type="cellIs" dxfId="789" priority="790" operator="lessThan">
      <formula>0</formula>
    </cfRule>
    <cfRule type="cellIs" dxfId="788" priority="791" operator="greaterThan">
      <formula>0</formula>
    </cfRule>
  </conditionalFormatting>
  <conditionalFormatting sqref="EI329">
    <cfRule type="cellIs" dxfId="787" priority="786" operator="equal">
      <formula>0</formula>
    </cfRule>
    <cfRule type="cellIs" dxfId="786" priority="787" operator="lessThan">
      <formula>0</formula>
    </cfRule>
    <cfRule type="cellIs" dxfId="785" priority="788" operator="greaterThan">
      <formula>0</formula>
    </cfRule>
  </conditionalFormatting>
  <conditionalFormatting sqref="EJ13">
    <cfRule type="cellIs" dxfId="784" priority="780" operator="lessThan">
      <formula>0</formula>
    </cfRule>
    <cfRule type="cellIs" dxfId="783" priority="781" operator="greaterThan">
      <formula>0</formula>
    </cfRule>
    <cfRule type="cellIs" dxfId="782" priority="782" operator="equal">
      <formula>0</formula>
    </cfRule>
  </conditionalFormatting>
  <conditionalFormatting sqref="EI64">
    <cfRule type="cellIs" dxfId="781" priority="777" operator="lessThan">
      <formula>0</formula>
    </cfRule>
    <cfRule type="cellIs" dxfId="780" priority="778" operator="greaterThan">
      <formula>0</formula>
    </cfRule>
    <cfRule type="cellIs" dxfId="779" priority="779" operator="equal">
      <formula>0</formula>
    </cfRule>
  </conditionalFormatting>
  <conditionalFormatting sqref="EI73">
    <cfRule type="cellIs" dxfId="778" priority="774" operator="lessThan">
      <formula>0</formula>
    </cfRule>
    <cfRule type="cellIs" dxfId="777" priority="775" operator="greaterThan">
      <formula>0</formula>
    </cfRule>
    <cfRule type="cellIs" dxfId="776" priority="776" operator="equal">
      <formula>0</formula>
    </cfRule>
  </conditionalFormatting>
  <conditionalFormatting sqref="EI88">
    <cfRule type="cellIs" dxfId="775" priority="771" operator="lessThan">
      <formula>0</formula>
    </cfRule>
    <cfRule type="cellIs" dxfId="774" priority="772" operator="greaterThan">
      <formula>0</formula>
    </cfRule>
    <cfRule type="cellIs" dxfId="773" priority="773" operator="equal">
      <formula>0</formula>
    </cfRule>
  </conditionalFormatting>
  <conditionalFormatting sqref="EI81">
    <cfRule type="cellIs" dxfId="772" priority="768" operator="lessThan">
      <formula>0</formula>
    </cfRule>
    <cfRule type="cellIs" dxfId="771" priority="769" operator="greaterThan">
      <formula>0</formula>
    </cfRule>
    <cfRule type="cellIs" dxfId="770" priority="770" operator="equal">
      <formula>0</formula>
    </cfRule>
  </conditionalFormatting>
  <conditionalFormatting sqref="EJ294:EJ295">
    <cfRule type="cellIs" dxfId="769" priority="765" operator="lessThan">
      <formula>0</formula>
    </cfRule>
    <cfRule type="cellIs" dxfId="768" priority="766" operator="greaterThan">
      <formula>0</formula>
    </cfRule>
    <cfRule type="cellIs" dxfId="767" priority="767" operator="equal">
      <formula>0</formula>
    </cfRule>
  </conditionalFormatting>
  <conditionalFormatting sqref="EJ312:EJ313">
    <cfRule type="cellIs" dxfId="766" priority="762" operator="equal">
      <formula>0</formula>
    </cfRule>
    <cfRule type="cellIs" dxfId="765" priority="763" operator="lessThan">
      <formula>0</formula>
    </cfRule>
    <cfRule type="cellIs" dxfId="764" priority="764" operator="greaterThan">
      <formula>0</formula>
    </cfRule>
  </conditionalFormatting>
  <conditionalFormatting sqref="EJ311">
    <cfRule type="cellIs" dxfId="763" priority="759" operator="equal">
      <formula>0</formula>
    </cfRule>
    <cfRule type="cellIs" dxfId="762" priority="760" operator="lessThan">
      <formula>0</formula>
    </cfRule>
    <cfRule type="cellIs" dxfId="761" priority="761" operator="greaterThan">
      <formula>0</formula>
    </cfRule>
  </conditionalFormatting>
  <conditionalFormatting sqref="EJ328">
    <cfRule type="cellIs" dxfId="760" priority="747" operator="equal">
      <formula>0</formula>
    </cfRule>
    <cfRule type="cellIs" dxfId="759" priority="748" operator="lessThan">
      <formula>0</formula>
    </cfRule>
    <cfRule type="cellIs" dxfId="758" priority="749" operator="greaterThan">
      <formula>0</formula>
    </cfRule>
  </conditionalFormatting>
  <conditionalFormatting sqref="EJ330">
    <cfRule type="cellIs" dxfId="757" priority="756" operator="equal">
      <formula>0</formula>
    </cfRule>
    <cfRule type="cellIs" dxfId="756" priority="757" operator="lessThan">
      <formula>0</formula>
    </cfRule>
    <cfRule type="cellIs" dxfId="755" priority="758" operator="greaterThan">
      <formula>0</formula>
    </cfRule>
  </conditionalFormatting>
  <conditionalFormatting sqref="EJ330">
    <cfRule type="cellIs" dxfId="754" priority="753" operator="equal">
      <formula>0</formula>
    </cfRule>
    <cfRule type="cellIs" dxfId="753" priority="754" operator="lessThan">
      <formula>0</formula>
    </cfRule>
    <cfRule type="cellIs" dxfId="752" priority="755" operator="greaterThan">
      <formula>0</formula>
    </cfRule>
  </conditionalFormatting>
  <conditionalFormatting sqref="EJ329">
    <cfRule type="cellIs" dxfId="751" priority="750" operator="equal">
      <formula>0</formula>
    </cfRule>
    <cfRule type="cellIs" dxfId="750" priority="751" operator="lessThan">
      <formula>0</formula>
    </cfRule>
    <cfRule type="cellIs" dxfId="749" priority="752" operator="greaterThan">
      <formula>0</formula>
    </cfRule>
  </conditionalFormatting>
  <conditionalFormatting sqref="EK13:EL13">
    <cfRule type="cellIs" dxfId="748" priority="744" operator="lessThan">
      <formula>0</formula>
    </cfRule>
    <cfRule type="cellIs" dxfId="747" priority="745" operator="greaterThan">
      <formula>0</formula>
    </cfRule>
    <cfRule type="cellIs" dxfId="746" priority="746" operator="equal">
      <formula>0</formula>
    </cfRule>
  </conditionalFormatting>
  <conditionalFormatting sqref="EJ64">
    <cfRule type="cellIs" dxfId="745" priority="741" operator="lessThan">
      <formula>0</formula>
    </cfRule>
    <cfRule type="cellIs" dxfId="744" priority="742" operator="greaterThan">
      <formula>0</formula>
    </cfRule>
    <cfRule type="cellIs" dxfId="743" priority="743" operator="equal">
      <formula>0</formula>
    </cfRule>
  </conditionalFormatting>
  <conditionalFormatting sqref="EJ73">
    <cfRule type="cellIs" dxfId="742" priority="738" operator="lessThan">
      <formula>0</formula>
    </cfRule>
    <cfRule type="cellIs" dxfId="741" priority="739" operator="greaterThan">
      <formula>0</formula>
    </cfRule>
    <cfRule type="cellIs" dxfId="740" priority="740" operator="equal">
      <formula>0</formula>
    </cfRule>
  </conditionalFormatting>
  <conditionalFormatting sqref="EJ88">
    <cfRule type="cellIs" dxfId="739" priority="735" operator="lessThan">
      <formula>0</formula>
    </cfRule>
    <cfRule type="cellIs" dxfId="738" priority="736" operator="greaterThan">
      <formula>0</formula>
    </cfRule>
    <cfRule type="cellIs" dxfId="737" priority="737" operator="equal">
      <formula>0</formula>
    </cfRule>
  </conditionalFormatting>
  <conditionalFormatting sqref="EJ81">
    <cfRule type="cellIs" dxfId="736" priority="732" operator="lessThan">
      <formula>0</formula>
    </cfRule>
    <cfRule type="cellIs" dxfId="735" priority="733" operator="greaterThan">
      <formula>0</formula>
    </cfRule>
    <cfRule type="cellIs" dxfId="734" priority="734" operator="equal">
      <formula>0</formula>
    </cfRule>
  </conditionalFormatting>
  <conditionalFormatting sqref="EK294:EK295">
    <cfRule type="cellIs" dxfId="733" priority="729" operator="lessThan">
      <formula>0</formula>
    </cfRule>
    <cfRule type="cellIs" dxfId="732" priority="730" operator="greaterThan">
      <formula>0</formula>
    </cfRule>
    <cfRule type="cellIs" dxfId="731" priority="731" operator="equal">
      <formula>0</formula>
    </cfRule>
  </conditionalFormatting>
  <conditionalFormatting sqref="EK312:EK313">
    <cfRule type="cellIs" dxfId="730" priority="726" operator="equal">
      <formula>0</formula>
    </cfRule>
    <cfRule type="cellIs" dxfId="729" priority="727" operator="lessThan">
      <formula>0</formula>
    </cfRule>
    <cfRule type="cellIs" dxfId="728" priority="728" operator="greaterThan">
      <formula>0</formula>
    </cfRule>
  </conditionalFormatting>
  <conditionalFormatting sqref="EK311">
    <cfRule type="cellIs" dxfId="727" priority="723" operator="equal">
      <formula>0</formula>
    </cfRule>
    <cfRule type="cellIs" dxfId="726" priority="724" operator="lessThan">
      <formula>0</formula>
    </cfRule>
    <cfRule type="cellIs" dxfId="725" priority="725" operator="greaterThan">
      <formula>0</formula>
    </cfRule>
  </conditionalFormatting>
  <conditionalFormatting sqref="EK328">
    <cfRule type="cellIs" dxfId="724" priority="711" operator="equal">
      <formula>0</formula>
    </cfRule>
    <cfRule type="cellIs" dxfId="723" priority="712" operator="lessThan">
      <formula>0</formula>
    </cfRule>
    <cfRule type="cellIs" dxfId="722" priority="713" operator="greaterThan">
      <formula>0</formula>
    </cfRule>
  </conditionalFormatting>
  <conditionalFormatting sqref="EK330">
    <cfRule type="cellIs" dxfId="721" priority="720" operator="equal">
      <formula>0</formula>
    </cfRule>
    <cfRule type="cellIs" dxfId="720" priority="721" operator="lessThan">
      <formula>0</formula>
    </cfRule>
    <cfRule type="cellIs" dxfId="719" priority="722" operator="greaterThan">
      <formula>0</formula>
    </cfRule>
  </conditionalFormatting>
  <conditionalFormatting sqref="EK330">
    <cfRule type="cellIs" dxfId="718" priority="717" operator="equal">
      <formula>0</formula>
    </cfRule>
    <cfRule type="cellIs" dxfId="717" priority="718" operator="lessThan">
      <formula>0</formula>
    </cfRule>
    <cfRule type="cellIs" dxfId="716" priority="719" operator="greaterThan">
      <formula>0</formula>
    </cfRule>
  </conditionalFormatting>
  <conditionalFormatting sqref="EK329">
    <cfRule type="cellIs" dxfId="715" priority="714" operator="equal">
      <formula>0</formula>
    </cfRule>
    <cfRule type="cellIs" dxfId="714" priority="715" operator="lessThan">
      <formula>0</formula>
    </cfRule>
    <cfRule type="cellIs" dxfId="713" priority="716" operator="greaterThan">
      <formula>0</formula>
    </cfRule>
  </conditionalFormatting>
  <conditionalFormatting sqref="EL294:EL295">
    <cfRule type="cellIs" dxfId="712" priority="708" operator="lessThan">
      <formula>0</formula>
    </cfRule>
    <cfRule type="cellIs" dxfId="711" priority="709" operator="greaterThan">
      <formula>0</formula>
    </cfRule>
    <cfRule type="cellIs" dxfId="710" priority="710" operator="equal">
      <formula>0</formula>
    </cfRule>
  </conditionalFormatting>
  <conditionalFormatting sqref="EL312:EL313">
    <cfRule type="cellIs" dxfId="709" priority="705" operator="equal">
      <formula>0</formula>
    </cfRule>
    <cfRule type="cellIs" dxfId="708" priority="706" operator="lessThan">
      <formula>0</formula>
    </cfRule>
    <cfRule type="cellIs" dxfId="707" priority="707" operator="greaterThan">
      <formula>0</formula>
    </cfRule>
  </conditionalFormatting>
  <conditionalFormatting sqref="EL311">
    <cfRule type="cellIs" dxfId="706" priority="702" operator="equal">
      <formula>0</formula>
    </cfRule>
    <cfRule type="cellIs" dxfId="705" priority="703" operator="lessThan">
      <formula>0</formula>
    </cfRule>
    <cfRule type="cellIs" dxfId="704" priority="704" operator="greaterThan">
      <formula>0</formula>
    </cfRule>
  </conditionalFormatting>
  <conditionalFormatting sqref="EL328">
    <cfRule type="cellIs" dxfId="703" priority="690" operator="equal">
      <formula>0</formula>
    </cfRule>
    <cfRule type="cellIs" dxfId="702" priority="691" operator="lessThan">
      <formula>0</formula>
    </cfRule>
    <cfRule type="cellIs" dxfId="701" priority="692" operator="greaterThan">
      <formula>0</formula>
    </cfRule>
  </conditionalFormatting>
  <conditionalFormatting sqref="EL330">
    <cfRule type="cellIs" dxfId="700" priority="699" operator="equal">
      <formula>0</formula>
    </cfRule>
    <cfRule type="cellIs" dxfId="699" priority="700" operator="lessThan">
      <formula>0</formula>
    </cfRule>
    <cfRule type="cellIs" dxfId="698" priority="701" operator="greaterThan">
      <formula>0</formula>
    </cfRule>
  </conditionalFormatting>
  <conditionalFormatting sqref="EL330">
    <cfRule type="cellIs" dxfId="697" priority="696" operator="equal">
      <formula>0</formula>
    </cfRule>
    <cfRule type="cellIs" dxfId="696" priority="697" operator="lessThan">
      <formula>0</formula>
    </cfRule>
    <cfRule type="cellIs" dxfId="695" priority="698" operator="greaterThan">
      <formula>0</formula>
    </cfRule>
  </conditionalFormatting>
  <conditionalFormatting sqref="EL329">
    <cfRule type="cellIs" dxfId="694" priority="693" operator="equal">
      <formula>0</formula>
    </cfRule>
    <cfRule type="cellIs" dxfId="693" priority="694" operator="lessThan">
      <formula>0</formula>
    </cfRule>
    <cfRule type="cellIs" dxfId="692" priority="695" operator="greaterThan">
      <formula>0</formula>
    </cfRule>
  </conditionalFormatting>
  <conditionalFormatting sqref="EK64">
    <cfRule type="cellIs" dxfId="691" priority="687" operator="lessThan">
      <formula>0</formula>
    </cfRule>
    <cfRule type="cellIs" dxfId="690" priority="688" operator="greaterThan">
      <formula>0</formula>
    </cfRule>
    <cfRule type="cellIs" dxfId="689" priority="689" operator="equal">
      <formula>0</formula>
    </cfRule>
  </conditionalFormatting>
  <conditionalFormatting sqref="EK73">
    <cfRule type="cellIs" dxfId="688" priority="684" operator="lessThan">
      <formula>0</formula>
    </cfRule>
    <cfRule type="cellIs" dxfId="687" priority="685" operator="greaterThan">
      <formula>0</formula>
    </cfRule>
    <cfRule type="cellIs" dxfId="686" priority="686" operator="equal">
      <formula>0</formula>
    </cfRule>
  </conditionalFormatting>
  <conditionalFormatting sqref="EK88">
    <cfRule type="cellIs" dxfId="685" priority="681" operator="lessThan">
      <formula>0</formula>
    </cfRule>
    <cfRule type="cellIs" dxfId="684" priority="682" operator="greaterThan">
      <formula>0</formula>
    </cfRule>
    <cfRule type="cellIs" dxfId="683" priority="683" operator="equal">
      <formula>0</formula>
    </cfRule>
  </conditionalFormatting>
  <conditionalFormatting sqref="EK81">
    <cfRule type="cellIs" dxfId="682" priority="678" operator="lessThan">
      <formula>0</formula>
    </cfRule>
    <cfRule type="cellIs" dxfId="681" priority="679" operator="greaterThan">
      <formula>0</formula>
    </cfRule>
    <cfRule type="cellIs" dxfId="680" priority="680" operator="equal">
      <formula>0</formula>
    </cfRule>
  </conditionalFormatting>
  <conditionalFormatting sqref="EA132">
    <cfRule type="cellIs" dxfId="679" priority="675" operator="lessThan">
      <formula>0</formula>
    </cfRule>
    <cfRule type="cellIs" dxfId="678" priority="676" operator="greaterThan">
      <formula>0</formula>
    </cfRule>
    <cfRule type="cellIs" dxfId="677" priority="677" operator="equal">
      <formula>0</formula>
    </cfRule>
  </conditionalFormatting>
  <conditionalFormatting sqref="EA161">
    <cfRule type="cellIs" dxfId="676" priority="626" operator="lessThan">
      <formula>0</formula>
    </cfRule>
    <cfRule type="cellIs" dxfId="675" priority="627" operator="greaterThan">
      <formula>0</formula>
    </cfRule>
    <cfRule type="cellIs" dxfId="674" priority="628" operator="equal">
      <formula>0</formula>
    </cfRule>
  </conditionalFormatting>
  <conditionalFormatting sqref="EA150">
    <cfRule type="cellIs" dxfId="673" priority="629" operator="lessThan">
      <formula>0</formula>
    </cfRule>
    <cfRule type="cellIs" dxfId="672" priority="630" operator="greaterThan">
      <formula>0</formula>
    </cfRule>
    <cfRule type="cellIs" dxfId="671" priority="631" operator="equal">
      <formula>0</formula>
    </cfRule>
  </conditionalFormatting>
  <conditionalFormatting sqref="EA139">
    <cfRule type="cellIs" dxfId="670" priority="632" operator="lessThan">
      <formula>0</formula>
    </cfRule>
    <cfRule type="cellIs" dxfId="669" priority="633" operator="greaterThan">
      <formula>0</formula>
    </cfRule>
    <cfRule type="cellIs" dxfId="668" priority="634" operator="equal">
      <formula>0</formula>
    </cfRule>
  </conditionalFormatting>
  <conditionalFormatting sqref="EA170">
    <cfRule type="cellIs" dxfId="667" priority="623" operator="lessThan">
      <formula>0</formula>
    </cfRule>
    <cfRule type="cellIs" dxfId="666" priority="624" operator="greaterThan">
      <formula>0</formula>
    </cfRule>
    <cfRule type="cellIs" dxfId="665" priority="625" operator="equal">
      <formula>0</formula>
    </cfRule>
  </conditionalFormatting>
  <conditionalFormatting sqref="EA179">
    <cfRule type="cellIs" dxfId="664" priority="620" operator="lessThan">
      <formula>0</formula>
    </cfRule>
    <cfRule type="cellIs" dxfId="663" priority="621" operator="greaterThan">
      <formula>0</formula>
    </cfRule>
    <cfRule type="cellIs" dxfId="662" priority="622" operator="equal">
      <formula>0</formula>
    </cfRule>
  </conditionalFormatting>
  <conditionalFormatting sqref="EA195">
    <cfRule type="cellIs" dxfId="661" priority="617" operator="lessThan">
      <formula>0</formula>
    </cfRule>
    <cfRule type="cellIs" dxfId="660" priority="618" operator="greaterThan">
      <formula>0</formula>
    </cfRule>
    <cfRule type="cellIs" dxfId="659" priority="619" operator="equal">
      <formula>0</formula>
    </cfRule>
  </conditionalFormatting>
  <conditionalFormatting sqref="EA196:EA201">
    <cfRule type="cellIs" dxfId="658" priority="614" operator="lessThan">
      <formula>0</formula>
    </cfRule>
    <cfRule type="cellIs" dxfId="657" priority="615" operator="greaterThan">
      <formula>0</formula>
    </cfRule>
    <cfRule type="cellIs" dxfId="656" priority="616" operator="equal">
      <formula>0</formula>
    </cfRule>
  </conditionalFormatting>
  <conditionalFormatting sqref="EA217">
    <cfRule type="cellIs" dxfId="655" priority="611" operator="lessThan">
      <formula>0</formula>
    </cfRule>
    <cfRule type="cellIs" dxfId="654" priority="612" operator="greaterThan">
      <formula>0</formula>
    </cfRule>
    <cfRule type="cellIs" dxfId="653" priority="613" operator="equal">
      <formula>0</formula>
    </cfRule>
  </conditionalFormatting>
  <conditionalFormatting sqref="EA225">
    <cfRule type="cellIs" dxfId="652" priority="608" operator="lessThan">
      <formula>0</formula>
    </cfRule>
    <cfRule type="cellIs" dxfId="651" priority="609" operator="greaterThan">
      <formula>0</formula>
    </cfRule>
    <cfRule type="cellIs" dxfId="650" priority="610" operator="equal">
      <formula>0</formula>
    </cfRule>
  </conditionalFormatting>
  <conditionalFormatting sqref="EA233">
    <cfRule type="cellIs" dxfId="649" priority="605" operator="lessThan">
      <formula>0</formula>
    </cfRule>
    <cfRule type="cellIs" dxfId="648" priority="606" operator="greaterThan">
      <formula>0</formula>
    </cfRule>
    <cfRule type="cellIs" dxfId="647" priority="607" operator="equal">
      <formula>0</formula>
    </cfRule>
  </conditionalFormatting>
  <conditionalFormatting sqref="EA241">
    <cfRule type="cellIs" dxfId="646" priority="602" operator="lessThan">
      <formula>0</formula>
    </cfRule>
    <cfRule type="cellIs" dxfId="645" priority="603" operator="greaterThan">
      <formula>0</formula>
    </cfRule>
    <cfRule type="cellIs" dxfId="644" priority="604" operator="equal">
      <formula>0</formula>
    </cfRule>
  </conditionalFormatting>
  <conditionalFormatting sqref="EA249">
    <cfRule type="cellIs" dxfId="643" priority="600" operator="lessThan">
      <formula>0</formula>
    </cfRule>
    <cfRule type="cellIs" dxfId="642" priority="601" operator="equal">
      <formula>0</formula>
    </cfRule>
  </conditionalFormatting>
  <conditionalFormatting sqref="EA274">
    <cfRule type="cellIs" dxfId="641" priority="598" operator="greaterThan">
      <formula>0</formula>
    </cfRule>
    <cfRule type="cellIs" dxfId="640" priority="599" operator="equal">
      <formula>0</formula>
    </cfRule>
  </conditionalFormatting>
  <conditionalFormatting sqref="EM13">
    <cfRule type="cellIs" dxfId="639" priority="595" operator="lessThan">
      <formula>0</formula>
    </cfRule>
    <cfRule type="cellIs" dxfId="638" priority="596" operator="greaterThan">
      <formula>0</formula>
    </cfRule>
    <cfRule type="cellIs" dxfId="637" priority="597" operator="equal">
      <formula>0</formula>
    </cfRule>
  </conditionalFormatting>
  <conditionalFormatting sqref="EM294:EM295">
    <cfRule type="cellIs" dxfId="636" priority="592" operator="lessThan">
      <formula>0</formula>
    </cfRule>
    <cfRule type="cellIs" dxfId="635" priority="593" operator="greaterThan">
      <formula>0</formula>
    </cfRule>
    <cfRule type="cellIs" dxfId="634" priority="594" operator="equal">
      <formula>0</formula>
    </cfRule>
  </conditionalFormatting>
  <conditionalFormatting sqref="EM312:EM313">
    <cfRule type="cellIs" dxfId="633" priority="589" operator="equal">
      <formula>0</formula>
    </cfRule>
    <cfRule type="cellIs" dxfId="632" priority="590" operator="lessThan">
      <formula>0</formula>
    </cfRule>
    <cfRule type="cellIs" dxfId="631" priority="591" operator="greaterThan">
      <formula>0</formula>
    </cfRule>
  </conditionalFormatting>
  <conditionalFormatting sqref="EM311">
    <cfRule type="cellIs" dxfId="630" priority="586" operator="equal">
      <formula>0</formula>
    </cfRule>
    <cfRule type="cellIs" dxfId="629" priority="587" operator="lessThan">
      <formula>0</formula>
    </cfRule>
    <cfRule type="cellIs" dxfId="628" priority="588" operator="greaterThan">
      <formula>0</formula>
    </cfRule>
  </conditionalFormatting>
  <conditionalFormatting sqref="EM328">
    <cfRule type="cellIs" dxfId="627" priority="574" operator="equal">
      <formula>0</formula>
    </cfRule>
    <cfRule type="cellIs" dxfId="626" priority="575" operator="lessThan">
      <formula>0</formula>
    </cfRule>
    <cfRule type="cellIs" dxfId="625" priority="576" operator="greaterThan">
      <formula>0</formula>
    </cfRule>
  </conditionalFormatting>
  <conditionalFormatting sqref="EM330">
    <cfRule type="cellIs" dxfId="624" priority="583" operator="equal">
      <formula>0</formula>
    </cfRule>
    <cfRule type="cellIs" dxfId="623" priority="584" operator="lessThan">
      <formula>0</formula>
    </cfRule>
    <cfRule type="cellIs" dxfId="622" priority="585" operator="greaterThan">
      <formula>0</formula>
    </cfRule>
  </conditionalFormatting>
  <conditionalFormatting sqref="EM330">
    <cfRule type="cellIs" dxfId="621" priority="580" operator="equal">
      <formula>0</formula>
    </cfRule>
    <cfRule type="cellIs" dxfId="620" priority="581" operator="lessThan">
      <formula>0</formula>
    </cfRule>
    <cfRule type="cellIs" dxfId="619" priority="582" operator="greaterThan">
      <formula>0</formula>
    </cfRule>
  </conditionalFormatting>
  <conditionalFormatting sqref="EM329">
    <cfRule type="cellIs" dxfId="618" priority="577" operator="equal">
      <formula>0</formula>
    </cfRule>
    <cfRule type="cellIs" dxfId="617" priority="578" operator="lessThan">
      <formula>0</formula>
    </cfRule>
    <cfRule type="cellIs" dxfId="616" priority="579" operator="greaterThan">
      <formula>0</formula>
    </cfRule>
  </conditionalFormatting>
  <conditionalFormatting sqref="EL64">
    <cfRule type="cellIs" dxfId="615" priority="568" operator="lessThan">
      <formula>0</formula>
    </cfRule>
    <cfRule type="cellIs" dxfId="614" priority="569" operator="greaterThan">
      <formula>0</formula>
    </cfRule>
    <cfRule type="cellIs" dxfId="613" priority="570" operator="equal">
      <formula>0</formula>
    </cfRule>
  </conditionalFormatting>
  <conditionalFormatting sqref="EL73">
    <cfRule type="cellIs" dxfId="612" priority="565" operator="lessThan">
      <formula>0</formula>
    </cfRule>
    <cfRule type="cellIs" dxfId="611" priority="566" operator="greaterThan">
      <formula>0</formula>
    </cfRule>
    <cfRule type="cellIs" dxfId="610" priority="567" operator="equal">
      <formula>0</formula>
    </cfRule>
  </conditionalFormatting>
  <conditionalFormatting sqref="EL88">
    <cfRule type="cellIs" dxfId="609" priority="562" operator="lessThan">
      <formula>0</formula>
    </cfRule>
    <cfRule type="cellIs" dxfId="608" priority="563" operator="greaterThan">
      <formula>0</formula>
    </cfRule>
    <cfRule type="cellIs" dxfId="607" priority="564" operator="equal">
      <formula>0</formula>
    </cfRule>
  </conditionalFormatting>
  <conditionalFormatting sqref="EL81">
    <cfRule type="cellIs" dxfId="606" priority="559" operator="lessThan">
      <formula>0</formula>
    </cfRule>
    <cfRule type="cellIs" dxfId="605" priority="560" operator="greaterThan">
      <formula>0</formula>
    </cfRule>
    <cfRule type="cellIs" dxfId="604" priority="561" operator="equal">
      <formula>0</formula>
    </cfRule>
  </conditionalFormatting>
  <conditionalFormatting sqref="EN13">
    <cfRule type="cellIs" dxfId="603" priority="556" operator="lessThan">
      <formula>0</formula>
    </cfRule>
    <cfRule type="cellIs" dxfId="602" priority="557" operator="greaterThan">
      <formula>0</formula>
    </cfRule>
    <cfRule type="cellIs" dxfId="601" priority="558" operator="equal">
      <formula>0</formula>
    </cfRule>
  </conditionalFormatting>
  <conditionalFormatting sqref="EN294:EN295">
    <cfRule type="cellIs" dxfId="600" priority="553" operator="lessThan">
      <formula>0</formula>
    </cfRule>
    <cfRule type="cellIs" dxfId="599" priority="554" operator="greaterThan">
      <formula>0</formula>
    </cfRule>
    <cfRule type="cellIs" dxfId="598" priority="555" operator="equal">
      <formula>0</formula>
    </cfRule>
  </conditionalFormatting>
  <conditionalFormatting sqref="EN312:EN313">
    <cfRule type="cellIs" dxfId="597" priority="550" operator="equal">
      <formula>0</formula>
    </cfRule>
    <cfRule type="cellIs" dxfId="596" priority="551" operator="lessThan">
      <formula>0</formula>
    </cfRule>
    <cfRule type="cellIs" dxfId="595" priority="552" operator="greaterThan">
      <formula>0</formula>
    </cfRule>
  </conditionalFormatting>
  <conditionalFormatting sqref="EN311">
    <cfRule type="cellIs" dxfId="594" priority="547" operator="equal">
      <formula>0</formula>
    </cfRule>
    <cfRule type="cellIs" dxfId="593" priority="548" operator="lessThan">
      <formula>0</formula>
    </cfRule>
    <cfRule type="cellIs" dxfId="592" priority="549" operator="greaterThan">
      <formula>0</formula>
    </cfRule>
  </conditionalFormatting>
  <conditionalFormatting sqref="EN328">
    <cfRule type="cellIs" dxfId="591" priority="535" operator="equal">
      <formula>0</formula>
    </cfRule>
    <cfRule type="cellIs" dxfId="590" priority="536" operator="lessThan">
      <formula>0</formula>
    </cfRule>
    <cfRule type="cellIs" dxfId="589" priority="537" operator="greaterThan">
      <formula>0</formula>
    </cfRule>
  </conditionalFormatting>
  <conditionalFormatting sqref="EN330">
    <cfRule type="cellIs" dxfId="588" priority="544" operator="equal">
      <formula>0</formula>
    </cfRule>
    <cfRule type="cellIs" dxfId="587" priority="545" operator="lessThan">
      <formula>0</formula>
    </cfRule>
    <cfRule type="cellIs" dxfId="586" priority="546" operator="greaterThan">
      <formula>0</formula>
    </cfRule>
  </conditionalFormatting>
  <conditionalFormatting sqref="EN330">
    <cfRule type="cellIs" dxfId="585" priority="541" operator="equal">
      <formula>0</formula>
    </cfRule>
    <cfRule type="cellIs" dxfId="584" priority="542" operator="lessThan">
      <formula>0</formula>
    </cfRule>
    <cfRule type="cellIs" dxfId="583" priority="543" operator="greaterThan">
      <formula>0</formula>
    </cfRule>
  </conditionalFormatting>
  <conditionalFormatting sqref="EN329">
    <cfRule type="cellIs" dxfId="582" priority="538" operator="equal">
      <formula>0</formula>
    </cfRule>
    <cfRule type="cellIs" dxfId="581" priority="539" operator="lessThan">
      <formula>0</formula>
    </cfRule>
    <cfRule type="cellIs" dxfId="580" priority="540" operator="greaterThan">
      <formula>0</formula>
    </cfRule>
  </conditionalFormatting>
  <conditionalFormatting sqref="EM64">
    <cfRule type="cellIs" dxfId="579" priority="532" operator="lessThan">
      <formula>0</formula>
    </cfRule>
    <cfRule type="cellIs" dxfId="578" priority="533" operator="greaterThan">
      <formula>0</formula>
    </cfRule>
    <cfRule type="cellIs" dxfId="577" priority="534" operator="equal">
      <formula>0</formula>
    </cfRule>
  </conditionalFormatting>
  <conditionalFormatting sqref="EM73">
    <cfRule type="cellIs" dxfId="576" priority="529" operator="lessThan">
      <formula>0</formula>
    </cfRule>
    <cfRule type="cellIs" dxfId="575" priority="530" operator="greaterThan">
      <formula>0</formula>
    </cfRule>
    <cfRule type="cellIs" dxfId="574" priority="531" operator="equal">
      <formula>0</formula>
    </cfRule>
  </conditionalFormatting>
  <conditionalFormatting sqref="EM88">
    <cfRule type="cellIs" dxfId="573" priority="526" operator="lessThan">
      <formula>0</formula>
    </cfRule>
    <cfRule type="cellIs" dxfId="572" priority="527" operator="greaterThan">
      <formula>0</formula>
    </cfRule>
    <cfRule type="cellIs" dxfId="571" priority="528" operator="equal">
      <formula>0</formula>
    </cfRule>
  </conditionalFormatting>
  <conditionalFormatting sqref="EM81">
    <cfRule type="cellIs" dxfId="570" priority="523" operator="lessThan">
      <formula>0</formula>
    </cfRule>
    <cfRule type="cellIs" dxfId="569" priority="524" operator="greaterThan">
      <formula>0</formula>
    </cfRule>
    <cfRule type="cellIs" dxfId="568" priority="525" operator="equal">
      <formula>0</formula>
    </cfRule>
  </conditionalFormatting>
  <conditionalFormatting sqref="EL109">
    <cfRule type="cellIs" dxfId="567" priority="520" operator="lessThan">
      <formula>0</formula>
    </cfRule>
    <cfRule type="cellIs" dxfId="566" priority="521" operator="greaterThan">
      <formula>0</formula>
    </cfRule>
    <cfRule type="cellIs" dxfId="565" priority="522" operator="equal">
      <formula>0</formula>
    </cfRule>
  </conditionalFormatting>
  <conditionalFormatting sqref="EO13">
    <cfRule type="cellIs" dxfId="564" priority="517" operator="lessThan">
      <formula>0</formula>
    </cfRule>
    <cfRule type="cellIs" dxfId="563" priority="518" operator="greaterThan">
      <formula>0</formula>
    </cfRule>
    <cfRule type="cellIs" dxfId="562" priority="519" operator="equal">
      <formula>0</formula>
    </cfRule>
  </conditionalFormatting>
  <conditionalFormatting sqref="EN64">
    <cfRule type="cellIs" dxfId="561" priority="514" operator="lessThan">
      <formula>0</formula>
    </cfRule>
    <cfRule type="cellIs" dxfId="560" priority="515" operator="greaterThan">
      <formula>0</formula>
    </cfRule>
    <cfRule type="cellIs" dxfId="559" priority="516" operator="equal">
      <formula>0</formula>
    </cfRule>
  </conditionalFormatting>
  <conditionalFormatting sqref="EN73">
    <cfRule type="cellIs" dxfId="558" priority="511" operator="lessThan">
      <formula>0</formula>
    </cfRule>
    <cfRule type="cellIs" dxfId="557" priority="512" operator="greaterThan">
      <formula>0</formula>
    </cfRule>
    <cfRule type="cellIs" dxfId="556" priority="513" operator="equal">
      <formula>0</formula>
    </cfRule>
  </conditionalFormatting>
  <conditionalFormatting sqref="EN88">
    <cfRule type="cellIs" dxfId="555" priority="508" operator="lessThan">
      <formula>0</formula>
    </cfRule>
    <cfRule type="cellIs" dxfId="554" priority="509" operator="greaterThan">
      <formula>0</formula>
    </cfRule>
    <cfRule type="cellIs" dxfId="553" priority="510" operator="equal">
      <formula>0</formula>
    </cfRule>
  </conditionalFormatting>
  <conditionalFormatting sqref="EN81">
    <cfRule type="cellIs" dxfId="552" priority="505" operator="lessThan">
      <formula>0</formula>
    </cfRule>
    <cfRule type="cellIs" dxfId="551" priority="506" operator="greaterThan">
      <formula>0</formula>
    </cfRule>
    <cfRule type="cellIs" dxfId="550" priority="507" operator="equal">
      <formula>0</formula>
    </cfRule>
  </conditionalFormatting>
  <conditionalFormatting sqref="EO294:EO295">
    <cfRule type="cellIs" dxfId="549" priority="502" operator="lessThan">
      <formula>0</formula>
    </cfRule>
    <cfRule type="cellIs" dxfId="548" priority="503" operator="greaterThan">
      <formula>0</formula>
    </cfRule>
    <cfRule type="cellIs" dxfId="547" priority="504" operator="equal">
      <formula>0</formula>
    </cfRule>
  </conditionalFormatting>
  <conditionalFormatting sqref="EO312:EO313">
    <cfRule type="cellIs" dxfId="546" priority="499" operator="equal">
      <formula>0</formula>
    </cfRule>
    <cfRule type="cellIs" dxfId="545" priority="500" operator="lessThan">
      <formula>0</formula>
    </cfRule>
    <cfRule type="cellIs" dxfId="544" priority="501" operator="greaterThan">
      <formula>0</formula>
    </cfRule>
  </conditionalFormatting>
  <conditionalFormatting sqref="EO311">
    <cfRule type="cellIs" dxfId="543" priority="496" operator="equal">
      <formula>0</formula>
    </cfRule>
    <cfRule type="cellIs" dxfId="542" priority="497" operator="lessThan">
      <formula>0</formula>
    </cfRule>
    <cfRule type="cellIs" dxfId="541" priority="498" operator="greaterThan">
      <formula>0</formula>
    </cfRule>
  </conditionalFormatting>
  <conditionalFormatting sqref="EO328">
    <cfRule type="cellIs" dxfId="540" priority="484" operator="equal">
      <formula>0</formula>
    </cfRule>
    <cfRule type="cellIs" dxfId="539" priority="485" operator="lessThan">
      <formula>0</formula>
    </cfRule>
    <cfRule type="cellIs" dxfId="538" priority="486" operator="greaterThan">
      <formula>0</formula>
    </cfRule>
  </conditionalFormatting>
  <conditionalFormatting sqref="EO330">
    <cfRule type="cellIs" dxfId="537" priority="493" operator="equal">
      <formula>0</formula>
    </cfRule>
    <cfRule type="cellIs" dxfId="536" priority="494" operator="lessThan">
      <formula>0</formula>
    </cfRule>
    <cfRule type="cellIs" dxfId="535" priority="495" operator="greaterThan">
      <formula>0</formula>
    </cfRule>
  </conditionalFormatting>
  <conditionalFormatting sqref="EO330">
    <cfRule type="cellIs" dxfId="534" priority="490" operator="equal">
      <formula>0</formula>
    </cfRule>
    <cfRule type="cellIs" dxfId="533" priority="491" operator="lessThan">
      <formula>0</formula>
    </cfRule>
    <cfRule type="cellIs" dxfId="532" priority="492" operator="greaterThan">
      <formula>0</formula>
    </cfRule>
  </conditionalFormatting>
  <conditionalFormatting sqref="EO329">
    <cfRule type="cellIs" dxfId="531" priority="487" operator="equal">
      <formula>0</formula>
    </cfRule>
    <cfRule type="cellIs" dxfId="530" priority="488" operator="lessThan">
      <formula>0</formula>
    </cfRule>
    <cfRule type="cellIs" dxfId="529" priority="489" operator="greaterThan">
      <formula>0</formula>
    </cfRule>
  </conditionalFormatting>
  <conditionalFormatting sqref="EP13">
    <cfRule type="cellIs" dxfId="528" priority="481" operator="lessThan">
      <formula>0</formula>
    </cfRule>
    <cfRule type="cellIs" dxfId="527" priority="482" operator="greaterThan">
      <formula>0</formula>
    </cfRule>
    <cfRule type="cellIs" dxfId="526" priority="483" operator="equal">
      <formula>0</formula>
    </cfRule>
  </conditionalFormatting>
  <conditionalFormatting sqref="EO64">
    <cfRule type="cellIs" dxfId="525" priority="478" operator="lessThan">
      <formula>0</formula>
    </cfRule>
    <cfRule type="cellIs" dxfId="524" priority="479" operator="greaterThan">
      <formula>0</formula>
    </cfRule>
    <cfRule type="cellIs" dxfId="523" priority="480" operator="equal">
      <formula>0</formula>
    </cfRule>
  </conditionalFormatting>
  <conditionalFormatting sqref="EO73">
    <cfRule type="cellIs" dxfId="522" priority="475" operator="lessThan">
      <formula>0</formula>
    </cfRule>
    <cfRule type="cellIs" dxfId="521" priority="476" operator="greaterThan">
      <formula>0</formula>
    </cfRule>
    <cfRule type="cellIs" dxfId="520" priority="477" operator="equal">
      <formula>0</formula>
    </cfRule>
  </conditionalFormatting>
  <conditionalFormatting sqref="EO88">
    <cfRule type="cellIs" dxfId="519" priority="472" operator="lessThan">
      <formula>0</formula>
    </cfRule>
    <cfRule type="cellIs" dxfId="518" priority="473" operator="greaterThan">
      <formula>0</formula>
    </cfRule>
    <cfRule type="cellIs" dxfId="517" priority="474" operator="equal">
      <formula>0</formula>
    </cfRule>
  </conditionalFormatting>
  <conditionalFormatting sqref="EO81">
    <cfRule type="cellIs" dxfId="516" priority="469" operator="lessThan">
      <formula>0</formula>
    </cfRule>
    <cfRule type="cellIs" dxfId="515" priority="470" operator="greaterThan">
      <formula>0</formula>
    </cfRule>
    <cfRule type="cellIs" dxfId="514" priority="471" operator="equal">
      <formula>0</formula>
    </cfRule>
  </conditionalFormatting>
  <conditionalFormatting sqref="EO195">
    <cfRule type="cellIs" dxfId="513" priority="466" operator="lessThan">
      <formula>0</formula>
    </cfRule>
    <cfRule type="cellIs" dxfId="512" priority="467" operator="greaterThan">
      <formula>0</formula>
    </cfRule>
    <cfRule type="cellIs" dxfId="511" priority="468" operator="equal">
      <formula>0</formula>
    </cfRule>
  </conditionalFormatting>
  <conditionalFormatting sqref="EO196:EO201">
    <cfRule type="cellIs" dxfId="510" priority="463" operator="lessThan">
      <formula>0</formula>
    </cfRule>
    <cfRule type="cellIs" dxfId="509" priority="464" operator="greaterThan">
      <formula>0</formula>
    </cfRule>
    <cfRule type="cellIs" dxfId="508" priority="465" operator="equal">
      <formula>0</formula>
    </cfRule>
  </conditionalFormatting>
  <conditionalFormatting sqref="EO274">
    <cfRule type="cellIs" dxfId="507" priority="461" operator="greaterThan">
      <formula>0</formula>
    </cfRule>
    <cfRule type="cellIs" dxfId="506" priority="462" operator="equal">
      <formula>0</formula>
    </cfRule>
  </conditionalFormatting>
  <conditionalFormatting sqref="EO241">
    <cfRule type="cellIs" dxfId="505" priority="440" operator="lessThan">
      <formula>0</formula>
    </cfRule>
    <cfRule type="cellIs" dxfId="504" priority="441" operator="greaterThan">
      <formula>0</formula>
    </cfRule>
    <cfRule type="cellIs" dxfId="503" priority="442" operator="equal">
      <formula>0</formula>
    </cfRule>
  </conditionalFormatting>
  <conditionalFormatting sqref="EO170">
    <cfRule type="cellIs" dxfId="502" priority="458" operator="lessThan">
      <formula>0</formula>
    </cfRule>
    <cfRule type="cellIs" dxfId="501" priority="459" operator="greaterThan">
      <formula>0</formula>
    </cfRule>
    <cfRule type="cellIs" dxfId="500" priority="460" operator="equal">
      <formula>0</formula>
    </cfRule>
  </conditionalFormatting>
  <conditionalFormatting sqref="EO179">
    <cfRule type="cellIs" dxfId="499" priority="455" operator="lessThan">
      <formula>0</formula>
    </cfRule>
    <cfRule type="cellIs" dxfId="498" priority="456" operator="greaterThan">
      <formula>0</formula>
    </cfRule>
    <cfRule type="cellIs" dxfId="497" priority="457" operator="equal">
      <formula>0</formula>
    </cfRule>
  </conditionalFormatting>
  <conditionalFormatting sqref="EO161">
    <cfRule type="cellIs" dxfId="496" priority="452" operator="lessThan">
      <formula>0</formula>
    </cfRule>
    <cfRule type="cellIs" dxfId="495" priority="453" operator="greaterThan">
      <formula>0</formula>
    </cfRule>
    <cfRule type="cellIs" dxfId="494" priority="454" operator="equal">
      <formula>0</formula>
    </cfRule>
  </conditionalFormatting>
  <conditionalFormatting sqref="EO217">
    <cfRule type="cellIs" dxfId="493" priority="449" operator="lessThan">
      <formula>0</formula>
    </cfRule>
    <cfRule type="cellIs" dxfId="492" priority="450" operator="greaterThan">
      <formula>0</formula>
    </cfRule>
    <cfRule type="cellIs" dxfId="491" priority="451" operator="equal">
      <formula>0</formula>
    </cfRule>
  </conditionalFormatting>
  <conditionalFormatting sqref="EO225">
    <cfRule type="cellIs" dxfId="490" priority="446" operator="lessThan">
      <formula>0</formula>
    </cfRule>
    <cfRule type="cellIs" dxfId="489" priority="447" operator="greaterThan">
      <formula>0</formula>
    </cfRule>
    <cfRule type="cellIs" dxfId="488" priority="448" operator="equal">
      <formula>0</formula>
    </cfRule>
  </conditionalFormatting>
  <conditionalFormatting sqref="EO233">
    <cfRule type="cellIs" dxfId="487" priority="443" operator="lessThan">
      <formula>0</formula>
    </cfRule>
    <cfRule type="cellIs" dxfId="486" priority="444" operator="greaterThan">
      <formula>0</formula>
    </cfRule>
    <cfRule type="cellIs" dxfId="485" priority="445" operator="equal">
      <formula>0</formula>
    </cfRule>
  </conditionalFormatting>
  <conditionalFormatting sqref="EO249">
    <cfRule type="cellIs" dxfId="484" priority="438" operator="greaterThan">
      <formula>0</formula>
    </cfRule>
    <cfRule type="cellIs" dxfId="483" priority="439" operator="equal">
      <formula>0</formula>
    </cfRule>
  </conditionalFormatting>
  <conditionalFormatting sqref="EO139">
    <cfRule type="cellIs" dxfId="482" priority="435" operator="lessThan">
      <formula>0</formula>
    </cfRule>
    <cfRule type="cellIs" dxfId="481" priority="436" operator="greaterThan">
      <formula>0</formula>
    </cfRule>
    <cfRule type="cellIs" dxfId="480" priority="437" operator="equal">
      <formula>0</formula>
    </cfRule>
  </conditionalFormatting>
  <conditionalFormatting sqref="EO150">
    <cfRule type="cellIs" dxfId="479" priority="432" operator="lessThan">
      <formula>0</formula>
    </cfRule>
    <cfRule type="cellIs" dxfId="478" priority="433" operator="greaterThan">
      <formula>0</formula>
    </cfRule>
    <cfRule type="cellIs" dxfId="477" priority="434" operator="equal">
      <formula>0</formula>
    </cfRule>
  </conditionalFormatting>
  <conditionalFormatting sqref="EO132">
    <cfRule type="cellIs" dxfId="476" priority="429" operator="lessThan">
      <formula>0</formula>
    </cfRule>
    <cfRule type="cellIs" dxfId="475" priority="430" operator="greaterThan">
      <formula>0</formula>
    </cfRule>
    <cfRule type="cellIs" dxfId="474" priority="431" operator="equal">
      <formula>0</formula>
    </cfRule>
  </conditionalFormatting>
  <conditionalFormatting sqref="EP294:EP295">
    <cfRule type="cellIs" dxfId="473" priority="426" operator="lessThan">
      <formula>0</formula>
    </cfRule>
    <cfRule type="cellIs" dxfId="472" priority="427" operator="greaterThan">
      <formula>0</formula>
    </cfRule>
    <cfRule type="cellIs" dxfId="471" priority="428" operator="equal">
      <formula>0</formula>
    </cfRule>
  </conditionalFormatting>
  <conditionalFormatting sqref="EP312:EP313">
    <cfRule type="cellIs" dxfId="470" priority="423" operator="equal">
      <formula>0</formula>
    </cfRule>
    <cfRule type="cellIs" dxfId="469" priority="424" operator="lessThan">
      <formula>0</formula>
    </cfRule>
    <cfRule type="cellIs" dxfId="468" priority="425" operator="greaterThan">
      <formula>0</formula>
    </cfRule>
  </conditionalFormatting>
  <conditionalFormatting sqref="EP311">
    <cfRule type="cellIs" dxfId="467" priority="420" operator="equal">
      <formula>0</formula>
    </cfRule>
    <cfRule type="cellIs" dxfId="466" priority="421" operator="lessThan">
      <formula>0</formula>
    </cfRule>
    <cfRule type="cellIs" dxfId="465" priority="422" operator="greaterThan">
      <formula>0</formula>
    </cfRule>
  </conditionalFormatting>
  <conditionalFormatting sqref="EP328">
    <cfRule type="cellIs" dxfId="464" priority="408" operator="equal">
      <formula>0</formula>
    </cfRule>
    <cfRule type="cellIs" dxfId="463" priority="409" operator="lessThan">
      <formula>0</formula>
    </cfRule>
    <cfRule type="cellIs" dxfId="462" priority="410" operator="greaterThan">
      <formula>0</formula>
    </cfRule>
  </conditionalFormatting>
  <conditionalFormatting sqref="EP330">
    <cfRule type="cellIs" dxfId="461" priority="417" operator="equal">
      <formula>0</formula>
    </cfRule>
    <cfRule type="cellIs" dxfId="460" priority="418" operator="lessThan">
      <formula>0</formula>
    </cfRule>
    <cfRule type="cellIs" dxfId="459" priority="419" operator="greaterThan">
      <formula>0</formula>
    </cfRule>
  </conditionalFormatting>
  <conditionalFormatting sqref="EP330">
    <cfRule type="cellIs" dxfId="458" priority="414" operator="equal">
      <formula>0</formula>
    </cfRule>
    <cfRule type="cellIs" dxfId="457" priority="415" operator="lessThan">
      <formula>0</formula>
    </cfRule>
    <cfRule type="cellIs" dxfId="456" priority="416" operator="greaterThan">
      <formula>0</formula>
    </cfRule>
  </conditionalFormatting>
  <conditionalFormatting sqref="EP329">
    <cfRule type="cellIs" dxfId="455" priority="411" operator="equal">
      <formula>0</formula>
    </cfRule>
    <cfRule type="cellIs" dxfId="454" priority="412" operator="lessThan">
      <formula>0</formula>
    </cfRule>
    <cfRule type="cellIs" dxfId="453" priority="413" operator="greaterThan">
      <formula>0</formula>
    </cfRule>
  </conditionalFormatting>
  <conditionalFormatting sqref="EQ13">
    <cfRule type="cellIs" dxfId="452" priority="405" operator="lessThan">
      <formula>0</formula>
    </cfRule>
    <cfRule type="cellIs" dxfId="451" priority="406" operator="greaterThan">
      <formula>0</formula>
    </cfRule>
    <cfRule type="cellIs" dxfId="450" priority="407" operator="equal">
      <formula>0</formula>
    </cfRule>
  </conditionalFormatting>
  <conditionalFormatting sqref="EP64">
    <cfRule type="cellIs" dxfId="449" priority="402" operator="lessThan">
      <formula>0</formula>
    </cfRule>
    <cfRule type="cellIs" dxfId="448" priority="403" operator="greaterThan">
      <formula>0</formula>
    </cfRule>
    <cfRule type="cellIs" dxfId="447" priority="404" operator="equal">
      <formula>0</formula>
    </cfRule>
  </conditionalFormatting>
  <conditionalFormatting sqref="EP73">
    <cfRule type="cellIs" dxfId="446" priority="399" operator="lessThan">
      <formula>0</formula>
    </cfRule>
    <cfRule type="cellIs" dxfId="445" priority="400" operator="greaterThan">
      <formula>0</formula>
    </cfRule>
    <cfRule type="cellIs" dxfId="444" priority="401" operator="equal">
      <formula>0</formula>
    </cfRule>
  </conditionalFormatting>
  <conditionalFormatting sqref="EP88">
    <cfRule type="cellIs" dxfId="443" priority="396" operator="lessThan">
      <formula>0</formula>
    </cfRule>
    <cfRule type="cellIs" dxfId="442" priority="397" operator="greaterThan">
      <formula>0</formula>
    </cfRule>
    <cfRule type="cellIs" dxfId="441" priority="398" operator="equal">
      <formula>0</formula>
    </cfRule>
  </conditionalFormatting>
  <conditionalFormatting sqref="EP81">
    <cfRule type="cellIs" dxfId="440" priority="393" operator="lessThan">
      <formula>0</formula>
    </cfRule>
    <cfRule type="cellIs" dxfId="439" priority="394" operator="greaterThan">
      <formula>0</formula>
    </cfRule>
    <cfRule type="cellIs" dxfId="438" priority="395" operator="equal">
      <formula>0</formula>
    </cfRule>
  </conditionalFormatting>
  <conditionalFormatting sqref="EQ294:EQ295">
    <cfRule type="cellIs" dxfId="437" priority="390" operator="lessThan">
      <formula>0</formula>
    </cfRule>
    <cfRule type="cellIs" dxfId="436" priority="391" operator="greaterThan">
      <formula>0</formula>
    </cfRule>
    <cfRule type="cellIs" dxfId="435" priority="392" operator="equal">
      <formula>0</formula>
    </cfRule>
  </conditionalFormatting>
  <conditionalFormatting sqref="EQ312:EQ313">
    <cfRule type="cellIs" dxfId="434" priority="387" operator="equal">
      <formula>0</formula>
    </cfRule>
    <cfRule type="cellIs" dxfId="433" priority="388" operator="lessThan">
      <formula>0</formula>
    </cfRule>
    <cfRule type="cellIs" dxfId="432" priority="389" operator="greaterThan">
      <formula>0</formula>
    </cfRule>
  </conditionalFormatting>
  <conditionalFormatting sqref="EQ311">
    <cfRule type="cellIs" dxfId="431" priority="384" operator="equal">
      <formula>0</formula>
    </cfRule>
    <cfRule type="cellIs" dxfId="430" priority="385" operator="lessThan">
      <formula>0</formula>
    </cfRule>
    <cfRule type="cellIs" dxfId="429" priority="386" operator="greaterThan">
      <formula>0</formula>
    </cfRule>
  </conditionalFormatting>
  <conditionalFormatting sqref="EQ328">
    <cfRule type="cellIs" dxfId="428" priority="372" operator="equal">
      <formula>0</formula>
    </cfRule>
    <cfRule type="cellIs" dxfId="427" priority="373" operator="lessThan">
      <formula>0</formula>
    </cfRule>
    <cfRule type="cellIs" dxfId="426" priority="374" operator="greaterThan">
      <formula>0</formula>
    </cfRule>
  </conditionalFormatting>
  <conditionalFormatting sqref="EQ330">
    <cfRule type="cellIs" dxfId="425" priority="381" operator="equal">
      <formula>0</formula>
    </cfRule>
    <cfRule type="cellIs" dxfId="424" priority="382" operator="lessThan">
      <formula>0</formula>
    </cfRule>
    <cfRule type="cellIs" dxfId="423" priority="383" operator="greaterThan">
      <formula>0</formula>
    </cfRule>
  </conditionalFormatting>
  <conditionalFormatting sqref="EQ330">
    <cfRule type="cellIs" dxfId="422" priority="378" operator="equal">
      <formula>0</formula>
    </cfRule>
    <cfRule type="cellIs" dxfId="421" priority="379" operator="lessThan">
      <formula>0</formula>
    </cfRule>
    <cfRule type="cellIs" dxfId="420" priority="380" operator="greaterThan">
      <formula>0</formula>
    </cfRule>
  </conditionalFormatting>
  <conditionalFormatting sqref="EQ329">
    <cfRule type="cellIs" dxfId="419" priority="375" operator="equal">
      <formula>0</formula>
    </cfRule>
    <cfRule type="cellIs" dxfId="418" priority="376" operator="lessThan">
      <formula>0</formula>
    </cfRule>
    <cfRule type="cellIs" dxfId="417" priority="377" operator="greaterThan">
      <formula>0</formula>
    </cfRule>
  </conditionalFormatting>
  <conditionalFormatting sqref="ER13">
    <cfRule type="cellIs" dxfId="416" priority="369" operator="lessThan">
      <formula>0</formula>
    </cfRule>
    <cfRule type="cellIs" dxfId="415" priority="370" operator="greaterThan">
      <formula>0</formula>
    </cfRule>
    <cfRule type="cellIs" dxfId="414" priority="371" operator="equal">
      <formula>0</formula>
    </cfRule>
  </conditionalFormatting>
  <conditionalFormatting sqref="ER328">
    <cfRule type="cellIs" dxfId="413" priority="357" operator="equal">
      <formula>0</formula>
    </cfRule>
    <cfRule type="cellIs" dxfId="412" priority="358" operator="lessThan">
      <formula>0</formula>
    </cfRule>
    <cfRule type="cellIs" dxfId="411" priority="359" operator="greaterThan">
      <formula>0</formula>
    </cfRule>
  </conditionalFormatting>
  <conditionalFormatting sqref="ER330">
    <cfRule type="cellIs" dxfId="410" priority="366" operator="equal">
      <formula>0</formula>
    </cfRule>
    <cfRule type="cellIs" dxfId="409" priority="367" operator="lessThan">
      <formula>0</formula>
    </cfRule>
    <cfRule type="cellIs" dxfId="408" priority="368" operator="greaterThan">
      <formula>0</formula>
    </cfRule>
  </conditionalFormatting>
  <conditionalFormatting sqref="ER330">
    <cfRule type="cellIs" dxfId="407" priority="363" operator="equal">
      <formula>0</formula>
    </cfRule>
    <cfRule type="cellIs" dxfId="406" priority="364" operator="lessThan">
      <formula>0</formula>
    </cfRule>
    <cfRule type="cellIs" dxfId="405" priority="365" operator="greaterThan">
      <formula>0</formula>
    </cfRule>
  </conditionalFormatting>
  <conditionalFormatting sqref="ER329">
    <cfRule type="cellIs" dxfId="404" priority="360" operator="equal">
      <formula>0</formula>
    </cfRule>
    <cfRule type="cellIs" dxfId="403" priority="361" operator="lessThan">
      <formula>0</formula>
    </cfRule>
    <cfRule type="cellIs" dxfId="402" priority="362" operator="greaterThan">
      <formula>0</formula>
    </cfRule>
  </conditionalFormatting>
  <conditionalFormatting sqref="ER312:ER313">
    <cfRule type="cellIs" dxfId="401" priority="354" operator="equal">
      <formula>0</formula>
    </cfRule>
    <cfRule type="cellIs" dxfId="400" priority="355" operator="lessThan">
      <formula>0</formula>
    </cfRule>
    <cfRule type="cellIs" dxfId="399" priority="356" operator="greaterThan">
      <formula>0</formula>
    </cfRule>
  </conditionalFormatting>
  <conditionalFormatting sqref="ER311">
    <cfRule type="cellIs" dxfId="398" priority="351" operator="equal">
      <formula>0</formula>
    </cfRule>
    <cfRule type="cellIs" dxfId="397" priority="352" operator="lessThan">
      <formula>0</formula>
    </cfRule>
    <cfRule type="cellIs" dxfId="396" priority="353" operator="greaterThan">
      <formula>0</formula>
    </cfRule>
  </conditionalFormatting>
  <conditionalFormatting sqref="F294:ES294 ER293:ES295">
    <cfRule type="cellIs" dxfId="395" priority="348" operator="lessThan">
      <formula>0</formula>
    </cfRule>
    <cfRule type="cellIs" dxfId="394" priority="349" operator="greaterThan">
      <formula>0</formula>
    </cfRule>
    <cfRule type="cellIs" dxfId="393" priority="350" operator="equal">
      <formula>0</formula>
    </cfRule>
  </conditionalFormatting>
  <conditionalFormatting sqref="G293:EQ293">
    <cfRule type="cellIs" dxfId="392" priority="345" operator="lessThan">
      <formula>0</formula>
    </cfRule>
    <cfRule type="cellIs" dxfId="391" priority="346" operator="greaterThan">
      <formula>0</formula>
    </cfRule>
    <cfRule type="cellIs" dxfId="390" priority="347" operator="equal">
      <formula>0</formula>
    </cfRule>
  </conditionalFormatting>
  <conditionalFormatting sqref="EQ64">
    <cfRule type="cellIs" dxfId="389" priority="342" operator="lessThan">
      <formula>0</formula>
    </cfRule>
    <cfRule type="cellIs" dxfId="388" priority="343" operator="greaterThan">
      <formula>0</formula>
    </cfRule>
    <cfRule type="cellIs" dxfId="387" priority="344" operator="equal">
      <formula>0</formula>
    </cfRule>
  </conditionalFormatting>
  <conditionalFormatting sqref="EQ73">
    <cfRule type="cellIs" dxfId="386" priority="339" operator="lessThan">
      <formula>0</formula>
    </cfRule>
    <cfRule type="cellIs" dxfId="385" priority="340" operator="greaterThan">
      <formula>0</formula>
    </cfRule>
    <cfRule type="cellIs" dxfId="384" priority="341" operator="equal">
      <formula>0</formula>
    </cfRule>
  </conditionalFormatting>
  <conditionalFormatting sqref="EQ88">
    <cfRule type="cellIs" dxfId="383" priority="336" operator="lessThan">
      <formula>0</formula>
    </cfRule>
    <cfRule type="cellIs" dxfId="382" priority="337" operator="greaterThan">
      <formula>0</formula>
    </cfRule>
    <cfRule type="cellIs" dxfId="381" priority="338" operator="equal">
      <formula>0</formula>
    </cfRule>
  </conditionalFormatting>
  <conditionalFormatting sqref="EQ81">
    <cfRule type="cellIs" dxfId="380" priority="333" operator="lessThan">
      <formula>0</formula>
    </cfRule>
    <cfRule type="cellIs" dxfId="379" priority="334" operator="greaterThan">
      <formula>0</formula>
    </cfRule>
    <cfRule type="cellIs" dxfId="378" priority="335" operator="equal">
      <formula>0</formula>
    </cfRule>
  </conditionalFormatting>
  <conditionalFormatting sqref="ES312:ES313">
    <cfRule type="cellIs" dxfId="377" priority="330" operator="equal">
      <formula>0</formula>
    </cfRule>
    <cfRule type="cellIs" dxfId="376" priority="331" operator="lessThan">
      <formula>0</formula>
    </cfRule>
    <cfRule type="cellIs" dxfId="375" priority="332" operator="greaterThan">
      <formula>0</formula>
    </cfRule>
  </conditionalFormatting>
  <conditionalFormatting sqref="ES311">
    <cfRule type="cellIs" dxfId="374" priority="327" operator="equal">
      <formula>0</formula>
    </cfRule>
    <cfRule type="cellIs" dxfId="373" priority="328" operator="lessThan">
      <formula>0</formula>
    </cfRule>
    <cfRule type="cellIs" dxfId="372" priority="329" operator="greaterThan">
      <formula>0</formula>
    </cfRule>
  </conditionalFormatting>
  <conditionalFormatting sqref="ES328">
    <cfRule type="cellIs" dxfId="371" priority="315" operator="equal">
      <formula>0</formula>
    </cfRule>
    <cfRule type="cellIs" dxfId="370" priority="316" operator="lessThan">
      <formula>0</formula>
    </cfRule>
    <cfRule type="cellIs" dxfId="369" priority="317" operator="greaterThan">
      <formula>0</formula>
    </cfRule>
  </conditionalFormatting>
  <conditionalFormatting sqref="ES330">
    <cfRule type="cellIs" dxfId="368" priority="324" operator="equal">
      <formula>0</formula>
    </cfRule>
    <cfRule type="cellIs" dxfId="367" priority="325" operator="lessThan">
      <formula>0</formula>
    </cfRule>
    <cfRule type="cellIs" dxfId="366" priority="326" operator="greaterThan">
      <formula>0</formula>
    </cfRule>
  </conditionalFormatting>
  <conditionalFormatting sqref="ES330">
    <cfRule type="cellIs" dxfId="365" priority="321" operator="equal">
      <formula>0</formula>
    </cfRule>
    <cfRule type="cellIs" dxfId="364" priority="322" operator="lessThan">
      <formula>0</formula>
    </cfRule>
    <cfRule type="cellIs" dxfId="363" priority="323" operator="greaterThan">
      <formula>0</formula>
    </cfRule>
  </conditionalFormatting>
  <conditionalFormatting sqref="ES329">
    <cfRule type="cellIs" dxfId="362" priority="318" operator="equal">
      <formula>0</formula>
    </cfRule>
    <cfRule type="cellIs" dxfId="361" priority="319" operator="lessThan">
      <formula>0</formula>
    </cfRule>
    <cfRule type="cellIs" dxfId="360" priority="320" operator="greaterThan">
      <formula>0</formula>
    </cfRule>
  </conditionalFormatting>
  <conditionalFormatting sqref="ES13:ET13">
    <cfRule type="cellIs" dxfId="359" priority="312" operator="lessThan">
      <formula>0</formula>
    </cfRule>
    <cfRule type="cellIs" dxfId="358" priority="313" operator="greaterThan">
      <formula>0</formula>
    </cfRule>
    <cfRule type="cellIs" dxfId="357" priority="314" operator="equal">
      <formula>0</formula>
    </cfRule>
  </conditionalFormatting>
  <conditionalFormatting sqref="ER64">
    <cfRule type="cellIs" dxfId="356" priority="309" operator="lessThan">
      <formula>0</formula>
    </cfRule>
    <cfRule type="cellIs" dxfId="355" priority="310" operator="greaterThan">
      <formula>0</formula>
    </cfRule>
    <cfRule type="cellIs" dxfId="354" priority="311" operator="equal">
      <formula>0</formula>
    </cfRule>
  </conditionalFormatting>
  <conditionalFormatting sqref="ER73">
    <cfRule type="cellIs" dxfId="353" priority="306" operator="lessThan">
      <formula>0</formula>
    </cfRule>
    <cfRule type="cellIs" dxfId="352" priority="307" operator="greaterThan">
      <formula>0</formula>
    </cfRule>
    <cfRule type="cellIs" dxfId="351" priority="308" operator="equal">
      <formula>0</formula>
    </cfRule>
  </conditionalFormatting>
  <conditionalFormatting sqref="ER88">
    <cfRule type="cellIs" dxfId="350" priority="303" operator="lessThan">
      <formula>0</formula>
    </cfRule>
    <cfRule type="cellIs" dxfId="349" priority="304" operator="greaterThan">
      <formula>0</formula>
    </cfRule>
    <cfRule type="cellIs" dxfId="348" priority="305" operator="equal">
      <formula>0</formula>
    </cfRule>
  </conditionalFormatting>
  <conditionalFormatting sqref="ER81">
    <cfRule type="cellIs" dxfId="347" priority="300" operator="lessThan">
      <formula>0</formula>
    </cfRule>
    <cfRule type="cellIs" dxfId="346" priority="301" operator="greaterThan">
      <formula>0</formula>
    </cfRule>
    <cfRule type="cellIs" dxfId="345" priority="302" operator="equal">
      <formula>0</formula>
    </cfRule>
  </conditionalFormatting>
  <conditionalFormatting sqref="EH132">
    <cfRule type="cellIs" dxfId="344" priority="297" operator="lessThan">
      <formula>0</formula>
    </cfRule>
    <cfRule type="cellIs" dxfId="343" priority="298" operator="greaterThan">
      <formula>0</formula>
    </cfRule>
    <cfRule type="cellIs" dxfId="342" priority="299" operator="equal">
      <formula>0</formula>
    </cfRule>
  </conditionalFormatting>
  <conditionalFormatting sqref="EH139">
    <cfRule type="cellIs" dxfId="341" priority="294" operator="lessThan">
      <formula>0</formula>
    </cfRule>
    <cfRule type="cellIs" dxfId="340" priority="295" operator="greaterThan">
      <formula>0</formula>
    </cfRule>
    <cfRule type="cellIs" dxfId="339" priority="296" operator="equal">
      <formula>0</formula>
    </cfRule>
  </conditionalFormatting>
  <conditionalFormatting sqref="EH150">
    <cfRule type="cellIs" dxfId="338" priority="291" operator="lessThan">
      <formula>0</formula>
    </cfRule>
    <cfRule type="cellIs" dxfId="337" priority="292" operator="greaterThan">
      <formula>0</formula>
    </cfRule>
    <cfRule type="cellIs" dxfId="336" priority="293" operator="equal">
      <formula>0</formula>
    </cfRule>
  </conditionalFormatting>
  <conditionalFormatting sqref="EH161">
    <cfRule type="cellIs" dxfId="335" priority="288" operator="lessThan">
      <formula>0</formula>
    </cfRule>
    <cfRule type="cellIs" dxfId="334" priority="289" operator="greaterThan">
      <formula>0</formula>
    </cfRule>
    <cfRule type="cellIs" dxfId="333" priority="290" operator="equal">
      <formula>0</formula>
    </cfRule>
  </conditionalFormatting>
  <conditionalFormatting sqref="EH170">
    <cfRule type="cellIs" dxfId="332" priority="285" operator="lessThan">
      <formula>0</formula>
    </cfRule>
    <cfRule type="cellIs" dxfId="331" priority="286" operator="greaterThan">
      <formula>0</formula>
    </cfRule>
    <cfRule type="cellIs" dxfId="330" priority="287" operator="equal">
      <formula>0</formula>
    </cfRule>
  </conditionalFormatting>
  <conditionalFormatting sqref="EH179">
    <cfRule type="cellIs" dxfId="329" priority="282" operator="lessThan">
      <formula>0</formula>
    </cfRule>
    <cfRule type="cellIs" dxfId="328" priority="283" operator="greaterThan">
      <formula>0</formula>
    </cfRule>
    <cfRule type="cellIs" dxfId="327" priority="284" operator="equal">
      <formula>0</formula>
    </cfRule>
  </conditionalFormatting>
  <conditionalFormatting sqref="EH195">
    <cfRule type="cellIs" dxfId="326" priority="279" operator="lessThan">
      <formula>0</formula>
    </cfRule>
    <cfRule type="cellIs" dxfId="325" priority="280" operator="greaterThan">
      <formula>0</formula>
    </cfRule>
    <cfRule type="cellIs" dxfId="324" priority="281" operator="equal">
      <formula>0</formula>
    </cfRule>
  </conditionalFormatting>
  <conditionalFormatting sqref="EH196:EH201">
    <cfRule type="cellIs" dxfId="323" priority="276" operator="lessThan">
      <formula>0</formula>
    </cfRule>
    <cfRule type="cellIs" dxfId="322" priority="277" operator="greaterThan">
      <formula>0</formula>
    </cfRule>
    <cfRule type="cellIs" dxfId="321" priority="278" operator="equal">
      <formula>0</formula>
    </cfRule>
  </conditionalFormatting>
  <conditionalFormatting sqref="EH217">
    <cfRule type="cellIs" dxfId="320" priority="273" operator="lessThan">
      <formula>0</formula>
    </cfRule>
    <cfRule type="cellIs" dxfId="319" priority="274" operator="greaterThan">
      <formula>0</formula>
    </cfRule>
    <cfRule type="cellIs" dxfId="318" priority="275" operator="equal">
      <formula>0</formula>
    </cfRule>
  </conditionalFormatting>
  <conditionalFormatting sqref="EH225">
    <cfRule type="cellIs" dxfId="317" priority="270" operator="lessThan">
      <formula>0</formula>
    </cfRule>
    <cfRule type="cellIs" dxfId="316" priority="271" operator="greaterThan">
      <formula>0</formula>
    </cfRule>
    <cfRule type="cellIs" dxfId="315" priority="272" operator="equal">
      <formula>0</formula>
    </cfRule>
  </conditionalFormatting>
  <conditionalFormatting sqref="EH233">
    <cfRule type="cellIs" dxfId="314" priority="267" operator="lessThan">
      <formula>0</formula>
    </cfRule>
    <cfRule type="cellIs" dxfId="313" priority="268" operator="greaterThan">
      <formula>0</formula>
    </cfRule>
    <cfRule type="cellIs" dxfId="312" priority="269" operator="equal">
      <formula>0</formula>
    </cfRule>
  </conditionalFormatting>
  <conditionalFormatting sqref="EH241">
    <cfRule type="cellIs" dxfId="311" priority="264" operator="lessThan">
      <formula>0</formula>
    </cfRule>
    <cfRule type="cellIs" dxfId="310" priority="265" operator="greaterThan">
      <formula>0</formula>
    </cfRule>
    <cfRule type="cellIs" dxfId="309" priority="266" operator="equal">
      <formula>0</formula>
    </cfRule>
  </conditionalFormatting>
  <conditionalFormatting sqref="EH249">
    <cfRule type="cellIs" dxfId="308" priority="262" operator="lessThan">
      <formula>0</formula>
    </cfRule>
    <cfRule type="cellIs" dxfId="307" priority="263" operator="equal">
      <formula>0</formula>
    </cfRule>
  </conditionalFormatting>
  <conditionalFormatting sqref="EH274">
    <cfRule type="cellIs" dxfId="306" priority="260" operator="greaterThan">
      <formula>0</formula>
    </cfRule>
    <cfRule type="cellIs" dxfId="305" priority="261" operator="equal">
      <formula>0</formula>
    </cfRule>
  </conditionalFormatting>
  <conditionalFormatting sqref="ES64">
    <cfRule type="cellIs" dxfId="304" priority="257" operator="lessThan">
      <formula>0</formula>
    </cfRule>
    <cfRule type="cellIs" dxfId="303" priority="258" operator="greaterThan">
      <formula>0</formula>
    </cfRule>
    <cfRule type="cellIs" dxfId="302" priority="259" operator="equal">
      <formula>0</formula>
    </cfRule>
  </conditionalFormatting>
  <conditionalFormatting sqref="ES73">
    <cfRule type="cellIs" dxfId="301" priority="254" operator="lessThan">
      <formula>0</formula>
    </cfRule>
    <cfRule type="cellIs" dxfId="300" priority="255" operator="greaterThan">
      <formula>0</formula>
    </cfRule>
    <cfRule type="cellIs" dxfId="299" priority="256" operator="equal">
      <formula>0</formula>
    </cfRule>
  </conditionalFormatting>
  <conditionalFormatting sqref="ES88">
    <cfRule type="cellIs" dxfId="298" priority="251" operator="lessThan">
      <formula>0</formula>
    </cfRule>
    <cfRule type="cellIs" dxfId="297" priority="252" operator="greaterThan">
      <formula>0</formula>
    </cfRule>
    <cfRule type="cellIs" dxfId="296" priority="253" operator="equal">
      <formula>0</formula>
    </cfRule>
  </conditionalFormatting>
  <conditionalFormatting sqref="ES81">
    <cfRule type="cellIs" dxfId="295" priority="248" operator="lessThan">
      <formula>0</formula>
    </cfRule>
    <cfRule type="cellIs" dxfId="294" priority="249" operator="greaterThan">
      <formula>0</formula>
    </cfRule>
    <cfRule type="cellIs" dxfId="293" priority="250" operator="equal">
      <formula>0</formula>
    </cfRule>
  </conditionalFormatting>
  <conditionalFormatting sqref="ET293:ET295">
    <cfRule type="cellIs" dxfId="292" priority="242" operator="lessThan">
      <formula>0</formula>
    </cfRule>
    <cfRule type="cellIs" dxfId="291" priority="243" operator="greaterThan">
      <formula>0</formula>
    </cfRule>
    <cfRule type="cellIs" dxfId="290" priority="244" operator="equal">
      <formula>0</formula>
    </cfRule>
  </conditionalFormatting>
  <conditionalFormatting sqref="ET312:ET313">
    <cfRule type="cellIs" dxfId="289" priority="239" operator="equal">
      <formula>0</formula>
    </cfRule>
    <cfRule type="cellIs" dxfId="288" priority="240" operator="lessThan">
      <formula>0</formula>
    </cfRule>
    <cfRule type="cellIs" dxfId="287" priority="241" operator="greaterThan">
      <formula>0</formula>
    </cfRule>
  </conditionalFormatting>
  <conditionalFormatting sqref="ET311">
    <cfRule type="cellIs" dxfId="286" priority="236" operator="equal">
      <formula>0</formula>
    </cfRule>
    <cfRule type="cellIs" dxfId="285" priority="237" operator="lessThan">
      <formula>0</formula>
    </cfRule>
    <cfRule type="cellIs" dxfId="284" priority="238" operator="greaterThan">
      <formula>0</formula>
    </cfRule>
  </conditionalFormatting>
  <conditionalFormatting sqref="ET328">
    <cfRule type="cellIs" dxfId="283" priority="224" operator="equal">
      <formula>0</formula>
    </cfRule>
    <cfRule type="cellIs" dxfId="282" priority="225" operator="lessThan">
      <formula>0</formula>
    </cfRule>
    <cfRule type="cellIs" dxfId="281" priority="226" operator="greaterThan">
      <formula>0</formula>
    </cfRule>
  </conditionalFormatting>
  <conditionalFormatting sqref="ET330">
    <cfRule type="cellIs" dxfId="280" priority="233" operator="equal">
      <formula>0</formula>
    </cfRule>
    <cfRule type="cellIs" dxfId="279" priority="234" operator="lessThan">
      <formula>0</formula>
    </cfRule>
    <cfRule type="cellIs" dxfId="278" priority="235" operator="greaterThan">
      <formula>0</formula>
    </cfRule>
  </conditionalFormatting>
  <conditionalFormatting sqref="ET330">
    <cfRule type="cellIs" dxfId="277" priority="230" operator="equal">
      <formula>0</formula>
    </cfRule>
    <cfRule type="cellIs" dxfId="276" priority="231" operator="lessThan">
      <formula>0</formula>
    </cfRule>
    <cfRule type="cellIs" dxfId="275" priority="232" operator="greaterThan">
      <formula>0</formula>
    </cfRule>
  </conditionalFormatting>
  <conditionalFormatting sqref="ET329">
    <cfRule type="cellIs" dxfId="274" priority="227" operator="equal">
      <formula>0</formula>
    </cfRule>
    <cfRule type="cellIs" dxfId="273" priority="228" operator="lessThan">
      <formula>0</formula>
    </cfRule>
    <cfRule type="cellIs" dxfId="272" priority="229" operator="greaterThan">
      <formula>0</formula>
    </cfRule>
  </conditionalFormatting>
  <conditionalFormatting sqref="EU13">
    <cfRule type="cellIs" dxfId="271" priority="221" operator="lessThan">
      <formula>0</formula>
    </cfRule>
    <cfRule type="cellIs" dxfId="270" priority="222" operator="greaterThan">
      <formula>0</formula>
    </cfRule>
    <cfRule type="cellIs" dxfId="269" priority="223" operator="equal">
      <formula>0</formula>
    </cfRule>
  </conditionalFormatting>
  <conditionalFormatting sqref="EU293:EU295">
    <cfRule type="cellIs" dxfId="268" priority="218" operator="lessThan">
      <formula>0</formula>
    </cfRule>
    <cfRule type="cellIs" dxfId="267" priority="219" operator="greaterThan">
      <formula>0</formula>
    </cfRule>
    <cfRule type="cellIs" dxfId="266" priority="220" operator="equal">
      <formula>0</formula>
    </cfRule>
  </conditionalFormatting>
  <conditionalFormatting sqref="EU312:EU313">
    <cfRule type="cellIs" dxfId="265" priority="215" operator="equal">
      <formula>0</formula>
    </cfRule>
    <cfRule type="cellIs" dxfId="264" priority="216" operator="lessThan">
      <formula>0</formula>
    </cfRule>
    <cfRule type="cellIs" dxfId="263" priority="217" operator="greaterThan">
      <formula>0</formula>
    </cfRule>
  </conditionalFormatting>
  <conditionalFormatting sqref="EU311">
    <cfRule type="cellIs" dxfId="262" priority="212" operator="equal">
      <formula>0</formula>
    </cfRule>
    <cfRule type="cellIs" dxfId="261" priority="213" operator="lessThan">
      <formula>0</formula>
    </cfRule>
    <cfRule type="cellIs" dxfId="260" priority="214" operator="greaterThan">
      <formula>0</formula>
    </cfRule>
  </conditionalFormatting>
  <conditionalFormatting sqref="EU328">
    <cfRule type="cellIs" dxfId="259" priority="200" operator="equal">
      <formula>0</formula>
    </cfRule>
    <cfRule type="cellIs" dxfId="258" priority="201" operator="lessThan">
      <formula>0</formula>
    </cfRule>
    <cfRule type="cellIs" dxfId="257" priority="202" operator="greaterThan">
      <formula>0</formula>
    </cfRule>
  </conditionalFormatting>
  <conditionalFormatting sqref="EU330">
    <cfRule type="cellIs" dxfId="256" priority="209" operator="equal">
      <formula>0</formula>
    </cfRule>
    <cfRule type="cellIs" dxfId="255" priority="210" operator="lessThan">
      <formula>0</formula>
    </cfRule>
    <cfRule type="cellIs" dxfId="254" priority="211" operator="greaterThan">
      <formula>0</formula>
    </cfRule>
  </conditionalFormatting>
  <conditionalFormatting sqref="EU330">
    <cfRule type="cellIs" dxfId="253" priority="206" operator="equal">
      <formula>0</formula>
    </cfRule>
    <cfRule type="cellIs" dxfId="252" priority="207" operator="lessThan">
      <formula>0</formula>
    </cfRule>
    <cfRule type="cellIs" dxfId="251" priority="208" operator="greaterThan">
      <formula>0</formula>
    </cfRule>
  </conditionalFormatting>
  <conditionalFormatting sqref="EU329">
    <cfRule type="cellIs" dxfId="250" priority="203" operator="equal">
      <formula>0</formula>
    </cfRule>
    <cfRule type="cellIs" dxfId="249" priority="204" operator="lessThan">
      <formula>0</formula>
    </cfRule>
    <cfRule type="cellIs" dxfId="248" priority="205" operator="greaterThan">
      <formula>0</formula>
    </cfRule>
  </conditionalFormatting>
  <conditionalFormatting sqref="ET64">
    <cfRule type="cellIs" dxfId="247" priority="197" operator="lessThan">
      <formula>0</formula>
    </cfRule>
    <cfRule type="cellIs" dxfId="246" priority="198" operator="greaterThan">
      <formula>0</formula>
    </cfRule>
    <cfRule type="cellIs" dxfId="245" priority="199" operator="equal">
      <formula>0</formula>
    </cfRule>
  </conditionalFormatting>
  <conditionalFormatting sqref="ET73">
    <cfRule type="cellIs" dxfId="244" priority="194" operator="lessThan">
      <formula>0</formula>
    </cfRule>
    <cfRule type="cellIs" dxfId="243" priority="195" operator="greaterThan">
      <formula>0</formula>
    </cfRule>
    <cfRule type="cellIs" dxfId="242" priority="196" operator="equal">
      <formula>0</formula>
    </cfRule>
  </conditionalFormatting>
  <conditionalFormatting sqref="ET88">
    <cfRule type="cellIs" dxfId="241" priority="191" operator="lessThan">
      <formula>0</formula>
    </cfRule>
    <cfRule type="cellIs" dxfId="240" priority="192" operator="greaterThan">
      <formula>0</formula>
    </cfRule>
    <cfRule type="cellIs" dxfId="239" priority="193" operator="equal">
      <formula>0</formula>
    </cfRule>
  </conditionalFormatting>
  <conditionalFormatting sqref="ET81">
    <cfRule type="cellIs" dxfId="238" priority="188" operator="lessThan">
      <formula>0</formula>
    </cfRule>
    <cfRule type="cellIs" dxfId="237" priority="189" operator="greaterThan">
      <formula>0</formula>
    </cfRule>
    <cfRule type="cellIs" dxfId="236" priority="190" operator="equal">
      <formula>0</formula>
    </cfRule>
  </conditionalFormatting>
  <conditionalFormatting sqref="ES109">
    <cfRule type="cellIs" dxfId="235" priority="185" operator="lessThan">
      <formula>0</formula>
    </cfRule>
    <cfRule type="cellIs" dxfId="234" priority="186" operator="greaterThan">
      <formula>0</formula>
    </cfRule>
    <cfRule type="cellIs" dxfId="233" priority="187" operator="equal">
      <formula>0</formula>
    </cfRule>
  </conditionalFormatting>
  <conditionalFormatting sqref="EV13">
    <cfRule type="cellIs" dxfId="232" priority="182" operator="lessThan">
      <formula>0</formula>
    </cfRule>
    <cfRule type="cellIs" dxfId="231" priority="183" operator="greaterThan">
      <formula>0</formula>
    </cfRule>
    <cfRule type="cellIs" dxfId="230" priority="184" operator="equal">
      <formula>0</formula>
    </cfRule>
  </conditionalFormatting>
  <conditionalFormatting sqref="EU64">
    <cfRule type="cellIs" dxfId="229" priority="179" operator="lessThan">
      <formula>0</formula>
    </cfRule>
    <cfRule type="cellIs" dxfId="228" priority="180" operator="greaterThan">
      <formula>0</formula>
    </cfRule>
    <cfRule type="cellIs" dxfId="227" priority="181" operator="equal">
      <formula>0</formula>
    </cfRule>
  </conditionalFormatting>
  <conditionalFormatting sqref="EU73">
    <cfRule type="cellIs" dxfId="226" priority="176" operator="lessThan">
      <formula>0</formula>
    </cfRule>
    <cfRule type="cellIs" dxfId="225" priority="177" operator="greaterThan">
      <formula>0</formula>
    </cfRule>
    <cfRule type="cellIs" dxfId="224" priority="178" operator="equal">
      <formula>0</formula>
    </cfRule>
  </conditionalFormatting>
  <conditionalFormatting sqref="EU88">
    <cfRule type="cellIs" dxfId="223" priority="173" operator="lessThan">
      <formula>0</formula>
    </cfRule>
    <cfRule type="cellIs" dxfId="222" priority="174" operator="greaterThan">
      <formula>0</formula>
    </cfRule>
    <cfRule type="cellIs" dxfId="221" priority="175" operator="equal">
      <formula>0</formula>
    </cfRule>
  </conditionalFormatting>
  <conditionalFormatting sqref="EU81">
    <cfRule type="cellIs" dxfId="220" priority="170" operator="lessThan">
      <formula>0</formula>
    </cfRule>
    <cfRule type="cellIs" dxfId="219" priority="171" operator="greaterThan">
      <formula>0</formula>
    </cfRule>
    <cfRule type="cellIs" dxfId="218" priority="172" operator="equal">
      <formula>0</formula>
    </cfRule>
  </conditionalFormatting>
  <conditionalFormatting sqref="EV293:EV295">
    <cfRule type="cellIs" dxfId="217" priority="167" operator="lessThan">
      <formula>0</formula>
    </cfRule>
    <cfRule type="cellIs" dxfId="216" priority="168" operator="greaterThan">
      <formula>0</formula>
    </cfRule>
    <cfRule type="cellIs" dxfId="215" priority="169" operator="equal">
      <formula>0</formula>
    </cfRule>
  </conditionalFormatting>
  <conditionalFormatting sqref="EV312:EV313">
    <cfRule type="cellIs" dxfId="214" priority="164" operator="equal">
      <formula>0</formula>
    </cfRule>
    <cfRule type="cellIs" dxfId="213" priority="165" operator="lessThan">
      <formula>0</formula>
    </cfRule>
    <cfRule type="cellIs" dxfId="212" priority="166" operator="greaterThan">
      <formula>0</formula>
    </cfRule>
  </conditionalFormatting>
  <conditionalFormatting sqref="EV311">
    <cfRule type="cellIs" dxfId="211" priority="161" operator="equal">
      <formula>0</formula>
    </cfRule>
    <cfRule type="cellIs" dxfId="210" priority="162" operator="lessThan">
      <formula>0</formula>
    </cfRule>
    <cfRule type="cellIs" dxfId="209" priority="163" operator="greaterThan">
      <formula>0</formula>
    </cfRule>
  </conditionalFormatting>
  <conditionalFormatting sqref="EV328">
    <cfRule type="cellIs" dxfId="208" priority="149" operator="equal">
      <formula>0</formula>
    </cfRule>
    <cfRule type="cellIs" dxfId="207" priority="150" operator="lessThan">
      <formula>0</formula>
    </cfRule>
    <cfRule type="cellIs" dxfId="206" priority="151" operator="greaterThan">
      <formula>0</formula>
    </cfRule>
  </conditionalFormatting>
  <conditionalFormatting sqref="EV330">
    <cfRule type="cellIs" dxfId="205" priority="158" operator="equal">
      <formula>0</formula>
    </cfRule>
    <cfRule type="cellIs" dxfId="204" priority="159" operator="lessThan">
      <formula>0</formula>
    </cfRule>
    <cfRule type="cellIs" dxfId="203" priority="160" operator="greaterThan">
      <formula>0</formula>
    </cfRule>
  </conditionalFormatting>
  <conditionalFormatting sqref="EV330">
    <cfRule type="cellIs" dxfId="202" priority="155" operator="equal">
      <formula>0</formula>
    </cfRule>
    <cfRule type="cellIs" dxfId="201" priority="156" operator="lessThan">
      <formula>0</formula>
    </cfRule>
    <cfRule type="cellIs" dxfId="200" priority="157" operator="greaterThan">
      <formula>0</formula>
    </cfRule>
  </conditionalFormatting>
  <conditionalFormatting sqref="EV329">
    <cfRule type="cellIs" dxfId="199" priority="152" operator="equal">
      <formula>0</formula>
    </cfRule>
    <cfRule type="cellIs" dxfId="198" priority="153" operator="lessThan">
      <formula>0</formula>
    </cfRule>
    <cfRule type="cellIs" dxfId="197" priority="154" operator="greaterThan">
      <formula>0</formula>
    </cfRule>
  </conditionalFormatting>
  <conditionalFormatting sqref="EW293:EW295">
    <cfRule type="cellIs" dxfId="196" priority="146" operator="lessThan">
      <formula>0</formula>
    </cfRule>
    <cfRule type="cellIs" dxfId="195" priority="147" operator="greaterThan">
      <formula>0</formula>
    </cfRule>
    <cfRule type="cellIs" dxfId="194" priority="148" operator="equal">
      <formula>0</formula>
    </cfRule>
  </conditionalFormatting>
  <conditionalFormatting sqref="EW312:EW313">
    <cfRule type="cellIs" dxfId="193" priority="143" operator="equal">
      <formula>0</formula>
    </cfRule>
    <cfRule type="cellIs" dxfId="192" priority="144" operator="lessThan">
      <formula>0</formula>
    </cfRule>
    <cfRule type="cellIs" dxfId="191" priority="145" operator="greaterThan">
      <formula>0</formula>
    </cfRule>
  </conditionalFormatting>
  <conditionalFormatting sqref="EW311">
    <cfRule type="cellIs" dxfId="190" priority="140" operator="equal">
      <formula>0</formula>
    </cfRule>
    <cfRule type="cellIs" dxfId="189" priority="141" operator="lessThan">
      <formula>0</formula>
    </cfRule>
    <cfRule type="cellIs" dxfId="188" priority="142" operator="greaterThan">
      <formula>0</formula>
    </cfRule>
  </conditionalFormatting>
  <conditionalFormatting sqref="EV195">
    <cfRule type="cellIs" dxfId="187" priority="137" operator="lessThan">
      <formula>0</formula>
    </cfRule>
    <cfRule type="cellIs" dxfId="186" priority="138" operator="greaterThan">
      <formula>0</formula>
    </cfRule>
    <cfRule type="cellIs" dxfId="185" priority="139" operator="equal">
      <formula>0</formula>
    </cfRule>
  </conditionalFormatting>
  <conditionalFormatting sqref="EV196:EV201">
    <cfRule type="cellIs" dxfId="184" priority="134" operator="lessThan">
      <formula>0</formula>
    </cfRule>
    <cfRule type="cellIs" dxfId="183" priority="135" operator="greaterThan">
      <formula>0</formula>
    </cfRule>
    <cfRule type="cellIs" dxfId="182" priority="136" operator="equal">
      <formula>0</formula>
    </cfRule>
  </conditionalFormatting>
  <conditionalFormatting sqref="EV274">
    <cfRule type="cellIs" dxfId="181" priority="132" operator="greaterThan">
      <formula>0</formula>
    </cfRule>
    <cfRule type="cellIs" dxfId="180" priority="133" operator="equal">
      <formula>0</formula>
    </cfRule>
  </conditionalFormatting>
  <conditionalFormatting sqref="EV241">
    <cfRule type="cellIs" dxfId="179" priority="111" operator="lessThan">
      <formula>0</formula>
    </cfRule>
    <cfRule type="cellIs" dxfId="178" priority="112" operator="greaterThan">
      <formula>0</formula>
    </cfRule>
    <cfRule type="cellIs" dxfId="177" priority="113" operator="equal">
      <formula>0</formula>
    </cfRule>
  </conditionalFormatting>
  <conditionalFormatting sqref="EV170">
    <cfRule type="cellIs" dxfId="176" priority="129" operator="lessThan">
      <formula>0</formula>
    </cfRule>
    <cfRule type="cellIs" dxfId="175" priority="130" operator="greaterThan">
      <formula>0</formula>
    </cfRule>
    <cfRule type="cellIs" dxfId="174" priority="131" operator="equal">
      <formula>0</formula>
    </cfRule>
  </conditionalFormatting>
  <conditionalFormatting sqref="EV179">
    <cfRule type="cellIs" dxfId="173" priority="126" operator="lessThan">
      <formula>0</formula>
    </cfRule>
    <cfRule type="cellIs" dxfId="172" priority="127" operator="greaterThan">
      <formula>0</formula>
    </cfRule>
    <cfRule type="cellIs" dxfId="171" priority="128" operator="equal">
      <formula>0</formula>
    </cfRule>
  </conditionalFormatting>
  <conditionalFormatting sqref="EV161">
    <cfRule type="cellIs" dxfId="170" priority="123" operator="lessThan">
      <formula>0</formula>
    </cfRule>
    <cfRule type="cellIs" dxfId="169" priority="124" operator="greaterThan">
      <formula>0</formula>
    </cfRule>
    <cfRule type="cellIs" dxfId="168" priority="125" operator="equal">
      <formula>0</formula>
    </cfRule>
  </conditionalFormatting>
  <conditionalFormatting sqref="EV217">
    <cfRule type="cellIs" dxfId="167" priority="120" operator="lessThan">
      <formula>0</formula>
    </cfRule>
    <cfRule type="cellIs" dxfId="166" priority="121" operator="greaterThan">
      <formula>0</formula>
    </cfRule>
    <cfRule type="cellIs" dxfId="165" priority="122" operator="equal">
      <formula>0</formula>
    </cfRule>
  </conditionalFormatting>
  <conditionalFormatting sqref="EV225">
    <cfRule type="cellIs" dxfId="164" priority="117" operator="lessThan">
      <formula>0</formula>
    </cfRule>
    <cfRule type="cellIs" dxfId="163" priority="118" operator="greaterThan">
      <formula>0</formula>
    </cfRule>
    <cfRule type="cellIs" dxfId="162" priority="119" operator="equal">
      <formula>0</formula>
    </cfRule>
  </conditionalFormatting>
  <conditionalFormatting sqref="EV233">
    <cfRule type="cellIs" dxfId="161" priority="114" operator="lessThan">
      <formula>0</formula>
    </cfRule>
    <cfRule type="cellIs" dxfId="160" priority="115" operator="greaterThan">
      <formula>0</formula>
    </cfRule>
    <cfRule type="cellIs" dxfId="159" priority="116" operator="equal">
      <formula>0</formula>
    </cfRule>
  </conditionalFormatting>
  <conditionalFormatting sqref="EV249">
    <cfRule type="cellIs" dxfId="158" priority="109" operator="greaterThan">
      <formula>0</formula>
    </cfRule>
    <cfRule type="cellIs" dxfId="157" priority="110" operator="equal">
      <formula>0</formula>
    </cfRule>
  </conditionalFormatting>
  <conditionalFormatting sqref="EV139">
    <cfRule type="cellIs" dxfId="156" priority="106" operator="lessThan">
      <formula>0</formula>
    </cfRule>
    <cfRule type="cellIs" dxfId="155" priority="107" operator="greaterThan">
      <formula>0</formula>
    </cfRule>
    <cfRule type="cellIs" dxfId="154" priority="108" operator="equal">
      <formula>0</formula>
    </cfRule>
  </conditionalFormatting>
  <conditionalFormatting sqref="EV150">
    <cfRule type="cellIs" dxfId="153" priority="103" operator="lessThan">
      <formula>0</formula>
    </cfRule>
    <cfRule type="cellIs" dxfId="152" priority="104" operator="greaterThan">
      <formula>0</formula>
    </cfRule>
    <cfRule type="cellIs" dxfId="151" priority="105" operator="equal">
      <formula>0</formula>
    </cfRule>
  </conditionalFormatting>
  <conditionalFormatting sqref="EV132">
    <cfRule type="cellIs" dxfId="150" priority="100" operator="lessThan">
      <formula>0</formula>
    </cfRule>
    <cfRule type="cellIs" dxfId="149" priority="101" operator="greaterThan">
      <formula>0</formula>
    </cfRule>
    <cfRule type="cellIs" dxfId="148" priority="102" operator="equal">
      <formula>0</formula>
    </cfRule>
  </conditionalFormatting>
  <conditionalFormatting sqref="EV64">
    <cfRule type="cellIs" dxfId="147" priority="97" operator="lessThan">
      <formula>0</formula>
    </cfRule>
    <cfRule type="cellIs" dxfId="146" priority="98" operator="greaterThan">
      <formula>0</formula>
    </cfRule>
    <cfRule type="cellIs" dxfId="145" priority="99" operator="equal">
      <formula>0</formula>
    </cfRule>
  </conditionalFormatting>
  <conditionalFormatting sqref="EV73">
    <cfRule type="cellIs" dxfId="144" priority="94" operator="lessThan">
      <formula>0</formula>
    </cfRule>
    <cfRule type="cellIs" dxfId="143" priority="95" operator="greaterThan">
      <formula>0</formula>
    </cfRule>
    <cfRule type="cellIs" dxfId="142" priority="96" operator="equal">
      <formula>0</formula>
    </cfRule>
  </conditionalFormatting>
  <conditionalFormatting sqref="EV88">
    <cfRule type="cellIs" dxfId="141" priority="91" operator="lessThan">
      <formula>0</formula>
    </cfRule>
    <cfRule type="cellIs" dxfId="140" priority="92" operator="greaterThan">
      <formula>0</formula>
    </cfRule>
    <cfRule type="cellIs" dxfId="139" priority="93" operator="equal">
      <formula>0</formula>
    </cfRule>
  </conditionalFormatting>
  <conditionalFormatting sqref="EV81">
    <cfRule type="cellIs" dxfId="138" priority="88" operator="lessThan">
      <formula>0</formula>
    </cfRule>
    <cfRule type="cellIs" dxfId="137" priority="89" operator="greaterThan">
      <formula>0</formula>
    </cfRule>
    <cfRule type="cellIs" dxfId="136" priority="90" operator="equal">
      <formula>0</formula>
    </cfRule>
  </conditionalFormatting>
  <conditionalFormatting sqref="EW13">
    <cfRule type="cellIs" dxfId="135" priority="85" operator="lessThan">
      <formula>0</formula>
    </cfRule>
    <cfRule type="cellIs" dxfId="134" priority="86" operator="greaterThan">
      <formula>0</formula>
    </cfRule>
    <cfRule type="cellIs" dxfId="133" priority="87" operator="equal">
      <formula>0</formula>
    </cfRule>
  </conditionalFormatting>
  <conditionalFormatting sqref="EW328">
    <cfRule type="cellIs" dxfId="132" priority="73" operator="equal">
      <formula>0</formula>
    </cfRule>
    <cfRule type="cellIs" dxfId="131" priority="74" operator="lessThan">
      <formula>0</formula>
    </cfRule>
    <cfRule type="cellIs" dxfId="130" priority="75" operator="greaterThan">
      <formula>0</formula>
    </cfRule>
  </conditionalFormatting>
  <conditionalFormatting sqref="EW330">
    <cfRule type="cellIs" dxfId="129" priority="82" operator="equal">
      <formula>0</formula>
    </cfRule>
    <cfRule type="cellIs" dxfId="128" priority="83" operator="lessThan">
      <formula>0</formula>
    </cfRule>
    <cfRule type="cellIs" dxfId="127" priority="84" operator="greaterThan">
      <formula>0</formula>
    </cfRule>
  </conditionalFormatting>
  <conditionalFormatting sqref="EW330">
    <cfRule type="cellIs" dxfId="126" priority="79" operator="equal">
      <formula>0</formula>
    </cfRule>
    <cfRule type="cellIs" dxfId="125" priority="80" operator="lessThan">
      <formula>0</formula>
    </cfRule>
    <cfRule type="cellIs" dxfId="124" priority="81" operator="greaterThan">
      <formula>0</formula>
    </cfRule>
  </conditionalFormatting>
  <conditionalFormatting sqref="EW329">
    <cfRule type="cellIs" dxfId="123" priority="76" operator="equal">
      <formula>0</formula>
    </cfRule>
    <cfRule type="cellIs" dxfId="122" priority="77" operator="lessThan">
      <formula>0</formula>
    </cfRule>
    <cfRule type="cellIs" dxfId="121" priority="78" operator="greaterThan">
      <formula>0</formula>
    </cfRule>
  </conditionalFormatting>
  <conditionalFormatting sqref="EX293:EX295">
    <cfRule type="cellIs" dxfId="120" priority="70" operator="lessThan">
      <formula>0</formula>
    </cfRule>
    <cfRule type="cellIs" dxfId="119" priority="71" operator="greaterThan">
      <formula>0</formula>
    </cfRule>
    <cfRule type="cellIs" dxfId="118" priority="72" operator="equal">
      <formula>0</formula>
    </cfRule>
  </conditionalFormatting>
  <conditionalFormatting sqref="EX312:EX313">
    <cfRule type="cellIs" dxfId="117" priority="67" operator="equal">
      <formula>0</formula>
    </cfRule>
    <cfRule type="cellIs" dxfId="116" priority="68" operator="lessThan">
      <formula>0</formula>
    </cfRule>
    <cfRule type="cellIs" dxfId="115" priority="69" operator="greaterThan">
      <formula>0</formula>
    </cfRule>
  </conditionalFormatting>
  <conditionalFormatting sqref="EX311">
    <cfRule type="cellIs" dxfId="114" priority="64" operator="equal">
      <formula>0</formula>
    </cfRule>
    <cfRule type="cellIs" dxfId="113" priority="65" operator="lessThan">
      <formula>0</formula>
    </cfRule>
    <cfRule type="cellIs" dxfId="112" priority="66" operator="greaterThan">
      <formula>0</formula>
    </cfRule>
  </conditionalFormatting>
  <conditionalFormatting sqref="EX328">
    <cfRule type="cellIs" dxfId="111" priority="52" operator="equal">
      <formula>0</formula>
    </cfRule>
    <cfRule type="cellIs" dxfId="110" priority="53" operator="lessThan">
      <formula>0</formula>
    </cfRule>
    <cfRule type="cellIs" dxfId="109" priority="54" operator="greaterThan">
      <formula>0</formula>
    </cfRule>
  </conditionalFormatting>
  <conditionalFormatting sqref="EX330">
    <cfRule type="cellIs" dxfId="108" priority="61" operator="equal">
      <formula>0</formula>
    </cfRule>
    <cfRule type="cellIs" dxfId="107" priority="62" operator="lessThan">
      <formula>0</formula>
    </cfRule>
    <cfRule type="cellIs" dxfId="106" priority="63" operator="greaterThan">
      <formula>0</formula>
    </cfRule>
  </conditionalFormatting>
  <conditionalFormatting sqref="EX330">
    <cfRule type="cellIs" dxfId="105" priority="58" operator="equal">
      <formula>0</formula>
    </cfRule>
    <cfRule type="cellIs" dxfId="104" priority="59" operator="lessThan">
      <formula>0</formula>
    </cfRule>
    <cfRule type="cellIs" dxfId="103" priority="60" operator="greaterThan">
      <formula>0</formula>
    </cfRule>
  </conditionalFormatting>
  <conditionalFormatting sqref="EX329">
    <cfRule type="cellIs" dxfId="102" priority="55" operator="equal">
      <formula>0</formula>
    </cfRule>
    <cfRule type="cellIs" dxfId="101" priority="56" operator="lessThan">
      <formula>0</formula>
    </cfRule>
    <cfRule type="cellIs" dxfId="100" priority="57" operator="greaterThan">
      <formula>0</formula>
    </cfRule>
  </conditionalFormatting>
  <conditionalFormatting sqref="EW64">
    <cfRule type="cellIs" dxfId="99" priority="49" operator="lessThan">
      <formula>0</formula>
    </cfRule>
    <cfRule type="cellIs" dxfId="98" priority="50" operator="greaterThan">
      <formula>0</formula>
    </cfRule>
    <cfRule type="cellIs" dxfId="97" priority="51" operator="equal">
      <formula>0</formula>
    </cfRule>
  </conditionalFormatting>
  <conditionalFormatting sqref="EW73">
    <cfRule type="cellIs" dxfId="96" priority="46" operator="lessThan">
      <formula>0</formula>
    </cfRule>
    <cfRule type="cellIs" dxfId="95" priority="47" operator="greaterThan">
      <formula>0</formula>
    </cfRule>
    <cfRule type="cellIs" dxfId="94" priority="48" operator="equal">
      <formula>0</formula>
    </cfRule>
  </conditionalFormatting>
  <conditionalFormatting sqref="EW88">
    <cfRule type="cellIs" dxfId="93" priority="43" operator="lessThan">
      <formula>0</formula>
    </cfRule>
    <cfRule type="cellIs" dxfId="92" priority="44" operator="greaterThan">
      <formula>0</formula>
    </cfRule>
    <cfRule type="cellIs" dxfId="91" priority="45" operator="equal">
      <formula>0</formula>
    </cfRule>
  </conditionalFormatting>
  <conditionalFormatting sqref="EW81">
    <cfRule type="cellIs" dxfId="90" priority="40" operator="lessThan">
      <formula>0</formula>
    </cfRule>
    <cfRule type="cellIs" dxfId="89" priority="41" operator="greaterThan">
      <formula>0</formula>
    </cfRule>
    <cfRule type="cellIs" dxfId="88" priority="42" operator="equal">
      <formula>0</formula>
    </cfRule>
  </conditionalFormatting>
  <conditionalFormatting sqref="EX13">
    <cfRule type="cellIs" dxfId="87" priority="37" operator="lessThan">
      <formula>0</formula>
    </cfRule>
    <cfRule type="cellIs" dxfId="86" priority="38" operator="greaterThan">
      <formula>0</formula>
    </cfRule>
    <cfRule type="cellIs" dxfId="85" priority="39" operator="equal">
      <formula>0</formula>
    </cfRule>
  </conditionalFormatting>
  <conditionalFormatting sqref="EY13">
    <cfRule type="cellIs" dxfId="84" priority="34" operator="lessThan">
      <formula>0</formula>
    </cfRule>
    <cfRule type="cellIs" dxfId="83" priority="35" operator="greaterThan">
      <formula>0</formula>
    </cfRule>
    <cfRule type="cellIs" dxfId="82" priority="36" operator="equal">
      <formula>0</formula>
    </cfRule>
  </conditionalFormatting>
  <conditionalFormatting sqref="EX64">
    <cfRule type="cellIs" dxfId="81" priority="31" operator="lessThan">
      <formula>0</formula>
    </cfRule>
    <cfRule type="cellIs" dxfId="80" priority="32" operator="greaterThan">
      <formula>0</formula>
    </cfRule>
    <cfRule type="cellIs" dxfId="79" priority="33" operator="equal">
      <formula>0</formula>
    </cfRule>
  </conditionalFormatting>
  <conditionalFormatting sqref="EX73">
    <cfRule type="cellIs" dxfId="78" priority="28" operator="lessThan">
      <formula>0</formula>
    </cfRule>
    <cfRule type="cellIs" dxfId="77" priority="29" operator="greaterThan">
      <formula>0</formula>
    </cfRule>
    <cfRule type="cellIs" dxfId="76" priority="30" operator="equal">
      <formula>0</formula>
    </cfRule>
  </conditionalFormatting>
  <conditionalFormatting sqref="EX88">
    <cfRule type="cellIs" dxfId="75" priority="25" operator="lessThan">
      <formula>0</formula>
    </cfRule>
    <cfRule type="cellIs" dxfId="74" priority="26" operator="greaterThan">
      <formula>0</formula>
    </cfRule>
    <cfRule type="cellIs" dxfId="73" priority="27" operator="equal">
      <formula>0</formula>
    </cfRule>
  </conditionalFormatting>
  <conditionalFormatting sqref="EX81">
    <cfRule type="cellIs" dxfId="72" priority="22" operator="lessThan">
      <formula>0</formula>
    </cfRule>
    <cfRule type="cellIs" dxfId="71" priority="23" operator="greaterThan">
      <formula>0</formula>
    </cfRule>
    <cfRule type="cellIs" dxfId="70" priority="24" operator="equal">
      <formula>0</formula>
    </cfRule>
  </conditionalFormatting>
  <conditionalFormatting sqref="EY293:EY295">
    <cfRule type="cellIs" dxfId="69" priority="19" operator="lessThan">
      <formula>0</formula>
    </cfRule>
    <cfRule type="cellIs" dxfId="68" priority="20" operator="greaterThan">
      <formula>0</formula>
    </cfRule>
    <cfRule type="cellIs" dxfId="67" priority="21" operator="equal">
      <formula>0</formula>
    </cfRule>
  </conditionalFormatting>
  <conditionalFormatting sqref="EY312:EY313">
    <cfRule type="cellIs" dxfId="18" priority="16" operator="equal">
      <formula>0</formula>
    </cfRule>
    <cfRule type="cellIs" dxfId="17" priority="17" operator="lessThan">
      <formula>0</formula>
    </cfRule>
    <cfRule type="cellIs" dxfId="16" priority="18" operator="greaterThan">
      <formula>0</formula>
    </cfRule>
  </conditionalFormatting>
  <conditionalFormatting sqref="EY311">
    <cfRule type="cellIs" dxfId="15" priority="13" operator="equal">
      <formula>0</formula>
    </cfRule>
    <cfRule type="cellIs" dxfId="14" priority="14" operator="lessThan">
      <formula>0</formula>
    </cfRule>
    <cfRule type="cellIs" dxfId="13" priority="15" operator="greaterThan">
      <formula>0</formula>
    </cfRule>
  </conditionalFormatting>
  <conditionalFormatting sqref="EY328">
    <cfRule type="cellIs" dxfId="12" priority="1" operator="equal">
      <formula>0</formula>
    </cfRule>
    <cfRule type="cellIs" dxfId="11" priority="2" operator="lessThan">
      <formula>0</formula>
    </cfRule>
    <cfRule type="cellIs" dxfId="10" priority="3" operator="greaterThan">
      <formula>0</formula>
    </cfRule>
  </conditionalFormatting>
  <conditionalFormatting sqref="EY330">
    <cfRule type="cellIs" dxfId="9" priority="10" operator="equal">
      <formula>0</formula>
    </cfRule>
    <cfRule type="cellIs" dxfId="8" priority="11" operator="lessThan">
      <formula>0</formula>
    </cfRule>
    <cfRule type="cellIs" dxfId="7" priority="12" operator="greaterThan">
      <formula>0</formula>
    </cfRule>
  </conditionalFormatting>
  <conditionalFormatting sqref="EY330">
    <cfRule type="cellIs" dxfId="6" priority="7" operator="equal">
      <formula>0</formula>
    </cfRule>
    <cfRule type="cellIs" dxfId="5" priority="8" operator="lessThan">
      <formula>0</formula>
    </cfRule>
    <cfRule type="cellIs" dxfId="4" priority="9" operator="greaterThan">
      <formula>0</formula>
    </cfRule>
  </conditionalFormatting>
  <conditionalFormatting sqref="EY329">
    <cfRule type="cellIs" dxfId="3" priority="4" operator="equal">
      <formula>0</formula>
    </cfRule>
    <cfRule type="cellIs" dxfId="2" priority="5" operator="lessThan">
      <formula>0</formula>
    </cfRule>
    <cfRule type="cellIs" dxfId="1" priority="6" operator="greaterThan">
      <formula>0</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397F4-831A-450D-B137-77ED48464BCB}">
  <sheetPr codeName="Sheet4"/>
  <dimension ref="A1:DX56"/>
  <sheetViews>
    <sheetView zoomScaleNormal="100" workbookViewId="0">
      <pane xSplit="1" ySplit="1" topLeftCell="CI2" activePane="bottomRight" state="frozen"/>
      <selection pane="topRight" activeCell="B1" sqref="B1"/>
      <selection pane="bottomLeft" activeCell="A2" sqref="A2"/>
      <selection pane="bottomRight" activeCell="DL1" sqref="DL1"/>
    </sheetView>
  </sheetViews>
  <sheetFormatPr defaultRowHeight="15" x14ac:dyDescent="0.25"/>
  <cols>
    <col min="1" max="1" width="23.28515625" style="67" customWidth="1"/>
    <col min="2" max="2" width="11.7109375" style="273" hidden="1" customWidth="1"/>
    <col min="3" max="27" width="5.140625" style="23" hidden="1" customWidth="1"/>
    <col min="28" max="55" width="6.42578125" style="23" hidden="1" customWidth="1"/>
    <col min="56" max="94" width="7.140625" style="23" hidden="1" customWidth="1"/>
    <col min="95" max="116" width="7.140625" style="23" customWidth="1"/>
    <col min="117" max="118" width="9.140625" style="67" hidden="1" customWidth="1"/>
    <col min="119" max="119" width="7.28515625" style="67" customWidth="1"/>
    <col min="120" max="124" width="7.28515625" style="23" customWidth="1"/>
    <col min="125" max="125" width="11.7109375" style="23" customWidth="1"/>
    <col min="126" max="126" width="48.7109375" style="67" customWidth="1"/>
    <col min="127" max="16384" width="9.140625" style="67"/>
  </cols>
  <sheetData>
    <row r="1" spans="1:128" ht="60.75" customHeight="1" thickBot="1" x14ac:dyDescent="0.3">
      <c r="A1" s="26" t="s">
        <v>2305</v>
      </c>
      <c r="B1" s="451" t="s">
        <v>2269</v>
      </c>
      <c r="C1" s="49">
        <v>43891</v>
      </c>
      <c r="D1" s="49">
        <v>43892</v>
      </c>
      <c r="E1" s="49">
        <v>43893</v>
      </c>
      <c r="F1" s="49">
        <v>43894</v>
      </c>
      <c r="G1" s="49">
        <v>43895</v>
      </c>
      <c r="H1" s="49">
        <v>43896</v>
      </c>
      <c r="I1" s="49">
        <v>43897</v>
      </c>
      <c r="J1" s="49">
        <v>43898</v>
      </c>
      <c r="K1" s="49">
        <v>43899</v>
      </c>
      <c r="L1" s="49">
        <v>43900</v>
      </c>
      <c r="M1" s="49">
        <v>43901</v>
      </c>
      <c r="N1" s="49">
        <v>43902</v>
      </c>
      <c r="O1" s="49">
        <v>43903</v>
      </c>
      <c r="P1" s="49">
        <v>43904</v>
      </c>
      <c r="Q1" s="49">
        <v>43905</v>
      </c>
      <c r="R1" s="49">
        <v>43906</v>
      </c>
      <c r="S1" s="49">
        <v>43907</v>
      </c>
      <c r="T1" s="49">
        <v>43908</v>
      </c>
      <c r="U1" s="49">
        <v>43909</v>
      </c>
      <c r="V1" s="49">
        <v>43910</v>
      </c>
      <c r="W1" s="49">
        <v>43911</v>
      </c>
      <c r="X1" s="49">
        <v>43912</v>
      </c>
      <c r="Y1" s="49">
        <v>43913</v>
      </c>
      <c r="Z1" s="49">
        <v>43914</v>
      </c>
      <c r="AA1" s="49">
        <v>43915</v>
      </c>
      <c r="AB1" s="49">
        <v>43916</v>
      </c>
      <c r="AC1" s="49">
        <v>43917</v>
      </c>
      <c r="AD1" s="49">
        <v>43918</v>
      </c>
      <c r="AE1" s="49">
        <v>43919</v>
      </c>
      <c r="AF1" s="49">
        <v>43920</v>
      </c>
      <c r="AG1" s="49">
        <v>43921</v>
      </c>
      <c r="AH1" s="49">
        <v>43922</v>
      </c>
      <c r="AI1" s="49">
        <v>43923</v>
      </c>
      <c r="AJ1" s="49">
        <v>43924</v>
      </c>
      <c r="AK1" s="49">
        <v>43925</v>
      </c>
      <c r="AL1" s="49">
        <v>43926</v>
      </c>
      <c r="AM1" s="49">
        <v>43927</v>
      </c>
      <c r="AN1" s="49">
        <v>43928</v>
      </c>
      <c r="AO1" s="49">
        <v>43929</v>
      </c>
      <c r="AP1" s="49">
        <v>43930</v>
      </c>
      <c r="AQ1" s="49">
        <v>43931</v>
      </c>
      <c r="AR1" s="49">
        <v>43932</v>
      </c>
      <c r="AS1" s="49">
        <v>43933</v>
      </c>
      <c r="AT1" s="49">
        <v>43934</v>
      </c>
      <c r="AU1" s="49">
        <v>43935</v>
      </c>
      <c r="AV1" s="49">
        <v>43936</v>
      </c>
      <c r="AW1" s="49">
        <v>43937</v>
      </c>
      <c r="AX1" s="49">
        <v>43938</v>
      </c>
      <c r="AY1" s="49">
        <v>43939</v>
      </c>
      <c r="AZ1" s="49">
        <v>43940</v>
      </c>
      <c r="BA1" s="49">
        <v>43941</v>
      </c>
      <c r="BB1" s="49">
        <v>43942</v>
      </c>
      <c r="BC1" s="49">
        <v>43943</v>
      </c>
      <c r="BD1" s="49">
        <v>43944</v>
      </c>
      <c r="BE1" s="49">
        <v>43945</v>
      </c>
      <c r="BF1" s="49">
        <v>43946</v>
      </c>
      <c r="BG1" s="49">
        <v>43947</v>
      </c>
      <c r="BH1" s="49">
        <v>43948</v>
      </c>
      <c r="BI1" s="49">
        <v>43949</v>
      </c>
      <c r="BJ1" s="49">
        <v>43950</v>
      </c>
      <c r="BK1" s="49">
        <v>43951</v>
      </c>
      <c r="BL1" s="49">
        <v>43952</v>
      </c>
      <c r="BM1" s="49">
        <v>43953</v>
      </c>
      <c r="BN1" s="49">
        <v>43954</v>
      </c>
      <c r="BO1" s="49">
        <v>43955</v>
      </c>
      <c r="BP1" s="49">
        <v>43956</v>
      </c>
      <c r="BQ1" s="49">
        <v>43957</v>
      </c>
      <c r="BR1" s="49">
        <v>43958</v>
      </c>
      <c r="BS1" s="49">
        <v>43959</v>
      </c>
      <c r="BT1" s="49">
        <v>43960</v>
      </c>
      <c r="BU1" s="49">
        <v>43961</v>
      </c>
      <c r="BV1" s="49">
        <v>43962</v>
      </c>
      <c r="BW1" s="49">
        <v>43963</v>
      </c>
      <c r="BX1" s="49">
        <v>43964</v>
      </c>
      <c r="BY1" s="49">
        <v>43965</v>
      </c>
      <c r="BZ1" s="49">
        <v>43966</v>
      </c>
      <c r="CA1" s="49">
        <v>43967</v>
      </c>
      <c r="CB1" s="49">
        <v>43968</v>
      </c>
      <c r="CC1" s="49">
        <v>43969</v>
      </c>
      <c r="CD1" s="49">
        <v>43970</v>
      </c>
      <c r="CE1" s="49">
        <v>43971</v>
      </c>
      <c r="CF1" s="49">
        <v>43972</v>
      </c>
      <c r="CG1" s="49">
        <v>43973</v>
      </c>
      <c r="CH1" s="49">
        <v>43974</v>
      </c>
      <c r="CI1" s="49">
        <v>43975</v>
      </c>
      <c r="CJ1" s="49">
        <v>43976</v>
      </c>
      <c r="CK1" s="49">
        <v>43977</v>
      </c>
      <c r="CL1" s="49">
        <v>43978</v>
      </c>
      <c r="CM1" s="49">
        <v>43979</v>
      </c>
      <c r="CN1" s="49">
        <v>43980</v>
      </c>
      <c r="CO1" s="49">
        <v>43981</v>
      </c>
      <c r="CP1" s="49">
        <v>43982</v>
      </c>
      <c r="CQ1" s="49">
        <v>43983</v>
      </c>
      <c r="CR1" s="49">
        <v>43984</v>
      </c>
      <c r="CS1" s="49">
        <v>43985</v>
      </c>
      <c r="CT1" s="49">
        <v>43986</v>
      </c>
      <c r="CU1" s="49">
        <v>43987</v>
      </c>
      <c r="CV1" s="49">
        <v>43988</v>
      </c>
      <c r="CW1" s="49">
        <v>43989</v>
      </c>
      <c r="CX1" s="49">
        <v>43990</v>
      </c>
      <c r="CY1" s="49">
        <v>43991</v>
      </c>
      <c r="CZ1" s="49">
        <v>43992</v>
      </c>
      <c r="DA1" s="49">
        <v>43993</v>
      </c>
      <c r="DB1" s="49">
        <v>43994</v>
      </c>
      <c r="DC1" s="49">
        <v>43995</v>
      </c>
      <c r="DD1" s="49">
        <v>43996</v>
      </c>
      <c r="DE1" s="49">
        <v>43997</v>
      </c>
      <c r="DF1" s="49">
        <v>43998</v>
      </c>
      <c r="DG1" s="49">
        <v>43999</v>
      </c>
      <c r="DH1" s="49">
        <v>44000</v>
      </c>
      <c r="DI1" s="49">
        <v>44001</v>
      </c>
      <c r="DJ1" s="49">
        <v>44002</v>
      </c>
      <c r="DK1" s="49">
        <v>44003</v>
      </c>
      <c r="DL1" s="49">
        <v>44004</v>
      </c>
      <c r="DM1" s="22"/>
      <c r="DO1" s="342" t="s">
        <v>2147</v>
      </c>
      <c r="DP1" s="343" t="s">
        <v>2148</v>
      </c>
      <c r="DQ1" s="343" t="s">
        <v>2149</v>
      </c>
      <c r="DR1" s="342" t="s">
        <v>2150</v>
      </c>
      <c r="DS1" s="343" t="s">
        <v>2151</v>
      </c>
      <c r="DT1" s="343" t="s">
        <v>2152</v>
      </c>
      <c r="DU1" s="342" t="s">
        <v>2153</v>
      </c>
      <c r="DV1" s="383"/>
    </row>
    <row r="2" spans="1:128" x14ac:dyDescent="0.25">
      <c r="A2" s="113" t="s">
        <v>434</v>
      </c>
      <c r="B2" s="452"/>
      <c r="C2" s="103"/>
      <c r="D2" s="103"/>
      <c r="E2" s="103"/>
      <c r="F2" s="103"/>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103"/>
      <c r="AQ2" s="103"/>
      <c r="AR2" s="103"/>
      <c r="AS2" s="103"/>
      <c r="AT2" s="103"/>
      <c r="AU2" s="103"/>
      <c r="AV2" s="103"/>
      <c r="AW2" s="103"/>
      <c r="AX2" s="103"/>
      <c r="AY2" s="103"/>
      <c r="AZ2" s="103"/>
      <c r="BA2" s="103"/>
      <c r="BB2" s="103"/>
      <c r="BC2" s="103"/>
      <c r="BD2" s="103"/>
      <c r="BE2" s="103"/>
      <c r="BF2" s="103"/>
      <c r="BG2" s="103"/>
      <c r="BH2" s="103"/>
      <c r="BI2" s="103"/>
      <c r="BJ2" s="103"/>
      <c r="BK2" s="103"/>
      <c r="BL2" s="103"/>
      <c r="BM2" s="103"/>
      <c r="BN2" s="103"/>
      <c r="BO2" s="103"/>
      <c r="BP2" s="103"/>
      <c r="BQ2" s="103"/>
      <c r="BR2" s="103"/>
      <c r="BS2" s="103"/>
      <c r="BT2" s="103"/>
      <c r="BU2" s="103"/>
      <c r="BV2" s="103"/>
      <c r="BW2" s="103"/>
      <c r="BX2" s="103"/>
      <c r="BY2" s="103"/>
      <c r="BZ2" s="103"/>
      <c r="CA2" s="103"/>
      <c r="CB2" s="103"/>
      <c r="CC2" s="103"/>
      <c r="CD2" s="103"/>
      <c r="CE2" s="103"/>
      <c r="CF2" s="103"/>
      <c r="CG2" s="103"/>
      <c r="CH2" s="103"/>
      <c r="CI2" s="103"/>
      <c r="CJ2" s="103"/>
      <c r="CK2" s="103"/>
      <c r="CL2" s="103"/>
      <c r="CM2" s="103"/>
      <c r="CN2" s="103"/>
      <c r="CO2" s="103"/>
      <c r="CP2" s="103"/>
      <c r="CQ2" s="103"/>
      <c r="CR2" s="103"/>
      <c r="CS2" s="103"/>
      <c r="CT2" s="103"/>
      <c r="CU2" s="103"/>
      <c r="CV2" s="103"/>
      <c r="CW2" s="103"/>
      <c r="CX2" s="103"/>
      <c r="CY2" s="103"/>
      <c r="CZ2" s="103"/>
      <c r="DA2" s="103"/>
      <c r="DB2" s="103"/>
      <c r="DC2" s="103"/>
      <c r="DD2" s="103"/>
      <c r="DE2" s="103"/>
      <c r="DF2" s="103"/>
      <c r="DG2" s="103"/>
      <c r="DH2" s="103"/>
      <c r="DI2" s="103"/>
      <c r="DJ2" s="103"/>
      <c r="DK2" s="103"/>
      <c r="DL2" s="103"/>
      <c r="DM2" s="104"/>
      <c r="DN2" s="104"/>
      <c r="DO2" s="350"/>
      <c r="DP2" s="105"/>
      <c r="DQ2" s="105"/>
      <c r="DR2" s="353"/>
      <c r="DS2" s="105"/>
      <c r="DT2" s="105"/>
      <c r="DU2" s="354"/>
    </row>
    <row r="3" spans="1:128" x14ac:dyDescent="0.25">
      <c r="A3" s="112" t="s">
        <v>131</v>
      </c>
      <c r="B3" s="254">
        <f>SUM(B8:B14)</f>
        <v>55977178</v>
      </c>
      <c r="C3" s="234"/>
      <c r="D3" s="234"/>
      <c r="E3" s="234"/>
      <c r="F3" s="234"/>
      <c r="G3" s="234"/>
      <c r="H3" s="234"/>
      <c r="I3" s="234"/>
      <c r="J3" s="234"/>
      <c r="K3" s="110">
        <f>'L1-Country'!AX30</f>
        <v>280</v>
      </c>
      <c r="L3" s="110">
        <f>'L1-Country'!AY30</f>
        <v>324</v>
      </c>
      <c r="M3" s="110">
        <f>'L1-Country'!AZ30</f>
        <v>387</v>
      </c>
      <c r="N3" s="110">
        <f>'L1-Country'!BA30</f>
        <v>491</v>
      </c>
      <c r="O3" s="110">
        <f>'L1-Country'!BB30</f>
        <v>645</v>
      </c>
      <c r="P3" s="110">
        <f>'L1-Country'!BC30</f>
        <v>925</v>
      </c>
      <c r="Q3" s="110">
        <f>'L1-Country'!BD30</f>
        <v>1099</v>
      </c>
      <c r="R3" s="110">
        <f>'L1-Country'!BE30</f>
        <v>1196</v>
      </c>
      <c r="S3" s="110">
        <f>'L1-Country'!BF30</f>
        <v>1557</v>
      </c>
      <c r="T3" s="110">
        <f>'L1-Country'!BG30</f>
        <v>2182</v>
      </c>
      <c r="U3" s="110">
        <f>'L1-Country'!BH30</f>
        <v>2756</v>
      </c>
      <c r="V3" s="110">
        <f>'L1-Country'!BI30</f>
        <v>3384</v>
      </c>
      <c r="W3" s="110">
        <f>'L1-Country'!BJ30</f>
        <v>4257</v>
      </c>
      <c r="X3" s="110">
        <f>'L1-Country'!BK30</f>
        <v>4792</v>
      </c>
      <c r="Y3" s="110">
        <f>'L1-Country'!BL30</f>
        <v>5585</v>
      </c>
      <c r="Z3" s="110">
        <f>'L1-Country'!BM30</f>
        <v>6843</v>
      </c>
      <c r="AA3" s="110">
        <f>'L1-Country'!BN30</f>
        <v>7973</v>
      </c>
      <c r="AB3" s="110">
        <f>'L1-Country'!BO30</f>
        <v>9782</v>
      </c>
      <c r="AC3" s="110">
        <f>'L1-Country'!BP30</f>
        <v>12288</v>
      </c>
      <c r="AD3" s="110">
        <f>'L1-Country'!BQ30</f>
        <v>14427</v>
      </c>
      <c r="AE3" s="110">
        <f>'L1-Country'!BR30</f>
        <v>16487</v>
      </c>
      <c r="AF3" s="110">
        <f>'L1-Country'!BS30</f>
        <v>18594</v>
      </c>
      <c r="AG3" s="110">
        <f>'L1-Country'!BT30</f>
        <v>21008</v>
      </c>
      <c r="AH3" s="110">
        <f>'L1-Country'!BU30</f>
        <v>24638</v>
      </c>
      <c r="AI3" s="110">
        <f>'L1-Country'!BV30</f>
        <v>28221</v>
      </c>
      <c r="AJ3" s="110">
        <f>'L1-Country'!BW30</f>
        <v>31797</v>
      </c>
      <c r="AK3" s="110">
        <f>'L1-Country'!BX30</f>
        <v>34707</v>
      </c>
      <c r="AL3" s="110">
        <f>'L1-Country'!BY30</f>
        <v>39814</v>
      </c>
      <c r="AM3" s="110">
        <f>'L1-Country'!BZ30</f>
        <v>42990</v>
      </c>
      <c r="AN3" s="110">
        <f>'L1-Country'!CA30</f>
        <v>45968</v>
      </c>
      <c r="AO3" s="110">
        <f>'L1-Country'!CB30</f>
        <v>50756</v>
      </c>
      <c r="AP3" s="110">
        <f>'L1-Country'!CC30</f>
        <v>54554</v>
      </c>
      <c r="AQ3" s="110">
        <f>'L1-Country'!CD30</f>
        <v>58817</v>
      </c>
      <c r="AR3" s="110">
        <f>'L1-Country'!CE30</f>
        <v>62658</v>
      </c>
      <c r="AS3" s="110">
        <f>'L1-Country'!CF30</f>
        <v>66330</v>
      </c>
      <c r="AT3" s="110">
        <f>'L1-Country'!CG30</f>
        <v>69329</v>
      </c>
      <c r="AU3" s="110">
        <f>'L1-Country'!CH30</f>
        <v>73183</v>
      </c>
      <c r="AV3" s="110">
        <f>'L1-Country'!CI30</f>
        <v>76371</v>
      </c>
      <c r="AW3" s="110">
        <f>'L1-Country'!CJ30</f>
        <v>79489</v>
      </c>
      <c r="AX3" s="110">
        <f>'L1-Country'!CK30</f>
        <v>83474</v>
      </c>
      <c r="AY3" s="110">
        <f>'L1-Country'!CL30</f>
        <v>87022</v>
      </c>
      <c r="AZ3" s="110">
        <f>'L1-Country'!CM30</f>
        <v>90629</v>
      </c>
      <c r="BA3" s="110">
        <f>'L1-Country'!CN30</f>
        <v>93030</v>
      </c>
      <c r="BB3" s="110">
        <f>'L1-Country'!CO30</f>
        <v>96117</v>
      </c>
      <c r="BC3" s="110">
        <f>'L1-Country'!CP30</f>
        <v>99137</v>
      </c>
      <c r="BD3" s="110">
        <f>'L1-Country'!CQ30</f>
        <v>102221</v>
      </c>
      <c r="BE3" s="110">
        <f>'L1-Country'!CR30</f>
        <v>105225</v>
      </c>
      <c r="BF3" s="110">
        <f>'L1-Country'!CS30</f>
        <v>108051</v>
      </c>
      <c r="BG3" s="110">
        <f>'L1-Country'!CT30</f>
        <v>110203</v>
      </c>
      <c r="BH3" s="110">
        <f>'L1-Country'!CU30</f>
        <v>112467</v>
      </c>
      <c r="BI3" s="110">
        <f>'L1-Country'!CV30</f>
        <v>114456</v>
      </c>
      <c r="BJ3" s="110">
        <f>'L1-Country'!CW30</f>
        <v>115859</v>
      </c>
      <c r="BK3" s="110">
        <f>'L1-Country'!CX30</f>
        <v>118343</v>
      </c>
      <c r="BL3" s="110">
        <f>'L1-Country'!CY30</f>
        <v>120614</v>
      </c>
      <c r="BM3" s="110">
        <f>'L1-Country'!CZ30</f>
        <v>122842</v>
      </c>
      <c r="BN3" s="110">
        <f>'L1-Country'!DA30</f>
        <v>124861</v>
      </c>
      <c r="BO3" s="110">
        <f>'L1-Country'!DB30</f>
        <v>126346</v>
      </c>
      <c r="BP3" s="110">
        <f>'L1-Country'!DC30</f>
        <v>128188</v>
      </c>
      <c r="BQ3" s="110">
        <f>'L1-Country'!DD30</f>
        <v>129799</v>
      </c>
      <c r="BR3" s="110">
        <f>'L1-Country'!DE30</f>
        <v>131932</v>
      </c>
      <c r="BS3" s="110">
        <f>'L1-Country'!DF30</f>
        <v>133626</v>
      </c>
      <c r="BT3" s="110">
        <f>'L1-Country'!DG30</f>
        <v>134975</v>
      </c>
      <c r="BU3" s="110">
        <f>'L1-Country'!DH30</f>
        <v>135982</v>
      </c>
      <c r="BV3" s="110">
        <f>'L1-Country'!DI30</f>
        <v>136873</v>
      </c>
      <c r="BW3" s="110">
        <f>'L1-Country'!DJ30</f>
        <v>137940</v>
      </c>
      <c r="BX3" s="110">
        <f>'L1-Country'!DK30</f>
        <v>139086</v>
      </c>
      <c r="BY3" s="110">
        <f>'L1-Country'!DL30</f>
        <v>140275</v>
      </c>
      <c r="BZ3" s="110">
        <f>'L1-Country'!DM30</f>
        <v>141387</v>
      </c>
      <c r="CA3" s="110">
        <f>'L1-Country'!DN30</f>
        <v>142523</v>
      </c>
      <c r="CB3" s="110">
        <f>'L1-Country'!DO30</f>
        <v>143311</v>
      </c>
      <c r="CC3" s="110">
        <f>'L1-Country'!DP30</f>
        <v>144127</v>
      </c>
      <c r="CD3" s="110">
        <f>'L1-Country'!DQ30</f>
        <v>144984</v>
      </c>
      <c r="CE3" s="110">
        <f>'L1-Country'!DR30</f>
        <v>145808</v>
      </c>
      <c r="CF3" s="110">
        <f>'L1-Country'!DS30</f>
        <v>146662</v>
      </c>
      <c r="CG3" s="110">
        <f>'L1-Country'!DT30</f>
        <v>147745</v>
      </c>
      <c r="CH3" s="110">
        <f>'L1-Country'!DU30</f>
        <v>148724</v>
      </c>
      <c r="CI3" s="110">
        <f>'L1-Country'!DV30</f>
        <v>149308</v>
      </c>
      <c r="CJ3" s="110">
        <f>'L1-Country'!DW30</f>
        <v>149802</v>
      </c>
      <c r="CK3" s="110">
        <f>'L1-Country'!DX30</f>
        <v>150294</v>
      </c>
      <c r="CL3" s="110">
        <f>'L1-Country'!DY30</f>
        <v>150903</v>
      </c>
      <c r="CM3" s="110">
        <f>'L1-Country'!DZ30</f>
        <v>151422</v>
      </c>
      <c r="CN3" s="110">
        <f>'L1-Country'!EA30</f>
        <v>151982</v>
      </c>
      <c r="CO3" s="110">
        <f>'L1-Country'!EB30</f>
        <v>151856</v>
      </c>
      <c r="CP3" s="110">
        <f>'L1-Country'!EC30</f>
        <v>152176</v>
      </c>
      <c r="CQ3" s="110">
        <f>'L1-Country'!ED30</f>
        <v>152470</v>
      </c>
      <c r="CR3" s="110">
        <f>'L1-Country'!EE30</f>
        <v>152914</v>
      </c>
      <c r="CS3" s="110">
        <f>'L1-Country'!EF30</f>
        <v>153376</v>
      </c>
      <c r="CT3" s="110">
        <f>'L1-Country'!EG30</f>
        <v>153807</v>
      </c>
      <c r="CU3" s="110">
        <f>'L1-Country'!EH30</f>
        <v>154258</v>
      </c>
      <c r="CV3" s="110">
        <f>'L1-Country'!EI30</f>
        <v>154680</v>
      </c>
      <c r="CW3" s="110">
        <f>'L1-Country'!EJ30</f>
        <v>154908</v>
      </c>
      <c r="CX3" s="110">
        <f>'L1-Country'!EK30</f>
        <v>155000</v>
      </c>
      <c r="CY3" s="110">
        <f>'L1-Country'!EL30</f>
        <v>155651</v>
      </c>
      <c r="CZ3" s="110">
        <f>'L1-Country'!EM30</f>
        <v>155714</v>
      </c>
      <c r="DA3" s="110">
        <f>'L1-Country'!EN30</f>
        <v>156018</v>
      </c>
      <c r="DB3" s="110">
        <f>'L1-Country'!EO30</f>
        <v>156410</v>
      </c>
      <c r="DC3" s="110">
        <f>'L1-Country'!EP30</f>
        <v>156782</v>
      </c>
      <c r="DD3" s="110">
        <f>'L1-Country'!EQ30</f>
        <v>157074</v>
      </c>
      <c r="DE3" s="110">
        <f>'L1-Country'!ER30</f>
        <v>157293</v>
      </c>
      <c r="DF3" s="110">
        <f>'L1-Country'!ES30</f>
        <v>157545</v>
      </c>
      <c r="DG3" s="110">
        <f>'L1-Country'!ET30</f>
        <v>157797</v>
      </c>
      <c r="DH3" s="110">
        <f>'L1-Country'!EU30</f>
        <v>158078</v>
      </c>
      <c r="DI3" s="110">
        <f>'L1-Country'!EV30</f>
        <v>158401</v>
      </c>
      <c r="DJ3" s="110">
        <f>'L1-Country'!EW30</f>
        <v>158725</v>
      </c>
      <c r="DK3" s="110">
        <f>'L1-Country'!EX30</f>
        <v>158940</v>
      </c>
      <c r="DL3" s="110">
        <f>'L1-Country'!EY30</f>
        <v>159118</v>
      </c>
      <c r="DM3" s="20"/>
      <c r="DN3" s="20"/>
      <c r="DO3" s="331">
        <f ca="1">OFFSET($B3,0,COUNTA($C$1:$DN$1))-OFFSET($B3,0,COUNTA($C$1:$DN$1)-1)</f>
        <v>178</v>
      </c>
      <c r="DP3" s="228">
        <f ca="1">IFERROR($DO3/OFFSET($B3,0,COUNTA($C$1:$DN$1)-1),"NEW")</f>
        <v>1.1199194664653328E-3</v>
      </c>
      <c r="DQ3" s="327">
        <f ca="1">100000*DO3/$B3</f>
        <v>0.3179867338078386</v>
      </c>
      <c r="DR3" s="331">
        <f ca="1">OFFSET($B3,0,COUNTA($C$1:$DN$1))-OFFSET($B3,0,COUNTA($C$1:$DN$1)-7)</f>
        <v>1825</v>
      </c>
      <c r="DS3" s="228">
        <f ca="1">$DR3/OFFSET($B3,0,COUNTA($C$1:$DN$1)-7)</f>
        <v>1.1602550653875252E-2</v>
      </c>
      <c r="DT3" s="327">
        <f ca="1">100000*DR3/$B3</f>
        <v>3.2602572426927274</v>
      </c>
      <c r="DU3" s="334">
        <f ca="1">100000*OFFSET($B3,0,COUNTA($C$1:$DN$1))/$B3</f>
        <v>284.25512983166107</v>
      </c>
    </row>
    <row r="4" spans="1:128" x14ac:dyDescent="0.25">
      <c r="A4" s="112" t="s">
        <v>132</v>
      </c>
      <c r="B4" s="254">
        <f>SUMIF('L3-UTLA'!$C:$C,$A4,'L3-UTLA'!$E:$E)</f>
        <v>5438100</v>
      </c>
      <c r="C4" s="234"/>
      <c r="D4" s="234"/>
      <c r="E4" s="234"/>
      <c r="F4" s="234"/>
      <c r="G4" s="234"/>
      <c r="H4" s="234"/>
      <c r="I4" s="234"/>
      <c r="J4" s="234"/>
      <c r="K4" s="110">
        <f>'L1-Country'!AX31</f>
        <v>23</v>
      </c>
      <c r="L4" s="110">
        <f>'L1-Country'!AY31</f>
        <v>27</v>
      </c>
      <c r="M4" s="110">
        <f>'L1-Country'!AZ31</f>
        <v>36</v>
      </c>
      <c r="N4" s="110">
        <f>'L1-Country'!BA31</f>
        <v>60</v>
      </c>
      <c r="O4" s="110">
        <f>'L1-Country'!BB31</f>
        <v>85</v>
      </c>
      <c r="P4" s="110">
        <f>'L1-Country'!BC31</f>
        <v>121</v>
      </c>
      <c r="Q4" s="110">
        <f>'L1-Country'!BD31</f>
        <v>153</v>
      </c>
      <c r="R4" s="110">
        <f>'L1-Country'!BE31</f>
        <v>171</v>
      </c>
      <c r="S4" s="110">
        <f>'L1-Country'!BF31</f>
        <v>195</v>
      </c>
      <c r="T4" s="110">
        <f>'L1-Country'!BG31</f>
        <v>227</v>
      </c>
      <c r="U4" s="110">
        <f>'L1-Country'!BH31</f>
        <v>266</v>
      </c>
      <c r="V4" s="110">
        <f>'L1-Country'!BI31</f>
        <v>322</v>
      </c>
      <c r="W4" s="110">
        <f>'L1-Country'!BJ31</f>
        <v>373</v>
      </c>
      <c r="X4" s="110">
        <f>'L1-Country'!BK31</f>
        <v>416</v>
      </c>
      <c r="Y4" s="110">
        <f>'L1-Country'!BL31</f>
        <v>499</v>
      </c>
      <c r="Z4" s="110">
        <f>'L1-Country'!BM31</f>
        <v>584</v>
      </c>
      <c r="AA4" s="110">
        <f>'L1-Country'!BN31</f>
        <v>719</v>
      </c>
      <c r="AB4" s="110">
        <f>'L1-Country'!BO31</f>
        <v>894</v>
      </c>
      <c r="AC4" s="110">
        <f>'L1-Country'!BP31</f>
        <v>1059</v>
      </c>
      <c r="AD4" s="110">
        <f>'L1-Country'!BQ31</f>
        <v>1245</v>
      </c>
      <c r="AE4" s="110">
        <f>'L1-Country'!BR31</f>
        <v>1384</v>
      </c>
      <c r="AF4" s="110">
        <f>'L1-Country'!BS31</f>
        <v>1563</v>
      </c>
      <c r="AG4" s="110">
        <f>'L1-Country'!BT31</f>
        <v>1993</v>
      </c>
      <c r="AH4" s="110">
        <f>'L1-Country'!BU31</f>
        <v>2310</v>
      </c>
      <c r="AI4" s="110">
        <f>'L1-Country'!BV31</f>
        <v>2602</v>
      </c>
      <c r="AJ4" s="110">
        <f>'L1-Country'!BW31</f>
        <v>3001</v>
      </c>
      <c r="AK4" s="110">
        <f>'L1-Country'!BX31</f>
        <v>3345</v>
      </c>
      <c r="AL4" s="110">
        <f>'L1-Country'!BY31</f>
        <v>3706</v>
      </c>
      <c r="AM4" s="110">
        <f>'L1-Country'!BZ31</f>
        <v>3961</v>
      </c>
      <c r="AN4" s="110">
        <f>'L1-Country'!CA31</f>
        <v>4229</v>
      </c>
      <c r="AO4" s="110">
        <f>'L1-Country'!CB31</f>
        <v>4565</v>
      </c>
      <c r="AP4" s="110">
        <f>'L1-Country'!CC31</f>
        <v>4957</v>
      </c>
      <c r="AQ4" s="110">
        <f>'L1-Country'!CD31</f>
        <v>5275</v>
      </c>
      <c r="AR4" s="110">
        <f>'L1-Country'!CE31</f>
        <v>5590</v>
      </c>
      <c r="AS4" s="110">
        <f>'L1-Country'!CF31</f>
        <v>5912</v>
      </c>
      <c r="AT4" s="110">
        <f>'L1-Country'!CG31</f>
        <v>6067</v>
      </c>
      <c r="AU4" s="110">
        <f>'L1-Country'!CH31</f>
        <v>6358</v>
      </c>
      <c r="AV4" s="110">
        <f>'L1-Country'!CI31</f>
        <v>6748</v>
      </c>
      <c r="AW4" s="110">
        <f>'L1-Country'!CJ31</f>
        <v>7102</v>
      </c>
      <c r="AX4" s="110">
        <f>'L1-Country'!CK31</f>
        <v>7409</v>
      </c>
      <c r="AY4" s="110">
        <f>'L1-Country'!CL31</f>
        <v>7820</v>
      </c>
      <c r="AZ4" s="110">
        <f>'L1-Country'!CM31</f>
        <v>8187</v>
      </c>
      <c r="BA4" s="110">
        <f>'L1-Country'!CN31</f>
        <v>8450</v>
      </c>
      <c r="BB4" s="110">
        <f>'L1-Country'!CO31</f>
        <v>8672</v>
      </c>
      <c r="BC4" s="110">
        <f>'L1-Country'!CP31</f>
        <v>9038</v>
      </c>
      <c r="BD4" s="110">
        <f>'L1-Country'!CQ31</f>
        <v>9409</v>
      </c>
      <c r="BE4" s="110">
        <f>'L1-Country'!CR31</f>
        <v>9697</v>
      </c>
      <c r="BF4" s="110">
        <f>'L1-Country'!CS31</f>
        <v>10051</v>
      </c>
      <c r="BG4" s="110">
        <f>'L1-Country'!CT31</f>
        <v>10324</v>
      </c>
      <c r="BH4" s="110">
        <f>'L1-Country'!CU31</f>
        <v>10521</v>
      </c>
      <c r="BI4" s="110">
        <f>'L1-Country'!CV31</f>
        <v>10721</v>
      </c>
      <c r="BJ4" s="110">
        <f>'L1-Country'!CW31</f>
        <v>11034</v>
      </c>
      <c r="BK4" s="110">
        <f>'L1-Country'!CX31</f>
        <v>11353</v>
      </c>
      <c r="BL4" s="110">
        <f>'L1-Country'!CY31</f>
        <v>11654</v>
      </c>
      <c r="BM4" s="110">
        <f>'L1-Country'!CZ31</f>
        <v>11927</v>
      </c>
      <c r="BN4" s="110">
        <f>'L1-Country'!DA31</f>
        <v>12097</v>
      </c>
      <c r="BO4" s="110">
        <f>'L1-Country'!DB31</f>
        <v>12266</v>
      </c>
      <c r="BP4" s="110">
        <f>'L1-Country'!DC31</f>
        <v>12437</v>
      </c>
      <c r="BQ4" s="110">
        <f>'L1-Country'!DD31</f>
        <v>12709</v>
      </c>
      <c r="BR4" s="110">
        <f>'L1-Country'!DE31</f>
        <v>12924</v>
      </c>
      <c r="BS4" s="110">
        <f>'L1-Country'!DF31</f>
        <v>13149</v>
      </c>
      <c r="BT4" s="110">
        <f>'L1-Country'!DG31</f>
        <v>13305</v>
      </c>
      <c r="BU4" s="110">
        <f>'L1-Country'!DH31</f>
        <v>13486</v>
      </c>
      <c r="BV4" s="110">
        <f>'L1-Country'!DI31</f>
        <v>13627</v>
      </c>
      <c r="BW4" s="110">
        <f>'L1-Country'!DJ31</f>
        <v>13763</v>
      </c>
      <c r="BX4" s="110">
        <f>'L1-Country'!DK31</f>
        <v>13929</v>
      </c>
      <c r="BY4" s="110">
        <f>'L1-Country'!DL31</f>
        <v>14117</v>
      </c>
      <c r="BZ4" s="110">
        <f>'L1-Country'!DM31</f>
        <v>14260</v>
      </c>
      <c r="CA4" s="110">
        <f>'L1-Country'!DN31</f>
        <v>14447</v>
      </c>
      <c r="CB4" s="110">
        <f>'L1-Country'!DO31</f>
        <v>14537</v>
      </c>
      <c r="CC4" s="110">
        <f>'L1-Country'!DP31</f>
        <v>14594</v>
      </c>
      <c r="CD4" s="110">
        <f>'L1-Country'!DQ31</f>
        <v>14655</v>
      </c>
      <c r="CE4" s="110">
        <f>'L1-Country'!DR31</f>
        <v>14751</v>
      </c>
      <c r="CF4" s="110">
        <f>'L1-Country'!DS31</f>
        <v>14856</v>
      </c>
      <c r="CG4" s="110">
        <f>'L1-Country'!DT31</f>
        <v>14969</v>
      </c>
      <c r="CH4" s="110">
        <f>'L1-Country'!DU31</f>
        <v>15041</v>
      </c>
      <c r="CI4" s="110">
        <f>'L1-Country'!DV31</f>
        <v>15101</v>
      </c>
      <c r="CJ4" s="110">
        <f>'L1-Country'!DW31</f>
        <v>15156</v>
      </c>
      <c r="CK4" s="110">
        <f>'L1-Country'!DX31</f>
        <v>15185</v>
      </c>
      <c r="CL4" s="110">
        <f>'L1-Country'!DY31</f>
        <v>15240</v>
      </c>
      <c r="CM4" s="110">
        <f>'L1-Country'!DZ31</f>
        <v>15288</v>
      </c>
      <c r="CN4" s="110">
        <f>'L1-Country'!EA31</f>
        <v>15327</v>
      </c>
      <c r="CO4" s="110">
        <f>'L1-Country'!EB31</f>
        <v>15382</v>
      </c>
      <c r="CP4" s="110">
        <f>'L1-Country'!EC31</f>
        <v>15400</v>
      </c>
      <c r="CQ4" s="110">
        <f>'L1-Country'!ED31</f>
        <v>15418</v>
      </c>
      <c r="CR4" s="110">
        <f>'L1-Country'!EE31</f>
        <v>15471</v>
      </c>
      <c r="CS4" s="110">
        <f>'L1-Country'!EF31</f>
        <v>15504</v>
      </c>
      <c r="CT4" s="110">
        <f>'L1-Country'!EG31</f>
        <v>15553</v>
      </c>
      <c r="CU4" s="110">
        <f>'L1-Country'!EH31</f>
        <v>15582</v>
      </c>
      <c r="CV4" s="110">
        <f>'L1-Country'!EI31</f>
        <v>15603</v>
      </c>
      <c r="CW4" s="110">
        <f>'L1-Country'!EJ31</f>
        <v>15621</v>
      </c>
      <c r="CX4" s="110">
        <f>'L1-Country'!EK31</f>
        <v>15639</v>
      </c>
      <c r="CY4" s="110">
        <f>'L1-Country'!EL31</f>
        <v>15653</v>
      </c>
      <c r="CZ4" s="110">
        <f>'L1-Country'!EM31</f>
        <v>15665</v>
      </c>
      <c r="DA4" s="110">
        <f>'L1-Country'!EN31</f>
        <v>15682</v>
      </c>
      <c r="DB4" s="110">
        <f>'L1-Country'!EO31</f>
        <v>15709</v>
      </c>
      <c r="DC4" s="110">
        <f>'L1-Country'!EP31</f>
        <v>15730</v>
      </c>
      <c r="DD4" s="110">
        <f>'L1-Country'!EQ31</f>
        <v>15755</v>
      </c>
      <c r="DE4" s="110">
        <f>'L1-Country'!ER31</f>
        <v>15687</v>
      </c>
      <c r="DF4" s="110">
        <f>'L1-Country'!ES31</f>
        <v>15697</v>
      </c>
      <c r="DG4" s="110">
        <f>'L1-Country'!ET31</f>
        <v>15712</v>
      </c>
      <c r="DH4" s="110">
        <f>'L1-Country'!EU31</f>
        <v>15718</v>
      </c>
      <c r="DI4" s="110">
        <f>'L1-Country'!EV31</f>
        <v>15742</v>
      </c>
      <c r="DJ4" s="110">
        <f>'L1-Country'!EW31</f>
        <v>15757</v>
      </c>
      <c r="DK4" s="110">
        <f>'L1-Country'!EX31</f>
        <v>15774</v>
      </c>
      <c r="DL4" s="110">
        <f>'L1-Country'!EY31</f>
        <v>15784</v>
      </c>
      <c r="DM4" s="20"/>
      <c r="DN4" s="20"/>
      <c r="DO4" s="331">
        <f ca="1">OFFSET($B4,0,COUNTA($C$1:$DN$1))-OFFSET($B4,0,COUNTA($C$1:$DN$1)-1)</f>
        <v>10</v>
      </c>
      <c r="DP4" s="228">
        <f ca="1">IFERROR($DO4/OFFSET($B4,0,COUNTA($C$1:$DN$1)-1),"NEW")</f>
        <v>6.3395460885000638E-4</v>
      </c>
      <c r="DQ4" s="327">
        <f t="shared" ref="DQ4:DQ14" ca="1" si="0">100000*DO4/$B4</f>
        <v>0.18388775491440024</v>
      </c>
      <c r="DR4" s="329">
        <f ca="1">OFFSET($B4,0,COUNTA($C$1:$DN$1))-OFFSET($B4,0,COUNTA($C$1:$DN$1)-7)</f>
        <v>97</v>
      </c>
      <c r="DS4" s="228">
        <f ca="1">$DR4/OFFSET($B4,0,COUNTA($C$1:$DN$1)-7)</f>
        <v>6.1834640147893161E-3</v>
      </c>
      <c r="DT4" s="327">
        <f t="shared" ref="DT4:DT14" ca="1" si="1">100000*DR4/$B4</f>
        <v>1.7837112226696825</v>
      </c>
      <c r="DU4" s="334">
        <f ca="1">100000*OFFSET($B4,0,COUNTA($C$1:$DN$1))/$B4</f>
        <v>290.24843235688934</v>
      </c>
    </row>
    <row r="5" spans="1:128" x14ac:dyDescent="0.25">
      <c r="A5" s="112" t="s">
        <v>133</v>
      </c>
      <c r="B5" s="254">
        <f>SUMIF('L3-UTLA'!$C:$C,$A5,'L3-UTLA'!$E:$E)</f>
        <v>3138631</v>
      </c>
      <c r="C5" s="234"/>
      <c r="D5" s="234"/>
      <c r="E5" s="234"/>
      <c r="F5" s="234"/>
      <c r="G5" s="234"/>
      <c r="H5" s="234"/>
      <c r="I5" s="234"/>
      <c r="J5" s="234"/>
      <c r="K5" s="110">
        <f>'L1-Country'!AX32</f>
        <v>4</v>
      </c>
      <c r="L5" s="110">
        <f>'L1-Country'!AY32</f>
        <v>6</v>
      </c>
      <c r="M5" s="110">
        <f>'L1-Country'!AZ32</f>
        <v>15</v>
      </c>
      <c r="N5" s="110">
        <f>'L1-Country'!BA32</f>
        <v>25</v>
      </c>
      <c r="O5" s="110">
        <f>'L1-Country'!BB32</f>
        <v>38</v>
      </c>
      <c r="P5" s="110">
        <f>'L1-Country'!BC32</f>
        <v>60</v>
      </c>
      <c r="Q5" s="110">
        <f>'L1-Country'!BD32</f>
        <v>94</v>
      </c>
      <c r="R5" s="110">
        <f>'L1-Country'!BE32</f>
        <v>124</v>
      </c>
      <c r="S5" s="110">
        <f>'L1-Country'!BF32</f>
        <v>136</v>
      </c>
      <c r="T5" s="110">
        <f>'L1-Country'!BG32</f>
        <v>149</v>
      </c>
      <c r="U5" s="110">
        <f>'L1-Country'!BH32</f>
        <v>170</v>
      </c>
      <c r="V5" s="110">
        <f>'L1-Country'!BI32</f>
        <v>191</v>
      </c>
      <c r="W5" s="110">
        <f>'L1-Country'!BJ32</f>
        <v>280</v>
      </c>
      <c r="X5" s="110">
        <f>'L1-Country'!BK32</f>
        <v>347</v>
      </c>
      <c r="Y5" s="110">
        <f>'L1-Country'!BL32</f>
        <v>418</v>
      </c>
      <c r="Z5" s="110">
        <f>'L1-Country'!BM32</f>
        <v>478</v>
      </c>
      <c r="AA5" s="110">
        <f>'L1-Country'!BN32</f>
        <v>628</v>
      </c>
      <c r="AB5" s="110">
        <f>'L1-Country'!BO32</f>
        <v>741</v>
      </c>
      <c r="AC5" s="110">
        <f>'L1-Country'!BP32</f>
        <v>921</v>
      </c>
      <c r="AD5" s="110">
        <f>'L1-Country'!BQ32</f>
        <v>1093</v>
      </c>
      <c r="AE5" s="110">
        <f>'L1-Country'!BR32</f>
        <v>1241</v>
      </c>
      <c r="AF5" s="110">
        <f>'L1-Country'!BS32</f>
        <v>1451</v>
      </c>
      <c r="AG5" s="110">
        <f>'L1-Country'!BT32</f>
        <v>1563</v>
      </c>
      <c r="AH5" s="110">
        <f>'L1-Country'!BU32</f>
        <v>1837</v>
      </c>
      <c r="AI5" s="110">
        <f>'L1-Country'!BV32</f>
        <v>2121</v>
      </c>
      <c r="AJ5" s="110">
        <f>'L1-Country'!BW32</f>
        <v>2466</v>
      </c>
      <c r="AK5" s="110">
        <f>'L1-Country'!BX32</f>
        <v>2853</v>
      </c>
      <c r="AL5" s="110">
        <f>'L1-Country'!BY32</f>
        <v>3197</v>
      </c>
      <c r="AM5" s="110">
        <f>'L1-Country'!BZ32</f>
        <v>3499</v>
      </c>
      <c r="AN5" s="110">
        <f>'L1-Country'!CA32</f>
        <v>3790</v>
      </c>
      <c r="AO5" s="110">
        <f>'L1-Country'!CB32</f>
        <v>4073</v>
      </c>
      <c r="AP5" s="110">
        <f>'L1-Country'!CC32</f>
        <v>4089</v>
      </c>
      <c r="AQ5" s="110">
        <f>'L1-Country'!CD32</f>
        <v>4591</v>
      </c>
      <c r="AR5" s="110">
        <f>'L1-Country'!CE32</f>
        <v>4930</v>
      </c>
      <c r="AS5" s="110">
        <f>'L1-Country'!CF32</f>
        <v>5297</v>
      </c>
      <c r="AT5" s="110">
        <f>'L1-Country'!CG32</f>
        <v>5610</v>
      </c>
      <c r="AU5" s="110">
        <f>'L1-Country'!CH32</f>
        <v>5848</v>
      </c>
      <c r="AV5" s="110">
        <f>'L1-Country'!CI32</f>
        <v>6118</v>
      </c>
      <c r="AW5" s="110">
        <f>'L1-Country'!CJ32</f>
        <v>6401</v>
      </c>
      <c r="AX5" s="110">
        <f>'L1-Country'!CK32</f>
        <v>6645</v>
      </c>
      <c r="AY5" s="110">
        <f>'L1-Country'!CL32</f>
        <v>6936</v>
      </c>
      <c r="AZ5" s="110">
        <f>'L1-Country'!CM32</f>
        <v>7270</v>
      </c>
      <c r="BA5" s="110">
        <f>'L1-Country'!CN32</f>
        <v>7546</v>
      </c>
      <c r="BB5" s="110">
        <f>'L1-Country'!CO32</f>
        <v>7850</v>
      </c>
      <c r="BC5" s="110">
        <f>'L1-Country'!CP32</f>
        <v>8124</v>
      </c>
      <c r="BD5" s="110">
        <f>'L1-Country'!CQ32</f>
        <v>8358</v>
      </c>
      <c r="BE5" s="110">
        <f>'L1-Country'!CR32</f>
        <v>8601</v>
      </c>
      <c r="BF5" s="110">
        <f>'L1-Country'!CS32</f>
        <v>8900</v>
      </c>
      <c r="BG5" s="110">
        <f>'L1-Country'!CT32</f>
        <v>9078</v>
      </c>
      <c r="BH5" s="110">
        <f>'L1-Country'!CU32</f>
        <v>9280</v>
      </c>
      <c r="BI5" s="110">
        <f>'L1-Country'!CV32</f>
        <v>9512</v>
      </c>
      <c r="BJ5" s="110">
        <f>'L1-Country'!CW32</f>
        <v>9629</v>
      </c>
      <c r="BK5" s="110">
        <f>'L1-Country'!CX32</f>
        <v>9812</v>
      </c>
      <c r="BL5" s="110">
        <f>'L1-Country'!CY32</f>
        <v>9972</v>
      </c>
      <c r="BM5" s="110">
        <f>'L1-Country'!CZ32</f>
        <v>10155</v>
      </c>
      <c r="BN5" s="110">
        <f>'L1-Country'!DA32</f>
        <v>10329</v>
      </c>
      <c r="BO5" s="110">
        <f>'L1-Country'!DB32</f>
        <v>10524</v>
      </c>
      <c r="BP5" s="110">
        <f>'L1-Country'!DC32</f>
        <v>10669</v>
      </c>
      <c r="BQ5" s="110">
        <f>'L1-Country'!DD32</f>
        <v>10764</v>
      </c>
      <c r="BR5" s="110">
        <f>'L1-Country'!DE32</f>
        <v>10851</v>
      </c>
      <c r="BS5" s="110">
        <f>'L1-Country'!DF32</f>
        <v>11003</v>
      </c>
      <c r="BT5" s="110">
        <f>'L1-Country'!DG32</f>
        <v>11121</v>
      </c>
      <c r="BU5" s="110">
        <f>'L1-Country'!DH32</f>
        <v>11344</v>
      </c>
      <c r="BV5" s="110">
        <f>'L1-Country'!DI32</f>
        <v>11468</v>
      </c>
      <c r="BW5" s="110">
        <f>'L1-Country'!DJ32</f>
        <v>11573</v>
      </c>
      <c r="BX5" s="110">
        <f>'L1-Country'!DK32</f>
        <v>11706</v>
      </c>
      <c r="BY5" s="110">
        <f>'L1-Country'!DL32</f>
        <v>11834</v>
      </c>
      <c r="BZ5" s="110">
        <f>'L1-Country'!DM32</f>
        <v>11960</v>
      </c>
      <c r="CA5" s="110">
        <f>'L1-Country'!DN32</f>
        <v>12142</v>
      </c>
      <c r="CB5" s="110">
        <f>'L1-Country'!DO32</f>
        <v>12304</v>
      </c>
      <c r="CC5" s="110">
        <f>'L1-Country'!DP32</f>
        <v>12404</v>
      </c>
      <c r="CD5" s="110">
        <f>'L1-Country'!DQ32</f>
        <v>12570</v>
      </c>
      <c r="CE5" s="110">
        <f>'L1-Country'!DR32</f>
        <v>12680</v>
      </c>
      <c r="CF5" s="110">
        <f>'L1-Country'!DS32</f>
        <v>12846</v>
      </c>
      <c r="CG5" s="110">
        <f>'L1-Country'!DT32</f>
        <v>12984</v>
      </c>
      <c r="CH5" s="110">
        <f>'L1-Country'!DU32</f>
        <v>13169</v>
      </c>
      <c r="CI5" s="110">
        <f>'L1-Country'!DV32</f>
        <v>13309</v>
      </c>
      <c r="CJ5" s="110">
        <f>'L1-Country'!DW32</f>
        <v>13415</v>
      </c>
      <c r="CK5" s="110">
        <f>'L1-Country'!DX32</f>
        <v>13556</v>
      </c>
      <c r="CL5" s="110">
        <f>'L1-Country'!DY32</f>
        <v>13653</v>
      </c>
      <c r="CM5" s="110">
        <f>'L1-Country'!DZ32</f>
        <v>13725</v>
      </c>
      <c r="CN5" s="110">
        <f>'L1-Country'!EA32</f>
        <v>13827</v>
      </c>
      <c r="CO5" s="110">
        <f>'L1-Country'!EB32</f>
        <v>13913</v>
      </c>
      <c r="CP5" s="110">
        <f>'L1-Country'!EC32</f>
        <v>13995</v>
      </c>
      <c r="CQ5" s="110">
        <f>'L1-Country'!ED32</f>
        <v>14054</v>
      </c>
      <c r="CR5" s="110">
        <f>'L1-Country'!EE32</f>
        <v>14121</v>
      </c>
      <c r="CS5" s="110">
        <f>'L1-Country'!EF32</f>
        <v>14203</v>
      </c>
      <c r="CT5" s="110">
        <f>'L1-Country'!EG32</f>
        <v>14238</v>
      </c>
      <c r="CU5" s="110">
        <f>'L1-Country'!EH32</f>
        <v>14314</v>
      </c>
      <c r="CV5" s="110">
        <f>'L1-Country'!EI32</f>
        <v>14356</v>
      </c>
      <c r="CW5" s="110">
        <f>'L1-Country'!EJ32</f>
        <v>14396</v>
      </c>
      <c r="CX5" s="110">
        <f>'L1-Country'!EK32</f>
        <v>14438</v>
      </c>
      <c r="CY5" s="110">
        <f>'L1-Country'!EL32</f>
        <v>14480</v>
      </c>
      <c r="CZ5" s="110">
        <f>'L1-Country'!EM32</f>
        <v>14518</v>
      </c>
      <c r="DA5" s="110">
        <f>'L1-Country'!EN32</f>
        <v>14581</v>
      </c>
      <c r="DB5" s="110">
        <f>'L1-Country'!EO32</f>
        <v>14658</v>
      </c>
      <c r="DC5" s="110">
        <f>'L1-Country'!EP32</f>
        <v>14703</v>
      </c>
      <c r="DD5" s="110">
        <f>'L1-Country'!EQ32</f>
        <v>14742</v>
      </c>
      <c r="DE5" s="110">
        <f>'L1-Country'!ER32</f>
        <v>14804</v>
      </c>
      <c r="DF5" s="110">
        <f>'L1-Country'!ES32</f>
        <v>14869</v>
      </c>
      <c r="DG5" s="110">
        <f>'L1-Country'!ET32</f>
        <v>14922</v>
      </c>
      <c r="DH5" s="110">
        <f>'L1-Country'!EU32</f>
        <v>14970</v>
      </c>
      <c r="DI5" s="110">
        <f>'L1-Country'!EV32</f>
        <v>15001</v>
      </c>
      <c r="DJ5" s="110">
        <f>'L1-Country'!EW32</f>
        <v>15026</v>
      </c>
      <c r="DK5" s="110">
        <f>'L1-Country'!EX32</f>
        <v>15126</v>
      </c>
      <c r="DL5" s="110">
        <f>'L1-Country'!EY32</f>
        <v>15197</v>
      </c>
      <c r="DM5" s="20"/>
      <c r="DN5" s="20"/>
      <c r="DO5" s="331">
        <f ca="1">OFFSET($B5,0,COUNTA($C$1:$DN$1))-OFFSET($B5,0,COUNTA($C$1:$DN$1)-1)</f>
        <v>71</v>
      </c>
      <c r="DP5" s="228">
        <f ca="1">IFERROR($DO5/OFFSET($B5,0,COUNTA($C$1:$DN$1)-1),"NEW")</f>
        <v>4.6939045352373393E-3</v>
      </c>
      <c r="DQ5" s="327">
        <f t="shared" ca="1" si="0"/>
        <v>2.2621327578807446</v>
      </c>
      <c r="DR5" s="329">
        <f ca="1">OFFSET($B5,0,COUNTA($C$1:$DN$1))-OFFSET($B5,0,COUNTA($C$1:$DN$1)-7)</f>
        <v>393</v>
      </c>
      <c r="DS5" s="228">
        <f ca="1">$DR5/OFFSET($B5,0,COUNTA($C$1:$DN$1)-7)</f>
        <v>2.6546879221831937E-2</v>
      </c>
      <c r="DT5" s="327">
        <f t="shared" ca="1" si="1"/>
        <v>12.521382730241307</v>
      </c>
      <c r="DU5" s="334">
        <f ca="1">100000*OFFSET($B5,0,COUNTA($C$1:$DN$1))/$B5</f>
        <v>484.19199326075602</v>
      </c>
    </row>
    <row r="6" spans="1:128" x14ac:dyDescent="0.25">
      <c r="A6" s="35" t="s">
        <v>134</v>
      </c>
      <c r="B6" s="453">
        <f>SUMIF('L3-UTLA'!$C:$C,$A6,'L3-UTLA'!$E:$E)</f>
        <v>1881641</v>
      </c>
      <c r="C6" s="46"/>
      <c r="D6" s="46"/>
      <c r="E6" s="46"/>
      <c r="F6" s="46"/>
      <c r="G6" s="46"/>
      <c r="H6" s="46"/>
      <c r="I6" s="46"/>
      <c r="J6" s="46"/>
      <c r="K6" s="32">
        <f>'L1-Country'!AX33</f>
        <v>12</v>
      </c>
      <c r="L6" s="32">
        <f>'L1-Country'!AY33</f>
        <v>16</v>
      </c>
      <c r="M6" s="32">
        <f>'L1-Country'!AZ33</f>
        <v>18</v>
      </c>
      <c r="N6" s="32">
        <f>'L1-Country'!BA33</f>
        <v>19</v>
      </c>
      <c r="O6" s="32">
        <f>'L1-Country'!BB33</f>
        <v>29</v>
      </c>
      <c r="P6" s="32">
        <f>'L1-Country'!BC33</f>
        <v>34</v>
      </c>
      <c r="Q6" s="32">
        <f>'L1-Country'!BD33</f>
        <v>45</v>
      </c>
      <c r="R6" s="32">
        <f>'L1-Country'!BE33</f>
        <v>52</v>
      </c>
      <c r="S6" s="32">
        <f>'L1-Country'!BF33</f>
        <v>62</v>
      </c>
      <c r="T6" s="32">
        <f>'L1-Country'!BG33</f>
        <v>68</v>
      </c>
      <c r="U6" s="32">
        <f>'L1-Country'!BH33</f>
        <v>77</v>
      </c>
      <c r="V6" s="32">
        <f>'L1-Country'!BI33</f>
        <v>86</v>
      </c>
      <c r="W6" s="32">
        <f>'L1-Country'!BJ33</f>
        <v>108</v>
      </c>
      <c r="X6" s="32">
        <f>'L1-Country'!BK33</f>
        <v>128</v>
      </c>
      <c r="Y6" s="32">
        <f>'L1-Country'!BL33</f>
        <v>148</v>
      </c>
      <c r="Z6" s="32">
        <f>'L1-Country'!BM33</f>
        <v>172</v>
      </c>
      <c r="AA6" s="32">
        <f>'L1-Country'!BN33</f>
        <v>209</v>
      </c>
      <c r="AB6" s="32">
        <f>'L1-Country'!BO33</f>
        <v>241</v>
      </c>
      <c r="AC6" s="32">
        <f>'L1-Country'!BP33</f>
        <v>275</v>
      </c>
      <c r="AD6" s="32">
        <f>'L1-Country'!BQ33</f>
        <v>324</v>
      </c>
      <c r="AE6" s="32">
        <f>'L1-Country'!BR33</f>
        <v>410</v>
      </c>
      <c r="AF6" s="32">
        <f>'L1-Country'!BS33</f>
        <v>533</v>
      </c>
      <c r="AG6" s="32">
        <f>'L1-Country'!BT33</f>
        <v>586</v>
      </c>
      <c r="AH6" s="32">
        <f>'L1-Country'!BU33</f>
        <v>689</v>
      </c>
      <c r="AI6" s="32">
        <f>'L1-Country'!BV33</f>
        <v>774</v>
      </c>
      <c r="AJ6" s="32">
        <f>'L1-Country'!BW33</f>
        <v>904</v>
      </c>
      <c r="AK6" s="32">
        <f>'L1-Country'!BX33</f>
        <v>998</v>
      </c>
      <c r="AL6" s="32">
        <f>'L1-Country'!BY33</f>
        <v>1089</v>
      </c>
      <c r="AM6" s="32">
        <f>'L1-Country'!BZ33</f>
        <v>1158</v>
      </c>
      <c r="AN6" s="32">
        <f>'L1-Country'!CA33</f>
        <v>1255</v>
      </c>
      <c r="AO6" s="32">
        <f>'L1-Country'!CB33</f>
        <v>1339</v>
      </c>
      <c r="AP6" s="32">
        <f>'L1-Country'!CC33</f>
        <v>1477</v>
      </c>
      <c r="AQ6" s="32">
        <f>'L1-Country'!CD33</f>
        <v>1589</v>
      </c>
      <c r="AR6" s="32">
        <f>'L1-Country'!CE33</f>
        <v>1717</v>
      </c>
      <c r="AS6" s="32">
        <f>'L1-Country'!CF33</f>
        <v>1806</v>
      </c>
      <c r="AT6" s="32">
        <f>'L1-Country'!CG33</f>
        <v>1882</v>
      </c>
      <c r="AU6" s="32">
        <f>'L1-Country'!CH33</f>
        <v>1967</v>
      </c>
      <c r="AV6" s="32">
        <f>'L1-Country'!CI33</f>
        <v>2088</v>
      </c>
      <c r="AW6" s="32">
        <f>'L1-Country'!CJ33</f>
        <v>2201</v>
      </c>
      <c r="AX6" s="32">
        <f>'L1-Country'!CK33</f>
        <v>2338</v>
      </c>
      <c r="AY6" s="32">
        <f>'L1-Country'!CL33</f>
        <v>2486</v>
      </c>
      <c r="AZ6" s="32">
        <f>'L1-Country'!CM33</f>
        <v>2645</v>
      </c>
      <c r="BA6" s="32">
        <f>'L1-Country'!CN33</f>
        <v>2728</v>
      </c>
      <c r="BB6" s="32">
        <f>'L1-Country'!CO33</f>
        <v>2758</v>
      </c>
      <c r="BC6" s="32">
        <f>'L1-Country'!CP33</f>
        <v>2874</v>
      </c>
      <c r="BD6" s="32">
        <f>'L1-Country'!CQ33</f>
        <v>3016</v>
      </c>
      <c r="BE6" s="32">
        <f>'L1-Country'!CR33</f>
        <v>3122</v>
      </c>
      <c r="BF6" s="32">
        <f>'L1-Country'!CS33</f>
        <v>3226</v>
      </c>
      <c r="BG6" s="32">
        <f>'L1-Country'!CT33</f>
        <v>3308</v>
      </c>
      <c r="BH6" s="32">
        <f>'L1-Country'!CU33</f>
        <v>3374</v>
      </c>
      <c r="BI6" s="32">
        <f>'L1-Country'!CV33</f>
        <v>3408</v>
      </c>
      <c r="BJ6" s="32">
        <f>'L1-Country'!CW33</f>
        <v>3463</v>
      </c>
      <c r="BK6" s="32">
        <f>'L1-Country'!CX33</f>
        <v>3536</v>
      </c>
      <c r="BL6" s="32">
        <f>'L1-Country'!CY33</f>
        <v>3623</v>
      </c>
      <c r="BM6" s="32">
        <f>'L1-Country'!CZ33</f>
        <v>3689</v>
      </c>
      <c r="BN6" s="32">
        <f>'L1-Country'!DA33</f>
        <v>3767</v>
      </c>
      <c r="BO6" s="32">
        <f>'L1-Country'!DB33</f>
        <v>3836</v>
      </c>
      <c r="BP6" s="32">
        <f>'L1-Country'!DC33</f>
        <v>3881</v>
      </c>
      <c r="BQ6" s="32">
        <f>'L1-Country'!DD33</f>
        <v>3934</v>
      </c>
      <c r="BR6" s="32">
        <f>'L1-Country'!DE33</f>
        <v>3984</v>
      </c>
      <c r="BS6" s="32">
        <f>'L1-Country'!DF33</f>
        <v>4022</v>
      </c>
      <c r="BT6" s="32">
        <f>'L1-Country'!DG33</f>
        <v>4078</v>
      </c>
      <c r="BU6" s="32">
        <f>'L1-Country'!DH33</f>
        <v>4119</v>
      </c>
      <c r="BV6" s="32">
        <f>'L1-Country'!DI33</f>
        <v>4149</v>
      </c>
      <c r="BW6" s="32">
        <f>'L1-Country'!DJ33</f>
        <v>4193</v>
      </c>
      <c r="BX6" s="32">
        <f>'L1-Country'!DK33</f>
        <v>4253</v>
      </c>
      <c r="BY6" s="32">
        <f>'L1-Country'!DL33</f>
        <v>4291</v>
      </c>
      <c r="BZ6" s="32">
        <f>'L1-Country'!DM33</f>
        <v>4317</v>
      </c>
      <c r="CA6" s="32">
        <f>'L1-Country'!DN33</f>
        <v>4357</v>
      </c>
      <c r="CB6" s="32">
        <f>'L1-Country'!DO33</f>
        <v>4357</v>
      </c>
      <c r="CC6" s="32">
        <f>'L1-Country'!DP33</f>
        <v>4401</v>
      </c>
      <c r="CD6" s="32">
        <f>'L1-Country'!DQ33</f>
        <v>4421</v>
      </c>
      <c r="CE6" s="32">
        <f>'L1-Country'!DR33</f>
        <v>4439</v>
      </c>
      <c r="CF6" s="32">
        <f>'L1-Country'!DS33</f>
        <v>4481</v>
      </c>
      <c r="CG6" s="32">
        <f>'L1-Country'!DT33</f>
        <v>4504</v>
      </c>
      <c r="CH6" s="32">
        <f>'L1-Country'!DU33</f>
        <v>4545</v>
      </c>
      <c r="CI6" s="32">
        <f>'L1-Country'!DV33</f>
        <v>4570</v>
      </c>
      <c r="CJ6" s="32">
        <f>'L1-Country'!DW33</f>
        <v>4609</v>
      </c>
      <c r="CK6" s="32">
        <f>'L1-Country'!DX33</f>
        <v>4637</v>
      </c>
      <c r="CL6" s="32">
        <f>'L1-Country'!DY33</f>
        <v>4663</v>
      </c>
      <c r="CM6" s="32">
        <f>'L1-Country'!DZ33</f>
        <v>4679</v>
      </c>
      <c r="CN6" s="32">
        <f>'L1-Country'!EA33</f>
        <v>4696</v>
      </c>
      <c r="CO6" s="32">
        <f>'L1-Country'!EB33</f>
        <v>4709</v>
      </c>
      <c r="CP6" s="32">
        <f>'L1-Country'!EC33</f>
        <v>4716</v>
      </c>
      <c r="CQ6" s="32">
        <f>'L1-Country'!ED33</f>
        <v>4728</v>
      </c>
      <c r="CR6" s="32">
        <f>'L1-Country'!EE33</f>
        <v>4732</v>
      </c>
      <c r="CS6" s="32">
        <f>'L1-Country'!EF33</f>
        <v>4740</v>
      </c>
      <c r="CT6" s="32">
        <f>'L1-Country'!EG33</f>
        <v>4773</v>
      </c>
      <c r="CU6" s="32">
        <f>'L1-Country'!EH33</f>
        <v>4776</v>
      </c>
      <c r="CV6" s="32">
        <f>'L1-Country'!EI33</f>
        <v>4790</v>
      </c>
      <c r="CW6" s="32">
        <f>'L1-Country'!EJ33</f>
        <v>4796</v>
      </c>
      <c r="CX6" s="32">
        <f>'L1-Country'!EK33</f>
        <v>4802</v>
      </c>
      <c r="CY6" s="32">
        <f>'L1-Country'!EL33</f>
        <v>4805</v>
      </c>
      <c r="CZ6" s="32">
        <f>'L1-Country'!EM33</f>
        <v>4818</v>
      </c>
      <c r="DA6" s="32">
        <f>'L1-Country'!EN33</f>
        <v>4822</v>
      </c>
      <c r="DB6" s="32">
        <f>'L1-Country'!EO33</f>
        <v>4838</v>
      </c>
      <c r="DC6" s="32">
        <f>'L1-Country'!EP33</f>
        <v>4841</v>
      </c>
      <c r="DD6" s="32">
        <f>'L1-Country'!EQ33</f>
        <v>4848</v>
      </c>
      <c r="DE6" s="32">
        <f>'L1-Country'!ER33</f>
        <v>4852</v>
      </c>
      <c r="DF6" s="32">
        <f>'L1-Country'!ES33</f>
        <v>4854</v>
      </c>
      <c r="DG6" s="32">
        <f>'L1-Country'!ET33</f>
        <v>4862</v>
      </c>
      <c r="DH6" s="32">
        <f>'L1-Country'!EU33</f>
        <v>4863</v>
      </c>
      <c r="DI6" s="32">
        <f>'L1-Country'!EV33</f>
        <v>4866</v>
      </c>
      <c r="DJ6" s="32">
        <f>'L1-Country'!EW33</f>
        <v>4866</v>
      </c>
      <c r="DK6" s="32">
        <f>'L1-Country'!EX33</f>
        <v>4870</v>
      </c>
      <c r="DL6" s="32">
        <f>'L1-Country'!EY33</f>
        <v>4871</v>
      </c>
      <c r="DM6" s="31"/>
      <c r="DN6" s="31"/>
      <c r="DO6" s="351">
        <f ca="1">OFFSET($B6,0,COUNTA($C$1:$DN$1))-OFFSET($B6,0,COUNTA($C$1:$DN$1)-1)</f>
        <v>1</v>
      </c>
      <c r="DP6" s="229">
        <f ca="1">IFERROR($DO6/OFFSET($B6,0,COUNTA($C$1:$DN$1)-1),"NEW")</f>
        <v>2.0533880903490759E-4</v>
      </c>
      <c r="DQ6" s="326">
        <f t="shared" ca="1" si="0"/>
        <v>5.3145100473469702E-2</v>
      </c>
      <c r="DR6" s="330">
        <f ca="1">OFFSET($B6,0,COUNTA($C$1:$DN$1))-OFFSET($B6,0,COUNTA($C$1:$DN$1)-7)</f>
        <v>19</v>
      </c>
      <c r="DS6" s="229">
        <f ca="1">$DR6/OFFSET($B6,0,COUNTA($C$1:$DN$1)-7)</f>
        <v>3.9159109645507005E-3</v>
      </c>
      <c r="DT6" s="326">
        <f t="shared" ca="1" si="1"/>
        <v>1.0097569089959244</v>
      </c>
      <c r="DU6" s="335">
        <f ca="1">100000*OFFSET($B6,0,COUNTA($C$1:$DN$1))/$B6</f>
        <v>258.86978440627092</v>
      </c>
    </row>
    <row r="7" spans="1:128" x14ac:dyDescent="0.25">
      <c r="A7" s="113" t="s">
        <v>433</v>
      </c>
      <c r="B7" s="452"/>
      <c r="C7" s="103"/>
      <c r="D7" s="103"/>
      <c r="E7" s="103"/>
      <c r="F7" s="103"/>
      <c r="G7" s="103"/>
      <c r="H7" s="103"/>
      <c r="I7" s="103"/>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c r="BN7" s="103"/>
      <c r="BO7" s="103"/>
      <c r="BP7" s="103"/>
      <c r="BQ7" s="103"/>
      <c r="BR7" s="103"/>
      <c r="BS7" s="103"/>
      <c r="BT7" s="103"/>
      <c r="BU7" s="103"/>
      <c r="BV7" s="103"/>
      <c r="BW7" s="103"/>
      <c r="BX7" s="103"/>
      <c r="BY7" s="103"/>
      <c r="BZ7" s="103"/>
      <c r="CA7" s="103"/>
      <c r="CB7" s="103"/>
      <c r="CC7" s="103"/>
      <c r="CD7" s="103"/>
      <c r="CE7" s="103"/>
      <c r="CF7" s="103"/>
      <c r="CG7" s="103"/>
      <c r="CH7" s="103"/>
      <c r="CI7" s="103"/>
      <c r="CJ7" s="103"/>
      <c r="CK7" s="103"/>
      <c r="CL7" s="103"/>
      <c r="CM7" s="103"/>
      <c r="CN7" s="103"/>
      <c r="CO7" s="103"/>
      <c r="CP7" s="103"/>
      <c r="CQ7" s="103"/>
      <c r="CR7" s="103"/>
      <c r="CS7" s="103"/>
      <c r="CT7" s="103"/>
      <c r="CU7" s="103"/>
      <c r="CV7" s="103"/>
      <c r="CW7" s="103"/>
      <c r="CX7" s="103"/>
      <c r="CY7" s="103"/>
      <c r="CZ7" s="103"/>
      <c r="DA7" s="103"/>
      <c r="DB7" s="103"/>
      <c r="DC7" s="103"/>
      <c r="DD7" s="103"/>
      <c r="DE7" s="103"/>
      <c r="DF7" s="103"/>
      <c r="DG7" s="103"/>
      <c r="DH7" s="103"/>
      <c r="DI7" s="103"/>
      <c r="DJ7" s="103"/>
      <c r="DK7" s="103"/>
      <c r="DL7" s="103"/>
      <c r="DM7" s="104"/>
      <c r="DN7" s="104"/>
      <c r="DO7" s="352"/>
      <c r="DP7" s="230"/>
      <c r="DQ7" s="355"/>
      <c r="DR7" s="356"/>
      <c r="DS7" s="230"/>
      <c r="DT7" s="355"/>
      <c r="DU7" s="354"/>
    </row>
    <row r="8" spans="1:128" x14ac:dyDescent="0.25">
      <c r="A8" s="107" t="str">
        <f>'L1-Country'!C37</f>
        <v>London</v>
      </c>
      <c r="B8" s="254">
        <f>SUMIF('L3-UTLA'!$C:$C,$A8,'L3-UTLA'!$E:$E)</f>
        <v>8908081</v>
      </c>
      <c r="C8" s="235"/>
      <c r="D8" s="235"/>
      <c r="E8" s="235"/>
      <c r="F8" s="235"/>
      <c r="G8" s="235"/>
      <c r="H8" s="235"/>
      <c r="I8" s="235"/>
      <c r="J8" s="235"/>
      <c r="K8" s="107">
        <f>'L1-Country'!AX37</f>
        <v>61</v>
      </c>
      <c r="L8" s="107">
        <f>'L1-Country'!AY37</f>
        <v>91</v>
      </c>
      <c r="M8" s="107">
        <f>'L1-Country'!AZ37</f>
        <v>104</v>
      </c>
      <c r="N8" s="107">
        <f>'L1-Country'!BA37</f>
        <v>136</v>
      </c>
      <c r="O8" s="107">
        <f>'L1-Country'!BB37</f>
        <v>167</v>
      </c>
      <c r="P8" s="107">
        <f>'L1-Country'!BC37</f>
        <v>313</v>
      </c>
      <c r="Q8" s="107">
        <f>'L1-Country'!BD37</f>
        <v>407</v>
      </c>
      <c r="R8" s="107">
        <f>'L1-Country'!BE37</f>
        <v>480</v>
      </c>
      <c r="S8" s="107">
        <f>'L1-Country'!BF37</f>
        <v>621</v>
      </c>
      <c r="T8" s="107">
        <f>'L1-Country'!BG37</f>
        <v>953</v>
      </c>
      <c r="U8" s="107">
        <f>'L1-Country'!BH37</f>
        <v>1221</v>
      </c>
      <c r="V8" s="107">
        <f>'L1-Country'!BI37</f>
        <v>1588</v>
      </c>
      <c r="W8" s="107">
        <f>'L1-Country'!BJ37</f>
        <v>1965</v>
      </c>
      <c r="X8" s="107">
        <f>'L1-Country'!BK37</f>
        <v>2189</v>
      </c>
      <c r="Y8" s="107">
        <f>'L1-Country'!BL37</f>
        <v>2433</v>
      </c>
      <c r="Z8" s="107">
        <f>'L1-Country'!BM37</f>
        <v>2872</v>
      </c>
      <c r="AA8" s="107">
        <f>'L1-Country'!BN37</f>
        <v>3247</v>
      </c>
      <c r="AB8" s="107">
        <f>'L1-Country'!BO37</f>
        <v>3919</v>
      </c>
      <c r="AC8" s="107">
        <f>'L1-Country'!BP37</f>
        <v>4637</v>
      </c>
      <c r="AD8" s="107">
        <f>'L1-Country'!BQ37</f>
        <v>5299</v>
      </c>
      <c r="AE8" s="107">
        <f>'L1-Country'!BR37</f>
        <v>5957</v>
      </c>
      <c r="AF8" s="107">
        <f>'L1-Country'!BS37</f>
        <v>6521</v>
      </c>
      <c r="AG8" s="107">
        <f>'L1-Country'!BT37</f>
        <v>7121</v>
      </c>
      <c r="AH8" s="107">
        <f>'L1-Country'!BU37</f>
        <v>8341</v>
      </c>
      <c r="AI8" s="107">
        <f>'L1-Country'!BV37</f>
        <v>9291</v>
      </c>
      <c r="AJ8" s="107">
        <f>'L1-Country'!BW37</f>
        <v>10247</v>
      </c>
      <c r="AK8" s="107">
        <f>'L1-Country'!BX37</f>
        <v>10764</v>
      </c>
      <c r="AL8" s="107">
        <f>'L1-Country'!BY37</f>
        <v>11978</v>
      </c>
      <c r="AM8" s="107">
        <f>'L1-Country'!BZ37</f>
        <v>12636</v>
      </c>
      <c r="AN8" s="107">
        <f>'L1-Country'!CA37</f>
        <v>13378</v>
      </c>
      <c r="AO8" s="107">
        <f>'L1-Country'!CB37</f>
        <v>14355</v>
      </c>
      <c r="AP8" s="107">
        <f>'L1-Country'!CC37</f>
        <v>15217</v>
      </c>
      <c r="AQ8" s="107">
        <f>'L1-Country'!CD37</f>
        <v>16011</v>
      </c>
      <c r="AR8" s="107">
        <f>'L1-Country'!CE37</f>
        <v>16721</v>
      </c>
      <c r="AS8" s="107">
        <f>'L1-Country'!CF37</f>
        <v>17479</v>
      </c>
      <c r="AT8" s="107">
        <f>'L1-Country'!CG37</f>
        <v>18000</v>
      </c>
      <c r="AU8" s="107">
        <f>'L1-Country'!CH37</f>
        <v>18472</v>
      </c>
      <c r="AV8" s="107">
        <f>'L1-Country'!CI37</f>
        <v>18951</v>
      </c>
      <c r="AW8" s="107">
        <f>'L1-Country'!CJ37</f>
        <v>19511</v>
      </c>
      <c r="AX8" s="107">
        <f>'L1-Country'!CK37</f>
        <v>20215</v>
      </c>
      <c r="AY8" s="107">
        <f>'L1-Country'!CL37</f>
        <v>20904</v>
      </c>
      <c r="AZ8" s="107">
        <f>'L1-Country'!CM37</f>
        <v>21357</v>
      </c>
      <c r="BA8" s="107">
        <f>'L1-Country'!CN37</f>
        <v>21654</v>
      </c>
      <c r="BB8" s="107">
        <f>'L1-Country'!CO37</f>
        <v>22072</v>
      </c>
      <c r="BC8" s="107">
        <f>'L1-Country'!CP37</f>
        <v>22352</v>
      </c>
      <c r="BD8" s="107">
        <f>'L1-Country'!CQ37</f>
        <v>22767</v>
      </c>
      <c r="BE8" s="107">
        <f>'L1-Country'!CR37</f>
        <v>23063</v>
      </c>
      <c r="BF8" s="107">
        <f>'L1-Country'!CS37</f>
        <v>23341</v>
      </c>
      <c r="BG8" s="107">
        <f>'L1-Country'!CT37</f>
        <v>23608</v>
      </c>
      <c r="BH8" s="107">
        <f>'L1-Country'!CU37</f>
        <v>23833</v>
      </c>
      <c r="BI8" s="107">
        <f>'L1-Country'!CV37</f>
        <v>23979</v>
      </c>
      <c r="BJ8" s="107">
        <f>'L1-Country'!CW37</f>
        <v>24090</v>
      </c>
      <c r="BK8" s="107">
        <f>'L1-Country'!CX37</f>
        <v>24297</v>
      </c>
      <c r="BL8" s="107">
        <f>'L1-Country'!CY37</f>
        <v>24477</v>
      </c>
      <c r="BM8" s="107">
        <f>'L1-Country'!CZ37</f>
        <v>24700</v>
      </c>
      <c r="BN8" s="107">
        <f>'L1-Country'!DA37</f>
        <v>24828</v>
      </c>
      <c r="BO8" s="107">
        <f>'L1-Country'!DB37</f>
        <v>24988</v>
      </c>
      <c r="BP8" s="107">
        <f>'L1-Country'!DC37</f>
        <v>25240</v>
      </c>
      <c r="BQ8" s="107">
        <f>'L1-Country'!DD37</f>
        <v>25357</v>
      </c>
      <c r="BR8" s="107">
        <f>'L1-Country'!DE37</f>
        <v>25499</v>
      </c>
      <c r="BS8" s="107">
        <f>'L1-Country'!DF37</f>
        <v>25623</v>
      </c>
      <c r="BT8" s="107">
        <f>'L1-Country'!DG37</f>
        <v>25734</v>
      </c>
      <c r="BU8" s="107">
        <f>'L1-Country'!DH37</f>
        <v>25829</v>
      </c>
      <c r="BV8" s="107">
        <f>'L1-Country'!DI37</f>
        <v>25891</v>
      </c>
      <c r="BW8" s="107">
        <f>'L1-Country'!DJ37</f>
        <v>25980</v>
      </c>
      <c r="BX8" s="107">
        <f>'L1-Country'!DK37</f>
        <v>26024</v>
      </c>
      <c r="BY8" s="107">
        <f>'L1-Country'!DL37</f>
        <v>26113</v>
      </c>
      <c r="BZ8" s="107">
        <f>'L1-Country'!DM37</f>
        <v>26193</v>
      </c>
      <c r="CA8" s="107">
        <f>'L1-Country'!DN37</f>
        <v>26359</v>
      </c>
      <c r="CB8" s="107">
        <f>'L1-Country'!DO37</f>
        <v>26440</v>
      </c>
      <c r="CC8" s="107">
        <f>'L1-Country'!DP37</f>
        <v>26487</v>
      </c>
      <c r="CD8" s="107">
        <f>'L1-Country'!DQ37</f>
        <v>26529</v>
      </c>
      <c r="CE8" s="107">
        <f>'L1-Country'!DR37</f>
        <v>26579</v>
      </c>
      <c r="CF8" s="107">
        <f>'L1-Country'!DS37</f>
        <v>26628</v>
      </c>
      <c r="CG8" s="107">
        <f>'L1-Country'!DT37</f>
        <v>26683</v>
      </c>
      <c r="CH8" s="107">
        <f>'L1-Country'!DU37</f>
        <v>26742</v>
      </c>
      <c r="CI8" s="107">
        <f>'L1-Country'!DV37</f>
        <v>26780</v>
      </c>
      <c r="CJ8" s="107">
        <f>'L1-Country'!DW37</f>
        <v>26818</v>
      </c>
      <c r="CK8" s="107">
        <f>'L1-Country'!DX37</f>
        <v>26840</v>
      </c>
      <c r="CL8" s="107">
        <f>'L1-Country'!DY37</f>
        <v>26867</v>
      </c>
      <c r="CM8" s="107">
        <f>'L1-Country'!DZ37</f>
        <v>26883</v>
      </c>
      <c r="CN8" s="107">
        <f>'L1-Country'!EA37</f>
        <v>26913</v>
      </c>
      <c r="CO8" s="107">
        <f>'L1-Country'!EB37</f>
        <v>26938</v>
      </c>
      <c r="CP8" s="107">
        <f>'L1-Country'!EC37</f>
        <v>26968</v>
      </c>
      <c r="CQ8" s="107">
        <f>'L1-Country'!ED37</f>
        <v>26989</v>
      </c>
      <c r="CR8" s="107">
        <f>'L1-Country'!EE37</f>
        <v>27021</v>
      </c>
      <c r="CS8" s="107">
        <f>'L1-Country'!EF37</f>
        <v>27042</v>
      </c>
      <c r="CT8" s="107">
        <f>'L1-Country'!EG37</f>
        <v>27063</v>
      </c>
      <c r="CU8" s="107">
        <f>'L1-Country'!EH37</f>
        <v>27099</v>
      </c>
      <c r="CV8" s="107">
        <f>'L1-Country'!EI37</f>
        <v>27124</v>
      </c>
      <c r="CW8" s="107">
        <f>'L1-Country'!EJ37</f>
        <v>27139</v>
      </c>
      <c r="CX8" s="107">
        <f>'L1-Country'!EK37</f>
        <v>27139</v>
      </c>
      <c r="CY8" s="107">
        <f>'L1-Country'!EL37</f>
        <v>27194</v>
      </c>
      <c r="CZ8" s="107">
        <f>'L1-Country'!EM37</f>
        <v>27209</v>
      </c>
      <c r="DA8" s="107">
        <f>'L1-Country'!EN37</f>
        <v>27240</v>
      </c>
      <c r="DB8" s="107">
        <f>'L1-Country'!EO37</f>
        <v>27261</v>
      </c>
      <c r="DC8" s="107">
        <f>'L1-Country'!EP37</f>
        <v>27297</v>
      </c>
      <c r="DD8" s="107">
        <f>'L1-Country'!EQ37</f>
        <v>27322</v>
      </c>
      <c r="DE8" s="107">
        <f>'L1-Country'!ER37</f>
        <v>27330</v>
      </c>
      <c r="DF8" s="107">
        <f>'L1-Country'!ES37</f>
        <v>27345</v>
      </c>
      <c r="DG8" s="107">
        <f>'L1-Country'!ET37</f>
        <v>27354</v>
      </c>
      <c r="DH8" s="107">
        <f>'L1-Country'!EU37</f>
        <v>27371</v>
      </c>
      <c r="DI8" s="107">
        <f>'L1-Country'!EV37</f>
        <v>27387</v>
      </c>
      <c r="DJ8" s="107">
        <f>'L1-Country'!EW37</f>
        <v>27416</v>
      </c>
      <c r="DK8" s="107">
        <f>'L1-Country'!EX37</f>
        <v>27434</v>
      </c>
      <c r="DL8" s="107">
        <f>'L1-Country'!EY37</f>
        <v>27455</v>
      </c>
      <c r="DM8" s="20"/>
      <c r="DN8" s="20"/>
      <c r="DO8" s="331">
        <f t="shared" ref="DO8:DO15" ca="1" si="2">OFFSET($B8,0,COUNTA($C$1:$DN$1))-OFFSET($B8,0,COUNTA($C$1:$DN$1)-1)</f>
        <v>21</v>
      </c>
      <c r="DP8" s="228">
        <f t="shared" ref="DP8:DP15" ca="1" si="3">IFERROR($DO8/OFFSET($B8,0,COUNTA($C$1:$DN$1)-1),"NEW")</f>
        <v>7.6547350003645107E-4</v>
      </c>
      <c r="DQ8" s="327">
        <f t="shared" ca="1" si="0"/>
        <v>0.23574100864147957</v>
      </c>
      <c r="DR8" s="329">
        <f t="shared" ref="DR8:DR15" ca="1" si="4">OFFSET($B8,0,COUNTA($C$1:$DN$1))-OFFSET($B8,0,COUNTA($C$1:$DN$1)-7)</f>
        <v>125</v>
      </c>
      <c r="DS8" s="228">
        <f t="shared" ref="DS8:DS15" ca="1" si="5">$DR8/OFFSET($B8,0,COUNTA($C$1:$DN$1)-7)</f>
        <v>4.5737285034760334E-3</v>
      </c>
      <c r="DT8" s="327">
        <f t="shared" ca="1" si="1"/>
        <v>1.4032202895326165</v>
      </c>
      <c r="DU8" s="334">
        <f t="shared" ref="DU8:DU14" ca="1" si="6">100000*OFFSET($B8,0,COUNTA($C$1:$DN$1))/$B8</f>
        <v>308.20330439294389</v>
      </c>
      <c r="DV8" s="156"/>
    </row>
    <row r="9" spans="1:128" x14ac:dyDescent="0.25">
      <c r="A9" s="23" t="str">
        <f>'L1-Country'!C38</f>
        <v>South East</v>
      </c>
      <c r="B9" s="254">
        <f>SUMIF('L3-UTLA'!$C:$C,$A9,'L3-UTLA'!$E:$E)</f>
        <v>8865018</v>
      </c>
      <c r="C9" s="45"/>
      <c r="D9" s="45"/>
      <c r="E9" s="45"/>
      <c r="F9" s="45"/>
      <c r="G9" s="45"/>
      <c r="H9" s="45"/>
      <c r="I9" s="45"/>
      <c r="J9" s="45"/>
      <c r="K9" s="23">
        <f>'L1-Country'!AX38</f>
        <v>43</v>
      </c>
      <c r="L9" s="23">
        <f>'L1-Country'!AY38</f>
        <v>51</v>
      </c>
      <c r="M9" s="23">
        <f>'L1-Country'!AZ38</f>
        <v>60</v>
      </c>
      <c r="N9" s="23">
        <f>'L1-Country'!BA38</f>
        <v>83</v>
      </c>
      <c r="O9" s="23">
        <f>'L1-Country'!BB38</f>
        <v>110</v>
      </c>
      <c r="P9" s="23">
        <f>'L1-Country'!BC38</f>
        <v>144</v>
      </c>
      <c r="Q9" s="23">
        <f>'L1-Country'!BD38</f>
        <v>175</v>
      </c>
      <c r="R9" s="23">
        <f>'L1-Country'!BE38</f>
        <v>173</v>
      </c>
      <c r="S9" s="23">
        <f>'L1-Country'!BF38</f>
        <v>241</v>
      </c>
      <c r="T9" s="23">
        <f>'L1-Country'!BG38</f>
        <v>285</v>
      </c>
      <c r="U9" s="23">
        <f>'L1-Country'!BH38</f>
        <v>340</v>
      </c>
      <c r="V9" s="23">
        <f>'L1-Country'!BI38</f>
        <v>410</v>
      </c>
      <c r="W9" s="23">
        <f>'L1-Country'!BJ38</f>
        <v>492</v>
      </c>
      <c r="X9" s="23">
        <f>'L1-Country'!BK38</f>
        <v>536</v>
      </c>
      <c r="Y9" s="23">
        <f>'L1-Country'!BL38</f>
        <v>590</v>
      </c>
      <c r="Z9" s="23">
        <f>'L1-Country'!BM38</f>
        <v>751</v>
      </c>
      <c r="AA9" s="23">
        <f>'L1-Country'!BN38</f>
        <v>876</v>
      </c>
      <c r="AB9" s="23">
        <f>'L1-Country'!BO38</f>
        <v>1129</v>
      </c>
      <c r="AC9" s="23">
        <f>'L1-Country'!BP38</f>
        <v>1606</v>
      </c>
      <c r="AD9" s="23">
        <f>'L1-Country'!BQ38</f>
        <v>1727</v>
      </c>
      <c r="AE9" s="23">
        <f>'L1-Country'!BR38</f>
        <v>1887</v>
      </c>
      <c r="AF9" s="23">
        <f>'L1-Country'!BS38</f>
        <v>2101</v>
      </c>
      <c r="AG9" s="23">
        <f>'L1-Country'!BT38</f>
        <v>2425</v>
      </c>
      <c r="AH9" s="23">
        <f>'L1-Country'!BU38</f>
        <v>3108</v>
      </c>
      <c r="AI9" s="23">
        <f>'L1-Country'!BV38</f>
        <v>3392</v>
      </c>
      <c r="AJ9" s="23">
        <f>'L1-Country'!BW38</f>
        <v>3732</v>
      </c>
      <c r="AK9" s="23">
        <f>'L1-Country'!BX38</f>
        <v>4177</v>
      </c>
      <c r="AL9" s="23">
        <f>'L1-Country'!BY38</f>
        <v>4576</v>
      </c>
      <c r="AM9" s="23">
        <f>'L1-Country'!BZ38</f>
        <v>4897</v>
      </c>
      <c r="AN9" s="23">
        <f>'L1-Country'!CA38</f>
        <v>5539</v>
      </c>
      <c r="AO9" s="23">
        <f>'L1-Country'!CB38</f>
        <v>6238</v>
      </c>
      <c r="AP9" s="23">
        <f>'L1-Country'!CC38</f>
        <v>6739</v>
      </c>
      <c r="AQ9" s="23">
        <f>'L1-Country'!CD38</f>
        <v>7304</v>
      </c>
      <c r="AR9" s="23">
        <f>'L1-Country'!CE38</f>
        <v>7872</v>
      </c>
      <c r="AS9" s="23">
        <f>'L1-Country'!CF38</f>
        <v>8244</v>
      </c>
      <c r="AT9" s="23">
        <f>'L1-Country'!CG38</f>
        <v>8517</v>
      </c>
      <c r="AU9" s="23">
        <f>'L1-Country'!CH38</f>
        <v>9334</v>
      </c>
      <c r="AV9" s="23">
        <f>'L1-Country'!CI38</f>
        <v>10214</v>
      </c>
      <c r="AW9" s="23">
        <f>'L1-Country'!CJ38</f>
        <v>10919</v>
      </c>
      <c r="AX9" s="23">
        <f>'L1-Country'!CK38</f>
        <v>11471</v>
      </c>
      <c r="AY9" s="23">
        <f>'L1-Country'!CL38</f>
        <v>11885</v>
      </c>
      <c r="AZ9" s="23">
        <f>'L1-Country'!CM38</f>
        <v>12563</v>
      </c>
      <c r="BA9" s="23">
        <f>'L1-Country'!CN38</f>
        <v>12878</v>
      </c>
      <c r="BB9" s="23">
        <f>'L1-Country'!CO38</f>
        <v>13656</v>
      </c>
      <c r="BC9" s="23">
        <f>'L1-Country'!CP38</f>
        <v>14053</v>
      </c>
      <c r="BD9" s="23">
        <f>'L1-Country'!CQ38</f>
        <v>14412</v>
      </c>
      <c r="BE9" s="23">
        <f>'L1-Country'!CR38</f>
        <v>14974</v>
      </c>
      <c r="BF9" s="23">
        <f>'L1-Country'!CS38</f>
        <v>15453</v>
      </c>
      <c r="BG9" s="23">
        <f>'L1-Country'!CT38</f>
        <v>15810</v>
      </c>
      <c r="BH9" s="23">
        <f>'L1-Country'!CU38</f>
        <v>16128</v>
      </c>
      <c r="BI9" s="23">
        <f>'L1-Country'!CV38</f>
        <v>16323</v>
      </c>
      <c r="BJ9" s="23">
        <f>'L1-Country'!CW38</f>
        <v>16559</v>
      </c>
      <c r="BK9" s="23">
        <f>'L1-Country'!CX38</f>
        <v>16831</v>
      </c>
      <c r="BL9" s="23">
        <f>'L1-Country'!CY38</f>
        <v>17095</v>
      </c>
      <c r="BM9" s="23">
        <f>'L1-Country'!CZ38</f>
        <v>17324</v>
      </c>
      <c r="BN9" s="23">
        <f>'L1-Country'!DA38</f>
        <v>17537</v>
      </c>
      <c r="BO9" s="23">
        <f>'L1-Country'!DB38</f>
        <v>17756</v>
      </c>
      <c r="BP9" s="23">
        <f>'L1-Country'!DC38</f>
        <v>17999</v>
      </c>
      <c r="BQ9" s="23">
        <f>'L1-Country'!DD38</f>
        <v>18509</v>
      </c>
      <c r="BR9" s="23">
        <f>'L1-Country'!DE38</f>
        <v>18696</v>
      </c>
      <c r="BS9" s="23">
        <f>'L1-Country'!DF38</f>
        <v>18932</v>
      </c>
      <c r="BT9" s="23">
        <f>'L1-Country'!DG38</f>
        <v>19119</v>
      </c>
      <c r="BU9" s="23">
        <f>'L1-Country'!DH38</f>
        <v>19237</v>
      </c>
      <c r="BV9" s="23">
        <f>'L1-Country'!DI38</f>
        <v>19344</v>
      </c>
      <c r="BW9" s="23">
        <f>'L1-Country'!DJ38</f>
        <v>19449</v>
      </c>
      <c r="BX9" s="23">
        <f>'L1-Country'!DK38</f>
        <v>19606</v>
      </c>
      <c r="BY9" s="23">
        <f>'L1-Country'!DL38</f>
        <v>19776</v>
      </c>
      <c r="BZ9" s="23">
        <f>'L1-Country'!DM38</f>
        <v>19935</v>
      </c>
      <c r="CA9" s="23">
        <f>'L1-Country'!DN38</f>
        <v>20071</v>
      </c>
      <c r="CB9" s="23">
        <f>'L1-Country'!DO38</f>
        <v>20225</v>
      </c>
      <c r="CC9" s="23">
        <f>'L1-Country'!DP38</f>
        <v>20328</v>
      </c>
      <c r="CD9" s="23">
        <f>'L1-Country'!DQ38</f>
        <v>20414</v>
      </c>
      <c r="CE9" s="23">
        <f>'L1-Country'!DR38</f>
        <v>20510</v>
      </c>
      <c r="CF9" s="23">
        <f>'L1-Country'!DS38</f>
        <v>20637</v>
      </c>
      <c r="CG9" s="23">
        <f>'L1-Country'!DT38</f>
        <v>20816</v>
      </c>
      <c r="CH9" s="23">
        <f>'L1-Country'!DU38</f>
        <v>20982</v>
      </c>
      <c r="CI9" s="23">
        <f>'L1-Country'!DV38</f>
        <v>21092</v>
      </c>
      <c r="CJ9" s="23">
        <f>'L1-Country'!DW38</f>
        <v>21172</v>
      </c>
      <c r="CK9" s="23">
        <f>'L1-Country'!DX38</f>
        <v>21235</v>
      </c>
      <c r="CL9" s="23">
        <f>'L1-Country'!DY38</f>
        <v>21339</v>
      </c>
      <c r="CM9" s="23">
        <f>'L1-Country'!DZ38</f>
        <v>21405</v>
      </c>
      <c r="CN9" s="23">
        <f>'L1-Country'!EA38</f>
        <v>21467</v>
      </c>
      <c r="CO9" s="23">
        <f>'L1-Country'!EB38</f>
        <v>21545</v>
      </c>
      <c r="CP9" s="23">
        <f>'L1-Country'!EC38</f>
        <v>21597</v>
      </c>
      <c r="CQ9" s="23">
        <f>'L1-Country'!ED38</f>
        <v>21631</v>
      </c>
      <c r="CR9" s="23">
        <f>'L1-Country'!EE38</f>
        <v>21679</v>
      </c>
      <c r="CS9" s="23">
        <f>'L1-Country'!EF38</f>
        <v>21763</v>
      </c>
      <c r="CT9" s="23">
        <f>'L1-Country'!EG38</f>
        <v>21823</v>
      </c>
      <c r="CU9" s="23">
        <f>'L1-Country'!EH38</f>
        <v>21859</v>
      </c>
      <c r="CV9" s="23">
        <f>'L1-Country'!EI38</f>
        <v>21951</v>
      </c>
      <c r="CW9" s="23">
        <f>'L1-Country'!EJ38</f>
        <v>21997</v>
      </c>
      <c r="CX9" s="23">
        <f>'L1-Country'!EK38</f>
        <v>22013</v>
      </c>
      <c r="CY9" s="23">
        <f>'L1-Country'!EL38</f>
        <v>22090</v>
      </c>
      <c r="CZ9" s="23">
        <f>'L1-Country'!EM38</f>
        <v>22125</v>
      </c>
      <c r="DA9" s="23">
        <f>'L1-Country'!EN38</f>
        <v>22179</v>
      </c>
      <c r="DB9" s="23">
        <f>'L1-Country'!EO38</f>
        <v>22217</v>
      </c>
      <c r="DC9" s="23">
        <f>'L1-Country'!EP38</f>
        <v>22272</v>
      </c>
      <c r="DD9" s="23">
        <f>'L1-Country'!EQ38</f>
        <v>22308</v>
      </c>
      <c r="DE9" s="23">
        <f>'L1-Country'!ER38</f>
        <v>22354</v>
      </c>
      <c r="DF9" s="23">
        <f>'L1-Country'!ES38</f>
        <v>22377</v>
      </c>
      <c r="DG9" s="23">
        <f>'L1-Country'!ET38</f>
        <v>22403</v>
      </c>
      <c r="DH9" s="23">
        <f>'L1-Country'!EU38</f>
        <v>22464</v>
      </c>
      <c r="DI9" s="23">
        <f>'L1-Country'!EV38</f>
        <v>22499</v>
      </c>
      <c r="DJ9" s="23">
        <f>'L1-Country'!EW38</f>
        <v>22548</v>
      </c>
      <c r="DK9" s="23">
        <f>'L1-Country'!EX38</f>
        <v>22581</v>
      </c>
      <c r="DL9" s="23">
        <f>'L1-Country'!EY38</f>
        <v>22599</v>
      </c>
      <c r="DO9" s="331">
        <f t="shared" ca="1" si="2"/>
        <v>18</v>
      </c>
      <c r="DP9" s="231">
        <f t="shared" ca="1" si="3"/>
        <v>7.9713033080908732E-4</v>
      </c>
      <c r="DQ9" s="325">
        <f t="shared" ca="1" si="0"/>
        <v>0.20304527300452183</v>
      </c>
      <c r="DR9" s="329">
        <f t="shared" ca="1" si="4"/>
        <v>245</v>
      </c>
      <c r="DS9" s="231">
        <f t="shared" ca="1" si="5"/>
        <v>1.0960007157555695E-2</v>
      </c>
      <c r="DT9" s="325">
        <f t="shared" ca="1" si="1"/>
        <v>2.763671771450436</v>
      </c>
      <c r="DU9" s="334">
        <f t="shared" ca="1" si="6"/>
        <v>254.92334025717713</v>
      </c>
      <c r="DV9" s="156"/>
    </row>
    <row r="10" spans="1:128" x14ac:dyDescent="0.25">
      <c r="A10" s="23" t="str">
        <f>'L1-Country'!C39</f>
        <v>South West</v>
      </c>
      <c r="B10" s="254">
        <f>SUMIF('L3-UTLA'!$C:$C,$A10,'L3-UTLA'!$E:$E)</f>
        <v>5599735</v>
      </c>
      <c r="C10" s="45"/>
      <c r="D10" s="45"/>
      <c r="E10" s="45"/>
      <c r="F10" s="45"/>
      <c r="G10" s="45"/>
      <c r="H10" s="45"/>
      <c r="I10" s="45"/>
      <c r="J10" s="45"/>
      <c r="K10" s="23">
        <f>'L1-Country'!AX39</f>
        <v>38</v>
      </c>
      <c r="L10" s="23">
        <f>'L1-Country'!AY39</f>
        <v>41</v>
      </c>
      <c r="M10" s="23">
        <f>'L1-Country'!AZ39</f>
        <v>44</v>
      </c>
      <c r="N10" s="23">
        <f>'L1-Country'!BA39</f>
        <v>42</v>
      </c>
      <c r="O10" s="23">
        <f>'L1-Country'!BB39</f>
        <v>49</v>
      </c>
      <c r="P10" s="23">
        <f>'L1-Country'!BC39</f>
        <v>53</v>
      </c>
      <c r="Q10" s="23">
        <f>'L1-Country'!BD39</f>
        <v>61</v>
      </c>
      <c r="R10" s="23">
        <f>'L1-Country'!BE39</f>
        <v>77</v>
      </c>
      <c r="S10" s="23">
        <f>'L1-Country'!BF39</f>
        <v>95</v>
      </c>
      <c r="T10" s="23">
        <f>'L1-Country'!BG39</f>
        <v>117</v>
      </c>
      <c r="U10" s="23">
        <f>'L1-Country'!BH39</f>
        <v>140</v>
      </c>
      <c r="V10" s="23">
        <f>'L1-Country'!BI39</f>
        <v>169</v>
      </c>
      <c r="W10" s="23">
        <f>'L1-Country'!BJ39</f>
        <v>216</v>
      </c>
      <c r="X10" s="23">
        <f>'L1-Country'!BK39</f>
        <v>242</v>
      </c>
      <c r="Y10" s="23">
        <f>'L1-Country'!BL39</f>
        <v>278</v>
      </c>
      <c r="Z10" s="23">
        <f>'L1-Country'!BM39</f>
        <v>345</v>
      </c>
      <c r="AA10" s="23">
        <f>'L1-Country'!BN39</f>
        <v>397</v>
      </c>
      <c r="AB10" s="23">
        <f>'L1-Country'!BO39</f>
        <v>453</v>
      </c>
      <c r="AC10" s="23">
        <f>'L1-Country'!BP39</f>
        <v>534</v>
      </c>
      <c r="AD10" s="23">
        <f>'L1-Country'!BQ39</f>
        <v>649</v>
      </c>
      <c r="AE10" s="23">
        <f>'L1-Country'!BR39</f>
        <v>733</v>
      </c>
      <c r="AF10" s="23">
        <f>'L1-Country'!BS39</f>
        <v>818</v>
      </c>
      <c r="AG10" s="23">
        <f>'L1-Country'!BT39</f>
        <v>966</v>
      </c>
      <c r="AH10" s="23">
        <f>'L1-Country'!BU39</f>
        <v>1085</v>
      </c>
      <c r="AI10" s="23">
        <f>'L1-Country'!BV39</f>
        <v>1254</v>
      </c>
      <c r="AJ10" s="23">
        <f>'L1-Country'!BW39</f>
        <v>1386</v>
      </c>
      <c r="AK10" s="23">
        <f>'L1-Country'!BX39</f>
        <v>1536</v>
      </c>
      <c r="AL10" s="23">
        <f>'L1-Country'!BY39</f>
        <v>1827</v>
      </c>
      <c r="AM10" s="23">
        <f>'L1-Country'!BZ39</f>
        <v>1976</v>
      </c>
      <c r="AN10" s="23">
        <f>'L1-Country'!CA39</f>
        <v>2047</v>
      </c>
      <c r="AO10" s="23">
        <f>'L1-Country'!CB39</f>
        <v>2277</v>
      </c>
      <c r="AP10" s="23">
        <f>'L1-Country'!CC39</f>
        <v>2472</v>
      </c>
      <c r="AQ10" s="23">
        <f>'L1-Country'!CD39</f>
        <v>2747</v>
      </c>
      <c r="AR10" s="23">
        <f>'L1-Country'!CE39</f>
        <v>2963</v>
      </c>
      <c r="AS10" s="23">
        <f>'L1-Country'!CF39</f>
        <v>3193</v>
      </c>
      <c r="AT10" s="23">
        <f>'L1-Country'!CG39</f>
        <v>3392</v>
      </c>
      <c r="AU10" s="23">
        <f>'L1-Country'!CH39</f>
        <v>3578</v>
      </c>
      <c r="AV10" s="23">
        <f>'L1-Country'!CI39</f>
        <v>3774</v>
      </c>
      <c r="AW10" s="23">
        <f>'L1-Country'!CJ39</f>
        <v>3913</v>
      </c>
      <c r="AX10" s="23">
        <f>'L1-Country'!CK39</f>
        <v>4222</v>
      </c>
      <c r="AY10" s="23">
        <f>'L1-Country'!CL39</f>
        <v>4448</v>
      </c>
      <c r="AZ10" s="23">
        <f>'L1-Country'!CM39</f>
        <v>4669</v>
      </c>
      <c r="BA10" s="23">
        <f>'L1-Country'!CN39</f>
        <v>4861</v>
      </c>
      <c r="BB10" s="23">
        <f>'L1-Country'!CO39</f>
        <v>5045</v>
      </c>
      <c r="BC10" s="23">
        <f>'L1-Country'!CP39</f>
        <v>5229</v>
      </c>
      <c r="BD10" s="23">
        <f>'L1-Country'!CQ39</f>
        <v>5411</v>
      </c>
      <c r="BE10" s="23">
        <f>'L1-Country'!CR39</f>
        <v>5528</v>
      </c>
      <c r="BF10" s="23">
        <f>'L1-Country'!CS39</f>
        <v>5701</v>
      </c>
      <c r="BG10" s="23">
        <f>'L1-Country'!CT39</f>
        <v>5797</v>
      </c>
      <c r="BH10" s="23">
        <f>'L1-Country'!CU39</f>
        <v>5902</v>
      </c>
      <c r="BI10" s="23">
        <f>'L1-Country'!CV39</f>
        <v>5986</v>
      </c>
      <c r="BJ10" s="23">
        <f>'L1-Country'!CW39</f>
        <v>6056</v>
      </c>
      <c r="BK10" s="23">
        <f>'L1-Country'!CX39</f>
        <v>6177</v>
      </c>
      <c r="BL10" s="23">
        <f>'L1-Country'!CY39</f>
        <v>6304</v>
      </c>
      <c r="BM10" s="23">
        <f>'L1-Country'!CZ39</f>
        <v>6405</v>
      </c>
      <c r="BN10" s="23">
        <f>'L1-Country'!DA39</f>
        <v>6489</v>
      </c>
      <c r="BO10" s="23">
        <f>'L1-Country'!DB39</f>
        <v>6571</v>
      </c>
      <c r="BP10" s="23">
        <f>'L1-Country'!DC39</f>
        <v>6657</v>
      </c>
      <c r="BQ10" s="23">
        <f>'L1-Country'!DD39</f>
        <v>6726</v>
      </c>
      <c r="BR10" s="23">
        <f>'L1-Country'!DE39</f>
        <v>6825</v>
      </c>
      <c r="BS10" s="23">
        <f>'L1-Country'!DF39</f>
        <v>6907</v>
      </c>
      <c r="BT10" s="23">
        <f>'L1-Country'!DG39</f>
        <v>6974</v>
      </c>
      <c r="BU10" s="23">
        <f>'L1-Country'!DH39</f>
        <v>7006</v>
      </c>
      <c r="BV10" s="23">
        <f>'L1-Country'!DI39</f>
        <v>7044</v>
      </c>
      <c r="BW10" s="23">
        <f>'L1-Country'!DJ39</f>
        <v>7092</v>
      </c>
      <c r="BX10" s="23">
        <f>'L1-Country'!DK39</f>
        <v>7155</v>
      </c>
      <c r="BY10" s="23">
        <f>'L1-Country'!DL39</f>
        <v>7187</v>
      </c>
      <c r="BZ10" s="23">
        <f>'L1-Country'!DM39</f>
        <v>7227</v>
      </c>
      <c r="CA10" s="23">
        <f>'L1-Country'!DN39</f>
        <v>7266</v>
      </c>
      <c r="CB10" s="23">
        <f>'L1-Country'!DO39</f>
        <v>7294</v>
      </c>
      <c r="CC10" s="23">
        <f>'L1-Country'!DP39</f>
        <v>7315</v>
      </c>
      <c r="CD10" s="23">
        <f>'L1-Country'!DQ39</f>
        <v>7340</v>
      </c>
      <c r="CE10" s="23">
        <f>'L1-Country'!DR39</f>
        <v>7370</v>
      </c>
      <c r="CF10" s="23">
        <f>'L1-Country'!DS39</f>
        <v>7422</v>
      </c>
      <c r="CG10" s="23">
        <f>'L1-Country'!DT39</f>
        <v>7476</v>
      </c>
      <c r="CH10" s="23">
        <f>'L1-Country'!DU39</f>
        <v>7505</v>
      </c>
      <c r="CI10" s="23">
        <f>'L1-Country'!DV39</f>
        <v>7524</v>
      </c>
      <c r="CJ10" s="23">
        <f>'L1-Country'!DW39</f>
        <v>7539</v>
      </c>
      <c r="CK10" s="23">
        <f>'L1-Country'!DX39</f>
        <v>7553</v>
      </c>
      <c r="CL10" s="23">
        <f>'L1-Country'!DY39</f>
        <v>7577</v>
      </c>
      <c r="CM10" s="23">
        <f>'L1-Country'!DZ39</f>
        <v>7581</v>
      </c>
      <c r="CN10" s="23">
        <f>'L1-Country'!EA39</f>
        <v>7618</v>
      </c>
      <c r="CO10" s="23">
        <f>'L1-Country'!EB39</f>
        <v>7632</v>
      </c>
      <c r="CP10" s="23">
        <f>'L1-Country'!EC39</f>
        <v>7654</v>
      </c>
      <c r="CQ10" s="23">
        <f>'L1-Country'!ED39</f>
        <v>7667</v>
      </c>
      <c r="CR10" s="23">
        <f>'L1-Country'!EE39</f>
        <v>7680</v>
      </c>
      <c r="CS10" s="23">
        <f>'L1-Country'!EF39</f>
        <v>7744</v>
      </c>
      <c r="CT10" s="23">
        <f>'L1-Country'!EG39</f>
        <v>7766</v>
      </c>
      <c r="CU10" s="23">
        <f>'L1-Country'!EH39</f>
        <v>7809</v>
      </c>
      <c r="CV10" s="23">
        <f>'L1-Country'!EI39</f>
        <v>7818</v>
      </c>
      <c r="CW10" s="23">
        <f>'L1-Country'!EJ39</f>
        <v>7818</v>
      </c>
      <c r="CX10" s="23">
        <f>'L1-Country'!EK39</f>
        <v>7829</v>
      </c>
      <c r="CY10" s="23">
        <f>'L1-Country'!EL39</f>
        <v>7852</v>
      </c>
      <c r="CZ10" s="23">
        <f>'L1-Country'!EM39</f>
        <v>7853</v>
      </c>
      <c r="DA10" s="23">
        <f>'L1-Country'!EN39</f>
        <v>7858</v>
      </c>
      <c r="DB10" s="23">
        <f>'L1-Country'!EO39</f>
        <v>7864</v>
      </c>
      <c r="DC10" s="23">
        <f>'L1-Country'!EP39</f>
        <v>7876</v>
      </c>
      <c r="DD10" s="23">
        <f>'L1-Country'!EQ39</f>
        <v>7881</v>
      </c>
      <c r="DE10" s="23">
        <f>'L1-Country'!ER39</f>
        <v>7882</v>
      </c>
      <c r="DF10" s="23">
        <f>'L1-Country'!ES39</f>
        <v>7888</v>
      </c>
      <c r="DG10" s="23">
        <f>'L1-Country'!ET39</f>
        <v>7892</v>
      </c>
      <c r="DH10" s="23">
        <f>'L1-Country'!EU39</f>
        <v>7901</v>
      </c>
      <c r="DI10" s="23">
        <f>'L1-Country'!EV39</f>
        <v>7904</v>
      </c>
      <c r="DJ10" s="23">
        <f>'L1-Country'!EW39</f>
        <v>7909</v>
      </c>
      <c r="DK10" s="23">
        <f>'L1-Country'!EX39</f>
        <v>7917</v>
      </c>
      <c r="DL10" s="23">
        <f>'L1-Country'!EY39</f>
        <v>7920</v>
      </c>
      <c r="DO10" s="331">
        <f t="shared" ca="1" si="2"/>
        <v>3</v>
      </c>
      <c r="DP10" s="231">
        <f t="shared" ca="1" si="3"/>
        <v>3.7893141341417203E-4</v>
      </c>
      <c r="DQ10" s="325">
        <f t="shared" ca="1" si="0"/>
        <v>5.3573963767928307E-2</v>
      </c>
      <c r="DR10" s="329">
        <f t="shared" ca="1" si="4"/>
        <v>38</v>
      </c>
      <c r="DS10" s="231">
        <f t="shared" ca="1" si="5"/>
        <v>4.8211113930474499E-3</v>
      </c>
      <c r="DT10" s="325">
        <f t="shared" ca="1" si="1"/>
        <v>0.6786035410604252</v>
      </c>
      <c r="DU10" s="334">
        <f t="shared" ca="1" si="6"/>
        <v>141.43526434733073</v>
      </c>
      <c r="DV10" s="156"/>
    </row>
    <row r="11" spans="1:128" x14ac:dyDescent="0.25">
      <c r="A11" s="23" t="str">
        <f>'L1-Country'!C40</f>
        <v>East of England</v>
      </c>
      <c r="B11" s="254">
        <f>SUMIF('L3-UTLA'!$C:$C,$A11,'L3-UTLA'!$E:$E)</f>
        <v>6469821</v>
      </c>
      <c r="C11" s="45"/>
      <c r="D11" s="45"/>
      <c r="E11" s="45"/>
      <c r="F11" s="45"/>
      <c r="G11" s="45"/>
      <c r="H11" s="45"/>
      <c r="I11" s="45"/>
      <c r="J11" s="45"/>
      <c r="K11" s="23">
        <f>'L1-Country'!AX40</f>
        <v>24</v>
      </c>
      <c r="L11" s="23">
        <f>'L1-Country'!AY40</f>
        <v>29</v>
      </c>
      <c r="M11" s="23">
        <f>'L1-Country'!AZ40</f>
        <v>32</v>
      </c>
      <c r="N11" s="23">
        <f>'L1-Country'!BA40</f>
        <v>32</v>
      </c>
      <c r="O11" s="23">
        <f>'L1-Country'!BB40</f>
        <v>39</v>
      </c>
      <c r="P11" s="23">
        <f>'L1-Country'!BC40</f>
        <v>43</v>
      </c>
      <c r="Q11" s="23">
        <f>'L1-Country'!BD40</f>
        <v>71</v>
      </c>
      <c r="R11" s="23">
        <f>'L1-Country'!BE40</f>
        <v>81</v>
      </c>
      <c r="S11" s="23">
        <f>'L1-Country'!BF40</f>
        <v>93</v>
      </c>
      <c r="T11" s="23">
        <f>'L1-Country'!BG40</f>
        <v>128</v>
      </c>
      <c r="U11" s="23">
        <f>'L1-Country'!BH40</f>
        <v>147</v>
      </c>
      <c r="V11" s="23">
        <f>'L1-Country'!BI40</f>
        <v>183</v>
      </c>
      <c r="W11" s="23">
        <f>'L1-Country'!BJ40</f>
        <v>221</v>
      </c>
      <c r="X11" s="23">
        <f>'L1-Country'!BK40</f>
        <v>274</v>
      </c>
      <c r="Y11" s="23">
        <f>'L1-Country'!BL40</f>
        <v>351</v>
      </c>
      <c r="Z11" s="23">
        <f>'L1-Country'!BM40</f>
        <v>429</v>
      </c>
      <c r="AA11" s="23">
        <f>'L1-Country'!BN40</f>
        <v>480</v>
      </c>
      <c r="AB11" s="23">
        <f>'L1-Country'!BO40</f>
        <v>592</v>
      </c>
      <c r="AC11" s="23">
        <f>'L1-Country'!BP40</f>
        <v>796</v>
      </c>
      <c r="AD11" s="23">
        <f>'L1-Country'!BQ40</f>
        <v>1001</v>
      </c>
      <c r="AE11" s="23">
        <f>'L1-Country'!BR40</f>
        <v>1139</v>
      </c>
      <c r="AF11" s="23">
        <f>'L1-Country'!BS40</f>
        <v>1339</v>
      </c>
      <c r="AG11" s="23">
        <f>'L1-Country'!BT40</f>
        <v>1632</v>
      </c>
      <c r="AH11" s="23">
        <f>'L1-Country'!BU40</f>
        <v>1841</v>
      </c>
      <c r="AI11" s="23">
        <f>'L1-Country'!BV40</f>
        <v>2233</v>
      </c>
      <c r="AJ11" s="23">
        <f>'L1-Country'!BW40</f>
        <v>2384</v>
      </c>
      <c r="AK11" s="23">
        <f>'L1-Country'!BX40</f>
        <v>2613</v>
      </c>
      <c r="AL11" s="23">
        <f>'L1-Country'!BY40</f>
        <v>3150</v>
      </c>
      <c r="AM11" s="23">
        <f>'L1-Country'!BZ40</f>
        <v>3402</v>
      </c>
      <c r="AN11" s="23">
        <f>'L1-Country'!CA40</f>
        <v>3707</v>
      </c>
      <c r="AO11" s="23">
        <f>'L1-Country'!CB40</f>
        <v>4165</v>
      </c>
      <c r="AP11" s="23">
        <f>'L1-Country'!CC40</f>
        <v>4438</v>
      </c>
      <c r="AQ11" s="23">
        <f>'L1-Country'!CD40</f>
        <v>4872</v>
      </c>
      <c r="AR11" s="23">
        <f>'L1-Country'!CE40</f>
        <v>5302</v>
      </c>
      <c r="AS11" s="23">
        <f>'L1-Country'!CF40</f>
        <v>5651</v>
      </c>
      <c r="AT11" s="23">
        <f>'L1-Country'!CG40</f>
        <v>6002</v>
      </c>
      <c r="AU11" s="23">
        <f>'L1-Country'!CH40</f>
        <v>6089</v>
      </c>
      <c r="AV11" s="23">
        <f>'L1-Country'!CI40</f>
        <v>6232</v>
      </c>
      <c r="AW11" s="23">
        <f>'L1-Country'!CJ40</f>
        <v>6499</v>
      </c>
      <c r="AX11" s="23">
        <f>'L1-Country'!CK40</f>
        <v>6859</v>
      </c>
      <c r="AY11" s="23">
        <f>'L1-Country'!CL40</f>
        <v>7203</v>
      </c>
      <c r="AZ11" s="23">
        <f>'L1-Country'!CM40</f>
        <v>7476</v>
      </c>
      <c r="BA11" s="23">
        <f>'L1-Country'!CN40</f>
        <v>7732</v>
      </c>
      <c r="BB11" s="23">
        <f>'L1-Country'!CO40</f>
        <v>7967</v>
      </c>
      <c r="BC11" s="23">
        <f>'L1-Country'!CP40</f>
        <v>8218</v>
      </c>
      <c r="BD11" s="23">
        <f>'L1-Country'!CQ40</f>
        <v>8654</v>
      </c>
      <c r="BE11" s="23">
        <f>'L1-Country'!CR40</f>
        <v>8878</v>
      </c>
      <c r="BF11" s="23">
        <f>'L1-Country'!CS40</f>
        <v>9175</v>
      </c>
      <c r="BG11" s="23">
        <f>'L1-Country'!CT40</f>
        <v>9325</v>
      </c>
      <c r="BH11" s="23">
        <f>'L1-Country'!CU40</f>
        <v>9569</v>
      </c>
      <c r="BI11" s="23">
        <f>'L1-Country'!CV40</f>
        <v>9907</v>
      </c>
      <c r="BJ11" s="23">
        <f>'L1-Country'!CW40</f>
        <v>10035</v>
      </c>
      <c r="BK11" s="23">
        <f>'L1-Country'!CX40</f>
        <v>10274</v>
      </c>
      <c r="BL11" s="23">
        <f>'L1-Country'!CY40</f>
        <v>10512</v>
      </c>
      <c r="BM11" s="23">
        <f>'L1-Country'!CZ40</f>
        <v>10785</v>
      </c>
      <c r="BN11" s="23">
        <f>'L1-Country'!DA40</f>
        <v>10943</v>
      </c>
      <c r="BO11" s="23">
        <f>'L1-Country'!DB40</f>
        <v>11077</v>
      </c>
      <c r="BP11" s="23">
        <f>'L1-Country'!DC40</f>
        <v>11239</v>
      </c>
      <c r="BQ11" s="23">
        <f>'L1-Country'!DD40</f>
        <v>11390</v>
      </c>
      <c r="BR11" s="23">
        <f>'L1-Country'!DE40</f>
        <v>11632</v>
      </c>
      <c r="BS11" s="23">
        <f>'L1-Country'!DF40</f>
        <v>11856</v>
      </c>
      <c r="BT11" s="23">
        <f>'L1-Country'!DG40</f>
        <v>12076</v>
      </c>
      <c r="BU11" s="23">
        <f>'L1-Country'!DH40</f>
        <v>12201</v>
      </c>
      <c r="BV11" s="23">
        <f>'L1-Country'!DI40</f>
        <v>12295</v>
      </c>
      <c r="BW11" s="23">
        <f>'L1-Country'!DJ40</f>
        <v>12376</v>
      </c>
      <c r="BX11" s="23">
        <f>'L1-Country'!DK40</f>
        <v>12564</v>
      </c>
      <c r="BY11" s="23">
        <f>'L1-Country'!DL40</f>
        <v>12716</v>
      </c>
      <c r="BZ11" s="23">
        <f>'L1-Country'!DM40</f>
        <v>12871</v>
      </c>
      <c r="CA11" s="23">
        <f>'L1-Country'!DN40</f>
        <v>12972</v>
      </c>
      <c r="CB11" s="23">
        <f>'L1-Country'!DO40</f>
        <v>13032</v>
      </c>
      <c r="CC11" s="23">
        <f>'L1-Country'!DP40</f>
        <v>13129</v>
      </c>
      <c r="CD11" s="23">
        <f>'L1-Country'!DQ40</f>
        <v>13173</v>
      </c>
      <c r="CE11" s="23">
        <f>'L1-Country'!DR40</f>
        <v>13311</v>
      </c>
      <c r="CF11" s="23">
        <f>'L1-Country'!DS40</f>
        <v>13394</v>
      </c>
      <c r="CG11" s="23">
        <f>'L1-Country'!DT40</f>
        <v>13558</v>
      </c>
      <c r="CH11" s="23">
        <f>'L1-Country'!DU40</f>
        <v>13677</v>
      </c>
      <c r="CI11" s="23">
        <f>'L1-Country'!DV40</f>
        <v>13719</v>
      </c>
      <c r="CJ11" s="23">
        <f>'L1-Country'!DW40</f>
        <v>13754</v>
      </c>
      <c r="CK11" s="23">
        <f>'L1-Country'!DX40</f>
        <v>13819</v>
      </c>
      <c r="CL11" s="23">
        <f>'L1-Country'!DY40</f>
        <v>13944</v>
      </c>
      <c r="CM11" s="23">
        <f>'L1-Country'!DZ40</f>
        <v>14029</v>
      </c>
      <c r="CN11" s="23">
        <f>'L1-Country'!EA40</f>
        <v>14114</v>
      </c>
      <c r="CO11" s="23">
        <f>'L1-Country'!EB40</f>
        <v>14170</v>
      </c>
      <c r="CP11" s="23">
        <f>'L1-Country'!EC40</f>
        <v>14202</v>
      </c>
      <c r="CQ11" s="23">
        <f>'L1-Country'!ED40</f>
        <v>14218</v>
      </c>
      <c r="CR11" s="23">
        <f>'L1-Country'!EE40</f>
        <v>14279</v>
      </c>
      <c r="CS11" s="23">
        <f>'L1-Country'!EF40</f>
        <v>14309</v>
      </c>
      <c r="CT11" s="23">
        <f>'L1-Country'!EG40</f>
        <v>14351</v>
      </c>
      <c r="CU11" s="23">
        <f>'L1-Country'!EH40</f>
        <v>14473</v>
      </c>
      <c r="CV11" s="23">
        <f>'L1-Country'!EI40</f>
        <v>14507</v>
      </c>
      <c r="CW11" s="23">
        <f>'L1-Country'!EJ40</f>
        <v>14524</v>
      </c>
      <c r="CX11" s="23">
        <f>'L1-Country'!EK40</f>
        <v>14529</v>
      </c>
      <c r="CY11" s="23">
        <f>'L1-Country'!EL40</f>
        <v>14712</v>
      </c>
      <c r="CZ11" s="23">
        <f>'L1-Country'!EM40</f>
        <v>14601</v>
      </c>
      <c r="DA11" s="23">
        <f>'L1-Country'!EN40</f>
        <v>14634</v>
      </c>
      <c r="DB11" s="23">
        <f>'L1-Country'!EO40</f>
        <v>14675</v>
      </c>
      <c r="DC11" s="23">
        <f>'L1-Country'!EP40</f>
        <v>14715</v>
      </c>
      <c r="DD11" s="23">
        <f>'L1-Country'!EQ40</f>
        <v>14747</v>
      </c>
      <c r="DE11" s="23">
        <f>'L1-Country'!ER40</f>
        <v>14751</v>
      </c>
      <c r="DF11" s="23">
        <f>'L1-Country'!ES40</f>
        <v>14805</v>
      </c>
      <c r="DG11" s="23">
        <f>'L1-Country'!ET40</f>
        <v>14837</v>
      </c>
      <c r="DH11" s="23">
        <f>'L1-Country'!EU40</f>
        <v>14881</v>
      </c>
      <c r="DI11" s="23">
        <f>'L1-Country'!EV40</f>
        <v>14963</v>
      </c>
      <c r="DJ11" s="23">
        <f>'L1-Country'!EW40</f>
        <v>15024</v>
      </c>
      <c r="DK11" s="23">
        <f>'L1-Country'!EX40</f>
        <v>15066</v>
      </c>
      <c r="DL11" s="23">
        <f>'L1-Country'!EY40</f>
        <v>15086</v>
      </c>
      <c r="DO11" s="331">
        <f t="shared" ca="1" si="2"/>
        <v>20</v>
      </c>
      <c r="DP11" s="231">
        <f t="shared" ca="1" si="3"/>
        <v>1.3274923669188902E-3</v>
      </c>
      <c r="DQ11" s="325">
        <f t="shared" ca="1" si="0"/>
        <v>0.30912756318915158</v>
      </c>
      <c r="DR11" s="329">
        <f t="shared" ca="1" si="4"/>
        <v>335</v>
      </c>
      <c r="DS11" s="231">
        <f t="shared" ca="1" si="5"/>
        <v>2.2710324723747542E-2</v>
      </c>
      <c r="DT11" s="325">
        <f t="shared" ca="1" si="1"/>
        <v>5.1778866834182891</v>
      </c>
      <c r="DU11" s="334">
        <f t="shared" ca="1" si="6"/>
        <v>233.17492091357704</v>
      </c>
      <c r="DV11" s="156"/>
    </row>
    <row r="12" spans="1:128" x14ac:dyDescent="0.25">
      <c r="A12" s="23" t="str">
        <f>'L1-Country'!C41</f>
        <v>Midlands</v>
      </c>
      <c r="B12" s="254">
        <f>SUMIF('L3-UTLA'!$C:$C,$A12,'L3-UTLA'!$E:$E)</f>
        <v>11036732</v>
      </c>
      <c r="C12" s="45"/>
      <c r="D12" s="45"/>
      <c r="E12" s="45"/>
      <c r="F12" s="45"/>
      <c r="G12" s="45"/>
      <c r="H12" s="45"/>
      <c r="I12" s="45"/>
      <c r="J12" s="45"/>
      <c r="K12" s="23">
        <f>'L1-Country'!AX41</f>
        <v>31</v>
      </c>
      <c r="L12" s="23">
        <f>'L1-Country'!AY41</f>
        <v>36</v>
      </c>
      <c r="M12" s="23">
        <f>'L1-Country'!AZ41</f>
        <v>42</v>
      </c>
      <c r="N12" s="23">
        <f>'L1-Country'!BA41</f>
        <v>44</v>
      </c>
      <c r="O12" s="23">
        <f>'L1-Country'!BB41</f>
        <v>59</v>
      </c>
      <c r="P12" s="23">
        <f>'L1-Country'!BC41</f>
        <v>75</v>
      </c>
      <c r="Q12" s="23">
        <f>'L1-Country'!BD41</f>
        <v>94</v>
      </c>
      <c r="R12" s="23">
        <f>'L1-Country'!BE41</f>
        <v>129</v>
      </c>
      <c r="S12" s="23">
        <f>'L1-Country'!BF41</f>
        <v>140</v>
      </c>
      <c r="T12" s="23">
        <f>'L1-Country'!BG41</f>
        <v>234</v>
      </c>
      <c r="U12" s="23">
        <f>'L1-Country'!BH41</f>
        <v>282</v>
      </c>
      <c r="V12" s="23">
        <f>'L1-Country'!BI41</f>
        <v>389</v>
      </c>
      <c r="W12" s="23">
        <f>'L1-Country'!BJ41</f>
        <v>491</v>
      </c>
      <c r="X12" s="23">
        <f>'L1-Country'!BK41</f>
        <v>624</v>
      </c>
      <c r="Y12" s="23">
        <f>'L1-Country'!BL41</f>
        <v>808</v>
      </c>
      <c r="Z12" s="23">
        <f>'L1-Country'!BM41</f>
        <v>1074</v>
      </c>
      <c r="AA12" s="23">
        <f>'L1-Country'!BN41</f>
        <v>1296</v>
      </c>
      <c r="AB12" s="23">
        <f>'L1-Country'!BO41</f>
        <v>1636</v>
      </c>
      <c r="AC12" s="23">
        <f>'L1-Country'!BP41</f>
        <v>2090</v>
      </c>
      <c r="AD12" s="23">
        <f>'L1-Country'!BQ41</f>
        <v>2438</v>
      </c>
      <c r="AE12" s="23">
        <f>'L1-Country'!BR41</f>
        <v>2824</v>
      </c>
      <c r="AF12" s="23">
        <f>'L1-Country'!BS41</f>
        <v>3188</v>
      </c>
      <c r="AG12" s="23">
        <f>'L1-Country'!BT41</f>
        <v>3570</v>
      </c>
      <c r="AH12" s="23">
        <f>'L1-Country'!BU41</f>
        <v>4139</v>
      </c>
      <c r="AI12" s="23">
        <f>'L1-Country'!BV41</f>
        <v>4694</v>
      </c>
      <c r="AJ12" s="23">
        <f>'L1-Country'!BW41</f>
        <v>5537</v>
      </c>
      <c r="AK12" s="23">
        <f>'L1-Country'!BX41</f>
        <v>6127</v>
      </c>
      <c r="AL12" s="23">
        <f>'L1-Country'!BY41</f>
        <v>6913</v>
      </c>
      <c r="AM12" s="23">
        <f>'L1-Country'!BZ41</f>
        <v>7385</v>
      </c>
      <c r="AN12" s="23">
        <f>'L1-Country'!CA41</f>
        <v>7806</v>
      </c>
      <c r="AO12" s="23">
        <f>'L1-Country'!CB41</f>
        <v>8589</v>
      </c>
      <c r="AP12" s="23">
        <f>'L1-Country'!CC41</f>
        <v>9063</v>
      </c>
      <c r="AQ12" s="23">
        <f>'L1-Country'!CD41</f>
        <v>9704</v>
      </c>
      <c r="AR12" s="23">
        <f>'L1-Country'!CE41</f>
        <v>10368</v>
      </c>
      <c r="AS12" s="23">
        <f>'L1-Country'!CF41</f>
        <v>10819</v>
      </c>
      <c r="AT12" s="23">
        <f>'L1-Country'!CG41</f>
        <v>11368</v>
      </c>
      <c r="AU12" s="23">
        <f>'L1-Country'!CH41</f>
        <v>11987</v>
      </c>
      <c r="AV12" s="23">
        <f>'L1-Country'!CI41</f>
        <v>12396</v>
      </c>
      <c r="AW12" s="23">
        <f>'L1-Country'!CJ41</f>
        <v>12956</v>
      </c>
      <c r="AX12" s="23">
        <f>'L1-Country'!CK41</f>
        <v>13498</v>
      </c>
      <c r="AY12" s="23">
        <f>'L1-Country'!CL41</f>
        <v>13963</v>
      </c>
      <c r="AZ12" s="23">
        <f>'L1-Country'!CM41</f>
        <v>14581</v>
      </c>
      <c r="BA12" s="23">
        <f>'L1-Country'!CN41</f>
        <v>15038</v>
      </c>
      <c r="BB12" s="23">
        <f>'L1-Country'!CO41</f>
        <v>15488</v>
      </c>
      <c r="BC12" s="23">
        <f>'L1-Country'!CP41</f>
        <v>16093</v>
      </c>
      <c r="BD12" s="23">
        <f>'L1-Country'!CQ41</f>
        <v>16663</v>
      </c>
      <c r="BE12" s="23">
        <f>'L1-Country'!CR41</f>
        <v>17113</v>
      </c>
      <c r="BF12" s="23">
        <f>'L1-Country'!CS41</f>
        <v>17582</v>
      </c>
      <c r="BG12" s="23">
        <f>'L1-Country'!CT41</f>
        <v>17975</v>
      </c>
      <c r="BH12" s="23">
        <f>'L1-Country'!CU41</f>
        <v>18359</v>
      </c>
      <c r="BI12" s="23">
        <f>'L1-Country'!CV41</f>
        <v>18804</v>
      </c>
      <c r="BJ12" s="23">
        <f>'L1-Country'!CW41</f>
        <v>19123</v>
      </c>
      <c r="BK12" s="23">
        <f>'L1-Country'!CX41</f>
        <v>19615</v>
      </c>
      <c r="BL12" s="23">
        <f>'L1-Country'!CY41</f>
        <v>20042</v>
      </c>
      <c r="BM12" s="23">
        <f>'L1-Country'!CZ41</f>
        <v>20406</v>
      </c>
      <c r="BN12" s="23">
        <f>'L1-Country'!DA41</f>
        <v>20652</v>
      </c>
      <c r="BO12" s="23">
        <f>'L1-Country'!DB41</f>
        <v>20931</v>
      </c>
      <c r="BP12" s="23">
        <f>'L1-Country'!DC41</f>
        <v>21226</v>
      </c>
      <c r="BQ12" s="23">
        <f>'L1-Country'!DD41</f>
        <v>21443</v>
      </c>
      <c r="BR12" s="23">
        <f>'L1-Country'!DE41</f>
        <v>21743</v>
      </c>
      <c r="BS12" s="23">
        <f>'L1-Country'!DF41</f>
        <v>22045</v>
      </c>
      <c r="BT12" s="23">
        <f>'L1-Country'!DG41</f>
        <v>22277</v>
      </c>
      <c r="BU12" s="23">
        <f>'L1-Country'!DH41</f>
        <v>22502</v>
      </c>
      <c r="BV12" s="23">
        <f>'L1-Country'!DI41</f>
        <v>22688</v>
      </c>
      <c r="BW12" s="23">
        <f>'L1-Country'!DJ41</f>
        <v>22982</v>
      </c>
      <c r="BX12" s="23">
        <f>'L1-Country'!DK41</f>
        <v>23190</v>
      </c>
      <c r="BY12" s="23">
        <f>'L1-Country'!DL41</f>
        <v>23438</v>
      </c>
      <c r="BZ12" s="23">
        <f>'L1-Country'!DM41</f>
        <v>23658</v>
      </c>
      <c r="CA12" s="23">
        <f>'L1-Country'!DN41</f>
        <v>23858</v>
      </c>
      <c r="CB12" s="23">
        <f>'L1-Country'!DO41</f>
        <v>24016</v>
      </c>
      <c r="CC12" s="23">
        <f>'L1-Country'!DP41</f>
        <v>24250</v>
      </c>
      <c r="CD12" s="23">
        <f>'L1-Country'!DQ41</f>
        <v>24431</v>
      </c>
      <c r="CE12" s="23">
        <f>'L1-Country'!DR41</f>
        <v>24637</v>
      </c>
      <c r="CF12" s="23">
        <f>'L1-Country'!DS41</f>
        <v>24827</v>
      </c>
      <c r="CG12" s="23">
        <f>'L1-Country'!DT41</f>
        <v>25053</v>
      </c>
      <c r="CH12" s="23">
        <f>'L1-Country'!DU41</f>
        <v>25225</v>
      </c>
      <c r="CI12" s="23">
        <f>'L1-Country'!DV41</f>
        <v>25366</v>
      </c>
      <c r="CJ12" s="23">
        <f>'L1-Country'!DW41</f>
        <v>25464</v>
      </c>
      <c r="CK12" s="23">
        <f>'L1-Country'!DX41</f>
        <v>25548</v>
      </c>
      <c r="CL12" s="23">
        <f>'L1-Country'!DY41</f>
        <v>25646</v>
      </c>
      <c r="CM12" s="23">
        <f>'L1-Country'!DZ41</f>
        <v>25790</v>
      </c>
      <c r="CN12" s="23">
        <f>'L1-Country'!EA41</f>
        <v>25935</v>
      </c>
      <c r="CO12" s="23">
        <f>'L1-Country'!EB41</f>
        <v>25385</v>
      </c>
      <c r="CP12" s="23">
        <f>'L1-Country'!EC41</f>
        <v>25317</v>
      </c>
      <c r="CQ12" s="23">
        <f>'L1-Country'!ED41</f>
        <v>25380</v>
      </c>
      <c r="CR12" s="23">
        <f>'L1-Country'!EE41</f>
        <v>25494</v>
      </c>
      <c r="CS12" s="23">
        <f>'L1-Country'!EF41</f>
        <v>25562</v>
      </c>
      <c r="CT12" s="23">
        <f>'L1-Country'!EG41</f>
        <v>25655</v>
      </c>
      <c r="CU12" s="23">
        <f>'L1-Country'!EH41</f>
        <v>25712</v>
      </c>
      <c r="CV12" s="23">
        <f>'L1-Country'!EI41</f>
        <v>25794</v>
      </c>
      <c r="CW12" s="23">
        <f>'L1-Country'!EJ41</f>
        <v>25847</v>
      </c>
      <c r="CX12" s="23">
        <f>'L1-Country'!EK41</f>
        <v>25860</v>
      </c>
      <c r="CY12" s="23">
        <f>'L1-Country'!EL41</f>
        <v>25981</v>
      </c>
      <c r="CZ12" s="23">
        <f>'L1-Country'!EM41</f>
        <v>26005</v>
      </c>
      <c r="DA12" s="23">
        <f>'L1-Country'!EN41</f>
        <v>26083</v>
      </c>
      <c r="DB12" s="23">
        <f>'L1-Country'!EO41</f>
        <v>26156</v>
      </c>
      <c r="DC12" s="23">
        <f>'L1-Country'!EP41</f>
        <v>26232</v>
      </c>
      <c r="DD12" s="23">
        <f>'L1-Country'!EQ41</f>
        <v>26301</v>
      </c>
      <c r="DE12" s="23">
        <f>'L1-Country'!ER41</f>
        <v>26346</v>
      </c>
      <c r="DF12" s="23">
        <f>'L1-Country'!ES41</f>
        <v>26415</v>
      </c>
      <c r="DG12" s="23">
        <f>'L1-Country'!ET41</f>
        <v>26470</v>
      </c>
      <c r="DH12" s="23">
        <f>'L1-Country'!EU41</f>
        <v>26516</v>
      </c>
      <c r="DI12" s="23">
        <f>'L1-Country'!EV41</f>
        <v>26605</v>
      </c>
      <c r="DJ12" s="23">
        <f>'L1-Country'!EW41</f>
        <v>26660</v>
      </c>
      <c r="DK12" s="23">
        <f>'L1-Country'!EX41</f>
        <v>26692</v>
      </c>
      <c r="DL12" s="23">
        <f>'L1-Country'!EY41</f>
        <v>26721</v>
      </c>
      <c r="DO12" s="331">
        <f t="shared" ca="1" si="2"/>
        <v>29</v>
      </c>
      <c r="DP12" s="231">
        <f t="shared" ca="1" si="3"/>
        <v>1.0864678555372396E-3</v>
      </c>
      <c r="DQ12" s="325">
        <f t="shared" ca="1" si="0"/>
        <v>0.26275893987459331</v>
      </c>
      <c r="DR12" s="329">
        <f t="shared" ca="1" si="4"/>
        <v>375</v>
      </c>
      <c r="DS12" s="231">
        <f t="shared" ca="1" si="5"/>
        <v>1.423365975859713E-2</v>
      </c>
      <c r="DT12" s="325">
        <f t="shared" ca="1" si="1"/>
        <v>3.3977449121714653</v>
      </c>
      <c r="DU12" s="334">
        <f t="shared" ca="1" si="6"/>
        <v>242.10971146168993</v>
      </c>
      <c r="DV12" s="156"/>
    </row>
    <row r="13" spans="1:128" x14ac:dyDescent="0.25">
      <c r="A13" s="23" t="str">
        <f>'L1-Country'!C42</f>
        <v>North East and Yorkshire</v>
      </c>
      <c r="B13" s="254">
        <f>SUMIF('L3-UTLA'!$C:$C,$A13,'L3-UTLA'!$E:$E)</f>
        <v>7805698</v>
      </c>
      <c r="C13" s="45"/>
      <c r="D13" s="45"/>
      <c r="E13" s="45"/>
      <c r="F13" s="45"/>
      <c r="G13" s="45"/>
      <c r="H13" s="45"/>
      <c r="I13" s="45"/>
      <c r="J13" s="45"/>
      <c r="K13" s="23">
        <f>'L1-Country'!AX42</f>
        <v>22</v>
      </c>
      <c r="L13" s="23">
        <f>'L1-Country'!AY42</f>
        <v>24</v>
      </c>
      <c r="M13" s="23">
        <f>'L1-Country'!AZ42</f>
        <v>32</v>
      </c>
      <c r="N13" s="23">
        <f>'L1-Country'!BA42</f>
        <v>44</v>
      </c>
      <c r="O13" s="23">
        <f>'L1-Country'!BB42</f>
        <v>49</v>
      </c>
      <c r="P13" s="23">
        <f>'L1-Country'!BC42</f>
        <v>67</v>
      </c>
      <c r="Q13" s="23">
        <f>'L1-Country'!BD42</f>
        <v>91</v>
      </c>
      <c r="R13" s="23">
        <f>'L1-Country'!BE42</f>
        <v>86</v>
      </c>
      <c r="S13" s="23">
        <f>'L1-Country'!BF42</f>
        <v>74</v>
      </c>
      <c r="T13" s="23">
        <f>'L1-Country'!BG42</f>
        <v>168</v>
      </c>
      <c r="U13" s="23">
        <f>'L1-Country'!BH42</f>
        <v>194</v>
      </c>
      <c r="V13" s="23">
        <f>'L1-Country'!BI42</f>
        <v>233</v>
      </c>
      <c r="W13" s="23">
        <f>'L1-Country'!BJ42</f>
        <v>298</v>
      </c>
      <c r="X13" s="23">
        <f>'L1-Country'!BK42</f>
        <v>368</v>
      </c>
      <c r="Y13" s="23">
        <f>'L1-Country'!BL42</f>
        <v>446</v>
      </c>
      <c r="Z13" s="23">
        <f>'L1-Country'!BM42</f>
        <v>542</v>
      </c>
      <c r="AA13" s="23">
        <f>'L1-Country'!BN42</f>
        <v>698</v>
      </c>
      <c r="AB13" s="23">
        <f>'L1-Country'!BO42</f>
        <v>891</v>
      </c>
      <c r="AC13" s="23">
        <f>'L1-Country'!BP42</f>
        <v>1222</v>
      </c>
      <c r="AD13" s="23">
        <f>'L1-Country'!BQ42</f>
        <v>1497</v>
      </c>
      <c r="AE13" s="23">
        <f>'L1-Country'!BR42</f>
        <v>1792</v>
      </c>
      <c r="AF13" s="23">
        <f>'L1-Country'!BS42</f>
        <v>2087</v>
      </c>
      <c r="AG13" s="23">
        <f>'L1-Country'!BT42</f>
        <v>2348</v>
      </c>
      <c r="AH13" s="23">
        <f>'L1-Country'!BU42</f>
        <v>2829</v>
      </c>
      <c r="AI13" s="23">
        <f>'L1-Country'!BV42</f>
        <v>3269</v>
      </c>
      <c r="AJ13" s="23">
        <f>'L1-Country'!BW42</f>
        <v>3823</v>
      </c>
      <c r="AK13" s="23">
        <f>'L1-Country'!BX42</f>
        <v>4092</v>
      </c>
      <c r="AL13" s="23">
        <f>'L1-Country'!BY42</f>
        <v>4969</v>
      </c>
      <c r="AM13" s="23">
        <f>'L1-Country'!BZ42</f>
        <v>5422</v>
      </c>
      <c r="AN13" s="23">
        <f>'L1-Country'!CA42</f>
        <v>5583</v>
      </c>
      <c r="AO13" s="23">
        <f>'L1-Country'!CB42</f>
        <v>6501</v>
      </c>
      <c r="AP13" s="23">
        <f>'L1-Country'!CC42</f>
        <v>7061</v>
      </c>
      <c r="AQ13" s="23">
        <f>'L1-Country'!CD42</f>
        <v>7703</v>
      </c>
      <c r="AR13" s="23">
        <f>'L1-Country'!CE42</f>
        <v>8181</v>
      </c>
      <c r="AS13" s="23">
        <f>'L1-Country'!CF42</f>
        <v>8691</v>
      </c>
      <c r="AT13" s="23">
        <f>'L1-Country'!CG42</f>
        <v>9059</v>
      </c>
      <c r="AU13" s="23">
        <f>'L1-Country'!CH42</f>
        <v>9686</v>
      </c>
      <c r="AV13" s="23">
        <f>'L1-Country'!CI42</f>
        <v>10210</v>
      </c>
      <c r="AW13" s="23">
        <f>'L1-Country'!CJ42</f>
        <v>10633</v>
      </c>
      <c r="AX13" s="23">
        <f>'L1-Country'!CK42</f>
        <v>11211</v>
      </c>
      <c r="AY13" s="23">
        <f>'L1-Country'!CL42</f>
        <v>11739</v>
      </c>
      <c r="AZ13" s="23">
        <f>'L1-Country'!CM42</f>
        <v>12276</v>
      </c>
      <c r="BA13" s="23">
        <f>'L1-Country'!CN42</f>
        <v>12642</v>
      </c>
      <c r="BB13" s="23">
        <f>'L1-Country'!CO42</f>
        <v>13057</v>
      </c>
      <c r="BC13" s="23">
        <f>'L1-Country'!CP42</f>
        <v>13777</v>
      </c>
      <c r="BD13" s="23">
        <f>'L1-Country'!CQ42</f>
        <v>14246</v>
      </c>
      <c r="BE13" s="23">
        <f>'L1-Country'!CR42</f>
        <v>14872</v>
      </c>
      <c r="BF13" s="23">
        <f>'L1-Country'!CS42</f>
        <v>15431</v>
      </c>
      <c r="BG13" s="23">
        <f>'L1-Country'!CT42</f>
        <v>15822</v>
      </c>
      <c r="BH13" s="23">
        <f>'L1-Country'!CU42</f>
        <v>16292</v>
      </c>
      <c r="BI13" s="23">
        <f>'L1-Country'!CV42</f>
        <v>16673</v>
      </c>
      <c r="BJ13" s="23">
        <f>'L1-Country'!CW42</f>
        <v>16889</v>
      </c>
      <c r="BK13" s="23">
        <f>'L1-Country'!CX42</f>
        <v>17562</v>
      </c>
      <c r="BL13" s="23">
        <f>'L1-Country'!CY42</f>
        <v>18067</v>
      </c>
      <c r="BM13" s="23">
        <f>'L1-Country'!CZ42</f>
        <v>18539</v>
      </c>
      <c r="BN13" s="23">
        <f>'L1-Country'!DA42</f>
        <v>18967</v>
      </c>
      <c r="BO13" s="23">
        <f>'L1-Country'!DB42</f>
        <v>19233</v>
      </c>
      <c r="BP13" s="23">
        <f>'L1-Country'!DC42</f>
        <v>19629</v>
      </c>
      <c r="BQ13" s="23">
        <f>'L1-Country'!DD42</f>
        <v>19872</v>
      </c>
      <c r="BR13" s="23">
        <f>'L1-Country'!DE42</f>
        <v>20393</v>
      </c>
      <c r="BS13" s="23">
        <f>'L1-Country'!DF42</f>
        <v>20774</v>
      </c>
      <c r="BT13" s="23">
        <f>'L1-Country'!DG42</f>
        <v>21021</v>
      </c>
      <c r="BU13" s="23">
        <f>'L1-Country'!DH42</f>
        <v>21208</v>
      </c>
      <c r="BV13" s="23">
        <f>'L1-Country'!DI42</f>
        <v>21410</v>
      </c>
      <c r="BW13" s="23">
        <f>'L1-Country'!DJ42</f>
        <v>21632</v>
      </c>
      <c r="BX13" s="23">
        <f>'L1-Country'!DK42</f>
        <v>21908</v>
      </c>
      <c r="BY13" s="23">
        <f>'L1-Country'!DL42</f>
        <v>22135</v>
      </c>
      <c r="BZ13" s="23">
        <f>'L1-Country'!DM42</f>
        <v>22352</v>
      </c>
      <c r="CA13" s="23">
        <f>'L1-Country'!DN42</f>
        <v>22563</v>
      </c>
      <c r="CB13" s="23">
        <f>'L1-Country'!DO42</f>
        <v>22699</v>
      </c>
      <c r="CC13" s="23">
        <f>'L1-Country'!DP42</f>
        <v>22826</v>
      </c>
      <c r="CD13" s="23">
        <f>'L1-Country'!DQ42</f>
        <v>23001</v>
      </c>
      <c r="CE13" s="23">
        <f>'L1-Country'!DR42</f>
        <v>23182</v>
      </c>
      <c r="CF13" s="23">
        <f>'L1-Country'!DS42</f>
        <v>23337</v>
      </c>
      <c r="CG13" s="23">
        <f>'L1-Country'!DT42</f>
        <v>23475</v>
      </c>
      <c r="CH13" s="23">
        <f>'L1-Country'!DU42</f>
        <v>23643</v>
      </c>
      <c r="CI13" s="23">
        <f>'L1-Country'!DV42</f>
        <v>23722</v>
      </c>
      <c r="CJ13" s="23">
        <f>'L1-Country'!DW42</f>
        <v>23818</v>
      </c>
      <c r="CK13" s="23">
        <f>'L1-Country'!DX42</f>
        <v>23908</v>
      </c>
      <c r="CL13" s="23">
        <f>'L1-Country'!DY42</f>
        <v>24012</v>
      </c>
      <c r="CM13" s="23">
        <f>'L1-Country'!DZ42</f>
        <v>24117</v>
      </c>
      <c r="CN13" s="23">
        <f>'L1-Country'!EA42</f>
        <v>24242</v>
      </c>
      <c r="CO13" s="23">
        <f>'L1-Country'!EB42</f>
        <v>24342</v>
      </c>
      <c r="CP13" s="23">
        <f>'L1-Country'!EC42</f>
        <v>24503</v>
      </c>
      <c r="CQ13" s="23">
        <f>'L1-Country'!ED42</f>
        <v>24560</v>
      </c>
      <c r="CR13" s="23">
        <f>'L1-Country'!EE42</f>
        <v>24633</v>
      </c>
      <c r="CS13" s="23">
        <f>'L1-Country'!EF42</f>
        <v>24727</v>
      </c>
      <c r="CT13" s="23">
        <f>'L1-Country'!EG42</f>
        <v>24815</v>
      </c>
      <c r="CU13" s="23">
        <f>'L1-Country'!EH42</f>
        <v>24886</v>
      </c>
      <c r="CV13" s="23">
        <f>'L1-Country'!EI42</f>
        <v>24971</v>
      </c>
      <c r="CW13" s="23">
        <f>'L1-Country'!EJ42</f>
        <v>24995</v>
      </c>
      <c r="CX13" s="23">
        <f>'L1-Country'!EK42</f>
        <v>25007</v>
      </c>
      <c r="CY13" s="23">
        <f>'L1-Country'!EL42</f>
        <v>25104</v>
      </c>
      <c r="CZ13" s="23">
        <f>'L1-Country'!EM42</f>
        <v>25151</v>
      </c>
      <c r="DA13" s="23">
        <f>'L1-Country'!EN42</f>
        <v>25191</v>
      </c>
      <c r="DB13" s="23">
        <f>'L1-Country'!EO42</f>
        <v>25268</v>
      </c>
      <c r="DC13" s="23">
        <f>'L1-Country'!EP42</f>
        <v>25320</v>
      </c>
      <c r="DD13" s="23">
        <f>'L1-Country'!EQ42</f>
        <v>25353</v>
      </c>
      <c r="DE13" s="23">
        <f>'L1-Country'!ER42</f>
        <v>25397</v>
      </c>
      <c r="DF13" s="23">
        <f>'L1-Country'!ES42</f>
        <v>25436</v>
      </c>
      <c r="DG13" s="23">
        <f>'L1-Country'!ET42</f>
        <v>25497</v>
      </c>
      <c r="DH13" s="23">
        <f>'L1-Country'!EU42</f>
        <v>25539</v>
      </c>
      <c r="DI13" s="23">
        <f>'L1-Country'!EV42</f>
        <v>25586</v>
      </c>
      <c r="DJ13" s="23">
        <f>'L1-Country'!EW42</f>
        <v>25634</v>
      </c>
      <c r="DK13" s="23">
        <f>'L1-Country'!EX42</f>
        <v>25666</v>
      </c>
      <c r="DL13" s="23">
        <f>'L1-Country'!EY42</f>
        <v>25705</v>
      </c>
      <c r="DO13" s="331">
        <f t="shared" ca="1" si="2"/>
        <v>39</v>
      </c>
      <c r="DP13" s="231">
        <f t="shared" ca="1" si="3"/>
        <v>1.5195199875321437E-3</v>
      </c>
      <c r="DQ13" s="325">
        <f t="shared" ca="1" si="0"/>
        <v>0.49963501021945761</v>
      </c>
      <c r="DR13" s="329">
        <f t="shared" ca="1" si="4"/>
        <v>308</v>
      </c>
      <c r="DS13" s="231">
        <f t="shared" ca="1" si="5"/>
        <v>1.212741662401071E-2</v>
      </c>
      <c r="DT13" s="325">
        <f t="shared" ca="1" si="1"/>
        <v>3.945835465322896</v>
      </c>
      <c r="DU13" s="334">
        <f t="shared" ca="1" si="6"/>
        <v>329.31071635105536</v>
      </c>
      <c r="DV13" s="156"/>
    </row>
    <row r="14" spans="1:128" s="23" customFormat="1" x14ac:dyDescent="0.25">
      <c r="A14" s="107" t="str">
        <f>'L1-Country'!C43</f>
        <v>North West</v>
      </c>
      <c r="B14" s="254">
        <f>SUMIF('L3-UTLA'!$C:$C,$A14,'L3-UTLA'!$E:$E)</f>
        <v>7292093</v>
      </c>
      <c r="C14" s="235"/>
      <c r="D14" s="235"/>
      <c r="E14" s="235"/>
      <c r="F14" s="235"/>
      <c r="G14" s="235"/>
      <c r="H14" s="235"/>
      <c r="I14" s="235"/>
      <c r="J14" s="235"/>
      <c r="K14" s="107">
        <f>'L1-Country'!AX43</f>
        <v>35</v>
      </c>
      <c r="L14" s="107">
        <f>'L1-Country'!AY43</f>
        <v>37</v>
      </c>
      <c r="M14" s="107">
        <f>'L1-Country'!AZ43</f>
        <v>43</v>
      </c>
      <c r="N14" s="107">
        <f>'L1-Country'!BA43</f>
        <v>53</v>
      </c>
      <c r="O14" s="107">
        <f>'L1-Country'!BB43</f>
        <v>62</v>
      </c>
      <c r="P14" s="107">
        <f>'L1-Country'!BC43</f>
        <v>69</v>
      </c>
      <c r="Q14" s="107">
        <f>'L1-Country'!BD43</f>
        <v>76</v>
      </c>
      <c r="R14" s="107">
        <f>'L1-Country'!BE43</f>
        <v>83</v>
      </c>
      <c r="S14" s="107">
        <f>'L1-Country'!BF43</f>
        <v>157</v>
      </c>
      <c r="T14" s="107">
        <f>'L1-Country'!BG43</f>
        <v>180</v>
      </c>
      <c r="U14" s="107">
        <f>'L1-Country'!BH43</f>
        <v>220</v>
      </c>
      <c r="V14" s="107">
        <f>'L1-Country'!BI43</f>
        <v>274</v>
      </c>
      <c r="W14" s="107">
        <f>'L1-Country'!BJ43</f>
        <v>312</v>
      </c>
      <c r="X14" s="107">
        <f>'L1-Country'!BK43</f>
        <v>390</v>
      </c>
      <c r="Y14" s="107">
        <f>'L1-Country'!BL43</f>
        <v>496</v>
      </c>
      <c r="Z14" s="107">
        <f>'L1-Country'!BM43</f>
        <v>593</v>
      </c>
      <c r="AA14" s="107">
        <f>'L1-Country'!BN43</f>
        <v>703</v>
      </c>
      <c r="AB14" s="107">
        <f>'L1-Country'!BO43</f>
        <v>837</v>
      </c>
      <c r="AC14" s="107">
        <f>'L1-Country'!BP43</f>
        <v>1020</v>
      </c>
      <c r="AD14" s="107">
        <f>'L1-Country'!BQ43</f>
        <v>1253</v>
      </c>
      <c r="AE14" s="107">
        <f>'L1-Country'!BR43</f>
        <v>1536</v>
      </c>
      <c r="AF14" s="107">
        <f>'L1-Country'!BS43</f>
        <v>1847</v>
      </c>
      <c r="AG14" s="107">
        <f>'L1-Country'!BT43</f>
        <v>2132</v>
      </c>
      <c r="AH14" s="107">
        <f>'L1-Country'!BU43</f>
        <v>2413</v>
      </c>
      <c r="AI14" s="107">
        <f>'L1-Country'!BV43</f>
        <v>3066</v>
      </c>
      <c r="AJ14" s="107">
        <f>'L1-Country'!BW43</f>
        <v>3537</v>
      </c>
      <c r="AK14" s="107">
        <f>'L1-Country'!BX43</f>
        <v>4093</v>
      </c>
      <c r="AL14" s="107">
        <f>'L1-Country'!BY43</f>
        <v>4826</v>
      </c>
      <c r="AM14" s="107">
        <f>'L1-Country'!BZ43</f>
        <v>5549</v>
      </c>
      <c r="AN14" s="107">
        <f>'L1-Country'!CA43</f>
        <v>6090</v>
      </c>
      <c r="AO14" s="107">
        <f>'L1-Country'!CB43</f>
        <v>6640</v>
      </c>
      <c r="AP14" s="107">
        <f>'L1-Country'!CC43</f>
        <v>7339</v>
      </c>
      <c r="AQ14" s="107">
        <f>'L1-Country'!CD43</f>
        <v>8021</v>
      </c>
      <c r="AR14" s="107">
        <f>'L1-Country'!CE43</f>
        <v>8604</v>
      </c>
      <c r="AS14" s="107">
        <f>'L1-Country'!CF43</f>
        <v>9452</v>
      </c>
      <c r="AT14" s="107">
        <f>'L1-Country'!CG43</f>
        <v>10027</v>
      </c>
      <c r="AU14" s="107">
        <f>'L1-Country'!CH43</f>
        <v>11136</v>
      </c>
      <c r="AV14" s="107">
        <f>'L1-Country'!CI43</f>
        <v>11591</v>
      </c>
      <c r="AW14" s="107">
        <f>'L1-Country'!CJ43</f>
        <v>12093</v>
      </c>
      <c r="AX14" s="107">
        <f>'L1-Country'!CK43</f>
        <v>12687</v>
      </c>
      <c r="AY14" s="107">
        <f>'L1-Country'!CL43</f>
        <v>13237</v>
      </c>
      <c r="AZ14" s="107">
        <f>'L1-Country'!CM43</f>
        <v>13871</v>
      </c>
      <c r="BA14" s="107">
        <f>'L1-Country'!CN43</f>
        <v>14328</v>
      </c>
      <c r="BB14" s="107">
        <f>'L1-Country'!CO43</f>
        <v>14788</v>
      </c>
      <c r="BC14" s="107">
        <f>'L1-Country'!CP43</f>
        <v>15209</v>
      </c>
      <c r="BD14" s="107">
        <f>'L1-Country'!CQ43</f>
        <v>15682</v>
      </c>
      <c r="BE14" s="107">
        <f>'L1-Country'!CR43</f>
        <v>16252</v>
      </c>
      <c r="BF14" s="107">
        <f>'L1-Country'!CS43</f>
        <v>16709</v>
      </c>
      <c r="BG14" s="107">
        <f>'L1-Country'!CT43</f>
        <v>17089</v>
      </c>
      <c r="BH14" s="107">
        <f>'L1-Country'!CU43</f>
        <v>17483</v>
      </c>
      <c r="BI14" s="107">
        <f>'L1-Country'!CV43</f>
        <v>17823</v>
      </c>
      <c r="BJ14" s="107">
        <f>'L1-Country'!CW43</f>
        <v>18106</v>
      </c>
      <c r="BK14" s="107">
        <f>'L1-Country'!CX43</f>
        <v>18523</v>
      </c>
      <c r="BL14" s="107">
        <f>'L1-Country'!CY43</f>
        <v>18943</v>
      </c>
      <c r="BM14" s="107">
        <f>'L1-Country'!CZ43</f>
        <v>19435</v>
      </c>
      <c r="BN14" s="107">
        <f>'L1-Country'!DA43</f>
        <v>20125</v>
      </c>
      <c r="BO14" s="107">
        <f>'L1-Country'!DB43</f>
        <v>20428</v>
      </c>
      <c r="BP14" s="107">
        <f>'L1-Country'!DC43</f>
        <v>20768</v>
      </c>
      <c r="BQ14" s="107">
        <f>'L1-Country'!DD43</f>
        <v>21000</v>
      </c>
      <c r="BR14" s="107">
        <f>'L1-Country'!DE43</f>
        <v>21600</v>
      </c>
      <c r="BS14" s="107">
        <f>'L1-Country'!DF43</f>
        <v>21863</v>
      </c>
      <c r="BT14" s="107">
        <f>'L1-Country'!DG43</f>
        <v>22148</v>
      </c>
      <c r="BU14" s="107">
        <f>'L1-Country'!DH43</f>
        <v>22342</v>
      </c>
      <c r="BV14" s="107">
        <f>'L1-Country'!DI43</f>
        <v>22510</v>
      </c>
      <c r="BW14" s="107">
        <f>'L1-Country'!DJ43</f>
        <v>22666</v>
      </c>
      <c r="BX14" s="107">
        <f>'L1-Country'!DK43</f>
        <v>22853</v>
      </c>
      <c r="BY14" s="107">
        <f>'L1-Country'!DL43</f>
        <v>23090</v>
      </c>
      <c r="BZ14" s="107">
        <f>'L1-Country'!DM43</f>
        <v>23302</v>
      </c>
      <c r="CA14" s="107">
        <f>'L1-Country'!DN43</f>
        <v>23476</v>
      </c>
      <c r="CB14" s="107">
        <f>'L1-Country'!DO43</f>
        <v>23610</v>
      </c>
      <c r="CC14" s="107">
        <f>'L1-Country'!DP43</f>
        <v>23786</v>
      </c>
      <c r="CD14" s="107">
        <f>'L1-Country'!DQ43</f>
        <v>23937</v>
      </c>
      <c r="CE14" s="107">
        <f>'L1-Country'!DR43</f>
        <v>24132</v>
      </c>
      <c r="CF14" s="107">
        <f>'L1-Country'!DS43</f>
        <v>24295</v>
      </c>
      <c r="CG14" s="107">
        <f>'L1-Country'!DT43</f>
        <v>24522</v>
      </c>
      <c r="CH14" s="107">
        <f>'L1-Country'!DU43</f>
        <v>24720</v>
      </c>
      <c r="CI14" s="107">
        <f>'L1-Country'!DV43</f>
        <v>24890</v>
      </c>
      <c r="CJ14" s="107">
        <f>'L1-Country'!DW43</f>
        <v>25011</v>
      </c>
      <c r="CK14" s="107">
        <f>'L1-Country'!DX43</f>
        <v>25158</v>
      </c>
      <c r="CL14" s="107">
        <f>'L1-Country'!DY43</f>
        <v>25260</v>
      </c>
      <c r="CM14" s="107">
        <f>'L1-Country'!DZ43</f>
        <v>25338</v>
      </c>
      <c r="CN14" s="107">
        <f>'L1-Country'!EA43</f>
        <v>25433</v>
      </c>
      <c r="CO14" s="107">
        <f>'L1-Country'!EB43</f>
        <v>25555</v>
      </c>
      <c r="CP14" s="107">
        <f>'L1-Country'!EC43</f>
        <v>25637</v>
      </c>
      <c r="CQ14" s="107">
        <f>'L1-Country'!ED43</f>
        <v>25723</v>
      </c>
      <c r="CR14" s="107">
        <f>'L1-Country'!EE43</f>
        <v>25796</v>
      </c>
      <c r="CS14" s="107">
        <f>'L1-Country'!EF43</f>
        <v>25891</v>
      </c>
      <c r="CT14" s="107">
        <f>'L1-Country'!EG43</f>
        <v>25984</v>
      </c>
      <c r="CU14" s="107">
        <f>'L1-Country'!EH43</f>
        <v>26054</v>
      </c>
      <c r="CV14" s="107">
        <f>'L1-Country'!EI43</f>
        <v>26133</v>
      </c>
      <c r="CW14" s="107">
        <f>'L1-Country'!EJ43</f>
        <v>26209</v>
      </c>
      <c r="CX14" s="107">
        <f>'L1-Country'!EK43</f>
        <v>26223</v>
      </c>
      <c r="CY14" s="107">
        <f>'L1-Country'!EL43</f>
        <v>26320</v>
      </c>
      <c r="CZ14" s="107">
        <f>'L1-Country'!EM43</f>
        <v>26347</v>
      </c>
      <c r="DA14" s="107">
        <f>'L1-Country'!EN43</f>
        <v>26412</v>
      </c>
      <c r="DB14" s="107">
        <f>'L1-Country'!EO43</f>
        <v>26503</v>
      </c>
      <c r="DC14" s="107">
        <f>'L1-Country'!EP43</f>
        <v>26594</v>
      </c>
      <c r="DD14" s="107">
        <f>'L1-Country'!EQ43</f>
        <v>26692</v>
      </c>
      <c r="DE14" s="107">
        <f>'L1-Country'!ER43</f>
        <v>26759</v>
      </c>
      <c r="DF14" s="107">
        <f>'L1-Country'!ES43</f>
        <v>26811</v>
      </c>
      <c r="DG14" s="107">
        <f>'L1-Country'!ET43</f>
        <v>26859</v>
      </c>
      <c r="DH14" s="107">
        <f>'L1-Country'!EU43</f>
        <v>26911</v>
      </c>
      <c r="DI14" s="107">
        <f>'L1-Country'!EV43</f>
        <v>26948</v>
      </c>
      <c r="DJ14" s="107">
        <f>'L1-Country'!EW43</f>
        <v>27016</v>
      </c>
      <c r="DK14" s="107">
        <f>'L1-Country'!EX43</f>
        <v>27054</v>
      </c>
      <c r="DL14" s="107">
        <f>'L1-Country'!EY43</f>
        <v>27107</v>
      </c>
      <c r="DM14" s="20"/>
      <c r="DN14" s="20"/>
      <c r="DO14" s="331">
        <f t="shared" ca="1" si="2"/>
        <v>53</v>
      </c>
      <c r="DP14" s="228">
        <f t="shared" ca="1" si="3"/>
        <v>1.95904487321653E-3</v>
      </c>
      <c r="DQ14" s="327">
        <f t="shared" ca="1" si="0"/>
        <v>0.72681464704303689</v>
      </c>
      <c r="DR14" s="329">
        <f t="shared" ca="1" si="4"/>
        <v>348</v>
      </c>
      <c r="DS14" s="228">
        <f t="shared" ca="1" si="5"/>
        <v>1.3004970290369596E-2</v>
      </c>
      <c r="DT14" s="327">
        <f t="shared" ca="1" si="1"/>
        <v>4.7722923994523931</v>
      </c>
      <c r="DU14" s="334">
        <f t="shared" ca="1" si="6"/>
        <v>371.7314082527472</v>
      </c>
      <c r="DV14" s="156"/>
      <c r="DW14" s="67"/>
      <c r="DX14" s="67"/>
    </row>
    <row r="15" spans="1:128" s="107" customFormat="1" x14ac:dyDescent="0.25">
      <c r="A15" s="32" t="s">
        <v>2010</v>
      </c>
      <c r="B15" s="304"/>
      <c r="C15" s="46"/>
      <c r="D15" s="46"/>
      <c r="E15" s="46"/>
      <c r="F15" s="46"/>
      <c r="G15" s="46"/>
      <c r="H15" s="46"/>
      <c r="I15" s="46"/>
      <c r="J15" s="46"/>
      <c r="K15" s="32">
        <f>'L1-Country'!AX44</f>
        <v>26</v>
      </c>
      <c r="L15" s="32">
        <f>'L1-Country'!AY44</f>
        <v>15</v>
      </c>
      <c r="M15" s="32">
        <f>'L1-Country'!AZ44</f>
        <v>30</v>
      </c>
      <c r="N15" s="32">
        <f>'L1-Country'!BA44</f>
        <v>57</v>
      </c>
      <c r="O15" s="32">
        <f>'L1-Country'!BB44</f>
        <v>110</v>
      </c>
      <c r="P15" s="32">
        <f>'L1-Country'!BC44</f>
        <v>161</v>
      </c>
      <c r="Q15" s="32">
        <f>'L1-Country'!BD44</f>
        <v>124</v>
      </c>
      <c r="R15" s="32">
        <f>'L1-Country'!BE44</f>
        <v>87</v>
      </c>
      <c r="S15" s="32">
        <f>'L1-Country'!BF44</f>
        <v>136</v>
      </c>
      <c r="T15" s="32">
        <f>'L1-Country'!BG44</f>
        <v>117</v>
      </c>
      <c r="U15" s="32">
        <f>'L1-Country'!BH44</f>
        <v>212</v>
      </c>
      <c r="V15" s="32">
        <f>'L1-Country'!BI44</f>
        <v>138</v>
      </c>
      <c r="W15" s="32">
        <f>'L1-Country'!BJ44</f>
        <v>262</v>
      </c>
      <c r="X15" s="32">
        <f>'L1-Country'!BK44</f>
        <v>169</v>
      </c>
      <c r="Y15" s="32">
        <f>'L1-Country'!BL44</f>
        <v>183</v>
      </c>
      <c r="Z15" s="32">
        <f>'L1-Country'!BM44</f>
        <v>237</v>
      </c>
      <c r="AA15" s="32">
        <f>'L1-Country'!BN44</f>
        <v>276</v>
      </c>
      <c r="AB15" s="32">
        <f>'L1-Country'!BO44</f>
        <v>325</v>
      </c>
      <c r="AC15" s="32">
        <f>'L1-Country'!BP44</f>
        <v>383</v>
      </c>
      <c r="AD15" s="32">
        <f>'L1-Country'!BQ44</f>
        <v>563</v>
      </c>
      <c r="AE15" s="32">
        <f>'L1-Country'!BR44</f>
        <v>619</v>
      </c>
      <c r="AF15" s="32">
        <f>'L1-Country'!BS44</f>
        <v>693</v>
      </c>
      <c r="AG15" s="32">
        <f>'L1-Country'!BT44</f>
        <v>814</v>
      </c>
      <c r="AH15" s="32">
        <f>'L1-Country'!BU44</f>
        <v>882</v>
      </c>
      <c r="AI15" s="32">
        <f>'L1-Country'!BV44</f>
        <v>1022</v>
      </c>
      <c r="AJ15" s="32">
        <f>'L1-Country'!BW44</f>
        <v>1151</v>
      </c>
      <c r="AK15" s="32">
        <f>'L1-Country'!BX44</f>
        <v>1305</v>
      </c>
      <c r="AL15" s="32">
        <f>'L1-Country'!BY44</f>
        <v>1575</v>
      </c>
      <c r="AM15" s="32">
        <f>'L1-Country'!BZ44</f>
        <v>1723</v>
      </c>
      <c r="AN15" s="32">
        <f>'L1-Country'!CA44</f>
        <v>1818</v>
      </c>
      <c r="AO15" s="32">
        <f>'L1-Country'!CB44</f>
        <v>1991</v>
      </c>
      <c r="AP15" s="32">
        <f>'L1-Country'!CC44</f>
        <v>2225</v>
      </c>
      <c r="AQ15" s="32">
        <f>'L1-Country'!CD44</f>
        <v>2455</v>
      </c>
      <c r="AR15" s="32">
        <f>'L1-Country'!CE44</f>
        <v>2647</v>
      </c>
      <c r="AS15" s="32">
        <f>'L1-Country'!CF44</f>
        <v>2801</v>
      </c>
      <c r="AT15" s="32">
        <f>'L1-Country'!CG44</f>
        <v>2964</v>
      </c>
      <c r="AU15" s="32">
        <f>'L1-Country'!CH44</f>
        <v>2901</v>
      </c>
      <c r="AV15" s="32">
        <f>'L1-Country'!CI44</f>
        <v>3003</v>
      </c>
      <c r="AW15" s="32">
        <f>'L1-Country'!CJ44</f>
        <v>2965</v>
      </c>
      <c r="AX15" s="32">
        <f>'L1-Country'!CK44</f>
        <v>3311</v>
      </c>
      <c r="AY15" s="32">
        <f>'L1-Country'!CL44</f>
        <v>3643</v>
      </c>
      <c r="AZ15" s="32">
        <f>'L1-Country'!CM44</f>
        <v>3836</v>
      </c>
      <c r="BA15" s="32">
        <f>'L1-Country'!CN44</f>
        <v>3897</v>
      </c>
      <c r="BB15" s="32">
        <f>'L1-Country'!CO44</f>
        <v>4044</v>
      </c>
      <c r="BC15" s="32">
        <f>'L1-Country'!CP44</f>
        <v>4206</v>
      </c>
      <c r="BD15" s="32">
        <f>'L1-Country'!CQ44</f>
        <v>4386</v>
      </c>
      <c r="BE15" s="32">
        <f>'L1-Country'!CR44</f>
        <v>4545</v>
      </c>
      <c r="BF15" s="32">
        <f>'L1-Country'!CS44</f>
        <v>4659</v>
      </c>
      <c r="BG15" s="32">
        <f>'L1-Country'!CT44</f>
        <v>4777</v>
      </c>
      <c r="BH15" s="32">
        <f>'L1-Country'!CU44</f>
        <v>4901</v>
      </c>
      <c r="BI15" s="32">
        <f>'L1-Country'!CV44</f>
        <v>4961</v>
      </c>
      <c r="BJ15" s="32">
        <f>'L1-Country'!CW44</f>
        <v>5001</v>
      </c>
      <c r="BK15" s="32">
        <f>'L1-Country'!CX44</f>
        <v>5064</v>
      </c>
      <c r="BL15" s="32">
        <f>'L1-Country'!CY44</f>
        <v>5174</v>
      </c>
      <c r="BM15" s="32">
        <f>'L1-Country'!CZ44</f>
        <v>5248</v>
      </c>
      <c r="BN15" s="32">
        <f>'L1-Country'!DA44</f>
        <v>5320</v>
      </c>
      <c r="BO15" s="32">
        <f>'L1-Country'!DB44</f>
        <v>5362</v>
      </c>
      <c r="BP15" s="32">
        <f>'L1-Country'!DC44</f>
        <v>5430</v>
      </c>
      <c r="BQ15" s="32">
        <f>'L1-Country'!DD44</f>
        <v>5502</v>
      </c>
      <c r="BR15" s="32">
        <f>'L1-Country'!DE44</f>
        <v>5544</v>
      </c>
      <c r="BS15" s="32">
        <f>'L1-Country'!DF44</f>
        <v>5626</v>
      </c>
      <c r="BT15" s="32">
        <f>'L1-Country'!DG44</f>
        <v>5626</v>
      </c>
      <c r="BU15" s="32">
        <f>'L1-Country'!DH44</f>
        <v>5657</v>
      </c>
      <c r="BV15" s="32">
        <f>'L1-Country'!DI44</f>
        <v>5691</v>
      </c>
      <c r="BW15" s="32">
        <f>'L1-Country'!DJ44</f>
        <v>5763</v>
      </c>
      <c r="BX15" s="32">
        <f>'L1-Country'!DK44</f>
        <v>5786</v>
      </c>
      <c r="BY15" s="32">
        <f>'L1-Country'!DL44</f>
        <v>5820</v>
      </c>
      <c r="BZ15" s="32">
        <f>'L1-Country'!DM44</f>
        <v>5849</v>
      </c>
      <c r="CA15" s="32">
        <f>'L1-Country'!DN44</f>
        <v>5958</v>
      </c>
      <c r="CB15" s="32">
        <f>'L1-Country'!DO44</f>
        <v>5995</v>
      </c>
      <c r="CC15" s="32">
        <f>'L1-Country'!DP44</f>
        <v>6006</v>
      </c>
      <c r="CD15" s="32">
        <f>'L1-Country'!DQ44</f>
        <v>6159</v>
      </c>
      <c r="CE15" s="32">
        <f>'L1-Country'!DR44</f>
        <v>6087</v>
      </c>
      <c r="CF15" s="32">
        <f>'L1-Country'!DS44</f>
        <v>6122</v>
      </c>
      <c r="CG15" s="32">
        <f>'L1-Country'!DT44</f>
        <v>6162</v>
      </c>
      <c r="CH15" s="32">
        <f>'L1-Country'!DU44</f>
        <v>6230</v>
      </c>
      <c r="CI15" s="32">
        <f>'L1-Country'!DV44</f>
        <v>6215</v>
      </c>
      <c r="CJ15" s="32">
        <f>'L1-Country'!DW44</f>
        <v>6226</v>
      </c>
      <c r="CK15" s="32">
        <f>'L1-Country'!DX44</f>
        <v>6233</v>
      </c>
      <c r="CL15" s="32">
        <f>'L1-Country'!DY44</f>
        <v>6258</v>
      </c>
      <c r="CM15" s="32">
        <f>'L1-Country'!DZ44</f>
        <v>6279</v>
      </c>
      <c r="CN15" s="32">
        <f>'L1-Country'!EA44</f>
        <v>6260</v>
      </c>
      <c r="CO15" s="32">
        <f>'L1-Country'!EB44</f>
        <v>6289</v>
      </c>
      <c r="CP15" s="32">
        <f>'L1-Country'!EC44</f>
        <v>6298</v>
      </c>
      <c r="CQ15" s="32">
        <f>'L1-Country'!ED44</f>
        <v>6302</v>
      </c>
      <c r="CR15" s="32">
        <f>'L1-Country'!EE44</f>
        <v>6332</v>
      </c>
      <c r="CS15" s="32">
        <f>'L1-Country'!EF44</f>
        <v>6338</v>
      </c>
      <c r="CT15" s="32">
        <f>'L1-Country'!EG44</f>
        <v>6350</v>
      </c>
      <c r="CU15" s="32">
        <f>'L1-Country'!EH44</f>
        <v>6366</v>
      </c>
      <c r="CV15" s="32">
        <f>'L1-Country'!EI44</f>
        <v>6382</v>
      </c>
      <c r="CW15" s="32">
        <f>'L1-Country'!EJ44</f>
        <v>6379</v>
      </c>
      <c r="CX15" s="32">
        <f>'L1-Country'!EK44</f>
        <v>6400</v>
      </c>
      <c r="CY15" s="32">
        <f>'L1-Country'!EL44</f>
        <v>6398</v>
      </c>
      <c r="CZ15" s="32">
        <f>'L1-Country'!EM44</f>
        <v>6423</v>
      </c>
      <c r="DA15" s="32">
        <f>'L1-Country'!EN44</f>
        <v>6421</v>
      </c>
      <c r="DB15" s="32">
        <f>'L1-Country'!EO44</f>
        <v>6466</v>
      </c>
      <c r="DC15" s="32">
        <f>'L1-Country'!EP44</f>
        <v>6476</v>
      </c>
      <c r="DD15" s="32">
        <f>'L1-Country'!EQ44</f>
        <v>6470</v>
      </c>
      <c r="DE15" s="32">
        <f>'L1-Country'!ER44</f>
        <v>6474</v>
      </c>
      <c r="DF15" s="32">
        <f>'L1-Country'!ES44</f>
        <v>6468</v>
      </c>
      <c r="DG15" s="32">
        <f>'L1-Country'!ET44</f>
        <v>6485</v>
      </c>
      <c r="DH15" s="32">
        <f>'L1-Country'!EU44</f>
        <v>6495</v>
      </c>
      <c r="DI15" s="32">
        <f>'L1-Country'!EV44</f>
        <v>6509</v>
      </c>
      <c r="DJ15" s="32">
        <f>'L1-Country'!EW44</f>
        <v>6518</v>
      </c>
      <c r="DK15" s="32">
        <f>'L1-Country'!EX44</f>
        <v>6530</v>
      </c>
      <c r="DL15" s="32">
        <f>'L1-Country'!EY44</f>
        <v>6525</v>
      </c>
      <c r="DM15" s="31"/>
      <c r="DN15" s="31"/>
      <c r="DO15" s="351">
        <f t="shared" ca="1" si="2"/>
        <v>-5</v>
      </c>
      <c r="DP15" s="229">
        <f t="shared" ca="1" si="3"/>
        <v>-7.6569678407350692E-4</v>
      </c>
      <c r="DQ15" s="339"/>
      <c r="DR15" s="330">
        <f t="shared" ca="1" si="4"/>
        <v>51</v>
      </c>
      <c r="DS15" s="229">
        <f t="shared" ca="1" si="5"/>
        <v>7.8776645041705277E-3</v>
      </c>
      <c r="DT15" s="339"/>
      <c r="DU15" s="338"/>
    </row>
    <row r="16" spans="1:128" s="23" customFormat="1" x14ac:dyDescent="0.25">
      <c r="B16" s="273" t="s">
        <v>2138</v>
      </c>
      <c r="C16" s="23" t="s">
        <v>2138</v>
      </c>
      <c r="D16" s="23" t="s">
        <v>2138</v>
      </c>
      <c r="E16" s="23" t="s">
        <v>2138</v>
      </c>
      <c r="F16" s="23" t="s">
        <v>2138</v>
      </c>
      <c r="G16" s="23" t="s">
        <v>2138</v>
      </c>
      <c r="H16" s="23" t="s">
        <v>2138</v>
      </c>
      <c r="I16" s="23" t="s">
        <v>2138</v>
      </c>
      <c r="J16" s="23" t="s">
        <v>2138</v>
      </c>
      <c r="K16" s="23" t="s">
        <v>2138</v>
      </c>
      <c r="L16" s="23" t="s">
        <v>2138</v>
      </c>
      <c r="M16" s="23" t="s">
        <v>2138</v>
      </c>
      <c r="N16" s="23" t="s">
        <v>2138</v>
      </c>
      <c r="O16" s="23" t="s">
        <v>2138</v>
      </c>
      <c r="P16" s="23" t="s">
        <v>2138</v>
      </c>
      <c r="Q16" s="23" t="s">
        <v>2138</v>
      </c>
      <c r="R16" s="23" t="s">
        <v>2138</v>
      </c>
      <c r="S16" s="23" t="s">
        <v>2138</v>
      </c>
      <c r="T16" s="23" t="s">
        <v>2138</v>
      </c>
      <c r="U16" s="23" t="s">
        <v>2138</v>
      </c>
      <c r="V16" s="23" t="s">
        <v>2138</v>
      </c>
      <c r="W16" s="23" t="s">
        <v>2138</v>
      </c>
      <c r="X16" s="23" t="s">
        <v>2138</v>
      </c>
      <c r="Y16" s="23" t="s">
        <v>2138</v>
      </c>
      <c r="Z16" s="23" t="s">
        <v>2138</v>
      </c>
      <c r="AA16" s="23" t="s">
        <v>2138</v>
      </c>
      <c r="AB16" s="23" t="s">
        <v>2138</v>
      </c>
      <c r="AC16" s="23" t="s">
        <v>2138</v>
      </c>
      <c r="AD16" s="23" t="s">
        <v>2138</v>
      </c>
      <c r="AE16" s="23" t="s">
        <v>2138</v>
      </c>
      <c r="AF16" s="23" t="s">
        <v>2138</v>
      </c>
      <c r="AG16" s="23" t="s">
        <v>2138</v>
      </c>
      <c r="AH16" s="23" t="s">
        <v>2138</v>
      </c>
      <c r="AI16" s="23" t="s">
        <v>2138</v>
      </c>
      <c r="AJ16" s="23" t="s">
        <v>2138</v>
      </c>
      <c r="AK16" s="23" t="s">
        <v>2138</v>
      </c>
      <c r="AL16" s="23" t="s">
        <v>2138</v>
      </c>
      <c r="AM16" s="23" t="s">
        <v>2138</v>
      </c>
      <c r="AN16" s="23" t="s">
        <v>2138</v>
      </c>
      <c r="AO16" s="23" t="s">
        <v>2138</v>
      </c>
      <c r="AP16" s="23" t="s">
        <v>2138</v>
      </c>
      <c r="AQ16" s="23" t="s">
        <v>2138</v>
      </c>
      <c r="AR16" s="23" t="s">
        <v>2138</v>
      </c>
      <c r="AS16" s="23" t="s">
        <v>2138</v>
      </c>
      <c r="AT16" s="23" t="s">
        <v>2138</v>
      </c>
      <c r="AU16" s="23" t="s">
        <v>2138</v>
      </c>
      <c r="AV16" s="23" t="s">
        <v>2138</v>
      </c>
      <c r="AW16" s="23" t="s">
        <v>2138</v>
      </c>
      <c r="AX16" s="23" t="s">
        <v>2138</v>
      </c>
      <c r="AY16" s="23" t="s">
        <v>2138</v>
      </c>
      <c r="AZ16" s="23" t="s">
        <v>2138</v>
      </c>
      <c r="BA16" s="23" t="s">
        <v>2138</v>
      </c>
      <c r="BB16" s="23" t="s">
        <v>2138</v>
      </c>
      <c r="BC16" s="23" t="s">
        <v>2138</v>
      </c>
      <c r="BD16" s="23" t="s">
        <v>2138</v>
      </c>
      <c r="BE16" s="23" t="s">
        <v>2138</v>
      </c>
      <c r="BF16" s="23" t="s">
        <v>2138</v>
      </c>
      <c r="BG16" s="23" t="s">
        <v>2138</v>
      </c>
      <c r="BH16" s="23" t="s">
        <v>2138</v>
      </c>
      <c r="BI16" s="23" t="s">
        <v>2138</v>
      </c>
      <c r="BJ16" s="23" t="s">
        <v>2138</v>
      </c>
      <c r="BK16" s="23" t="s">
        <v>2138</v>
      </c>
      <c r="BL16" s="23" t="s">
        <v>2138</v>
      </c>
      <c r="BM16" s="23" t="s">
        <v>2138</v>
      </c>
      <c r="BN16" s="23" t="s">
        <v>2138</v>
      </c>
      <c r="BO16" s="23" t="s">
        <v>2138</v>
      </c>
      <c r="BP16" s="23" t="s">
        <v>2138</v>
      </c>
      <c r="BQ16" s="23" t="s">
        <v>2138</v>
      </c>
      <c r="BR16" s="23" t="s">
        <v>2138</v>
      </c>
      <c r="BS16" s="23" t="s">
        <v>2138</v>
      </c>
      <c r="BT16" s="23" t="s">
        <v>2138</v>
      </c>
      <c r="BU16" s="23" t="s">
        <v>2138</v>
      </c>
      <c r="BV16" s="23" t="s">
        <v>2138</v>
      </c>
      <c r="BW16" s="23" t="s">
        <v>2138</v>
      </c>
      <c r="BX16" s="23" t="s">
        <v>2138</v>
      </c>
      <c r="BY16" s="23" t="s">
        <v>2138</v>
      </c>
      <c r="BZ16" s="23" t="s">
        <v>2138</v>
      </c>
      <c r="CA16" s="23" t="s">
        <v>2138</v>
      </c>
      <c r="CB16" s="23" t="s">
        <v>2138</v>
      </c>
      <c r="CC16" s="23" t="s">
        <v>2138</v>
      </c>
      <c r="CD16" s="23" t="s">
        <v>2138</v>
      </c>
      <c r="CE16" s="23" t="s">
        <v>2138</v>
      </c>
      <c r="CF16" s="23" t="s">
        <v>2138</v>
      </c>
      <c r="CG16" s="23" t="s">
        <v>2138</v>
      </c>
      <c r="CH16" s="23" t="s">
        <v>2138</v>
      </c>
      <c r="CI16" s="23" t="s">
        <v>2138</v>
      </c>
      <c r="CJ16" s="23" t="s">
        <v>2138</v>
      </c>
      <c r="CK16" s="23" t="s">
        <v>2138</v>
      </c>
      <c r="CL16" s="23" t="s">
        <v>2138</v>
      </c>
      <c r="CM16" s="23" t="s">
        <v>2138</v>
      </c>
      <c r="CN16" s="23" t="s">
        <v>2138</v>
      </c>
      <c r="CO16" s="23" t="s">
        <v>2138</v>
      </c>
      <c r="CP16" s="23" t="s">
        <v>2138</v>
      </c>
      <c r="CQ16" s="23" t="s">
        <v>2138</v>
      </c>
      <c r="CR16" s="23" t="s">
        <v>2138</v>
      </c>
      <c r="CS16" s="23" t="s">
        <v>2138</v>
      </c>
      <c r="CT16" s="23" t="s">
        <v>2138</v>
      </c>
      <c r="CU16" s="23" t="s">
        <v>2138</v>
      </c>
      <c r="CV16" s="23" t="s">
        <v>2138</v>
      </c>
      <c r="CW16" s="23" t="s">
        <v>2138</v>
      </c>
      <c r="CX16" s="23" t="s">
        <v>2138</v>
      </c>
      <c r="CY16" s="23" t="s">
        <v>2138</v>
      </c>
      <c r="DM16" s="67"/>
      <c r="DN16" s="67"/>
    </row>
    <row r="17" spans="1:126" s="23" customFormat="1" x14ac:dyDescent="0.25">
      <c r="B17" s="273"/>
      <c r="DM17" s="67"/>
      <c r="DN17" s="67"/>
    </row>
    <row r="18" spans="1:126" x14ac:dyDescent="0.25">
      <c r="B18" s="273" t="s">
        <v>2138</v>
      </c>
      <c r="C18" s="23" t="s">
        <v>2138</v>
      </c>
      <c r="D18" s="23" t="s">
        <v>2138</v>
      </c>
      <c r="E18" s="23" t="s">
        <v>2138</v>
      </c>
      <c r="F18" s="23" t="s">
        <v>2138</v>
      </c>
      <c r="G18" s="23" t="s">
        <v>2138</v>
      </c>
      <c r="H18" s="23" t="s">
        <v>2138</v>
      </c>
      <c r="I18" s="23" t="s">
        <v>2138</v>
      </c>
      <c r="J18" s="23" t="s">
        <v>2138</v>
      </c>
      <c r="K18" s="23" t="s">
        <v>2138</v>
      </c>
      <c r="L18" s="23" t="s">
        <v>2138</v>
      </c>
      <c r="M18" s="23" t="s">
        <v>2138</v>
      </c>
      <c r="N18" s="23" t="s">
        <v>2138</v>
      </c>
      <c r="O18" s="23" t="s">
        <v>2138</v>
      </c>
      <c r="P18" s="23" t="s">
        <v>2138</v>
      </c>
      <c r="Q18" s="23" t="s">
        <v>2138</v>
      </c>
      <c r="R18" s="23" t="s">
        <v>2138</v>
      </c>
      <c r="S18" s="23" t="s">
        <v>2138</v>
      </c>
      <c r="T18" s="23" t="s">
        <v>2138</v>
      </c>
      <c r="U18" s="23" t="s">
        <v>2138</v>
      </c>
      <c r="V18" s="23" t="s">
        <v>2138</v>
      </c>
      <c r="W18" s="23" t="s">
        <v>2138</v>
      </c>
      <c r="X18" s="23" t="s">
        <v>2138</v>
      </c>
      <c r="Y18" s="23" t="s">
        <v>2138</v>
      </c>
      <c r="Z18" s="23" t="s">
        <v>2138</v>
      </c>
      <c r="AA18" s="23" t="s">
        <v>2138</v>
      </c>
      <c r="AB18" s="23" t="s">
        <v>2138</v>
      </c>
      <c r="AC18" s="23" t="s">
        <v>2138</v>
      </c>
      <c r="AD18" s="23" t="s">
        <v>2138</v>
      </c>
      <c r="AE18" s="23" t="s">
        <v>2138</v>
      </c>
      <c r="AF18" s="23" t="s">
        <v>2138</v>
      </c>
      <c r="AG18" s="23" t="s">
        <v>2138</v>
      </c>
      <c r="AH18" s="23" t="s">
        <v>2138</v>
      </c>
      <c r="AI18" s="23" t="s">
        <v>2138</v>
      </c>
      <c r="AJ18" s="23" t="s">
        <v>2138</v>
      </c>
      <c r="AK18" s="23" t="s">
        <v>2138</v>
      </c>
      <c r="AL18" s="23" t="s">
        <v>2138</v>
      </c>
      <c r="AM18" s="23" t="s">
        <v>2138</v>
      </c>
      <c r="AN18" s="23" t="s">
        <v>2138</v>
      </c>
      <c r="AO18" s="23" t="s">
        <v>2138</v>
      </c>
      <c r="AP18" s="23" t="s">
        <v>2138</v>
      </c>
      <c r="AQ18" s="23" t="s">
        <v>2138</v>
      </c>
      <c r="AR18" s="23" t="s">
        <v>2138</v>
      </c>
      <c r="AS18" s="23" t="s">
        <v>2138</v>
      </c>
      <c r="AT18" s="23" t="s">
        <v>2138</v>
      </c>
      <c r="AU18" s="23" t="s">
        <v>2138</v>
      </c>
      <c r="AV18" s="23" t="s">
        <v>2138</v>
      </c>
      <c r="AW18" s="23" t="s">
        <v>2138</v>
      </c>
      <c r="AX18" s="23" t="s">
        <v>2138</v>
      </c>
      <c r="AY18" s="23" t="s">
        <v>2138</v>
      </c>
      <c r="AZ18" s="23" t="s">
        <v>2138</v>
      </c>
      <c r="BA18" s="23" t="s">
        <v>2138</v>
      </c>
      <c r="BB18" s="23" t="s">
        <v>2138</v>
      </c>
      <c r="BC18" s="23" t="s">
        <v>2138</v>
      </c>
      <c r="BD18" s="23" t="s">
        <v>2138</v>
      </c>
      <c r="BE18" s="23" t="s">
        <v>2138</v>
      </c>
      <c r="BF18" s="23" t="s">
        <v>2138</v>
      </c>
      <c r="BG18" s="23" t="s">
        <v>2138</v>
      </c>
      <c r="BH18" s="23" t="s">
        <v>2138</v>
      </c>
      <c r="BI18" s="23" t="s">
        <v>2138</v>
      </c>
      <c r="BJ18" s="23" t="s">
        <v>2138</v>
      </c>
      <c r="BK18" s="23" t="s">
        <v>2138</v>
      </c>
      <c r="BL18" s="23" t="s">
        <v>2138</v>
      </c>
      <c r="BM18" s="23" t="s">
        <v>2138</v>
      </c>
      <c r="BN18" s="23" t="s">
        <v>2138</v>
      </c>
      <c r="BO18" s="23" t="s">
        <v>2138</v>
      </c>
      <c r="BP18" s="23" t="s">
        <v>2138</v>
      </c>
      <c r="BQ18" s="23" t="s">
        <v>2138</v>
      </c>
      <c r="BR18" s="23" t="s">
        <v>2138</v>
      </c>
      <c r="BS18" s="23" t="s">
        <v>2138</v>
      </c>
      <c r="BT18" s="23" t="s">
        <v>2138</v>
      </c>
      <c r="BU18" s="23" t="s">
        <v>2138</v>
      </c>
      <c r="BV18" s="23" t="s">
        <v>2138</v>
      </c>
      <c r="BW18" s="23" t="s">
        <v>2138</v>
      </c>
      <c r="BX18" s="23" t="s">
        <v>2138</v>
      </c>
      <c r="BY18" s="23" t="s">
        <v>2138</v>
      </c>
      <c r="BZ18" s="23" t="s">
        <v>2138</v>
      </c>
      <c r="CA18" s="23" t="s">
        <v>2138</v>
      </c>
      <c r="CB18" s="23" t="s">
        <v>2138</v>
      </c>
      <c r="CC18" s="23" t="s">
        <v>2138</v>
      </c>
      <c r="CD18" s="23" t="s">
        <v>2138</v>
      </c>
      <c r="CE18" s="23" t="s">
        <v>2138</v>
      </c>
      <c r="CF18" s="23" t="s">
        <v>2138</v>
      </c>
      <c r="CG18" s="23" t="s">
        <v>2138</v>
      </c>
      <c r="CH18" s="23" t="s">
        <v>2138</v>
      </c>
      <c r="CI18" s="23" t="s">
        <v>2138</v>
      </c>
      <c r="CJ18" s="23" t="s">
        <v>2138</v>
      </c>
      <c r="CK18" s="23" t="s">
        <v>2138</v>
      </c>
      <c r="CL18" s="23" t="s">
        <v>2138</v>
      </c>
      <c r="CM18" s="23" t="s">
        <v>2138</v>
      </c>
      <c r="CN18" s="23" t="s">
        <v>2138</v>
      </c>
      <c r="CO18" s="23" t="s">
        <v>2138</v>
      </c>
      <c r="CP18" s="23" t="s">
        <v>2138</v>
      </c>
    </row>
    <row r="19" spans="1:126" ht="60.75" customHeight="1" thickBot="1" x14ac:dyDescent="0.3">
      <c r="A19" s="313" t="s">
        <v>2134</v>
      </c>
      <c r="B19" s="313" t="str">
        <f t="shared" ref="B19:AG19" si="7">B1</f>
        <v>Population (ONS estimates mid-2018)</v>
      </c>
      <c r="C19" s="314">
        <f t="shared" si="7"/>
        <v>43891</v>
      </c>
      <c r="D19" s="314">
        <f t="shared" si="7"/>
        <v>43892</v>
      </c>
      <c r="E19" s="314">
        <f t="shared" si="7"/>
        <v>43893</v>
      </c>
      <c r="F19" s="314">
        <f t="shared" si="7"/>
        <v>43894</v>
      </c>
      <c r="G19" s="314">
        <f t="shared" si="7"/>
        <v>43895</v>
      </c>
      <c r="H19" s="314">
        <f t="shared" si="7"/>
        <v>43896</v>
      </c>
      <c r="I19" s="314">
        <f t="shared" si="7"/>
        <v>43897</v>
      </c>
      <c r="J19" s="314">
        <f t="shared" si="7"/>
        <v>43898</v>
      </c>
      <c r="K19" s="314">
        <f t="shared" si="7"/>
        <v>43899</v>
      </c>
      <c r="L19" s="314">
        <f t="shared" si="7"/>
        <v>43900</v>
      </c>
      <c r="M19" s="314">
        <f t="shared" si="7"/>
        <v>43901</v>
      </c>
      <c r="N19" s="314">
        <f t="shared" si="7"/>
        <v>43902</v>
      </c>
      <c r="O19" s="314">
        <f t="shared" si="7"/>
        <v>43903</v>
      </c>
      <c r="P19" s="314">
        <f t="shared" si="7"/>
        <v>43904</v>
      </c>
      <c r="Q19" s="314">
        <f t="shared" si="7"/>
        <v>43905</v>
      </c>
      <c r="R19" s="314">
        <f t="shared" si="7"/>
        <v>43906</v>
      </c>
      <c r="S19" s="314">
        <f t="shared" si="7"/>
        <v>43907</v>
      </c>
      <c r="T19" s="314">
        <f t="shared" si="7"/>
        <v>43908</v>
      </c>
      <c r="U19" s="314">
        <f t="shared" si="7"/>
        <v>43909</v>
      </c>
      <c r="V19" s="314">
        <f t="shared" si="7"/>
        <v>43910</v>
      </c>
      <c r="W19" s="314">
        <f t="shared" si="7"/>
        <v>43911</v>
      </c>
      <c r="X19" s="314">
        <f t="shared" si="7"/>
        <v>43912</v>
      </c>
      <c r="Y19" s="314">
        <f t="shared" si="7"/>
        <v>43913</v>
      </c>
      <c r="Z19" s="314">
        <f t="shared" si="7"/>
        <v>43914</v>
      </c>
      <c r="AA19" s="314">
        <f t="shared" si="7"/>
        <v>43915</v>
      </c>
      <c r="AB19" s="314">
        <f t="shared" si="7"/>
        <v>43916</v>
      </c>
      <c r="AC19" s="314">
        <f t="shared" si="7"/>
        <v>43917</v>
      </c>
      <c r="AD19" s="314">
        <f t="shared" si="7"/>
        <v>43918</v>
      </c>
      <c r="AE19" s="314">
        <f t="shared" si="7"/>
        <v>43919</v>
      </c>
      <c r="AF19" s="314">
        <f t="shared" si="7"/>
        <v>43920</v>
      </c>
      <c r="AG19" s="314">
        <f t="shared" si="7"/>
        <v>43921</v>
      </c>
      <c r="AH19" s="314">
        <f t="shared" ref="AH19:BM19" si="8">AH1</f>
        <v>43922</v>
      </c>
      <c r="AI19" s="314">
        <f t="shared" si="8"/>
        <v>43923</v>
      </c>
      <c r="AJ19" s="314">
        <f t="shared" si="8"/>
        <v>43924</v>
      </c>
      <c r="AK19" s="314">
        <f t="shared" si="8"/>
        <v>43925</v>
      </c>
      <c r="AL19" s="314">
        <f t="shared" si="8"/>
        <v>43926</v>
      </c>
      <c r="AM19" s="314">
        <f t="shared" si="8"/>
        <v>43927</v>
      </c>
      <c r="AN19" s="314">
        <f t="shared" si="8"/>
        <v>43928</v>
      </c>
      <c r="AO19" s="314">
        <f t="shared" si="8"/>
        <v>43929</v>
      </c>
      <c r="AP19" s="314">
        <f t="shared" si="8"/>
        <v>43930</v>
      </c>
      <c r="AQ19" s="314">
        <f t="shared" si="8"/>
        <v>43931</v>
      </c>
      <c r="AR19" s="314">
        <f t="shared" si="8"/>
        <v>43932</v>
      </c>
      <c r="AS19" s="314">
        <f t="shared" si="8"/>
        <v>43933</v>
      </c>
      <c r="AT19" s="314">
        <f t="shared" si="8"/>
        <v>43934</v>
      </c>
      <c r="AU19" s="314">
        <f t="shared" si="8"/>
        <v>43935</v>
      </c>
      <c r="AV19" s="314">
        <f t="shared" si="8"/>
        <v>43936</v>
      </c>
      <c r="AW19" s="314">
        <f t="shared" si="8"/>
        <v>43937</v>
      </c>
      <c r="AX19" s="314">
        <f t="shared" si="8"/>
        <v>43938</v>
      </c>
      <c r="AY19" s="314">
        <f t="shared" si="8"/>
        <v>43939</v>
      </c>
      <c r="AZ19" s="314">
        <f t="shared" si="8"/>
        <v>43940</v>
      </c>
      <c r="BA19" s="314">
        <f t="shared" si="8"/>
        <v>43941</v>
      </c>
      <c r="BB19" s="314">
        <f t="shared" si="8"/>
        <v>43942</v>
      </c>
      <c r="BC19" s="314">
        <f t="shared" si="8"/>
        <v>43943</v>
      </c>
      <c r="BD19" s="314">
        <f t="shared" si="8"/>
        <v>43944</v>
      </c>
      <c r="BE19" s="314">
        <f t="shared" si="8"/>
        <v>43945</v>
      </c>
      <c r="BF19" s="314">
        <f t="shared" si="8"/>
        <v>43946</v>
      </c>
      <c r="BG19" s="314">
        <f t="shared" si="8"/>
        <v>43947</v>
      </c>
      <c r="BH19" s="314">
        <f t="shared" si="8"/>
        <v>43948</v>
      </c>
      <c r="BI19" s="314">
        <f t="shared" si="8"/>
        <v>43949</v>
      </c>
      <c r="BJ19" s="314">
        <f t="shared" si="8"/>
        <v>43950</v>
      </c>
      <c r="BK19" s="314">
        <f t="shared" si="8"/>
        <v>43951</v>
      </c>
      <c r="BL19" s="376">
        <f t="shared" si="8"/>
        <v>43952</v>
      </c>
      <c r="BM19" s="314">
        <f t="shared" si="8"/>
        <v>43953</v>
      </c>
      <c r="BN19" s="314">
        <f t="shared" ref="BN19:BZ19" si="9">BN1</f>
        <v>43954</v>
      </c>
      <c r="BO19" s="314">
        <f t="shared" si="9"/>
        <v>43955</v>
      </c>
      <c r="BP19" s="314">
        <f t="shared" si="9"/>
        <v>43956</v>
      </c>
      <c r="BQ19" s="314">
        <f t="shared" si="9"/>
        <v>43957</v>
      </c>
      <c r="BR19" s="314">
        <f t="shared" si="9"/>
        <v>43958</v>
      </c>
      <c r="BS19" s="314">
        <f t="shared" si="9"/>
        <v>43959</v>
      </c>
      <c r="BT19" s="314">
        <f t="shared" si="9"/>
        <v>43960</v>
      </c>
      <c r="BU19" s="314">
        <f t="shared" si="9"/>
        <v>43961</v>
      </c>
      <c r="BV19" s="314">
        <f t="shared" si="9"/>
        <v>43962</v>
      </c>
      <c r="BW19" s="314">
        <f t="shared" si="9"/>
        <v>43963</v>
      </c>
      <c r="BX19" s="314">
        <f t="shared" si="9"/>
        <v>43964</v>
      </c>
      <c r="BY19" s="314">
        <f t="shared" si="9"/>
        <v>43965</v>
      </c>
      <c r="BZ19" s="314">
        <f t="shared" si="9"/>
        <v>43966</v>
      </c>
      <c r="CA19" s="314">
        <f t="shared" ref="CA19:CB19" si="10">CA1</f>
        <v>43967</v>
      </c>
      <c r="CB19" s="314">
        <f t="shared" si="10"/>
        <v>43968</v>
      </c>
      <c r="CC19" s="314">
        <f t="shared" ref="CC19:CD19" si="11">CC1</f>
        <v>43969</v>
      </c>
      <c r="CD19" s="314">
        <f t="shared" si="11"/>
        <v>43970</v>
      </c>
      <c r="CE19" s="314">
        <f t="shared" ref="CE19:CG19" si="12">CE1</f>
        <v>43971</v>
      </c>
      <c r="CF19" s="314">
        <f t="shared" si="12"/>
        <v>43972</v>
      </c>
      <c r="CG19" s="314">
        <f t="shared" si="12"/>
        <v>43973</v>
      </c>
      <c r="CH19" s="314">
        <f t="shared" ref="CH19:CI19" si="13">CH1</f>
        <v>43974</v>
      </c>
      <c r="CI19" s="314">
        <f t="shared" si="13"/>
        <v>43975</v>
      </c>
      <c r="CJ19" s="314">
        <f t="shared" ref="CJ19:CK19" si="14">CJ1</f>
        <v>43976</v>
      </c>
      <c r="CK19" s="314">
        <f t="shared" si="14"/>
        <v>43977</v>
      </c>
      <c r="CL19" s="314">
        <f t="shared" ref="CL19:CN19" si="15">CL1</f>
        <v>43978</v>
      </c>
      <c r="CM19" s="314">
        <f t="shared" si="15"/>
        <v>43979</v>
      </c>
      <c r="CN19" s="314">
        <f t="shared" si="15"/>
        <v>43980</v>
      </c>
      <c r="CO19" s="314">
        <f t="shared" ref="CO19:CP19" si="16">CO1</f>
        <v>43981</v>
      </c>
      <c r="CP19" s="314">
        <f t="shared" si="16"/>
        <v>43982</v>
      </c>
      <c r="CQ19" s="314">
        <f t="shared" ref="CQ19:CR19" si="17">CQ1</f>
        <v>43983</v>
      </c>
      <c r="CR19" s="314">
        <f t="shared" si="17"/>
        <v>43984</v>
      </c>
      <c r="CS19" s="314">
        <f t="shared" ref="CS19:CU19" si="18">CS1</f>
        <v>43985</v>
      </c>
      <c r="CT19" s="314">
        <f t="shared" si="18"/>
        <v>43986</v>
      </c>
      <c r="CU19" s="314">
        <f t="shared" si="18"/>
        <v>43987</v>
      </c>
      <c r="CV19" s="314">
        <f t="shared" ref="CV19:CW19" si="19">CV1</f>
        <v>43988</v>
      </c>
      <c r="CW19" s="314">
        <f t="shared" si="19"/>
        <v>43989</v>
      </c>
      <c r="CX19" s="314">
        <f t="shared" ref="CX19:CY19" si="20">CX1</f>
        <v>43990</v>
      </c>
      <c r="CY19" s="314">
        <f t="shared" si="20"/>
        <v>43991</v>
      </c>
      <c r="CZ19" s="314">
        <f t="shared" ref="CZ19:DB19" si="21">CZ1</f>
        <v>43992</v>
      </c>
      <c r="DA19" s="314">
        <f t="shared" si="21"/>
        <v>43993</v>
      </c>
      <c r="DB19" s="314">
        <f t="shared" si="21"/>
        <v>43994</v>
      </c>
      <c r="DC19" s="314">
        <f t="shared" ref="DC19:DD19" si="22">DC1</f>
        <v>43995</v>
      </c>
      <c r="DD19" s="314">
        <f t="shared" si="22"/>
        <v>43996</v>
      </c>
      <c r="DE19" s="314">
        <f t="shared" ref="DE19:DF19" si="23">DE1</f>
        <v>43997</v>
      </c>
      <c r="DF19" s="314">
        <f t="shared" si="23"/>
        <v>43998</v>
      </c>
      <c r="DG19" s="314">
        <f t="shared" ref="DG19:DI19" si="24">DG1</f>
        <v>43999</v>
      </c>
      <c r="DH19" s="314">
        <f t="shared" si="24"/>
        <v>44000</v>
      </c>
      <c r="DI19" s="314">
        <f t="shared" si="24"/>
        <v>44001</v>
      </c>
      <c r="DJ19" s="314">
        <f t="shared" ref="DJ19:DK19" si="25">DJ1</f>
        <v>44002</v>
      </c>
      <c r="DK19" s="314">
        <f t="shared" si="25"/>
        <v>44003</v>
      </c>
      <c r="DL19" s="314"/>
      <c r="DM19" s="315"/>
      <c r="DN19" s="311"/>
      <c r="DO19" s="342" t="s">
        <v>2147</v>
      </c>
      <c r="DP19" s="343" t="s">
        <v>2148</v>
      </c>
      <c r="DQ19" s="343" t="s">
        <v>2149</v>
      </c>
      <c r="DR19" s="342" t="s">
        <v>2150</v>
      </c>
      <c r="DS19" s="343" t="s">
        <v>2151</v>
      </c>
      <c r="DT19" s="343" t="s">
        <v>2152</v>
      </c>
      <c r="DU19" s="342" t="s">
        <v>2287</v>
      </c>
      <c r="DV19" s="296" t="s">
        <v>2137</v>
      </c>
    </row>
    <row r="20" spans="1:126" ht="15" customHeight="1" thickTop="1" x14ac:dyDescent="0.25">
      <c r="A20" s="458" t="s">
        <v>2288</v>
      </c>
      <c r="B20" s="452"/>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c r="BE20" s="107"/>
      <c r="BF20" s="107"/>
      <c r="BG20" s="107"/>
      <c r="BH20" s="107"/>
      <c r="BI20" s="322"/>
      <c r="BJ20" s="322"/>
      <c r="BK20" s="322"/>
      <c r="BL20" s="377"/>
      <c r="BM20" s="322"/>
      <c r="BN20" s="322"/>
      <c r="BO20" s="322"/>
      <c r="BP20" s="322"/>
      <c r="BQ20" s="322"/>
      <c r="BR20" s="322"/>
      <c r="BS20" s="322"/>
      <c r="BT20" s="322"/>
      <c r="BU20" s="322"/>
      <c r="BV20" s="322"/>
      <c r="BW20" s="322"/>
      <c r="BX20" s="322"/>
      <c r="BY20" s="322"/>
      <c r="BZ20" s="322"/>
      <c r="CA20" s="322"/>
      <c r="CB20" s="322"/>
      <c r="CC20" s="322"/>
      <c r="CD20" s="322"/>
      <c r="CE20" s="322"/>
      <c r="CF20" s="322"/>
      <c r="CG20" s="322"/>
      <c r="CH20" s="322"/>
      <c r="CI20" s="322"/>
      <c r="CJ20" s="322"/>
      <c r="CK20" s="322"/>
      <c r="CL20" s="322"/>
      <c r="CM20" s="322"/>
      <c r="CN20" s="322"/>
      <c r="CO20" s="322"/>
      <c r="CP20" s="322"/>
      <c r="CQ20" s="322"/>
      <c r="CR20" s="322"/>
      <c r="CS20" s="322"/>
      <c r="CT20" s="322"/>
      <c r="CU20" s="322"/>
      <c r="CV20" s="322"/>
      <c r="CW20" s="322"/>
      <c r="CX20" s="322"/>
      <c r="CY20" s="322"/>
      <c r="CZ20" s="322"/>
      <c r="DA20" s="322"/>
      <c r="DB20" s="322"/>
      <c r="DC20" s="322"/>
      <c r="DD20" s="322"/>
      <c r="DE20" s="322"/>
      <c r="DF20" s="322"/>
      <c r="DG20" s="322"/>
      <c r="DH20" s="322"/>
      <c r="DI20" s="322"/>
      <c r="DJ20" s="322"/>
      <c r="DK20" s="322"/>
      <c r="DL20" s="107"/>
      <c r="DM20" s="20"/>
      <c r="DN20" s="20"/>
      <c r="DO20" s="20"/>
      <c r="DP20" s="108"/>
      <c r="DQ20" s="108"/>
      <c r="DR20" s="108"/>
      <c r="DS20" s="108"/>
      <c r="DT20" s="108"/>
      <c r="DU20" s="109"/>
      <c r="DV20" s="570" t="s">
        <v>2127</v>
      </c>
    </row>
    <row r="21" spans="1:126" s="140" customFormat="1" ht="15" customHeight="1" x14ac:dyDescent="0.25">
      <c r="A21" s="377" t="str">
        <f t="shared" ref="A21:B24" si="26">A3</f>
        <v>England</v>
      </c>
      <c r="B21" s="454">
        <f t="shared" si="26"/>
        <v>55977178</v>
      </c>
      <c r="C21" s="455"/>
      <c r="D21" s="455"/>
      <c r="E21" s="455"/>
      <c r="F21" s="455"/>
      <c r="G21" s="455"/>
      <c r="H21" s="455"/>
      <c r="I21" s="455"/>
      <c r="J21" s="455"/>
      <c r="K21" s="455"/>
      <c r="L21" s="455"/>
      <c r="M21" s="455"/>
      <c r="N21" s="455"/>
      <c r="O21" s="455"/>
      <c r="P21" s="455"/>
      <c r="Q21" s="455"/>
      <c r="R21" s="455"/>
      <c r="S21" s="455"/>
      <c r="T21" s="455"/>
      <c r="U21" s="455"/>
      <c r="V21" s="455"/>
      <c r="W21" s="455"/>
      <c r="X21" s="455"/>
      <c r="Y21" s="455"/>
      <c r="Z21" s="455"/>
      <c r="AA21" s="455"/>
      <c r="AB21" s="323">
        <f>'L1-Country'!BO47</f>
        <v>679</v>
      </c>
      <c r="AC21" s="323">
        <f>'L1-Country'!BP47</f>
        <v>926</v>
      </c>
      <c r="AD21" s="323">
        <f>'L1-Country'!BQ47</f>
        <v>1125</v>
      </c>
      <c r="AE21" s="323">
        <f>'L1-Country'!BR47</f>
        <v>1284</v>
      </c>
      <c r="AF21" s="323">
        <f>'L1-Country'!BS47</f>
        <v>1651</v>
      </c>
      <c r="AG21" s="323">
        <f>'L1-Country'!BT47</f>
        <v>2166</v>
      </c>
      <c r="AH21" s="323">
        <f>'L1-Country'!BU47</f>
        <v>2698</v>
      </c>
      <c r="AI21" s="323">
        <f>'L1-Country'!BV47</f>
        <v>3302</v>
      </c>
      <c r="AJ21" s="323">
        <f>'L1-Country'!BW47</f>
        <v>3939</v>
      </c>
      <c r="AK21" s="323">
        <f>'L1-Country'!BX47</f>
        <v>4494</v>
      </c>
      <c r="AL21" s="323">
        <f>'L1-Country'!BY47</f>
        <v>4897</v>
      </c>
      <c r="AM21" s="323">
        <f>'L1-Country'!BZ47</f>
        <v>5655</v>
      </c>
      <c r="AN21" s="323">
        <f>'L1-Country'!CA47</f>
        <v>6483</v>
      </c>
      <c r="AO21" s="323">
        <f>'L1-Country'!CB47</f>
        <v>7248</v>
      </c>
      <c r="AP21" s="323">
        <f>'L1-Country'!CC47</f>
        <v>8114</v>
      </c>
      <c r="AQ21" s="323">
        <f>'L1-Country'!CD47</f>
        <v>8937</v>
      </c>
      <c r="AR21" s="323">
        <f>'L1-Country'!CE47</f>
        <v>9594</v>
      </c>
      <c r="AS21" s="323">
        <f>'L1-Country'!CF47</f>
        <v>10261</v>
      </c>
      <c r="AT21" s="323">
        <f>'L1-Country'!CG47</f>
        <v>11005</v>
      </c>
      <c r="AU21" s="323">
        <f>'L1-Country'!CH47</f>
        <v>11656</v>
      </c>
      <c r="AV21" s="323">
        <f>'L1-Country'!CI47</f>
        <v>12395</v>
      </c>
      <c r="AW21" s="323">
        <f>'L1-Country'!CJ47</f>
        <v>13133</v>
      </c>
      <c r="AX21" s="323">
        <f>'L1-Country'!CK47</f>
        <v>13917</v>
      </c>
      <c r="AY21" s="323">
        <f>'L1-Country'!CL47</f>
        <v>14399</v>
      </c>
      <c r="AZ21" s="323">
        <f>'L1-Country'!CM47</f>
        <v>14828</v>
      </c>
      <c r="BA21" s="323">
        <f>'L1-Country'!CN47</f>
        <v>15606</v>
      </c>
      <c r="BB21" s="323">
        <f>'L1-Country'!CO47</f>
        <v>16271</v>
      </c>
      <c r="BC21" s="323">
        <f>'L1-Country'!CP47</f>
        <v>16785</v>
      </c>
      <c r="BD21" s="323">
        <f>'L1-Country'!CQ47</f>
        <v>17372</v>
      </c>
      <c r="BE21" s="323">
        <f>'L1-Country'!CR47</f>
        <v>18083</v>
      </c>
      <c r="BF21" s="323">
        <f>'L1-Country'!CS47</f>
        <v>18419</v>
      </c>
      <c r="BG21" s="323">
        <f>'L1-Country'!CT47</f>
        <v>18748</v>
      </c>
      <c r="BH21" s="323">
        <f>'L1-Country'!CU47</f>
        <v>19294</v>
      </c>
      <c r="BI21" s="323">
        <f>'L1-Country'!CV47</f>
        <v>23550</v>
      </c>
      <c r="BJ21" s="323">
        <f>'L1-Country'!CW47</f>
        <v>24110</v>
      </c>
      <c r="BK21" s="323">
        <f>'L1-Country'!CX47</f>
        <v>24763</v>
      </c>
      <c r="BL21" s="378">
        <f>'L1-Country'!CY47</f>
        <v>25282</v>
      </c>
      <c r="BM21" s="323">
        <f>'L1-Country'!CZ47</f>
        <v>25528</v>
      </c>
      <c r="BN21" s="323">
        <f>'L1-Country'!DA47</f>
        <v>25785</v>
      </c>
      <c r="BO21" s="323">
        <f>'L1-Country'!DB47</f>
        <v>26441</v>
      </c>
      <c r="BP21" s="323">
        <f>'L1-Country'!DC47</f>
        <v>27008</v>
      </c>
      <c r="BQ21" s="323">
        <f>'L1-Country'!DD47</f>
        <v>27432</v>
      </c>
      <c r="BR21" s="323">
        <f>'L1-Country'!DE47</f>
        <v>27967</v>
      </c>
      <c r="BS21" s="323">
        <f>'L1-Country'!DF47</f>
        <v>28250</v>
      </c>
      <c r="BT21" s="323">
        <f>'L1-Country'!DG47</f>
        <v>28467</v>
      </c>
      <c r="BU21" s="323">
        <f>'L1-Country'!DH47</f>
        <v>28657</v>
      </c>
      <c r="BV21" s="323">
        <f>'L1-Country'!DI47</f>
        <v>29260</v>
      </c>
      <c r="BW21" s="323">
        <f>'L1-Country'!DJ47</f>
        <v>29673</v>
      </c>
      <c r="BX21" s="323">
        <f>'L1-Country'!DK47</f>
        <v>30028</v>
      </c>
      <c r="BY21" s="323">
        <f>'L1-Country'!DL47</f>
        <v>30364</v>
      </c>
      <c r="BZ21" s="323">
        <f>'L1-Country'!DM47</f>
        <v>30753</v>
      </c>
      <c r="CA21" s="323">
        <f>'L1-Country'!DN47</f>
        <v>30866</v>
      </c>
      <c r="CB21" s="323">
        <f>'L1-Country'!DO47</f>
        <v>31010</v>
      </c>
      <c r="CC21" s="323">
        <f>'L1-Country'!DP47</f>
        <v>31530</v>
      </c>
      <c r="CD21" s="323">
        <f>'L1-Country'!DQ47</f>
        <v>31843</v>
      </c>
      <c r="CE21" s="323">
        <f>'L1-Country'!DR47</f>
        <v>32117</v>
      </c>
      <c r="CF21" s="323">
        <f>'L1-Country'!DS47</f>
        <v>32417</v>
      </c>
      <c r="CG21" s="323">
        <f>'L1-Country'!DT47</f>
        <v>32666</v>
      </c>
      <c r="CH21" s="323">
        <f>'L1-Country'!DU47</f>
        <v>32760</v>
      </c>
      <c r="CI21" s="323">
        <f>'L1-Country'!DV47</f>
        <v>32864</v>
      </c>
      <c r="CJ21" s="323">
        <f>'L1-Country'!DW47</f>
        <v>32979</v>
      </c>
      <c r="CK21" s="323">
        <f>'L1-Country'!DX47</f>
        <v>33362</v>
      </c>
      <c r="CL21" s="323">
        <f>'L1-Country'!DY47</f>
        <v>33710</v>
      </c>
      <c r="CM21" s="323">
        <f>'L1-Country'!DZ47</f>
        <v>34010</v>
      </c>
      <c r="CN21" s="323">
        <f>'L1-Country'!EA47</f>
        <v>34193</v>
      </c>
      <c r="CO21" s="323">
        <f>'L1-Country'!EB47</f>
        <v>34272</v>
      </c>
      <c r="CP21" s="323">
        <f>'L1-Country'!EC47</f>
        <v>34813</v>
      </c>
      <c r="CQ21" s="323">
        <f>'L1-Country'!ED47</f>
        <v>35128</v>
      </c>
      <c r="CR21" s="323">
        <f>'L1-Country'!EE47</f>
        <v>35456</v>
      </c>
      <c r="CS21" s="323">
        <f>'L1-Country'!EF47</f>
        <v>35605</v>
      </c>
      <c r="CT21" s="323">
        <f>'L1-Country'!EG47</f>
        <v>35948</v>
      </c>
      <c r="CU21" s="323">
        <f>'L1-Country'!EH47</f>
        <v>36127</v>
      </c>
      <c r="CV21" s="323">
        <f>'L1-Country'!EI47</f>
        <v>36192</v>
      </c>
      <c r="CW21" s="323">
        <f>'L1-Country'!EJ47</f>
        <v>36244</v>
      </c>
      <c r="CX21" s="323">
        <f>'L1-Country'!EK47</f>
        <v>36521</v>
      </c>
      <c r="CY21" s="323">
        <f>'L1-Country'!EL47</f>
        <v>36750</v>
      </c>
      <c r="CZ21" s="323">
        <f>'L1-Country'!EM47</f>
        <v>36883</v>
      </c>
      <c r="DA21" s="323">
        <f>'L1-Country'!EN47</f>
        <v>37069</v>
      </c>
      <c r="DB21" s="323">
        <f>'L1-Country'!EO47</f>
        <v>37240</v>
      </c>
      <c r="DC21" s="323">
        <f>'L1-Country'!EP47</f>
        <v>37266</v>
      </c>
      <c r="DD21" s="323">
        <f>'L1-Country'!EQ47</f>
        <v>37299</v>
      </c>
      <c r="DE21" s="323">
        <f>'L1-Country'!ER47</f>
        <v>37524</v>
      </c>
      <c r="DF21" s="323">
        <f>'L1-Country'!ES47</f>
        <v>37692</v>
      </c>
      <c r="DG21" s="323">
        <f>'L1-Country'!ET47</f>
        <v>37812</v>
      </c>
      <c r="DH21" s="323">
        <f>'L1-Country'!EU47</f>
        <v>37979</v>
      </c>
      <c r="DI21" s="323">
        <f>'L1-Country'!EV47</f>
        <v>38099</v>
      </c>
      <c r="DJ21" s="323">
        <f>'L1-Country'!EW47</f>
        <v>38138</v>
      </c>
      <c r="DK21" s="323">
        <f>'L1-Country'!EX47</f>
        <v>38152</v>
      </c>
      <c r="DL21" s="456"/>
      <c r="DM21" s="116"/>
      <c r="DN21" s="116"/>
      <c r="DO21" s="134">
        <f ca="1">OFFSET($B21,0,COUNTA($C$19:$DN$19))-OFFSET($B21,0,COUNTA($C$19:$DN$19)-1)</f>
        <v>14</v>
      </c>
      <c r="DP21" s="457">
        <f ca="1">$DO21/OFFSET($B21,0,COUNTA($C$19:$DN$19)-1)</f>
        <v>3.6708794378310347E-4</v>
      </c>
      <c r="DQ21" s="465">
        <f ca="1">100000*DO21/$B21</f>
        <v>2.5010192546683935E-2</v>
      </c>
      <c r="DR21" s="463">
        <f ca="1">OFFSET($B21,0,COUNTA(C$19:DN$19))-OFFSET($B21,0,COUNTA(C$19:DN$19)-7)</f>
        <v>853</v>
      </c>
      <c r="DS21" s="457">
        <f ca="1">$DR21/OFFSET($B21,0,COUNTA($C$19:$DN$19)-7)</f>
        <v>2.2869245824284835E-2</v>
      </c>
      <c r="DT21" s="465">
        <f ca="1">100000*DR21/$B21</f>
        <v>1.523835303022957</v>
      </c>
      <c r="DU21" s="467">
        <f ca="1">100000*OFFSET($B21,0,COUNTA($C$19:$DN$19))/$B21</f>
        <v>68.156347574363252</v>
      </c>
      <c r="DV21" s="570"/>
    </row>
    <row r="22" spans="1:126" x14ac:dyDescent="0.25">
      <c r="A22" s="112" t="str">
        <f t="shared" si="26"/>
        <v>Scotland</v>
      </c>
      <c r="B22" s="254">
        <f t="shared" si="26"/>
        <v>5438100</v>
      </c>
      <c r="C22" s="234"/>
      <c r="D22" s="234"/>
      <c r="E22" s="234"/>
      <c r="F22" s="234"/>
      <c r="G22" s="234"/>
      <c r="H22" s="234"/>
      <c r="I22" s="234"/>
      <c r="J22" s="234"/>
      <c r="K22" s="234"/>
      <c r="L22" s="234"/>
      <c r="M22" s="234"/>
      <c r="N22" s="234"/>
      <c r="O22" s="234"/>
      <c r="P22" s="234"/>
      <c r="Q22" s="234"/>
      <c r="R22" s="234"/>
      <c r="S22" s="234"/>
      <c r="T22" s="234"/>
      <c r="U22" s="234"/>
      <c r="V22" s="234"/>
      <c r="W22" s="234"/>
      <c r="X22" s="234"/>
      <c r="Y22" s="234"/>
      <c r="Z22" s="234"/>
      <c r="AA22" s="234"/>
      <c r="AB22" s="110">
        <f>'L1-Country'!BO48</f>
        <v>25</v>
      </c>
      <c r="AC22" s="110">
        <f>'L1-Country'!BP48</f>
        <v>33</v>
      </c>
      <c r="AD22" s="110">
        <f>'L1-Country'!BQ48</f>
        <v>40</v>
      </c>
      <c r="AE22" s="110">
        <f>'L1-Country'!BR48</f>
        <v>41</v>
      </c>
      <c r="AF22" s="110">
        <f>'L1-Country'!BS48</f>
        <v>47</v>
      </c>
      <c r="AG22" s="110">
        <f>'L1-Country'!BT48</f>
        <v>60</v>
      </c>
      <c r="AH22" s="110">
        <f>'L1-Country'!BU48</f>
        <v>76</v>
      </c>
      <c r="AI22" s="110">
        <f>'L1-Country'!BV48</f>
        <v>126</v>
      </c>
      <c r="AJ22" s="110">
        <f>'L1-Country'!BW48</f>
        <v>172</v>
      </c>
      <c r="AK22" s="110">
        <f>'L1-Country'!BX48</f>
        <v>218</v>
      </c>
      <c r="AL22" s="110">
        <f>'L1-Country'!BY48</f>
        <v>220</v>
      </c>
      <c r="AM22" s="110">
        <f>'L1-Country'!BZ48</f>
        <v>222</v>
      </c>
      <c r="AN22" s="110">
        <f>'L1-Country'!CA48</f>
        <v>296</v>
      </c>
      <c r="AO22" s="110">
        <f>'L1-Country'!CB48</f>
        <v>366</v>
      </c>
      <c r="AP22" s="110">
        <f>'L1-Country'!CC48</f>
        <v>447</v>
      </c>
      <c r="AQ22" s="110">
        <f>'L1-Country'!CD48</f>
        <v>495</v>
      </c>
      <c r="AR22" s="110">
        <f>'L1-Country'!CE48</f>
        <v>542</v>
      </c>
      <c r="AS22" s="110">
        <f>'L1-Country'!CF48</f>
        <v>566</v>
      </c>
      <c r="AT22" s="110">
        <f>'L1-Country'!CG48</f>
        <v>575</v>
      </c>
      <c r="AU22" s="110">
        <f>'L1-Country'!CH48</f>
        <v>615</v>
      </c>
      <c r="AV22" s="110">
        <f>'L1-Country'!CI48</f>
        <v>699</v>
      </c>
      <c r="AW22" s="110">
        <f>'L1-Country'!CJ48</f>
        <v>779</v>
      </c>
      <c r="AX22" s="110">
        <f>'L1-Country'!CK48</f>
        <v>837</v>
      </c>
      <c r="AY22" s="110">
        <f>'L1-Country'!CL48</f>
        <v>893</v>
      </c>
      <c r="AZ22" s="110">
        <f>'L1-Country'!CM48</f>
        <v>903</v>
      </c>
      <c r="BA22" s="110">
        <f>'L1-Country'!CN48</f>
        <v>915</v>
      </c>
      <c r="BB22" s="110">
        <f>'L1-Country'!CO48</f>
        <v>985</v>
      </c>
      <c r="BC22" s="110">
        <f>'L1-Country'!CP48</f>
        <v>1062</v>
      </c>
      <c r="BD22" s="110">
        <f>'L1-Country'!CQ48</f>
        <v>1120</v>
      </c>
      <c r="BE22" s="110">
        <f>'L1-Country'!CR48</f>
        <v>1184</v>
      </c>
      <c r="BF22" s="110">
        <f>'L1-Country'!CS48</f>
        <v>1231</v>
      </c>
      <c r="BG22" s="110">
        <f>'L1-Country'!CT48</f>
        <v>1249</v>
      </c>
      <c r="BH22" s="110">
        <f>'L1-Country'!CU48</f>
        <v>1262</v>
      </c>
      <c r="BI22" s="110">
        <f>'L1-Country'!CV48</f>
        <v>1332</v>
      </c>
      <c r="BJ22" s="110">
        <f>'L1-Country'!CW48</f>
        <v>1415</v>
      </c>
      <c r="BK22" s="110">
        <f>'L1-Country'!CX48</f>
        <v>1475</v>
      </c>
      <c r="BL22" s="379">
        <f>'L1-Country'!CY48</f>
        <v>1515</v>
      </c>
      <c r="BM22" s="110">
        <f>'L1-Country'!CZ48</f>
        <v>1559</v>
      </c>
      <c r="BN22" s="110">
        <f>'L1-Country'!DA48</f>
        <v>1571</v>
      </c>
      <c r="BO22" s="110">
        <f>'L1-Country'!DB48</f>
        <v>1576</v>
      </c>
      <c r="BP22" s="110">
        <f>'L1-Country'!DC48</f>
        <v>1620</v>
      </c>
      <c r="BQ22" s="110">
        <f>'L1-Country'!DD48</f>
        <v>1703</v>
      </c>
      <c r="BR22" s="110">
        <f>'L1-Country'!DE48</f>
        <v>1762</v>
      </c>
      <c r="BS22" s="110">
        <f>'L1-Country'!DF48</f>
        <v>1811</v>
      </c>
      <c r="BT22" s="110">
        <f>'L1-Country'!DG48</f>
        <v>1847</v>
      </c>
      <c r="BU22" s="110">
        <f>'L1-Country'!DH48</f>
        <v>1857</v>
      </c>
      <c r="BV22" s="110">
        <f>'L1-Country'!DI48</f>
        <v>1862</v>
      </c>
      <c r="BW22" s="110">
        <f>'L1-Country'!DJ48</f>
        <v>1912</v>
      </c>
      <c r="BX22" s="110">
        <f>'L1-Country'!DK48</f>
        <v>1973</v>
      </c>
      <c r="BY22" s="110">
        <f>'L1-Country'!DL48</f>
        <v>2007</v>
      </c>
      <c r="BZ22" s="110">
        <f>'L1-Country'!DM48</f>
        <v>2053</v>
      </c>
      <c r="CA22" s="110">
        <f>'L1-Country'!DN48</f>
        <v>2094</v>
      </c>
      <c r="CB22" s="110">
        <f>'L1-Country'!DO48</f>
        <v>2103</v>
      </c>
      <c r="CC22" s="110">
        <f>'L1-Country'!DP48</f>
        <v>2105</v>
      </c>
      <c r="CD22" s="110">
        <f>'L1-Country'!DQ48</f>
        <v>2134</v>
      </c>
      <c r="CE22" s="110">
        <f>'L1-Country'!DR48</f>
        <v>2184</v>
      </c>
      <c r="CF22" s="110">
        <f>'L1-Country'!DS48</f>
        <v>2221</v>
      </c>
      <c r="CG22" s="110">
        <f>'L1-Country'!DT48</f>
        <v>2245</v>
      </c>
      <c r="CH22" s="110">
        <f>'L1-Country'!DU48</f>
        <v>2261</v>
      </c>
      <c r="CI22" s="110">
        <f>'L1-Country'!DV48</f>
        <v>2270</v>
      </c>
      <c r="CJ22" s="110">
        <f>'L1-Country'!DW48</f>
        <v>2273</v>
      </c>
      <c r="CK22" s="110">
        <f>'L1-Country'!DX48</f>
        <v>2291</v>
      </c>
      <c r="CL22" s="110">
        <f>'L1-Country'!DY48</f>
        <v>2304</v>
      </c>
      <c r="CM22" s="110">
        <f>'L1-Country'!DZ48</f>
        <v>2316</v>
      </c>
      <c r="CN22" s="110">
        <f>'L1-Country'!EA48</f>
        <v>2331</v>
      </c>
      <c r="CO22" s="110">
        <f>'L1-Country'!EB48</f>
        <v>2353</v>
      </c>
      <c r="CP22" s="110">
        <f>'L1-Country'!EC48</f>
        <v>2362</v>
      </c>
      <c r="CQ22" s="110">
        <f>'L1-Country'!ED48</f>
        <v>2363</v>
      </c>
      <c r="CR22" s="110">
        <f>'L1-Country'!EE48</f>
        <v>2375</v>
      </c>
      <c r="CS22" s="110">
        <f>'L1-Country'!EF48</f>
        <v>2386</v>
      </c>
      <c r="CT22" s="110">
        <f>'L1-Country'!EG48</f>
        <v>2395</v>
      </c>
      <c r="CU22" s="110">
        <f>'L1-Country'!EH48</f>
        <v>2409</v>
      </c>
      <c r="CV22" s="110">
        <f>'L1-Country'!EI48</f>
        <v>2415</v>
      </c>
      <c r="CW22" s="110">
        <f>'L1-Country'!EJ48</f>
        <v>2415</v>
      </c>
      <c r="CX22" s="110">
        <f>'L1-Country'!EK48</f>
        <v>2415</v>
      </c>
      <c r="CY22" s="110">
        <f>'L1-Country'!EL48</f>
        <v>2422</v>
      </c>
      <c r="CZ22" s="110">
        <f>'L1-Country'!EM48</f>
        <v>2434</v>
      </c>
      <c r="DA22" s="110">
        <f>'L1-Country'!EN48</f>
        <v>2439</v>
      </c>
      <c r="DB22" s="110">
        <f>'L1-Country'!EO48</f>
        <v>2442</v>
      </c>
      <c r="DC22" s="110">
        <f>'L1-Country'!EP48</f>
        <v>2447</v>
      </c>
      <c r="DD22" s="110">
        <f>'L1-Country'!EQ48</f>
        <v>2448</v>
      </c>
      <c r="DE22" s="110">
        <f>'L1-Country'!ER48</f>
        <v>2448</v>
      </c>
      <c r="DF22" s="110">
        <f>'L1-Country'!ES48</f>
        <v>2453</v>
      </c>
      <c r="DG22" s="110">
        <f>'L1-Country'!ET48</f>
        <v>2462</v>
      </c>
      <c r="DH22" s="110">
        <f>'L1-Country'!EU48</f>
        <v>2464</v>
      </c>
      <c r="DI22" s="110">
        <f>'L1-Country'!EV48</f>
        <v>2470</v>
      </c>
      <c r="DJ22" s="110">
        <f>'L1-Country'!EW48</f>
        <v>2472</v>
      </c>
      <c r="DK22" s="110">
        <f>'L1-Country'!EX48</f>
        <v>2472</v>
      </c>
      <c r="DL22" s="110"/>
      <c r="DM22" s="20"/>
      <c r="DN22" s="20"/>
      <c r="DO22" s="155">
        <f ca="1">OFFSET($B22,0,COUNTA($C$19:$DN$19))-OFFSET($B22,0,COUNTA($C$19:$DN$19)-1)</f>
        <v>0</v>
      </c>
      <c r="DP22" s="228">
        <f ca="1">$DO22/OFFSET($B22,0,COUNTA($C$19:$DN$19)-1)</f>
        <v>0</v>
      </c>
      <c r="DQ22" s="327">
        <f t="shared" ref="DQ22:DQ24" ca="1" si="27">100000*DO22/$B22</f>
        <v>0</v>
      </c>
      <c r="DR22" s="305">
        <f ca="1">OFFSET($B22,0,COUNTA(C$19:DN$19))-OFFSET($B22,0,COUNTA(C$19:DN$19)-7)</f>
        <v>24</v>
      </c>
      <c r="DS22" s="228">
        <f ca="1">$DR22/OFFSET($B22,0,COUNTA($C$19:$DN$19)-7)</f>
        <v>9.8039215686274508E-3</v>
      </c>
      <c r="DT22" s="468">
        <f t="shared" ref="DT22:DT24" ca="1" si="28">100000*DR22/$B22</f>
        <v>0.44133061179456062</v>
      </c>
      <c r="DU22" s="468">
        <f ca="1">100000*OFFSET($B22,0,COUNTA($C$19:$DN$19))/$B22</f>
        <v>45.457053014839744</v>
      </c>
      <c r="DV22" s="570"/>
    </row>
    <row r="23" spans="1:126" ht="15" customHeight="1" x14ac:dyDescent="0.25">
      <c r="A23" s="112" t="str">
        <f t="shared" si="26"/>
        <v>Wales</v>
      </c>
      <c r="B23" s="254">
        <f t="shared" si="26"/>
        <v>3138631</v>
      </c>
      <c r="C23" s="234"/>
      <c r="D23" s="234"/>
      <c r="E23" s="234"/>
      <c r="F23" s="234"/>
      <c r="G23" s="234"/>
      <c r="H23" s="234"/>
      <c r="I23" s="234"/>
      <c r="J23" s="234"/>
      <c r="K23" s="234"/>
      <c r="L23" s="234"/>
      <c r="M23" s="234"/>
      <c r="N23" s="234"/>
      <c r="O23" s="234"/>
      <c r="P23" s="234"/>
      <c r="Q23" s="234"/>
      <c r="R23" s="234"/>
      <c r="S23" s="234"/>
      <c r="T23" s="234"/>
      <c r="U23" s="234"/>
      <c r="V23" s="234"/>
      <c r="W23" s="234"/>
      <c r="X23" s="234"/>
      <c r="Y23" s="234"/>
      <c r="Z23" s="234"/>
      <c r="AA23" s="234"/>
      <c r="AB23" s="110">
        <f>'L1-Country'!BO49</f>
        <v>34</v>
      </c>
      <c r="AC23" s="110">
        <f>'L1-Country'!BP49</f>
        <v>38</v>
      </c>
      <c r="AD23" s="110">
        <f>'L1-Country'!BQ49</f>
        <v>48</v>
      </c>
      <c r="AE23" s="110">
        <f>'L1-Country'!BR49</f>
        <v>62</v>
      </c>
      <c r="AF23" s="110">
        <f>'L1-Country'!BS49</f>
        <v>69</v>
      </c>
      <c r="AG23" s="110">
        <f>'L1-Country'!BT49</f>
        <v>98</v>
      </c>
      <c r="AH23" s="110">
        <f>'L1-Country'!BU49</f>
        <v>117</v>
      </c>
      <c r="AI23" s="110">
        <f>'L1-Country'!BV49</f>
        <v>141</v>
      </c>
      <c r="AJ23" s="110">
        <f>'L1-Country'!BW49</f>
        <v>154</v>
      </c>
      <c r="AK23" s="110">
        <f>'L1-Country'!BX49</f>
        <v>166</v>
      </c>
      <c r="AL23" s="110">
        <f>'L1-Country'!BY49</f>
        <v>193</v>
      </c>
      <c r="AM23" s="110">
        <f>'L1-Country'!BZ49</f>
        <v>212</v>
      </c>
      <c r="AN23" s="110">
        <f>'L1-Country'!CA49</f>
        <v>245</v>
      </c>
      <c r="AO23" s="110">
        <f>'L1-Country'!CB49</f>
        <v>286</v>
      </c>
      <c r="AP23" s="110">
        <f>'L1-Country'!CC49</f>
        <v>315</v>
      </c>
      <c r="AQ23" s="110">
        <f>'L1-Country'!CD49</f>
        <v>351</v>
      </c>
      <c r="AR23" s="110">
        <f>'L1-Country'!CE49</f>
        <v>369</v>
      </c>
      <c r="AS23" s="110">
        <f>'L1-Country'!CF49</f>
        <v>384</v>
      </c>
      <c r="AT23" s="110">
        <f>'L1-Country'!CG49</f>
        <v>403</v>
      </c>
      <c r="AU23" s="110">
        <f>'L1-Country'!CH49</f>
        <v>463</v>
      </c>
      <c r="AV23" s="110">
        <f>'L1-Country'!CI49</f>
        <v>495</v>
      </c>
      <c r="AW23" s="110">
        <f>'L1-Country'!CJ49</f>
        <v>506</v>
      </c>
      <c r="AX23" s="110">
        <f>'L1-Country'!CK49</f>
        <v>534</v>
      </c>
      <c r="AY23" s="110">
        <f>'L1-Country'!CL49</f>
        <v>575</v>
      </c>
      <c r="AZ23" s="110">
        <f>'L1-Country'!CM49</f>
        <v>584</v>
      </c>
      <c r="BA23" s="110">
        <f>'L1-Country'!CN49</f>
        <v>609</v>
      </c>
      <c r="BB23" s="110">
        <f>'L1-Country'!CO49</f>
        <v>624</v>
      </c>
      <c r="BC23" s="110">
        <f>'L1-Country'!CP49</f>
        <v>641</v>
      </c>
      <c r="BD23" s="110">
        <f>'L1-Country'!CQ49</f>
        <v>751</v>
      </c>
      <c r="BE23" s="110">
        <f>'L1-Country'!CR49</f>
        <v>774</v>
      </c>
      <c r="BF23" s="110">
        <f>'L1-Country'!CS49</f>
        <v>788</v>
      </c>
      <c r="BG23" s="110">
        <f>'L1-Country'!CT49</f>
        <v>796</v>
      </c>
      <c r="BH23" s="110">
        <f>'L1-Country'!CU49</f>
        <v>813</v>
      </c>
      <c r="BI23" s="110">
        <f>'L1-Country'!CV49</f>
        <v>886</v>
      </c>
      <c r="BJ23" s="110">
        <f>'L1-Country'!CW49</f>
        <v>908</v>
      </c>
      <c r="BK23" s="110">
        <f>'L1-Country'!CX49</f>
        <v>925</v>
      </c>
      <c r="BL23" s="379">
        <f>'L1-Country'!CY49</f>
        <v>969</v>
      </c>
      <c r="BM23" s="110">
        <f>'L1-Country'!CZ49</f>
        <v>983</v>
      </c>
      <c r="BN23" s="110">
        <f>'L1-Country'!DA49</f>
        <v>997</v>
      </c>
      <c r="BO23" s="110">
        <f>'L1-Country'!DB49</f>
        <v>1023</v>
      </c>
      <c r="BP23" s="110">
        <f>'L1-Country'!DC49</f>
        <v>1044</v>
      </c>
      <c r="BQ23" s="110">
        <f>'L1-Country'!DD49</f>
        <v>1062</v>
      </c>
      <c r="BR23" s="110">
        <f>'L1-Country'!DE49</f>
        <v>1090</v>
      </c>
      <c r="BS23" s="110">
        <f>'L1-Country'!DF49</f>
        <v>1099</v>
      </c>
      <c r="BT23" s="110">
        <f>'L1-Country'!DG49</f>
        <v>1111</v>
      </c>
      <c r="BU23" s="110">
        <f>'L1-Country'!DH49</f>
        <v>1116</v>
      </c>
      <c r="BV23" s="110">
        <f>'L1-Country'!DI49</f>
        <v>1132</v>
      </c>
      <c r="BW23" s="110">
        <f>'L1-Country'!DJ49</f>
        <v>1154</v>
      </c>
      <c r="BX23" s="110">
        <f>'L1-Country'!DK49</f>
        <v>1164</v>
      </c>
      <c r="BY23" s="110">
        <f>'L1-Country'!DL49</f>
        <v>1173</v>
      </c>
      <c r="BZ23" s="110">
        <f>'L1-Country'!DM49</f>
        <v>1191</v>
      </c>
      <c r="CA23" s="110">
        <f>'L1-Country'!DN49</f>
        <v>1203</v>
      </c>
      <c r="CB23" s="110">
        <f>'L1-Country'!DO49</f>
        <v>1207</v>
      </c>
      <c r="CC23" s="110">
        <f>'L1-Country'!DP49</f>
        <v>1224</v>
      </c>
      <c r="CD23" s="110">
        <f>'L1-Country'!DQ49</f>
        <v>1238</v>
      </c>
      <c r="CE23" s="110">
        <f>'L1-Country'!DR49</f>
        <v>1247</v>
      </c>
      <c r="CF23" s="110">
        <f>'L1-Country'!DS49</f>
        <v>1254</v>
      </c>
      <c r="CG23" s="110">
        <f>'L1-Country'!DT49</f>
        <v>1260</v>
      </c>
      <c r="CH23" s="110">
        <f>'L1-Country'!DU49</f>
        <v>1267</v>
      </c>
      <c r="CI23" s="110">
        <f>'L1-Country'!DV49</f>
        <v>1274</v>
      </c>
      <c r="CJ23" s="110">
        <f>'L1-Country'!DW49</f>
        <v>1282</v>
      </c>
      <c r="CK23" s="110">
        <f>'L1-Country'!DX49</f>
        <v>1293</v>
      </c>
      <c r="CL23" s="110">
        <f>'L1-Country'!DY49</f>
        <v>1307</v>
      </c>
      <c r="CM23" s="110">
        <f>'L1-Country'!DZ49</f>
        <v>1317</v>
      </c>
      <c r="CN23" s="110">
        <f>'L1-Country'!EA49</f>
        <v>1331</v>
      </c>
      <c r="CO23" s="110">
        <f>'L1-Country'!EB49</f>
        <v>1342</v>
      </c>
      <c r="CP23" s="110">
        <f>'L1-Country'!EC49</f>
        <v>1347</v>
      </c>
      <c r="CQ23" s="110">
        <f>'L1-Country'!ED49</f>
        <v>1354</v>
      </c>
      <c r="CR23" s="110">
        <f>'L1-Country'!EE49</f>
        <v>1371</v>
      </c>
      <c r="CS23" s="110">
        <f>'L1-Country'!EF49</f>
        <v>1379</v>
      </c>
      <c r="CT23" s="110">
        <f>'L1-Country'!EG49</f>
        <v>1383</v>
      </c>
      <c r="CU23" s="110">
        <f>'L1-Country'!EH49</f>
        <v>1393</v>
      </c>
      <c r="CV23" s="110">
        <f>'L1-Country'!EI49</f>
        <v>1398</v>
      </c>
      <c r="CW23" s="110">
        <f>'L1-Country'!EJ49</f>
        <v>1401</v>
      </c>
      <c r="CX23" s="110">
        <f>'L1-Country'!EK49</f>
        <v>1410</v>
      </c>
      <c r="CY23" s="110">
        <f>'L1-Country'!EL49</f>
        <v>1419</v>
      </c>
      <c r="CZ23" s="110">
        <f>'L1-Country'!EM49</f>
        <v>1425</v>
      </c>
      <c r="DA23" s="110">
        <f>'L1-Country'!EN49</f>
        <v>1435</v>
      </c>
      <c r="DB23" s="110">
        <f>'L1-Country'!EO49</f>
        <v>1441</v>
      </c>
      <c r="DC23" s="110">
        <f>'L1-Country'!EP49</f>
        <v>1444</v>
      </c>
      <c r="DD23" s="110">
        <f>'L1-Country'!EQ49</f>
        <v>1448</v>
      </c>
      <c r="DE23" s="110">
        <f>'L1-Country'!ER49</f>
        <v>1456</v>
      </c>
      <c r="DF23" s="110">
        <f>'L1-Country'!ES49</f>
        <v>1466</v>
      </c>
      <c r="DG23" s="110">
        <f>'L1-Country'!ET49</f>
        <v>1471</v>
      </c>
      <c r="DH23" s="110">
        <f>'L1-Country'!EU49</f>
        <v>1475</v>
      </c>
      <c r="DI23" s="110">
        <f>'L1-Country'!EV49</f>
        <v>1476</v>
      </c>
      <c r="DJ23" s="110">
        <f>'L1-Country'!EW49</f>
        <v>1477</v>
      </c>
      <c r="DK23" s="110">
        <f>'L1-Country'!EX49</f>
        <v>1478</v>
      </c>
      <c r="DL23" s="110"/>
      <c r="DM23" s="20"/>
      <c r="DN23" s="20"/>
      <c r="DO23" s="20">
        <f ca="1">OFFSET($B23,0,COUNTA($C$19:$DN$19))-OFFSET($B23,0,COUNTA($C$19:$DN$19)-1)</f>
        <v>1</v>
      </c>
      <c r="DP23" s="228">
        <f ca="1">$DO23/OFFSET($B23,0,COUNTA($C$19:$DN$19)-1)</f>
        <v>6.770480704129993E-4</v>
      </c>
      <c r="DQ23" s="327">
        <f t="shared" ca="1" si="27"/>
        <v>3.1861024758883728E-2</v>
      </c>
      <c r="DR23" s="305">
        <f ca="1">OFFSET($B23,0,COUNTA(C$19:DN$19))-OFFSET($B23,0,COUNTA(C$19:DN$19)-7)</f>
        <v>30</v>
      </c>
      <c r="DS23" s="228">
        <f ca="1">$DR23/OFFSET($B23,0,COUNTA($C$19:$DN$19)-7)</f>
        <v>2.0718232044198894E-2</v>
      </c>
      <c r="DT23" s="468">
        <f t="shared" ca="1" si="28"/>
        <v>0.95583074276651192</v>
      </c>
      <c r="DU23" s="468">
        <f ca="1">100000*OFFSET($B23,0,COUNTA($C$19:$DN$19))/$B23</f>
        <v>47.090594593630151</v>
      </c>
      <c r="DV23" s="570"/>
    </row>
    <row r="24" spans="1:126" ht="15.75" thickBot="1" x14ac:dyDescent="0.3">
      <c r="A24" s="308" t="str">
        <f t="shared" si="26"/>
        <v>Northern Ireland</v>
      </c>
      <c r="B24" s="310">
        <f t="shared" si="26"/>
        <v>1881641</v>
      </c>
      <c r="C24" s="309"/>
      <c r="D24" s="309"/>
      <c r="E24" s="309"/>
      <c r="F24" s="309"/>
      <c r="G24" s="309"/>
      <c r="H24" s="309"/>
      <c r="I24" s="309"/>
      <c r="J24" s="309"/>
      <c r="K24" s="309"/>
      <c r="L24" s="309"/>
      <c r="M24" s="309"/>
      <c r="N24" s="309"/>
      <c r="O24" s="309"/>
      <c r="P24" s="309"/>
      <c r="Q24" s="309"/>
      <c r="R24" s="309"/>
      <c r="S24" s="309"/>
      <c r="T24" s="309"/>
      <c r="U24" s="309"/>
      <c r="V24" s="309"/>
      <c r="W24" s="309"/>
      <c r="X24" s="309"/>
      <c r="Y24" s="309"/>
      <c r="Z24" s="309"/>
      <c r="AA24" s="309"/>
      <c r="AB24" s="310">
        <f>'L1-Country'!BO50</f>
        <v>10</v>
      </c>
      <c r="AC24" s="310">
        <f>'L1-Country'!BP50</f>
        <v>13</v>
      </c>
      <c r="AD24" s="310">
        <f>'L1-Country'!BQ50</f>
        <v>15</v>
      </c>
      <c r="AE24" s="310">
        <f>'L1-Country'!BR50</f>
        <v>21</v>
      </c>
      <c r="AF24" s="310">
        <f>'L1-Country'!BS50</f>
        <v>22</v>
      </c>
      <c r="AG24" s="310">
        <f>'L1-Country'!BT50</f>
        <v>28</v>
      </c>
      <c r="AH24" s="310">
        <f>'L1-Country'!BU50</f>
        <v>30</v>
      </c>
      <c r="AI24" s="310">
        <f>'L1-Country'!BV50</f>
        <v>36</v>
      </c>
      <c r="AJ24" s="310">
        <f>'L1-Country'!BW50</f>
        <v>48</v>
      </c>
      <c r="AK24" s="310">
        <f>'L1-Country'!BX50</f>
        <v>56</v>
      </c>
      <c r="AL24" s="310">
        <f>'L1-Country'!BY50</f>
        <v>63</v>
      </c>
      <c r="AM24" s="310">
        <f>'L1-Country'!BZ50</f>
        <v>70</v>
      </c>
      <c r="AN24" s="310">
        <f>'L1-Country'!CA50</f>
        <v>73</v>
      </c>
      <c r="AO24" s="310">
        <f>'L1-Country'!CB50</f>
        <v>78</v>
      </c>
      <c r="AP24" s="310">
        <f>'L1-Country'!CC50</f>
        <v>82</v>
      </c>
      <c r="AQ24" s="310">
        <f>'L1-Country'!CD50</f>
        <v>92</v>
      </c>
      <c r="AR24" s="310">
        <f>'L1-Country'!CE50</f>
        <v>107</v>
      </c>
      <c r="AS24" s="310">
        <f>'L1-Country'!CF50</f>
        <v>118</v>
      </c>
      <c r="AT24" s="310">
        <f>'L1-Country'!CG50</f>
        <v>124</v>
      </c>
      <c r="AU24" s="310">
        <f>'L1-Country'!CH50</f>
        <v>134</v>
      </c>
      <c r="AV24" s="310">
        <f>'L1-Country'!CI50</f>
        <v>140</v>
      </c>
      <c r="AW24" s="310">
        <f>'L1-Country'!CJ50</f>
        <v>158</v>
      </c>
      <c r="AX24" s="310">
        <f>'L1-Country'!CK50</f>
        <v>176</v>
      </c>
      <c r="AY24" s="310">
        <f>'L1-Country'!CL50</f>
        <v>193</v>
      </c>
      <c r="AZ24" s="310">
        <f>'L1-Country'!CM50</f>
        <v>194</v>
      </c>
      <c r="BA24" s="310">
        <f>'L1-Country'!CN50</f>
        <v>207</v>
      </c>
      <c r="BB24" s="310">
        <f>'L1-Country'!CO50</f>
        <v>220</v>
      </c>
      <c r="BC24" s="310">
        <f>'L1-Country'!CP50</f>
        <v>250</v>
      </c>
      <c r="BD24" s="310">
        <f>'L1-Country'!CQ50</f>
        <v>263</v>
      </c>
      <c r="BE24" s="310">
        <f>'L1-Country'!CR50</f>
        <v>278</v>
      </c>
      <c r="BF24" s="310">
        <f>'L1-Country'!CS50</f>
        <v>294</v>
      </c>
      <c r="BG24" s="310">
        <f>'L1-Country'!CT50</f>
        <v>299</v>
      </c>
      <c r="BH24" s="310">
        <f>'L1-Country'!CU50</f>
        <v>309</v>
      </c>
      <c r="BI24" s="310">
        <f>'L1-Country'!CV50</f>
        <v>329</v>
      </c>
      <c r="BJ24" s="310">
        <f>'L1-Country'!CW50</f>
        <v>338</v>
      </c>
      <c r="BK24" s="310">
        <f>'L1-Country'!CX50</f>
        <v>347</v>
      </c>
      <c r="BL24" s="308">
        <f>'L1-Country'!CY50</f>
        <v>365</v>
      </c>
      <c r="BM24" s="310">
        <f>'L1-Country'!CZ50</f>
        <v>376</v>
      </c>
      <c r="BN24" s="310">
        <f>'L1-Country'!DA50</f>
        <v>381</v>
      </c>
      <c r="BO24" s="310">
        <f>'L1-Country'!DB50</f>
        <v>387</v>
      </c>
      <c r="BP24" s="310">
        <f>'L1-Country'!DC50</f>
        <v>404</v>
      </c>
      <c r="BQ24" s="310">
        <f>'L1-Country'!DD50</f>
        <v>418</v>
      </c>
      <c r="BR24" s="310">
        <f>'L1-Country'!DE50</f>
        <v>422</v>
      </c>
      <c r="BS24" s="310">
        <f>'L1-Country'!DF50</f>
        <v>427</v>
      </c>
      <c r="BT24" s="310">
        <f>'L1-Country'!DG50</f>
        <v>430</v>
      </c>
      <c r="BU24" s="310">
        <f>'L1-Country'!DH50</f>
        <v>435</v>
      </c>
      <c r="BV24" s="310">
        <f>'L1-Country'!DI50</f>
        <v>438</v>
      </c>
      <c r="BW24" s="310">
        <f>'L1-Country'!DJ50</f>
        <v>447</v>
      </c>
      <c r="BX24" s="310">
        <f>'L1-Country'!DK50</f>
        <v>449</v>
      </c>
      <c r="BY24" s="310">
        <f>'L1-Country'!DL50</f>
        <v>454</v>
      </c>
      <c r="BZ24" s="310">
        <f>'L1-Country'!DM50</f>
        <v>469</v>
      </c>
      <c r="CA24" s="310">
        <f>'L1-Country'!DN50</f>
        <v>473</v>
      </c>
      <c r="CB24" s="310">
        <f>'L1-Country'!DO50</f>
        <v>476</v>
      </c>
      <c r="CC24" s="310">
        <f>'L1-Country'!DP50</f>
        <v>482</v>
      </c>
      <c r="CD24" s="310">
        <f>'L1-Country'!DQ50</f>
        <v>489</v>
      </c>
      <c r="CE24" s="310">
        <f>'L1-Country'!DR50</f>
        <v>494</v>
      </c>
      <c r="CF24" s="310">
        <f>'L1-Country'!DS50</f>
        <v>501</v>
      </c>
      <c r="CG24" s="310">
        <f>'L1-Country'!DT50</f>
        <v>504</v>
      </c>
      <c r="CH24" s="310">
        <f>'L1-Country'!DU50</f>
        <v>505</v>
      </c>
      <c r="CI24" s="310">
        <f>'L1-Country'!DV50</f>
        <v>506</v>
      </c>
      <c r="CJ24" s="310">
        <f>'L1-Country'!DW50</f>
        <v>514</v>
      </c>
      <c r="CK24" s="310">
        <f>'L1-Country'!DX50</f>
        <v>514</v>
      </c>
      <c r="CL24" s="310">
        <f>'L1-Country'!DY50</f>
        <v>516</v>
      </c>
      <c r="CM24" s="310">
        <f>'L1-Country'!DZ50</f>
        <v>518</v>
      </c>
      <c r="CN24" s="310">
        <f>'L1-Country'!EA50</f>
        <v>521</v>
      </c>
      <c r="CO24" s="310">
        <f>'L1-Country'!EB50</f>
        <v>522</v>
      </c>
      <c r="CP24" s="310">
        <f>'L1-Country'!EC50</f>
        <v>523</v>
      </c>
      <c r="CQ24" s="310">
        <f>'L1-Country'!ED50</f>
        <v>524</v>
      </c>
      <c r="CR24" s="310">
        <f>'L1-Country'!EE50</f>
        <v>526</v>
      </c>
      <c r="CS24" s="310">
        <f>'L1-Country'!EF50</f>
        <v>534</v>
      </c>
      <c r="CT24" s="310">
        <f>'L1-Country'!EG50</f>
        <v>535</v>
      </c>
      <c r="CU24" s="310">
        <f>'L1-Country'!EH50</f>
        <v>536</v>
      </c>
      <c r="CV24" s="310">
        <f>'L1-Country'!EI50</f>
        <v>537</v>
      </c>
      <c r="CW24" s="310">
        <f>'L1-Country'!EJ50</f>
        <v>537</v>
      </c>
      <c r="CX24" s="310">
        <f>'L1-Country'!EK50</f>
        <v>537</v>
      </c>
      <c r="CY24" s="310">
        <f>'L1-Country'!EL50</f>
        <v>537</v>
      </c>
      <c r="CZ24" s="310">
        <f>'L1-Country'!EM50</f>
        <v>537</v>
      </c>
      <c r="DA24" s="310">
        <f>'L1-Country'!EN50</f>
        <v>538</v>
      </c>
      <c r="DB24" s="310">
        <f>'L1-Country'!EO50</f>
        <v>539</v>
      </c>
      <c r="DC24" s="310">
        <f>'L1-Country'!EP50</f>
        <v>541</v>
      </c>
      <c r="DD24" s="310">
        <f>'L1-Country'!EQ50</f>
        <v>541</v>
      </c>
      <c r="DE24" s="310">
        <f>'L1-Country'!ER50</f>
        <v>541</v>
      </c>
      <c r="DF24" s="310">
        <f>'L1-Country'!ES50</f>
        <v>542</v>
      </c>
      <c r="DG24" s="310">
        <f>'L1-Country'!ET50</f>
        <v>543</v>
      </c>
      <c r="DH24" s="310">
        <f>'L1-Country'!EU50</f>
        <v>543</v>
      </c>
      <c r="DI24" s="310">
        <f>'L1-Country'!EV50</f>
        <v>544</v>
      </c>
      <c r="DJ24" s="310">
        <f>'L1-Country'!EW50</f>
        <v>545</v>
      </c>
      <c r="DK24" s="310">
        <f>'L1-Country'!EX50</f>
        <v>545</v>
      </c>
      <c r="DL24" s="310"/>
      <c r="DM24" s="311"/>
      <c r="DN24" s="311"/>
      <c r="DO24" s="311">
        <f ca="1">OFFSET($B24,0,COUNTA($C$19:$DN$19))-OFFSET($B24,0,COUNTA($C$19:$DN$19)-1)</f>
        <v>0</v>
      </c>
      <c r="DP24" s="312">
        <f ca="1">$DO24/OFFSET($B24,0,COUNTA($C$19:$DN$19)-1)</f>
        <v>0</v>
      </c>
      <c r="DQ24" s="466">
        <f t="shared" ca="1" si="27"/>
        <v>0</v>
      </c>
      <c r="DR24" s="321">
        <f ca="1">OFFSET($B24,0,COUNTA(C$19:DN$19))-OFFSET($B24,0,COUNTA(C$19:DN$19)-7)</f>
        <v>4</v>
      </c>
      <c r="DS24" s="312">
        <f ca="1">$DR24/OFFSET($B24,0,COUNTA($C$19:$DN$19)-7)</f>
        <v>7.3937153419593345E-3</v>
      </c>
      <c r="DT24" s="469">
        <f t="shared" ca="1" si="28"/>
        <v>0.21258040189387881</v>
      </c>
      <c r="DU24" s="469">
        <f ca="1">100000*OFFSET($B24,0,COUNTA($C$19:$DN$19))/$B24</f>
        <v>28.964079758040988</v>
      </c>
      <c r="DV24" s="570"/>
    </row>
    <row r="25" spans="1:126" ht="15" customHeight="1" thickTop="1" x14ac:dyDescent="0.25">
      <c r="A25" s="236" t="s">
        <v>2133</v>
      </c>
      <c r="B25" s="452"/>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c r="BE25" s="107"/>
      <c r="BF25" s="107"/>
      <c r="BG25" s="107"/>
      <c r="BH25" s="107"/>
      <c r="BI25" s="107"/>
      <c r="BJ25" s="107"/>
      <c r="BK25" s="107"/>
      <c r="BL25" s="112"/>
      <c r="BM25" s="107"/>
      <c r="BN25" s="107"/>
      <c r="BO25" s="107"/>
      <c r="BP25" s="107"/>
      <c r="BQ25" s="107"/>
      <c r="BR25" s="107"/>
      <c r="BS25" s="107"/>
      <c r="BT25" s="107"/>
      <c r="BU25" s="107"/>
      <c r="BV25" s="107"/>
      <c r="BW25" s="107"/>
      <c r="BX25" s="107"/>
      <c r="BY25" s="107"/>
      <c r="BZ25" s="107"/>
      <c r="CA25" s="107"/>
      <c r="CB25" s="107"/>
      <c r="CC25" s="107"/>
      <c r="CD25" s="107"/>
      <c r="CE25" s="107"/>
      <c r="CF25" s="107"/>
      <c r="CG25" s="107"/>
      <c r="CH25" s="107"/>
      <c r="CI25" s="107"/>
      <c r="CJ25" s="107"/>
      <c r="CK25" s="107"/>
      <c r="CL25" s="107"/>
      <c r="CM25" s="107"/>
      <c r="CN25" s="107"/>
      <c r="CO25" s="107"/>
      <c r="CP25" s="107"/>
      <c r="CQ25" s="107"/>
      <c r="CR25" s="107"/>
      <c r="CS25" s="107"/>
      <c r="CT25" s="107"/>
      <c r="CU25" s="107"/>
      <c r="CV25" s="107"/>
      <c r="CW25" s="107"/>
      <c r="CX25" s="107"/>
      <c r="CY25" s="107"/>
      <c r="CZ25" s="107"/>
      <c r="DA25" s="107"/>
      <c r="DB25" s="107"/>
      <c r="DC25" s="107"/>
      <c r="DD25" s="107"/>
      <c r="DE25" s="107"/>
      <c r="DF25" s="107"/>
      <c r="DG25" s="107"/>
      <c r="DH25" s="107"/>
      <c r="DI25" s="107"/>
      <c r="DJ25" s="107"/>
      <c r="DK25" s="107"/>
      <c r="DL25" s="107"/>
      <c r="DM25" s="20"/>
      <c r="DN25" s="20"/>
      <c r="DO25" s="20"/>
      <c r="DP25" s="228"/>
      <c r="DQ25" s="228"/>
      <c r="DR25" s="228"/>
      <c r="DS25" s="228"/>
      <c r="DT25" s="228"/>
      <c r="DU25" s="109"/>
      <c r="DV25" s="570" t="s">
        <v>2128</v>
      </c>
    </row>
    <row r="26" spans="1:126" s="140" customFormat="1" ht="15" customHeight="1" x14ac:dyDescent="0.25">
      <c r="A26" s="459" t="s">
        <v>131</v>
      </c>
      <c r="B26" s="460">
        <f>B3</f>
        <v>55977178</v>
      </c>
      <c r="C26" s="461">
        <f>'L1-Country'!AP55</f>
        <v>0</v>
      </c>
      <c r="D26" s="461">
        <f>'L1-Country'!AQ55</f>
        <v>1</v>
      </c>
      <c r="E26" s="461">
        <f>'L1-Country'!AR55</f>
        <v>3</v>
      </c>
      <c r="F26" s="461">
        <f>'L1-Country'!AS55</f>
        <v>3</v>
      </c>
      <c r="G26" s="461">
        <f>'L1-Country'!AT55</f>
        <v>5</v>
      </c>
      <c r="H26" s="461">
        <f>'L1-Country'!AU55</f>
        <v>7</v>
      </c>
      <c r="I26" s="461">
        <f>'L1-Country'!AV55</f>
        <v>7</v>
      </c>
      <c r="J26" s="461">
        <f>'L1-Country'!AW55</f>
        <v>12</v>
      </c>
      <c r="K26" s="461">
        <f>'L1-Country'!AX55</f>
        <v>16</v>
      </c>
      <c r="L26" s="461">
        <f>'L1-Country'!AY55</f>
        <v>17</v>
      </c>
      <c r="M26" s="461">
        <f>'L1-Country'!AZ55</f>
        <v>27</v>
      </c>
      <c r="N26" s="461">
        <f>'L1-Country'!BA55</f>
        <v>41</v>
      </c>
      <c r="O26" s="461">
        <f>'L1-Country'!BB55</f>
        <v>61</v>
      </c>
      <c r="P26" s="461">
        <f>'L1-Country'!BC55</f>
        <v>84</v>
      </c>
      <c r="Q26" s="461">
        <f>'L1-Country'!BD55</f>
        <v>112</v>
      </c>
      <c r="R26" s="461">
        <f>'L1-Country'!BE55</f>
        <v>152</v>
      </c>
      <c r="S26" s="461">
        <f>'L1-Country'!BF55</f>
        <v>198</v>
      </c>
      <c r="T26" s="461">
        <f>'L1-Country'!BG55</f>
        <v>263</v>
      </c>
      <c r="U26" s="461">
        <f>'L1-Country'!BH55</f>
        <v>326</v>
      </c>
      <c r="V26" s="461">
        <f>'L1-Country'!BI55</f>
        <v>431</v>
      </c>
      <c r="W26" s="461">
        <f>'L1-Country'!BJ55</f>
        <v>534</v>
      </c>
      <c r="X26" s="461">
        <f>'L1-Country'!BK55</f>
        <v>683</v>
      </c>
      <c r="Y26" s="461">
        <f>'L1-Country'!BL55</f>
        <v>842</v>
      </c>
      <c r="Z26" s="461">
        <f>'L1-Country'!BM55</f>
        <v>1047</v>
      </c>
      <c r="AA26" s="461">
        <f>'L1-Country'!BN55</f>
        <v>1311</v>
      </c>
      <c r="AB26" s="461">
        <f>'L1-Country'!BO55</f>
        <v>1636</v>
      </c>
      <c r="AC26" s="461">
        <f>'L1-Country'!BP55</f>
        <v>1986</v>
      </c>
      <c r="AD26" s="461">
        <f>'L1-Country'!BQ55</f>
        <v>2345</v>
      </c>
      <c r="AE26" s="461">
        <f>'L1-Country'!BR55</f>
        <v>2783</v>
      </c>
      <c r="AF26" s="461">
        <f>'L1-Country'!BS55</f>
        <v>3279</v>
      </c>
      <c r="AG26" s="461">
        <f>'L1-Country'!BT55</f>
        <v>3853</v>
      </c>
      <c r="AH26" s="461">
        <f>'L1-Country'!BU55</f>
        <v>4498</v>
      </c>
      <c r="AI26" s="461">
        <f>'L1-Country'!BV55</f>
        <v>5142</v>
      </c>
      <c r="AJ26" s="461">
        <f>'L1-Country'!BW55</f>
        <v>5839</v>
      </c>
      <c r="AK26" s="461">
        <f>'L1-Country'!BX55</f>
        <v>6616</v>
      </c>
      <c r="AL26" s="461">
        <f>'L1-Country'!BY55</f>
        <v>7359</v>
      </c>
      <c r="AM26" s="461">
        <f>'L1-Country'!BZ55</f>
        <v>8085</v>
      </c>
      <c r="AN26" s="461">
        <f>'L1-Country'!CA55</f>
        <v>8897</v>
      </c>
      <c r="AO26" s="461">
        <f>'L1-Country'!CB55</f>
        <v>9796</v>
      </c>
      <c r="AP26" s="461">
        <f>'L1-Country'!CC55</f>
        <v>10586</v>
      </c>
      <c r="AQ26" s="461">
        <f>'L1-Country'!CD55</f>
        <v>11325</v>
      </c>
      <c r="AR26" s="461">
        <f>'L1-Country'!CE55</f>
        <v>12104</v>
      </c>
      <c r="AS26" s="461">
        <f>'L1-Country'!CF55</f>
        <v>12822</v>
      </c>
      <c r="AT26" s="461">
        <f>'L1-Country'!CG55</f>
        <v>13520</v>
      </c>
      <c r="AU26" s="461">
        <f>'L1-Country'!CH55</f>
        <v>14168</v>
      </c>
      <c r="AV26" s="461">
        <f>'L1-Country'!CI55</f>
        <v>14853</v>
      </c>
      <c r="AW26" s="461">
        <f>'L1-Country'!CJ55</f>
        <v>15491</v>
      </c>
      <c r="AX26" s="461">
        <f>'L1-Country'!CK55</f>
        <v>16100</v>
      </c>
      <c r="AY26" s="461">
        <f>'L1-Country'!CL55</f>
        <v>16670</v>
      </c>
      <c r="AZ26" s="461">
        <f>'L1-Country'!CM55</f>
        <v>17192</v>
      </c>
      <c r="BA26" s="461">
        <f>'L1-Country'!CN55</f>
        <v>17757</v>
      </c>
      <c r="BB26" s="461">
        <f>'L1-Country'!CO55</f>
        <v>18240</v>
      </c>
      <c r="BC26" s="461">
        <f>'L1-Country'!CP55</f>
        <v>18741</v>
      </c>
      <c r="BD26" s="461">
        <f>'L1-Country'!CQ55</f>
        <v>19192</v>
      </c>
      <c r="BE26" s="461">
        <f>'L1-Country'!CR55</f>
        <v>19629</v>
      </c>
      <c r="BF26" s="461">
        <f>'L1-Country'!CS55</f>
        <v>20013</v>
      </c>
      <c r="BG26" s="461">
        <f>'L1-Country'!CT55</f>
        <v>20393</v>
      </c>
      <c r="BH26" s="461">
        <f>'L1-Country'!CU55</f>
        <v>20736</v>
      </c>
      <c r="BI26" s="461">
        <f>'L1-Country'!CV55</f>
        <v>21076</v>
      </c>
      <c r="BJ26" s="461">
        <f>'L1-Country'!CW55</f>
        <v>21398</v>
      </c>
      <c r="BK26" s="461">
        <f>'L1-Country'!CX55</f>
        <v>21710</v>
      </c>
      <c r="BL26" s="461">
        <f>'L1-Country'!CY55</f>
        <v>22016</v>
      </c>
      <c r="BM26" s="461">
        <f>'L1-Country'!CZ55</f>
        <v>22284</v>
      </c>
      <c r="BN26" s="461">
        <f>'L1-Country'!DA55</f>
        <v>22535</v>
      </c>
      <c r="BO26" s="461">
        <f>'L1-Country'!DB55</f>
        <v>22794</v>
      </c>
      <c r="BP26" s="461">
        <f>'L1-Country'!DC55</f>
        <v>23044</v>
      </c>
      <c r="BQ26" s="461">
        <f>'L1-Country'!DD55</f>
        <v>23310</v>
      </c>
      <c r="BR26" s="461">
        <f>'L1-Country'!DE55</f>
        <v>23565</v>
      </c>
      <c r="BS26" s="461">
        <f>'L1-Country'!DF55</f>
        <v>23778</v>
      </c>
      <c r="BT26" s="461">
        <f>'L1-Country'!DG55</f>
        <v>23980</v>
      </c>
      <c r="BU26" s="461">
        <f>'L1-Country'!DH55</f>
        <v>24175</v>
      </c>
      <c r="BV26" s="461">
        <f>'L1-Country'!DI55</f>
        <v>24341</v>
      </c>
      <c r="BW26" s="461">
        <f>'L1-Country'!DJ55</f>
        <v>24524</v>
      </c>
      <c r="BX26" s="461">
        <f>'L1-Country'!DK55</f>
        <v>24685</v>
      </c>
      <c r="BY26" s="461">
        <f>'L1-Country'!DL55</f>
        <v>24862</v>
      </c>
      <c r="BZ26" s="461">
        <f>'L1-Country'!DM55</f>
        <v>25032</v>
      </c>
      <c r="CA26" s="461">
        <f>'L1-Country'!DN55</f>
        <v>25199</v>
      </c>
      <c r="CB26" s="461">
        <f>'L1-Country'!DO55</f>
        <v>25336</v>
      </c>
      <c r="CC26" s="461">
        <f>'L1-Country'!DP55</f>
        <v>25491</v>
      </c>
      <c r="CD26" s="461">
        <f>'L1-Country'!DQ55</f>
        <v>25634</v>
      </c>
      <c r="CE26" s="461">
        <f>'L1-Country'!DR55</f>
        <v>25787</v>
      </c>
      <c r="CF26" s="461">
        <f>'L1-Country'!DS55</f>
        <v>25935</v>
      </c>
      <c r="CG26" s="461">
        <f>'L1-Country'!DT55</f>
        <v>26056</v>
      </c>
      <c r="CH26" s="461">
        <f>'L1-Country'!DU55</f>
        <v>26184</v>
      </c>
      <c r="CI26" s="461">
        <f>'L1-Country'!DV55</f>
        <v>26299</v>
      </c>
      <c r="CJ26" s="461">
        <f>'L1-Country'!DW55</f>
        <v>26432</v>
      </c>
      <c r="CK26" s="461">
        <f>'L1-Country'!DX55</f>
        <v>26569</v>
      </c>
      <c r="CL26" s="461">
        <f>'L1-Country'!DY55</f>
        <v>26689</v>
      </c>
      <c r="CM26" s="461">
        <f>'L1-Country'!DZ55</f>
        <v>26811</v>
      </c>
      <c r="CN26" s="461">
        <f>'L1-Country'!EA55</f>
        <v>26927</v>
      </c>
      <c r="CO26" s="461">
        <f>'L1-Country'!EB55</f>
        <v>27018</v>
      </c>
      <c r="CP26" s="461">
        <f>'L1-Country'!EC55</f>
        <v>27099</v>
      </c>
      <c r="CQ26" s="461">
        <f>'L1-Country'!ED55</f>
        <v>27192</v>
      </c>
      <c r="CR26" s="461">
        <f>'L1-Country'!EE55</f>
        <v>27299</v>
      </c>
      <c r="CS26" s="461">
        <f>'L1-Country'!EF55</f>
        <v>27405</v>
      </c>
      <c r="CT26" s="461">
        <f>'L1-Country'!EG55</f>
        <v>27487</v>
      </c>
      <c r="CU26" s="461">
        <f>'L1-Country'!EH55</f>
        <v>27569</v>
      </c>
      <c r="CV26" s="461">
        <f>'L1-Country'!EI55</f>
        <v>27649</v>
      </c>
      <c r="CW26" s="461">
        <f>'L1-Country'!EJ55</f>
        <v>27724</v>
      </c>
      <c r="CX26" s="461">
        <f>'L1-Country'!EK55</f>
        <v>27790</v>
      </c>
      <c r="CY26" s="461">
        <f>'L1-Country'!EL55</f>
        <v>27853</v>
      </c>
      <c r="CZ26" s="461">
        <f>'L1-Country'!EM55</f>
        <v>27925</v>
      </c>
      <c r="DA26" s="461">
        <f>'L1-Country'!EN55</f>
        <v>27973</v>
      </c>
      <c r="DB26" s="461">
        <f>'L1-Country'!EO55</f>
        <v>28020</v>
      </c>
      <c r="DC26" s="461">
        <f>'L1-Country'!EP55</f>
        <v>28058</v>
      </c>
      <c r="DD26" s="461">
        <f>'L1-Country'!EQ55</f>
        <v>28113</v>
      </c>
      <c r="DE26" s="461">
        <f>'L1-Country'!ER55</f>
        <v>28163</v>
      </c>
      <c r="DF26" s="461">
        <f>'L1-Country'!ES55</f>
        <v>28213</v>
      </c>
      <c r="DG26" s="461">
        <f>'L1-Country'!ET55</f>
        <v>28255</v>
      </c>
      <c r="DH26" s="461">
        <f>'L1-Country'!EU55</f>
        <v>28291</v>
      </c>
      <c r="DI26" s="461">
        <f>'L1-Country'!EV55</f>
        <v>28316</v>
      </c>
      <c r="DJ26" s="461">
        <f>'L1-Country'!EW55</f>
        <v>28334</v>
      </c>
      <c r="DK26" s="461">
        <f>'L1-Country'!EX55</f>
        <v>28337</v>
      </c>
      <c r="DL26" s="461"/>
      <c r="DM26" s="418"/>
      <c r="DN26" s="418"/>
      <c r="DO26" s="481"/>
      <c r="DP26" s="482"/>
      <c r="DQ26" s="483"/>
      <c r="DR26" s="484"/>
      <c r="DS26" s="482"/>
      <c r="DT26" s="483"/>
      <c r="DU26" s="485"/>
      <c r="DV26" s="570"/>
    </row>
    <row r="27" spans="1:126" ht="15" customHeight="1" x14ac:dyDescent="0.25">
      <c r="A27" s="112" t="str">
        <f t="shared" ref="A27:B33" si="29">A8</f>
        <v>London</v>
      </c>
      <c r="B27" s="254">
        <f t="shared" si="29"/>
        <v>8908081</v>
      </c>
      <c r="C27" s="107">
        <f>'L1-Country'!AP67</f>
        <v>0</v>
      </c>
      <c r="D27" s="107">
        <f>'L1-Country'!AQ67</f>
        <v>0</v>
      </c>
      <c r="E27" s="107">
        <f>'L1-Country'!AR67</f>
        <v>0</v>
      </c>
      <c r="F27" s="107">
        <f>'L1-Country'!AS67</f>
        <v>0</v>
      </c>
      <c r="G27" s="107">
        <f>'L1-Country'!AT67</f>
        <v>0</v>
      </c>
      <c r="H27" s="107">
        <f>'L1-Country'!AU67</f>
        <v>1</v>
      </c>
      <c r="I27" s="107">
        <f>'L1-Country'!AV67</f>
        <v>1</v>
      </c>
      <c r="J27" s="107">
        <f>'L1-Country'!AW67</f>
        <v>1</v>
      </c>
      <c r="K27" s="107">
        <f>'L1-Country'!AX67</f>
        <v>2</v>
      </c>
      <c r="L27" s="107">
        <f>'L1-Country'!AY67</f>
        <v>2</v>
      </c>
      <c r="M27" s="107">
        <f>'L1-Country'!AZ67</f>
        <v>8</v>
      </c>
      <c r="N27" s="107">
        <f>'L1-Country'!BA67</f>
        <v>14</v>
      </c>
      <c r="O27" s="107">
        <f>'L1-Country'!BB67</f>
        <v>24</v>
      </c>
      <c r="P27" s="107">
        <f>'L1-Country'!BC67</f>
        <v>38</v>
      </c>
      <c r="Q27" s="107">
        <f>'L1-Country'!BD67</f>
        <v>48</v>
      </c>
      <c r="R27" s="107">
        <f>'L1-Country'!BE67</f>
        <v>63</v>
      </c>
      <c r="S27" s="107">
        <f>'L1-Country'!BF67</f>
        <v>86</v>
      </c>
      <c r="T27" s="107">
        <f>'L1-Country'!BG67</f>
        <v>113</v>
      </c>
      <c r="U27" s="107">
        <f>'L1-Country'!BH67</f>
        <v>138</v>
      </c>
      <c r="V27" s="107">
        <f>'L1-Country'!BI67</f>
        <v>182</v>
      </c>
      <c r="W27" s="107">
        <f>'L1-Country'!BJ67</f>
        <v>231</v>
      </c>
      <c r="X27" s="107">
        <f>'L1-Country'!BK67</f>
        <v>285</v>
      </c>
      <c r="Y27" s="107">
        <f>'L1-Country'!BL67</f>
        <v>348</v>
      </c>
      <c r="Z27" s="107">
        <f>'L1-Country'!BM67</f>
        <v>435</v>
      </c>
      <c r="AA27" s="107">
        <f>'L1-Country'!BN67</f>
        <v>548</v>
      </c>
      <c r="AB27" s="107">
        <f>'L1-Country'!BO67</f>
        <v>677</v>
      </c>
      <c r="AC27" s="107">
        <f>'L1-Country'!BP67</f>
        <v>807</v>
      </c>
      <c r="AD27" s="107">
        <f>'L1-Country'!BQ67</f>
        <v>929</v>
      </c>
      <c r="AE27" s="107">
        <f>'L1-Country'!BR67</f>
        <v>1075</v>
      </c>
      <c r="AF27" s="107">
        <f>'L1-Country'!BS67</f>
        <v>1224</v>
      </c>
      <c r="AG27" s="107">
        <f>'L1-Country'!BT67</f>
        <v>1405</v>
      </c>
      <c r="AH27" s="107">
        <f>'L1-Country'!BU67</f>
        <v>1607</v>
      </c>
      <c r="AI27" s="107">
        <f>'L1-Country'!BV67</f>
        <v>1797</v>
      </c>
      <c r="AJ27" s="107">
        <f>'L1-Country'!BW67</f>
        <v>1993</v>
      </c>
      <c r="AK27" s="107">
        <f>'L1-Country'!BX67</f>
        <v>2223</v>
      </c>
      <c r="AL27" s="107">
        <f>'L1-Country'!BY67</f>
        <v>2418</v>
      </c>
      <c r="AM27" s="107">
        <f>'L1-Country'!BZ67</f>
        <v>2615</v>
      </c>
      <c r="AN27" s="107">
        <f>'L1-Country'!CA67</f>
        <v>2835</v>
      </c>
      <c r="AO27" s="107">
        <f>'L1-Country'!CB67</f>
        <v>3073</v>
      </c>
      <c r="AP27" s="107">
        <f>'L1-Country'!CC67</f>
        <v>3279</v>
      </c>
      <c r="AQ27" s="107">
        <f>'L1-Country'!CD67</f>
        <v>3449</v>
      </c>
      <c r="AR27" s="107">
        <f>'L1-Country'!CE67</f>
        <v>3627</v>
      </c>
      <c r="AS27" s="107">
        <f>'L1-Country'!CF67</f>
        <v>3785</v>
      </c>
      <c r="AT27" s="107">
        <f>'L1-Country'!CG67</f>
        <v>3951</v>
      </c>
      <c r="AU27" s="107">
        <f>'L1-Country'!CH67</f>
        <v>4095</v>
      </c>
      <c r="AV27" s="107">
        <f>'L1-Country'!CI67</f>
        <v>4237</v>
      </c>
      <c r="AW27" s="107">
        <f>'L1-Country'!CJ67</f>
        <v>4376</v>
      </c>
      <c r="AX27" s="107">
        <f>'L1-Country'!CK67</f>
        <v>4476</v>
      </c>
      <c r="AY27" s="107">
        <f>'L1-Country'!CL67</f>
        <v>4577</v>
      </c>
      <c r="AZ27" s="107">
        <f>'L1-Country'!CM67</f>
        <v>4680</v>
      </c>
      <c r="BA27" s="107">
        <f>'L1-Country'!CN67</f>
        <v>4775</v>
      </c>
      <c r="BB27" s="107">
        <f>'L1-Country'!CO67</f>
        <v>4869</v>
      </c>
      <c r="BC27" s="107">
        <f>'L1-Country'!CP67</f>
        <v>4978</v>
      </c>
      <c r="BD27" s="107">
        <f>'L1-Country'!CQ67</f>
        <v>5055</v>
      </c>
      <c r="BE27" s="107">
        <f>'L1-Country'!CR67</f>
        <v>5126</v>
      </c>
      <c r="BF27" s="107">
        <f>'L1-Country'!CS67</f>
        <v>5184</v>
      </c>
      <c r="BG27" s="107">
        <f>'L1-Country'!CT67</f>
        <v>5237</v>
      </c>
      <c r="BH27" s="107">
        <f>'L1-Country'!CU67</f>
        <v>5288</v>
      </c>
      <c r="BI27" s="107">
        <f>'L1-Country'!CV67</f>
        <v>5331</v>
      </c>
      <c r="BJ27" s="107">
        <f>'L1-Country'!CW67</f>
        <v>5375</v>
      </c>
      <c r="BK27" s="107">
        <f>'L1-Country'!CX67</f>
        <v>5415</v>
      </c>
      <c r="BL27" s="112">
        <f>'L1-Country'!CY67</f>
        <v>5456</v>
      </c>
      <c r="BM27" s="107">
        <f>'L1-Country'!CZ67</f>
        <v>5497</v>
      </c>
      <c r="BN27" s="107">
        <f>'L1-Country'!DA67</f>
        <v>5533</v>
      </c>
      <c r="BO27" s="107">
        <f>'L1-Country'!DB67</f>
        <v>5563</v>
      </c>
      <c r="BP27" s="107">
        <f>'L1-Country'!DC67</f>
        <v>5588</v>
      </c>
      <c r="BQ27" s="107">
        <f>'L1-Country'!DD67</f>
        <v>5625</v>
      </c>
      <c r="BR27" s="107">
        <f>'L1-Country'!DE67</f>
        <v>5662</v>
      </c>
      <c r="BS27" s="107">
        <f>'L1-Country'!DF67</f>
        <v>5692</v>
      </c>
      <c r="BT27" s="107">
        <f>'L1-Country'!DG67</f>
        <v>5715</v>
      </c>
      <c r="BU27" s="107">
        <f>'L1-Country'!DH67</f>
        <v>5741</v>
      </c>
      <c r="BV27" s="107">
        <f>'L1-Country'!DI67</f>
        <v>5759</v>
      </c>
      <c r="BW27" s="107">
        <f>'L1-Country'!DJ67</f>
        <v>5777</v>
      </c>
      <c r="BX27" s="107">
        <f>'L1-Country'!DK67</f>
        <v>5793</v>
      </c>
      <c r="BY27" s="107">
        <f>'L1-Country'!DL67</f>
        <v>5813</v>
      </c>
      <c r="BZ27" s="107">
        <f>'L1-Country'!DM67</f>
        <v>5831</v>
      </c>
      <c r="CA27" s="107">
        <f>'L1-Country'!DN67</f>
        <v>5845</v>
      </c>
      <c r="CB27" s="107">
        <f>'L1-Country'!DO67</f>
        <v>5860</v>
      </c>
      <c r="CC27" s="107">
        <f>'L1-Country'!DP67</f>
        <v>5869</v>
      </c>
      <c r="CD27" s="107">
        <f>'L1-Country'!DQ67</f>
        <v>5883</v>
      </c>
      <c r="CE27" s="107">
        <f>'L1-Country'!DR67</f>
        <v>5902</v>
      </c>
      <c r="CF27" s="107">
        <f>'L1-Country'!DS67</f>
        <v>5914</v>
      </c>
      <c r="CG27" s="107">
        <f>'L1-Country'!DT67</f>
        <v>5924</v>
      </c>
      <c r="CH27" s="107">
        <f>'L1-Country'!DU67</f>
        <v>5930</v>
      </c>
      <c r="CI27" s="107">
        <f>'L1-Country'!DV67</f>
        <v>5937</v>
      </c>
      <c r="CJ27" s="107">
        <f>'L1-Country'!DW67</f>
        <v>5946</v>
      </c>
      <c r="CK27" s="107">
        <f>'L1-Country'!DX67</f>
        <v>5958</v>
      </c>
      <c r="CL27" s="107">
        <f>'L1-Country'!DY67</f>
        <v>5965</v>
      </c>
      <c r="CM27" s="107">
        <f>'L1-Country'!DZ67</f>
        <v>5973</v>
      </c>
      <c r="CN27" s="107">
        <f>'L1-Country'!EA67</f>
        <v>5980</v>
      </c>
      <c r="CO27" s="107">
        <f>'L1-Country'!EB67</f>
        <v>5992</v>
      </c>
      <c r="CP27" s="107">
        <f>'L1-Country'!EC67</f>
        <v>5998</v>
      </c>
      <c r="CQ27" s="107">
        <f>'L1-Country'!ED67</f>
        <v>6008</v>
      </c>
      <c r="CR27" s="107">
        <f>'L1-Country'!EE67</f>
        <v>6015</v>
      </c>
      <c r="CS27" s="107">
        <f>'L1-Country'!EF67</f>
        <v>6021</v>
      </c>
      <c r="CT27" s="107">
        <f>'L1-Country'!EG67</f>
        <v>6029</v>
      </c>
      <c r="CU27" s="107">
        <f>'L1-Country'!EH67</f>
        <v>6033</v>
      </c>
      <c r="CV27" s="107">
        <f>'L1-Country'!EI67</f>
        <v>6033</v>
      </c>
      <c r="CW27" s="107">
        <f>'L1-Country'!EJ67</f>
        <v>6037</v>
      </c>
      <c r="CX27" s="107">
        <f>'L1-Country'!EK67</f>
        <v>6042</v>
      </c>
      <c r="CY27" s="107">
        <f>'L1-Country'!EL67</f>
        <v>6046</v>
      </c>
      <c r="CZ27" s="107">
        <f>'L1-Country'!EM67</f>
        <v>6053</v>
      </c>
      <c r="DA27" s="107">
        <f>'L1-Country'!EN67</f>
        <v>6058</v>
      </c>
      <c r="DB27" s="107">
        <f>'L1-Country'!EO67</f>
        <v>6061</v>
      </c>
      <c r="DC27" s="107">
        <f>'L1-Country'!EP67</f>
        <v>6064</v>
      </c>
      <c r="DD27" s="107">
        <f>'L1-Country'!EQ67</f>
        <v>6066</v>
      </c>
      <c r="DE27" s="107">
        <f>'L1-Country'!ER67</f>
        <v>6067</v>
      </c>
      <c r="DF27" s="107">
        <f>'L1-Country'!ES67</f>
        <v>6069</v>
      </c>
      <c r="DG27" s="107">
        <f>'L1-Country'!ET67</f>
        <v>6070</v>
      </c>
      <c r="DH27" s="107">
        <f>'L1-Country'!EU67</f>
        <v>6072</v>
      </c>
      <c r="DI27" s="107">
        <f>'L1-Country'!EV67</f>
        <v>6073</v>
      </c>
      <c r="DJ27" s="107">
        <f>'L1-Country'!EW67</f>
        <v>6073</v>
      </c>
      <c r="DK27" s="107">
        <f>'L1-Country'!EX67</f>
        <v>6073</v>
      </c>
      <c r="DL27" s="107"/>
      <c r="DM27" s="20"/>
      <c r="DN27" s="20"/>
      <c r="DO27" s="486"/>
      <c r="DP27" s="487"/>
      <c r="DQ27" s="488"/>
      <c r="DR27" s="473"/>
      <c r="DS27" s="487"/>
      <c r="DT27" s="489"/>
      <c r="DU27" s="489"/>
      <c r="DV27" s="570"/>
    </row>
    <row r="28" spans="1:126" ht="15" customHeight="1" x14ac:dyDescent="0.25">
      <c r="A28" s="112" t="str">
        <f t="shared" si="29"/>
        <v>South East</v>
      </c>
      <c r="B28" s="254">
        <f t="shared" si="29"/>
        <v>8865018</v>
      </c>
      <c r="C28" s="23">
        <f>'L1-Country'!AP71</f>
        <v>0</v>
      </c>
      <c r="D28" s="23">
        <f>'L1-Country'!AQ71</f>
        <v>0</v>
      </c>
      <c r="E28" s="23">
        <f>'L1-Country'!AR71</f>
        <v>1</v>
      </c>
      <c r="F28" s="23">
        <f>'L1-Country'!AS71</f>
        <v>1</v>
      </c>
      <c r="G28" s="23">
        <f>'L1-Country'!AT71</f>
        <v>2</v>
      </c>
      <c r="H28" s="23">
        <f>'L1-Country'!AU71</f>
        <v>2</v>
      </c>
      <c r="I28" s="23">
        <f>'L1-Country'!AV71</f>
        <v>2</v>
      </c>
      <c r="J28" s="23">
        <f>'L1-Country'!AW71</f>
        <v>3</v>
      </c>
      <c r="K28" s="23">
        <f>'L1-Country'!AX71</f>
        <v>4</v>
      </c>
      <c r="L28" s="23">
        <f>'L1-Country'!AY71</f>
        <v>5</v>
      </c>
      <c r="M28" s="23">
        <f>'L1-Country'!AZ71</f>
        <v>6</v>
      </c>
      <c r="N28" s="23">
        <f>'L1-Country'!BA71</f>
        <v>6</v>
      </c>
      <c r="O28" s="23">
        <f>'L1-Country'!BB71</f>
        <v>7</v>
      </c>
      <c r="P28" s="23">
        <f>'L1-Country'!BC71</f>
        <v>8</v>
      </c>
      <c r="Q28" s="23">
        <f>'L1-Country'!BD71</f>
        <v>13</v>
      </c>
      <c r="R28" s="23">
        <f>'L1-Country'!BE71</f>
        <v>21</v>
      </c>
      <c r="S28" s="23">
        <f>'L1-Country'!BF71</f>
        <v>28</v>
      </c>
      <c r="T28" s="23">
        <f>'L1-Country'!BG71</f>
        <v>38</v>
      </c>
      <c r="U28" s="23">
        <f>'L1-Country'!BH71</f>
        <v>47</v>
      </c>
      <c r="V28" s="23">
        <f>'L1-Country'!BI71</f>
        <v>60</v>
      </c>
      <c r="W28" s="23">
        <f>'L1-Country'!BJ71</f>
        <v>67</v>
      </c>
      <c r="X28" s="23">
        <f>'L1-Country'!BK71</f>
        <v>92</v>
      </c>
      <c r="Y28" s="23">
        <f>'L1-Country'!BL71</f>
        <v>112</v>
      </c>
      <c r="Z28" s="23">
        <f>'L1-Country'!BM71</f>
        <v>134</v>
      </c>
      <c r="AA28" s="23">
        <f>'L1-Country'!BN71</f>
        <v>163</v>
      </c>
      <c r="AB28" s="23">
        <f>'L1-Country'!BO71</f>
        <v>198</v>
      </c>
      <c r="AC28" s="23">
        <f>'L1-Country'!BP71</f>
        <v>232</v>
      </c>
      <c r="AD28" s="23">
        <f>'L1-Country'!BQ71</f>
        <v>268</v>
      </c>
      <c r="AE28" s="23">
        <f>'L1-Country'!BR71</f>
        <v>323</v>
      </c>
      <c r="AF28" s="23">
        <f>'L1-Country'!BS71</f>
        <v>381</v>
      </c>
      <c r="AG28" s="23">
        <f>'L1-Country'!BT71</f>
        <v>446</v>
      </c>
      <c r="AH28" s="23">
        <f>'L1-Country'!BU71</f>
        <v>512</v>
      </c>
      <c r="AI28" s="23">
        <f>'L1-Country'!BV71</f>
        <v>567</v>
      </c>
      <c r="AJ28" s="23">
        <f>'L1-Country'!BW71</f>
        <v>639</v>
      </c>
      <c r="AK28" s="23">
        <f>'L1-Country'!BX71</f>
        <v>719</v>
      </c>
      <c r="AL28" s="23">
        <f>'L1-Country'!BY71</f>
        <v>801</v>
      </c>
      <c r="AM28" s="23">
        <f>'L1-Country'!BZ71</f>
        <v>889</v>
      </c>
      <c r="AN28" s="23">
        <f>'L1-Country'!CA71</f>
        <v>989</v>
      </c>
      <c r="AO28" s="23">
        <f>'L1-Country'!CB71</f>
        <v>1072</v>
      </c>
      <c r="AP28" s="23">
        <f>'L1-Country'!CC71</f>
        <v>1176</v>
      </c>
      <c r="AQ28" s="23">
        <f>'L1-Country'!CD71</f>
        <v>1264</v>
      </c>
      <c r="AR28" s="23">
        <f>'L1-Country'!CE71</f>
        <v>1352</v>
      </c>
      <c r="AS28" s="23">
        <f>'L1-Country'!CF71</f>
        <v>1440</v>
      </c>
      <c r="AT28" s="23">
        <f>'L1-Country'!CG71</f>
        <v>1524</v>
      </c>
      <c r="AU28" s="23">
        <f>'L1-Country'!CH71</f>
        <v>1589</v>
      </c>
      <c r="AV28" s="23">
        <f>'L1-Country'!CI71</f>
        <v>1661</v>
      </c>
      <c r="AW28" s="23">
        <f>'L1-Country'!CJ71</f>
        <v>1717</v>
      </c>
      <c r="AX28" s="23">
        <f>'L1-Country'!CK71</f>
        <v>1803</v>
      </c>
      <c r="AY28" s="23">
        <f>'L1-Country'!CL71</f>
        <v>1860</v>
      </c>
      <c r="AZ28" s="23">
        <f>'L1-Country'!CM71</f>
        <v>1930</v>
      </c>
      <c r="BA28" s="23">
        <f>'L1-Country'!CN71</f>
        <v>2017</v>
      </c>
      <c r="BB28" s="23">
        <f>'L1-Country'!CO71</f>
        <v>2067</v>
      </c>
      <c r="BC28" s="23">
        <f>'L1-Country'!CP71</f>
        <v>2121</v>
      </c>
      <c r="BD28" s="23">
        <f>'L1-Country'!CQ71</f>
        <v>2178</v>
      </c>
      <c r="BE28" s="23">
        <f>'L1-Country'!CR71</f>
        <v>2242</v>
      </c>
      <c r="BF28" s="23">
        <f>'L1-Country'!CS71</f>
        <v>2293</v>
      </c>
      <c r="BG28" s="23">
        <f>'L1-Country'!CT71</f>
        <v>2344</v>
      </c>
      <c r="BH28" s="23">
        <f>'L1-Country'!CU71</f>
        <v>2384</v>
      </c>
      <c r="BI28" s="23">
        <f>'L1-Country'!CV71</f>
        <v>2424</v>
      </c>
      <c r="BJ28" s="23">
        <f>'L1-Country'!CW71</f>
        <v>2471</v>
      </c>
      <c r="BK28" s="23">
        <f>'L1-Country'!CX71</f>
        <v>2500</v>
      </c>
      <c r="BL28" s="30">
        <f>'L1-Country'!CY71</f>
        <v>2537</v>
      </c>
      <c r="BM28" s="23">
        <f>'L1-Country'!CZ71</f>
        <v>2573</v>
      </c>
      <c r="BN28" s="23">
        <f>'L1-Country'!DA71</f>
        <v>2590</v>
      </c>
      <c r="BO28" s="23">
        <f>'L1-Country'!DB71</f>
        <v>2625</v>
      </c>
      <c r="BP28" s="23">
        <f>'L1-Country'!DC71</f>
        <v>2654</v>
      </c>
      <c r="BQ28" s="23">
        <f>'L1-Country'!DD71</f>
        <v>2679</v>
      </c>
      <c r="BR28" s="23">
        <f>'L1-Country'!DE71</f>
        <v>2706</v>
      </c>
      <c r="BS28" s="23">
        <f>'L1-Country'!DF71</f>
        <v>2732</v>
      </c>
      <c r="BT28" s="23">
        <f>'L1-Country'!DG71</f>
        <v>2760</v>
      </c>
      <c r="BU28" s="23">
        <f>'L1-Country'!DH71</f>
        <v>2779</v>
      </c>
      <c r="BV28" s="23">
        <f>'L1-Country'!DI71</f>
        <v>2804</v>
      </c>
      <c r="BW28" s="23">
        <f>'L1-Country'!DJ71</f>
        <v>2831</v>
      </c>
      <c r="BX28" s="23">
        <f>'L1-Country'!DK71</f>
        <v>2849</v>
      </c>
      <c r="BY28" s="23">
        <f>'L1-Country'!DL71</f>
        <v>2881</v>
      </c>
      <c r="BZ28" s="23">
        <f>'L1-Country'!DM71</f>
        <v>2905</v>
      </c>
      <c r="CA28" s="23">
        <f>'L1-Country'!DN71</f>
        <v>2927</v>
      </c>
      <c r="CB28" s="23">
        <f>'L1-Country'!DO71</f>
        <v>2945</v>
      </c>
      <c r="CC28" s="23">
        <f>'L1-Country'!DP71</f>
        <v>2967</v>
      </c>
      <c r="CD28" s="23">
        <f>'L1-Country'!DQ71</f>
        <v>2979</v>
      </c>
      <c r="CE28" s="23">
        <f>'L1-Country'!DR71</f>
        <v>3001</v>
      </c>
      <c r="CF28" s="23">
        <f>'L1-Country'!DS71</f>
        <v>3016</v>
      </c>
      <c r="CG28" s="23">
        <f>'L1-Country'!DT71</f>
        <v>3033</v>
      </c>
      <c r="CH28" s="23">
        <f>'L1-Country'!DU71</f>
        <v>3054</v>
      </c>
      <c r="CI28" s="23">
        <f>'L1-Country'!DV71</f>
        <v>3071</v>
      </c>
      <c r="CJ28" s="23">
        <f>'L1-Country'!DW71</f>
        <v>3084</v>
      </c>
      <c r="CK28" s="23">
        <f>'L1-Country'!DX71</f>
        <v>3103</v>
      </c>
      <c r="CL28" s="23">
        <f>'L1-Country'!DY71</f>
        <v>3121</v>
      </c>
      <c r="CM28" s="23">
        <f>'L1-Country'!DZ71</f>
        <v>3133</v>
      </c>
      <c r="CN28" s="23">
        <f>'L1-Country'!EA71</f>
        <v>3154</v>
      </c>
      <c r="CO28" s="23">
        <f>'L1-Country'!EB71</f>
        <v>3162</v>
      </c>
      <c r="CP28" s="23">
        <f>'L1-Country'!EC71</f>
        <v>3172</v>
      </c>
      <c r="CQ28" s="23">
        <f>'L1-Country'!ED71</f>
        <v>3183</v>
      </c>
      <c r="CR28" s="23">
        <f>'L1-Country'!EE71</f>
        <v>3196</v>
      </c>
      <c r="CS28" s="23">
        <f>'L1-Country'!EF71</f>
        <v>3213</v>
      </c>
      <c r="CT28" s="23">
        <f>'L1-Country'!EG71</f>
        <v>3224</v>
      </c>
      <c r="CU28" s="23">
        <f>'L1-Country'!EH71</f>
        <v>3235</v>
      </c>
      <c r="CV28" s="23">
        <f>'L1-Country'!EI71</f>
        <v>3245</v>
      </c>
      <c r="CW28" s="23">
        <f>'L1-Country'!EJ71</f>
        <v>3256</v>
      </c>
      <c r="CX28" s="23">
        <f>'L1-Country'!EK71</f>
        <v>3263</v>
      </c>
      <c r="CY28" s="23">
        <f>'L1-Country'!EL71</f>
        <v>3273</v>
      </c>
      <c r="CZ28" s="23">
        <f>'L1-Country'!EM71</f>
        <v>3283</v>
      </c>
      <c r="DA28" s="23">
        <f>'L1-Country'!EN71</f>
        <v>3288</v>
      </c>
      <c r="DB28" s="23">
        <f>'L1-Country'!EO71</f>
        <v>3293</v>
      </c>
      <c r="DC28" s="23">
        <f>'L1-Country'!EP71</f>
        <v>3297</v>
      </c>
      <c r="DD28" s="23">
        <f>'L1-Country'!EQ71</f>
        <v>3303</v>
      </c>
      <c r="DE28" s="23">
        <f>'L1-Country'!ER71</f>
        <v>3310</v>
      </c>
      <c r="DF28" s="23">
        <f>'L1-Country'!ES71</f>
        <v>3320</v>
      </c>
      <c r="DG28" s="23">
        <f>'L1-Country'!ET71</f>
        <v>3328</v>
      </c>
      <c r="DH28" s="23">
        <f>'L1-Country'!EU71</f>
        <v>3332</v>
      </c>
      <c r="DI28" s="23">
        <f>'L1-Country'!EV71</f>
        <v>3337</v>
      </c>
      <c r="DJ28" s="23">
        <f>'L1-Country'!EW71</f>
        <v>3339</v>
      </c>
      <c r="DK28" s="23">
        <f>'L1-Country'!EX71</f>
        <v>3339</v>
      </c>
      <c r="DM28" s="222"/>
      <c r="DN28" s="222"/>
      <c r="DO28" s="486"/>
      <c r="DP28" s="487"/>
      <c r="DQ28" s="488"/>
      <c r="DR28" s="473"/>
      <c r="DS28" s="487"/>
      <c r="DT28" s="489"/>
      <c r="DU28" s="489"/>
      <c r="DV28" s="570"/>
    </row>
    <row r="29" spans="1:126" x14ac:dyDescent="0.25">
      <c r="A29" s="112" t="str">
        <f t="shared" si="29"/>
        <v>South West</v>
      </c>
      <c r="B29" s="254">
        <f t="shared" si="29"/>
        <v>5599735</v>
      </c>
      <c r="C29" s="23">
        <f>'L1-Country'!AP72</f>
        <v>0</v>
      </c>
      <c r="D29" s="23">
        <f>'L1-Country'!AQ72</f>
        <v>0</v>
      </c>
      <c r="E29" s="23">
        <f>'L1-Country'!AR72</f>
        <v>0</v>
      </c>
      <c r="F29" s="23">
        <f>'L1-Country'!AS72</f>
        <v>0</v>
      </c>
      <c r="G29" s="23">
        <f>'L1-Country'!AT72</f>
        <v>0</v>
      </c>
      <c r="H29" s="23">
        <f>'L1-Country'!AU72</f>
        <v>0</v>
      </c>
      <c r="I29" s="23">
        <f>'L1-Country'!AV72</f>
        <v>0</v>
      </c>
      <c r="J29" s="23">
        <f>'L1-Country'!AW72</f>
        <v>0</v>
      </c>
      <c r="K29" s="23">
        <f>'L1-Country'!AX72</f>
        <v>0</v>
      </c>
      <c r="L29" s="23">
        <f>'L1-Country'!AY72</f>
        <v>0</v>
      </c>
      <c r="M29" s="23">
        <f>'L1-Country'!AZ72</f>
        <v>1</v>
      </c>
      <c r="N29" s="23">
        <f>'L1-Country'!BA72</f>
        <v>1</v>
      </c>
      <c r="O29" s="23">
        <f>'L1-Country'!BB72</f>
        <v>1</v>
      </c>
      <c r="P29" s="23">
        <f>'L1-Country'!BC72</f>
        <v>2</v>
      </c>
      <c r="Q29" s="23">
        <f>'L1-Country'!BD72</f>
        <v>2</v>
      </c>
      <c r="R29" s="23">
        <f>'L1-Country'!BE72</f>
        <v>2</v>
      </c>
      <c r="S29" s="23">
        <f>'L1-Country'!BF72</f>
        <v>4</v>
      </c>
      <c r="T29" s="23">
        <f>'L1-Country'!BG72</f>
        <v>6</v>
      </c>
      <c r="U29" s="23">
        <f>'L1-Country'!BH72</f>
        <v>10</v>
      </c>
      <c r="V29" s="23">
        <f>'L1-Country'!BI72</f>
        <v>13</v>
      </c>
      <c r="W29" s="23">
        <f>'L1-Country'!BJ72</f>
        <v>19</v>
      </c>
      <c r="X29" s="23">
        <f>'L1-Country'!BK72</f>
        <v>26</v>
      </c>
      <c r="Y29" s="23">
        <f>'L1-Country'!BL72</f>
        <v>34</v>
      </c>
      <c r="Z29" s="23">
        <f>'L1-Country'!BM72</f>
        <v>41</v>
      </c>
      <c r="AA29" s="23">
        <f>'L1-Country'!BN72</f>
        <v>50</v>
      </c>
      <c r="AB29" s="23">
        <f>'L1-Country'!BO72</f>
        <v>61</v>
      </c>
      <c r="AC29" s="23">
        <f>'L1-Country'!BP72</f>
        <v>74</v>
      </c>
      <c r="AD29" s="23">
        <f>'L1-Country'!BQ72</f>
        <v>95</v>
      </c>
      <c r="AE29" s="23">
        <f>'L1-Country'!BR72</f>
        <v>113</v>
      </c>
      <c r="AF29" s="23">
        <f>'L1-Country'!BS72</f>
        <v>136</v>
      </c>
      <c r="AG29" s="23">
        <f>'L1-Country'!BT72</f>
        <v>159</v>
      </c>
      <c r="AH29" s="23">
        <f>'L1-Country'!BU72</f>
        <v>181</v>
      </c>
      <c r="AI29" s="23">
        <f>'L1-Country'!BV72</f>
        <v>204</v>
      </c>
      <c r="AJ29" s="23">
        <f>'L1-Country'!BW72</f>
        <v>234</v>
      </c>
      <c r="AK29" s="23">
        <f>'L1-Country'!BX72</f>
        <v>276</v>
      </c>
      <c r="AL29" s="23">
        <f>'L1-Country'!BY72</f>
        <v>308</v>
      </c>
      <c r="AM29" s="23">
        <f>'L1-Country'!BZ72</f>
        <v>342</v>
      </c>
      <c r="AN29" s="23">
        <f>'L1-Country'!CA72</f>
        <v>381</v>
      </c>
      <c r="AO29" s="23">
        <f>'L1-Country'!CB72</f>
        <v>428</v>
      </c>
      <c r="AP29" s="23">
        <f>'L1-Country'!CC72</f>
        <v>452</v>
      </c>
      <c r="AQ29" s="23">
        <f>'L1-Country'!CD72</f>
        <v>498</v>
      </c>
      <c r="AR29" s="23">
        <f>'L1-Country'!CE72</f>
        <v>541</v>
      </c>
      <c r="AS29" s="23">
        <f>'L1-Country'!CF72</f>
        <v>564</v>
      </c>
      <c r="AT29" s="23">
        <f>'L1-Country'!CG72</f>
        <v>591</v>
      </c>
      <c r="AU29" s="23">
        <f>'L1-Country'!CH72</f>
        <v>615</v>
      </c>
      <c r="AV29" s="23">
        <f>'L1-Country'!CI72</f>
        <v>647</v>
      </c>
      <c r="AW29" s="23">
        <f>'L1-Country'!CJ72</f>
        <v>676</v>
      </c>
      <c r="AX29" s="23">
        <f>'L1-Country'!CK72</f>
        <v>709</v>
      </c>
      <c r="AY29" s="23">
        <f>'L1-Country'!CL72</f>
        <v>734</v>
      </c>
      <c r="AZ29" s="23">
        <f>'L1-Country'!CM72</f>
        <v>765</v>
      </c>
      <c r="BA29" s="23">
        <f>'L1-Country'!CN72</f>
        <v>791</v>
      </c>
      <c r="BB29" s="23">
        <f>'L1-Country'!CO72</f>
        <v>817</v>
      </c>
      <c r="BC29" s="23">
        <f>'L1-Country'!CP72</f>
        <v>840</v>
      </c>
      <c r="BD29" s="23">
        <f>'L1-Country'!CQ72</f>
        <v>857</v>
      </c>
      <c r="BE29" s="23">
        <f>'L1-Country'!CR72</f>
        <v>876</v>
      </c>
      <c r="BF29" s="23">
        <f>'L1-Country'!CS72</f>
        <v>891</v>
      </c>
      <c r="BG29" s="23">
        <f>'L1-Country'!CT72</f>
        <v>918</v>
      </c>
      <c r="BH29" s="23">
        <f>'L1-Country'!CU72</f>
        <v>931</v>
      </c>
      <c r="BI29" s="23">
        <f>'L1-Country'!CV72</f>
        <v>948</v>
      </c>
      <c r="BJ29" s="23">
        <f>'L1-Country'!CW72</f>
        <v>963</v>
      </c>
      <c r="BK29" s="23">
        <f>'L1-Country'!CX72</f>
        <v>989</v>
      </c>
      <c r="BL29" s="30">
        <f>'L1-Country'!CY72</f>
        <v>995</v>
      </c>
      <c r="BM29" s="23">
        <f>'L1-Country'!CZ72</f>
        <v>1002</v>
      </c>
      <c r="BN29" s="23">
        <f>'L1-Country'!DA72</f>
        <v>1012</v>
      </c>
      <c r="BO29" s="23">
        <f>'L1-Country'!DB72</f>
        <v>1029</v>
      </c>
      <c r="BP29" s="23">
        <f>'L1-Country'!DC72</f>
        <v>1043</v>
      </c>
      <c r="BQ29" s="23">
        <f>'L1-Country'!DD72</f>
        <v>1062</v>
      </c>
      <c r="BR29" s="23">
        <f>'L1-Country'!DE72</f>
        <v>1078</v>
      </c>
      <c r="BS29" s="23">
        <f>'L1-Country'!DF72</f>
        <v>1084</v>
      </c>
      <c r="BT29" s="23">
        <f>'L1-Country'!DG72</f>
        <v>1095</v>
      </c>
      <c r="BU29" s="23">
        <f>'L1-Country'!DH72</f>
        <v>1100</v>
      </c>
      <c r="BV29" s="23">
        <f>'L1-Country'!DI72</f>
        <v>1108</v>
      </c>
      <c r="BW29" s="23">
        <f>'L1-Country'!DJ72</f>
        <v>1115</v>
      </c>
      <c r="BX29" s="23">
        <f>'L1-Country'!DK72</f>
        <v>1122</v>
      </c>
      <c r="BY29" s="23">
        <f>'L1-Country'!DL72</f>
        <v>1128</v>
      </c>
      <c r="BZ29" s="23">
        <f>'L1-Country'!DM72</f>
        <v>1132</v>
      </c>
      <c r="CA29" s="23">
        <f>'L1-Country'!DN72</f>
        <v>1136</v>
      </c>
      <c r="CB29" s="23">
        <f>'L1-Country'!DO72</f>
        <v>1142</v>
      </c>
      <c r="CC29" s="23">
        <f>'L1-Country'!DP72</f>
        <v>1146</v>
      </c>
      <c r="CD29" s="23">
        <f>'L1-Country'!DQ72</f>
        <v>1152</v>
      </c>
      <c r="CE29" s="23">
        <f>'L1-Country'!DR72</f>
        <v>1153</v>
      </c>
      <c r="CF29" s="23">
        <f>'L1-Country'!DS72</f>
        <v>1162</v>
      </c>
      <c r="CG29" s="23">
        <f>'L1-Country'!DT72</f>
        <v>1168</v>
      </c>
      <c r="CH29" s="23">
        <f>'L1-Country'!DU72</f>
        <v>1174</v>
      </c>
      <c r="CI29" s="23">
        <f>'L1-Country'!DV72</f>
        <v>1177</v>
      </c>
      <c r="CJ29" s="23">
        <f>'L1-Country'!DW72</f>
        <v>1185</v>
      </c>
      <c r="CK29" s="23">
        <f>'L1-Country'!DX72</f>
        <v>1196</v>
      </c>
      <c r="CL29" s="23">
        <f>'L1-Country'!DY72</f>
        <v>1201</v>
      </c>
      <c r="CM29" s="23">
        <f>'L1-Country'!DZ72</f>
        <v>1211</v>
      </c>
      <c r="CN29" s="23">
        <f>'L1-Country'!EA72</f>
        <v>1218</v>
      </c>
      <c r="CO29" s="23">
        <f>'L1-Country'!EB72</f>
        <v>1221</v>
      </c>
      <c r="CP29" s="23">
        <f>'L1-Country'!EC72</f>
        <v>1223</v>
      </c>
      <c r="CQ29" s="23">
        <f>'L1-Country'!ED72</f>
        <v>1230</v>
      </c>
      <c r="CR29" s="23">
        <f>'L1-Country'!EE72</f>
        <v>1232</v>
      </c>
      <c r="CS29" s="23">
        <f>'L1-Country'!EF72</f>
        <v>1237</v>
      </c>
      <c r="CT29" s="23">
        <f>'L1-Country'!EG72</f>
        <v>1239</v>
      </c>
      <c r="CU29" s="23">
        <f>'L1-Country'!EH72</f>
        <v>1241</v>
      </c>
      <c r="CV29" s="23">
        <f>'L1-Country'!EI72</f>
        <v>1242</v>
      </c>
      <c r="CW29" s="23">
        <f>'L1-Country'!EJ72</f>
        <v>1245</v>
      </c>
      <c r="CX29" s="23">
        <f>'L1-Country'!EK72</f>
        <v>1248</v>
      </c>
      <c r="CY29" s="23">
        <f>'L1-Country'!EL72</f>
        <v>1248</v>
      </c>
      <c r="CZ29" s="23">
        <f>'L1-Country'!EM72</f>
        <v>1248</v>
      </c>
      <c r="DA29" s="23">
        <f>'L1-Country'!EN72</f>
        <v>1250</v>
      </c>
      <c r="DB29" s="23">
        <f>'L1-Country'!EO72</f>
        <v>1252</v>
      </c>
      <c r="DC29" s="23">
        <f>'L1-Country'!EP72</f>
        <v>1254</v>
      </c>
      <c r="DD29" s="23">
        <f>'L1-Country'!EQ72</f>
        <v>1254</v>
      </c>
      <c r="DE29" s="23">
        <f>'L1-Country'!ER72</f>
        <v>1255</v>
      </c>
      <c r="DF29" s="23">
        <f>'L1-Country'!ES72</f>
        <v>1256</v>
      </c>
      <c r="DG29" s="23">
        <f>'L1-Country'!ET72</f>
        <v>1256</v>
      </c>
      <c r="DH29" s="23">
        <f>'L1-Country'!EU72</f>
        <v>1256</v>
      </c>
      <c r="DI29" s="23">
        <f>'L1-Country'!EV72</f>
        <v>1256</v>
      </c>
      <c r="DJ29" s="23">
        <f>'L1-Country'!EW72</f>
        <v>1258</v>
      </c>
      <c r="DK29" s="23">
        <f>'L1-Country'!EX72</f>
        <v>1258</v>
      </c>
      <c r="DM29" s="222"/>
      <c r="DN29" s="222"/>
      <c r="DO29" s="486"/>
      <c r="DP29" s="487"/>
      <c r="DQ29" s="488"/>
      <c r="DR29" s="473"/>
      <c r="DS29" s="487"/>
      <c r="DT29" s="489"/>
      <c r="DU29" s="489"/>
      <c r="DV29" s="570"/>
    </row>
    <row r="30" spans="1:126" x14ac:dyDescent="0.25">
      <c r="A30" s="112" t="str">
        <f t="shared" si="29"/>
        <v>East of England</v>
      </c>
      <c r="B30" s="254">
        <f t="shared" si="29"/>
        <v>6469821</v>
      </c>
      <c r="C30" s="23">
        <f>'L1-Country'!AP66</f>
        <v>0</v>
      </c>
      <c r="D30" s="23">
        <f>'L1-Country'!AQ66</f>
        <v>1</v>
      </c>
      <c r="E30" s="23">
        <f>'L1-Country'!AR66</f>
        <v>1</v>
      </c>
      <c r="F30" s="23">
        <f>'L1-Country'!AS66</f>
        <v>1</v>
      </c>
      <c r="G30" s="23">
        <f>'L1-Country'!AT66</f>
        <v>1</v>
      </c>
      <c r="H30" s="23">
        <f>'L1-Country'!AU66</f>
        <v>2</v>
      </c>
      <c r="I30" s="23">
        <f>'L1-Country'!AV66</f>
        <v>2</v>
      </c>
      <c r="J30" s="23">
        <f>'L1-Country'!AW66</f>
        <v>2</v>
      </c>
      <c r="K30" s="23">
        <f>'L1-Country'!AX66</f>
        <v>3</v>
      </c>
      <c r="L30" s="23">
        <f>'L1-Country'!AY66</f>
        <v>3</v>
      </c>
      <c r="M30" s="23">
        <f>'L1-Country'!AZ66</f>
        <v>3</v>
      </c>
      <c r="N30" s="23">
        <f>'L1-Country'!BA66</f>
        <v>3</v>
      </c>
      <c r="O30" s="23">
        <f>'L1-Country'!BB66</f>
        <v>4</v>
      </c>
      <c r="P30" s="23">
        <f>'L1-Country'!BC66</f>
        <v>6</v>
      </c>
      <c r="Q30" s="23">
        <f>'L1-Country'!BD66</f>
        <v>8</v>
      </c>
      <c r="R30" s="23">
        <f>'L1-Country'!BE66</f>
        <v>9</v>
      </c>
      <c r="S30" s="23">
        <f>'L1-Country'!BF66</f>
        <v>10</v>
      </c>
      <c r="T30" s="23">
        <f>'L1-Country'!BG66</f>
        <v>15</v>
      </c>
      <c r="U30" s="23">
        <f>'L1-Country'!BH66</f>
        <v>19</v>
      </c>
      <c r="V30" s="23">
        <f>'L1-Country'!BI66</f>
        <v>21</v>
      </c>
      <c r="W30" s="23">
        <f>'L1-Country'!BJ66</f>
        <v>32</v>
      </c>
      <c r="X30" s="23">
        <f>'L1-Country'!BK66</f>
        <v>44</v>
      </c>
      <c r="Y30" s="23">
        <f>'L1-Country'!BL66</f>
        <v>55</v>
      </c>
      <c r="Z30" s="23">
        <f>'L1-Country'!BM66</f>
        <v>74</v>
      </c>
      <c r="AA30" s="23">
        <f>'L1-Country'!BN66</f>
        <v>100</v>
      </c>
      <c r="AB30" s="23">
        <f>'L1-Country'!BO66</f>
        <v>136</v>
      </c>
      <c r="AC30" s="23">
        <f>'L1-Country'!BP66</f>
        <v>174</v>
      </c>
      <c r="AD30" s="23">
        <f>'L1-Country'!BQ66</f>
        <v>202</v>
      </c>
      <c r="AE30" s="23">
        <f>'L1-Country'!BR66</f>
        <v>245</v>
      </c>
      <c r="AF30" s="23">
        <f>'L1-Country'!BS66</f>
        <v>290</v>
      </c>
      <c r="AG30" s="23">
        <f>'L1-Country'!BT66</f>
        <v>360</v>
      </c>
      <c r="AH30" s="23">
        <f>'L1-Country'!BU66</f>
        <v>422</v>
      </c>
      <c r="AI30" s="23">
        <f>'L1-Country'!BV66</f>
        <v>486</v>
      </c>
      <c r="AJ30" s="23">
        <f>'L1-Country'!BW66</f>
        <v>566</v>
      </c>
      <c r="AK30" s="23">
        <f>'L1-Country'!BX66</f>
        <v>637</v>
      </c>
      <c r="AL30" s="23">
        <f>'L1-Country'!BY66</f>
        <v>713</v>
      </c>
      <c r="AM30" s="23">
        <f>'L1-Country'!BZ66</f>
        <v>784</v>
      </c>
      <c r="AN30" s="23">
        <f>'L1-Country'!CA66</f>
        <v>877</v>
      </c>
      <c r="AO30" s="23">
        <f>'L1-Country'!CB66</f>
        <v>988</v>
      </c>
      <c r="AP30" s="23">
        <f>'L1-Country'!CC66</f>
        <v>1075</v>
      </c>
      <c r="AQ30" s="23">
        <f>'L1-Country'!CD66</f>
        <v>1149</v>
      </c>
      <c r="AR30" s="23">
        <f>'L1-Country'!CE66</f>
        <v>1241</v>
      </c>
      <c r="AS30" s="23">
        <f>'L1-Country'!CF66</f>
        <v>1342</v>
      </c>
      <c r="AT30" s="23">
        <f>'L1-Country'!CG66</f>
        <v>1420</v>
      </c>
      <c r="AU30" s="23">
        <f>'L1-Country'!CH66</f>
        <v>1481</v>
      </c>
      <c r="AV30" s="23">
        <f>'L1-Country'!CI66</f>
        <v>1563</v>
      </c>
      <c r="AW30" s="23">
        <f>'L1-Country'!CJ66</f>
        <v>1637</v>
      </c>
      <c r="AX30" s="23">
        <f>'L1-Country'!CK66</f>
        <v>1723</v>
      </c>
      <c r="AY30" s="23">
        <f>'L1-Country'!CL66</f>
        <v>1787</v>
      </c>
      <c r="AZ30" s="23">
        <f>'L1-Country'!CM66</f>
        <v>1854</v>
      </c>
      <c r="BA30" s="23">
        <f>'L1-Country'!CN66</f>
        <v>1921</v>
      </c>
      <c r="BB30" s="23">
        <f>'L1-Country'!CO66</f>
        <v>1996</v>
      </c>
      <c r="BC30" s="23">
        <f>'L1-Country'!CP66</f>
        <v>2063</v>
      </c>
      <c r="BD30" s="23">
        <f>'L1-Country'!CQ66</f>
        <v>2112</v>
      </c>
      <c r="BE30" s="23">
        <f>'L1-Country'!CR66</f>
        <v>2178</v>
      </c>
      <c r="BF30" s="23">
        <f>'L1-Country'!CS66</f>
        <v>2232</v>
      </c>
      <c r="BG30" s="23">
        <f>'L1-Country'!CT66</f>
        <v>2280</v>
      </c>
      <c r="BH30" s="23">
        <f>'L1-Country'!CU66</f>
        <v>2326</v>
      </c>
      <c r="BI30" s="23">
        <f>'L1-Country'!CV66</f>
        <v>2384</v>
      </c>
      <c r="BJ30" s="23">
        <f>'L1-Country'!CW66</f>
        <v>2416</v>
      </c>
      <c r="BK30" s="23">
        <f>'L1-Country'!CX66</f>
        <v>2461</v>
      </c>
      <c r="BL30" s="30">
        <f>'L1-Country'!CY66</f>
        <v>2510</v>
      </c>
      <c r="BM30" s="23">
        <f>'L1-Country'!CZ66</f>
        <v>2539</v>
      </c>
      <c r="BN30" s="23">
        <f>'L1-Country'!DA66</f>
        <v>2580</v>
      </c>
      <c r="BO30" s="23">
        <f>'L1-Country'!DB66</f>
        <v>2599</v>
      </c>
      <c r="BP30" s="23">
        <f>'L1-Country'!DC66</f>
        <v>2635</v>
      </c>
      <c r="BQ30" s="23">
        <f>'L1-Country'!DD66</f>
        <v>2666</v>
      </c>
      <c r="BR30" s="23">
        <f>'L1-Country'!DE66</f>
        <v>2699</v>
      </c>
      <c r="BS30" s="23">
        <f>'L1-Country'!DF66</f>
        <v>2732</v>
      </c>
      <c r="BT30" s="23">
        <f>'L1-Country'!DG66</f>
        <v>2761</v>
      </c>
      <c r="BU30" s="23">
        <f>'L1-Country'!DH66</f>
        <v>2783</v>
      </c>
      <c r="BV30" s="23">
        <f>'L1-Country'!DI66</f>
        <v>2801</v>
      </c>
      <c r="BW30" s="23">
        <f>'L1-Country'!DJ66</f>
        <v>2822</v>
      </c>
      <c r="BX30" s="23">
        <f>'L1-Country'!DK66</f>
        <v>2849</v>
      </c>
      <c r="BY30" s="23">
        <f>'L1-Country'!DL66</f>
        <v>2875</v>
      </c>
      <c r="BZ30" s="23">
        <f>'L1-Country'!DM66</f>
        <v>2894</v>
      </c>
      <c r="CA30" s="23">
        <f>'L1-Country'!DN66</f>
        <v>2920</v>
      </c>
      <c r="CB30" s="23">
        <f>'L1-Country'!DO66</f>
        <v>2937</v>
      </c>
      <c r="CC30" s="23">
        <f>'L1-Country'!DP66</f>
        <v>2962</v>
      </c>
      <c r="CD30" s="23">
        <f>'L1-Country'!DQ66</f>
        <v>2977</v>
      </c>
      <c r="CE30" s="23">
        <f>'L1-Country'!DR66</f>
        <v>3003</v>
      </c>
      <c r="CF30" s="23">
        <f>'L1-Country'!DS66</f>
        <v>3024</v>
      </c>
      <c r="CG30" s="23">
        <f>'L1-Country'!DT66</f>
        <v>3037</v>
      </c>
      <c r="CH30" s="23">
        <f>'L1-Country'!DU66</f>
        <v>3049</v>
      </c>
      <c r="CI30" s="23">
        <f>'L1-Country'!DV66</f>
        <v>3066</v>
      </c>
      <c r="CJ30" s="23">
        <f>'L1-Country'!DW66</f>
        <v>3091</v>
      </c>
      <c r="CK30" s="23">
        <f>'L1-Country'!DX66</f>
        <v>3105</v>
      </c>
      <c r="CL30" s="23">
        <f>'L1-Country'!DY66</f>
        <v>3117</v>
      </c>
      <c r="CM30" s="23">
        <f>'L1-Country'!DZ66</f>
        <v>3134</v>
      </c>
      <c r="CN30" s="23">
        <f>'L1-Country'!EA66</f>
        <v>3150</v>
      </c>
      <c r="CO30" s="23">
        <f>'L1-Country'!EB66</f>
        <v>3159</v>
      </c>
      <c r="CP30" s="23">
        <f>'L1-Country'!EC66</f>
        <v>3167</v>
      </c>
      <c r="CQ30" s="23">
        <f>'L1-Country'!ED66</f>
        <v>3184</v>
      </c>
      <c r="CR30" s="23">
        <f>'L1-Country'!EE66</f>
        <v>3198</v>
      </c>
      <c r="CS30" s="23">
        <f>'L1-Country'!EF66</f>
        <v>3208</v>
      </c>
      <c r="CT30" s="23">
        <f>'L1-Country'!EG66</f>
        <v>3215</v>
      </c>
      <c r="CU30" s="23">
        <f>'L1-Country'!EH66</f>
        <v>3227</v>
      </c>
      <c r="CV30" s="23">
        <f>'L1-Country'!EI66</f>
        <v>3232</v>
      </c>
      <c r="CW30" s="23">
        <f>'L1-Country'!EJ66</f>
        <v>3241</v>
      </c>
      <c r="CX30" s="23">
        <f>'L1-Country'!EK66</f>
        <v>3246</v>
      </c>
      <c r="CY30" s="23">
        <f>'L1-Country'!EL66</f>
        <v>3252</v>
      </c>
      <c r="CZ30" s="23">
        <f>'L1-Country'!EM66</f>
        <v>3260</v>
      </c>
      <c r="DA30" s="23">
        <f>'L1-Country'!EN66</f>
        <v>3260</v>
      </c>
      <c r="DB30" s="23">
        <f>'L1-Country'!EO66</f>
        <v>3269</v>
      </c>
      <c r="DC30" s="23">
        <f>'L1-Country'!EP66</f>
        <v>3274</v>
      </c>
      <c r="DD30" s="23">
        <f>'L1-Country'!EQ66</f>
        <v>3278</v>
      </c>
      <c r="DE30" s="23">
        <f>'L1-Country'!ER66</f>
        <v>3285</v>
      </c>
      <c r="DF30" s="23">
        <f>'L1-Country'!ES66</f>
        <v>3288</v>
      </c>
      <c r="DG30" s="23">
        <f>'L1-Country'!ET66</f>
        <v>3295</v>
      </c>
      <c r="DH30" s="23">
        <f>'L1-Country'!EU66</f>
        <v>3298</v>
      </c>
      <c r="DI30" s="23">
        <f>'L1-Country'!EV66</f>
        <v>3303</v>
      </c>
      <c r="DJ30" s="23">
        <f>'L1-Country'!EW66</f>
        <v>3303</v>
      </c>
      <c r="DK30" s="23">
        <f>'L1-Country'!EX66</f>
        <v>3303</v>
      </c>
      <c r="DM30" s="222"/>
      <c r="DN30" s="222"/>
      <c r="DO30" s="486"/>
      <c r="DP30" s="487"/>
      <c r="DQ30" s="488"/>
      <c r="DR30" s="473"/>
      <c r="DS30" s="487"/>
      <c r="DT30" s="489"/>
      <c r="DU30" s="489"/>
      <c r="DV30" s="570"/>
    </row>
    <row r="31" spans="1:126" x14ac:dyDescent="0.25">
      <c r="A31" s="112" t="str">
        <f t="shared" si="29"/>
        <v>Midlands</v>
      </c>
      <c r="B31" s="254">
        <f t="shared" si="29"/>
        <v>11036732</v>
      </c>
      <c r="C31" s="23">
        <f>'L1-Country'!AP68</f>
        <v>0</v>
      </c>
      <c r="D31" s="23">
        <f>'L1-Country'!AQ68</f>
        <v>0</v>
      </c>
      <c r="E31" s="23">
        <f>'L1-Country'!AR68</f>
        <v>1</v>
      </c>
      <c r="F31" s="23">
        <f>'L1-Country'!AS68</f>
        <v>1</v>
      </c>
      <c r="G31" s="23">
        <f>'L1-Country'!AT68</f>
        <v>1</v>
      </c>
      <c r="H31" s="23">
        <f>'L1-Country'!AU68</f>
        <v>1</v>
      </c>
      <c r="I31" s="23">
        <f>'L1-Country'!AV68</f>
        <v>1</v>
      </c>
      <c r="J31" s="23">
        <f>'L1-Country'!AW68</f>
        <v>4</v>
      </c>
      <c r="K31" s="23">
        <f>'L1-Country'!AX68</f>
        <v>5</v>
      </c>
      <c r="L31" s="23">
        <f>'L1-Country'!AY68</f>
        <v>5</v>
      </c>
      <c r="M31" s="23">
        <f>'L1-Country'!AZ68</f>
        <v>7</v>
      </c>
      <c r="N31" s="23">
        <f>'L1-Country'!BA68</f>
        <v>13</v>
      </c>
      <c r="O31" s="23">
        <f>'L1-Country'!BB68</f>
        <v>18</v>
      </c>
      <c r="P31" s="23">
        <f>'L1-Country'!BC68</f>
        <v>22</v>
      </c>
      <c r="Q31" s="23">
        <f>'L1-Country'!BD68</f>
        <v>27</v>
      </c>
      <c r="R31" s="23">
        <f>'L1-Country'!BE68</f>
        <v>38</v>
      </c>
      <c r="S31" s="23">
        <f>'L1-Country'!BF68</f>
        <v>46</v>
      </c>
      <c r="T31" s="23">
        <f>'L1-Country'!BG68</f>
        <v>59</v>
      </c>
      <c r="U31" s="23">
        <f>'L1-Country'!BH68</f>
        <v>67</v>
      </c>
      <c r="V31" s="23">
        <f>'L1-Country'!BI68</f>
        <v>95</v>
      </c>
      <c r="W31" s="23">
        <f>'L1-Country'!BJ68</f>
        <v>108</v>
      </c>
      <c r="X31" s="23">
        <f>'L1-Country'!BK68</f>
        <v>139</v>
      </c>
      <c r="Y31" s="23">
        <f>'L1-Country'!BL68</f>
        <v>172</v>
      </c>
      <c r="Z31" s="23">
        <f>'L1-Country'!BM68</f>
        <v>213</v>
      </c>
      <c r="AA31" s="23">
        <f>'L1-Country'!BN68</f>
        <v>261</v>
      </c>
      <c r="AB31" s="23">
        <f>'L1-Country'!BO68</f>
        <v>325</v>
      </c>
      <c r="AC31" s="23">
        <f>'L1-Country'!BP68</f>
        <v>397</v>
      </c>
      <c r="AD31" s="23">
        <f>'L1-Country'!BQ68</f>
        <v>486</v>
      </c>
      <c r="AE31" s="23">
        <f>'L1-Country'!BR68</f>
        <v>578</v>
      </c>
      <c r="AF31" s="23">
        <f>'L1-Country'!BS68</f>
        <v>668</v>
      </c>
      <c r="AG31" s="23">
        <f>'L1-Country'!BT68</f>
        <v>791</v>
      </c>
      <c r="AH31" s="23">
        <f>'L1-Country'!BU68</f>
        <v>931</v>
      </c>
      <c r="AI31" s="23">
        <f>'L1-Country'!BV68</f>
        <v>1073</v>
      </c>
      <c r="AJ31" s="23">
        <f>'L1-Country'!BW68</f>
        <v>1197</v>
      </c>
      <c r="AK31" s="23">
        <f>'L1-Country'!BX68</f>
        <v>1348</v>
      </c>
      <c r="AL31" s="23">
        <f>'L1-Country'!BY68</f>
        <v>1512</v>
      </c>
      <c r="AM31" s="23">
        <f>'L1-Country'!BZ68</f>
        <v>1652</v>
      </c>
      <c r="AN31" s="23">
        <f>'L1-Country'!CA68</f>
        <v>1775</v>
      </c>
      <c r="AO31" s="23">
        <f>'L1-Country'!CB68</f>
        <v>1961</v>
      </c>
      <c r="AP31" s="23">
        <f>'L1-Country'!CC68</f>
        <v>2100</v>
      </c>
      <c r="AQ31" s="23">
        <f>'L1-Country'!CD68</f>
        <v>2227</v>
      </c>
      <c r="AR31" s="23">
        <f>'L1-Country'!CE68</f>
        <v>2369</v>
      </c>
      <c r="AS31" s="23">
        <f>'L1-Country'!CF68</f>
        <v>2508</v>
      </c>
      <c r="AT31" s="23">
        <f>'L1-Country'!CG68</f>
        <v>2628</v>
      </c>
      <c r="AU31" s="23">
        <f>'L1-Country'!CH68</f>
        <v>2744</v>
      </c>
      <c r="AV31" s="23">
        <f>'L1-Country'!CI68</f>
        <v>2891</v>
      </c>
      <c r="AW31" s="23">
        <f>'L1-Country'!CJ68</f>
        <v>2993</v>
      </c>
      <c r="AX31" s="23">
        <f>'L1-Country'!CK68</f>
        <v>3111</v>
      </c>
      <c r="AY31" s="23">
        <f>'L1-Country'!CL68</f>
        <v>3226</v>
      </c>
      <c r="AZ31" s="23">
        <f>'L1-Country'!CM68</f>
        <v>3318</v>
      </c>
      <c r="BA31" s="23">
        <f>'L1-Country'!CN68</f>
        <v>3425</v>
      </c>
      <c r="BB31" s="23">
        <f>'L1-Country'!CO68</f>
        <v>3511</v>
      </c>
      <c r="BC31" s="23">
        <f>'L1-Country'!CP68</f>
        <v>3589</v>
      </c>
      <c r="BD31" s="23">
        <f>'L1-Country'!CQ68</f>
        <v>3692</v>
      </c>
      <c r="BE31" s="23">
        <f>'L1-Country'!CR68</f>
        <v>3771</v>
      </c>
      <c r="BF31" s="23">
        <f>'L1-Country'!CS68</f>
        <v>3843</v>
      </c>
      <c r="BG31" s="23">
        <f>'L1-Country'!CT68</f>
        <v>3924</v>
      </c>
      <c r="BH31" s="23">
        <f>'L1-Country'!CU68</f>
        <v>3998</v>
      </c>
      <c r="BI31" s="23">
        <f>'L1-Country'!CV68</f>
        <v>4066</v>
      </c>
      <c r="BJ31" s="23">
        <f>'L1-Country'!CW68</f>
        <v>4119</v>
      </c>
      <c r="BK31" s="23">
        <f>'L1-Country'!CX68</f>
        <v>4175</v>
      </c>
      <c r="BL31" s="30">
        <f>'L1-Country'!CY68</f>
        <v>4239</v>
      </c>
      <c r="BM31" s="23">
        <f>'L1-Country'!CZ68</f>
        <v>4290</v>
      </c>
      <c r="BN31" s="23">
        <f>'L1-Country'!DA68</f>
        <v>4342</v>
      </c>
      <c r="BO31" s="23">
        <f>'L1-Country'!DB68</f>
        <v>4403</v>
      </c>
      <c r="BP31" s="23">
        <f>'L1-Country'!DC68</f>
        <v>4461</v>
      </c>
      <c r="BQ31" s="23">
        <f>'L1-Country'!DD68</f>
        <v>4520</v>
      </c>
      <c r="BR31" s="23">
        <f>'L1-Country'!DE68</f>
        <v>4568</v>
      </c>
      <c r="BS31" s="23">
        <f>'L1-Country'!DF68</f>
        <v>4602</v>
      </c>
      <c r="BT31" s="23">
        <f>'L1-Country'!DG68</f>
        <v>4639</v>
      </c>
      <c r="BU31" s="23">
        <f>'L1-Country'!DH68</f>
        <v>4681</v>
      </c>
      <c r="BV31" s="23">
        <f>'L1-Country'!DI68</f>
        <v>4714</v>
      </c>
      <c r="BW31" s="23">
        <f>'L1-Country'!DJ68</f>
        <v>4759</v>
      </c>
      <c r="BX31" s="23">
        <f>'L1-Country'!DK68</f>
        <v>4799</v>
      </c>
      <c r="BY31" s="23">
        <f>'L1-Country'!DL68</f>
        <v>4836</v>
      </c>
      <c r="BZ31" s="23">
        <f>'L1-Country'!DM68</f>
        <v>4876</v>
      </c>
      <c r="CA31" s="23">
        <f>'L1-Country'!DN68</f>
        <v>4910</v>
      </c>
      <c r="CB31" s="23">
        <f>'L1-Country'!DO68</f>
        <v>4941</v>
      </c>
      <c r="CC31" s="23">
        <f>'L1-Country'!DP68</f>
        <v>4975</v>
      </c>
      <c r="CD31" s="23">
        <f>'L1-Country'!DQ68</f>
        <v>5009</v>
      </c>
      <c r="CE31" s="23">
        <f>'L1-Country'!DR68</f>
        <v>5045</v>
      </c>
      <c r="CF31" s="23">
        <f>'L1-Country'!DS68</f>
        <v>5077</v>
      </c>
      <c r="CG31" s="23">
        <f>'L1-Country'!DT68</f>
        <v>5104</v>
      </c>
      <c r="CH31" s="23">
        <f>'L1-Country'!DU68</f>
        <v>5138</v>
      </c>
      <c r="CI31" s="23">
        <f>'L1-Country'!DV68</f>
        <v>5157</v>
      </c>
      <c r="CJ31" s="23">
        <f>'L1-Country'!DW68</f>
        <v>5183</v>
      </c>
      <c r="CK31" s="23">
        <f>'L1-Country'!DX68</f>
        <v>5216</v>
      </c>
      <c r="CL31" s="23">
        <f>'L1-Country'!DY68</f>
        <v>5245</v>
      </c>
      <c r="CM31" s="23">
        <f>'L1-Country'!DZ68</f>
        <v>5272</v>
      </c>
      <c r="CN31" s="23">
        <f>'L1-Country'!EA68</f>
        <v>5292</v>
      </c>
      <c r="CO31" s="23">
        <f>'L1-Country'!EB68</f>
        <v>5312</v>
      </c>
      <c r="CP31" s="23">
        <f>'L1-Country'!EC68</f>
        <v>5334</v>
      </c>
      <c r="CQ31" s="23">
        <f>'L1-Country'!ED68</f>
        <v>5354</v>
      </c>
      <c r="CR31" s="23">
        <f>'L1-Country'!EE68</f>
        <v>5376</v>
      </c>
      <c r="CS31" s="23">
        <f>'L1-Country'!EF68</f>
        <v>5400</v>
      </c>
      <c r="CT31" s="23">
        <f>'L1-Country'!EG68</f>
        <v>5415</v>
      </c>
      <c r="CU31" s="23">
        <f>'L1-Country'!EH68</f>
        <v>5436</v>
      </c>
      <c r="CV31" s="23">
        <f>'L1-Country'!EI68</f>
        <v>5456</v>
      </c>
      <c r="CW31" s="23">
        <f>'L1-Country'!EJ68</f>
        <v>5472</v>
      </c>
      <c r="CX31" s="23">
        <f>'L1-Country'!EK68</f>
        <v>5487</v>
      </c>
      <c r="CY31" s="23">
        <f>'L1-Country'!EL68</f>
        <v>5504</v>
      </c>
      <c r="CZ31" s="23">
        <f>'L1-Country'!EM68</f>
        <v>5519</v>
      </c>
      <c r="DA31" s="23">
        <f>'L1-Country'!EN68</f>
        <v>5532</v>
      </c>
      <c r="DB31" s="23">
        <f>'L1-Country'!EO68</f>
        <v>5544</v>
      </c>
      <c r="DC31" s="23">
        <f>'L1-Country'!EP68</f>
        <v>5550</v>
      </c>
      <c r="DD31" s="23">
        <f>'L1-Country'!EQ68</f>
        <v>5567</v>
      </c>
      <c r="DE31" s="23">
        <f>'L1-Country'!ER68</f>
        <v>5579</v>
      </c>
      <c r="DF31" s="23">
        <f>'L1-Country'!ES68</f>
        <v>5592</v>
      </c>
      <c r="DG31" s="23">
        <f>'L1-Country'!ET68</f>
        <v>5602</v>
      </c>
      <c r="DH31" s="23">
        <f>'L1-Country'!EU68</f>
        <v>5616</v>
      </c>
      <c r="DI31" s="23">
        <f>'L1-Country'!EV68</f>
        <v>5623</v>
      </c>
      <c r="DJ31" s="23">
        <f>'L1-Country'!EW68</f>
        <v>5630</v>
      </c>
      <c r="DK31" s="23">
        <f>'L1-Country'!EX68</f>
        <v>5631</v>
      </c>
      <c r="DM31" s="222"/>
      <c r="DN31" s="222"/>
      <c r="DO31" s="486"/>
      <c r="DP31" s="487"/>
      <c r="DQ31" s="488"/>
      <c r="DR31" s="473"/>
      <c r="DS31" s="487"/>
      <c r="DT31" s="489"/>
      <c r="DU31" s="489"/>
      <c r="DV31" s="570"/>
    </row>
    <row r="32" spans="1:126" x14ac:dyDescent="0.25">
      <c r="A32" s="112" t="str">
        <f t="shared" si="29"/>
        <v>North East and Yorkshire</v>
      </c>
      <c r="B32" s="254">
        <f t="shared" si="29"/>
        <v>7805698</v>
      </c>
      <c r="C32" s="23">
        <f>'L1-Country'!AP69</f>
        <v>0</v>
      </c>
      <c r="D32" s="23">
        <f>'L1-Country'!AQ69</f>
        <v>0</v>
      </c>
      <c r="E32" s="23">
        <f>'L1-Country'!AR69</f>
        <v>0</v>
      </c>
      <c r="F32" s="23">
        <f>'L1-Country'!AS69</f>
        <v>0</v>
      </c>
      <c r="G32" s="23">
        <f>'L1-Country'!AT69</f>
        <v>0</v>
      </c>
      <c r="H32" s="23">
        <f>'L1-Country'!AU69</f>
        <v>0</v>
      </c>
      <c r="I32" s="23">
        <f>'L1-Country'!AV69</f>
        <v>0</v>
      </c>
      <c r="J32" s="23">
        <f>'L1-Country'!AW69</f>
        <v>0</v>
      </c>
      <c r="K32" s="23">
        <f>'L1-Country'!AX69</f>
        <v>0</v>
      </c>
      <c r="L32" s="23">
        <f>'L1-Country'!AY69</f>
        <v>0</v>
      </c>
      <c r="M32" s="23">
        <f>'L1-Country'!AZ69</f>
        <v>0</v>
      </c>
      <c r="N32" s="23">
        <f>'L1-Country'!BA69</f>
        <v>0</v>
      </c>
      <c r="O32" s="23">
        <f>'L1-Country'!BB69</f>
        <v>0</v>
      </c>
      <c r="P32" s="23">
        <f>'L1-Country'!BC69</f>
        <v>0</v>
      </c>
      <c r="Q32" s="23">
        <f>'L1-Country'!BD69</f>
        <v>2</v>
      </c>
      <c r="R32" s="23">
        <f>'L1-Country'!BE69</f>
        <v>5</v>
      </c>
      <c r="S32" s="23">
        <f>'L1-Country'!BF69</f>
        <v>6</v>
      </c>
      <c r="T32" s="23">
        <f>'L1-Country'!BG69</f>
        <v>8</v>
      </c>
      <c r="U32" s="23">
        <f>'L1-Country'!BH69</f>
        <v>14</v>
      </c>
      <c r="V32" s="23">
        <f>'L1-Country'!BI69</f>
        <v>19</v>
      </c>
      <c r="W32" s="23">
        <f>'L1-Country'!BJ69</f>
        <v>25</v>
      </c>
      <c r="X32" s="23">
        <f>'L1-Country'!BK69</f>
        <v>32</v>
      </c>
      <c r="Y32" s="23">
        <f>'L1-Country'!BL69</f>
        <v>41</v>
      </c>
      <c r="Z32" s="23">
        <f>'L1-Country'!BM69</f>
        <v>49</v>
      </c>
      <c r="AA32" s="23">
        <f>'L1-Country'!BN69</f>
        <v>67</v>
      </c>
      <c r="AB32" s="23">
        <f>'L1-Country'!BO69</f>
        <v>88</v>
      </c>
      <c r="AC32" s="23">
        <f>'L1-Country'!BP69</f>
        <v>116</v>
      </c>
      <c r="AD32" s="23">
        <f>'L1-Country'!BQ69</f>
        <v>151</v>
      </c>
      <c r="AE32" s="23">
        <f>'L1-Country'!BR69</f>
        <v>189</v>
      </c>
      <c r="AF32" s="23">
        <f>'L1-Country'!BS69</f>
        <v>253</v>
      </c>
      <c r="AG32" s="23">
        <f>'L1-Country'!BT69</f>
        <v>313</v>
      </c>
      <c r="AH32" s="23">
        <f>'L1-Country'!BU69</f>
        <v>380</v>
      </c>
      <c r="AI32" s="23">
        <f>'L1-Country'!BV69</f>
        <v>454</v>
      </c>
      <c r="AJ32" s="23">
        <f>'L1-Country'!BW69</f>
        <v>554</v>
      </c>
      <c r="AK32" s="23">
        <f>'L1-Country'!BX69</f>
        <v>659</v>
      </c>
      <c r="AL32" s="23">
        <f>'L1-Country'!BY69</f>
        <v>751</v>
      </c>
      <c r="AM32" s="23">
        <f>'L1-Country'!BZ69</f>
        <v>847</v>
      </c>
      <c r="AN32" s="23">
        <f>'L1-Country'!CA69</f>
        <v>949</v>
      </c>
      <c r="AO32" s="23">
        <f>'L1-Country'!CB69</f>
        <v>1056</v>
      </c>
      <c r="AP32" s="23">
        <f>'L1-Country'!CC69</f>
        <v>1167</v>
      </c>
      <c r="AQ32" s="23">
        <f>'L1-Country'!CD69</f>
        <v>1284</v>
      </c>
      <c r="AR32" s="23">
        <f>'L1-Country'!CE69</f>
        <v>1382</v>
      </c>
      <c r="AS32" s="23">
        <f>'L1-Country'!CF69</f>
        <v>1466</v>
      </c>
      <c r="AT32" s="23">
        <f>'L1-Country'!CG69</f>
        <v>1560</v>
      </c>
      <c r="AU32" s="23">
        <f>'L1-Country'!CH69</f>
        <v>1667</v>
      </c>
      <c r="AV32" s="23">
        <f>'L1-Country'!CI69</f>
        <v>1763</v>
      </c>
      <c r="AW32" s="23">
        <f>'L1-Country'!CJ69</f>
        <v>1866</v>
      </c>
      <c r="AX32" s="23">
        <f>'L1-Country'!CK69</f>
        <v>1954</v>
      </c>
      <c r="AY32" s="23">
        <f>'L1-Country'!CL69</f>
        <v>2049</v>
      </c>
      <c r="AZ32" s="23">
        <f>'L1-Country'!CM69</f>
        <v>2137</v>
      </c>
      <c r="BA32" s="23">
        <f>'L1-Country'!CN69</f>
        <v>2237</v>
      </c>
      <c r="BB32" s="23">
        <f>'L1-Country'!CO69</f>
        <v>2313</v>
      </c>
      <c r="BC32" s="23">
        <f>'L1-Country'!CP69</f>
        <v>2397</v>
      </c>
      <c r="BD32" s="23">
        <f>'L1-Country'!CQ69</f>
        <v>2460</v>
      </c>
      <c r="BE32" s="23">
        <f>'L1-Country'!CR69</f>
        <v>2532</v>
      </c>
      <c r="BF32" s="23">
        <f>'L1-Country'!CS69</f>
        <v>2601</v>
      </c>
      <c r="BG32" s="23">
        <f>'L1-Country'!CT69</f>
        <v>2666</v>
      </c>
      <c r="BH32" s="23">
        <f>'L1-Country'!CU69</f>
        <v>2731</v>
      </c>
      <c r="BI32" s="23">
        <f>'L1-Country'!CV69</f>
        <v>2788</v>
      </c>
      <c r="BJ32" s="23">
        <f>'L1-Country'!CW69</f>
        <v>2857</v>
      </c>
      <c r="BK32" s="23">
        <f>'L1-Country'!CX69</f>
        <v>2914</v>
      </c>
      <c r="BL32" s="30">
        <f>'L1-Country'!CY69</f>
        <v>2978</v>
      </c>
      <c r="BM32" s="23">
        <f>'L1-Country'!CZ69</f>
        <v>3026</v>
      </c>
      <c r="BN32" s="23">
        <f>'L1-Country'!DA69</f>
        <v>3066</v>
      </c>
      <c r="BO32" s="23">
        <f>'L1-Country'!DB69</f>
        <v>3115</v>
      </c>
      <c r="BP32" s="23">
        <f>'L1-Country'!DC69</f>
        <v>3155</v>
      </c>
      <c r="BQ32" s="23">
        <f>'L1-Country'!DD69</f>
        <v>3206</v>
      </c>
      <c r="BR32" s="23">
        <f>'L1-Country'!DE69</f>
        <v>3251</v>
      </c>
      <c r="BS32" s="23">
        <f>'L1-Country'!DF69</f>
        <v>3293</v>
      </c>
      <c r="BT32" s="23">
        <f>'L1-Country'!DG69</f>
        <v>3337</v>
      </c>
      <c r="BU32" s="23">
        <f>'L1-Country'!DH69</f>
        <v>3377</v>
      </c>
      <c r="BV32" s="23">
        <f>'L1-Country'!DI69</f>
        <v>3406</v>
      </c>
      <c r="BW32" s="23">
        <f>'L1-Country'!DJ69</f>
        <v>3433</v>
      </c>
      <c r="BX32" s="23">
        <f>'L1-Country'!DK69</f>
        <v>3461</v>
      </c>
      <c r="BY32" s="23">
        <f>'L1-Country'!DL69</f>
        <v>3491</v>
      </c>
      <c r="BZ32" s="23">
        <f>'L1-Country'!DM69</f>
        <v>3523</v>
      </c>
      <c r="CA32" s="23">
        <f>'L1-Country'!DN69</f>
        <v>3558</v>
      </c>
      <c r="CB32" s="23">
        <f>'L1-Country'!DO69</f>
        <v>3584</v>
      </c>
      <c r="CC32" s="23">
        <f>'L1-Country'!DP69</f>
        <v>3614</v>
      </c>
      <c r="CD32" s="23">
        <f>'L1-Country'!DQ69</f>
        <v>3641</v>
      </c>
      <c r="CE32" s="23">
        <f>'L1-Country'!DR69</f>
        <v>3663</v>
      </c>
      <c r="CF32" s="23">
        <f>'L1-Country'!DS69</f>
        <v>3696</v>
      </c>
      <c r="CG32" s="23">
        <f>'L1-Country'!DT69</f>
        <v>3718</v>
      </c>
      <c r="CH32" s="23">
        <f>'L1-Country'!DU69</f>
        <v>3736</v>
      </c>
      <c r="CI32" s="23">
        <f>'L1-Country'!DV69</f>
        <v>3762</v>
      </c>
      <c r="CJ32" s="23">
        <f>'L1-Country'!DW69</f>
        <v>3783</v>
      </c>
      <c r="CK32" s="23">
        <f>'L1-Country'!DX69</f>
        <v>3804</v>
      </c>
      <c r="CL32" s="23">
        <f>'L1-Country'!DY69</f>
        <v>3826</v>
      </c>
      <c r="CM32" s="23">
        <f>'L1-Country'!DZ69</f>
        <v>3846</v>
      </c>
      <c r="CN32" s="23">
        <f>'L1-Country'!EA69</f>
        <v>3871</v>
      </c>
      <c r="CO32" s="23">
        <f>'L1-Country'!EB69</f>
        <v>3891</v>
      </c>
      <c r="CP32" s="23">
        <f>'L1-Country'!EC69</f>
        <v>3911</v>
      </c>
      <c r="CQ32" s="23">
        <f>'L1-Country'!ED69</f>
        <v>3927</v>
      </c>
      <c r="CR32" s="23">
        <f>'L1-Country'!EE69</f>
        <v>3949</v>
      </c>
      <c r="CS32" s="23">
        <f>'L1-Country'!EF69</f>
        <v>3971</v>
      </c>
      <c r="CT32" s="23">
        <f>'L1-Country'!EG69</f>
        <v>3988</v>
      </c>
      <c r="CU32" s="23">
        <f>'L1-Country'!EH69</f>
        <v>4005</v>
      </c>
      <c r="CV32" s="23">
        <f>'L1-Country'!EI69</f>
        <v>4026</v>
      </c>
      <c r="CW32" s="23">
        <f>'L1-Country'!EJ69</f>
        <v>4039</v>
      </c>
      <c r="CX32" s="23">
        <f>'L1-Country'!EK69</f>
        <v>4050</v>
      </c>
      <c r="CY32" s="23">
        <f>'L1-Country'!EL69</f>
        <v>4061</v>
      </c>
      <c r="CZ32" s="23">
        <f>'L1-Country'!EM69</f>
        <v>4079</v>
      </c>
      <c r="DA32" s="23">
        <f>'L1-Country'!EN69</f>
        <v>4086</v>
      </c>
      <c r="DB32" s="23">
        <f>'L1-Country'!EO69</f>
        <v>4095</v>
      </c>
      <c r="DC32" s="23">
        <f>'L1-Country'!EP69</f>
        <v>4105</v>
      </c>
      <c r="DD32" s="23">
        <f>'L1-Country'!EQ69</f>
        <v>4116</v>
      </c>
      <c r="DE32" s="23">
        <f>'L1-Country'!ER69</f>
        <v>4124</v>
      </c>
      <c r="DF32" s="23">
        <f>'L1-Country'!ES69</f>
        <v>4134</v>
      </c>
      <c r="DG32" s="23">
        <f>'L1-Country'!ET69</f>
        <v>4140</v>
      </c>
      <c r="DH32" s="23">
        <f>'L1-Country'!EU69</f>
        <v>4147</v>
      </c>
      <c r="DI32" s="23">
        <f>'L1-Country'!EV69</f>
        <v>4149</v>
      </c>
      <c r="DJ32" s="23">
        <f>'L1-Country'!EW69</f>
        <v>4152</v>
      </c>
      <c r="DK32" s="23">
        <f>'L1-Country'!EX69</f>
        <v>4153</v>
      </c>
      <c r="DM32" s="222"/>
      <c r="DN32" s="222"/>
      <c r="DO32" s="486"/>
      <c r="DP32" s="487"/>
      <c r="DQ32" s="488"/>
      <c r="DR32" s="473"/>
      <c r="DS32" s="487"/>
      <c r="DT32" s="489"/>
      <c r="DU32" s="489"/>
      <c r="DV32" s="570"/>
    </row>
    <row r="33" spans="1:126" ht="15.75" thickBot="1" x14ac:dyDescent="0.3">
      <c r="A33" s="308" t="str">
        <f t="shared" si="29"/>
        <v>North West</v>
      </c>
      <c r="B33" s="310">
        <f t="shared" si="29"/>
        <v>7292093</v>
      </c>
      <c r="C33" s="310">
        <f>'L1-Country'!AP70</f>
        <v>0</v>
      </c>
      <c r="D33" s="310">
        <f>'L1-Country'!AQ70</f>
        <v>0</v>
      </c>
      <c r="E33" s="310">
        <f>'L1-Country'!AR70</f>
        <v>0</v>
      </c>
      <c r="F33" s="310">
        <f>'L1-Country'!AS70</f>
        <v>0</v>
      </c>
      <c r="G33" s="310">
        <f>'L1-Country'!AT70</f>
        <v>1</v>
      </c>
      <c r="H33" s="310">
        <f>'L1-Country'!AU70</f>
        <v>1</v>
      </c>
      <c r="I33" s="310">
        <f>'L1-Country'!AV70</f>
        <v>1</v>
      </c>
      <c r="J33" s="310">
        <f>'L1-Country'!AW70</f>
        <v>2</v>
      </c>
      <c r="K33" s="310">
        <f>'L1-Country'!AX70</f>
        <v>2</v>
      </c>
      <c r="L33" s="310">
        <f>'L1-Country'!AY70</f>
        <v>2</v>
      </c>
      <c r="M33" s="310">
        <f>'L1-Country'!AZ70</f>
        <v>2</v>
      </c>
      <c r="N33" s="310">
        <f>'L1-Country'!BA70</f>
        <v>4</v>
      </c>
      <c r="O33" s="310">
        <f>'L1-Country'!BB70</f>
        <v>7</v>
      </c>
      <c r="P33" s="310">
        <f>'L1-Country'!BC70</f>
        <v>8</v>
      </c>
      <c r="Q33" s="310">
        <f>'L1-Country'!BD70</f>
        <v>12</v>
      </c>
      <c r="R33" s="310">
        <f>'L1-Country'!BE70</f>
        <v>14</v>
      </c>
      <c r="S33" s="310">
        <f>'L1-Country'!BF70</f>
        <v>18</v>
      </c>
      <c r="T33" s="310">
        <f>'L1-Country'!BG70</f>
        <v>24</v>
      </c>
      <c r="U33" s="310">
        <f>'L1-Country'!BH70</f>
        <v>31</v>
      </c>
      <c r="V33" s="310">
        <f>'L1-Country'!BI70</f>
        <v>41</v>
      </c>
      <c r="W33" s="310">
        <f>'L1-Country'!BJ70</f>
        <v>52</v>
      </c>
      <c r="X33" s="310">
        <f>'L1-Country'!BK70</f>
        <v>65</v>
      </c>
      <c r="Y33" s="310">
        <f>'L1-Country'!BL70</f>
        <v>80</v>
      </c>
      <c r="Z33" s="310">
        <f>'L1-Country'!BM70</f>
        <v>101</v>
      </c>
      <c r="AA33" s="310">
        <f>'L1-Country'!BN70</f>
        <v>122</v>
      </c>
      <c r="AB33" s="310">
        <f>'L1-Country'!BO70</f>
        <v>151</v>
      </c>
      <c r="AC33" s="310">
        <f>'L1-Country'!BP70</f>
        <v>186</v>
      </c>
      <c r="AD33" s="310">
        <f>'L1-Country'!BQ70</f>
        <v>214</v>
      </c>
      <c r="AE33" s="310">
        <f>'L1-Country'!BR70</f>
        <v>260</v>
      </c>
      <c r="AF33" s="310">
        <f>'L1-Country'!BS70</f>
        <v>327</v>
      </c>
      <c r="AG33" s="310">
        <f>'L1-Country'!BT70</f>
        <v>379</v>
      </c>
      <c r="AH33" s="310">
        <f>'L1-Country'!BU70</f>
        <v>465</v>
      </c>
      <c r="AI33" s="310">
        <f>'L1-Country'!BV70</f>
        <v>561</v>
      </c>
      <c r="AJ33" s="310">
        <f>'L1-Country'!BW70</f>
        <v>656</v>
      </c>
      <c r="AK33" s="310">
        <f>'L1-Country'!BX70</f>
        <v>754</v>
      </c>
      <c r="AL33" s="310">
        <f>'L1-Country'!BY70</f>
        <v>856</v>
      </c>
      <c r="AM33" s="310">
        <f>'L1-Country'!BZ70</f>
        <v>956</v>
      </c>
      <c r="AN33" s="310">
        <f>'L1-Country'!CA70</f>
        <v>1091</v>
      </c>
      <c r="AO33" s="310">
        <f>'L1-Country'!CB70</f>
        <v>1218</v>
      </c>
      <c r="AP33" s="310">
        <f>'L1-Country'!CC70</f>
        <v>1337</v>
      </c>
      <c r="AQ33" s="310">
        <f>'L1-Country'!CD70</f>
        <v>1454</v>
      </c>
      <c r="AR33" s="310">
        <f>'L1-Country'!CE70</f>
        <v>1592</v>
      </c>
      <c r="AS33" s="310">
        <f>'L1-Country'!CF70</f>
        <v>1717</v>
      </c>
      <c r="AT33" s="310">
        <f>'L1-Country'!CG70</f>
        <v>1846</v>
      </c>
      <c r="AU33" s="310">
        <f>'L1-Country'!CH70</f>
        <v>1977</v>
      </c>
      <c r="AV33" s="310">
        <f>'L1-Country'!CI70</f>
        <v>2091</v>
      </c>
      <c r="AW33" s="310">
        <f>'L1-Country'!CJ70</f>
        <v>2226</v>
      </c>
      <c r="AX33" s="310">
        <f>'L1-Country'!CK70</f>
        <v>2324</v>
      </c>
      <c r="AY33" s="310">
        <f>'L1-Country'!CL70</f>
        <v>2437</v>
      </c>
      <c r="AZ33" s="310">
        <f>'L1-Country'!CM70</f>
        <v>2508</v>
      </c>
      <c r="BA33" s="310">
        <f>'L1-Country'!CN70</f>
        <v>2591</v>
      </c>
      <c r="BB33" s="310">
        <f>'L1-Country'!CO70</f>
        <v>2667</v>
      </c>
      <c r="BC33" s="310">
        <f>'L1-Country'!CP70</f>
        <v>2753</v>
      </c>
      <c r="BD33" s="310">
        <f>'L1-Country'!CQ70</f>
        <v>2838</v>
      </c>
      <c r="BE33" s="310">
        <f>'L1-Country'!CR70</f>
        <v>2904</v>
      </c>
      <c r="BF33" s="310">
        <f>'L1-Country'!CS70</f>
        <v>2969</v>
      </c>
      <c r="BG33" s="310">
        <f>'L1-Country'!CT70</f>
        <v>3024</v>
      </c>
      <c r="BH33" s="310">
        <f>'L1-Country'!CU70</f>
        <v>3078</v>
      </c>
      <c r="BI33" s="310">
        <f>'L1-Country'!CV70</f>
        <v>3135</v>
      </c>
      <c r="BJ33" s="310">
        <f>'L1-Country'!CW70</f>
        <v>3197</v>
      </c>
      <c r="BK33" s="310">
        <f>'L1-Country'!CX70</f>
        <v>3256</v>
      </c>
      <c r="BL33" s="308">
        <f>'L1-Country'!CY70</f>
        <v>3301</v>
      </c>
      <c r="BM33" s="310">
        <f>'L1-Country'!CZ70</f>
        <v>3357</v>
      </c>
      <c r="BN33" s="310">
        <f>'L1-Country'!DA70</f>
        <v>3412</v>
      </c>
      <c r="BO33" s="310">
        <f>'L1-Country'!DB70</f>
        <v>3460</v>
      </c>
      <c r="BP33" s="310">
        <f>'L1-Country'!DC70</f>
        <v>3508</v>
      </c>
      <c r="BQ33" s="310">
        <f>'L1-Country'!DD70</f>
        <v>3552</v>
      </c>
      <c r="BR33" s="310">
        <f>'L1-Country'!DE70</f>
        <v>3601</v>
      </c>
      <c r="BS33" s="310">
        <f>'L1-Country'!DF70</f>
        <v>3643</v>
      </c>
      <c r="BT33" s="310">
        <f>'L1-Country'!DG70</f>
        <v>3673</v>
      </c>
      <c r="BU33" s="310">
        <f>'L1-Country'!DH70</f>
        <v>3714</v>
      </c>
      <c r="BV33" s="310">
        <f>'L1-Country'!DI70</f>
        <v>3749</v>
      </c>
      <c r="BW33" s="310">
        <f>'L1-Country'!DJ70</f>
        <v>3787</v>
      </c>
      <c r="BX33" s="310">
        <f>'L1-Country'!DK70</f>
        <v>3812</v>
      </c>
      <c r="BY33" s="310">
        <f>'L1-Country'!DL70</f>
        <v>3838</v>
      </c>
      <c r="BZ33" s="310">
        <f>'L1-Country'!DM70</f>
        <v>3871</v>
      </c>
      <c r="CA33" s="310">
        <f>'L1-Country'!DN70</f>
        <v>3903</v>
      </c>
      <c r="CB33" s="310">
        <f>'L1-Country'!DO70</f>
        <v>3927</v>
      </c>
      <c r="CC33" s="310">
        <f>'L1-Country'!DP70</f>
        <v>3958</v>
      </c>
      <c r="CD33" s="310">
        <f>'L1-Country'!DQ70</f>
        <v>3993</v>
      </c>
      <c r="CE33" s="310">
        <f>'L1-Country'!DR70</f>
        <v>4020</v>
      </c>
      <c r="CF33" s="310">
        <f>'L1-Country'!DS70</f>
        <v>4046</v>
      </c>
      <c r="CG33" s="310">
        <f>'L1-Country'!DT70</f>
        <v>4072</v>
      </c>
      <c r="CH33" s="310">
        <f>'L1-Country'!DU70</f>
        <v>4103</v>
      </c>
      <c r="CI33" s="310">
        <f>'L1-Country'!DV70</f>
        <v>4129</v>
      </c>
      <c r="CJ33" s="310">
        <f>'L1-Country'!DW70</f>
        <v>4160</v>
      </c>
      <c r="CK33" s="310">
        <f>'L1-Country'!DX70</f>
        <v>4187</v>
      </c>
      <c r="CL33" s="310">
        <f>'L1-Country'!DY70</f>
        <v>4214</v>
      </c>
      <c r="CM33" s="310">
        <f>'L1-Country'!DZ70</f>
        <v>4242</v>
      </c>
      <c r="CN33" s="310">
        <f>'L1-Country'!EA70</f>
        <v>4262</v>
      </c>
      <c r="CO33" s="310">
        <f>'L1-Country'!EB70</f>
        <v>4281</v>
      </c>
      <c r="CP33" s="310">
        <f>'L1-Country'!EC70</f>
        <v>4294</v>
      </c>
      <c r="CQ33" s="310">
        <f>'L1-Country'!ED70</f>
        <v>4306</v>
      </c>
      <c r="CR33" s="310">
        <f>'L1-Country'!EE70</f>
        <v>4333</v>
      </c>
      <c r="CS33" s="310">
        <f>'L1-Country'!EF70</f>
        <v>4355</v>
      </c>
      <c r="CT33" s="310">
        <f>'L1-Country'!EG70</f>
        <v>4377</v>
      </c>
      <c r="CU33" s="310">
        <f>'L1-Country'!EH70</f>
        <v>4392</v>
      </c>
      <c r="CV33" s="310">
        <f>'L1-Country'!EI70</f>
        <v>4415</v>
      </c>
      <c r="CW33" s="310">
        <f>'L1-Country'!EJ70</f>
        <v>4434</v>
      </c>
      <c r="CX33" s="310">
        <f>'L1-Country'!EK70</f>
        <v>4454</v>
      </c>
      <c r="CY33" s="310">
        <f>'L1-Country'!EL70</f>
        <v>4469</v>
      </c>
      <c r="CZ33" s="310">
        <f>'L1-Country'!EM70</f>
        <v>4483</v>
      </c>
      <c r="DA33" s="310">
        <f>'L1-Country'!EN70</f>
        <v>4499</v>
      </c>
      <c r="DB33" s="310">
        <f>'L1-Country'!EO70</f>
        <v>4506</v>
      </c>
      <c r="DC33" s="310">
        <f>'L1-Country'!EP70</f>
        <v>4514</v>
      </c>
      <c r="DD33" s="310">
        <f>'L1-Country'!EQ70</f>
        <v>4529</v>
      </c>
      <c r="DE33" s="310">
        <f>'L1-Country'!ER70</f>
        <v>4543</v>
      </c>
      <c r="DF33" s="310">
        <f>'L1-Country'!ES70</f>
        <v>4554</v>
      </c>
      <c r="DG33" s="310">
        <f>'L1-Country'!ET70</f>
        <v>4564</v>
      </c>
      <c r="DH33" s="310">
        <f>'L1-Country'!EU70</f>
        <v>4570</v>
      </c>
      <c r="DI33" s="310">
        <f>'L1-Country'!EV70</f>
        <v>4575</v>
      </c>
      <c r="DJ33" s="310">
        <f>'L1-Country'!EW70</f>
        <v>4579</v>
      </c>
      <c r="DK33" s="310">
        <f>'L1-Country'!EX70</f>
        <v>4580</v>
      </c>
      <c r="DL33" s="310"/>
      <c r="DM33" s="311"/>
      <c r="DN33" s="311"/>
      <c r="DO33" s="490"/>
      <c r="DP33" s="491"/>
      <c r="DQ33" s="492"/>
      <c r="DR33" s="479"/>
      <c r="DS33" s="491"/>
      <c r="DT33" s="493"/>
      <c r="DU33" s="493"/>
      <c r="DV33" s="570"/>
    </row>
    <row r="34" spans="1:126" ht="15.75" thickTop="1" x14ac:dyDescent="0.25">
      <c r="A34" s="236" t="s">
        <v>2135</v>
      </c>
      <c r="B34" s="450"/>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c r="AA34" s="107"/>
      <c r="AB34" s="107"/>
      <c r="AC34" s="107"/>
      <c r="AD34" s="107"/>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c r="BA34" s="107"/>
      <c r="BB34" s="107"/>
      <c r="BC34" s="107"/>
      <c r="BD34" s="107"/>
      <c r="BE34" s="107"/>
      <c r="BF34" s="107"/>
      <c r="BG34" s="107"/>
      <c r="BH34" s="107"/>
      <c r="BI34" s="107"/>
      <c r="BJ34" s="107"/>
      <c r="BK34" s="107"/>
      <c r="BL34" s="112"/>
      <c r="BM34" s="107"/>
      <c r="BN34" s="107"/>
      <c r="BO34" s="107"/>
      <c r="BP34" s="107"/>
      <c r="BQ34" s="107"/>
      <c r="BR34" s="107"/>
      <c r="BS34" s="107"/>
      <c r="BT34" s="107"/>
      <c r="BU34" s="107"/>
      <c r="BV34" s="107"/>
      <c r="BW34" s="107"/>
      <c r="BX34" s="107"/>
      <c r="BY34" s="107"/>
      <c r="BZ34" s="107"/>
      <c r="CA34" s="107"/>
      <c r="CB34" s="107"/>
      <c r="CC34" s="107"/>
      <c r="CD34" s="107"/>
      <c r="CE34" s="107"/>
      <c r="CF34" s="107"/>
      <c r="CG34" s="107"/>
      <c r="CH34" s="107"/>
      <c r="CI34" s="107"/>
      <c r="CJ34" s="107"/>
      <c r="CK34" s="107"/>
      <c r="CL34" s="107"/>
      <c r="CM34" s="107"/>
      <c r="CN34" s="107"/>
      <c r="CO34" s="107"/>
      <c r="CP34" s="107"/>
      <c r="CQ34" s="107"/>
      <c r="CR34" s="107"/>
      <c r="CS34" s="107"/>
      <c r="CT34" s="107"/>
      <c r="CU34" s="107"/>
      <c r="CV34" s="107"/>
      <c r="CW34" s="107"/>
      <c r="CX34" s="107"/>
      <c r="CY34" s="107"/>
      <c r="CZ34" s="107"/>
      <c r="DA34" s="107"/>
      <c r="DB34" s="107"/>
      <c r="DC34" s="107"/>
      <c r="DD34" s="107"/>
      <c r="DE34" s="107"/>
      <c r="DF34" s="107"/>
      <c r="DG34" s="107"/>
      <c r="DH34" s="107"/>
      <c r="DI34" s="107"/>
      <c r="DJ34" s="107"/>
      <c r="DK34" s="107"/>
      <c r="DL34" s="107"/>
      <c r="DM34" s="20"/>
      <c r="DN34" s="20"/>
      <c r="DO34" s="20"/>
      <c r="DP34" s="108"/>
      <c r="DQ34" s="108"/>
      <c r="DR34" s="108"/>
      <c r="DS34" s="108"/>
      <c r="DT34" s="108"/>
      <c r="DU34" s="109"/>
      <c r="DV34" s="570"/>
    </row>
    <row r="35" spans="1:126" s="464" customFormat="1" x14ac:dyDescent="0.25">
      <c r="A35" s="462" t="str">
        <f t="shared" ref="A35:B38" si="30">A21</f>
        <v>England</v>
      </c>
      <c r="B35" s="462">
        <f t="shared" si="30"/>
        <v>55977178</v>
      </c>
      <c r="C35" s="455"/>
      <c r="D35" s="455"/>
      <c r="E35" s="455"/>
      <c r="F35" s="455"/>
      <c r="G35" s="455"/>
      <c r="H35" s="323">
        <f>'L1-Country'!AU135</f>
        <v>0</v>
      </c>
      <c r="I35" s="455"/>
      <c r="J35" s="455"/>
      <c r="K35" s="455"/>
      <c r="L35" s="455"/>
      <c r="M35" s="455"/>
      <c r="N35" s="455"/>
      <c r="O35" s="323">
        <f>'L1-Country'!BB135</f>
        <v>5</v>
      </c>
      <c r="P35" s="455"/>
      <c r="Q35" s="455"/>
      <c r="R35" s="455"/>
      <c r="S35" s="455"/>
      <c r="T35" s="455"/>
      <c r="U35" s="455"/>
      <c r="V35" s="323">
        <f>'L1-Country'!BI135</f>
        <v>105</v>
      </c>
      <c r="W35" s="455"/>
      <c r="X35" s="455"/>
      <c r="Y35" s="455"/>
      <c r="Z35" s="455"/>
      <c r="AA35" s="455"/>
      <c r="AB35" s="455"/>
      <c r="AC35" s="323">
        <f>'L1-Country'!BP135</f>
        <v>620</v>
      </c>
      <c r="AD35" s="455"/>
      <c r="AE35" s="455"/>
      <c r="AF35" s="455"/>
      <c r="AG35" s="455"/>
      <c r="AH35" s="455"/>
      <c r="AI35" s="455"/>
      <c r="AJ35" s="323">
        <f>'L1-Country'!BW135</f>
        <v>3950</v>
      </c>
      <c r="AK35" s="455"/>
      <c r="AL35" s="455"/>
      <c r="AM35" s="455"/>
      <c r="AN35" s="455"/>
      <c r="AO35" s="455"/>
      <c r="AP35" s="455"/>
      <c r="AQ35" s="323">
        <f>'L1-Country'!CD135</f>
        <v>9849</v>
      </c>
      <c r="AR35" s="455"/>
      <c r="AS35" s="455"/>
      <c r="AT35" s="455"/>
      <c r="AU35" s="455"/>
      <c r="AV35" s="455"/>
      <c r="AW35" s="455"/>
      <c r="AX35" s="323">
        <f>'L1-Country'!CK135</f>
        <v>18184</v>
      </c>
      <c r="AY35" s="455"/>
      <c r="AZ35" s="455"/>
      <c r="BA35" s="455"/>
      <c r="BB35" s="455"/>
      <c r="BC35" s="455"/>
      <c r="BD35" s="455"/>
      <c r="BE35" s="323">
        <f>'L1-Country'!CR135</f>
        <v>25990</v>
      </c>
      <c r="BF35" s="455"/>
      <c r="BG35" s="455"/>
      <c r="BH35" s="455"/>
      <c r="BI35" s="455"/>
      <c r="BJ35" s="455"/>
      <c r="BK35" s="455"/>
      <c r="BL35" s="323">
        <f>'L1-Country'!CY135</f>
        <v>31738</v>
      </c>
      <c r="BM35" s="455"/>
      <c r="BN35" s="455"/>
      <c r="BO35" s="455"/>
      <c r="BP35" s="455"/>
      <c r="BQ35" s="455"/>
      <c r="BR35" s="455"/>
      <c r="BS35" s="323">
        <f>'L1-Country'!DF135</f>
        <v>35454</v>
      </c>
      <c r="BT35" s="455"/>
      <c r="BU35" s="455"/>
      <c r="BV35" s="455"/>
      <c r="BW35" s="455"/>
      <c r="BX35" s="455"/>
      <c r="BY35" s="455"/>
      <c r="BZ35" s="323">
        <f>'L1-Country'!DM135</f>
        <v>39078</v>
      </c>
      <c r="CA35" s="455"/>
      <c r="CB35" s="455"/>
      <c r="CC35" s="455"/>
      <c r="CD35" s="455"/>
      <c r="CE35" s="455"/>
      <c r="CF35" s="455"/>
      <c r="CG35" s="323">
        <f>'L1-Country'!DT135</f>
        <v>41533</v>
      </c>
      <c r="CH35" s="455"/>
      <c r="CI35" s="455"/>
      <c r="CJ35" s="455"/>
      <c r="CK35" s="455"/>
      <c r="CL35" s="455"/>
      <c r="CM35" s="455"/>
      <c r="CN35" s="323">
        <f>'L1-Country'!EA135</f>
        <v>43248</v>
      </c>
      <c r="CO35" s="455"/>
      <c r="CP35" s="455"/>
      <c r="CQ35" s="455"/>
      <c r="CR35" s="455"/>
      <c r="CS35" s="455"/>
      <c r="CT35" s="455"/>
      <c r="CU35" s="323">
        <f>'L1-Country'!EH135</f>
        <v>44736</v>
      </c>
      <c r="CV35" s="455"/>
      <c r="CW35" s="455"/>
      <c r="CX35" s="455"/>
      <c r="CY35" s="455"/>
      <c r="CZ35" s="455"/>
      <c r="DA35" s="455"/>
      <c r="DB35" s="378"/>
      <c r="DC35" s="455"/>
      <c r="DD35" s="455"/>
      <c r="DE35" s="455"/>
      <c r="DF35" s="455"/>
      <c r="DG35" s="455"/>
      <c r="DH35" s="455"/>
      <c r="DI35" s="378"/>
      <c r="DJ35" s="455"/>
      <c r="DK35" s="455"/>
      <c r="DL35" s="323"/>
      <c r="DM35" s="159"/>
      <c r="DN35" s="159"/>
      <c r="DO35" s="470"/>
      <c r="DP35" s="471"/>
      <c r="DQ35" s="471"/>
      <c r="DR35" s="471"/>
      <c r="DS35" s="471"/>
      <c r="DT35" s="471"/>
      <c r="DU35" s="480"/>
      <c r="DV35" s="570"/>
    </row>
    <row r="36" spans="1:126" s="150" customFormat="1" x14ac:dyDescent="0.25">
      <c r="A36" s="299" t="str">
        <f t="shared" si="30"/>
        <v>Scotland</v>
      </c>
      <c r="B36" s="299">
        <f t="shared" si="30"/>
        <v>5438100</v>
      </c>
      <c r="C36" s="233"/>
      <c r="D36" s="233"/>
      <c r="E36" s="233"/>
      <c r="F36" s="233"/>
      <c r="G36" s="233"/>
      <c r="H36" s="232">
        <f>'L1-Country'!AU137</f>
        <v>0</v>
      </c>
      <c r="I36" s="233"/>
      <c r="J36" s="233"/>
      <c r="K36" s="233"/>
      <c r="L36" s="233"/>
      <c r="M36" s="233"/>
      <c r="N36" s="233"/>
      <c r="O36" s="232">
        <f>'L1-Country'!BB137</f>
        <v>0</v>
      </c>
      <c r="P36" s="233"/>
      <c r="Q36" s="233"/>
      <c r="R36" s="233"/>
      <c r="S36" s="233"/>
      <c r="T36" s="233"/>
      <c r="U36" s="233"/>
      <c r="V36" s="232">
        <f>'L1-Country'!BI137</f>
        <v>10</v>
      </c>
      <c r="W36" s="233"/>
      <c r="X36" s="233"/>
      <c r="Y36" s="233"/>
      <c r="Z36" s="233"/>
      <c r="AA36" s="233"/>
      <c r="AB36" s="233"/>
      <c r="AC36" s="232">
        <f>'L1-Country'!BP137</f>
        <v>72</v>
      </c>
      <c r="AD36" s="233"/>
      <c r="AE36" s="233"/>
      <c r="AF36" s="233"/>
      <c r="AG36" s="233"/>
      <c r="AH36" s="233"/>
      <c r="AI36" s="233"/>
      <c r="AJ36" s="232">
        <f>'L1-Country'!BW137</f>
        <v>354</v>
      </c>
      <c r="AK36" s="233"/>
      <c r="AL36" s="233"/>
      <c r="AM36" s="233"/>
      <c r="AN36" s="233"/>
      <c r="AO36" s="233"/>
      <c r="AP36" s="233"/>
      <c r="AQ36" s="232">
        <f>'L1-Country'!CD137</f>
        <v>964</v>
      </c>
      <c r="AR36" s="233"/>
      <c r="AS36" s="233"/>
      <c r="AT36" s="233"/>
      <c r="AU36" s="233"/>
      <c r="AV36" s="233"/>
      <c r="AW36" s="233"/>
      <c r="AX36" s="232">
        <f>'L1-Country'!CK137</f>
        <v>1614</v>
      </c>
      <c r="AY36" s="233"/>
      <c r="AZ36" s="233"/>
      <c r="BA36" s="233"/>
      <c r="BB36" s="233"/>
      <c r="BC36" s="233"/>
      <c r="BD36" s="233"/>
      <c r="BE36" s="232">
        <f>'L1-Country'!CR137</f>
        <v>2273</v>
      </c>
      <c r="BF36" s="233"/>
      <c r="BG36" s="233"/>
      <c r="BH36" s="233"/>
      <c r="BI36" s="233"/>
      <c r="BJ36" s="233"/>
      <c r="BK36" s="233"/>
      <c r="BL36" s="232">
        <f>'L1-Country'!CY137</f>
        <v>2799</v>
      </c>
      <c r="BM36" s="233"/>
      <c r="BN36" s="233"/>
      <c r="BO36" s="233"/>
      <c r="BP36" s="233"/>
      <c r="BQ36" s="233"/>
      <c r="BR36" s="233"/>
      <c r="BS36" s="232">
        <f>'L1-Country'!DF137</f>
        <v>3214</v>
      </c>
      <c r="BT36" s="233"/>
      <c r="BU36" s="233"/>
      <c r="BV36" s="233"/>
      <c r="BW36" s="233"/>
      <c r="BX36" s="233"/>
      <c r="BY36" s="233"/>
      <c r="BZ36" s="232">
        <f>'L1-Country'!DM137</f>
        <v>3550</v>
      </c>
      <c r="CA36" s="233"/>
      <c r="CB36" s="233"/>
      <c r="CC36" s="233"/>
      <c r="CD36" s="233"/>
      <c r="CE36" s="233"/>
      <c r="CF36" s="233"/>
      <c r="CG36" s="232">
        <f>'L1-Country'!DT137</f>
        <v>3780</v>
      </c>
      <c r="CH36" s="233"/>
      <c r="CI36" s="233"/>
      <c r="CJ36" s="233"/>
      <c r="CK36" s="233"/>
      <c r="CL36" s="233"/>
      <c r="CM36" s="233"/>
      <c r="CN36" s="232">
        <f>'L1-Country'!EA137</f>
        <v>3911</v>
      </c>
      <c r="CO36" s="233"/>
      <c r="CP36" s="233"/>
      <c r="CQ36" s="233"/>
      <c r="CR36" s="233"/>
      <c r="CS36" s="233"/>
      <c r="CT36" s="233"/>
      <c r="CU36" s="232">
        <f>'L1-Country'!EH137</f>
        <v>4000</v>
      </c>
      <c r="CV36" s="233"/>
      <c r="CW36" s="233"/>
      <c r="CX36" s="233"/>
      <c r="CY36" s="233"/>
      <c r="CZ36" s="233"/>
      <c r="DA36" s="233"/>
      <c r="DB36" s="380"/>
      <c r="DC36" s="233"/>
      <c r="DD36" s="233"/>
      <c r="DE36" s="233"/>
      <c r="DF36" s="233"/>
      <c r="DG36" s="233"/>
      <c r="DH36" s="233"/>
      <c r="DI36" s="380"/>
      <c r="DJ36" s="233"/>
      <c r="DK36" s="233"/>
      <c r="DL36" s="232"/>
      <c r="DM36" s="301"/>
      <c r="DN36" s="301"/>
      <c r="DO36" s="472"/>
      <c r="DP36" s="473"/>
      <c r="DQ36" s="473"/>
      <c r="DR36" s="473"/>
      <c r="DS36" s="473"/>
      <c r="DT36" s="473"/>
      <c r="DU36" s="302"/>
      <c r="DV36" s="570"/>
    </row>
    <row r="37" spans="1:126" s="150" customFormat="1" x14ac:dyDescent="0.25">
      <c r="A37" s="299" t="str">
        <f t="shared" si="30"/>
        <v>Wales</v>
      </c>
      <c r="B37" s="299">
        <f t="shared" si="30"/>
        <v>3138631</v>
      </c>
      <c r="C37" s="233"/>
      <c r="D37" s="233"/>
      <c r="E37" s="233"/>
      <c r="F37" s="233"/>
      <c r="G37" s="233"/>
      <c r="H37" s="232">
        <f>'L1-Country'!AU136</f>
        <v>0</v>
      </c>
      <c r="I37" s="233"/>
      <c r="J37" s="233"/>
      <c r="K37" s="233"/>
      <c r="L37" s="233"/>
      <c r="M37" s="233"/>
      <c r="N37" s="233"/>
      <c r="O37" s="232">
        <f>'L1-Country'!BB136</f>
        <v>0</v>
      </c>
      <c r="P37" s="233"/>
      <c r="Q37" s="233"/>
      <c r="R37" s="233"/>
      <c r="S37" s="233"/>
      <c r="T37" s="233"/>
      <c r="U37" s="233"/>
      <c r="V37" s="232">
        <f>'L1-Country'!BI136</f>
        <v>2</v>
      </c>
      <c r="W37" s="233"/>
      <c r="X37" s="233"/>
      <c r="Y37" s="233"/>
      <c r="Z37" s="233"/>
      <c r="AA37" s="233"/>
      <c r="AB37" s="233"/>
      <c r="AC37" s="232">
        <f>'L1-Country'!BP136</f>
        <v>23</v>
      </c>
      <c r="AD37" s="233"/>
      <c r="AE37" s="233"/>
      <c r="AF37" s="233"/>
      <c r="AG37" s="233"/>
      <c r="AH37" s="233"/>
      <c r="AI37" s="233"/>
      <c r="AJ37" s="232">
        <f>'L1-Country'!BW136</f>
        <v>157</v>
      </c>
      <c r="AK37" s="233"/>
      <c r="AL37" s="233"/>
      <c r="AM37" s="233"/>
      <c r="AN37" s="233"/>
      <c r="AO37" s="233"/>
      <c r="AP37" s="233"/>
      <c r="AQ37" s="232">
        <f>'L1-Country'!CD136</f>
        <v>461</v>
      </c>
      <c r="AR37" s="233"/>
      <c r="AS37" s="233"/>
      <c r="AT37" s="233"/>
      <c r="AU37" s="233"/>
      <c r="AV37" s="233"/>
      <c r="AW37" s="233"/>
      <c r="AX37" s="232">
        <f>'L1-Country'!CK136</f>
        <v>870</v>
      </c>
      <c r="AY37" s="233"/>
      <c r="AZ37" s="233"/>
      <c r="BA37" s="233"/>
      <c r="BB37" s="233"/>
      <c r="BC37" s="233"/>
      <c r="BD37" s="233"/>
      <c r="BE37" s="232">
        <f>'L1-Country'!CR136</f>
        <v>1283</v>
      </c>
      <c r="BF37" s="233"/>
      <c r="BG37" s="233"/>
      <c r="BH37" s="233"/>
      <c r="BI37" s="233"/>
      <c r="BJ37" s="233"/>
      <c r="BK37" s="233"/>
      <c r="BL37" s="232">
        <f>'L1-Country'!CY136</f>
        <v>1564</v>
      </c>
      <c r="BM37" s="233"/>
      <c r="BN37" s="233"/>
      <c r="BO37" s="233"/>
      <c r="BP37" s="233"/>
      <c r="BQ37" s="233"/>
      <c r="BR37" s="233"/>
      <c r="BS37" s="232">
        <f>'L1-Country'!DF136</f>
        <v>1775</v>
      </c>
      <c r="BT37" s="233"/>
      <c r="BU37" s="233"/>
      <c r="BV37" s="233"/>
      <c r="BW37" s="233"/>
      <c r="BX37" s="233"/>
      <c r="BY37" s="233"/>
      <c r="BZ37" s="232">
        <f>'L1-Country'!DM136</f>
        <v>1955</v>
      </c>
      <c r="CA37" s="233"/>
      <c r="CB37" s="233"/>
      <c r="CC37" s="233"/>
      <c r="CD37" s="233"/>
      <c r="CE37" s="233"/>
      <c r="CF37" s="233"/>
      <c r="CG37" s="232">
        <f>'L1-Country'!DT136</f>
        <v>2089</v>
      </c>
      <c r="CH37" s="233"/>
      <c r="CI37" s="233"/>
      <c r="CJ37" s="233"/>
      <c r="CK37" s="233"/>
      <c r="CL37" s="233"/>
      <c r="CM37" s="233"/>
      <c r="CN37" s="232">
        <f>'L1-Country'!EA136</f>
        <v>2194</v>
      </c>
      <c r="CO37" s="233"/>
      <c r="CP37" s="233"/>
      <c r="CQ37" s="233"/>
      <c r="CR37" s="233"/>
      <c r="CS37" s="233"/>
      <c r="CT37" s="233"/>
      <c r="CU37" s="232">
        <f>'L1-Country'!EH136</f>
        <v>2294</v>
      </c>
      <c r="CV37" s="233"/>
      <c r="CW37" s="233"/>
      <c r="CX37" s="233"/>
      <c r="CY37" s="233"/>
      <c r="CZ37" s="233"/>
      <c r="DA37" s="233"/>
      <c r="DB37" s="380"/>
      <c r="DC37" s="233"/>
      <c r="DD37" s="233"/>
      <c r="DE37" s="233"/>
      <c r="DF37" s="233"/>
      <c r="DG37" s="233"/>
      <c r="DH37" s="233"/>
      <c r="DI37" s="380"/>
      <c r="DJ37" s="233"/>
      <c r="DK37" s="233"/>
      <c r="DL37" s="232"/>
      <c r="DM37" s="301"/>
      <c r="DN37" s="301"/>
      <c r="DO37" s="472"/>
      <c r="DP37" s="473"/>
      <c r="DQ37" s="473"/>
      <c r="DR37" s="473"/>
      <c r="DS37" s="473"/>
      <c r="DT37" s="473"/>
      <c r="DU37" s="302"/>
      <c r="DV37" s="570"/>
    </row>
    <row r="38" spans="1:126" s="150" customFormat="1" x14ac:dyDescent="0.25">
      <c r="A38" s="300" t="str">
        <f t="shared" si="30"/>
        <v>Northern Ireland</v>
      </c>
      <c r="B38" s="449">
        <f t="shared" si="30"/>
        <v>1881641</v>
      </c>
      <c r="C38" s="304"/>
      <c r="D38" s="304"/>
      <c r="E38" s="304"/>
      <c r="F38" s="304"/>
      <c r="G38" s="304"/>
      <c r="H38" s="272">
        <f>'L1-Country'!AU138</f>
        <v>0</v>
      </c>
      <c r="I38" s="304"/>
      <c r="J38" s="304"/>
      <c r="K38" s="304"/>
      <c r="L38" s="304"/>
      <c r="M38" s="304"/>
      <c r="N38" s="304"/>
      <c r="O38" s="272">
        <f>'L1-Country'!BB138</f>
        <v>0</v>
      </c>
      <c r="P38" s="304"/>
      <c r="Q38" s="304"/>
      <c r="R38" s="304"/>
      <c r="S38" s="304"/>
      <c r="T38" s="304"/>
      <c r="U38" s="304"/>
      <c r="V38" s="272">
        <f>'L1-Country'!BI138</f>
        <v>1</v>
      </c>
      <c r="W38" s="304"/>
      <c r="X38" s="304"/>
      <c r="Y38" s="304"/>
      <c r="Z38" s="304"/>
      <c r="AA38" s="304"/>
      <c r="AB38" s="304"/>
      <c r="AC38" s="272">
        <f>'L1-Country'!BP138</f>
        <v>10</v>
      </c>
      <c r="AD38" s="304"/>
      <c r="AE38" s="304"/>
      <c r="AF38" s="304"/>
      <c r="AG38" s="304"/>
      <c r="AH38" s="304"/>
      <c r="AI38" s="304"/>
      <c r="AJ38" s="272">
        <f>'L1-Country'!BW138</f>
        <v>65</v>
      </c>
      <c r="AK38" s="304"/>
      <c r="AL38" s="304"/>
      <c r="AM38" s="304"/>
      <c r="AN38" s="304"/>
      <c r="AO38" s="304"/>
      <c r="AP38" s="304"/>
      <c r="AQ38" s="272">
        <f>'L1-Country'!CD138</f>
        <v>141</v>
      </c>
      <c r="AR38" s="304"/>
      <c r="AS38" s="304"/>
      <c r="AT38" s="304"/>
      <c r="AU38" s="304"/>
      <c r="AV38" s="304"/>
      <c r="AW38" s="304"/>
      <c r="AX38" s="272">
        <f>'L1-Country'!CK138</f>
        <v>242</v>
      </c>
      <c r="AY38" s="304"/>
      <c r="AZ38" s="304"/>
      <c r="BA38" s="304"/>
      <c r="BB38" s="304"/>
      <c r="BC38" s="304"/>
      <c r="BD38" s="304"/>
      <c r="BE38" s="272">
        <f>'L1-Country'!CR138</f>
        <v>370</v>
      </c>
      <c r="BF38" s="304"/>
      <c r="BG38" s="304"/>
      <c r="BH38" s="304"/>
      <c r="BI38" s="304"/>
      <c r="BJ38" s="304"/>
      <c r="BK38" s="304"/>
      <c r="BL38" s="272">
        <f>'L1-Country'!CY138</f>
        <v>494</v>
      </c>
      <c r="BM38" s="304"/>
      <c r="BN38" s="304"/>
      <c r="BO38" s="304"/>
      <c r="BP38" s="304"/>
      <c r="BQ38" s="304"/>
      <c r="BR38" s="304"/>
      <c r="BS38" s="272">
        <f>'L1-Country'!DF138</f>
        <v>578</v>
      </c>
      <c r="BT38" s="304"/>
      <c r="BU38" s="304"/>
      <c r="BV38" s="304"/>
      <c r="BW38" s="304"/>
      <c r="BX38" s="304"/>
      <c r="BY38" s="304"/>
      <c r="BZ38" s="272">
        <f>'L1-Country'!DM138</f>
        <v>652</v>
      </c>
      <c r="CA38" s="304"/>
      <c r="CB38" s="304"/>
      <c r="CC38" s="304"/>
      <c r="CD38" s="304"/>
      <c r="CE38" s="304"/>
      <c r="CF38" s="304"/>
      <c r="CG38" s="272">
        <f>'L1-Country'!DT138</f>
        <v>705</v>
      </c>
      <c r="CH38" s="304"/>
      <c r="CI38" s="304"/>
      <c r="CJ38" s="304"/>
      <c r="CK38" s="304"/>
      <c r="CL38" s="304"/>
      <c r="CM38" s="304"/>
      <c r="CN38" s="272">
        <f>'L1-Country'!EA138</f>
        <v>754</v>
      </c>
      <c r="CO38" s="304"/>
      <c r="CP38" s="304"/>
      <c r="CQ38" s="304"/>
      <c r="CR38" s="304"/>
      <c r="CS38" s="304"/>
      <c r="CT38" s="304"/>
      <c r="CU38" s="272">
        <f>'L1-Country'!EH138</f>
        <v>774</v>
      </c>
      <c r="CV38" s="304"/>
      <c r="CW38" s="304"/>
      <c r="CX38" s="304"/>
      <c r="CY38" s="304"/>
      <c r="CZ38" s="304"/>
      <c r="DA38" s="304"/>
      <c r="DB38" s="300"/>
      <c r="DC38" s="304"/>
      <c r="DD38" s="304"/>
      <c r="DE38" s="304"/>
      <c r="DF38" s="304"/>
      <c r="DG38" s="304"/>
      <c r="DH38" s="304"/>
      <c r="DI38" s="300"/>
      <c r="DJ38" s="304"/>
      <c r="DK38" s="304"/>
      <c r="DL38" s="272"/>
      <c r="DM38" s="298"/>
      <c r="DN38" s="298"/>
      <c r="DO38" s="474"/>
      <c r="DP38" s="475"/>
      <c r="DQ38" s="475"/>
      <c r="DR38" s="475"/>
      <c r="DS38" s="475"/>
      <c r="DT38" s="475"/>
      <c r="DU38" s="304"/>
      <c r="DV38" s="570"/>
    </row>
    <row r="39" spans="1:126" s="150" customFormat="1" x14ac:dyDescent="0.25">
      <c r="A39" s="299" t="str">
        <f>A27</f>
        <v>London</v>
      </c>
      <c r="B39" s="299">
        <f>B27</f>
        <v>8908081</v>
      </c>
      <c r="C39" s="302"/>
      <c r="D39" s="302"/>
      <c r="E39" s="302"/>
      <c r="F39" s="302"/>
      <c r="G39" s="302"/>
      <c r="H39" s="254">
        <f>'L1-Country'!AU158</f>
        <v>0</v>
      </c>
      <c r="I39" s="302"/>
      <c r="J39" s="302"/>
      <c r="K39" s="302"/>
      <c r="L39" s="302"/>
      <c r="M39" s="302"/>
      <c r="N39" s="302"/>
      <c r="O39" s="254">
        <f>'L1-Country'!BB158</f>
        <v>0</v>
      </c>
      <c r="P39" s="302"/>
      <c r="Q39" s="302"/>
      <c r="R39" s="302"/>
      <c r="S39" s="302"/>
      <c r="T39" s="302"/>
      <c r="U39" s="302"/>
      <c r="V39" s="254">
        <f>'L1-Country'!BI158</f>
        <v>44</v>
      </c>
      <c r="W39" s="302"/>
      <c r="X39" s="302"/>
      <c r="Y39" s="302"/>
      <c r="Z39" s="302"/>
      <c r="AA39" s="302"/>
      <c r="AB39" s="302"/>
      <c r="AC39" s="254">
        <f>'L1-Country'!BP158</f>
        <v>281</v>
      </c>
      <c r="AD39" s="302"/>
      <c r="AE39" s="302"/>
      <c r="AF39" s="302"/>
      <c r="AG39" s="302"/>
      <c r="AH39" s="302"/>
      <c r="AI39" s="302"/>
      <c r="AJ39" s="254">
        <f>'L1-Country'!BW158</f>
        <v>1451</v>
      </c>
      <c r="AK39" s="302"/>
      <c r="AL39" s="302"/>
      <c r="AM39" s="302"/>
      <c r="AN39" s="302"/>
      <c r="AO39" s="302"/>
      <c r="AP39" s="302"/>
      <c r="AQ39" s="254">
        <f>'L1-Country'!CD158</f>
        <v>2957</v>
      </c>
      <c r="AR39" s="302"/>
      <c r="AS39" s="302"/>
      <c r="AT39" s="302"/>
      <c r="AU39" s="302"/>
      <c r="AV39" s="302"/>
      <c r="AW39" s="302"/>
      <c r="AX39" s="254">
        <f>'L1-Country'!CK158</f>
        <v>4775</v>
      </c>
      <c r="AY39" s="302"/>
      <c r="AZ39" s="302"/>
      <c r="BA39" s="302"/>
      <c r="BB39" s="302"/>
      <c r="BC39" s="302"/>
      <c r="BD39" s="302"/>
      <c r="BE39" s="254">
        <f>'L1-Country'!CR158</f>
        <v>6181</v>
      </c>
      <c r="BF39" s="302"/>
      <c r="BG39" s="302"/>
      <c r="BH39" s="302"/>
      <c r="BI39" s="302"/>
      <c r="BJ39" s="302"/>
      <c r="BK39" s="302"/>
      <c r="BL39" s="254">
        <f>'L1-Country'!CY158</f>
        <v>6966</v>
      </c>
      <c r="BM39" s="302"/>
      <c r="BN39" s="302"/>
      <c r="BO39" s="302"/>
      <c r="BP39" s="302"/>
      <c r="BQ39" s="302"/>
      <c r="BR39" s="302"/>
      <c r="BS39" s="254">
        <f>'L1-Country'!DF158</f>
        <v>7405</v>
      </c>
      <c r="BT39" s="302"/>
      <c r="BU39" s="302"/>
      <c r="BV39" s="302"/>
      <c r="BW39" s="302"/>
      <c r="BX39" s="302"/>
      <c r="BY39" s="302"/>
      <c r="BZ39" s="254">
        <f>'L1-Country'!DM158</f>
        <v>7770</v>
      </c>
      <c r="CA39" s="302"/>
      <c r="CB39" s="302"/>
      <c r="CC39" s="302"/>
      <c r="CD39" s="302"/>
      <c r="CE39" s="302"/>
      <c r="CF39" s="302"/>
      <c r="CG39" s="254">
        <f>'L1-Country'!DT158</f>
        <v>7990</v>
      </c>
      <c r="CH39" s="302"/>
      <c r="CI39" s="302"/>
      <c r="CJ39" s="302"/>
      <c r="CK39" s="302"/>
      <c r="CL39" s="302"/>
      <c r="CM39" s="302"/>
      <c r="CN39" s="254">
        <f>'L1-Country'!EA158</f>
        <v>8105</v>
      </c>
      <c r="CO39" s="302"/>
      <c r="CP39" s="302"/>
      <c r="CQ39" s="302"/>
      <c r="CR39" s="302"/>
      <c r="CS39" s="302"/>
      <c r="CT39" s="302"/>
      <c r="CU39" s="254">
        <f>'L1-Country'!EH158</f>
        <v>8218</v>
      </c>
      <c r="CV39" s="302"/>
      <c r="CW39" s="302"/>
      <c r="CX39" s="302"/>
      <c r="CY39" s="302"/>
      <c r="CZ39" s="302"/>
      <c r="DA39" s="302"/>
      <c r="DB39" s="299"/>
      <c r="DC39" s="302"/>
      <c r="DD39" s="302"/>
      <c r="DE39" s="302"/>
      <c r="DF39" s="302"/>
      <c r="DG39" s="302"/>
      <c r="DH39" s="302"/>
      <c r="DI39" s="299"/>
      <c r="DJ39" s="302"/>
      <c r="DK39" s="302"/>
      <c r="DL39" s="254"/>
      <c r="DM39" s="301"/>
      <c r="DN39" s="301"/>
      <c r="DO39" s="472"/>
      <c r="DP39" s="473"/>
      <c r="DQ39" s="473"/>
      <c r="DR39" s="473"/>
      <c r="DS39" s="473"/>
      <c r="DT39" s="473"/>
      <c r="DU39" s="302"/>
      <c r="DV39" s="570"/>
    </row>
    <row r="40" spans="1:126" s="150" customFormat="1" x14ac:dyDescent="0.25">
      <c r="A40" s="299" t="str">
        <f t="shared" ref="A40:B45" si="31">A28</f>
        <v>South East</v>
      </c>
      <c r="B40" s="299">
        <f t="shared" si="31"/>
        <v>8865018</v>
      </c>
      <c r="C40" s="306"/>
      <c r="D40" s="306"/>
      <c r="E40" s="306"/>
      <c r="F40" s="306"/>
      <c r="G40" s="306"/>
      <c r="H40" s="273">
        <f>'L1-Country'!AU159</f>
        <v>0</v>
      </c>
      <c r="I40" s="306"/>
      <c r="J40" s="306"/>
      <c r="K40" s="306"/>
      <c r="L40" s="306"/>
      <c r="M40" s="306"/>
      <c r="N40" s="306"/>
      <c r="O40" s="273">
        <f>'L1-Country'!BB159</f>
        <v>2</v>
      </c>
      <c r="P40" s="306"/>
      <c r="Q40" s="306"/>
      <c r="R40" s="306"/>
      <c r="S40" s="306"/>
      <c r="T40" s="306"/>
      <c r="U40" s="306"/>
      <c r="V40" s="273">
        <f>'L1-Country'!BI159</f>
        <v>19</v>
      </c>
      <c r="W40" s="306"/>
      <c r="X40" s="306"/>
      <c r="Y40" s="306"/>
      <c r="Z40" s="306"/>
      <c r="AA40" s="306"/>
      <c r="AB40" s="306"/>
      <c r="AC40" s="273">
        <f>'L1-Country'!BP159</f>
        <v>88</v>
      </c>
      <c r="AD40" s="306"/>
      <c r="AE40" s="306"/>
      <c r="AF40" s="306"/>
      <c r="AG40" s="306"/>
      <c r="AH40" s="306"/>
      <c r="AI40" s="306"/>
      <c r="AJ40" s="273">
        <f>'L1-Country'!BW159</f>
        <v>499</v>
      </c>
      <c r="AK40" s="306"/>
      <c r="AL40" s="306"/>
      <c r="AM40" s="306"/>
      <c r="AN40" s="306"/>
      <c r="AO40" s="306"/>
      <c r="AP40" s="306"/>
      <c r="AQ40" s="273">
        <f>'L1-Country'!CD159</f>
        <v>1228</v>
      </c>
      <c r="AR40" s="306"/>
      <c r="AS40" s="306"/>
      <c r="AT40" s="306"/>
      <c r="AU40" s="306"/>
      <c r="AV40" s="306"/>
      <c r="AW40" s="306"/>
      <c r="AX40" s="273">
        <f>'L1-Country'!CK159</f>
        <v>2337</v>
      </c>
      <c r="AY40" s="306"/>
      <c r="AZ40" s="306"/>
      <c r="BA40" s="306"/>
      <c r="BB40" s="306"/>
      <c r="BC40" s="306"/>
      <c r="BD40" s="306"/>
      <c r="BE40" s="273">
        <f>'L1-Country'!CR159</f>
        <v>3569</v>
      </c>
      <c r="BF40" s="306"/>
      <c r="BG40" s="306"/>
      <c r="BH40" s="306"/>
      <c r="BI40" s="306"/>
      <c r="BJ40" s="306"/>
      <c r="BK40" s="306"/>
      <c r="BL40" s="273">
        <f>'L1-Country'!CY159</f>
        <v>4535</v>
      </c>
      <c r="BM40" s="306"/>
      <c r="BN40" s="306"/>
      <c r="BO40" s="306"/>
      <c r="BP40" s="306"/>
      <c r="BQ40" s="306"/>
      <c r="BR40" s="306"/>
      <c r="BS40" s="273">
        <f>'L1-Country'!DF159</f>
        <v>5086</v>
      </c>
      <c r="BT40" s="306"/>
      <c r="BU40" s="306"/>
      <c r="BV40" s="306"/>
      <c r="BW40" s="306"/>
      <c r="BX40" s="306"/>
      <c r="BY40" s="306"/>
      <c r="BZ40" s="273">
        <f>'L1-Country'!DM159</f>
        <v>5684</v>
      </c>
      <c r="CA40" s="306"/>
      <c r="CB40" s="306"/>
      <c r="CC40" s="306"/>
      <c r="CD40" s="306"/>
      <c r="CE40" s="306"/>
      <c r="CF40" s="306"/>
      <c r="CG40" s="273">
        <f>'L1-Country'!DT159</f>
        <v>6093</v>
      </c>
      <c r="CH40" s="306"/>
      <c r="CI40" s="306"/>
      <c r="CJ40" s="306"/>
      <c r="CK40" s="306"/>
      <c r="CL40" s="306"/>
      <c r="CM40" s="306"/>
      <c r="CN40" s="273">
        <f>'L1-Country'!EA159</f>
        <v>6362</v>
      </c>
      <c r="CO40" s="306"/>
      <c r="CP40" s="306"/>
      <c r="CQ40" s="306"/>
      <c r="CR40" s="306"/>
      <c r="CS40" s="306"/>
      <c r="CT40" s="306"/>
      <c r="CU40" s="273">
        <f>'L1-Country'!EH159</f>
        <v>6581</v>
      </c>
      <c r="CV40" s="306"/>
      <c r="CW40" s="306"/>
      <c r="CX40" s="306"/>
      <c r="CY40" s="306"/>
      <c r="CZ40" s="306"/>
      <c r="DA40" s="306"/>
      <c r="DB40" s="381"/>
      <c r="DC40" s="306"/>
      <c r="DD40" s="306"/>
      <c r="DE40" s="306"/>
      <c r="DF40" s="306"/>
      <c r="DG40" s="306"/>
      <c r="DH40" s="306"/>
      <c r="DI40" s="381"/>
      <c r="DJ40" s="306"/>
      <c r="DK40" s="306"/>
      <c r="DL40" s="273"/>
      <c r="DO40" s="476"/>
      <c r="DP40" s="477"/>
      <c r="DQ40" s="477"/>
      <c r="DR40" s="477"/>
      <c r="DS40" s="477"/>
      <c r="DT40" s="477"/>
      <c r="DU40" s="306"/>
      <c r="DV40" s="570"/>
    </row>
    <row r="41" spans="1:126" s="150" customFormat="1" x14ac:dyDescent="0.25">
      <c r="A41" s="299" t="str">
        <f t="shared" si="31"/>
        <v>South West</v>
      </c>
      <c r="B41" s="299">
        <f t="shared" si="31"/>
        <v>5599735</v>
      </c>
      <c r="C41" s="306"/>
      <c r="D41" s="306"/>
      <c r="E41" s="306"/>
      <c r="F41" s="306"/>
      <c r="G41" s="306"/>
      <c r="H41" s="273">
        <f>'L1-Country'!AU160</f>
        <v>0</v>
      </c>
      <c r="I41" s="306"/>
      <c r="J41" s="306"/>
      <c r="K41" s="306"/>
      <c r="L41" s="306"/>
      <c r="M41" s="306"/>
      <c r="N41" s="306"/>
      <c r="O41" s="273">
        <f>'L1-Country'!BB160</f>
        <v>0</v>
      </c>
      <c r="P41" s="306"/>
      <c r="Q41" s="306"/>
      <c r="R41" s="306"/>
      <c r="S41" s="306"/>
      <c r="T41" s="306"/>
      <c r="U41" s="306"/>
      <c r="V41" s="273">
        <f>'L1-Country'!BI160</f>
        <v>1</v>
      </c>
      <c r="W41" s="306"/>
      <c r="X41" s="306"/>
      <c r="Y41" s="306"/>
      <c r="Z41" s="306"/>
      <c r="AA41" s="306"/>
      <c r="AB41" s="306"/>
      <c r="AC41" s="273">
        <f>'L1-Country'!BP160</f>
        <v>20</v>
      </c>
      <c r="AD41" s="306"/>
      <c r="AE41" s="306"/>
      <c r="AF41" s="306"/>
      <c r="AG41" s="306"/>
      <c r="AH41" s="306"/>
      <c r="AI41" s="306"/>
      <c r="AJ41" s="273">
        <f>'L1-Country'!BW160</f>
        <v>175</v>
      </c>
      <c r="AK41" s="306"/>
      <c r="AL41" s="306"/>
      <c r="AM41" s="306"/>
      <c r="AN41" s="306"/>
      <c r="AO41" s="306"/>
      <c r="AP41" s="306"/>
      <c r="AQ41" s="273">
        <f>'L1-Country'!CD160</f>
        <v>473</v>
      </c>
      <c r="AR41" s="306"/>
      <c r="AS41" s="306"/>
      <c r="AT41" s="306"/>
      <c r="AU41" s="306"/>
      <c r="AV41" s="306"/>
      <c r="AW41" s="306"/>
      <c r="AX41" s="273">
        <f>'L1-Country'!CK160</f>
        <v>974</v>
      </c>
      <c r="AY41" s="306"/>
      <c r="AZ41" s="306"/>
      <c r="BA41" s="306"/>
      <c r="BB41" s="306"/>
      <c r="BC41" s="306"/>
      <c r="BD41" s="306"/>
      <c r="BE41" s="273">
        <f>'L1-Country'!CR160</f>
        <v>1505</v>
      </c>
      <c r="BF41" s="306"/>
      <c r="BG41" s="306"/>
      <c r="BH41" s="306"/>
      <c r="BI41" s="306"/>
      <c r="BJ41" s="306"/>
      <c r="BK41" s="306"/>
      <c r="BL41" s="273">
        <f>'L1-Country'!CY160</f>
        <v>1909</v>
      </c>
      <c r="BM41" s="306"/>
      <c r="BN41" s="306"/>
      <c r="BO41" s="306"/>
      <c r="BP41" s="306"/>
      <c r="BQ41" s="306"/>
      <c r="BR41" s="306"/>
      <c r="BS41" s="273">
        <f>'L1-Country'!DF160</f>
        <v>2185</v>
      </c>
      <c r="BT41" s="306"/>
      <c r="BU41" s="306"/>
      <c r="BV41" s="306"/>
      <c r="BW41" s="306"/>
      <c r="BX41" s="306"/>
      <c r="BY41" s="306"/>
      <c r="BZ41" s="273">
        <f>'L1-Country'!DM160</f>
        <v>2424</v>
      </c>
      <c r="CA41" s="306"/>
      <c r="CB41" s="306"/>
      <c r="CC41" s="306"/>
      <c r="CD41" s="306"/>
      <c r="CE41" s="306"/>
      <c r="CF41" s="306"/>
      <c r="CG41" s="273">
        <f>'L1-Country'!DT160</f>
        <v>2550</v>
      </c>
      <c r="CH41" s="306"/>
      <c r="CI41" s="306"/>
      <c r="CJ41" s="306"/>
      <c r="CK41" s="306"/>
      <c r="CL41" s="306"/>
      <c r="CM41" s="306"/>
      <c r="CN41" s="273">
        <f>'L1-Country'!EA160</f>
        <v>2653</v>
      </c>
      <c r="CO41" s="306"/>
      <c r="CP41" s="306"/>
      <c r="CQ41" s="306"/>
      <c r="CR41" s="306"/>
      <c r="CS41" s="306"/>
      <c r="CT41" s="306"/>
      <c r="CU41" s="273">
        <f>'L1-Country'!EH160</f>
        <v>2738</v>
      </c>
      <c r="CV41" s="306"/>
      <c r="CW41" s="306"/>
      <c r="CX41" s="306"/>
      <c r="CY41" s="306"/>
      <c r="CZ41" s="306"/>
      <c r="DA41" s="306"/>
      <c r="DB41" s="381"/>
      <c r="DC41" s="306"/>
      <c r="DD41" s="306"/>
      <c r="DE41" s="306"/>
      <c r="DF41" s="306"/>
      <c r="DG41" s="306"/>
      <c r="DH41" s="306"/>
      <c r="DI41" s="381"/>
      <c r="DJ41" s="306"/>
      <c r="DK41" s="306"/>
      <c r="DL41" s="273"/>
      <c r="DO41" s="476"/>
      <c r="DP41" s="477"/>
      <c r="DQ41" s="477"/>
      <c r="DR41" s="477"/>
      <c r="DS41" s="477"/>
      <c r="DT41" s="477"/>
      <c r="DU41" s="306"/>
      <c r="DV41" s="570"/>
    </row>
    <row r="42" spans="1:126" s="150" customFormat="1" x14ac:dyDescent="0.25">
      <c r="A42" s="299" t="str">
        <f t="shared" si="31"/>
        <v>East of England</v>
      </c>
      <c r="B42" s="299">
        <f t="shared" si="31"/>
        <v>6469821</v>
      </c>
      <c r="C42" s="306"/>
      <c r="D42" s="306"/>
      <c r="E42" s="306"/>
      <c r="F42" s="306"/>
      <c r="G42" s="306"/>
      <c r="H42" s="273">
        <f>'L1-Country'!AU157</f>
        <v>0</v>
      </c>
      <c r="I42" s="306"/>
      <c r="J42" s="306"/>
      <c r="K42" s="306"/>
      <c r="L42" s="306"/>
      <c r="M42" s="306"/>
      <c r="N42" s="306"/>
      <c r="O42" s="273">
        <f>'L1-Country'!BB157</f>
        <v>0</v>
      </c>
      <c r="P42" s="306"/>
      <c r="Q42" s="306"/>
      <c r="R42" s="306"/>
      <c r="S42" s="306"/>
      <c r="T42" s="306"/>
      <c r="U42" s="306"/>
      <c r="V42" s="273">
        <f>'L1-Country'!BI157</f>
        <v>3</v>
      </c>
      <c r="W42" s="306"/>
      <c r="X42" s="306"/>
      <c r="Y42" s="306"/>
      <c r="Z42" s="306"/>
      <c r="AA42" s="306"/>
      <c r="AB42" s="306"/>
      <c r="AC42" s="273">
        <f>'L1-Country'!BP157</f>
        <v>15</v>
      </c>
      <c r="AD42" s="306"/>
      <c r="AE42" s="306"/>
      <c r="AF42" s="306"/>
      <c r="AG42" s="306"/>
      <c r="AH42" s="306"/>
      <c r="AI42" s="306"/>
      <c r="AJ42" s="273">
        <f>'L1-Country'!BW157</f>
        <v>298</v>
      </c>
      <c r="AK42" s="306"/>
      <c r="AL42" s="306"/>
      <c r="AM42" s="306"/>
      <c r="AN42" s="306"/>
      <c r="AO42" s="306"/>
      <c r="AP42" s="306"/>
      <c r="AQ42" s="273">
        <f>'L1-Country'!CD157</f>
        <v>862</v>
      </c>
      <c r="AR42" s="306"/>
      <c r="AS42" s="306"/>
      <c r="AT42" s="306"/>
      <c r="AU42" s="306"/>
      <c r="AV42" s="306"/>
      <c r="AW42" s="306"/>
      <c r="AX42" s="273">
        <f>'L1-Country'!CK157</f>
        <v>1697</v>
      </c>
      <c r="AY42" s="306"/>
      <c r="AZ42" s="306"/>
      <c r="BA42" s="306"/>
      <c r="BB42" s="306"/>
      <c r="BC42" s="306"/>
      <c r="BD42" s="306"/>
      <c r="BE42" s="273">
        <f>'L1-Country'!CR157</f>
        <v>2511</v>
      </c>
      <c r="BF42" s="306"/>
      <c r="BG42" s="306"/>
      <c r="BH42" s="306"/>
      <c r="BI42" s="306"/>
      <c r="BJ42" s="306"/>
      <c r="BK42" s="306"/>
      <c r="BL42" s="273">
        <f>'L1-Country'!CY157</f>
        <v>3142</v>
      </c>
      <c r="BM42" s="306"/>
      <c r="BN42" s="306"/>
      <c r="BO42" s="306"/>
      <c r="BP42" s="306"/>
      <c r="BQ42" s="306"/>
      <c r="BR42" s="306"/>
      <c r="BS42" s="273">
        <f>'L1-Country'!DF157</f>
        <v>3515</v>
      </c>
      <c r="BT42" s="306"/>
      <c r="BU42" s="306"/>
      <c r="BV42" s="306"/>
      <c r="BW42" s="306"/>
      <c r="BX42" s="306"/>
      <c r="BY42" s="306"/>
      <c r="BZ42" s="273">
        <f>'L1-Country'!DM157</f>
        <v>3916</v>
      </c>
      <c r="CA42" s="306"/>
      <c r="CB42" s="306"/>
      <c r="CC42" s="306"/>
      <c r="CD42" s="306"/>
      <c r="CE42" s="306"/>
      <c r="CF42" s="306"/>
      <c r="CG42" s="273">
        <f>'L1-Country'!DT157</f>
        <v>4211</v>
      </c>
      <c r="CH42" s="306"/>
      <c r="CI42" s="306"/>
      <c r="CJ42" s="306"/>
      <c r="CK42" s="306"/>
      <c r="CL42" s="306"/>
      <c r="CM42" s="306"/>
      <c r="CN42" s="273">
        <f>'L1-Country'!EA157</f>
        <v>4415</v>
      </c>
      <c r="CO42" s="306"/>
      <c r="CP42" s="306"/>
      <c r="CQ42" s="306"/>
      <c r="CR42" s="306"/>
      <c r="CS42" s="306"/>
      <c r="CT42" s="306"/>
      <c r="CU42" s="273">
        <f>'L1-Country'!EH157</f>
        <v>4603</v>
      </c>
      <c r="CV42" s="306"/>
      <c r="CW42" s="306"/>
      <c r="CX42" s="306"/>
      <c r="CY42" s="306"/>
      <c r="CZ42" s="306"/>
      <c r="DA42" s="306"/>
      <c r="DB42" s="381"/>
      <c r="DC42" s="306"/>
      <c r="DD42" s="306"/>
      <c r="DE42" s="306"/>
      <c r="DF42" s="306"/>
      <c r="DG42" s="306"/>
      <c r="DH42" s="306"/>
      <c r="DI42" s="381"/>
      <c r="DJ42" s="306"/>
      <c r="DK42" s="306"/>
      <c r="DL42" s="273"/>
      <c r="DO42" s="476"/>
      <c r="DP42" s="477"/>
      <c r="DQ42" s="477"/>
      <c r="DR42" s="477"/>
      <c r="DS42" s="477"/>
      <c r="DT42" s="477"/>
      <c r="DU42" s="306"/>
      <c r="DV42" s="570"/>
    </row>
    <row r="43" spans="1:126" s="150" customFormat="1" x14ac:dyDescent="0.25">
      <c r="A43" s="299" t="str">
        <f t="shared" si="31"/>
        <v>Midlands</v>
      </c>
      <c r="B43" s="299">
        <f t="shared" si="31"/>
        <v>11036732</v>
      </c>
      <c r="C43" s="306"/>
      <c r="D43" s="306"/>
      <c r="E43" s="306"/>
      <c r="F43" s="306"/>
      <c r="G43" s="306"/>
      <c r="H43" s="273">
        <f>'L1-Country'!AU155+'L1-Country'!AU156</f>
        <v>0</v>
      </c>
      <c r="I43" s="306"/>
      <c r="J43" s="306"/>
      <c r="K43" s="306"/>
      <c r="L43" s="306"/>
      <c r="M43" s="306"/>
      <c r="N43" s="306"/>
      <c r="O43" s="273">
        <f>'L1-Country'!BB155+'L1-Country'!BB156</f>
        <v>2</v>
      </c>
      <c r="P43" s="306"/>
      <c r="Q43" s="306"/>
      <c r="R43" s="306"/>
      <c r="S43" s="306"/>
      <c r="T43" s="306"/>
      <c r="U43" s="306"/>
      <c r="V43" s="273">
        <f>'L1-Country'!BI155+'L1-Country'!BI156</f>
        <v>19</v>
      </c>
      <c r="W43" s="306"/>
      <c r="X43" s="306"/>
      <c r="Y43" s="306"/>
      <c r="Z43" s="306"/>
      <c r="AA43" s="306"/>
      <c r="AB43" s="306"/>
      <c r="AC43" s="273">
        <f>'L1-Country'!BP155+'L1-Country'!BP156</f>
        <v>110</v>
      </c>
      <c r="AD43" s="306"/>
      <c r="AE43" s="306"/>
      <c r="AF43" s="306"/>
      <c r="AG43" s="306"/>
      <c r="AH43" s="306"/>
      <c r="AI43" s="306"/>
      <c r="AJ43" s="273">
        <f>'L1-Country'!BW155+'L1-Country'!BW156</f>
        <v>695</v>
      </c>
      <c r="AK43" s="306"/>
      <c r="AL43" s="306"/>
      <c r="AM43" s="306"/>
      <c r="AN43" s="306"/>
      <c r="AO43" s="306"/>
      <c r="AP43" s="306"/>
      <c r="AQ43" s="273">
        <f>'L1-Country'!CD155+'L1-Country'!CD156</f>
        <v>1926</v>
      </c>
      <c r="AR43" s="306"/>
      <c r="AS43" s="306"/>
      <c r="AT43" s="306"/>
      <c r="AU43" s="306"/>
      <c r="AV43" s="306"/>
      <c r="AW43" s="306"/>
      <c r="AX43" s="273">
        <f>'L1-Country'!CK155+'L1-Country'!CK156</f>
        <v>3483</v>
      </c>
      <c r="AY43" s="306"/>
      <c r="AZ43" s="306"/>
      <c r="BA43" s="306"/>
      <c r="BB43" s="306"/>
      <c r="BC43" s="306"/>
      <c r="BD43" s="306"/>
      <c r="BE43" s="273">
        <f>'L1-Country'!CR155+'L1-Country'!CR156</f>
        <v>4925</v>
      </c>
      <c r="BF43" s="306"/>
      <c r="BG43" s="306"/>
      <c r="BH43" s="306"/>
      <c r="BI43" s="306"/>
      <c r="BJ43" s="306"/>
      <c r="BK43" s="306"/>
      <c r="BL43" s="273">
        <f>'L1-Country'!CY155+'L1-Country'!CY156</f>
        <v>6014</v>
      </c>
      <c r="BM43" s="306"/>
      <c r="BN43" s="306"/>
      <c r="BO43" s="306"/>
      <c r="BP43" s="306"/>
      <c r="BQ43" s="306"/>
      <c r="BR43" s="306"/>
      <c r="BS43" s="273">
        <f>'L1-Country'!DF155+'L1-Country'!DF156</f>
        <v>6791</v>
      </c>
      <c r="BT43" s="306"/>
      <c r="BU43" s="306"/>
      <c r="BV43" s="306"/>
      <c r="BW43" s="306"/>
      <c r="BX43" s="306"/>
      <c r="BY43" s="306"/>
      <c r="BZ43" s="273">
        <f>'L1-Country'!DM155+'L1-Country'!DM156</f>
        <v>7492</v>
      </c>
      <c r="CA43" s="306"/>
      <c r="CB43" s="306"/>
      <c r="CC43" s="306"/>
      <c r="CD43" s="306"/>
      <c r="CE43" s="306"/>
      <c r="CF43" s="306"/>
      <c r="CG43" s="273">
        <f>'L1-Country'!DT155+'L1-Country'!DT156</f>
        <v>8004</v>
      </c>
      <c r="CH43" s="306"/>
      <c r="CI43" s="306"/>
      <c r="CJ43" s="306"/>
      <c r="CK43" s="306"/>
      <c r="CL43" s="306"/>
      <c r="CM43" s="306"/>
      <c r="CN43" s="273">
        <f>'L1-Country'!EA155+'L1-Country'!EA156</f>
        <v>8368</v>
      </c>
      <c r="CO43" s="306"/>
      <c r="CP43" s="306"/>
      <c r="CQ43" s="306"/>
      <c r="CR43" s="306"/>
      <c r="CS43" s="306"/>
      <c r="CT43" s="306"/>
      <c r="CU43" s="273">
        <f>'L1-Country'!EH155+'L1-Country'!EH156</f>
        <v>8678</v>
      </c>
      <c r="CV43" s="306"/>
      <c r="CW43" s="306"/>
      <c r="CX43" s="306"/>
      <c r="CY43" s="306"/>
      <c r="CZ43" s="306"/>
      <c r="DA43" s="306"/>
      <c r="DB43" s="381"/>
      <c r="DC43" s="306"/>
      <c r="DD43" s="306"/>
      <c r="DE43" s="306"/>
      <c r="DF43" s="306"/>
      <c r="DG43" s="306"/>
      <c r="DH43" s="306"/>
      <c r="DI43" s="381"/>
      <c r="DJ43" s="306"/>
      <c r="DK43" s="306"/>
      <c r="DL43" s="273"/>
      <c r="DO43" s="476"/>
      <c r="DP43" s="477"/>
      <c r="DQ43" s="477"/>
      <c r="DR43" s="477"/>
      <c r="DS43" s="477"/>
      <c r="DT43" s="477"/>
      <c r="DU43" s="306"/>
      <c r="DV43" s="570"/>
    </row>
    <row r="44" spans="1:126" s="150" customFormat="1" x14ac:dyDescent="0.25">
      <c r="A44" s="299" t="str">
        <f t="shared" si="31"/>
        <v>North East and Yorkshire</v>
      </c>
      <c r="B44" s="299">
        <f t="shared" si="31"/>
        <v>7805698</v>
      </c>
      <c r="C44" s="306"/>
      <c r="D44" s="306"/>
      <c r="E44" s="306"/>
      <c r="F44" s="306"/>
      <c r="G44" s="306"/>
      <c r="H44" s="273">
        <f>'L1-Country'!AU152+'L1-Country'!AU154</f>
        <v>0</v>
      </c>
      <c r="I44" s="306"/>
      <c r="J44" s="306"/>
      <c r="K44" s="306"/>
      <c r="L44" s="306"/>
      <c r="M44" s="306"/>
      <c r="N44" s="306"/>
      <c r="O44" s="273">
        <f>'L1-Country'!BB152+'L1-Country'!BB154</f>
        <v>0</v>
      </c>
      <c r="P44" s="306"/>
      <c r="Q44" s="306"/>
      <c r="R44" s="306"/>
      <c r="S44" s="306"/>
      <c r="T44" s="306"/>
      <c r="U44" s="306"/>
      <c r="V44" s="273">
        <f>'L1-Country'!BI152+'L1-Country'!BI154</f>
        <v>6</v>
      </c>
      <c r="W44" s="306"/>
      <c r="X44" s="306"/>
      <c r="Y44" s="306"/>
      <c r="Z44" s="306"/>
      <c r="AA44" s="306"/>
      <c r="AB44" s="306"/>
      <c r="AC44" s="273">
        <f>'L1-Country'!BP152+'L1-Country'!BP154</f>
        <v>33</v>
      </c>
      <c r="AD44" s="306"/>
      <c r="AE44" s="306"/>
      <c r="AF44" s="306"/>
      <c r="AG44" s="306"/>
      <c r="AH44" s="306"/>
      <c r="AI44" s="306"/>
      <c r="AJ44" s="273">
        <f>'L1-Country'!BW152+'L1-Country'!BW154</f>
        <v>341</v>
      </c>
      <c r="AK44" s="306"/>
      <c r="AL44" s="306"/>
      <c r="AM44" s="306"/>
      <c r="AN44" s="306"/>
      <c r="AO44" s="306"/>
      <c r="AP44" s="306"/>
      <c r="AQ44" s="273">
        <f>'L1-Country'!CD152+'L1-Country'!CD154</f>
        <v>1003</v>
      </c>
      <c r="AR44" s="306"/>
      <c r="AS44" s="306"/>
      <c r="AT44" s="306"/>
      <c r="AU44" s="306"/>
      <c r="AV44" s="306"/>
      <c r="AW44" s="306"/>
      <c r="AX44" s="273">
        <f>'L1-Country'!CK152+'L1-Country'!CK154</f>
        <v>2168</v>
      </c>
      <c r="AY44" s="306"/>
      <c r="AZ44" s="306"/>
      <c r="BA44" s="306"/>
      <c r="BB44" s="306"/>
      <c r="BC44" s="306"/>
      <c r="BD44" s="306"/>
      <c r="BE44" s="273">
        <f>'L1-Country'!CR152+'L1-Country'!CR154</f>
        <v>3342</v>
      </c>
      <c r="BF44" s="306"/>
      <c r="BG44" s="306"/>
      <c r="BH44" s="306"/>
      <c r="BI44" s="306"/>
      <c r="BJ44" s="306"/>
      <c r="BK44" s="306"/>
      <c r="BL44" s="273">
        <f>'L1-Country'!CY152+'L1-Country'!CY154</f>
        <v>4305</v>
      </c>
      <c r="BM44" s="306"/>
      <c r="BN44" s="306"/>
      <c r="BO44" s="306"/>
      <c r="BP44" s="306"/>
      <c r="BQ44" s="306"/>
      <c r="BR44" s="306"/>
      <c r="BS44" s="273">
        <f>'L1-Country'!DF152+'L1-Country'!DF154</f>
        <v>5008</v>
      </c>
      <c r="BT44" s="306"/>
      <c r="BU44" s="306"/>
      <c r="BV44" s="306"/>
      <c r="BW44" s="306"/>
      <c r="BX44" s="306"/>
      <c r="BY44" s="306"/>
      <c r="BZ44" s="273">
        <f>'L1-Country'!DM152+'L1-Country'!DM154</f>
        <v>5708</v>
      </c>
      <c r="CA44" s="306"/>
      <c r="CB44" s="306"/>
      <c r="CC44" s="306"/>
      <c r="CD44" s="306"/>
      <c r="CE44" s="306"/>
      <c r="CF44" s="306"/>
      <c r="CG44" s="273">
        <f>'L1-Country'!DT152+'L1-Country'!DT154</f>
        <v>6207</v>
      </c>
      <c r="CH44" s="306"/>
      <c r="CI44" s="306"/>
      <c r="CJ44" s="306"/>
      <c r="CK44" s="306"/>
      <c r="CL44" s="306"/>
      <c r="CM44" s="306"/>
      <c r="CN44" s="273">
        <f>'L1-Country'!EA152+'L1-Country'!EA154</f>
        <v>6585</v>
      </c>
      <c r="CO44" s="306"/>
      <c r="CP44" s="306"/>
      <c r="CQ44" s="306"/>
      <c r="CR44" s="306"/>
      <c r="CS44" s="306"/>
      <c r="CT44" s="306"/>
      <c r="CU44" s="273">
        <f>'L1-Country'!EH152+'L1-Country'!EH154</f>
        <v>6908</v>
      </c>
      <c r="CV44" s="306"/>
      <c r="CW44" s="306"/>
      <c r="CX44" s="306"/>
      <c r="CY44" s="306"/>
      <c r="CZ44" s="306"/>
      <c r="DA44" s="306"/>
      <c r="DB44" s="381"/>
      <c r="DC44" s="306"/>
      <c r="DD44" s="306"/>
      <c r="DE44" s="306"/>
      <c r="DF44" s="306"/>
      <c r="DG44" s="306"/>
      <c r="DH44" s="306"/>
      <c r="DI44" s="381"/>
      <c r="DJ44" s="306"/>
      <c r="DK44" s="306"/>
      <c r="DL44" s="273"/>
      <c r="DO44" s="476"/>
      <c r="DP44" s="477"/>
      <c r="DQ44" s="477"/>
      <c r="DR44" s="477"/>
      <c r="DS44" s="477"/>
      <c r="DT44" s="477"/>
      <c r="DU44" s="306"/>
      <c r="DV44" s="570"/>
    </row>
    <row r="45" spans="1:126" s="150" customFormat="1" ht="15.75" thickBot="1" x14ac:dyDescent="0.3">
      <c r="A45" s="317" t="str">
        <f t="shared" si="31"/>
        <v>North West</v>
      </c>
      <c r="B45" s="317">
        <f t="shared" si="31"/>
        <v>7292093</v>
      </c>
      <c r="C45" s="318"/>
      <c r="D45" s="318"/>
      <c r="E45" s="318"/>
      <c r="F45" s="318"/>
      <c r="G45" s="318"/>
      <c r="H45" s="319">
        <f>'L1-Country'!AU153</f>
        <v>0</v>
      </c>
      <c r="I45" s="318"/>
      <c r="J45" s="318"/>
      <c r="K45" s="318"/>
      <c r="L45" s="318"/>
      <c r="M45" s="318"/>
      <c r="N45" s="318"/>
      <c r="O45" s="319">
        <f>'L1-Country'!BB153</f>
        <v>1</v>
      </c>
      <c r="P45" s="318"/>
      <c r="Q45" s="318"/>
      <c r="R45" s="318"/>
      <c r="S45" s="318"/>
      <c r="T45" s="318"/>
      <c r="U45" s="318"/>
      <c r="V45" s="319">
        <f>'L1-Country'!BI153</f>
        <v>13</v>
      </c>
      <c r="W45" s="318"/>
      <c r="X45" s="318"/>
      <c r="Y45" s="318"/>
      <c r="Z45" s="318"/>
      <c r="AA45" s="318"/>
      <c r="AB45" s="318"/>
      <c r="AC45" s="319">
        <f>'L1-Country'!BP153</f>
        <v>73</v>
      </c>
      <c r="AD45" s="318"/>
      <c r="AE45" s="318"/>
      <c r="AF45" s="318"/>
      <c r="AG45" s="318"/>
      <c r="AH45" s="318"/>
      <c r="AI45" s="318"/>
      <c r="AJ45" s="319">
        <f>'L1-Country'!BW153</f>
        <v>491</v>
      </c>
      <c r="AK45" s="318"/>
      <c r="AL45" s="318"/>
      <c r="AM45" s="318"/>
      <c r="AN45" s="318"/>
      <c r="AO45" s="318"/>
      <c r="AP45" s="318"/>
      <c r="AQ45" s="319">
        <f>'L1-Country'!CD153</f>
        <v>1400</v>
      </c>
      <c r="AR45" s="318"/>
      <c r="AS45" s="318"/>
      <c r="AT45" s="318"/>
      <c r="AU45" s="318"/>
      <c r="AV45" s="318"/>
      <c r="AW45" s="318"/>
      <c r="AX45" s="319">
        <f>'L1-Country'!CK153</f>
        <v>2750</v>
      </c>
      <c r="AY45" s="318"/>
      <c r="AZ45" s="318"/>
      <c r="BA45" s="318"/>
      <c r="BB45" s="318"/>
      <c r="BC45" s="318"/>
      <c r="BD45" s="318"/>
      <c r="BE45" s="319">
        <f>'L1-Country'!CR153</f>
        <v>3957</v>
      </c>
      <c r="BF45" s="318"/>
      <c r="BG45" s="318"/>
      <c r="BH45" s="318"/>
      <c r="BI45" s="318"/>
      <c r="BJ45" s="318"/>
      <c r="BK45" s="318"/>
      <c r="BL45" s="319">
        <f>'L1-Country'!CY153</f>
        <v>4867</v>
      </c>
      <c r="BM45" s="318"/>
      <c r="BN45" s="318"/>
      <c r="BO45" s="318"/>
      <c r="BP45" s="318"/>
      <c r="BQ45" s="318"/>
      <c r="BR45" s="318"/>
      <c r="BS45" s="319">
        <f>'L1-Country'!DF153</f>
        <v>5464</v>
      </c>
      <c r="BT45" s="318"/>
      <c r="BU45" s="318"/>
      <c r="BV45" s="318"/>
      <c r="BW45" s="318"/>
      <c r="BX45" s="318"/>
      <c r="BY45" s="318"/>
      <c r="BZ45" s="319">
        <f>'L1-Country'!DM153</f>
        <v>6084</v>
      </c>
      <c r="CA45" s="318"/>
      <c r="CB45" s="318"/>
      <c r="CC45" s="318"/>
      <c r="CD45" s="318"/>
      <c r="CE45" s="318"/>
      <c r="CF45" s="318"/>
      <c r="CG45" s="319">
        <f>'L1-Country'!DT153</f>
        <v>6478</v>
      </c>
      <c r="CH45" s="318"/>
      <c r="CI45" s="318"/>
      <c r="CJ45" s="318"/>
      <c r="CK45" s="318"/>
      <c r="CL45" s="318"/>
      <c r="CM45" s="318"/>
      <c r="CN45" s="319">
        <f>'L1-Country'!EA153</f>
        <v>6760</v>
      </c>
      <c r="CO45" s="318"/>
      <c r="CP45" s="318"/>
      <c r="CQ45" s="318"/>
      <c r="CR45" s="318"/>
      <c r="CS45" s="318"/>
      <c r="CT45" s="318"/>
      <c r="CU45" s="319">
        <f>'L1-Country'!EH153</f>
        <v>7010</v>
      </c>
      <c r="CV45" s="318"/>
      <c r="CW45" s="318"/>
      <c r="CX45" s="318"/>
      <c r="CY45" s="318"/>
      <c r="CZ45" s="318"/>
      <c r="DA45" s="318"/>
      <c r="DB45" s="317"/>
      <c r="DC45" s="318"/>
      <c r="DD45" s="318"/>
      <c r="DE45" s="318"/>
      <c r="DF45" s="318"/>
      <c r="DG45" s="318"/>
      <c r="DH45" s="318"/>
      <c r="DI45" s="317"/>
      <c r="DJ45" s="318"/>
      <c r="DK45" s="318"/>
      <c r="DL45" s="319"/>
      <c r="DM45" s="320"/>
      <c r="DN45" s="320"/>
      <c r="DO45" s="478"/>
      <c r="DP45" s="479"/>
      <c r="DQ45" s="479"/>
      <c r="DR45" s="479"/>
      <c r="DS45" s="479"/>
      <c r="DT45" s="479"/>
      <c r="DU45" s="318"/>
      <c r="DV45" s="570"/>
    </row>
    <row r="46" spans="1:126" s="150" customFormat="1" ht="15.75" thickTop="1" x14ac:dyDescent="0.25">
      <c r="A46" s="316" t="s">
        <v>2136</v>
      </c>
      <c r="B46" s="450"/>
      <c r="C46" s="254"/>
      <c r="D46" s="254"/>
      <c r="E46" s="254"/>
      <c r="F46" s="254"/>
      <c r="G46" s="254"/>
      <c r="H46" s="254"/>
      <c r="I46" s="254"/>
      <c r="J46" s="254"/>
      <c r="K46" s="254"/>
      <c r="L46" s="254"/>
      <c r="M46" s="254"/>
      <c r="N46" s="254"/>
      <c r="O46" s="254"/>
      <c r="P46" s="254"/>
      <c r="Q46" s="254"/>
      <c r="R46" s="254"/>
      <c r="S46" s="254"/>
      <c r="T46" s="254"/>
      <c r="U46" s="254"/>
      <c r="V46" s="254"/>
      <c r="W46" s="254"/>
      <c r="X46" s="254"/>
      <c r="Y46" s="254"/>
      <c r="Z46" s="254"/>
      <c r="AA46" s="254"/>
      <c r="AB46" s="254"/>
      <c r="AC46" s="254"/>
      <c r="AD46" s="254"/>
      <c r="AE46" s="254"/>
      <c r="AF46" s="254"/>
      <c r="AG46" s="254"/>
      <c r="AH46" s="254"/>
      <c r="AI46" s="254"/>
      <c r="AJ46" s="254"/>
      <c r="AK46" s="254"/>
      <c r="AL46" s="254"/>
      <c r="AM46" s="254"/>
      <c r="AN46" s="254"/>
      <c r="AO46" s="254"/>
      <c r="AP46" s="254"/>
      <c r="AQ46" s="254"/>
      <c r="AR46" s="254"/>
      <c r="AS46" s="254"/>
      <c r="AT46" s="254"/>
      <c r="AU46" s="254"/>
      <c r="AV46" s="254"/>
      <c r="AW46" s="254"/>
      <c r="AX46" s="254"/>
      <c r="AY46" s="254"/>
      <c r="AZ46" s="254"/>
      <c r="BA46" s="254"/>
      <c r="BB46" s="254"/>
      <c r="BC46" s="254"/>
      <c r="BD46" s="254"/>
      <c r="BE46" s="254"/>
      <c r="BF46" s="254"/>
      <c r="BG46" s="254"/>
      <c r="BH46" s="254"/>
      <c r="BI46" s="254"/>
      <c r="BJ46" s="254"/>
      <c r="BK46" s="254"/>
      <c r="BL46" s="254"/>
      <c r="BM46" s="254"/>
      <c r="BN46" s="254"/>
      <c r="BO46" s="254"/>
      <c r="BP46" s="254"/>
      <c r="BQ46" s="254"/>
      <c r="BR46" s="254"/>
      <c r="BS46" s="299"/>
      <c r="BT46" s="254"/>
      <c r="BU46" s="254"/>
      <c r="BV46" s="254"/>
      <c r="BW46" s="254"/>
      <c r="BX46" s="254"/>
      <c r="BY46" s="254"/>
      <c r="BZ46" s="299"/>
      <c r="CA46" s="254"/>
      <c r="CB46" s="254"/>
      <c r="CC46" s="254"/>
      <c r="CD46" s="254"/>
      <c r="CE46" s="254"/>
      <c r="CF46" s="254"/>
      <c r="CG46" s="299"/>
      <c r="CH46" s="254"/>
      <c r="CI46" s="254"/>
      <c r="CJ46" s="254"/>
      <c r="CK46" s="254"/>
      <c r="CL46" s="254"/>
      <c r="CM46" s="254"/>
      <c r="CN46" s="299"/>
      <c r="CO46" s="254"/>
      <c r="CP46" s="254"/>
      <c r="CQ46" s="254"/>
      <c r="CR46" s="254"/>
      <c r="CS46" s="254"/>
      <c r="CT46" s="254"/>
      <c r="CU46" s="299"/>
      <c r="CV46" s="254"/>
      <c r="CW46" s="254"/>
      <c r="CX46" s="254"/>
      <c r="CY46" s="254"/>
      <c r="CZ46" s="254"/>
      <c r="DA46" s="254"/>
      <c r="DB46" s="299"/>
      <c r="DC46" s="254"/>
      <c r="DD46" s="254"/>
      <c r="DE46" s="254"/>
      <c r="DF46" s="254"/>
      <c r="DG46" s="254"/>
      <c r="DH46" s="254"/>
      <c r="DI46" s="299"/>
      <c r="DJ46" s="254"/>
      <c r="DK46" s="254"/>
      <c r="DL46" s="254"/>
      <c r="DM46" s="301"/>
      <c r="DN46" s="301"/>
      <c r="DO46" s="301"/>
      <c r="DP46" s="305"/>
      <c r="DQ46" s="305"/>
      <c r="DR46" s="305"/>
      <c r="DS46" s="305"/>
      <c r="DT46" s="305"/>
      <c r="DU46" s="254"/>
    </row>
    <row r="47" spans="1:126" s="464" customFormat="1" x14ac:dyDescent="0.25">
      <c r="A47" s="462" t="str">
        <f>A35</f>
        <v>England</v>
      </c>
      <c r="B47" s="462">
        <f>B21</f>
        <v>55977178</v>
      </c>
      <c r="C47" s="455"/>
      <c r="D47" s="455"/>
      <c r="E47" s="455"/>
      <c r="F47" s="455"/>
      <c r="G47" s="455"/>
      <c r="H47" s="323">
        <f>'L1-Country'!AU273</f>
        <v>6</v>
      </c>
      <c r="I47" s="455"/>
      <c r="J47" s="455"/>
      <c r="K47" s="455"/>
      <c r="L47" s="455"/>
      <c r="M47" s="455"/>
      <c r="N47" s="455"/>
      <c r="O47" s="323">
        <f>'L1-Country'!BB273</f>
        <v>47</v>
      </c>
      <c r="P47" s="455"/>
      <c r="Q47" s="455"/>
      <c r="R47" s="455"/>
      <c r="S47" s="455"/>
      <c r="T47" s="455"/>
      <c r="U47" s="455"/>
      <c r="V47" s="323">
        <f>'L1-Country'!BI273</f>
        <v>429</v>
      </c>
      <c r="W47" s="455"/>
      <c r="X47" s="455"/>
      <c r="Y47" s="455"/>
      <c r="Z47" s="455"/>
      <c r="AA47" s="455"/>
      <c r="AB47" s="455"/>
      <c r="AC47" s="323">
        <f>'L1-Country'!BP273</f>
        <v>2215</v>
      </c>
      <c r="AD47" s="455"/>
      <c r="AE47" s="455"/>
      <c r="AF47" s="455"/>
      <c r="AG47" s="455"/>
      <c r="AH47" s="455"/>
      <c r="AI47" s="455"/>
      <c r="AJ47" s="323">
        <f>'L1-Country'!BW273</f>
        <v>7168</v>
      </c>
      <c r="AK47" s="455"/>
      <c r="AL47" s="455"/>
      <c r="AM47" s="455"/>
      <c r="AN47" s="455"/>
      <c r="AO47" s="455"/>
      <c r="AP47" s="455"/>
      <c r="AQ47" s="323">
        <f>'L1-Country'!CD273</f>
        <v>14957</v>
      </c>
      <c r="AR47" s="455"/>
      <c r="AS47" s="455"/>
      <c r="AT47" s="455"/>
      <c r="AU47" s="455"/>
      <c r="AV47" s="455"/>
      <c r="AW47" s="455"/>
      <c r="AX47" s="323">
        <f>'L1-Country'!CK273</f>
        <v>22782</v>
      </c>
      <c r="AY47" s="455"/>
      <c r="AZ47" s="455"/>
      <c r="BA47" s="455"/>
      <c r="BB47" s="455"/>
      <c r="BC47" s="455"/>
      <c r="BD47" s="455"/>
      <c r="BE47" s="323">
        <f>'L1-Country'!CR273</f>
        <v>29316</v>
      </c>
      <c r="BF47" s="455"/>
      <c r="BG47" s="455"/>
      <c r="BH47" s="455"/>
      <c r="BI47" s="455"/>
      <c r="BJ47" s="455"/>
      <c r="BK47" s="455"/>
      <c r="BL47" s="323">
        <f>'L1-Country'!CY273</f>
        <v>34210</v>
      </c>
      <c r="BM47" s="455"/>
      <c r="BN47" s="455"/>
      <c r="BO47" s="455"/>
      <c r="BP47" s="455"/>
      <c r="BQ47" s="455"/>
      <c r="BR47" s="455"/>
      <c r="BS47" s="323">
        <f>'L1-Country'!DF273</f>
        <v>37914</v>
      </c>
      <c r="BT47" s="455"/>
      <c r="BU47" s="455"/>
      <c r="BV47" s="455"/>
      <c r="BW47" s="455"/>
      <c r="BX47" s="455"/>
      <c r="BY47" s="455"/>
      <c r="BZ47" s="323">
        <f>'L1-Country'!DM273</f>
        <v>40574</v>
      </c>
      <c r="CA47" s="455"/>
      <c r="CB47" s="455"/>
      <c r="CC47" s="455"/>
      <c r="CD47" s="455"/>
      <c r="CE47" s="455"/>
      <c r="CF47" s="455"/>
      <c r="CG47" s="323">
        <f>'L1-Country'!DT273</f>
        <v>42678</v>
      </c>
      <c r="CH47" s="455"/>
      <c r="CI47" s="455"/>
      <c r="CJ47" s="455"/>
      <c r="CK47" s="455"/>
      <c r="CL47" s="455"/>
      <c r="CM47" s="455"/>
      <c r="CN47" s="323">
        <f>'L1-Country'!EA273</f>
        <v>44294</v>
      </c>
      <c r="CO47" s="455"/>
      <c r="CP47" s="455"/>
      <c r="CQ47" s="455"/>
      <c r="CR47" s="455"/>
      <c r="CS47" s="455"/>
      <c r="CT47" s="455"/>
      <c r="CU47" s="323">
        <f>'L1-Country'!EH273</f>
        <v>45432</v>
      </c>
      <c r="CV47" s="455"/>
      <c r="CW47" s="455"/>
      <c r="CX47" s="455"/>
      <c r="CY47" s="455"/>
      <c r="CZ47" s="455"/>
      <c r="DA47" s="455"/>
      <c r="DB47" s="378"/>
      <c r="DC47" s="455"/>
      <c r="DD47" s="455"/>
      <c r="DE47" s="455"/>
      <c r="DF47" s="455"/>
      <c r="DG47" s="455"/>
      <c r="DH47" s="455"/>
      <c r="DI47" s="378"/>
      <c r="DJ47" s="455"/>
      <c r="DK47" s="455"/>
      <c r="DL47" s="323"/>
      <c r="DM47" s="159"/>
      <c r="DN47" s="159"/>
      <c r="DO47" s="470"/>
      <c r="DP47" s="471"/>
      <c r="DQ47" s="471"/>
      <c r="DR47" s="471"/>
      <c r="DS47" s="471"/>
      <c r="DT47" s="471"/>
      <c r="DU47" s="480"/>
    </row>
    <row r="48" spans="1:126" s="150" customFormat="1" x14ac:dyDescent="0.25">
      <c r="A48" s="300" t="str">
        <f>A37</f>
        <v>Wales</v>
      </c>
      <c r="B48" s="449">
        <f>B23</f>
        <v>3138631</v>
      </c>
      <c r="C48" s="304"/>
      <c r="D48" s="304"/>
      <c r="E48" s="304"/>
      <c r="F48" s="304"/>
      <c r="G48" s="304"/>
      <c r="H48" s="272">
        <f>'L1-Country'!AU272</f>
        <v>0</v>
      </c>
      <c r="I48" s="304"/>
      <c r="J48" s="304"/>
      <c r="K48" s="304"/>
      <c r="L48" s="304"/>
      <c r="M48" s="304"/>
      <c r="N48" s="304"/>
      <c r="O48" s="272">
        <f>'L1-Country'!BB272</f>
        <v>0</v>
      </c>
      <c r="P48" s="304"/>
      <c r="Q48" s="304"/>
      <c r="R48" s="304"/>
      <c r="S48" s="304"/>
      <c r="T48" s="304"/>
      <c r="U48" s="304"/>
      <c r="V48" s="272">
        <f>'L1-Country'!BI272</f>
        <v>15</v>
      </c>
      <c r="W48" s="304"/>
      <c r="X48" s="304"/>
      <c r="Y48" s="304"/>
      <c r="Z48" s="304"/>
      <c r="AA48" s="304"/>
      <c r="AB48" s="304"/>
      <c r="AC48" s="272">
        <f>'L1-Country'!BP272</f>
        <v>87</v>
      </c>
      <c r="AD48" s="304"/>
      <c r="AE48" s="304"/>
      <c r="AF48" s="304"/>
      <c r="AG48" s="304"/>
      <c r="AH48" s="304"/>
      <c r="AI48" s="304"/>
      <c r="AJ48" s="272">
        <f>'L1-Country'!BW272</f>
        <v>277</v>
      </c>
      <c r="AK48" s="304"/>
      <c r="AL48" s="304"/>
      <c r="AM48" s="304"/>
      <c r="AN48" s="304"/>
      <c r="AO48" s="304"/>
      <c r="AP48" s="304"/>
      <c r="AQ48" s="272">
        <f>'L1-Country'!CD272</f>
        <v>661</v>
      </c>
      <c r="AR48" s="304"/>
      <c r="AS48" s="304"/>
      <c r="AT48" s="304"/>
      <c r="AU48" s="304"/>
      <c r="AV48" s="304"/>
      <c r="AW48" s="304"/>
      <c r="AX48" s="272">
        <f>'L1-Country'!CK272</f>
        <v>1067</v>
      </c>
      <c r="AY48" s="304"/>
      <c r="AZ48" s="304"/>
      <c r="BA48" s="304"/>
      <c r="BB48" s="304"/>
      <c r="BC48" s="304"/>
      <c r="BD48" s="304"/>
      <c r="BE48" s="272">
        <f>'L1-Country'!CR272</f>
        <v>1410</v>
      </c>
      <c r="BF48" s="304"/>
      <c r="BG48" s="304"/>
      <c r="BH48" s="304"/>
      <c r="BI48" s="304"/>
      <c r="BJ48" s="304"/>
      <c r="BK48" s="304"/>
      <c r="BL48" s="272">
        <f>'L1-Country'!CY272</f>
        <v>1664</v>
      </c>
      <c r="BM48" s="304"/>
      <c r="BN48" s="304"/>
      <c r="BO48" s="304"/>
      <c r="BP48" s="304"/>
      <c r="BQ48" s="304"/>
      <c r="BR48" s="304"/>
      <c r="BS48" s="272">
        <f>'L1-Country'!DF272</f>
        <v>1873</v>
      </c>
      <c r="BT48" s="304"/>
      <c r="BU48" s="304"/>
      <c r="BV48" s="304"/>
      <c r="BW48" s="304"/>
      <c r="BX48" s="304"/>
      <c r="BY48" s="304"/>
      <c r="BZ48" s="272">
        <f>'L1-Country'!DM272</f>
        <v>2017</v>
      </c>
      <c r="CA48" s="304"/>
      <c r="CB48" s="304"/>
      <c r="CC48" s="304"/>
      <c r="CD48" s="304"/>
      <c r="CE48" s="304"/>
      <c r="CF48" s="304"/>
      <c r="CG48" s="272">
        <f>'L1-Country'!DT272</f>
        <v>2140</v>
      </c>
      <c r="CH48" s="304"/>
      <c r="CI48" s="304"/>
      <c r="CJ48" s="304"/>
      <c r="CK48" s="304"/>
      <c r="CL48" s="304"/>
      <c r="CM48" s="304"/>
      <c r="CN48" s="272">
        <f>'L1-Country'!EA272</f>
        <v>2250</v>
      </c>
      <c r="CO48" s="304"/>
      <c r="CP48" s="304"/>
      <c r="CQ48" s="304"/>
      <c r="CR48" s="304"/>
      <c r="CS48" s="304"/>
      <c r="CT48" s="304"/>
      <c r="CU48" s="272">
        <f>'L1-Country'!EH272</f>
        <v>2317</v>
      </c>
      <c r="CV48" s="304"/>
      <c r="CW48" s="304"/>
      <c r="CX48" s="304"/>
      <c r="CY48" s="304"/>
      <c r="CZ48" s="304"/>
      <c r="DA48" s="304"/>
      <c r="DB48" s="300"/>
      <c r="DC48" s="304"/>
      <c r="DD48" s="304"/>
      <c r="DE48" s="304"/>
      <c r="DF48" s="304"/>
      <c r="DG48" s="304"/>
      <c r="DH48" s="304"/>
      <c r="DI48" s="300"/>
      <c r="DJ48" s="304"/>
      <c r="DK48" s="304"/>
      <c r="DL48" s="272"/>
      <c r="DM48" s="298"/>
      <c r="DN48" s="298"/>
      <c r="DO48" s="474"/>
      <c r="DP48" s="475"/>
      <c r="DQ48" s="475"/>
      <c r="DR48" s="475"/>
      <c r="DS48" s="475"/>
      <c r="DT48" s="475"/>
      <c r="DU48" s="304"/>
    </row>
    <row r="49" spans="1:125" s="150" customFormat="1" x14ac:dyDescent="0.25">
      <c r="A49" s="299" t="str">
        <f>A39</f>
        <v>London</v>
      </c>
      <c r="B49" s="299">
        <f>B27</f>
        <v>8908081</v>
      </c>
      <c r="C49" s="302"/>
      <c r="D49" s="302"/>
      <c r="E49" s="302"/>
      <c r="F49" s="302"/>
      <c r="G49" s="302"/>
      <c r="H49" s="254">
        <f>'L1-Country'!AU269</f>
        <v>2</v>
      </c>
      <c r="I49" s="302"/>
      <c r="J49" s="302"/>
      <c r="K49" s="302"/>
      <c r="L49" s="302"/>
      <c r="M49" s="302"/>
      <c r="N49" s="302"/>
      <c r="O49" s="254">
        <f>'L1-Country'!BB269</f>
        <v>19</v>
      </c>
      <c r="P49" s="302"/>
      <c r="Q49" s="302"/>
      <c r="R49" s="302"/>
      <c r="S49" s="302"/>
      <c r="T49" s="302"/>
      <c r="U49" s="302"/>
      <c r="V49" s="254">
        <f>'L1-Country'!BI269</f>
        <v>183</v>
      </c>
      <c r="W49" s="302"/>
      <c r="X49" s="302"/>
      <c r="Y49" s="302"/>
      <c r="Z49" s="302"/>
      <c r="AA49" s="302"/>
      <c r="AB49" s="302"/>
      <c r="AC49" s="254">
        <f>'L1-Country'!BP269</f>
        <v>899</v>
      </c>
      <c r="AD49" s="302"/>
      <c r="AE49" s="302"/>
      <c r="AF49" s="302"/>
      <c r="AG49" s="302"/>
      <c r="AH49" s="302"/>
      <c r="AI49" s="302"/>
      <c r="AJ49" s="254">
        <f>'L1-Country'!BW269</f>
        <v>2404</v>
      </c>
      <c r="AK49" s="302"/>
      <c r="AL49" s="302"/>
      <c r="AM49" s="302"/>
      <c r="AN49" s="302"/>
      <c r="AO49" s="302"/>
      <c r="AP49" s="302"/>
      <c r="AQ49" s="254">
        <f>'L1-Country'!CD269</f>
        <v>4345</v>
      </c>
      <c r="AR49" s="302"/>
      <c r="AS49" s="302"/>
      <c r="AT49" s="302"/>
      <c r="AU49" s="302"/>
      <c r="AV49" s="302"/>
      <c r="AW49" s="302"/>
      <c r="AX49" s="254">
        <f>'L1-Country'!CK269</f>
        <v>5833</v>
      </c>
      <c r="AY49" s="302"/>
      <c r="AZ49" s="302"/>
      <c r="BA49" s="302"/>
      <c r="BB49" s="302"/>
      <c r="BC49" s="302"/>
      <c r="BD49" s="302"/>
      <c r="BE49" s="254">
        <f>'L1-Country'!CR269</f>
        <v>6806</v>
      </c>
      <c r="BF49" s="302"/>
      <c r="BG49" s="302"/>
      <c r="BH49" s="302"/>
      <c r="BI49" s="302"/>
      <c r="BJ49" s="302"/>
      <c r="BK49" s="302"/>
      <c r="BL49" s="254">
        <f>'L1-Country'!CY269</f>
        <v>7328</v>
      </c>
      <c r="BM49" s="302"/>
      <c r="BN49" s="302"/>
      <c r="BO49" s="302"/>
      <c r="BP49" s="302"/>
      <c r="BQ49" s="302"/>
      <c r="BR49" s="302"/>
      <c r="BS49" s="254">
        <f>'L1-Country'!DF269</f>
        <v>7718</v>
      </c>
      <c r="BT49" s="302"/>
      <c r="BU49" s="302"/>
      <c r="BV49" s="302"/>
      <c r="BW49" s="302"/>
      <c r="BX49" s="302"/>
      <c r="BY49" s="302"/>
      <c r="BZ49" s="254">
        <f>'L1-Country'!DM269</f>
        <v>7942</v>
      </c>
      <c r="CA49" s="302"/>
      <c r="CB49" s="302"/>
      <c r="CC49" s="302"/>
      <c r="CD49" s="302"/>
      <c r="CE49" s="302"/>
      <c r="CF49" s="302"/>
      <c r="CG49" s="254">
        <f>'L1-Country'!DT269</f>
        <v>8098</v>
      </c>
      <c r="CH49" s="302"/>
      <c r="CI49" s="302"/>
      <c r="CJ49" s="302"/>
      <c r="CK49" s="302"/>
      <c r="CL49" s="302"/>
      <c r="CM49" s="302"/>
      <c r="CN49" s="254">
        <f>'L1-Country'!EA269</f>
        <v>8194</v>
      </c>
      <c r="CO49" s="302"/>
      <c r="CP49" s="302"/>
      <c r="CQ49" s="302"/>
      <c r="CR49" s="302"/>
      <c r="CS49" s="302"/>
      <c r="CT49" s="302"/>
      <c r="CU49" s="254">
        <f>'L1-Country'!EH269</f>
        <v>8271</v>
      </c>
      <c r="CV49" s="302"/>
      <c r="CW49" s="302"/>
      <c r="CX49" s="302"/>
      <c r="CY49" s="302"/>
      <c r="CZ49" s="302"/>
      <c r="DA49" s="302"/>
      <c r="DB49" s="299"/>
      <c r="DC49" s="302"/>
      <c r="DD49" s="302"/>
      <c r="DE49" s="302"/>
      <c r="DF49" s="302"/>
      <c r="DG49" s="302"/>
      <c r="DH49" s="302"/>
      <c r="DI49" s="299"/>
      <c r="DJ49" s="302"/>
      <c r="DK49" s="302"/>
      <c r="DL49" s="254"/>
      <c r="DM49" s="301"/>
      <c r="DN49" s="301"/>
      <c r="DO49" s="472"/>
      <c r="DP49" s="473"/>
      <c r="DQ49" s="473"/>
      <c r="DR49" s="473"/>
      <c r="DS49" s="473"/>
      <c r="DT49" s="473"/>
      <c r="DU49" s="302"/>
    </row>
    <row r="50" spans="1:125" s="150" customFormat="1" x14ac:dyDescent="0.25">
      <c r="A50" s="299" t="str">
        <f t="shared" ref="A50" si="32">A40</f>
        <v>South East</v>
      </c>
      <c r="B50" s="299">
        <f t="shared" ref="B50:B55" si="33">B28</f>
        <v>8865018</v>
      </c>
      <c r="C50" s="306"/>
      <c r="D50" s="306"/>
      <c r="E50" s="306"/>
      <c r="F50" s="306"/>
      <c r="G50" s="306"/>
      <c r="H50" s="273">
        <f>'L1-Country'!AU270</f>
        <v>2</v>
      </c>
      <c r="I50" s="306"/>
      <c r="J50" s="306"/>
      <c r="K50" s="306"/>
      <c r="L50" s="306"/>
      <c r="M50" s="306"/>
      <c r="N50" s="306"/>
      <c r="O50" s="273">
        <f>'L1-Country'!BB270</f>
        <v>5</v>
      </c>
      <c r="P50" s="306"/>
      <c r="Q50" s="306"/>
      <c r="R50" s="306"/>
      <c r="S50" s="306"/>
      <c r="T50" s="306"/>
      <c r="U50" s="306"/>
      <c r="V50" s="273">
        <f>'L1-Country'!BI270</f>
        <v>68</v>
      </c>
      <c r="W50" s="306"/>
      <c r="X50" s="306"/>
      <c r="Y50" s="306"/>
      <c r="Z50" s="306"/>
      <c r="AA50" s="306"/>
      <c r="AB50" s="306"/>
      <c r="AC50" s="273">
        <f>'L1-Country'!BP270</f>
        <v>307</v>
      </c>
      <c r="AD50" s="306"/>
      <c r="AE50" s="306"/>
      <c r="AF50" s="306"/>
      <c r="AG50" s="306"/>
      <c r="AH50" s="306"/>
      <c r="AI50" s="306"/>
      <c r="AJ50" s="273">
        <f>'L1-Country'!BW270</f>
        <v>888</v>
      </c>
      <c r="AK50" s="306"/>
      <c r="AL50" s="306"/>
      <c r="AM50" s="306"/>
      <c r="AN50" s="306"/>
      <c r="AO50" s="306"/>
      <c r="AP50" s="306"/>
      <c r="AQ50" s="273">
        <f>'L1-Country'!CD270</f>
        <v>1979</v>
      </c>
      <c r="AR50" s="306"/>
      <c r="AS50" s="306"/>
      <c r="AT50" s="306"/>
      <c r="AU50" s="306"/>
      <c r="AV50" s="306"/>
      <c r="AW50" s="306"/>
      <c r="AX50" s="273">
        <f>'L1-Country'!CK270</f>
        <v>3093</v>
      </c>
      <c r="AY50" s="306"/>
      <c r="AZ50" s="306"/>
      <c r="BA50" s="306"/>
      <c r="BB50" s="306"/>
      <c r="BC50" s="306"/>
      <c r="BD50" s="306"/>
      <c r="BE50" s="273">
        <f>'L1-Country'!CR270</f>
        <v>4165</v>
      </c>
      <c r="BF50" s="306"/>
      <c r="BG50" s="306"/>
      <c r="BH50" s="306"/>
      <c r="BI50" s="306"/>
      <c r="BJ50" s="306"/>
      <c r="BK50" s="306"/>
      <c r="BL50" s="273">
        <f>'L1-Country'!CY270</f>
        <v>4952</v>
      </c>
      <c r="BM50" s="306"/>
      <c r="BN50" s="306"/>
      <c r="BO50" s="306"/>
      <c r="BP50" s="306"/>
      <c r="BQ50" s="306"/>
      <c r="BR50" s="306"/>
      <c r="BS50" s="273">
        <f>'L1-Country'!DF270</f>
        <v>5482</v>
      </c>
      <c r="BT50" s="306"/>
      <c r="BU50" s="306"/>
      <c r="BV50" s="306"/>
      <c r="BW50" s="306"/>
      <c r="BX50" s="306"/>
      <c r="BY50" s="306"/>
      <c r="BZ50" s="273">
        <f>'L1-Country'!DM270</f>
        <v>5945</v>
      </c>
      <c r="CA50" s="306"/>
      <c r="CB50" s="306"/>
      <c r="CC50" s="306"/>
      <c r="CD50" s="306"/>
      <c r="CE50" s="306"/>
      <c r="CF50" s="306"/>
      <c r="CG50" s="273">
        <f>'L1-Country'!DT270</f>
        <v>6277</v>
      </c>
      <c r="CH50" s="306"/>
      <c r="CI50" s="306"/>
      <c r="CJ50" s="306"/>
      <c r="CK50" s="306"/>
      <c r="CL50" s="306"/>
      <c r="CM50" s="306"/>
      <c r="CN50" s="273">
        <f>'L1-Country'!EA270</f>
        <v>6517</v>
      </c>
      <c r="CO50" s="306"/>
      <c r="CP50" s="306"/>
      <c r="CQ50" s="306"/>
      <c r="CR50" s="306"/>
      <c r="CS50" s="306"/>
      <c r="CT50" s="306"/>
      <c r="CU50" s="273">
        <f>'L1-Country'!EH270</f>
        <v>6687</v>
      </c>
      <c r="CV50" s="306"/>
      <c r="CW50" s="306"/>
      <c r="CX50" s="306"/>
      <c r="CY50" s="306"/>
      <c r="CZ50" s="306"/>
      <c r="DA50" s="306"/>
      <c r="DB50" s="381"/>
      <c r="DC50" s="306"/>
      <c r="DD50" s="306"/>
      <c r="DE50" s="306"/>
      <c r="DF50" s="306"/>
      <c r="DG50" s="306"/>
      <c r="DH50" s="306"/>
      <c r="DI50" s="381"/>
      <c r="DJ50" s="306"/>
      <c r="DK50" s="306"/>
      <c r="DL50" s="273"/>
      <c r="DO50" s="476"/>
      <c r="DP50" s="477"/>
      <c r="DQ50" s="477"/>
      <c r="DR50" s="477"/>
      <c r="DS50" s="477"/>
      <c r="DT50" s="477"/>
      <c r="DU50" s="306"/>
    </row>
    <row r="51" spans="1:125" s="150" customFormat="1" x14ac:dyDescent="0.25">
      <c r="A51" s="299" t="str">
        <f t="shared" ref="A51" si="34">A41</f>
        <v>South West</v>
      </c>
      <c r="B51" s="299">
        <f t="shared" si="33"/>
        <v>5599735</v>
      </c>
      <c r="C51" s="306"/>
      <c r="D51" s="306"/>
      <c r="E51" s="306"/>
      <c r="F51" s="306"/>
      <c r="G51" s="306"/>
      <c r="H51" s="273">
        <f>'L1-Country'!AU271</f>
        <v>0</v>
      </c>
      <c r="I51" s="306"/>
      <c r="J51" s="306"/>
      <c r="K51" s="306"/>
      <c r="L51" s="306"/>
      <c r="M51" s="306"/>
      <c r="N51" s="306"/>
      <c r="O51" s="273">
        <f>'L1-Country'!BB271</f>
        <v>1</v>
      </c>
      <c r="P51" s="306"/>
      <c r="Q51" s="306"/>
      <c r="R51" s="306"/>
      <c r="S51" s="306"/>
      <c r="T51" s="306"/>
      <c r="U51" s="306"/>
      <c r="V51" s="273">
        <f>'L1-Country'!BI271</f>
        <v>16</v>
      </c>
      <c r="W51" s="306"/>
      <c r="X51" s="306"/>
      <c r="Y51" s="306"/>
      <c r="Z51" s="306"/>
      <c r="AA51" s="306"/>
      <c r="AB51" s="306"/>
      <c r="AC51" s="273">
        <f>'L1-Country'!BP271</f>
        <v>77</v>
      </c>
      <c r="AD51" s="306"/>
      <c r="AE51" s="306"/>
      <c r="AF51" s="306"/>
      <c r="AG51" s="306"/>
      <c r="AH51" s="306"/>
      <c r="AI51" s="306"/>
      <c r="AJ51" s="273">
        <f>'L1-Country'!BW271</f>
        <v>301</v>
      </c>
      <c r="AK51" s="306"/>
      <c r="AL51" s="306"/>
      <c r="AM51" s="306"/>
      <c r="AN51" s="306"/>
      <c r="AO51" s="306"/>
      <c r="AP51" s="306"/>
      <c r="AQ51" s="273">
        <f>'L1-Country'!CD271</f>
        <v>751</v>
      </c>
      <c r="AR51" s="306"/>
      <c r="AS51" s="306"/>
      <c r="AT51" s="306"/>
      <c r="AU51" s="306"/>
      <c r="AV51" s="306"/>
      <c r="AW51" s="306"/>
      <c r="AX51" s="273">
        <f>'L1-Country'!CK271</f>
        <v>1237</v>
      </c>
      <c r="AY51" s="306"/>
      <c r="AZ51" s="306"/>
      <c r="BA51" s="306"/>
      <c r="BB51" s="306"/>
      <c r="BC51" s="306"/>
      <c r="BD51" s="306"/>
      <c r="BE51" s="273">
        <f>'L1-Country'!CR271</f>
        <v>1693</v>
      </c>
      <c r="BF51" s="306"/>
      <c r="BG51" s="306"/>
      <c r="BH51" s="306"/>
      <c r="BI51" s="306"/>
      <c r="BJ51" s="306"/>
      <c r="BK51" s="306"/>
      <c r="BL51" s="273">
        <f>'L1-Country'!CY271</f>
        <v>2072</v>
      </c>
      <c r="BM51" s="306"/>
      <c r="BN51" s="306"/>
      <c r="BO51" s="306"/>
      <c r="BP51" s="306"/>
      <c r="BQ51" s="306"/>
      <c r="BR51" s="306"/>
      <c r="BS51" s="273">
        <f>'L1-Country'!DF271</f>
        <v>2343</v>
      </c>
      <c r="BT51" s="306"/>
      <c r="BU51" s="306"/>
      <c r="BV51" s="306"/>
      <c r="BW51" s="306"/>
      <c r="BX51" s="306"/>
      <c r="BY51" s="306"/>
      <c r="BZ51" s="273">
        <f>'L1-Country'!DM271</f>
        <v>2495</v>
      </c>
      <c r="CA51" s="306"/>
      <c r="CB51" s="306"/>
      <c r="CC51" s="306"/>
      <c r="CD51" s="306"/>
      <c r="CE51" s="306"/>
      <c r="CF51" s="306"/>
      <c r="CG51" s="273">
        <f>'L1-Country'!DT271</f>
        <v>2608</v>
      </c>
      <c r="CH51" s="306"/>
      <c r="CI51" s="306"/>
      <c r="CJ51" s="306"/>
      <c r="CK51" s="306"/>
      <c r="CL51" s="306"/>
      <c r="CM51" s="306"/>
      <c r="CN51" s="273">
        <f>'L1-Country'!EA271</f>
        <v>2708</v>
      </c>
      <c r="CO51" s="306"/>
      <c r="CP51" s="306"/>
      <c r="CQ51" s="306"/>
      <c r="CR51" s="306"/>
      <c r="CS51" s="306"/>
      <c r="CT51" s="306"/>
      <c r="CU51" s="273">
        <f>'L1-Country'!EH271</f>
        <v>2773</v>
      </c>
      <c r="CV51" s="306"/>
      <c r="CW51" s="306"/>
      <c r="CX51" s="306"/>
      <c r="CY51" s="306"/>
      <c r="CZ51" s="306"/>
      <c r="DA51" s="306"/>
      <c r="DB51" s="381"/>
      <c r="DC51" s="306"/>
      <c r="DD51" s="306"/>
      <c r="DE51" s="306"/>
      <c r="DF51" s="306"/>
      <c r="DG51" s="306"/>
      <c r="DH51" s="306"/>
      <c r="DI51" s="381"/>
      <c r="DJ51" s="306"/>
      <c r="DK51" s="306"/>
      <c r="DL51" s="273"/>
      <c r="DO51" s="476"/>
      <c r="DP51" s="477"/>
      <c r="DQ51" s="477"/>
      <c r="DR51" s="477"/>
      <c r="DS51" s="477"/>
      <c r="DT51" s="477"/>
      <c r="DU51" s="306"/>
    </row>
    <row r="52" spans="1:125" s="150" customFormat="1" x14ac:dyDescent="0.25">
      <c r="A52" s="299" t="str">
        <f t="shared" ref="A52" si="35">A42</f>
        <v>East of England</v>
      </c>
      <c r="B52" s="299">
        <f t="shared" si="33"/>
        <v>6469821</v>
      </c>
      <c r="C52" s="306"/>
      <c r="D52" s="306"/>
      <c r="E52" s="306"/>
      <c r="F52" s="306"/>
      <c r="G52" s="306"/>
      <c r="H52" s="273">
        <f>'L1-Country'!AU268</f>
        <v>2</v>
      </c>
      <c r="I52" s="306"/>
      <c r="J52" s="306"/>
      <c r="K52" s="306"/>
      <c r="L52" s="306"/>
      <c r="M52" s="306"/>
      <c r="N52" s="306"/>
      <c r="O52" s="273">
        <f>'L1-Country'!BB268</f>
        <v>5</v>
      </c>
      <c r="P52" s="306"/>
      <c r="Q52" s="306"/>
      <c r="R52" s="306"/>
      <c r="S52" s="306"/>
      <c r="T52" s="306"/>
      <c r="U52" s="306"/>
      <c r="V52" s="273">
        <f>'L1-Country'!BI268</f>
        <v>18</v>
      </c>
      <c r="W52" s="306"/>
      <c r="X52" s="306"/>
      <c r="Y52" s="306"/>
      <c r="Z52" s="306"/>
      <c r="AA52" s="306"/>
      <c r="AB52" s="306"/>
      <c r="AC52" s="273">
        <f>'L1-Country'!BP268</f>
        <v>167</v>
      </c>
      <c r="AD52" s="306"/>
      <c r="AE52" s="306"/>
      <c r="AF52" s="306"/>
      <c r="AG52" s="306"/>
      <c r="AH52" s="306"/>
      <c r="AI52" s="306"/>
      <c r="AJ52" s="273">
        <f>'L1-Country'!BW268</f>
        <v>648</v>
      </c>
      <c r="AK52" s="306"/>
      <c r="AL52" s="306"/>
      <c r="AM52" s="306"/>
      <c r="AN52" s="306"/>
      <c r="AO52" s="306"/>
      <c r="AP52" s="306"/>
      <c r="AQ52" s="273">
        <f>'L1-Country'!CD268</f>
        <v>1396</v>
      </c>
      <c r="AR52" s="306"/>
      <c r="AS52" s="306"/>
      <c r="AT52" s="306"/>
      <c r="AU52" s="306"/>
      <c r="AV52" s="306"/>
      <c r="AW52" s="306"/>
      <c r="AX52" s="273">
        <f>'L1-Country'!CK268</f>
        <v>2228</v>
      </c>
      <c r="AY52" s="306"/>
      <c r="AZ52" s="306"/>
      <c r="BA52" s="306"/>
      <c r="BB52" s="306"/>
      <c r="BC52" s="306"/>
      <c r="BD52" s="306"/>
      <c r="BE52" s="273">
        <f>'L1-Country'!CR268</f>
        <v>2899</v>
      </c>
      <c r="BF52" s="306"/>
      <c r="BG52" s="306"/>
      <c r="BH52" s="306"/>
      <c r="BI52" s="306"/>
      <c r="BJ52" s="306"/>
      <c r="BK52" s="306"/>
      <c r="BL52" s="273">
        <f>'L1-Country'!CY268</f>
        <v>3440</v>
      </c>
      <c r="BM52" s="306"/>
      <c r="BN52" s="306"/>
      <c r="BO52" s="306"/>
      <c r="BP52" s="306"/>
      <c r="BQ52" s="306"/>
      <c r="BR52" s="306"/>
      <c r="BS52" s="273">
        <f>'L1-Country'!DF268</f>
        <v>3811</v>
      </c>
      <c r="BT52" s="306"/>
      <c r="BU52" s="306"/>
      <c r="BV52" s="306"/>
      <c r="BW52" s="306"/>
      <c r="BX52" s="306"/>
      <c r="BY52" s="306"/>
      <c r="BZ52" s="273">
        <f>'L1-Country'!DM268</f>
        <v>4107</v>
      </c>
      <c r="CA52" s="306"/>
      <c r="CB52" s="306"/>
      <c r="CC52" s="306"/>
      <c r="CD52" s="306"/>
      <c r="CE52" s="306"/>
      <c r="CF52" s="306"/>
      <c r="CG52" s="273">
        <f>'L1-Country'!DT268</f>
        <v>4359</v>
      </c>
      <c r="CH52" s="306"/>
      <c r="CI52" s="306"/>
      <c r="CJ52" s="306"/>
      <c r="CK52" s="306"/>
      <c r="CL52" s="306"/>
      <c r="CM52" s="306"/>
      <c r="CN52" s="273">
        <f>'L1-Country'!EA268</f>
        <v>4560</v>
      </c>
      <c r="CO52" s="306"/>
      <c r="CP52" s="306"/>
      <c r="CQ52" s="306"/>
      <c r="CR52" s="306"/>
      <c r="CS52" s="306"/>
      <c r="CT52" s="306"/>
      <c r="CU52" s="273">
        <f>'L1-Country'!EH268</f>
        <v>4679</v>
      </c>
      <c r="CV52" s="306"/>
      <c r="CW52" s="306"/>
      <c r="CX52" s="306"/>
      <c r="CY52" s="306"/>
      <c r="CZ52" s="306"/>
      <c r="DA52" s="306"/>
      <c r="DB52" s="381"/>
      <c r="DC52" s="306"/>
      <c r="DD52" s="306"/>
      <c r="DE52" s="306"/>
      <c r="DF52" s="306"/>
      <c r="DG52" s="306"/>
      <c r="DH52" s="306"/>
      <c r="DI52" s="381"/>
      <c r="DJ52" s="306"/>
      <c r="DK52" s="306"/>
      <c r="DL52" s="273"/>
      <c r="DO52" s="476"/>
      <c r="DP52" s="477"/>
      <c r="DQ52" s="477"/>
      <c r="DR52" s="477"/>
      <c r="DS52" s="477"/>
      <c r="DT52" s="477"/>
      <c r="DU52" s="306"/>
    </row>
    <row r="53" spans="1:125" s="150" customFormat="1" x14ac:dyDescent="0.25">
      <c r="A53" s="299" t="str">
        <f t="shared" ref="A53" si="36">A43</f>
        <v>Midlands</v>
      </c>
      <c r="B53" s="299">
        <f t="shared" si="33"/>
        <v>11036732</v>
      </c>
      <c r="C53" s="306"/>
      <c r="D53" s="306"/>
      <c r="E53" s="306"/>
      <c r="F53" s="306"/>
      <c r="G53" s="306"/>
      <c r="H53" s="273">
        <f>'L1-Country'!AU266+'L1-Country'!AU267</f>
        <v>0</v>
      </c>
      <c r="I53" s="306"/>
      <c r="J53" s="306"/>
      <c r="K53" s="306"/>
      <c r="L53" s="306"/>
      <c r="M53" s="306"/>
      <c r="N53" s="306"/>
      <c r="O53" s="273">
        <f>'L1-Country'!BB266+'L1-Country'!BB267</f>
        <v>12</v>
      </c>
      <c r="P53" s="306"/>
      <c r="Q53" s="306"/>
      <c r="R53" s="306"/>
      <c r="S53" s="306"/>
      <c r="T53" s="306"/>
      <c r="U53" s="306"/>
      <c r="V53" s="273">
        <f>'L1-Country'!BI266+'L1-Country'!BI267</f>
        <v>88</v>
      </c>
      <c r="W53" s="306"/>
      <c r="X53" s="306"/>
      <c r="Y53" s="306"/>
      <c r="Z53" s="306"/>
      <c r="AA53" s="306"/>
      <c r="AB53" s="306"/>
      <c r="AC53" s="273">
        <f>'L1-Country'!BP266+'L1-Country'!BP267</f>
        <v>440</v>
      </c>
      <c r="AD53" s="306"/>
      <c r="AE53" s="306"/>
      <c r="AF53" s="306"/>
      <c r="AG53" s="306"/>
      <c r="AH53" s="306"/>
      <c r="AI53" s="306"/>
      <c r="AJ53" s="273">
        <f>'L1-Country'!BW266+'L1-Country'!BW267</f>
        <v>1452</v>
      </c>
      <c r="AK53" s="306"/>
      <c r="AL53" s="306"/>
      <c r="AM53" s="306"/>
      <c r="AN53" s="306"/>
      <c r="AO53" s="306"/>
      <c r="AP53" s="306"/>
      <c r="AQ53" s="273">
        <f>'L1-Country'!CD266+'L1-Country'!CD267</f>
        <v>2898</v>
      </c>
      <c r="AR53" s="306"/>
      <c r="AS53" s="306"/>
      <c r="AT53" s="306"/>
      <c r="AU53" s="306"/>
      <c r="AV53" s="306"/>
      <c r="AW53" s="306"/>
      <c r="AX53" s="273">
        <f>'L1-Country'!CK266+'L1-Country'!CK267</f>
        <v>4377</v>
      </c>
      <c r="AY53" s="306"/>
      <c r="AZ53" s="306"/>
      <c r="BA53" s="306"/>
      <c r="BB53" s="306"/>
      <c r="BC53" s="306"/>
      <c r="BD53" s="306"/>
      <c r="BE53" s="273">
        <f>'L1-Country'!CR266+'L1-Country'!CR267</f>
        <v>5599</v>
      </c>
      <c r="BF53" s="306"/>
      <c r="BG53" s="306"/>
      <c r="BH53" s="306"/>
      <c r="BI53" s="306"/>
      <c r="BJ53" s="306"/>
      <c r="BK53" s="306"/>
      <c r="BL53" s="273">
        <f>'L1-Country'!CY266+'L1-Country'!CY267</f>
        <v>6579</v>
      </c>
      <c r="BM53" s="306"/>
      <c r="BN53" s="306"/>
      <c r="BO53" s="306"/>
      <c r="BP53" s="306"/>
      <c r="BQ53" s="306"/>
      <c r="BR53" s="306"/>
      <c r="BS53" s="273">
        <f>'L1-Country'!DF266+'L1-Country'!DF267</f>
        <v>7329</v>
      </c>
      <c r="BT53" s="306"/>
      <c r="BU53" s="306"/>
      <c r="BV53" s="306"/>
      <c r="BW53" s="306"/>
      <c r="BX53" s="306"/>
      <c r="BY53" s="306"/>
      <c r="BZ53" s="273">
        <f>'L1-Country'!DM266+'L1-Country'!DM267</f>
        <v>7865</v>
      </c>
      <c r="CA53" s="306"/>
      <c r="CB53" s="306"/>
      <c r="CC53" s="306"/>
      <c r="CD53" s="306"/>
      <c r="CE53" s="306"/>
      <c r="CF53" s="306"/>
      <c r="CG53" s="273">
        <f>'L1-Country'!DT266+'L1-Country'!DT267</f>
        <v>8321</v>
      </c>
      <c r="CH53" s="306"/>
      <c r="CI53" s="306"/>
      <c r="CJ53" s="306"/>
      <c r="CK53" s="306"/>
      <c r="CL53" s="306"/>
      <c r="CM53" s="306"/>
      <c r="CN53" s="273">
        <f>'L1-Country'!EA266+'L1-Country'!EA267</f>
        <v>8660</v>
      </c>
      <c r="CO53" s="306"/>
      <c r="CP53" s="306"/>
      <c r="CQ53" s="306"/>
      <c r="CR53" s="306"/>
      <c r="CS53" s="306"/>
      <c r="CT53" s="306"/>
      <c r="CU53" s="273">
        <f>'L1-Country'!EH266+'L1-Country'!EH267</f>
        <v>8900</v>
      </c>
      <c r="CV53" s="306"/>
      <c r="CW53" s="306"/>
      <c r="CX53" s="306"/>
      <c r="CY53" s="306"/>
      <c r="CZ53" s="306"/>
      <c r="DA53" s="306"/>
      <c r="DB53" s="381"/>
      <c r="DC53" s="306"/>
      <c r="DD53" s="306"/>
      <c r="DE53" s="306"/>
      <c r="DF53" s="306"/>
      <c r="DG53" s="306"/>
      <c r="DH53" s="306"/>
      <c r="DI53" s="381"/>
      <c r="DJ53" s="306"/>
      <c r="DK53" s="306"/>
      <c r="DL53" s="273"/>
      <c r="DO53" s="476"/>
      <c r="DP53" s="477"/>
      <c r="DQ53" s="477"/>
      <c r="DR53" s="477"/>
      <c r="DS53" s="477"/>
      <c r="DT53" s="477"/>
      <c r="DU53" s="306"/>
    </row>
    <row r="54" spans="1:125" s="150" customFormat="1" x14ac:dyDescent="0.25">
      <c r="A54" s="299" t="str">
        <f t="shared" ref="A54" si="37">A44</f>
        <v>North East and Yorkshire</v>
      </c>
      <c r="B54" s="299">
        <f t="shared" si="33"/>
        <v>7805698</v>
      </c>
      <c r="C54" s="306"/>
      <c r="D54" s="306"/>
      <c r="E54" s="306"/>
      <c r="F54" s="306"/>
      <c r="G54" s="306"/>
      <c r="H54" s="273">
        <f>'L1-Country'!AU263+'L1-Country'!AU265</f>
        <v>0</v>
      </c>
      <c r="I54" s="306"/>
      <c r="J54" s="306"/>
      <c r="K54" s="306"/>
      <c r="L54" s="306"/>
      <c r="M54" s="306"/>
      <c r="N54" s="306"/>
      <c r="O54" s="273">
        <f>'L1-Country'!BB263+'L1-Country'!BB265</f>
        <v>0</v>
      </c>
      <c r="P54" s="306"/>
      <c r="Q54" s="306"/>
      <c r="R54" s="306"/>
      <c r="S54" s="306"/>
      <c r="T54" s="306"/>
      <c r="U54" s="306"/>
      <c r="V54" s="273">
        <f>'L1-Country'!BI263+'L1-Country'!BI265</f>
        <v>15</v>
      </c>
      <c r="W54" s="306"/>
      <c r="X54" s="306"/>
      <c r="Y54" s="306"/>
      <c r="Z54" s="306"/>
      <c r="AA54" s="306"/>
      <c r="AB54" s="306"/>
      <c r="AC54" s="273">
        <f>'L1-Country'!BP263+'L1-Country'!BP265</f>
        <v>117</v>
      </c>
      <c r="AD54" s="306"/>
      <c r="AE54" s="306"/>
      <c r="AF54" s="306"/>
      <c r="AG54" s="306"/>
      <c r="AH54" s="306"/>
      <c r="AI54" s="306"/>
      <c r="AJ54" s="273">
        <f>'L1-Country'!BW263+'L1-Country'!BW265</f>
        <v>621</v>
      </c>
      <c r="AK54" s="306"/>
      <c r="AL54" s="306"/>
      <c r="AM54" s="306"/>
      <c r="AN54" s="306"/>
      <c r="AO54" s="306"/>
      <c r="AP54" s="306"/>
      <c r="AQ54" s="273">
        <f>'L1-Country'!CD263+'L1-Country'!CD265</f>
        <v>1625</v>
      </c>
      <c r="AR54" s="306"/>
      <c r="AS54" s="306"/>
      <c r="AT54" s="306"/>
      <c r="AU54" s="306"/>
      <c r="AV54" s="306"/>
      <c r="AW54" s="306"/>
      <c r="AX54" s="273">
        <f>'L1-Country'!CK263+'L1-Country'!CK265</f>
        <v>2715</v>
      </c>
      <c r="AY54" s="306"/>
      <c r="AZ54" s="306"/>
      <c r="BA54" s="306"/>
      <c r="BB54" s="306"/>
      <c r="BC54" s="306"/>
      <c r="BD54" s="306"/>
      <c r="BE54" s="273">
        <f>'L1-Country'!CR263+'L1-Country'!CR265</f>
        <v>3761</v>
      </c>
      <c r="BF54" s="306"/>
      <c r="BG54" s="306"/>
      <c r="BH54" s="306"/>
      <c r="BI54" s="306"/>
      <c r="BJ54" s="306"/>
      <c r="BK54" s="306"/>
      <c r="BL54" s="273">
        <f>'L1-Country'!CY263+'L1-Country'!CY265</f>
        <v>4673</v>
      </c>
      <c r="BM54" s="306"/>
      <c r="BN54" s="306"/>
      <c r="BO54" s="306"/>
      <c r="BP54" s="306"/>
      <c r="BQ54" s="306"/>
      <c r="BR54" s="306"/>
      <c r="BS54" s="273">
        <f>'L1-Country'!DF263+'L1-Country'!DF265</f>
        <v>5411</v>
      </c>
      <c r="BT54" s="306"/>
      <c r="BU54" s="306"/>
      <c r="BV54" s="306"/>
      <c r="BW54" s="306"/>
      <c r="BX54" s="306"/>
      <c r="BY54" s="306"/>
      <c r="BZ54" s="273">
        <f>'L1-Country'!DM263+'L1-Country'!DM265</f>
        <v>5941</v>
      </c>
      <c r="CA54" s="306"/>
      <c r="CB54" s="306"/>
      <c r="CC54" s="306"/>
      <c r="CD54" s="306"/>
      <c r="CE54" s="306"/>
      <c r="CF54" s="306"/>
      <c r="CG54" s="273">
        <f>'L1-Country'!DT263+'L1-Country'!DT265</f>
        <v>6389</v>
      </c>
      <c r="CH54" s="306"/>
      <c r="CI54" s="306"/>
      <c r="CJ54" s="306"/>
      <c r="CK54" s="306"/>
      <c r="CL54" s="306"/>
      <c r="CM54" s="306"/>
      <c r="CN54" s="273">
        <f>'L1-Country'!EA263+'L1-Country'!EA265</f>
        <v>6739</v>
      </c>
      <c r="CO54" s="306"/>
      <c r="CP54" s="306"/>
      <c r="CQ54" s="306"/>
      <c r="CR54" s="306"/>
      <c r="CS54" s="306"/>
      <c r="CT54" s="306"/>
      <c r="CU54" s="273">
        <f>'L1-Country'!EH263+'L1-Country'!EH265</f>
        <v>7005</v>
      </c>
      <c r="CV54" s="306"/>
      <c r="CW54" s="306"/>
      <c r="CX54" s="306"/>
      <c r="CY54" s="306"/>
      <c r="CZ54" s="306"/>
      <c r="DA54" s="306"/>
      <c r="DB54" s="381"/>
      <c r="DC54" s="306"/>
      <c r="DD54" s="306"/>
      <c r="DE54" s="306"/>
      <c r="DF54" s="306"/>
      <c r="DG54" s="306"/>
      <c r="DH54" s="306"/>
      <c r="DI54" s="381"/>
      <c r="DJ54" s="306"/>
      <c r="DK54" s="306"/>
      <c r="DL54" s="273"/>
      <c r="DO54" s="476"/>
      <c r="DP54" s="477"/>
      <c r="DQ54" s="477"/>
      <c r="DR54" s="477"/>
      <c r="DS54" s="477"/>
      <c r="DT54" s="477"/>
      <c r="DU54" s="306"/>
    </row>
    <row r="55" spans="1:125" s="150" customFormat="1" ht="15.75" thickBot="1" x14ac:dyDescent="0.3">
      <c r="A55" s="317" t="str">
        <f t="shared" ref="A55" si="38">A45</f>
        <v>North West</v>
      </c>
      <c r="B55" s="317">
        <f t="shared" si="33"/>
        <v>7292093</v>
      </c>
      <c r="C55" s="318"/>
      <c r="D55" s="318"/>
      <c r="E55" s="318"/>
      <c r="F55" s="318"/>
      <c r="G55" s="318"/>
      <c r="H55" s="319">
        <f>'L1-Country'!AU264</f>
        <v>0</v>
      </c>
      <c r="I55" s="318"/>
      <c r="J55" s="318"/>
      <c r="K55" s="318"/>
      <c r="L55" s="318"/>
      <c r="M55" s="318"/>
      <c r="N55" s="318"/>
      <c r="O55" s="319">
        <f>'L1-Country'!BB264</f>
        <v>5</v>
      </c>
      <c r="P55" s="318"/>
      <c r="Q55" s="318"/>
      <c r="R55" s="318"/>
      <c r="S55" s="318"/>
      <c r="T55" s="318"/>
      <c r="U55" s="318"/>
      <c r="V55" s="319">
        <f>'L1-Country'!BI264</f>
        <v>41</v>
      </c>
      <c r="W55" s="318"/>
      <c r="X55" s="318"/>
      <c r="Y55" s="318"/>
      <c r="Z55" s="318"/>
      <c r="AA55" s="318"/>
      <c r="AB55" s="318"/>
      <c r="AC55" s="319">
        <f>'L1-Country'!BP264</f>
        <v>208</v>
      </c>
      <c r="AD55" s="318"/>
      <c r="AE55" s="318"/>
      <c r="AF55" s="318"/>
      <c r="AG55" s="318"/>
      <c r="AH55" s="318"/>
      <c r="AI55" s="318"/>
      <c r="AJ55" s="319">
        <f>'L1-Country'!BW264</f>
        <v>854</v>
      </c>
      <c r="AK55" s="318"/>
      <c r="AL55" s="318"/>
      <c r="AM55" s="318"/>
      <c r="AN55" s="318"/>
      <c r="AO55" s="318"/>
      <c r="AP55" s="318"/>
      <c r="AQ55" s="319">
        <f>'L1-Country'!CD264</f>
        <v>1963</v>
      </c>
      <c r="AR55" s="318"/>
      <c r="AS55" s="318"/>
      <c r="AT55" s="318"/>
      <c r="AU55" s="318"/>
      <c r="AV55" s="318"/>
      <c r="AW55" s="318"/>
      <c r="AX55" s="319">
        <f>'L1-Country'!CK264</f>
        <v>3299</v>
      </c>
      <c r="AY55" s="318"/>
      <c r="AZ55" s="318"/>
      <c r="BA55" s="318"/>
      <c r="BB55" s="318"/>
      <c r="BC55" s="318"/>
      <c r="BD55" s="318"/>
      <c r="BE55" s="319">
        <f>'L1-Country'!CR264</f>
        <v>4393</v>
      </c>
      <c r="BF55" s="318"/>
      <c r="BG55" s="318"/>
      <c r="BH55" s="318"/>
      <c r="BI55" s="318"/>
      <c r="BJ55" s="318"/>
      <c r="BK55" s="318"/>
      <c r="BL55" s="319">
        <f>'L1-Country'!CY264</f>
        <v>5166</v>
      </c>
      <c r="BM55" s="318"/>
      <c r="BN55" s="318"/>
      <c r="BO55" s="318"/>
      <c r="BP55" s="318"/>
      <c r="BQ55" s="318"/>
      <c r="BR55" s="318"/>
      <c r="BS55" s="319">
        <f>'L1-Country'!DF264</f>
        <v>5820</v>
      </c>
      <c r="BT55" s="318"/>
      <c r="BU55" s="318"/>
      <c r="BV55" s="318"/>
      <c r="BW55" s="318"/>
      <c r="BX55" s="318"/>
      <c r="BY55" s="318"/>
      <c r="BZ55" s="319">
        <f>'L1-Country'!DM264</f>
        <v>6279</v>
      </c>
      <c r="CA55" s="318"/>
      <c r="CB55" s="318"/>
      <c r="CC55" s="318"/>
      <c r="CD55" s="318"/>
      <c r="CE55" s="318"/>
      <c r="CF55" s="318"/>
      <c r="CG55" s="319">
        <f>'L1-Country'!DT264</f>
        <v>6626</v>
      </c>
      <c r="CH55" s="318"/>
      <c r="CI55" s="318"/>
      <c r="CJ55" s="318"/>
      <c r="CK55" s="318"/>
      <c r="CL55" s="318"/>
      <c r="CM55" s="318"/>
      <c r="CN55" s="319">
        <f>'L1-Country'!EA264</f>
        <v>6916</v>
      </c>
      <c r="CO55" s="318"/>
      <c r="CP55" s="318"/>
      <c r="CQ55" s="318"/>
      <c r="CR55" s="318"/>
      <c r="CS55" s="318"/>
      <c r="CT55" s="318"/>
      <c r="CU55" s="319">
        <f>'L1-Country'!EH264</f>
        <v>7117</v>
      </c>
      <c r="CV55" s="318"/>
      <c r="CW55" s="318"/>
      <c r="CX55" s="318"/>
      <c r="CY55" s="318"/>
      <c r="CZ55" s="318"/>
      <c r="DA55" s="318"/>
      <c r="DB55" s="317"/>
      <c r="DC55" s="318"/>
      <c r="DD55" s="318"/>
      <c r="DE55" s="318"/>
      <c r="DF55" s="318"/>
      <c r="DG55" s="318"/>
      <c r="DH55" s="318"/>
      <c r="DI55" s="317"/>
      <c r="DJ55" s="318"/>
      <c r="DK55" s="318"/>
      <c r="DL55" s="319"/>
      <c r="DM55" s="320"/>
      <c r="DN55" s="320"/>
      <c r="DO55" s="478"/>
      <c r="DP55" s="479"/>
      <c r="DQ55" s="479"/>
      <c r="DR55" s="479"/>
      <c r="DS55" s="479"/>
      <c r="DT55" s="479"/>
      <c r="DU55" s="318"/>
    </row>
    <row r="56" spans="1:125" ht="15.75" thickTop="1" x14ac:dyDescent="0.25"/>
  </sheetData>
  <mergeCells count="3">
    <mergeCell ref="DV20:DV24"/>
    <mergeCell ref="DV25:DV33"/>
    <mergeCell ref="DV34:DV4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90F2D-CBC0-45A9-8CA6-E48A822B4FDA}">
  <sheetPr codeName="Sheet5"/>
  <dimension ref="A1:ED255"/>
  <sheetViews>
    <sheetView zoomScaleNormal="100" workbookViewId="0">
      <pane xSplit="4" ySplit="1" topLeftCell="CW2" activePane="bottomRight" state="frozen"/>
      <selection pane="topRight" activeCell="C1" sqref="C1"/>
      <selection pane="bottomLeft" activeCell="A2" sqref="A2"/>
      <selection pane="bottomRight" activeCell="DG1" sqref="DG1"/>
    </sheetView>
  </sheetViews>
  <sheetFormatPr defaultRowHeight="15" x14ac:dyDescent="0.25"/>
  <cols>
    <col min="1" max="1" width="19.85546875" style="67" hidden="1" customWidth="1"/>
    <col min="2" max="2" width="11.140625" style="67" hidden="1" customWidth="1"/>
    <col min="3" max="3" width="23" bestFit="1" customWidth="1"/>
    <col min="4" max="4" width="34" customWidth="1"/>
    <col min="5" max="5" width="10.7109375" style="23" hidden="1" customWidth="1"/>
    <col min="6" max="100" width="5.140625" style="23" hidden="1" customWidth="1"/>
    <col min="101" max="111" width="5.140625" style="23" customWidth="1"/>
    <col min="112" max="113" width="9.140625" hidden="1" customWidth="1"/>
    <col min="114" max="114" width="8.5703125" style="181" customWidth="1"/>
    <col min="115" max="115" width="8.5703125" style="23" customWidth="1"/>
    <col min="116" max="116" width="8.5703125" style="328" customWidth="1"/>
    <col min="117" max="117" width="8.5703125" style="331" customWidth="1"/>
    <col min="118" max="118" width="8.5703125" style="23" customWidth="1"/>
    <col min="119" max="119" width="8.5703125" style="328" customWidth="1"/>
    <col min="120" max="120" width="8.5703125" style="181" customWidth="1"/>
    <col min="121" max="121" width="2.7109375" style="80" customWidth="1"/>
    <col min="122" max="122" width="12.5703125" hidden="1" customWidth="1"/>
    <col min="123" max="123" width="11" style="419" hidden="1" customWidth="1"/>
    <col min="124" max="124" width="8.5703125" style="419" hidden="1" customWidth="1"/>
    <col min="125" max="125" width="2.7109375" style="80" hidden="1" customWidth="1"/>
    <col min="126" max="126" width="42" hidden="1" customWidth="1"/>
    <col min="127" max="127" width="9.140625" hidden="1" customWidth="1"/>
    <col min="128" max="128" width="9.140625" style="385" hidden="1" customWidth="1"/>
    <col min="129" max="129" width="9.140625" hidden="1" customWidth="1"/>
    <col min="130" max="130" width="2.7109375" style="80" customWidth="1"/>
    <col min="131" max="131" width="11.85546875" hidden="1" customWidth="1"/>
    <col min="132" max="132" width="10.7109375" hidden="1" customWidth="1"/>
    <col min="133" max="133" width="10.42578125" hidden="1" customWidth="1"/>
    <col min="134" max="134" width="2.7109375" style="80" hidden="1" customWidth="1"/>
  </cols>
  <sheetData>
    <row r="1" spans="1:133" ht="60.75" customHeight="1" thickBot="1" x14ac:dyDescent="0.3">
      <c r="A1" s="28" t="s">
        <v>1975</v>
      </c>
      <c r="B1" s="28" t="s">
        <v>1758</v>
      </c>
      <c r="C1" s="26" t="s">
        <v>2305</v>
      </c>
      <c r="D1" s="26" t="s">
        <v>451</v>
      </c>
      <c r="E1" s="26" t="s">
        <v>2269</v>
      </c>
      <c r="F1" s="49">
        <v>43899</v>
      </c>
      <c r="G1" s="49">
        <v>43900</v>
      </c>
      <c r="H1" s="49">
        <v>43901</v>
      </c>
      <c r="I1" s="49">
        <v>43902</v>
      </c>
      <c r="J1" s="49">
        <v>43903</v>
      </c>
      <c r="K1" s="49">
        <v>43904</v>
      </c>
      <c r="L1" s="49">
        <v>43905</v>
      </c>
      <c r="M1" s="49">
        <v>43906</v>
      </c>
      <c r="N1" s="49">
        <v>43907</v>
      </c>
      <c r="O1" s="49">
        <v>43908</v>
      </c>
      <c r="P1" s="49">
        <v>43909</v>
      </c>
      <c r="Q1" s="49">
        <v>43910</v>
      </c>
      <c r="R1" s="49">
        <v>43911</v>
      </c>
      <c r="S1" s="49">
        <v>43912</v>
      </c>
      <c r="T1" s="49">
        <v>43913</v>
      </c>
      <c r="U1" s="49">
        <v>43914</v>
      </c>
      <c r="V1" s="49">
        <v>43915</v>
      </c>
      <c r="W1" s="49">
        <v>43916</v>
      </c>
      <c r="X1" s="49">
        <v>43917</v>
      </c>
      <c r="Y1" s="49">
        <v>43918</v>
      </c>
      <c r="Z1" s="49">
        <v>43919</v>
      </c>
      <c r="AA1" s="49">
        <v>43920</v>
      </c>
      <c r="AB1" s="49">
        <v>43921</v>
      </c>
      <c r="AC1" s="49">
        <v>43922</v>
      </c>
      <c r="AD1" s="49">
        <v>43923</v>
      </c>
      <c r="AE1" s="49">
        <v>43924</v>
      </c>
      <c r="AF1" s="49">
        <v>43925</v>
      </c>
      <c r="AG1" s="49">
        <v>43926</v>
      </c>
      <c r="AH1" s="49">
        <v>43927</v>
      </c>
      <c r="AI1" s="49">
        <v>43928</v>
      </c>
      <c r="AJ1" s="49">
        <v>43929</v>
      </c>
      <c r="AK1" s="49">
        <v>43930</v>
      </c>
      <c r="AL1" s="49">
        <v>43931</v>
      </c>
      <c r="AM1" s="49">
        <v>43932</v>
      </c>
      <c r="AN1" s="49">
        <v>43933</v>
      </c>
      <c r="AO1" s="49">
        <v>43934</v>
      </c>
      <c r="AP1" s="49">
        <v>43935</v>
      </c>
      <c r="AQ1" s="49">
        <v>43936</v>
      </c>
      <c r="AR1" s="49">
        <v>43937</v>
      </c>
      <c r="AS1" s="49">
        <v>43938</v>
      </c>
      <c r="AT1" s="49">
        <v>43939</v>
      </c>
      <c r="AU1" s="49">
        <v>43940</v>
      </c>
      <c r="AV1" s="49">
        <v>43941</v>
      </c>
      <c r="AW1" s="49">
        <v>43942</v>
      </c>
      <c r="AX1" s="49">
        <v>43943</v>
      </c>
      <c r="AY1" s="49">
        <v>43944</v>
      </c>
      <c r="AZ1" s="49">
        <v>43945</v>
      </c>
      <c r="BA1" s="49">
        <v>43946</v>
      </c>
      <c r="BB1" s="49">
        <v>43947</v>
      </c>
      <c r="BC1" s="49">
        <v>43948</v>
      </c>
      <c r="BD1" s="49">
        <v>43949</v>
      </c>
      <c r="BE1" s="49">
        <v>43950</v>
      </c>
      <c r="BF1" s="49">
        <v>43951</v>
      </c>
      <c r="BG1" s="49">
        <v>43952</v>
      </c>
      <c r="BH1" s="49">
        <v>43953</v>
      </c>
      <c r="BI1" s="49">
        <v>43954</v>
      </c>
      <c r="BJ1" s="49">
        <v>43955</v>
      </c>
      <c r="BK1" s="49">
        <v>43956</v>
      </c>
      <c r="BL1" s="49">
        <v>43957</v>
      </c>
      <c r="BM1" s="49">
        <v>43958</v>
      </c>
      <c r="BN1" s="49">
        <v>43959</v>
      </c>
      <c r="BO1" s="49">
        <v>43960</v>
      </c>
      <c r="BP1" s="49">
        <v>43961</v>
      </c>
      <c r="BQ1" s="49">
        <v>43962</v>
      </c>
      <c r="BR1" s="49">
        <v>43963</v>
      </c>
      <c r="BS1" s="49">
        <v>43964</v>
      </c>
      <c r="BT1" s="49">
        <v>43965</v>
      </c>
      <c r="BU1" s="49">
        <v>43966</v>
      </c>
      <c r="BV1" s="49">
        <v>43967</v>
      </c>
      <c r="BW1" s="49">
        <v>43968</v>
      </c>
      <c r="BX1" s="49">
        <v>43969</v>
      </c>
      <c r="BY1" s="49">
        <v>43970</v>
      </c>
      <c r="BZ1" s="49">
        <v>43971</v>
      </c>
      <c r="CA1" s="49">
        <v>43972</v>
      </c>
      <c r="CB1" s="49">
        <v>43973</v>
      </c>
      <c r="CC1" s="49">
        <v>43974</v>
      </c>
      <c r="CD1" s="49">
        <v>43975</v>
      </c>
      <c r="CE1" s="49">
        <v>43976</v>
      </c>
      <c r="CF1" s="49">
        <v>43977</v>
      </c>
      <c r="CG1" s="49">
        <v>43978</v>
      </c>
      <c r="CH1" s="49">
        <v>43979</v>
      </c>
      <c r="CI1" s="49">
        <v>43980</v>
      </c>
      <c r="CJ1" s="49">
        <v>43981</v>
      </c>
      <c r="CK1" s="49">
        <v>43982</v>
      </c>
      <c r="CL1" s="49">
        <v>43983</v>
      </c>
      <c r="CM1" s="49">
        <v>43984</v>
      </c>
      <c r="CN1" s="49">
        <v>43985</v>
      </c>
      <c r="CO1" s="49">
        <v>43986</v>
      </c>
      <c r="CP1" s="49">
        <v>43987</v>
      </c>
      <c r="CQ1" s="49">
        <v>43988</v>
      </c>
      <c r="CR1" s="49">
        <v>43989</v>
      </c>
      <c r="CS1" s="49">
        <v>43990</v>
      </c>
      <c r="CT1" s="49">
        <v>43991</v>
      </c>
      <c r="CU1" s="49">
        <v>43992</v>
      </c>
      <c r="CV1" s="49">
        <v>43993</v>
      </c>
      <c r="CW1" s="49">
        <v>43994</v>
      </c>
      <c r="CX1" s="49">
        <v>43995</v>
      </c>
      <c r="CY1" s="49">
        <v>43996</v>
      </c>
      <c r="CZ1" s="49">
        <v>43997</v>
      </c>
      <c r="DA1" s="49">
        <v>43998</v>
      </c>
      <c r="DB1" s="49">
        <v>43999</v>
      </c>
      <c r="DC1" s="49">
        <v>44000</v>
      </c>
      <c r="DD1" s="49">
        <v>44001</v>
      </c>
      <c r="DE1" s="49">
        <v>44002</v>
      </c>
      <c r="DF1" s="49">
        <v>44003</v>
      </c>
      <c r="DG1" s="49">
        <v>44004</v>
      </c>
      <c r="DH1" s="10"/>
      <c r="DI1" s="9"/>
      <c r="DJ1" s="342" t="s">
        <v>2147</v>
      </c>
      <c r="DK1" s="343" t="s">
        <v>2148</v>
      </c>
      <c r="DL1" s="344" t="s">
        <v>2149</v>
      </c>
      <c r="DM1" s="345" t="s">
        <v>2150</v>
      </c>
      <c r="DN1" s="343" t="s">
        <v>2151</v>
      </c>
      <c r="DO1" s="344" t="s">
        <v>2152</v>
      </c>
      <c r="DP1" s="342" t="s">
        <v>2146</v>
      </c>
      <c r="DR1" s="1" t="s">
        <v>181</v>
      </c>
      <c r="DS1" s="420"/>
      <c r="DT1" s="420" t="s">
        <v>2271</v>
      </c>
      <c r="DV1" s="133" t="s">
        <v>456</v>
      </c>
      <c r="DY1" s="2" t="s">
        <v>180</v>
      </c>
      <c r="EA1" s="26" t="s">
        <v>2269</v>
      </c>
      <c r="EB1" s="26" t="s">
        <v>2285</v>
      </c>
      <c r="EC1" s="448" t="s">
        <v>2286</v>
      </c>
    </row>
    <row r="2" spans="1:133" x14ac:dyDescent="0.25">
      <c r="A2" s="67" t="str">
        <f ca="1">OFFSET(Polygon!A$1,MATCH($D2,Polygon!$C:$C,0)-1,0)</f>
        <v>{"type":"Polygon","coordinates":[[[-0.4041,51.6132],[-0.4032,51.6091],[-0.4018,51.6066],[-0.4024,51.6061],[-0.4025,51.6029],[-0.4014,51.5999],[-0.4,51.5982],[-0.4003,51.5974],[-0.3976,51.597],[-0.3966,51.5952],[-0.3963,51.5934],[-0.3956,51.5921],[-0.3955,51.5902],[-0.3945,51.5904],[-0.392,51.5883],[-0.3912,51.5841],[-0.391,51.5817],[-0.3916,51.5816],[-0.3886,51.5778],[-0.3879,51.5757],[-0.3881,51.575],[-0.3857,51.5721],[-0.3865,51.5716],[-0.385,51.5699],[-0.3833,51.5672],[-0.3824,51.5647],[-0.3824,51.5629],[-0.3803,51.5607],[-0.3803,51.5591],[-0.3778,51.555],[-0.3853,51.5512],[-0.3942,51.5486],[-0.3949,51.5476],[-0.3987,51.5479],[-0.3979,51.5457],[-0.3966,51.546],[-0.3956,51.5441],[-0.3953,51.5425],[-0.3977,51.5423],[-0.4013,51.5425],[-0.4054,51.5424],[-0.4087,51.5417],[-0.4144,51.5407],[-0.416,51.5403],[-0.4194,51.5399],[-0.4182,51.5391],[-0.4194,51.5383],[-0.4176,51.5379],[-0.4177,51.5369],[-0.4153,51.5365],[-0.4137,51.5356],[-0.4135,51.5348],[-0.4118,51.5341],[-0.4094,51.534],[-0.4052,51.5332],[-0.4025,51.5329],[-0.3923,51.5314],[-0.3893,51.5308],[-0.3871,51.5296],[-0.3866,51.5304],[-0.3825,51.5296],[-0.3762,51.5288],[-0.3762,51.5249],[-0.377,51.5242],[-0.3793,51.5213],[-0.3818,51.5186],[-0.3852,51.5163],[-0.3886,51.5149],[-0.3904,51.5134],[-0.3929,51.5078],[-0.3937,51.5069],[-0.4005,51.5042],[-0.4028,51.5036],[-0.4037,51.5031],[-0.4069,51.4997],[-0.4093,51.5003],[-0.4109,51.4978],[-0.4106,51.4962],[-0.4114,51.495],[-0.4126,51.4886],[-0.414,51.4872],[-0.4162,51.4831],[-0.4168,51.4809],[-0.415,51.4772],[-0.415,51.4761],[-0.4158,51.474],[-0.4148,51.4735],[-0.413,51.4714],[-0.4113,51.4705],[-0.4112,51.4699],[-0.4224,51.4665],[-0.4336,51.4617],[-0.4357,51.4594],[-0.4366,51.4577],[-0.4347,51.4571],[-0.4384,51.4567],[-0.4415,51.4568],[-0.444,51.4533],[-0.4481,51.4536],[-0.4538,51.4549],[-0.4541,51.4555],[-0.4557,51.4552],[-0.4587,51.4563],[-0.4617,51.4573],[-0.4663,51.4578],[-0.4715,51.4582],[-0.474,51.4588],[-0.4759,51.4601],[-0.4764,51.4611],[-0.4797,51.4614],[-0.4853,51.4613],[-0.4899,51.4619],[-0.4903,51.4623],[-0.4929,51.463],[-0.4939,51.4627],[-0.4946,51.4636],[-0.4976,51.4662],[-0.5015,51.4674],[-0.5038,51.4677],[-0.5063,51.4677],[-0.5073,51.4669],[-0.5103,51.4675],[-0.5097,51.4692],[-0.5086,51.4694],[-0.5067,51.4712],[-0.5052,51.4744],[-0.5041,51.4793],[-0.5023,51.4825],[-0.4987,51.4861],[-0.4996,51.4872],[-0.4986,51.4893],[-0.4967,51.4898],[-0.4949,51.4916],[-0.4946,51.4927],[-0.4914,51.4931],[-0.49,51.4947],[-0.4887,51.496],[-0.4886,51.4968],[-0.4898,51.4989],[-0.4851,51.5027],[-0.4848,51.5037],[-0.4853,51.5047],[-0.4832,51.5066],[-0.4835,51.508],[-0.4863,51.5102],[-0.4888,51.5114],[-0.4898,51.5115],[-0.4899,51.5133],[-0.4896,51.5142],[-0.4912,51.5152],[-0.4923,51.5173],[-0.4916,51.519],[-0.4904,51.5199],[-0.4911,51.5215],[-0.4905,51.5226],[-0.4903,51.5247],[-0.4908,51.5257],[-0.4907,51.5268],[-0.4893,51.5278],[-0.489,51.5292],[-0.4899,51.5304],[-0.4902,51.5321],[-0.4912,51.5334],[-0.4905,51.5341],[-0.4933,51.5358],[-0.4955,51.5383],[-0.4934,51.5411],[-0.4918,51.5417],[-0.4921,51.5424],[-0.4908,51.545],[-0.4912,51.5462],[-0.4893,51.5464],[-0.4894,51.5472],[-0.4881,51.5475],[-0.4875,51.549],[-0.4864,51.5502],[-0.4844,51.5514],[-0.4827,51.5515],[-0.4789,51.5548],[-0.4774,51.5553],[-0.4766,51.558],[-0.4767,51.5593],[-0.4775,51.5603],[-0.4812,51.561],[-0.4808,51.5618],[-0.4828,51.5628],[-0.4824,51.5641],[-0.4832,51.5651],[-0.4826,51.5657],[-0.4848,51.5669],[-0.484,51.571],[-0.485,51.5722],[-0.4855,51.5739],[-0.484,51.5749],[-0.4881,51.5765],[-0.4895,51.5782],[-0.4886,51.5796],[-0.4896,51.5818],[-0.4911,51.5828],[-0.4947,51.5846],[-0.495,51.5865],[-0.4958,51.5881],[-0.4972,51.5893],[-0.4979,51.591],[-0.4989,51.5913],[-0.4994,51.5926],[-0.4988,51.5931],[-0.4986,51.5944],[-0.4994,51.5952],[-0.4995,51.5964],[-0.5006,51.5987],[-0.5006,51.5997],[-0.5003,51.6013],[-0.497,51.6012],[-0.4964,51.6026],[-0.4971,51.6031],[-0.4973,51.6049],[-0.4986,51.6083],[-0.4992,51.6088],[-0.4984,51.6096],[-0.499,51.6111],[-0.4961,51.6168],[-0.4955,51.6191],[-0.4968,51.6205],[-0.4993,51.6211],[-0.5002,51.6221],[-0.4998,51.6241],[-0.4984,51.6247],[-0.4978,51.6269],[-0.5002,51.6286],[-0.4994,51.6304],[-0.4972,51.6317],[-0.4942,51.6311],[-0.4937,51.6306],[-0.4916,51.6308],[-0.489,51.6276],[-0.4875,51.6266],[-0.4839,51.6248],[-0.4827,51.6245],[-0.4788,51.6226],[-0.4771,51.622],[-0.473,51.6192],[-0.4708,51.618],[-0.4692,51.6168],[-0.4626,51.6141],[-0.4572,51.6123],[-0.4556,51.6126],[-0.4498,51.6149],[-0.4483,51.6158],[-0.4465,51.6187],[-0.4454,51.6197],[-0.4434,51.6195],[-0.4406,51.6201],[-0.4382,51.6199],[-0.4328,51.6183],[-0.428,51.6176],[-0.4267,51.617],[-0.4212,51.6169],[-0.4166,51.6164],[-0.4134,51.615],[-0.4112,51.6138],[-0.4054,51.6134],[-0.4041,51.6132]]]}</v>
      </c>
      <c r="B2" s="67" t="str">
        <f ca="1">OFFSET(Polygon!B$1,MATCH($D2,Polygon!$C:$C,0)-1,0)</f>
        <v>E09000017</v>
      </c>
      <c r="C2" t="s">
        <v>143</v>
      </c>
      <c r="D2" t="s">
        <v>51</v>
      </c>
      <c r="E2" s="27">
        <v>304824</v>
      </c>
      <c r="F2" s="23">
        <v>1</v>
      </c>
      <c r="G2" s="23">
        <v>1</v>
      </c>
      <c r="H2" s="23">
        <v>3</v>
      </c>
      <c r="I2" s="23">
        <v>3</v>
      </c>
      <c r="J2" s="23">
        <v>4</v>
      </c>
      <c r="K2" s="23">
        <v>7</v>
      </c>
      <c r="L2" s="23">
        <v>10</v>
      </c>
      <c r="M2" s="23">
        <v>13</v>
      </c>
      <c r="N2" s="23">
        <v>16</v>
      </c>
      <c r="O2" s="23">
        <v>21</v>
      </c>
      <c r="P2" s="23">
        <v>29</v>
      </c>
      <c r="Q2" s="23">
        <v>34</v>
      </c>
      <c r="R2" s="23">
        <v>50</v>
      </c>
      <c r="S2" s="23">
        <v>63</v>
      </c>
      <c r="T2" s="23">
        <v>78</v>
      </c>
      <c r="U2" s="23">
        <v>85</v>
      </c>
      <c r="V2" s="23">
        <v>90</v>
      </c>
      <c r="W2" s="23">
        <v>103</v>
      </c>
      <c r="X2" s="23">
        <v>129</v>
      </c>
      <c r="Y2" s="23">
        <v>140</v>
      </c>
      <c r="Z2" s="23">
        <v>163</v>
      </c>
      <c r="AA2" s="23">
        <v>192</v>
      </c>
      <c r="AB2" s="23">
        <v>209</v>
      </c>
      <c r="AC2" s="23">
        <v>222</v>
      </c>
      <c r="AD2" s="23">
        <v>250</v>
      </c>
      <c r="AE2" s="23">
        <v>274</v>
      </c>
      <c r="AF2" s="23">
        <v>295</v>
      </c>
      <c r="AG2" s="23">
        <v>317</v>
      </c>
      <c r="AH2" s="23">
        <v>348</v>
      </c>
      <c r="AI2" s="23">
        <v>366</v>
      </c>
      <c r="AJ2" s="23">
        <v>389</v>
      </c>
      <c r="AK2" s="23">
        <v>410</v>
      </c>
      <c r="AL2" s="23">
        <v>434</v>
      </c>
      <c r="AM2" s="23">
        <v>465</v>
      </c>
      <c r="AN2" s="23">
        <v>487</v>
      </c>
      <c r="AO2" s="23">
        <v>504</v>
      </c>
      <c r="AP2" s="23">
        <v>520</v>
      </c>
      <c r="AQ2" s="23">
        <v>530</v>
      </c>
      <c r="AR2" s="23">
        <v>554</v>
      </c>
      <c r="AS2" s="23">
        <v>571</v>
      </c>
      <c r="AT2" s="23">
        <v>587</v>
      </c>
      <c r="AU2" s="23">
        <v>602</v>
      </c>
      <c r="AV2" s="23">
        <v>623</v>
      </c>
      <c r="AW2" s="23">
        <v>635</v>
      </c>
      <c r="AX2" s="23">
        <v>655</v>
      </c>
      <c r="AY2" s="23">
        <v>667</v>
      </c>
      <c r="AZ2" s="23">
        <v>680</v>
      </c>
      <c r="BA2" s="23">
        <v>694</v>
      </c>
      <c r="BB2" s="23">
        <v>698</v>
      </c>
      <c r="BC2" s="23">
        <v>701</v>
      </c>
      <c r="BD2" s="23">
        <v>707</v>
      </c>
      <c r="BE2" s="23">
        <v>711</v>
      </c>
      <c r="BF2" s="23">
        <v>717</v>
      </c>
      <c r="BG2" s="23">
        <v>722</v>
      </c>
      <c r="BH2" s="23">
        <v>726</v>
      </c>
      <c r="BI2" s="23">
        <v>729</v>
      </c>
      <c r="BJ2" s="23">
        <v>735</v>
      </c>
      <c r="BK2" s="23">
        <v>737</v>
      </c>
      <c r="BL2" s="23">
        <v>738</v>
      </c>
      <c r="BM2" s="23">
        <v>744</v>
      </c>
      <c r="BN2" s="23">
        <v>750</v>
      </c>
      <c r="BO2" s="23">
        <v>750</v>
      </c>
      <c r="BP2" s="23">
        <v>756</v>
      </c>
      <c r="BQ2" s="23">
        <v>756</v>
      </c>
      <c r="BR2" s="23">
        <v>760</v>
      </c>
      <c r="BS2" s="23">
        <v>760</v>
      </c>
      <c r="BT2" s="23">
        <v>760</v>
      </c>
      <c r="BU2" s="23">
        <v>763</v>
      </c>
      <c r="BV2" s="23">
        <v>766</v>
      </c>
      <c r="BW2" s="23">
        <v>769</v>
      </c>
      <c r="BX2" s="23">
        <v>771</v>
      </c>
      <c r="BY2" s="23">
        <v>772</v>
      </c>
      <c r="BZ2" s="23">
        <v>773</v>
      </c>
      <c r="CA2" s="23">
        <v>773</v>
      </c>
      <c r="CB2" s="23">
        <v>774</v>
      </c>
      <c r="CC2" s="23">
        <v>775</v>
      </c>
      <c r="CD2" s="23">
        <v>775</v>
      </c>
      <c r="CE2" s="23">
        <v>776</v>
      </c>
      <c r="CF2" s="23">
        <v>776</v>
      </c>
      <c r="CG2" s="23">
        <v>780</v>
      </c>
      <c r="CH2" s="23">
        <v>780</v>
      </c>
      <c r="CI2" s="23">
        <v>781</v>
      </c>
      <c r="CJ2" s="23">
        <v>782</v>
      </c>
      <c r="CK2" s="23">
        <v>782</v>
      </c>
      <c r="CL2" s="23">
        <v>782</v>
      </c>
      <c r="CM2" s="23">
        <v>784</v>
      </c>
      <c r="CN2" s="23">
        <v>785</v>
      </c>
      <c r="CO2" s="23">
        <v>785</v>
      </c>
      <c r="CP2" s="23">
        <v>786</v>
      </c>
      <c r="CQ2" s="23">
        <v>786</v>
      </c>
      <c r="CR2" s="23">
        <v>787</v>
      </c>
      <c r="CS2" s="23">
        <v>787</v>
      </c>
      <c r="CT2" s="23">
        <v>788</v>
      </c>
      <c r="CU2" s="23">
        <v>788</v>
      </c>
      <c r="CV2" s="23">
        <v>793</v>
      </c>
      <c r="CW2" s="23">
        <v>794</v>
      </c>
      <c r="CX2" s="23">
        <v>796</v>
      </c>
      <c r="CY2" s="23">
        <v>799</v>
      </c>
      <c r="CZ2" s="23">
        <v>800</v>
      </c>
      <c r="DA2" s="23">
        <v>800</v>
      </c>
      <c r="DB2" s="23">
        <v>800</v>
      </c>
      <c r="DC2" s="23">
        <v>800</v>
      </c>
      <c r="DD2" s="23">
        <v>803</v>
      </c>
      <c r="DE2" s="23">
        <v>803</v>
      </c>
      <c r="DF2" s="23">
        <v>803</v>
      </c>
      <c r="DG2" s="23">
        <v>804</v>
      </c>
      <c r="DJ2" s="346">
        <f t="shared" ref="DJ2:DJ33" ca="1" si="0">OFFSET($E2,0,COUNTA($F$1:$DI$1))-OFFSET($E2,0,COUNTA($F$1:$DI$1)-1)</f>
        <v>1</v>
      </c>
      <c r="DK2" s="25">
        <f t="shared" ref="DK2:DK33" ca="1" si="1">IFERROR($DJ2/OFFSET($E2,0,COUNTA($F$1:$DI$1)-1),"NEW")</f>
        <v>1.2453300124533001E-3</v>
      </c>
      <c r="DL2" s="325">
        <f ca="1">100000*DJ2/$E2</f>
        <v>0.32805815815027689</v>
      </c>
      <c r="DM2" s="329">
        <f t="shared" ref="DM2:DM33" ca="1" si="2">OFFSET($E2,0,COUNTA($F$1:$DI$1))-OFFSET($E2,0,COUNTA($F$1:$DI$1)-7)</f>
        <v>4</v>
      </c>
      <c r="DN2" s="25">
        <f t="shared" ref="DN2:DN33" ca="1" si="3">$DM2/OFFSET($E2,0,COUNTA($F$1:$DI$1)-7)</f>
        <v>5.0000000000000001E-3</v>
      </c>
      <c r="DO2" s="325">
        <f ca="1">100000*DM2/$E2</f>
        <v>1.3122326326011076</v>
      </c>
      <c r="DP2" s="332">
        <f t="shared" ref="DP2:DP33" ca="1" si="4">100000*OFFSET($E2,0,COUNTA($F$1:$DI$1))/$E2</f>
        <v>263.75875915282262</v>
      </c>
      <c r="DR2">
        <f t="shared" ref="DR2:DR19" si="5">VLOOKUP($D2,$DV:$DW,2,FALSE)</f>
        <v>804</v>
      </c>
      <c r="DS2" s="419">
        <f t="shared" ref="DS2:DS19" si="6">VLOOKUP($D2,$DV:$DX,3,FALSE)</f>
        <v>263.8</v>
      </c>
      <c r="DT2" s="131">
        <f ca="1">ROUND(DP2,1)-DS2</f>
        <v>0</v>
      </c>
      <c r="DV2" s="164" t="s">
        <v>0</v>
      </c>
      <c r="DW2">
        <v>506</v>
      </c>
      <c r="DX2" s="385">
        <v>238.7</v>
      </c>
      <c r="DY2">
        <f t="shared" ref="DY2:DY33" si="7">MATCH(DV2,$D:$D,0)</f>
        <v>31</v>
      </c>
      <c r="EA2">
        <f>SUMIF('L4-LTLA'!$D:$D,$D2,'L4-LTLA'!$G:$G)</f>
        <v>304824</v>
      </c>
      <c r="EB2" s="27">
        <v>304824</v>
      </c>
      <c r="EC2" s="4">
        <f>EA2-EB2</f>
        <v>0</v>
      </c>
    </row>
    <row r="3" spans="1:133" x14ac:dyDescent="0.25">
      <c r="A3" s="67" t="str">
        <f ca="1">OFFSET(Polygon!A$1,MATCH($D3,Polygon!$C:$C,0)-1,0)</f>
        <v>{"type":"Polygon","coordinates":[[[-0.2672,51.6004],[-0.2714,51.5983],[-0.2731,51.5983],[-0.277,51.5969],[-0.2765,51.5965],[-0.2833,51.5957],[-0.2856,51.5952],[-0.2877,51.5943],[-0.2904,51.5936],[-0.2891,51.5929],[-0.2857,51.5918],[-0.284,51.5902],[-0.2834,51.5889],[-0.2825,51.585],[-0.2943,51.5866],[-0.2983,51.5868],[-0.3005,51.5872],[-0.3031,51.5873],[-0.3068,51.5865],[-0.3106,51.5852],[-0.3143,51.5837],[-0.3188,51.5811],[-0.3234,51.5794],[-0.3267,51.5788],[-0.3254,51.5759],[-0.3247,51.5732],[-0.3222,51.5697],[-0.3262,51.5679],[-0.3297,51.5671],[-0.3287,51.5659],[-0.3282,51.5625],[-0.3295,51.5624],[-0.3314,51.5615],[-0.3319,51.5608],[-0.3349,51.5578],[-0.3356,51.5566],[-0.3391,51.5573],[-0.3422,51.5575],[-0.3456,51.5584],[-0.3476,51.5597],[-0.3537,51.5587],[-0.3593,51.5577],[-0.3624,51.5573],[-0.3625,51.556],[-0.3666,51.5553],[-0.3701,51.5545],[-0.3729,51.5537],[-0.3739,51.5539],[-0.3759,51.5531],[-0.3778,51.555],[-0.3803,51.5591],[-0.3803,51.5607],[-0.3824,51.5629],[-0.3824,51.5647],[-0.3833,51.5672],[-0.385,51.5699],[-0.3865,51.5716],[-0.3857,51.5721],[-0.3881,51.575],[-0.3879,51.5757],[-0.3886,51.5778],[-0.3916,51.5816],[-0.391,51.5817],[-0.3912,51.5841],[-0.392,51.5883],[-0.3945,51.5904],[-0.3955,51.5902],[-0.3956,51.5921],[-0.3963,51.5934],[-0.3966,51.5952],[-0.3976,51.597],[-0.4003,51.5974],[-0.4,51.5982],[-0.4014,51.5999],[-0.4025,51.6029],[-0.4024,51.6061],[-0.4018,51.6066],[-0.4032,51.6091],[-0.4041,51.6132],[-0.3995,51.6134],[-0.3973,51.6141],[-0.3927,51.6152],[-0.3879,51.6155],[-0.384,51.6164],[-0.3821,51.6174],[-0.3776,51.6178],[-0.3716,51.6193],[-0.3682,51.6206],[-0.3656,51.6213],[-0.3635,51.6225],[-0.3626,51.6235],[-0.3595,51.6253],[-0.3576,51.6255],[-0.3505,51.6266],[-0.3451,51.6283],[-0.3399,51.6307],[-0.3383,51.6295],[-0.3362,51.6312],[-0.3326,51.6337],[-0.33,51.6353],[-0.3257,51.637],[-0.3206,51.638],[-0.3191,51.6386],[-0.3181,51.6399],[-0.3167,51.6405],[-0.3149,51.6398],[-0.3054,51.6371],[-0.3045,51.6363],[-0.3056,51.6344],[-0.3055,51.6334],[-0.304,51.6315],[-0.3012,51.6293],[-0.2939,51.6228],[-0.2853,51.6154],[-0.2822,51.6134],[-0.2771,51.6087],[-0.276,51.608],[-0.2738,51.6057],[-0.2672,51.6004]]]}</v>
      </c>
      <c r="B3" s="67" t="str">
        <f ca="1">OFFSET(Polygon!B$1,MATCH($D3,Polygon!$C:$C,0)-1,0)</f>
        <v>E09000015</v>
      </c>
      <c r="C3" t="s">
        <v>143</v>
      </c>
      <c r="D3" t="s">
        <v>47</v>
      </c>
      <c r="E3" s="27">
        <v>250149</v>
      </c>
      <c r="F3" s="23">
        <v>1</v>
      </c>
      <c r="G3" s="23">
        <v>1</v>
      </c>
      <c r="H3" s="23">
        <v>1</v>
      </c>
      <c r="I3" s="23">
        <v>1</v>
      </c>
      <c r="J3" s="23">
        <v>2</v>
      </c>
      <c r="K3" s="23">
        <v>10</v>
      </c>
      <c r="L3" s="23">
        <v>12</v>
      </c>
      <c r="M3" s="23">
        <v>14</v>
      </c>
      <c r="N3" s="23">
        <v>15</v>
      </c>
      <c r="O3" s="23">
        <v>40</v>
      </c>
      <c r="P3" s="23">
        <v>56</v>
      </c>
      <c r="Q3" s="23">
        <v>60</v>
      </c>
      <c r="R3" s="23">
        <v>89</v>
      </c>
      <c r="S3" s="23">
        <v>103</v>
      </c>
      <c r="T3" s="23">
        <v>113</v>
      </c>
      <c r="U3" s="23">
        <v>134</v>
      </c>
      <c r="V3" s="23">
        <v>145</v>
      </c>
      <c r="W3" s="23">
        <v>167</v>
      </c>
      <c r="X3" s="23">
        <v>196</v>
      </c>
      <c r="Y3" s="23">
        <v>225</v>
      </c>
      <c r="Z3" s="23">
        <v>251</v>
      </c>
      <c r="AA3" s="23">
        <v>283</v>
      </c>
      <c r="AB3" s="23">
        <v>302</v>
      </c>
      <c r="AC3" s="23">
        <v>347</v>
      </c>
      <c r="AD3" s="23">
        <v>378</v>
      </c>
      <c r="AE3" s="23">
        <v>401</v>
      </c>
      <c r="AF3" s="23">
        <v>422</v>
      </c>
      <c r="AG3" s="23">
        <v>450</v>
      </c>
      <c r="AH3" s="23">
        <v>469</v>
      </c>
      <c r="AI3" s="23">
        <v>500</v>
      </c>
      <c r="AJ3" s="23">
        <v>530</v>
      </c>
      <c r="AK3" s="23">
        <v>549</v>
      </c>
      <c r="AL3" s="23">
        <v>574</v>
      </c>
      <c r="AM3" s="23">
        <v>610</v>
      </c>
      <c r="AN3" s="23">
        <v>633</v>
      </c>
      <c r="AO3" s="23">
        <v>658</v>
      </c>
      <c r="AP3" s="23">
        <v>666</v>
      </c>
      <c r="AQ3" s="23">
        <v>684</v>
      </c>
      <c r="AR3" s="23">
        <v>696</v>
      </c>
      <c r="AS3" s="23">
        <v>724</v>
      </c>
      <c r="AT3" s="23">
        <v>747</v>
      </c>
      <c r="AU3" s="23">
        <v>761</v>
      </c>
      <c r="AV3" s="23">
        <v>770</v>
      </c>
      <c r="AW3" s="23">
        <v>791</v>
      </c>
      <c r="AX3" s="23">
        <v>803</v>
      </c>
      <c r="AY3" s="23">
        <v>818</v>
      </c>
      <c r="AZ3" s="23">
        <v>841</v>
      </c>
      <c r="BA3" s="23">
        <v>854</v>
      </c>
      <c r="BB3" s="23">
        <v>861</v>
      </c>
      <c r="BC3" s="23">
        <v>869</v>
      </c>
      <c r="BD3" s="23">
        <v>884</v>
      </c>
      <c r="BE3" s="23">
        <v>886</v>
      </c>
      <c r="BF3" s="23">
        <v>903</v>
      </c>
      <c r="BG3" s="23">
        <v>909</v>
      </c>
      <c r="BH3" s="23">
        <v>936</v>
      </c>
      <c r="BI3" s="23">
        <v>939</v>
      </c>
      <c r="BJ3" s="23">
        <v>945</v>
      </c>
      <c r="BK3" s="23">
        <v>951</v>
      </c>
      <c r="BL3" s="23">
        <v>958</v>
      </c>
      <c r="BM3" s="23">
        <v>966</v>
      </c>
      <c r="BN3" s="23">
        <v>979</v>
      </c>
      <c r="BO3" s="23">
        <v>983</v>
      </c>
      <c r="BP3" s="23">
        <v>995</v>
      </c>
      <c r="BQ3" s="23">
        <v>995</v>
      </c>
      <c r="BR3" s="23">
        <v>1005</v>
      </c>
      <c r="BS3" s="23">
        <v>1006</v>
      </c>
      <c r="BT3" s="23">
        <v>1006</v>
      </c>
      <c r="BU3" s="23">
        <v>1009</v>
      </c>
      <c r="BV3" s="23">
        <v>1011</v>
      </c>
      <c r="BW3" s="23">
        <v>1014</v>
      </c>
      <c r="BX3" s="23">
        <v>1014</v>
      </c>
      <c r="BY3" s="23">
        <v>1016</v>
      </c>
      <c r="BZ3" s="23">
        <v>1019</v>
      </c>
      <c r="CA3" s="23">
        <v>1019</v>
      </c>
      <c r="CB3" s="23">
        <v>1023</v>
      </c>
      <c r="CC3" s="23">
        <v>1025</v>
      </c>
      <c r="CD3" s="23">
        <v>1025</v>
      </c>
      <c r="CE3" s="23">
        <v>1026</v>
      </c>
      <c r="CF3" s="23">
        <v>1026</v>
      </c>
      <c r="CG3" s="23">
        <v>1025</v>
      </c>
      <c r="CH3" s="23">
        <v>1026</v>
      </c>
      <c r="CI3" s="23">
        <v>1027</v>
      </c>
      <c r="CJ3" s="23">
        <v>1030</v>
      </c>
      <c r="CK3" s="23">
        <v>1031</v>
      </c>
      <c r="CL3" s="23">
        <v>1030</v>
      </c>
      <c r="CM3" s="23">
        <v>1032</v>
      </c>
      <c r="CN3" s="23">
        <v>1032</v>
      </c>
      <c r="CO3" s="23">
        <v>1034</v>
      </c>
      <c r="CP3" s="23">
        <v>1035</v>
      </c>
      <c r="CQ3" s="23">
        <v>1035</v>
      </c>
      <c r="CR3" s="23">
        <v>1037</v>
      </c>
      <c r="CS3" s="23">
        <v>1037</v>
      </c>
      <c r="CT3" s="23">
        <v>1040</v>
      </c>
      <c r="CU3" s="23">
        <v>1041</v>
      </c>
      <c r="CV3" s="23">
        <v>1045</v>
      </c>
      <c r="CW3" s="23">
        <v>1045</v>
      </c>
      <c r="CX3" s="23">
        <v>1046</v>
      </c>
      <c r="CY3" s="23">
        <v>1045</v>
      </c>
      <c r="CZ3" s="23">
        <v>1045</v>
      </c>
      <c r="DA3" s="23">
        <v>1045</v>
      </c>
      <c r="DB3" s="23">
        <v>1045</v>
      </c>
      <c r="DC3" s="23">
        <v>1045</v>
      </c>
      <c r="DD3" s="23">
        <v>1046</v>
      </c>
      <c r="DE3" s="23">
        <v>1046</v>
      </c>
      <c r="DF3" s="23">
        <v>1046</v>
      </c>
      <c r="DG3" s="23">
        <v>1046</v>
      </c>
      <c r="DJ3" s="181">
        <f t="shared" ca="1" si="0"/>
        <v>0</v>
      </c>
      <c r="DK3" s="25">
        <f t="shared" ca="1" si="1"/>
        <v>0</v>
      </c>
      <c r="DL3" s="325">
        <f t="shared" ref="DL3:DL66" ca="1" si="8">100000*DJ3/$E3</f>
        <v>0</v>
      </c>
      <c r="DM3" s="329">
        <f t="shared" ca="1" si="2"/>
        <v>1</v>
      </c>
      <c r="DN3" s="25">
        <f t="shared" ca="1" si="3"/>
        <v>9.5693779904306223E-4</v>
      </c>
      <c r="DO3" s="325">
        <f t="shared" ref="DO3:DO66" ca="1" si="9">100000*DM3/$E3</f>
        <v>0.39976174200176695</v>
      </c>
      <c r="DP3" s="332">
        <f t="shared" ca="1" si="4"/>
        <v>418.15078213384822</v>
      </c>
      <c r="DR3">
        <f t="shared" si="5"/>
        <v>1046</v>
      </c>
      <c r="DS3" s="419">
        <f t="shared" si="6"/>
        <v>418.2</v>
      </c>
      <c r="DT3" s="131">
        <f t="shared" ref="DT3:DT66" ca="1" si="10">ROUND(DP3,1)-DS3</f>
        <v>0</v>
      </c>
      <c r="DV3" s="164" t="s">
        <v>1</v>
      </c>
      <c r="DW3" s="4">
        <v>1316</v>
      </c>
      <c r="DX3" s="4">
        <v>335.6</v>
      </c>
      <c r="DY3" s="67">
        <f t="shared" si="7"/>
        <v>10</v>
      </c>
      <c r="EA3">
        <f>SUMIF('L4-LTLA'!$D:$D,$D3,'L4-LTLA'!$G:$G)</f>
        <v>250149</v>
      </c>
      <c r="EB3" s="27">
        <v>250149</v>
      </c>
      <c r="EC3" s="4">
        <f t="shared" ref="EC3:EC66" si="11">EA3-EB3</f>
        <v>0</v>
      </c>
    </row>
    <row r="4" spans="1:133" x14ac:dyDescent="0.25">
      <c r="A4" s="67" t="str">
        <f ca="1">OFFSET(Polygon!A$1,MATCH($D4,Polygon!$C:$C,0)-1,0)</f>
        <v>{"type":"Polygon","coordinates":[[[-0.3356,51.5566],[-0.328,51.5553],[-0.3261,51.5547],[-0.3177,51.5515],[-0.3126,51.5492],[-0.3112,51.5474],[-0.3098,51.547],[-0.3077,51.5459],[-0.3089,51.5452],[-0.308,51.5444],[-0.3086,51.5432],[-0.3063,51.5411],[-0.3047,51.5399],[-0.306,51.5394],[-0.3059,51.5367],[-0.3064,51.5338],[-0.3075,51.5331],[-0.3027,51.532],[-0.2996,51.5333],[-0.2969,51.5351],[-0.2935,51.5349],[-0.2887,51.5361],[-0.2851,51.5374],[-0.2825,51.5387],[-0.2781,51.5349],[-0.2789,51.5333],[-0.281,51.5326],[-0.2815,51.5332],[-0.2835,51.5328],[-0.284,51.5335],[-0.2894,51.5317],[-0.2858,51.5292],[-0.2806,51.5285],[-0.2772,51.5292],[-0.2706,51.53],[-0.2688,51.53],[-0.2666,51.5305],[-0.2604,51.5345],[-0.2578,51.5353],[-0.2565,51.5349],[-0.256,51.534],[-0.2508,51.5342],[-0.2477,51.5336],[-0.2463,51.5328],[-0.247,51.5318],[-0.2463,51.531],[-0.2477,51.5303],[-0.2505,51.5283],[-0.2503,51.5272],[-0.2525,51.5251],[-0.2526,51.5244],[-0.2519,51.5222],[-0.2503,51.5202],[-0.2507,51.5193],[-0.2498,51.5158],[-0.249,51.5139],[-0.2467,51.5112],[-0.2461,51.51],[-0.2451,51.5067],[-0.2465,51.5067],[-0.2457,51.5046],[-0.248,51.5044],[-0.2512,51.5046],[-0.2538,51.5046],[-0.2545,51.5039],[-0.2534,51.5029],[-0.2531,51.5014],[-0.2528,51.4999],[-0.2555,51.4963],[-0.2554,51.4949],[-0.2575,51.4949],[-0.2677,51.4939],[-0.2694,51.4941],[-0.2716,51.4949],[-0.2733,51.4968],[-0.2767,51.4985],[-0.2784,51.5],[-0.2797,51.5019],[-0.2808,51.5029],[-0.2832,51.5016],[-0.2857,51.5008],[-0.2887,51.5008],[-0.2921,51.5015],[-0.2941,51.5016],[-0.3007,51.4993],[-0.2999,51.4978],[-0.2976,51.4949],[-0.3011,51.4944],[-0.3014,51.4952],[-0.3059,51.4962],[-0.3054,51.4945],[-0.3084,51.4936],[-0.3119,51.492],[-0.3157,51.4953],[-0.3158,51.4959],[-0.3192,51.4942],[-0.3234,51.4959],[-0.3248,51.496],[-0.3262,51.495],[-0.3274,51.496],[-0.33,51.4951],[-0.3318,51.4957],[-0.3347,51.4962],[-0.3386,51.4962],[-0.3421,51.496],[-0.3473,51.4979],[-0.3498,51.499],[-0.351,51.4991],[-0.3585,51.4976],[-0.3596,51.497],[-0.363,51.4959],[-0.3637,51.4947],[-0.3654,51.4933],[-0.3684,51.4923],[-0.3679,51.4918],[-0.3712,51.4907],[-0.3724,51.491],[-0.3738,51.4919],[-0.3758,51.4954],[-0.3779,51.4954],[-0.3779,51.4966],[-0.3818,51.4952],[-0.3848,51.4947],[-0.3871,51.4947],[-0.3923,51.4959],[-0.3979,51.4974],[-0.4069,51.4997],[-0.4037,51.5031],[-0.4028,51.5036],[-0.4005,51.5042],[-0.3937,51.5069],[-0.3929,51.5078],[-0.3904,51.5134],[-0.3886,51.5149],[-0.3852,51.5163],[-0.3818,51.5186],[-0.3793,51.5213],[-0.377,51.5242],[-0.3762,51.5249],[-0.3762,51.5288],[-0.3825,51.5296],[-0.3866,51.5304],[-0.3871,51.5296],[-0.3893,51.5308],[-0.3923,51.5314],[-0.4025,51.5329],[-0.4052,51.5332],[-0.4094,51.534],[-0.4118,51.5341],[-0.4135,51.5348],[-0.4137,51.5356],[-0.4153,51.5365],[-0.4177,51.5369],[-0.4176,51.5379],[-0.4194,51.5383],[-0.4182,51.5391],[-0.4194,51.5399],[-0.416,51.5403],[-0.4144,51.5407],[-0.4087,51.5417],[-0.4054,51.5424],[-0.4013,51.5425],[-0.3977,51.5423],[-0.3953,51.5425],[-0.3956,51.5441],[-0.3966,51.546],[-0.3979,51.5457],[-0.3987,51.5479],[-0.3949,51.5476],[-0.3942,51.5486],[-0.3853,51.5512],[-0.3778,51.555],[-0.3759,51.5531],[-0.3739,51.5539],[-0.3729,51.5537],[-0.3701,51.5545],[-0.3666,51.5553],[-0.3625,51.556],[-0.3624,51.5573],[-0.3593,51.5577],[-0.3537,51.5587],[-0.3476,51.5597],[-0.3456,51.5584],[-0.3422,51.5575],[-0.3391,51.5573],[-0.3356,51.5566]]]}</v>
      </c>
      <c r="B4" s="67" t="str">
        <f ca="1">OFFSET(Polygon!B$1,MATCH($D4,Polygon!$C:$C,0)-1,0)</f>
        <v>E09000009</v>
      </c>
      <c r="C4" t="s">
        <v>143</v>
      </c>
      <c r="D4" t="s">
        <v>35</v>
      </c>
      <c r="E4" s="27">
        <v>341982</v>
      </c>
      <c r="F4" s="23">
        <v>5</v>
      </c>
      <c r="G4" s="23">
        <v>5</v>
      </c>
      <c r="H4" s="23">
        <v>5</v>
      </c>
      <c r="I4" s="23">
        <v>5</v>
      </c>
      <c r="J4" s="23">
        <v>8</v>
      </c>
      <c r="K4" s="23">
        <v>18</v>
      </c>
      <c r="L4" s="23">
        <v>20</v>
      </c>
      <c r="M4" s="23">
        <v>18</v>
      </c>
      <c r="N4" s="23">
        <v>21</v>
      </c>
      <c r="O4" s="23">
        <v>42</v>
      </c>
      <c r="P4" s="23">
        <v>53</v>
      </c>
      <c r="Q4" s="23">
        <v>54</v>
      </c>
      <c r="R4" s="23">
        <v>80</v>
      </c>
      <c r="S4" s="23">
        <v>97</v>
      </c>
      <c r="T4" s="23">
        <v>106</v>
      </c>
      <c r="U4" s="23">
        <v>123</v>
      </c>
      <c r="V4" s="23">
        <v>136</v>
      </c>
      <c r="W4" s="23">
        <v>165</v>
      </c>
      <c r="X4" s="23">
        <v>209</v>
      </c>
      <c r="Y4" s="23">
        <v>241</v>
      </c>
      <c r="Z4" s="23">
        <v>265</v>
      </c>
      <c r="AA4" s="23">
        <v>304</v>
      </c>
      <c r="AB4" s="23">
        <v>317</v>
      </c>
      <c r="AC4" s="23">
        <v>350</v>
      </c>
      <c r="AD4" s="23">
        <v>385</v>
      </c>
      <c r="AE4" s="23">
        <v>414</v>
      </c>
      <c r="AF4" s="23">
        <v>445</v>
      </c>
      <c r="AG4" s="23">
        <v>489</v>
      </c>
      <c r="AH4" s="23">
        <v>503</v>
      </c>
      <c r="AI4" s="23">
        <v>533</v>
      </c>
      <c r="AJ4" s="23">
        <v>553</v>
      </c>
      <c r="AK4" s="23">
        <v>589</v>
      </c>
      <c r="AL4" s="23">
        <v>624</v>
      </c>
      <c r="AM4" s="23">
        <v>660</v>
      </c>
      <c r="AN4" s="23">
        <v>689</v>
      </c>
      <c r="AO4" s="23">
        <v>730</v>
      </c>
      <c r="AP4" s="23">
        <v>750</v>
      </c>
      <c r="AQ4" s="23">
        <v>772</v>
      </c>
      <c r="AR4" s="23">
        <v>802</v>
      </c>
      <c r="AS4" s="23">
        <v>831</v>
      </c>
      <c r="AT4" s="23">
        <v>893</v>
      </c>
      <c r="AU4" s="23">
        <v>906</v>
      </c>
      <c r="AV4" s="23">
        <v>919</v>
      </c>
      <c r="AW4" s="23">
        <v>932</v>
      </c>
      <c r="AX4" s="23">
        <v>953</v>
      </c>
      <c r="AY4" s="23">
        <v>973</v>
      </c>
      <c r="AZ4" s="23">
        <v>988</v>
      </c>
      <c r="BA4" s="23">
        <v>993</v>
      </c>
      <c r="BB4" s="23">
        <v>1005</v>
      </c>
      <c r="BC4" s="23">
        <v>1014</v>
      </c>
      <c r="BD4" s="23">
        <v>1025</v>
      </c>
      <c r="BE4" s="23">
        <v>1030</v>
      </c>
      <c r="BF4" s="23">
        <v>1044</v>
      </c>
      <c r="BG4" s="23">
        <v>1052</v>
      </c>
      <c r="BH4" s="23">
        <v>1066</v>
      </c>
      <c r="BI4" s="23">
        <v>1070</v>
      </c>
      <c r="BJ4" s="23">
        <v>1080</v>
      </c>
      <c r="BK4" s="23">
        <v>1102</v>
      </c>
      <c r="BL4" s="23">
        <v>1105</v>
      </c>
      <c r="BM4" s="23">
        <v>1108</v>
      </c>
      <c r="BN4" s="23">
        <v>1114</v>
      </c>
      <c r="BO4" s="23">
        <v>1123</v>
      </c>
      <c r="BP4" s="23">
        <v>1136</v>
      </c>
      <c r="BQ4" s="23">
        <v>1137</v>
      </c>
      <c r="BR4" s="23">
        <v>1142</v>
      </c>
      <c r="BS4" s="23">
        <v>1142</v>
      </c>
      <c r="BT4" s="23">
        <v>1148</v>
      </c>
      <c r="BU4" s="23">
        <v>1162</v>
      </c>
      <c r="BV4" s="23">
        <v>1171</v>
      </c>
      <c r="BW4" s="23">
        <v>1181</v>
      </c>
      <c r="BX4" s="23">
        <v>1182</v>
      </c>
      <c r="BY4" s="23">
        <v>1182</v>
      </c>
      <c r="BZ4" s="23">
        <v>1184</v>
      </c>
      <c r="CA4" s="23">
        <v>1186</v>
      </c>
      <c r="CB4" s="23">
        <v>1190</v>
      </c>
      <c r="CC4" s="23">
        <v>1191</v>
      </c>
      <c r="CD4" s="23">
        <v>1192</v>
      </c>
      <c r="CE4" s="23">
        <v>1193</v>
      </c>
      <c r="CF4" s="23">
        <v>1194</v>
      </c>
      <c r="CG4" s="23">
        <v>1192</v>
      </c>
      <c r="CH4" s="23">
        <v>1192</v>
      </c>
      <c r="CI4" s="23">
        <v>1197</v>
      </c>
      <c r="CJ4" s="23">
        <v>1197</v>
      </c>
      <c r="CK4" s="23">
        <v>1202</v>
      </c>
      <c r="CL4" s="23">
        <v>1202</v>
      </c>
      <c r="CM4" s="23">
        <v>1203</v>
      </c>
      <c r="CN4" s="23">
        <v>1204</v>
      </c>
      <c r="CO4" s="23">
        <v>1207</v>
      </c>
      <c r="CP4" s="23">
        <v>1208</v>
      </c>
      <c r="CQ4" s="23">
        <v>1210</v>
      </c>
      <c r="CR4" s="23">
        <v>1211</v>
      </c>
      <c r="CS4" s="23">
        <v>1211</v>
      </c>
      <c r="CT4" s="23">
        <v>1213</v>
      </c>
      <c r="CU4" s="23">
        <v>1212</v>
      </c>
      <c r="CV4" s="23">
        <v>1217</v>
      </c>
      <c r="CW4" s="23">
        <v>1217</v>
      </c>
      <c r="CX4" s="23">
        <v>1219</v>
      </c>
      <c r="CY4" s="23">
        <v>1221</v>
      </c>
      <c r="CZ4" s="23">
        <v>1221</v>
      </c>
      <c r="DA4" s="23">
        <v>1223</v>
      </c>
      <c r="DB4" s="23">
        <v>1222</v>
      </c>
      <c r="DC4" s="23">
        <v>1223</v>
      </c>
      <c r="DD4" s="23">
        <v>1222</v>
      </c>
      <c r="DE4" s="23">
        <v>1224</v>
      </c>
      <c r="DF4" s="23">
        <v>1225</v>
      </c>
      <c r="DG4" s="23">
        <v>1228</v>
      </c>
      <c r="DJ4" s="181">
        <f t="shared" ca="1" si="0"/>
        <v>3</v>
      </c>
      <c r="DK4" s="25">
        <f t="shared" ca="1" si="1"/>
        <v>2.4489795918367346E-3</v>
      </c>
      <c r="DL4" s="325">
        <f t="shared" ca="1" si="8"/>
        <v>0.87723915293787391</v>
      </c>
      <c r="DM4" s="329">
        <f t="shared" ca="1" si="2"/>
        <v>7</v>
      </c>
      <c r="DN4" s="25">
        <f t="shared" ca="1" si="3"/>
        <v>5.7330057330057327E-3</v>
      </c>
      <c r="DO4" s="325">
        <f t="shared" ca="1" si="9"/>
        <v>2.0468913568550393</v>
      </c>
      <c r="DP4" s="332">
        <f t="shared" ca="1" si="4"/>
        <v>359.08322660256971</v>
      </c>
      <c r="DR4">
        <f t="shared" si="5"/>
        <v>1228</v>
      </c>
      <c r="DS4" s="419">
        <f t="shared" si="6"/>
        <v>359.1</v>
      </c>
      <c r="DT4" s="131">
        <f t="shared" ca="1" si="10"/>
        <v>0</v>
      </c>
      <c r="DV4" s="164" t="s">
        <v>2</v>
      </c>
      <c r="DW4" s="4">
        <v>1071</v>
      </c>
      <c r="DX4" s="385">
        <v>436.8</v>
      </c>
      <c r="DY4" s="67">
        <f t="shared" si="7"/>
        <v>123</v>
      </c>
      <c r="EA4">
        <f>SUMIF('L4-LTLA'!$D:$D,$D4,'L4-LTLA'!$G:$G)</f>
        <v>341982</v>
      </c>
      <c r="EB4" s="27">
        <v>341982</v>
      </c>
      <c r="EC4" s="4">
        <f t="shared" si="11"/>
        <v>0</v>
      </c>
    </row>
    <row r="5" spans="1:133" x14ac:dyDescent="0.25">
      <c r="A5" s="67" t="str">
        <f ca="1">OFFSET(Polygon!A$1,MATCH($D5,Polygon!$C:$C,0)-1,0)</f>
        <v>{"type":"MultiPolygon","coordinates":[[[[-0.2531,51.5014],[-0.251,51.4995],[-0.2492,51.4969],[-0.2453,51.4984],[-0.2446,51.4968],[-0.2454,51.4927],[-0.2456,51.4902],[-0.2446,51.4887],[-0.2477,51.4873],[-0.2496,51.4857],[-0.2515,51.4819],[-0.2513,51.4789],[-0.2516,51.4774],[-0.2525,51.4754],[-0.2535,51.474],[-0.2552,51.4726],[-0.2567,51.472],[-0.2597,51.4714],[-0.2624,51.4713],[-0.2646,51.4716],[-0.2665,51.4722],[-0.269,51.4734],[-0.2717,51.4755],[-0.2737,51.4778],[-0.2758,51.482],[-0.2771,51.4835],[-0.2803,51.4856],[-0.2818,51.4863],[-0.287,51.4877],[-0.2928,51.4875],[-0.2955,51.4866],[-0.299,51.4853],[-0.3002,51.4842],[-0.2998,51.4833],[-0.3008,51.4818],[-0.3036,51.4799],[-0.3054,51.4782],[-0.307,51.4763],[-0.3123,51.4737],[-0.3173,51.4721],[-0.3208,51.471],[-0.3216,51.4704],[-0.3223,51.4689],[-0.3217,51.4654],[-0.3235,51.4654],[-0.3249,51.4643],[-0.3267,51.4617],[-0.3267,51.46],[-0.3256,51.4583],[-0.3269,51.457],[-0.3282,51.4579],[-0.3304,51.4579],[-0.3314,51.4573],[-0.333,51.4554],[-0.3363,51.4557],[-0.3376,51.4548],[-0.3406,51.4573],[-0.3401,51.4592],[-0.3417,51.459],[-0.3427,51.4581],[-0.3453,51.4579],[-0.3456,51.4574],[-0.3487,51.4568],[-0.3528,51.4569],[-0.3535,51.4582],[-0.3572,51.4584],[-0.3598,51.4582],[-0.3624,51.4577],[-0.3651,51.4578],[-0.3678,51.4574],[-0.3685,51.4569],[-0.3725,51.4572],[-0.373,51.4575],[-0.3753,51.4562],[-0.3838,51.4495],[-0.3846,51.4499],[-0.3878,51.4494],[-0.3863,51.4481],[-0.3863,51.4467],[-0.3829,51.445],[-0.3796,51.4443],[-0.3791,51.4428],[-0.3776,51.4424],[-0.3764,51.443],[-0.3737,51.4431],[-0.3729,51.4436],[-0.3712,51.4433],[-0.3694,51.4424],[-0.3669,51.4416],[-0.3779,51.4368],[-0.3779,51.4363],[-0.3761,51.4355],[-0.3779,51.4349],[-0.3833,51.4321],[-0.3868,51.4297],[-0.388,51.4286],[-0.3881,51.4279],[-0.3856,51.4244],[-0.3841,51.4227],[-0.3854,51.4207],[-0.3911,51.4232],[-0.3914,51.4223],[-0.3938,51.4231],[-0.3959,51.4234],[-0.3995,51.4235],[-0.402,51.4233],[-0.4054,51.4225],[-0.4085,51.4238],[-0.409,51.4255],[-0.4109,51.4273],[-0.4131,51.4279],[-0.4125,51.4288],[-0.4144,51.4293],[-0.4138,51.4301],[-0.4179,51.431],[-0.4191,51.4324],[-0.4212,51.4322],[-0.4242,51.431],[-0.4275,51.4308],[-0.4279,51.4293],[-0.4296,51.4288],[-0.4329,51.429],[-0.44,51.4306],[-0.4401,51.4328],[-0.4398,51.4346],[-0.4477,51.435],[-0.4463,51.44],[-0.451,51.439],[-0.4565,51.4381],[-0.4554,51.442],[-0.4575,51.443],[-0.4573,51.4453],[-0.4579,51.4492],[-0.4615,51.449],[-0.4613,51.4524],[-0.4593,51.4527],[-0.4587,51.4563],[-0.4557,51.4552],[-0.4541,51.4555],[-0.4538,51.4549],[-0.4481,51.4536],[-0.444,51.4533],[-0.4415,51.4568],[-0.4384,51.4567],[-0.4347,51.4571],[-0.4366,51.4577],[-0.4357,51.4594],[-0.4336,51.4617],[-0.4224,51.4665],[-0.4112,51.4699],[-0.4113,51.4705],[-0.413,51.4714],[-0.4148,51.4735],[-0.4158,51.474],[-0.415,51.4761],[-0.415,51.4772],[-0.4168,51.4809],[-0.4162,51.4831],[-0.414,51.4872],[-0.4126,51.4886],[-0.4114,51.495],[-0.4106,51.4962],[-0.4109,51.4978],[-0.4093,51.5003],[-0.4069,51.4997],[-0.3979,51.4974],[-0.3923,51.4959],[-0.3871,51.4947],[-0.3848,51.4947],[-0.3818,51.4952],[-0.3779,51.4966],[-0.3779,51.4954],[-0.3758,51.4954],[-0.3738,51.4919],[-0.3724,51.491],[-0.3712,51.4907],[-0.3679,51.4918],[-0.3684,51.4923],[-0.3654,51.4933],[-0.3637,51.4947],[-0.363,51.4959],[-0.3596,51.497],[-0.3585,51.4976],[-0.351,51.4991],[-0.3498,51.499],[-0.3473,51.4979],[-0.3421,51.496],[-0.3386,51.4962],[-0.3347,51.4962],[-0.3318,51.4957],[-0.33,51.4951],[-0.3274,51.496],[-0.3262,51.495],[-0.3248,51.496],[-0.3234,51.4959],[-0.3192,51.4942],[-0.3158,51.4959],[-0.3157,51.4953],[-0.3119,51.492],[-0.3084,51.4936],[-0.3054,51.4945],[-0.3059,51.4962],[-0.3014,51.4952],[-0.3011,51.4944],[-0.2976,51.4949],[-0.2999,51.4978],[-0.3007,51.4993],[-0.2941,51.5016],[-0.2921,51.5015],[-0.2887,51.5008],[-0.2857,51.5008],[-0.2832,51.5016],[-0.2808,51.5029],[-0.2797,51.5019],[-0.2784,51.5],[-0.2767,51.4985],[-0.2733,51.4968],[-0.2716,51.4949],[-0.2694,51.4941],[-0.2677,51.4939],[-0.2575,51.4949],[-0.2554,51.4949],[-0.2555,51.4963],[-0.2528,51.4999],[-0.2531,51.5014]]],[[[-0.3197,51.4707],[-0.3196,51.4705],[-0.3207,51.4664],[-0.3213,51.4662],[-0.3213,51.4695],[-0.3197,51.4707]]]]}</v>
      </c>
      <c r="B5" s="67" t="str">
        <f ca="1">OFFSET(Polygon!B$1,MATCH($D5,Polygon!$C:$C,0)-1,0)</f>
        <v>E09000018</v>
      </c>
      <c r="C5" t="s">
        <v>143</v>
      </c>
      <c r="D5" t="s">
        <v>52</v>
      </c>
      <c r="E5" s="27">
        <v>270782</v>
      </c>
      <c r="F5" s="23">
        <v>3</v>
      </c>
      <c r="G5" s="23">
        <v>5</v>
      </c>
      <c r="H5" s="23">
        <v>5</v>
      </c>
      <c r="I5" s="23">
        <v>5</v>
      </c>
      <c r="J5" s="23">
        <v>5</v>
      </c>
      <c r="K5" s="23">
        <v>10</v>
      </c>
      <c r="L5" s="23">
        <v>10</v>
      </c>
      <c r="M5" s="23">
        <v>12</v>
      </c>
      <c r="N5" s="23">
        <v>15</v>
      </c>
      <c r="O5" s="23">
        <v>24</v>
      </c>
      <c r="P5" s="23">
        <v>29</v>
      </c>
      <c r="Q5" s="23">
        <v>38</v>
      </c>
      <c r="R5" s="23">
        <v>52</v>
      </c>
      <c r="S5" s="23">
        <v>64</v>
      </c>
      <c r="T5" s="23">
        <v>73</v>
      </c>
      <c r="U5" s="23">
        <v>82</v>
      </c>
      <c r="V5" s="23">
        <v>90</v>
      </c>
      <c r="W5" s="23">
        <v>112</v>
      </c>
      <c r="X5" s="23">
        <v>126</v>
      </c>
      <c r="Y5" s="23">
        <v>139</v>
      </c>
      <c r="Z5" s="23">
        <v>152</v>
      </c>
      <c r="AA5" s="23">
        <v>184</v>
      </c>
      <c r="AB5" s="23">
        <v>195</v>
      </c>
      <c r="AC5" s="23">
        <v>214</v>
      </c>
      <c r="AD5" s="23">
        <v>234</v>
      </c>
      <c r="AE5" s="23">
        <v>253</v>
      </c>
      <c r="AF5" s="23">
        <v>285</v>
      </c>
      <c r="AG5" s="23">
        <v>323</v>
      </c>
      <c r="AH5" s="23">
        <v>338</v>
      </c>
      <c r="AI5" s="23">
        <v>361</v>
      </c>
      <c r="AJ5" s="23">
        <v>380</v>
      </c>
      <c r="AK5" s="23">
        <v>396</v>
      </c>
      <c r="AL5" s="23">
        <v>416</v>
      </c>
      <c r="AM5" s="23">
        <v>439</v>
      </c>
      <c r="AN5" s="23">
        <v>460</v>
      </c>
      <c r="AO5" s="23">
        <v>477</v>
      </c>
      <c r="AP5" s="23">
        <v>485</v>
      </c>
      <c r="AQ5" s="23">
        <v>495</v>
      </c>
      <c r="AR5" s="23">
        <v>509</v>
      </c>
      <c r="AS5" s="23">
        <v>530</v>
      </c>
      <c r="AT5" s="23">
        <v>546</v>
      </c>
      <c r="AU5" s="23">
        <v>557</v>
      </c>
      <c r="AV5" s="23">
        <v>567</v>
      </c>
      <c r="AW5" s="23">
        <v>584</v>
      </c>
      <c r="AX5" s="23">
        <v>593</v>
      </c>
      <c r="AY5" s="23">
        <v>601</v>
      </c>
      <c r="AZ5" s="23">
        <v>613</v>
      </c>
      <c r="BA5" s="23">
        <v>615</v>
      </c>
      <c r="BB5" s="23">
        <v>620</v>
      </c>
      <c r="BC5" s="23">
        <v>626</v>
      </c>
      <c r="BD5" s="23">
        <v>632</v>
      </c>
      <c r="BE5" s="23">
        <v>635</v>
      </c>
      <c r="BF5" s="23">
        <v>637</v>
      </c>
      <c r="BG5" s="23">
        <v>645</v>
      </c>
      <c r="BH5" s="23">
        <v>653</v>
      </c>
      <c r="BI5" s="23">
        <v>655</v>
      </c>
      <c r="BJ5" s="23">
        <v>663</v>
      </c>
      <c r="BK5" s="23">
        <v>676</v>
      </c>
      <c r="BL5" s="23">
        <v>680</v>
      </c>
      <c r="BM5" s="23">
        <v>690</v>
      </c>
      <c r="BN5" s="23">
        <v>694</v>
      </c>
      <c r="BO5" s="23">
        <v>695</v>
      </c>
      <c r="BP5" s="23">
        <v>703</v>
      </c>
      <c r="BQ5" s="23">
        <v>704</v>
      </c>
      <c r="BR5" s="23">
        <v>706</v>
      </c>
      <c r="BS5" s="23">
        <v>707</v>
      </c>
      <c r="BT5" s="23">
        <v>707</v>
      </c>
      <c r="BU5" s="23">
        <v>710</v>
      </c>
      <c r="BV5" s="23">
        <v>715</v>
      </c>
      <c r="BW5" s="23">
        <v>716</v>
      </c>
      <c r="BX5" s="23">
        <v>717</v>
      </c>
      <c r="BY5" s="23">
        <v>719</v>
      </c>
      <c r="BZ5" s="23">
        <v>720</v>
      </c>
      <c r="CA5" s="23">
        <v>724</v>
      </c>
      <c r="CB5" s="23">
        <v>725</v>
      </c>
      <c r="CC5" s="23">
        <v>725</v>
      </c>
      <c r="CD5" s="23">
        <v>726</v>
      </c>
      <c r="CE5" s="23">
        <v>727</v>
      </c>
      <c r="CF5" s="23">
        <v>728</v>
      </c>
      <c r="CG5" s="23">
        <v>728</v>
      </c>
      <c r="CH5" s="23">
        <v>729</v>
      </c>
      <c r="CI5" s="23">
        <v>730</v>
      </c>
      <c r="CJ5" s="23">
        <v>731</v>
      </c>
      <c r="CK5" s="23">
        <v>731</v>
      </c>
      <c r="CL5" s="23">
        <v>731</v>
      </c>
      <c r="CM5" s="23">
        <v>731</v>
      </c>
      <c r="CN5" s="23">
        <v>730</v>
      </c>
      <c r="CO5" s="23">
        <v>732</v>
      </c>
      <c r="CP5" s="23">
        <v>734</v>
      </c>
      <c r="CQ5" s="23">
        <v>738</v>
      </c>
      <c r="CR5" s="23">
        <v>740</v>
      </c>
      <c r="CS5" s="23">
        <v>741</v>
      </c>
      <c r="CT5" s="23">
        <v>745</v>
      </c>
      <c r="CU5" s="23">
        <v>747</v>
      </c>
      <c r="CV5" s="23">
        <v>753</v>
      </c>
      <c r="CW5" s="23">
        <v>757</v>
      </c>
      <c r="CX5" s="23">
        <v>759</v>
      </c>
      <c r="CY5" s="23">
        <v>759</v>
      </c>
      <c r="CZ5" s="23">
        <v>760</v>
      </c>
      <c r="DA5" s="23">
        <v>761</v>
      </c>
      <c r="DB5" s="23">
        <v>761</v>
      </c>
      <c r="DC5" s="23">
        <v>762</v>
      </c>
      <c r="DD5" s="23">
        <v>762</v>
      </c>
      <c r="DE5" s="23">
        <v>765</v>
      </c>
      <c r="DF5" s="23">
        <v>766</v>
      </c>
      <c r="DG5" s="23">
        <v>769</v>
      </c>
      <c r="DJ5" s="181">
        <f t="shared" ca="1" si="0"/>
        <v>3</v>
      </c>
      <c r="DK5" s="25">
        <f t="shared" ca="1" si="1"/>
        <v>3.9164490861618795E-3</v>
      </c>
      <c r="DL5" s="325">
        <f t="shared" ca="1" si="8"/>
        <v>1.1079022977893656</v>
      </c>
      <c r="DM5" s="329">
        <f t="shared" ca="1" si="2"/>
        <v>9</v>
      </c>
      <c r="DN5" s="25">
        <f t="shared" ca="1" si="3"/>
        <v>1.1842105263157895E-2</v>
      </c>
      <c r="DO5" s="325">
        <f t="shared" ca="1" si="9"/>
        <v>3.3237068933680969</v>
      </c>
      <c r="DP5" s="332">
        <f t="shared" ca="1" si="4"/>
        <v>283.99228900000736</v>
      </c>
      <c r="DR5">
        <f t="shared" si="5"/>
        <v>769</v>
      </c>
      <c r="DS5" s="419">
        <f t="shared" si="6"/>
        <v>284</v>
      </c>
      <c r="DT5" s="131">
        <f t="shared" ca="1" si="10"/>
        <v>0</v>
      </c>
      <c r="DV5" s="164" t="s">
        <v>3</v>
      </c>
      <c r="DW5">
        <v>237</v>
      </c>
      <c r="DX5" s="385">
        <v>123.4</v>
      </c>
      <c r="DY5" s="67">
        <f t="shared" si="7"/>
        <v>61</v>
      </c>
      <c r="EA5">
        <f>SUMIF('L4-LTLA'!$D:$D,$D5,'L4-LTLA'!$G:$G)</f>
        <v>270782</v>
      </c>
      <c r="EB5" s="27">
        <v>270782</v>
      </c>
      <c r="EC5" s="4">
        <f t="shared" si="11"/>
        <v>0</v>
      </c>
    </row>
    <row r="6" spans="1:133" x14ac:dyDescent="0.25">
      <c r="A6" s="67" t="str">
        <f ca="1">OFFSET(Polygon!A$1,MATCH($D6,Polygon!$C:$C,0)-1,0)</f>
        <v>{"type":"Polygon","coordinates":[[[-0.2135,51.5552],[-0.2119,51.5537],[-0.2073,51.5503],[-0.2012,51.5446],[-0.1969,51.5409],[-0.1915,51.5363],[-0.193,51.534],[-0.1924,51.5333],[-0.1929,51.5321],[-0.1966,51.5277],[-0.1978,51.5279],[-0.198,51.5301],[-0.1989,51.5309],[-0.203,51.5329],[-0.2076,51.5328],[-0.2117,51.5318],[-0.2152,51.5314],[-0.2151,51.5304],[-0.2159,51.5297],[-0.216,51.5279],[-0.2183,51.5287],[-0.2215,51.5293],[-0.2238,51.53],[-0.2277,51.5299],[-0.2285,51.5304],[-0.2314,51.5311],[-0.2344,51.5326],[-0.2374,51.532],[-0.2436,51.5318],[-0.2463,51.5328],[-0.2477,51.5336],[-0.2508,51.5342],[-0.256,51.534],[-0.2565,51.5349],[-0.2578,51.5353],[-0.2604,51.5345],[-0.2666,51.5305],[-0.2688,51.53],[-0.2706,51.53],[-0.2772,51.5292],[-0.2806,51.5285],[-0.2858,51.5292],[-0.2894,51.5317],[-0.284,51.5335],[-0.2835,51.5328],[-0.2815,51.5332],[-0.281,51.5326],[-0.2789,51.5333],[-0.2781,51.5349],[-0.2825,51.5387],[-0.2851,51.5374],[-0.2887,51.5361],[-0.2935,51.5349],[-0.2969,51.5351],[-0.2996,51.5333],[-0.3027,51.532],[-0.3075,51.5331],[-0.3064,51.5338],[-0.3059,51.5367],[-0.306,51.5394],[-0.3047,51.5399],[-0.3063,51.5411],[-0.3086,51.5432],[-0.308,51.5444],[-0.3089,51.5452],[-0.3077,51.5459],[-0.3098,51.547],[-0.3112,51.5474],[-0.3126,51.5492],[-0.3177,51.5515],[-0.3261,51.5547],[-0.328,51.5553],[-0.3356,51.5566],[-0.3349,51.5578],[-0.3319,51.5608],[-0.3314,51.5615],[-0.3295,51.5624],[-0.3282,51.5625],[-0.3287,51.5659],[-0.3297,51.5671],[-0.3262,51.5679],[-0.3222,51.5697],[-0.3247,51.5732],[-0.3254,51.5759],[-0.3267,51.5788],[-0.3234,51.5794],[-0.3188,51.5811],[-0.3143,51.5837],[-0.3106,51.5852],[-0.3068,51.5865],[-0.3031,51.5873],[-0.3005,51.5872],[-0.2983,51.5868],[-0.2943,51.5866],[-0.2825,51.585],[-0.2834,51.5889],[-0.284,51.5902],[-0.2857,51.5918],[-0.2891,51.5929],[-0.2904,51.5936],[-0.2877,51.5943],[-0.2856,51.5952],[-0.2833,51.5957],[-0.2765,51.5965],[-0.277,51.5969],[-0.2731,51.5983],[-0.2714,51.5983],[-0.2672,51.6004],[-0.2657,51.599],[-0.2598,51.5942],[-0.2577,51.5923],[-0.2525,51.5885],[-0.2485,51.5846],[-0.2485,51.5843],[-0.2514,51.5836],[-0.254,51.5819],[-0.2546,51.5797],[-0.2526,51.5749],[-0.2514,51.5732],[-0.2531,51.5725],[-0.2525,51.5715],[-0.2498,51.5692],[-0.2473,51.5685],[-0.2462,51.5696],[-0.2467,51.5715],[-0.2445,51.5723],[-0.2424,51.5725],[-0.2389,51.5723],[-0.2354,51.5726],[-0.2346,51.5718],[-0.2334,51.572],[-0.2286,51.5678],[-0.2267,51.5668],[-0.222,51.5629],[-0.2187,51.5594],[-0.2135,51.5552]]]}</v>
      </c>
      <c r="B6" s="67" t="str">
        <f ca="1">OFFSET(Polygon!B$1,MATCH($D6,Polygon!$C:$C,0)-1,0)</f>
        <v>E09000005</v>
      </c>
      <c r="C6" t="s">
        <v>143</v>
      </c>
      <c r="D6" t="s">
        <v>11</v>
      </c>
      <c r="E6" s="27">
        <v>330795</v>
      </c>
      <c r="F6" s="23">
        <v>3</v>
      </c>
      <c r="G6" s="23">
        <v>3</v>
      </c>
      <c r="H6" s="23">
        <v>3</v>
      </c>
      <c r="I6" s="23">
        <v>3</v>
      </c>
      <c r="J6" s="23">
        <v>4</v>
      </c>
      <c r="K6" s="23">
        <v>14</v>
      </c>
      <c r="L6" s="23">
        <v>20</v>
      </c>
      <c r="M6" s="23">
        <v>20</v>
      </c>
      <c r="N6" s="23">
        <v>24</v>
      </c>
      <c r="O6" s="23">
        <v>45</v>
      </c>
      <c r="P6" s="23">
        <v>66</v>
      </c>
      <c r="Q6" s="23">
        <v>75</v>
      </c>
      <c r="R6" s="23">
        <v>108</v>
      </c>
      <c r="S6" s="23">
        <v>128</v>
      </c>
      <c r="T6" s="23">
        <v>143</v>
      </c>
      <c r="U6" s="23">
        <v>170</v>
      </c>
      <c r="V6" s="23">
        <v>192</v>
      </c>
      <c r="W6" s="23">
        <v>228</v>
      </c>
      <c r="X6" s="23">
        <v>265</v>
      </c>
      <c r="Y6" s="23">
        <v>295</v>
      </c>
      <c r="Z6" s="23">
        <v>321</v>
      </c>
      <c r="AA6" s="23">
        <v>359</v>
      </c>
      <c r="AB6" s="23">
        <v>384</v>
      </c>
      <c r="AC6" s="23">
        <v>506</v>
      </c>
      <c r="AD6" s="23">
        <v>559</v>
      </c>
      <c r="AE6" s="23">
        <v>601</v>
      </c>
      <c r="AF6" s="23">
        <v>663</v>
      </c>
      <c r="AG6" s="23">
        <v>728</v>
      </c>
      <c r="AH6" s="23">
        <v>759</v>
      </c>
      <c r="AI6" s="23">
        <v>819</v>
      </c>
      <c r="AJ6" s="23">
        <v>853</v>
      </c>
      <c r="AK6" s="23">
        <v>880</v>
      </c>
      <c r="AL6" s="23">
        <v>912</v>
      </c>
      <c r="AM6" s="23">
        <v>958</v>
      </c>
      <c r="AN6" s="23">
        <v>987</v>
      </c>
      <c r="AO6" s="23">
        <v>1018</v>
      </c>
      <c r="AP6" s="23">
        <v>1037</v>
      </c>
      <c r="AQ6" s="23">
        <v>1063</v>
      </c>
      <c r="AR6" s="23">
        <v>1086</v>
      </c>
      <c r="AS6" s="23">
        <v>1126</v>
      </c>
      <c r="AT6" s="23">
        <v>1160</v>
      </c>
      <c r="AU6" s="23">
        <v>1182</v>
      </c>
      <c r="AV6" s="23">
        <v>1206</v>
      </c>
      <c r="AW6" s="23">
        <v>1238</v>
      </c>
      <c r="AX6" s="23">
        <v>1254</v>
      </c>
      <c r="AY6" s="23">
        <v>1276</v>
      </c>
      <c r="AZ6" s="23">
        <v>1289</v>
      </c>
      <c r="BA6" s="23">
        <v>1298</v>
      </c>
      <c r="BB6" s="23">
        <v>1310</v>
      </c>
      <c r="BC6" s="23">
        <v>1320</v>
      </c>
      <c r="BD6" s="23">
        <v>1328</v>
      </c>
      <c r="BE6" s="23">
        <v>1330</v>
      </c>
      <c r="BF6" s="23">
        <v>1338</v>
      </c>
      <c r="BG6" s="23">
        <v>1344</v>
      </c>
      <c r="BH6" s="23">
        <v>1354</v>
      </c>
      <c r="BI6" s="23">
        <v>1355</v>
      </c>
      <c r="BJ6" s="23">
        <v>1364</v>
      </c>
      <c r="BK6" s="23">
        <v>1387</v>
      </c>
      <c r="BL6" s="23">
        <v>1389</v>
      </c>
      <c r="BM6" s="23">
        <v>1392</v>
      </c>
      <c r="BN6" s="23">
        <v>1394</v>
      </c>
      <c r="BO6" s="23">
        <v>1405</v>
      </c>
      <c r="BP6" s="23">
        <v>1408</v>
      </c>
      <c r="BQ6" s="23">
        <v>1410</v>
      </c>
      <c r="BR6" s="23">
        <v>1419</v>
      </c>
      <c r="BS6" s="23">
        <v>1420</v>
      </c>
      <c r="BT6" s="23">
        <v>1423</v>
      </c>
      <c r="BU6" s="23">
        <v>1424</v>
      </c>
      <c r="BV6" s="23">
        <v>1437</v>
      </c>
      <c r="BW6" s="23">
        <v>1444</v>
      </c>
      <c r="BX6" s="23">
        <v>1443</v>
      </c>
      <c r="BY6" s="23">
        <v>1442</v>
      </c>
      <c r="BZ6" s="23">
        <v>1445</v>
      </c>
      <c r="CA6" s="23">
        <v>1450</v>
      </c>
      <c r="CB6" s="23">
        <v>1455</v>
      </c>
      <c r="CC6" s="23">
        <v>1460</v>
      </c>
      <c r="CD6" s="23">
        <v>1462</v>
      </c>
      <c r="CE6" s="23">
        <v>1463</v>
      </c>
      <c r="CF6" s="23">
        <v>1467</v>
      </c>
      <c r="CG6" s="23">
        <v>1470</v>
      </c>
      <c r="CH6" s="23">
        <v>1470</v>
      </c>
      <c r="CI6" s="23">
        <v>1471</v>
      </c>
      <c r="CJ6" s="23">
        <v>1471</v>
      </c>
      <c r="CK6" s="23">
        <v>1472</v>
      </c>
      <c r="CL6" s="23">
        <v>1471</v>
      </c>
      <c r="CM6" s="23">
        <v>1476</v>
      </c>
      <c r="CN6" s="23">
        <v>1478</v>
      </c>
      <c r="CO6" s="23">
        <v>1477</v>
      </c>
      <c r="CP6" s="23">
        <v>1480</v>
      </c>
      <c r="CQ6" s="23">
        <v>1480</v>
      </c>
      <c r="CR6" s="23">
        <v>1482</v>
      </c>
      <c r="CS6" s="23">
        <v>1482</v>
      </c>
      <c r="CT6" s="23">
        <v>1485</v>
      </c>
      <c r="CU6" s="23">
        <v>1484</v>
      </c>
      <c r="CV6" s="23">
        <v>1484</v>
      </c>
      <c r="CW6" s="23">
        <v>1487</v>
      </c>
      <c r="CX6" s="23">
        <v>1489</v>
      </c>
      <c r="CY6" s="23">
        <v>1493</v>
      </c>
      <c r="CZ6" s="23">
        <v>1491</v>
      </c>
      <c r="DA6" s="23">
        <v>1495</v>
      </c>
      <c r="DB6" s="23">
        <v>1493</v>
      </c>
      <c r="DC6" s="23">
        <v>1496</v>
      </c>
      <c r="DD6" s="23">
        <v>1496</v>
      </c>
      <c r="DE6" s="23">
        <v>1497</v>
      </c>
      <c r="DF6" s="23">
        <v>1498</v>
      </c>
      <c r="DG6" s="23">
        <v>1500</v>
      </c>
      <c r="DJ6" s="181">
        <f t="shared" ca="1" si="0"/>
        <v>2</v>
      </c>
      <c r="DK6" s="25">
        <f t="shared" ca="1" si="1"/>
        <v>1.3351134846461949E-3</v>
      </c>
      <c r="DL6" s="325">
        <f t="shared" ca="1" si="8"/>
        <v>0.60460405991626232</v>
      </c>
      <c r="DM6" s="329">
        <f t="shared" ca="1" si="2"/>
        <v>9</v>
      </c>
      <c r="DN6" s="25">
        <f t="shared" ca="1" si="3"/>
        <v>6.0362173038229373E-3</v>
      </c>
      <c r="DO6" s="325">
        <f t="shared" ca="1" si="9"/>
        <v>2.7207182696231804</v>
      </c>
      <c r="DP6" s="332">
        <f t="shared" ca="1" si="4"/>
        <v>453.45304493719675</v>
      </c>
      <c r="DR6">
        <f t="shared" si="5"/>
        <v>1500</v>
      </c>
      <c r="DS6" s="419">
        <f t="shared" si="6"/>
        <v>453.5</v>
      </c>
      <c r="DT6" s="131">
        <f t="shared" ca="1" si="10"/>
        <v>0</v>
      </c>
      <c r="DV6" s="164" t="s">
        <v>188</v>
      </c>
      <c r="DW6">
        <v>776</v>
      </c>
      <c r="DX6" s="385">
        <v>452.2</v>
      </c>
      <c r="DY6" s="67">
        <f t="shared" si="7"/>
        <v>74</v>
      </c>
      <c r="EA6">
        <f>SUMIF('L4-LTLA'!$D:$D,$D6,'L4-LTLA'!$G:$G)</f>
        <v>330795</v>
      </c>
      <c r="EB6" s="27">
        <v>330795</v>
      </c>
      <c r="EC6" s="4">
        <f t="shared" si="11"/>
        <v>0</v>
      </c>
    </row>
    <row r="7" spans="1:133" x14ac:dyDescent="0.25">
      <c r="A7" s="67" t="str">
        <f ca="1">OFFSET(Polygon!A$1,MATCH($D7,Polygon!$C:$C,0)-1,0)</f>
        <v>{"type":"Polygon","coordinates":[[[-0.2285,51.5304],[-0.2287,51.5299],[-0.2274,51.5279],[-0.2272,51.5248],[-0.2266,51.5248],[-0.2267,51.522],[-0.2283,51.5211],[-0.2257,51.5189],[-0.2228,51.5157],[-0.2199,51.5112],[-0.2193,51.5096],[-0.2179,51.5098],[-0.2158,51.5091],[-0.2152,51.5076],[-0.2161,51.5075],[-0.2164,51.5064],[-0.218,51.5061],[-0.217,51.5045],[-0.2151,51.5023],[-0.2141,51.5008],[-0.2131,51.4998],[-0.2103,51.4981],[-0.208,51.496],[-0.2048,51.4946],[-0.2032,51.4934],[-0.2024,51.4917],[-0.1983,51.4881],[-0.1945,51.4865],[-0.1882,51.4809],[-0.1839,51.4774],[-0.1822,51.4771],[-0.1807,51.4776],[-0.1794,51.4776],[-0.1802,51.4746],[-0.1812,51.4723],[-0.1838,51.4683],[-0.1864,51.4664],[-0.1904,51.4652],[-0.1934,51.4649],[-0.2003,51.465],[-0.2024,51.4653],[-0.2062,51.4663],[-0.2107,51.4672],[-0.2155,51.469],[-0.2172,51.4699],[-0.2219,51.4739],[-0.2229,51.4753],[-0.2237,51.478],[-0.2241,51.4817],[-0.2245,51.4834],[-0.2274,51.4873],[-0.2293,51.4891],[-0.2331,51.4903],[-0.2365,51.4904],[-0.2406,51.4901],[-0.2431,51.4895],[-0.2446,51.4887],[-0.2456,51.4902],[-0.2454,51.4927],[-0.2446,51.4968],[-0.2453,51.4984],[-0.2492,51.4969],[-0.251,51.4995],[-0.2531,51.5014],[-0.2534,51.5029],[-0.2545,51.5039],[-0.2538,51.5046],[-0.2512,51.5046],[-0.248,51.5044],[-0.2457,51.5046],[-0.2465,51.5067],[-0.2451,51.5067],[-0.2461,51.51],[-0.2467,51.5112],[-0.249,51.5139],[-0.2498,51.5158],[-0.2507,51.5193],[-0.2503,51.5202],[-0.2519,51.5222],[-0.2526,51.5244],[-0.2525,51.5251],[-0.2503,51.5272],[-0.2505,51.5283],[-0.2477,51.5303],[-0.2463,51.531],[-0.247,51.5318],[-0.2463,51.5328],[-0.2436,51.5318],[-0.2374,51.532],[-0.2344,51.5326],[-0.2314,51.5311],[-0.2285,51.5304]]]}</v>
      </c>
      <c r="B7" s="67" t="str">
        <f ca="1">OFFSET(Polygon!B$1,MATCH($D7,Polygon!$C:$C,0)-1,0)</f>
        <v>E09000013</v>
      </c>
      <c r="C7" t="s">
        <v>143</v>
      </c>
      <c r="D7" t="s">
        <v>44</v>
      </c>
      <c r="E7" s="27">
        <v>185426</v>
      </c>
      <c r="F7" s="23">
        <v>2</v>
      </c>
      <c r="G7" s="23">
        <v>2</v>
      </c>
      <c r="H7" s="23">
        <v>3</v>
      </c>
      <c r="I7" s="23">
        <v>3</v>
      </c>
      <c r="J7" s="23">
        <v>5</v>
      </c>
      <c r="K7" s="23">
        <v>10</v>
      </c>
      <c r="L7" s="23">
        <v>19</v>
      </c>
      <c r="M7" s="23">
        <v>21</v>
      </c>
      <c r="N7" s="23">
        <v>23</v>
      </c>
      <c r="O7" s="23">
        <v>25</v>
      </c>
      <c r="P7" s="23">
        <v>28</v>
      </c>
      <c r="Q7" s="23">
        <v>36</v>
      </c>
      <c r="R7" s="23">
        <v>45</v>
      </c>
      <c r="S7" s="23">
        <v>51</v>
      </c>
      <c r="T7" s="23">
        <v>58</v>
      </c>
      <c r="U7" s="23">
        <v>70</v>
      </c>
      <c r="V7" s="23">
        <v>80</v>
      </c>
      <c r="W7" s="23">
        <v>94</v>
      </c>
      <c r="X7" s="23">
        <v>112</v>
      </c>
      <c r="Y7" s="23">
        <v>124</v>
      </c>
      <c r="Z7" s="23">
        <v>144</v>
      </c>
      <c r="AA7" s="23">
        <v>158</v>
      </c>
      <c r="AB7" s="23">
        <v>168</v>
      </c>
      <c r="AC7" s="23">
        <v>177</v>
      </c>
      <c r="AD7" s="23">
        <v>188</v>
      </c>
      <c r="AE7" s="23">
        <v>207</v>
      </c>
      <c r="AF7" s="23">
        <v>230</v>
      </c>
      <c r="AG7" s="23">
        <v>252</v>
      </c>
      <c r="AH7" s="23">
        <v>266</v>
      </c>
      <c r="AI7" s="23">
        <v>286</v>
      </c>
      <c r="AJ7" s="23">
        <v>295</v>
      </c>
      <c r="AK7" s="23">
        <v>313</v>
      </c>
      <c r="AL7" s="23">
        <v>332</v>
      </c>
      <c r="AM7" s="23">
        <v>351</v>
      </c>
      <c r="AN7" s="23">
        <v>370</v>
      </c>
      <c r="AO7" s="23">
        <v>376</v>
      </c>
      <c r="AP7" s="23">
        <v>387</v>
      </c>
      <c r="AQ7" s="23">
        <v>395</v>
      </c>
      <c r="AR7" s="23">
        <v>405</v>
      </c>
      <c r="AS7" s="23">
        <v>417</v>
      </c>
      <c r="AT7" s="23">
        <v>445</v>
      </c>
      <c r="AU7" s="23">
        <v>465</v>
      </c>
      <c r="AV7" s="23">
        <v>482</v>
      </c>
      <c r="AW7" s="23">
        <v>489</v>
      </c>
      <c r="AX7" s="23">
        <v>495</v>
      </c>
      <c r="AY7" s="23">
        <v>504</v>
      </c>
      <c r="AZ7" s="23">
        <v>524</v>
      </c>
      <c r="BA7" s="23">
        <v>551</v>
      </c>
      <c r="BB7" s="23">
        <v>592</v>
      </c>
      <c r="BC7" s="23">
        <v>599</v>
      </c>
      <c r="BD7" s="23">
        <v>602</v>
      </c>
      <c r="BE7" s="23">
        <v>605</v>
      </c>
      <c r="BF7" s="23">
        <v>605</v>
      </c>
      <c r="BG7" s="23">
        <v>608</v>
      </c>
      <c r="BH7" s="23">
        <v>610</v>
      </c>
      <c r="BI7" s="23">
        <v>610</v>
      </c>
      <c r="BJ7" s="23">
        <v>617</v>
      </c>
      <c r="BK7" s="23">
        <v>627</v>
      </c>
      <c r="BL7" s="23">
        <v>630</v>
      </c>
      <c r="BM7" s="23">
        <v>636</v>
      </c>
      <c r="BN7" s="23">
        <v>637</v>
      </c>
      <c r="BO7" s="23">
        <v>638</v>
      </c>
      <c r="BP7" s="23">
        <v>639</v>
      </c>
      <c r="BQ7" s="23">
        <v>639</v>
      </c>
      <c r="BR7" s="23">
        <v>641</v>
      </c>
      <c r="BS7" s="23">
        <v>640</v>
      </c>
      <c r="BT7" s="23">
        <v>641</v>
      </c>
      <c r="BU7" s="23">
        <v>644</v>
      </c>
      <c r="BV7" s="23">
        <v>647</v>
      </c>
      <c r="BW7" s="23">
        <v>648</v>
      </c>
      <c r="BX7" s="23">
        <v>649</v>
      </c>
      <c r="BY7" s="23">
        <v>649</v>
      </c>
      <c r="BZ7" s="23">
        <v>650</v>
      </c>
      <c r="CA7" s="23">
        <v>652</v>
      </c>
      <c r="CB7" s="23">
        <v>655</v>
      </c>
      <c r="CC7" s="23">
        <v>655</v>
      </c>
      <c r="CD7" s="23">
        <v>661</v>
      </c>
      <c r="CE7" s="23">
        <v>662</v>
      </c>
      <c r="CF7" s="23">
        <v>663</v>
      </c>
      <c r="CG7" s="23">
        <v>662</v>
      </c>
      <c r="CH7" s="23">
        <v>663</v>
      </c>
      <c r="CI7" s="23">
        <v>662</v>
      </c>
      <c r="CJ7" s="23">
        <v>661</v>
      </c>
      <c r="CK7" s="23">
        <v>663</v>
      </c>
      <c r="CL7" s="23">
        <v>664</v>
      </c>
      <c r="CM7" s="23">
        <v>664</v>
      </c>
      <c r="CN7" s="23">
        <v>663</v>
      </c>
      <c r="CO7" s="23">
        <v>666</v>
      </c>
      <c r="CP7" s="23">
        <v>669</v>
      </c>
      <c r="CQ7" s="23">
        <v>668</v>
      </c>
      <c r="CR7" s="23">
        <v>669</v>
      </c>
      <c r="CS7" s="23">
        <v>667</v>
      </c>
      <c r="CT7" s="23">
        <v>669</v>
      </c>
      <c r="CU7" s="23">
        <v>671</v>
      </c>
      <c r="CV7" s="23">
        <v>671</v>
      </c>
      <c r="CW7" s="23">
        <v>670</v>
      </c>
      <c r="CX7" s="23">
        <v>671</v>
      </c>
      <c r="CY7" s="23">
        <v>674</v>
      </c>
      <c r="CZ7" s="23">
        <v>673</v>
      </c>
      <c r="DA7" s="23">
        <v>673</v>
      </c>
      <c r="DB7" s="23">
        <v>674</v>
      </c>
      <c r="DC7" s="23">
        <v>673</v>
      </c>
      <c r="DD7" s="23">
        <v>675</v>
      </c>
      <c r="DE7" s="23">
        <v>676</v>
      </c>
      <c r="DF7" s="23">
        <v>680</v>
      </c>
      <c r="DG7" s="23">
        <v>682</v>
      </c>
      <c r="DJ7" s="181">
        <f t="shared" ca="1" si="0"/>
        <v>2</v>
      </c>
      <c r="DK7" s="25">
        <f t="shared" ca="1" si="1"/>
        <v>2.9411764705882353E-3</v>
      </c>
      <c r="DL7" s="325">
        <f t="shared" ca="1" si="8"/>
        <v>1.0785973919515062</v>
      </c>
      <c r="DM7" s="329">
        <f t="shared" ca="1" si="2"/>
        <v>9</v>
      </c>
      <c r="DN7" s="25">
        <f t="shared" ca="1" si="3"/>
        <v>1.3372956909361069E-2</v>
      </c>
      <c r="DO7" s="325">
        <f t="shared" ca="1" si="9"/>
        <v>4.8536882637817778</v>
      </c>
      <c r="DP7" s="332">
        <f t="shared" ca="1" si="4"/>
        <v>367.80171065546364</v>
      </c>
      <c r="DR7">
        <f t="shared" si="5"/>
        <v>682</v>
      </c>
      <c r="DS7" s="419">
        <f t="shared" si="6"/>
        <v>367.8</v>
      </c>
      <c r="DT7" s="131">
        <f t="shared" ca="1" si="10"/>
        <v>0</v>
      </c>
      <c r="DV7" s="164" t="s">
        <v>4</v>
      </c>
      <c r="DW7">
        <v>739</v>
      </c>
      <c r="DX7" s="385">
        <v>298.89999999999998</v>
      </c>
      <c r="DY7" s="67">
        <f t="shared" si="7"/>
        <v>32</v>
      </c>
      <c r="EA7">
        <f>SUMIF('L4-LTLA'!$D:$D,$D7,'L4-LTLA'!$G:$G)</f>
        <v>185426</v>
      </c>
      <c r="EB7" s="27">
        <v>185426</v>
      </c>
      <c r="EC7" s="4">
        <f t="shared" si="11"/>
        <v>0</v>
      </c>
    </row>
    <row r="8" spans="1:133" x14ac:dyDescent="0.25">
      <c r="A8" s="67" t="str">
        <f ca="1">OFFSET(Polygon!A$1,MATCH($D8,Polygon!$C:$C,0)-1,0)</f>
        <v>{"type":"MultiPolygon","coordinates":[[[[-0.2234,51.4715],[-0.2237,51.4708],[-0.2271,51.4714],[-0.2308,51.4728],[-0.2321,51.4728],[-0.233,51.472],[-0.2329,51.4708],[-0.2334,51.4681],[-0.2328,51.4666],[-0.2336,51.466],[-0.2333,51.464],[-0.2356,51.4644],[-0.2415,51.465],[-0.245,51.4652],[-0.2481,51.4651],[-0.2529,51.4652],[-0.2555,51.4635],[-0.2566,51.4624],[-0.258,51.4603],[-0.2568,51.4599],[-0.2583,51.4573],[-0.2591,51.4549],[-0.2473,51.4492],[-0.2445,51.4464],[-0.2416,51.4431],[-0.2427,51.4419],[-0.2541,51.4373],[-0.2646,51.4329],[-0.271,51.4295],[-0.2754,51.4259],[-0.2805,51.4219],[-0.2866,51.4202],[-0.2906,51.429],[-0.293,51.4289],[-0.2934,51.4265],[-0.2948,51.4265],[-0.2955,51.4276],[-0.2972,51.4284],[-0.3016,51.4314],[-0.3015,51.4305],[-0.3059,51.4314],[-0.3064,51.4302],[-0.3098,51.4321],[-0.3107,51.4322],[-0.3128,51.4303],[-0.3145,51.4283],[-0.3118,51.4271],[-0.3093,51.4257],[-0.308,51.4246],[-0.3064,51.4224],[-0.306,51.4212],[-0.3067,51.4188],[-0.3083,51.4152],[-0.3085,51.4125],[-0.3091,51.4095],[-0.309,51.4056],[-0.3087,51.4035],[-0.3091,51.401],[-0.3097,51.4],[-0.312,51.3984],[-0.3125,51.3975],[-0.3177,51.3937],[-0.3199,51.3926],[-0.3246,51.3915],[-0.3278,51.3918],[-0.3308,51.3941],[-0.3321,51.3958],[-0.3371,51.3995],[-0.339,51.4017],[-0.3405,51.403],[-0.3446,51.4044],[-0.3472,51.4059],[-0.3488,51.4065],[-0.3507,51.4076],[-0.3551,51.4098],[-0.3554,51.4108],[-0.36,51.412],[-0.3631,51.4119],[-0.3662,51.4112],[-0.3732,51.4086],[-0.3781,51.4079],[-0.3812,51.408],[-0.3834,51.4085],[-0.3838,51.4101],[-0.3867,51.4104],[-0.3892,51.4103],[-0.3897,51.4107],[-0.3903,51.4143],[-0.3861,51.4143],[-0.3868,51.4177],[-0.3877,51.4193],[-0.3867,51.4201],[-0.3914,51.4223],[-0.3911,51.4232],[-0.3854,51.4207],[-0.3841,51.4227],[-0.3856,51.4244],[-0.3881,51.4279],[-0.388,51.4286],[-0.3868,51.4297],[-0.3833,51.4321],[-0.3779,51.4349],[-0.3761,51.4355],[-0.3779,51.4363],[-0.3779,51.4368],[-0.3669,51.4416],[-0.3694,51.4424],[-0.3712,51.4433],[-0.3729,51.4436],[-0.3737,51.4431],[-0.3764,51.443],[-0.3776,51.4424],[-0.3791,51.4428],[-0.3796,51.4443],[-0.3829,51.445],[-0.3863,51.4467],[-0.3863,51.4481],[-0.3878,51.4494],[-0.3846,51.4499],[-0.3838,51.4495],[-0.3753,51.4562],[-0.373,51.4575],[-0.3725,51.4572],[-0.3685,51.4569],[-0.3678,51.4574],[-0.3651,51.4578],[-0.3624,51.4577],[-0.3598,51.4582],[-0.3572,51.4584],[-0.3535,51.4582],[-0.3528,51.4569],[-0.3487,51.4568],[-0.3456,51.4574],[-0.3453,51.4579],[-0.3427,51.4581],[-0.3417,51.459],[-0.3401,51.4592],[-0.3406,51.4573],[-0.3376,51.4548],[-0.3363,51.4557],[-0.333,51.4554],[-0.3314,51.4573],[-0.3304,51.4579],[-0.3282,51.4579],[-0.3269,51.457],[-0.3256,51.4583],[-0.3267,51.46],[-0.3267,51.4617],[-0.3249,51.4643],[-0.3235,51.4654],[-0.3217,51.4654],[-0.3202,51.4636],[-0.3176,51.4618],[-0.3141,51.4598],[-0.3112,51.4587],[-0.3088,51.4575],[-0.3066,51.4567],[-0.3054,51.4557],[-0.3038,51.4531],[-0.3043,51.4516],[-0.3057,51.4504],[-0.3093,51.4485],[-0.3116,51.4478],[-0.3178,51.4465],[-0.321,51.4468],[-0.3249,51.4465],[-0.3271,51.4455],[-0.3303,51.4429],[-0.3316,51.4413],[-0.3312,51.4398],[-0.3317,51.4391],[-0.3301,51.4381],[-0.3289,51.4361],[-0.3285,51.4339],[-0.3266,51.4319],[-0.3248,51.4309],[-0.3218,51.4298],[-0.3186,51.4291],[-0.3193,51.43],[-0.3222,51.4305],[-0.3242,51.4313],[-0.3258,51.4323],[-0.3277,51.4344],[-0.3277,51.4359],[-0.3302,51.4401],[-0.3302,51.4412],[-0.3295,51.4423],[-0.327,51.4437],[-0.3219,51.4453],[-0.3201,51.4457],[-0.318,51.4456],[-0.3142,51.4462],[-0.3092,51.4474],[-0.3063,51.4486],[-0.3046,51.4496],[-0.303,51.4512],[-0.3026,51.4525],[-0.3042,51.4556],[-0.3061,51.4573],[-0.3081,51.4587],[-0.3126,51.4602],[-0.3146,51.4612],[-0.3192,51.4641],[-0.3199,51.4651],[-0.3193,51.4684],[-0.3186,51.4701],[-0.3172,51.4712],[-0.3146,51.4718],[-0.3077,51.4745],[-0.3066,51.4751],[-0.3032,51.4788],[-0.2975,51.4834],[-0.2939,51.4854],[-0.2906,51.4862],[-0.2866,51.4865],[-0.2845,51.4859],[-0.2806,51.4839],[-0.2773,51.4814],[-0.2748,51.4767],[-0.2732,51.4747],[-0.2717,51.4734],[-0.2678,51.4712],[-0.2641,51.4704],[-0.2586,51.4704],[-0.2559,51.4712],[-0.2538,51.4721],[-0.2516,51.4735],[-0.2497,51.4761],[-0.2493,51.4793],[-0.2493,51.4825],[-0.2481,51.4842],[-0.242,51.4879],[-0.2404,51.4886],[-0.2369,51.489],[-0.2338,51.4887],[-0.2318,51.4881],[-0.2299,51.487],[-0.2276,51.4844],[-0.2267,51.4799],[-0.2268,51.4771],[-0.226,51.4751],[-0.2238,51.4726],[-0.2234,51.4715]]],[[[-0.3217,51.4462],[-0.3226,51.4456],[-0.3279,51.444],[-0.3264,51.4454],[-0.3241,51.446],[-0.3217,51.4462]]]]}</v>
      </c>
      <c r="B8" s="67" t="str">
        <f ca="1">OFFSET(Polygon!B$1,MATCH($D8,Polygon!$C:$C,0)-1,0)</f>
        <v>E09000027</v>
      </c>
      <c r="C8" t="s">
        <v>143</v>
      </c>
      <c r="D8" t="s">
        <v>89</v>
      </c>
      <c r="E8" s="27">
        <v>196904</v>
      </c>
      <c r="F8" s="23">
        <v>0</v>
      </c>
      <c r="G8" s="23">
        <v>1</v>
      </c>
      <c r="H8" s="23">
        <v>1</v>
      </c>
      <c r="I8" s="23">
        <v>1</v>
      </c>
      <c r="J8" s="23">
        <v>1</v>
      </c>
      <c r="K8" s="23">
        <v>2</v>
      </c>
      <c r="L8" s="23">
        <v>2</v>
      </c>
      <c r="M8" s="23">
        <v>2</v>
      </c>
      <c r="N8" s="23">
        <v>3</v>
      </c>
      <c r="O8" s="23">
        <v>7</v>
      </c>
      <c r="P8" s="23">
        <v>12</v>
      </c>
      <c r="Q8" s="23">
        <v>16</v>
      </c>
      <c r="R8" s="23">
        <v>22</v>
      </c>
      <c r="S8" s="23">
        <v>25</v>
      </c>
      <c r="T8" s="23">
        <v>31</v>
      </c>
      <c r="U8" s="23">
        <v>36</v>
      </c>
      <c r="V8" s="23">
        <v>44</v>
      </c>
      <c r="W8" s="23">
        <v>55</v>
      </c>
      <c r="X8" s="23">
        <v>68</v>
      </c>
      <c r="Y8" s="23">
        <v>83</v>
      </c>
      <c r="Z8" s="23">
        <v>94</v>
      </c>
      <c r="AA8" s="23">
        <v>112</v>
      </c>
      <c r="AB8" s="23">
        <v>123</v>
      </c>
      <c r="AC8" s="23">
        <v>142</v>
      </c>
      <c r="AD8" s="23">
        <v>155</v>
      </c>
      <c r="AE8" s="23">
        <v>167</v>
      </c>
      <c r="AF8" s="23">
        <v>175</v>
      </c>
      <c r="AG8" s="23">
        <v>189</v>
      </c>
      <c r="AH8" s="23">
        <v>200</v>
      </c>
      <c r="AI8" s="23">
        <v>213</v>
      </c>
      <c r="AJ8" s="23">
        <v>223</v>
      </c>
      <c r="AK8" s="23">
        <v>235</v>
      </c>
      <c r="AL8" s="23">
        <v>247</v>
      </c>
      <c r="AM8" s="23">
        <v>257</v>
      </c>
      <c r="AN8" s="23">
        <v>267</v>
      </c>
      <c r="AO8" s="23">
        <v>273</v>
      </c>
      <c r="AP8" s="23">
        <v>281</v>
      </c>
      <c r="AQ8" s="23">
        <v>286</v>
      </c>
      <c r="AR8" s="23">
        <v>297</v>
      </c>
      <c r="AS8" s="23">
        <v>304</v>
      </c>
      <c r="AT8" s="23">
        <v>311</v>
      </c>
      <c r="AU8" s="23">
        <v>325</v>
      </c>
      <c r="AV8" s="23">
        <v>330</v>
      </c>
      <c r="AW8" s="23">
        <v>335</v>
      </c>
      <c r="AX8" s="23">
        <v>342</v>
      </c>
      <c r="AY8" s="23">
        <v>347</v>
      </c>
      <c r="AZ8" s="23">
        <v>349</v>
      </c>
      <c r="BA8" s="23">
        <v>352</v>
      </c>
      <c r="BB8" s="23">
        <v>353</v>
      </c>
      <c r="BC8" s="23">
        <v>356</v>
      </c>
      <c r="BD8" s="23">
        <v>357</v>
      </c>
      <c r="BE8" s="23">
        <v>358</v>
      </c>
      <c r="BF8" s="23">
        <v>361</v>
      </c>
      <c r="BG8" s="23">
        <v>364</v>
      </c>
      <c r="BH8" s="23">
        <v>367</v>
      </c>
      <c r="BI8" s="23">
        <v>381</v>
      </c>
      <c r="BJ8" s="23">
        <v>381</v>
      </c>
      <c r="BK8" s="23">
        <v>384</v>
      </c>
      <c r="BL8" s="23">
        <v>384</v>
      </c>
      <c r="BM8" s="23">
        <v>389</v>
      </c>
      <c r="BN8" s="23">
        <v>389</v>
      </c>
      <c r="BO8" s="23">
        <v>390</v>
      </c>
      <c r="BP8" s="23">
        <v>393</v>
      </c>
      <c r="BQ8" s="23">
        <v>397</v>
      </c>
      <c r="BR8" s="23">
        <v>395</v>
      </c>
      <c r="BS8" s="23">
        <v>397</v>
      </c>
      <c r="BT8" s="23">
        <v>400</v>
      </c>
      <c r="BU8" s="23">
        <v>402</v>
      </c>
      <c r="BV8" s="23">
        <v>403</v>
      </c>
      <c r="BW8" s="23">
        <v>403</v>
      </c>
      <c r="BX8" s="23">
        <v>404</v>
      </c>
      <c r="BY8" s="23">
        <v>406</v>
      </c>
      <c r="BZ8" s="23">
        <v>406</v>
      </c>
      <c r="CA8" s="23">
        <v>406</v>
      </c>
      <c r="CB8" s="23">
        <v>406</v>
      </c>
      <c r="CC8" s="23">
        <v>406</v>
      </c>
      <c r="CD8" s="23">
        <v>407</v>
      </c>
      <c r="CE8" s="23">
        <v>406</v>
      </c>
      <c r="CF8" s="23">
        <v>407</v>
      </c>
      <c r="CG8" s="23">
        <v>408</v>
      </c>
      <c r="CH8" s="23">
        <v>408</v>
      </c>
      <c r="CI8" s="23">
        <v>408</v>
      </c>
      <c r="CJ8" s="23">
        <v>409</v>
      </c>
      <c r="CK8" s="23">
        <v>410</v>
      </c>
      <c r="CL8" s="23">
        <v>410</v>
      </c>
      <c r="CM8" s="23">
        <v>410</v>
      </c>
      <c r="CN8" s="23">
        <v>411</v>
      </c>
      <c r="CO8" s="23">
        <v>411</v>
      </c>
      <c r="CP8" s="23">
        <v>411</v>
      </c>
      <c r="CQ8" s="23">
        <v>412</v>
      </c>
      <c r="CR8" s="23">
        <v>413</v>
      </c>
      <c r="CS8" s="23">
        <v>413</v>
      </c>
      <c r="CT8" s="23">
        <v>414</v>
      </c>
      <c r="CU8" s="23">
        <v>415</v>
      </c>
      <c r="CV8" s="23">
        <v>415</v>
      </c>
      <c r="CW8" s="23">
        <v>416</v>
      </c>
      <c r="CX8" s="23">
        <v>416</v>
      </c>
      <c r="CY8" s="23">
        <v>417</v>
      </c>
      <c r="CZ8" s="23">
        <v>417</v>
      </c>
      <c r="DA8" s="23">
        <v>417</v>
      </c>
      <c r="DB8" s="23">
        <v>417</v>
      </c>
      <c r="DC8" s="23">
        <v>417</v>
      </c>
      <c r="DD8" s="23">
        <v>417</v>
      </c>
      <c r="DE8" s="23">
        <v>417</v>
      </c>
      <c r="DF8" s="23">
        <v>417</v>
      </c>
      <c r="DG8" s="23">
        <v>416</v>
      </c>
      <c r="DJ8" s="181">
        <f t="shared" ca="1" si="0"/>
        <v>-1</v>
      </c>
      <c r="DK8" s="25">
        <f t="shared" ca="1" si="1"/>
        <v>-2.3980815347721821E-3</v>
      </c>
      <c r="DL8" s="325">
        <f t="shared" ca="1" si="8"/>
        <v>-0.50786169910210055</v>
      </c>
      <c r="DM8" s="329">
        <f t="shared" ca="1" si="2"/>
        <v>-1</v>
      </c>
      <c r="DN8" s="25">
        <f t="shared" ca="1" si="3"/>
        <v>-2.3980815347721821E-3</v>
      </c>
      <c r="DO8" s="325">
        <f t="shared" ca="1" si="9"/>
        <v>-0.50786169910210055</v>
      </c>
      <c r="DP8" s="332">
        <f t="shared" ca="1" si="4"/>
        <v>211.27046682647381</v>
      </c>
      <c r="DR8">
        <f t="shared" si="5"/>
        <v>416</v>
      </c>
      <c r="DS8" s="419">
        <f t="shared" si="6"/>
        <v>211.3</v>
      </c>
      <c r="DT8" s="131">
        <f t="shared" ca="1" si="10"/>
        <v>0</v>
      </c>
      <c r="DV8" s="164" t="s">
        <v>5</v>
      </c>
      <c r="DW8" s="4">
        <v>3336</v>
      </c>
      <c r="DX8" s="4">
        <v>292.3</v>
      </c>
      <c r="DY8" s="67">
        <f t="shared" si="7"/>
        <v>91</v>
      </c>
      <c r="EA8">
        <f>SUMIF('L4-LTLA'!$D:$D,$D8,'L4-LTLA'!$G:$G)</f>
        <v>196904</v>
      </c>
      <c r="EB8" s="27">
        <v>196904</v>
      </c>
      <c r="EC8" s="4">
        <f t="shared" si="11"/>
        <v>0</v>
      </c>
    </row>
    <row r="9" spans="1:133" x14ac:dyDescent="0.25">
      <c r="A9" s="67" t="str">
        <f ca="1">OFFSET(Polygon!A$1,MATCH($D9,Polygon!$C:$C,0)-1,0)</f>
        <v>{"type":"Polygon","coordinates":[[[-0.2511,51.4326],[-0.2524,51.4313],[-0.2533,51.4308],[-0.2542,51.4293],[-0.2523,51.4257],[-0.253,51.4232],[-0.2511,51.4223],[-0.2504,51.4198],[-0.2496,51.4181],[-0.2498,51.4166],[-0.2494,51.4145],[-0.2471,51.4096],[-0.2475,51.4085],[-0.247,51.4078],[-0.2454,51.4071],[-0.2447,51.4042],[-0.2452,51.4017],[-0.2468,51.4005],[-0.2466,51.3994],[-0.2474,51.3976],[-0.2446,51.3947],[-0.2417,51.3939],[-0.2401,51.3912],[-0.2397,51.3893],[-0.2387,51.3861],[-0.2418,51.3844],[-0.2429,51.3829],[-0.2442,51.3835],[-0.2451,51.38],[-0.2479,51.3802],[-0.2524,51.3789],[-0.2558,51.3788],[-0.2584,51.379],[-0.2608,51.3796],[-0.2625,51.3773],[-0.2647,51.3756],[-0.2689,51.3736],[-0.272,51.3726],[-0.2734,51.3717],[-0.274,51.3707],[-0.2759,51.37],[-0.2766,51.3688],[-0.2798,51.3678],[-0.2822,51.366],[-0.2855,51.3643],[-0.2872,51.3625],[-0.2876,51.3618],[-0.2854,51.3611],[-0.287,51.3594],[-0.289,51.3587],[-0.2911,51.3566],[-0.2912,51.3552],[-0.2928,51.3534],[-0.2928,51.3525],[-0.2965,51.35],[-0.2982,51.3491],[-0.2999,51.3477],[-0.3013,51.3453],[-0.3039,51.3433],[-0.3054,51.3392],[-0.3049,51.3375],[-0.3057,51.3354],[-0.3077,51.3345],[-0.3099,51.3329],[-0.3137,51.3314],[-0.316,51.3297],[-0.3193,51.3278],[-0.3218,51.3274],[-0.324,51.3267],[-0.3283,51.3265],[-0.3301,51.3275],[-0.3308,51.3289],[-0.3291,51.3304],[-0.3297,51.3329],[-0.3289,51.3382],[-0.3289,51.3408],[-0.3282,51.3423],[-0.3282,51.344],[-0.3305,51.3484],[-0.328,51.3521],[-0.3238,51.3544],[-0.3223,51.3562],[-0.3203,51.3591],[-0.3191,51.3623],[-0.3183,51.3635],[-0.3185,51.3662],[-0.3175,51.372],[-0.316,51.3738],[-0.3143,51.3746],[-0.3125,51.3748],[-0.3087,51.3754],[-0.308,51.3767],[-0.3075,51.379],[-0.3093,51.3819],[-0.3107,51.3849],[-0.3118,51.3858],[-0.3109,51.3862],[-0.3132,51.3888],[-0.316,51.3876],[-0.3167,51.3888],[-0.3141,51.3902],[-0.3157,51.392],[-0.3177,51.3937],[-0.3125,51.3975],[-0.312,51.3984],[-0.3097,51.4],[-0.3091,51.401],[-0.3087,51.4035],[-0.309,51.4056],[-0.3091,51.4095],[-0.3085,51.4125],[-0.3083,51.4152],[-0.3067,51.4188],[-0.306,51.4212],[-0.3064,51.4224],[-0.308,51.4246],[-0.3093,51.4257],[-0.3118,51.4271],[-0.3145,51.4283],[-0.3128,51.4303],[-0.3107,51.4322],[-0.3098,51.4321],[-0.3064,51.4302],[-0.3059,51.4314],[-0.3015,51.4305],[-0.3016,51.4314],[-0.2972,51.4284],[-0.2955,51.4276],[-0.2948,51.4265],[-0.2934,51.4265],[-0.293,51.4289],[-0.2906,51.429],[-0.2866,51.4202],[-0.2805,51.4219],[-0.2754,51.4259],[-0.271,51.4295],[-0.2646,51.4329],[-0.2541,51.4373],[-0.2528,51.4351],[-0.2516,51.4345],[-0.2511,51.4326]]]}</v>
      </c>
      <c r="B9" s="67" t="str">
        <f ca="1">OFFSET(Polygon!B$1,MATCH($D9,Polygon!$C:$C,0)-1,0)</f>
        <v>E09000021</v>
      </c>
      <c r="C9" s="29" t="s">
        <v>143</v>
      </c>
      <c r="D9" s="29" t="s">
        <v>58</v>
      </c>
      <c r="E9" s="42">
        <v>175470</v>
      </c>
      <c r="F9" s="30">
        <v>1</v>
      </c>
      <c r="G9" s="30">
        <v>1</v>
      </c>
      <c r="H9" s="30">
        <v>1</v>
      </c>
      <c r="I9" s="30">
        <v>1</v>
      </c>
      <c r="J9" s="30">
        <v>2</v>
      </c>
      <c r="K9" s="30">
        <v>2</v>
      </c>
      <c r="L9" s="30">
        <v>2</v>
      </c>
      <c r="M9" s="30">
        <v>2</v>
      </c>
      <c r="N9" s="30">
        <v>1</v>
      </c>
      <c r="O9" s="30">
        <v>7</v>
      </c>
      <c r="P9" s="30">
        <v>14</v>
      </c>
      <c r="Q9" s="30">
        <v>17</v>
      </c>
      <c r="R9" s="30">
        <v>22</v>
      </c>
      <c r="S9" s="30">
        <v>23</v>
      </c>
      <c r="T9" s="30">
        <v>23</v>
      </c>
      <c r="U9" s="30">
        <v>36</v>
      </c>
      <c r="V9" s="30">
        <v>37</v>
      </c>
      <c r="W9" s="30">
        <v>42</v>
      </c>
      <c r="X9" s="30">
        <v>52</v>
      </c>
      <c r="Y9" s="30">
        <v>66</v>
      </c>
      <c r="Z9" s="30">
        <v>82</v>
      </c>
      <c r="AA9" s="30">
        <v>92</v>
      </c>
      <c r="AB9" s="30">
        <v>99</v>
      </c>
      <c r="AC9" s="30">
        <v>108</v>
      </c>
      <c r="AD9" s="30">
        <v>127</v>
      </c>
      <c r="AE9" s="30">
        <v>140</v>
      </c>
      <c r="AF9" s="30">
        <v>144</v>
      </c>
      <c r="AG9" s="30">
        <v>156</v>
      </c>
      <c r="AH9" s="30">
        <v>169</v>
      </c>
      <c r="AI9" s="30">
        <v>199</v>
      </c>
      <c r="AJ9" s="30">
        <v>212</v>
      </c>
      <c r="AK9" s="30">
        <v>229</v>
      </c>
      <c r="AL9" s="30">
        <v>244</v>
      </c>
      <c r="AM9" s="30">
        <v>260</v>
      </c>
      <c r="AN9" s="30">
        <v>277</v>
      </c>
      <c r="AO9" s="30">
        <v>289</v>
      </c>
      <c r="AP9" s="30">
        <v>294</v>
      </c>
      <c r="AQ9" s="30">
        <v>301</v>
      </c>
      <c r="AR9" s="30">
        <v>317</v>
      </c>
      <c r="AS9" s="30">
        <v>330</v>
      </c>
      <c r="AT9" s="30">
        <v>351</v>
      </c>
      <c r="AU9" s="30">
        <v>365</v>
      </c>
      <c r="AV9" s="30">
        <v>371</v>
      </c>
      <c r="AW9" s="30">
        <v>384</v>
      </c>
      <c r="AX9" s="30">
        <v>390</v>
      </c>
      <c r="AY9" s="30">
        <v>401</v>
      </c>
      <c r="AZ9" s="30">
        <v>411</v>
      </c>
      <c r="BA9" s="30">
        <v>416</v>
      </c>
      <c r="BB9" s="30">
        <v>424</v>
      </c>
      <c r="BC9" s="30">
        <v>427</v>
      </c>
      <c r="BD9" s="30">
        <v>429</v>
      </c>
      <c r="BE9" s="30">
        <v>435</v>
      </c>
      <c r="BF9" s="30">
        <v>443</v>
      </c>
      <c r="BG9" s="30">
        <v>444</v>
      </c>
      <c r="BH9" s="30">
        <v>450</v>
      </c>
      <c r="BI9" s="30">
        <v>451</v>
      </c>
      <c r="BJ9" s="30">
        <v>459</v>
      </c>
      <c r="BK9" s="30">
        <v>472</v>
      </c>
      <c r="BL9" s="30">
        <v>475</v>
      </c>
      <c r="BM9" s="30">
        <v>475</v>
      </c>
      <c r="BN9" s="30">
        <v>479</v>
      </c>
      <c r="BO9" s="30">
        <v>483</v>
      </c>
      <c r="BP9" s="30">
        <v>484</v>
      </c>
      <c r="BQ9" s="30">
        <v>486</v>
      </c>
      <c r="BR9" s="30">
        <v>485</v>
      </c>
      <c r="BS9" s="30">
        <v>490</v>
      </c>
      <c r="BT9" s="30">
        <v>498</v>
      </c>
      <c r="BU9" s="30">
        <v>498</v>
      </c>
      <c r="BV9" s="30">
        <v>501</v>
      </c>
      <c r="BW9" s="30">
        <v>505</v>
      </c>
      <c r="BX9" s="30">
        <v>507</v>
      </c>
      <c r="BY9" s="30">
        <v>509</v>
      </c>
      <c r="BZ9" s="30">
        <v>514</v>
      </c>
      <c r="CA9" s="30">
        <v>513</v>
      </c>
      <c r="CB9" s="30">
        <v>513</v>
      </c>
      <c r="CC9" s="30">
        <v>515</v>
      </c>
      <c r="CD9" s="30">
        <v>516</v>
      </c>
      <c r="CE9" s="30">
        <v>519</v>
      </c>
      <c r="CF9" s="30">
        <v>518</v>
      </c>
      <c r="CG9" s="30">
        <v>520</v>
      </c>
      <c r="CH9" s="30">
        <v>520</v>
      </c>
      <c r="CI9" s="30">
        <v>520</v>
      </c>
      <c r="CJ9" s="30">
        <v>520</v>
      </c>
      <c r="CK9" s="30">
        <v>523</v>
      </c>
      <c r="CL9" s="30">
        <v>523</v>
      </c>
      <c r="CM9" s="30">
        <v>524</v>
      </c>
      <c r="CN9" s="30">
        <v>525</v>
      </c>
      <c r="CO9" s="30">
        <v>524</v>
      </c>
      <c r="CP9" s="30">
        <v>525</v>
      </c>
      <c r="CQ9" s="30">
        <v>526</v>
      </c>
      <c r="CR9" s="30">
        <v>527</v>
      </c>
      <c r="CS9" s="30">
        <v>526</v>
      </c>
      <c r="CT9" s="30">
        <v>527</v>
      </c>
      <c r="CU9" s="30">
        <v>528</v>
      </c>
      <c r="CV9" s="30">
        <v>529</v>
      </c>
      <c r="CW9" s="30">
        <v>530</v>
      </c>
      <c r="CX9" s="30">
        <v>531</v>
      </c>
      <c r="CY9" s="30">
        <v>531</v>
      </c>
      <c r="CZ9" s="30">
        <v>531</v>
      </c>
      <c r="DA9" s="30">
        <v>531</v>
      </c>
      <c r="DB9" s="30">
        <v>531</v>
      </c>
      <c r="DC9" s="30">
        <v>531</v>
      </c>
      <c r="DD9" s="30">
        <v>531</v>
      </c>
      <c r="DE9" s="30">
        <v>531</v>
      </c>
      <c r="DF9" s="30">
        <v>532</v>
      </c>
      <c r="DG9" s="30">
        <v>532</v>
      </c>
      <c r="DJ9" s="181">
        <f t="shared" ca="1" si="0"/>
        <v>0</v>
      </c>
      <c r="DK9" s="25">
        <f t="shared" ca="1" si="1"/>
        <v>0</v>
      </c>
      <c r="DL9" s="325">
        <f t="shared" ca="1" si="8"/>
        <v>0</v>
      </c>
      <c r="DM9" s="329">
        <f t="shared" ca="1" si="2"/>
        <v>1</v>
      </c>
      <c r="DN9" s="25">
        <f t="shared" ca="1" si="3"/>
        <v>1.8832391713747645E-3</v>
      </c>
      <c r="DO9" s="325">
        <f t="shared" ca="1" si="9"/>
        <v>0.56989798826010141</v>
      </c>
      <c r="DP9" s="332">
        <f t="shared" ca="1" si="4"/>
        <v>303.18572975437399</v>
      </c>
      <c r="DR9">
        <f t="shared" si="5"/>
        <v>532</v>
      </c>
      <c r="DS9" s="419">
        <f t="shared" si="6"/>
        <v>303.2</v>
      </c>
      <c r="DT9" s="131">
        <f t="shared" ca="1" si="10"/>
        <v>0</v>
      </c>
      <c r="DV9" s="164" t="s">
        <v>187</v>
      </c>
      <c r="DW9">
        <v>423</v>
      </c>
      <c r="DX9" s="385">
        <v>284</v>
      </c>
      <c r="DY9" s="67">
        <f t="shared" si="7"/>
        <v>134</v>
      </c>
      <c r="EA9">
        <f>SUMIF('L4-LTLA'!$D:$D,$D9,'L4-LTLA'!$G:$G)</f>
        <v>175470</v>
      </c>
      <c r="EB9" s="42">
        <v>175470</v>
      </c>
      <c r="EC9" s="4">
        <f t="shared" si="11"/>
        <v>0</v>
      </c>
    </row>
    <row r="10" spans="1:133" x14ac:dyDescent="0.25">
      <c r="A10" s="67" t="str">
        <f ca="1">OFFSET(Polygon!A$1,MATCH($D10,Polygon!$C:$C,0)-1,0)</f>
        <v>{"type":"Polygon","coordinates":[[[-0.1821,51.6686],[-0.1859,51.6628],[-0.165,51.6582],[-0.1628,51.658],[-0.1605,51.6568],[-0.1548,51.6555],[-0.1537,51.6545],[-0.1535,51.6527],[-0.1526,51.6515],[-0.1523,51.6498],[-0.151,51.6501],[-0.1499,51.6488],[-0.1523,51.648],[-0.1511,51.6472],[-0.1522,51.6458],[-0.1513,51.6453],[-0.1492,51.6453],[-0.1485,51.643],[-0.1479,51.6421],[-0.1451,51.6426],[-0.1439,51.641],[-0.1408,51.638],[-0.1383,51.6365],[-0.1347,51.6348],[-0.1339,51.6337],[-0.1314,51.6326],[-0.1291,51.6323],[-0.1311,51.6297],[-0.1313,51.6285],[-0.1335,51.6263],[-0.1342,51.624],[-0.1355,51.6217],[-0.1385,51.6195],[-0.1418,51.6168],[-0.1421,51.6162],[-0.1445,51.6155],[-0.1414,51.6123],[-0.1388,51.6102],[-0.1435,51.6088],[-0.1429,51.6059],[-0.1422,51.6049],[-0.1422,51.6032],[-0.1442,51.6011],[-0.1445,51.6001],[-0.1474,51.5989],[-0.1514,51.5974],[-0.153,51.5992],[-0.1535,51.601],[-0.1533,51.6027],[-0.1546,51.6041],[-0.1561,51.6051],[-0.1568,51.6049],[-0.1617,51.5977],[-0.161,51.5948],[-0.1603,51.5938],[-0.1595,51.5916],[-0.1602,51.5897],[-0.1601,51.5881],[-0.1586,51.588],[-0.1587,51.5866],[-0.158,51.5857],[-0.1596,51.5845],[-0.1612,51.5854],[-0.1627,51.5845],[-0.1646,51.5839],[-0.1657,51.5832],[-0.1672,51.5813],[-0.1668,51.5787],[-0.1681,51.5769],[-0.1693,51.5774],[-0.1698,51.5764],[-0.1695,51.574],[-0.1712,51.5736],[-0.1713,51.5724],[-0.1731,51.5715],[-0.1744,51.5693],[-0.177,51.5702],[-0.1802,51.5697],[-0.1835,51.568],[-0.1842,51.5674],[-0.1861,51.5669],[-0.1872,51.5662],[-0.1898,51.5651],[-0.1907,51.5619],[-0.1953,51.5605],[-0.1966,51.5607],[-0.1967,51.5592],[-0.1985,51.5588],[-0.1997,51.5568],[-0.1994,51.5562],[-0.2058,51.5553],[-0.206,51.5564],[-0.2088,51.5557],[-0.21,51.5568],[-0.2135,51.5552],[-0.2187,51.5594],[-0.222,51.5629],[-0.2267,51.5668],[-0.2286,51.5678],[-0.2334,51.572],[-0.2346,51.5718],[-0.2354,51.5726],[-0.2389,51.5723],[-0.2424,51.5725],[-0.2445,51.5723],[-0.2467,51.5715],[-0.2462,51.5696],[-0.2473,51.5685],[-0.2498,51.5692],[-0.2525,51.5715],[-0.2531,51.5725],[-0.2514,51.5732],[-0.2526,51.5749],[-0.2546,51.5797],[-0.254,51.5819],[-0.2514,51.5836],[-0.2485,51.5843],[-0.2485,51.5846],[-0.2525,51.5885],[-0.2577,51.5923],[-0.2598,51.5942],[-0.2657,51.599],[-0.2672,51.6004],[-0.2738,51.6057],[-0.276,51.608],[-0.2771,51.6087],[-0.2822,51.6134],[-0.2853,51.6154],[-0.2939,51.6228],[-0.3012,51.6293],[-0.304,51.6315],[-0.3055,51.6334],[-0.3056,51.6344],[-0.3045,51.6363],[-0.3024,51.6364],[-0.2994,51.6357],[-0.2962,51.6354],[-0.2944,51.6356],[-0.2919,51.6365],[-0.2899,51.6367],[-0.2884,51.6365],[-0.2855,51.6369],[-0.2839,51.6378],[-0.2814,51.6383],[-0.2786,51.6383],[-0.2765,51.6389],[-0.274,51.6387],[-0.2742,51.6393],[-0.2729,51.6421],[-0.2701,51.6421],[-0.2683,51.6424],[-0.2684,51.6438],[-0.2668,51.6441],[-0.2641,51.6438],[-0.2633,51.6448],[-0.2616,51.644],[-0.2607,51.6427],[-0.2574,51.6418],[-0.2562,51.6435],[-0.2545,51.6437],[-0.2523,51.6466],[-0.2511,51.6494],[-0.2499,51.6546],[-0.2514,51.6552],[-0.2497,51.6562],[-0.2479,51.6552],[-0.2444,51.6565],[-0.2414,51.6572],[-0.241,51.6568],[-0.238,51.6578],[-0.2383,51.6582],[-0.2362,51.6589],[-0.2347,51.659],[-0.2343,51.6582],[-0.2299,51.6597],[-0.2285,51.66],[-0.228,51.6585],[-0.2261,51.6576],[-0.2198,51.6607],[-0.2189,51.6601],[-0.2172,51.6606],[-0.2134,51.6624],[-0.2122,51.6614],[-0.2079,51.6629],[-0.2112,51.667],[-0.2099,51.6676],[-0.208,51.6666],[-0.2057,51.6686],[-0.2023,51.6678],[-0.2026,51.6693],[-0.2034,51.6701],[-0.1999,51.6702],[-0.199,51.6682],[-0.1949,51.6683],[-0.1967,51.6655],[-0.1926,51.6647],[-0.191,51.664],[-0.1878,51.6679],[-0.1858,51.6685],[-0.1821,51.6686]]]}</v>
      </c>
      <c r="B10" s="67" t="str">
        <f ca="1">OFFSET(Polygon!B$1,MATCH($D10,Polygon!$C:$C,0)-1,0)</f>
        <v>E09000003</v>
      </c>
      <c r="C10" s="29" t="s">
        <v>143</v>
      </c>
      <c r="D10" s="29" t="s">
        <v>1</v>
      </c>
      <c r="E10" s="42">
        <v>392140</v>
      </c>
      <c r="F10" s="30">
        <v>5</v>
      </c>
      <c r="G10" s="30">
        <v>8</v>
      </c>
      <c r="H10" s="30">
        <v>8</v>
      </c>
      <c r="I10" s="30">
        <v>9</v>
      </c>
      <c r="J10" s="30">
        <v>14</v>
      </c>
      <c r="K10" s="30">
        <v>23</v>
      </c>
      <c r="L10" s="30">
        <v>25</v>
      </c>
      <c r="M10" s="30">
        <v>25</v>
      </c>
      <c r="N10" s="30">
        <v>24</v>
      </c>
      <c r="O10" s="30">
        <v>27</v>
      </c>
      <c r="P10" s="30">
        <v>28</v>
      </c>
      <c r="Q10" s="30">
        <v>76</v>
      </c>
      <c r="R10" s="30">
        <v>81</v>
      </c>
      <c r="S10" s="30">
        <v>88</v>
      </c>
      <c r="T10" s="30">
        <v>94</v>
      </c>
      <c r="U10" s="30">
        <v>99</v>
      </c>
      <c r="V10" s="30">
        <v>100</v>
      </c>
      <c r="W10" s="30">
        <v>103</v>
      </c>
      <c r="X10" s="30">
        <v>115</v>
      </c>
      <c r="Y10" s="30">
        <v>117</v>
      </c>
      <c r="Z10" s="30">
        <v>119</v>
      </c>
      <c r="AA10" s="30">
        <v>124</v>
      </c>
      <c r="AB10" s="30">
        <v>130</v>
      </c>
      <c r="AC10" s="30">
        <v>468</v>
      </c>
      <c r="AD10" s="30">
        <v>510</v>
      </c>
      <c r="AE10" s="30">
        <v>547</v>
      </c>
      <c r="AF10" s="30">
        <v>589</v>
      </c>
      <c r="AG10" s="30">
        <v>645</v>
      </c>
      <c r="AH10" s="30">
        <v>666</v>
      </c>
      <c r="AI10" s="30">
        <v>717</v>
      </c>
      <c r="AJ10" s="30">
        <v>752</v>
      </c>
      <c r="AK10" s="30">
        <v>788</v>
      </c>
      <c r="AL10" s="30">
        <v>837</v>
      </c>
      <c r="AM10" s="30">
        <v>871</v>
      </c>
      <c r="AN10" s="30">
        <v>913</v>
      </c>
      <c r="AO10" s="30">
        <v>937</v>
      </c>
      <c r="AP10" s="30">
        <v>961</v>
      </c>
      <c r="AQ10" s="30">
        <v>977</v>
      </c>
      <c r="AR10" s="30">
        <v>1001</v>
      </c>
      <c r="AS10" s="30">
        <v>1035</v>
      </c>
      <c r="AT10" s="30">
        <v>1055</v>
      </c>
      <c r="AU10" s="30">
        <v>1069</v>
      </c>
      <c r="AV10" s="30">
        <v>1081</v>
      </c>
      <c r="AW10" s="30">
        <v>1095</v>
      </c>
      <c r="AX10" s="30">
        <v>1101</v>
      </c>
      <c r="AY10" s="30">
        <v>1119</v>
      </c>
      <c r="AZ10" s="30">
        <v>1134</v>
      </c>
      <c r="BA10" s="30">
        <v>1147</v>
      </c>
      <c r="BB10" s="30">
        <v>1155</v>
      </c>
      <c r="BC10" s="30">
        <v>1161</v>
      </c>
      <c r="BD10" s="30">
        <v>1170</v>
      </c>
      <c r="BE10" s="30">
        <v>1176</v>
      </c>
      <c r="BF10" s="30">
        <v>1184</v>
      </c>
      <c r="BG10" s="30">
        <v>1193</v>
      </c>
      <c r="BH10" s="30">
        <v>1209</v>
      </c>
      <c r="BI10" s="30">
        <v>1214</v>
      </c>
      <c r="BJ10" s="30">
        <v>1219</v>
      </c>
      <c r="BK10" s="30">
        <v>1224</v>
      </c>
      <c r="BL10" s="30">
        <v>1233</v>
      </c>
      <c r="BM10" s="30">
        <v>1235</v>
      </c>
      <c r="BN10" s="30">
        <v>1241</v>
      </c>
      <c r="BO10" s="30">
        <v>1245</v>
      </c>
      <c r="BP10" s="30">
        <v>1250</v>
      </c>
      <c r="BQ10" s="30">
        <v>1252</v>
      </c>
      <c r="BR10" s="30">
        <v>1253</v>
      </c>
      <c r="BS10" s="30">
        <v>1254</v>
      </c>
      <c r="BT10" s="30">
        <v>1256</v>
      </c>
      <c r="BU10" s="30">
        <v>1265</v>
      </c>
      <c r="BV10" s="30">
        <v>1268</v>
      </c>
      <c r="BW10" s="30">
        <v>1271</v>
      </c>
      <c r="BX10" s="30">
        <v>1271</v>
      </c>
      <c r="BY10" s="30">
        <v>1273</v>
      </c>
      <c r="BZ10" s="30">
        <v>1276</v>
      </c>
      <c r="CA10" s="30">
        <v>1278</v>
      </c>
      <c r="CB10" s="30">
        <v>1280</v>
      </c>
      <c r="CC10" s="30">
        <v>1283</v>
      </c>
      <c r="CD10" s="30">
        <v>1284</v>
      </c>
      <c r="CE10" s="30">
        <v>1284</v>
      </c>
      <c r="CF10" s="30">
        <v>1285</v>
      </c>
      <c r="CG10" s="30">
        <v>1287</v>
      </c>
      <c r="CH10" s="30">
        <v>1288</v>
      </c>
      <c r="CI10" s="30">
        <v>1289</v>
      </c>
      <c r="CJ10" s="30">
        <v>1291</v>
      </c>
      <c r="CK10" s="30">
        <v>1296</v>
      </c>
      <c r="CL10" s="30">
        <v>1298</v>
      </c>
      <c r="CM10" s="30">
        <v>1299</v>
      </c>
      <c r="CN10" s="30">
        <v>1299</v>
      </c>
      <c r="CO10" s="30">
        <v>1299</v>
      </c>
      <c r="CP10" s="30">
        <v>1301</v>
      </c>
      <c r="CQ10" s="30">
        <v>1302</v>
      </c>
      <c r="CR10" s="30">
        <v>1302</v>
      </c>
      <c r="CS10" s="30">
        <v>1302</v>
      </c>
      <c r="CT10" s="30">
        <v>1305</v>
      </c>
      <c r="CU10" s="30">
        <v>1305</v>
      </c>
      <c r="CV10" s="30">
        <v>1306</v>
      </c>
      <c r="CW10" s="30">
        <v>1306</v>
      </c>
      <c r="CX10" s="30">
        <v>1310</v>
      </c>
      <c r="CY10" s="30">
        <v>1311</v>
      </c>
      <c r="CZ10" s="30">
        <v>1312</v>
      </c>
      <c r="DA10" s="30">
        <v>1313</v>
      </c>
      <c r="DB10" s="30">
        <v>1312</v>
      </c>
      <c r="DC10" s="30">
        <v>1313</v>
      </c>
      <c r="DD10" s="30">
        <v>1312</v>
      </c>
      <c r="DE10" s="30">
        <v>1315</v>
      </c>
      <c r="DF10" s="30">
        <v>1316</v>
      </c>
      <c r="DG10" s="30">
        <v>1316</v>
      </c>
      <c r="DJ10" s="181">
        <f t="shared" ca="1" si="0"/>
        <v>0</v>
      </c>
      <c r="DK10" s="25">
        <f t="shared" ca="1" si="1"/>
        <v>0</v>
      </c>
      <c r="DL10" s="325">
        <f t="shared" ca="1" si="8"/>
        <v>0</v>
      </c>
      <c r="DM10" s="329">
        <f t="shared" ca="1" si="2"/>
        <v>4</v>
      </c>
      <c r="DN10" s="25">
        <f t="shared" ca="1" si="3"/>
        <v>3.0487804878048782E-3</v>
      </c>
      <c r="DO10" s="325">
        <f t="shared" ca="1" si="9"/>
        <v>1.020043861886061</v>
      </c>
      <c r="DP10" s="332">
        <f t="shared" ca="1" si="4"/>
        <v>335.59443056051413</v>
      </c>
      <c r="DR10">
        <f t="shared" si="5"/>
        <v>1316</v>
      </c>
      <c r="DS10" s="419">
        <f t="shared" si="6"/>
        <v>335.6</v>
      </c>
      <c r="DT10" s="131">
        <f t="shared" ca="1" si="10"/>
        <v>0</v>
      </c>
      <c r="DV10" s="164" t="s">
        <v>6</v>
      </c>
      <c r="DW10">
        <v>678</v>
      </c>
      <c r="DX10" s="385">
        <v>486.7</v>
      </c>
      <c r="DY10" s="67">
        <f t="shared" si="7"/>
        <v>130</v>
      </c>
      <c r="EA10">
        <f>SUMIF('L4-LTLA'!$D:$D,$D10,'L4-LTLA'!$G:$G)</f>
        <v>392140</v>
      </c>
      <c r="EB10" s="42">
        <v>392140</v>
      </c>
      <c r="EC10" s="4">
        <f t="shared" si="11"/>
        <v>0</v>
      </c>
    </row>
    <row r="11" spans="1:133" x14ac:dyDescent="0.25">
      <c r="A11" s="67" t="str">
        <f ca="1">OFFSET(Polygon!A$1,MATCH($D11,Polygon!$C:$C,0)-1,0)</f>
        <v>{"type":"Polygon","coordinates":[[[-0.1424,51.5691],[-0.1419,51.5683],[-0.1411,51.5654],[-0.1407,51.5646],[-0.1406,51.5623],[-0.1411,51.5607],[-0.1385,51.557],[-0.1373,51.5555],[-0.1355,51.5547],[-0.1344,51.5536],[-0.1309,51.5514],[-0.1303,51.5499],[-0.1273,51.5477],[-0.1269,51.547],[-0.1257,51.5421],[-0.1249,51.5406],[-0.1227,51.5379],[-0.1224,51.5369],[-0.1224,51.534],[-0.1226,51.5307],[-0.1199,51.5309],[-0.1161,51.5299],[-0.1153,51.5276],[-0.1129,51.5264],[-0.1143,51.5255],[-0.1135,51.5244],[-0.1119,51.5236],[-0.109,51.523],[-0.1083,51.5221],[-0.107,51.5222],[-0.106,51.5207],[-0.1053,51.5185],[-0.1078,51.5178],[-0.1116,51.5182],[-0.1137,51.518],[-0.1116,51.5153],[-0.1139,51.5148],[-0.1147,51.516],[-0.1186,51.515],[-0.1195,51.5145],[-0.1229,51.5151],[-0.1245,51.5142],[-0.1276,51.5127],[-0.1294,51.5135],[-0.1308,51.5171],[-0.1326,51.5172],[-0.1343,51.518],[-0.1353,51.5189],[-0.137,51.5189],[-0.1429,51.5239],[-0.1452,51.524],[-0.1458,51.5253],[-0.1472,51.525],[-0.1527,51.5375],[-0.1542,51.5374],[-0.1594,51.5364],[-0.1605,51.5373],[-0.165,51.5358],[-0.168,51.5379],[-0.1695,51.5386],[-0.1709,51.5378],[-0.172,51.5384],[-0.1735,51.5376],[-0.1742,51.5383],[-0.1739,51.5395],[-0.1783,51.5398],[-0.1804,51.5395],[-0.1846,51.538],[-0.1878,51.535],[-0.1888,51.5345],[-0.1915,51.5363],[-0.1969,51.5409],[-0.2012,51.5446],[-0.2073,51.5503],[-0.2119,51.5537],[-0.2135,51.5552],[-0.21,51.5568],[-0.2088,51.5557],[-0.206,51.5564],[-0.2058,51.5553],[-0.1994,51.5562],[-0.1997,51.5568],[-0.1985,51.5588],[-0.1967,51.5592],[-0.1966,51.5607],[-0.1953,51.5605],[-0.1907,51.5619],[-0.1898,51.5651],[-0.1872,51.5662],[-0.1861,51.5669],[-0.1842,51.5674],[-0.1835,51.568],[-0.1802,51.5697],[-0.177,51.5702],[-0.1744,51.5693],[-0.1731,51.5715],[-0.1713,51.5724],[-0.1699,51.5728],[-0.1669,51.573],[-0.1646,51.5725],[-0.1606,51.5728],[-0.1589,51.5722],[-0.1504,51.5716],[-0.1481,51.5708],[-0.1446,51.5701],[-0.1424,51.5691]]]}</v>
      </c>
      <c r="B11" s="67" t="str">
        <f ca="1">OFFSET(Polygon!B$1,MATCH($D11,Polygon!$C:$C,0)-1,0)</f>
        <v>E09000007</v>
      </c>
      <c r="C11" s="29" t="s">
        <v>143</v>
      </c>
      <c r="D11" s="29" t="s">
        <v>19</v>
      </c>
      <c r="E11" s="42">
        <v>262226</v>
      </c>
      <c r="F11" s="30">
        <v>4</v>
      </c>
      <c r="G11" s="30">
        <v>5</v>
      </c>
      <c r="H11" s="30">
        <v>7</v>
      </c>
      <c r="I11" s="30">
        <v>11</v>
      </c>
      <c r="J11" s="30">
        <v>13</v>
      </c>
      <c r="K11" s="30">
        <v>19</v>
      </c>
      <c r="L11" s="30">
        <v>22</v>
      </c>
      <c r="M11" s="30">
        <v>22</v>
      </c>
      <c r="N11" s="30">
        <v>20</v>
      </c>
      <c r="O11" s="30">
        <v>30</v>
      </c>
      <c r="P11" s="30">
        <v>36</v>
      </c>
      <c r="Q11" s="30">
        <v>46</v>
      </c>
      <c r="R11" s="30">
        <v>51</v>
      </c>
      <c r="S11" s="30">
        <v>53</v>
      </c>
      <c r="T11" s="30">
        <v>60</v>
      </c>
      <c r="U11" s="30">
        <v>64</v>
      </c>
      <c r="V11" s="30">
        <v>71</v>
      </c>
      <c r="W11" s="30">
        <v>85</v>
      </c>
      <c r="X11" s="30">
        <v>99</v>
      </c>
      <c r="Y11" s="30">
        <v>115</v>
      </c>
      <c r="Z11" s="30">
        <v>119</v>
      </c>
      <c r="AA11" s="30">
        <v>127</v>
      </c>
      <c r="AB11" s="30">
        <v>143</v>
      </c>
      <c r="AC11" s="30">
        <v>212</v>
      </c>
      <c r="AD11" s="30">
        <v>225</v>
      </c>
      <c r="AE11" s="30">
        <v>244</v>
      </c>
      <c r="AF11" s="30">
        <v>263</v>
      </c>
      <c r="AG11" s="30">
        <v>289</v>
      </c>
      <c r="AH11" s="30">
        <v>298</v>
      </c>
      <c r="AI11" s="30">
        <v>321</v>
      </c>
      <c r="AJ11" s="30">
        <v>343</v>
      </c>
      <c r="AK11" s="30">
        <v>356</v>
      </c>
      <c r="AL11" s="30">
        <v>373</v>
      </c>
      <c r="AM11" s="30">
        <v>388</v>
      </c>
      <c r="AN11" s="30">
        <v>414</v>
      </c>
      <c r="AO11" s="30">
        <v>421</v>
      </c>
      <c r="AP11" s="30">
        <v>435</v>
      </c>
      <c r="AQ11" s="30">
        <v>443</v>
      </c>
      <c r="AR11" s="30">
        <v>455</v>
      </c>
      <c r="AS11" s="30">
        <v>474</v>
      </c>
      <c r="AT11" s="30">
        <v>489</v>
      </c>
      <c r="AU11" s="30">
        <v>501</v>
      </c>
      <c r="AV11" s="30">
        <v>504</v>
      </c>
      <c r="AW11" s="30">
        <v>521</v>
      </c>
      <c r="AX11" s="30">
        <v>531</v>
      </c>
      <c r="AY11" s="30">
        <v>537</v>
      </c>
      <c r="AZ11" s="30">
        <v>543</v>
      </c>
      <c r="BA11" s="30">
        <v>549</v>
      </c>
      <c r="BB11" s="30">
        <v>557</v>
      </c>
      <c r="BC11" s="30">
        <v>563</v>
      </c>
      <c r="BD11" s="30">
        <v>564</v>
      </c>
      <c r="BE11" s="30">
        <v>567</v>
      </c>
      <c r="BF11" s="30">
        <v>569</v>
      </c>
      <c r="BG11" s="30">
        <v>571</v>
      </c>
      <c r="BH11" s="30">
        <v>576</v>
      </c>
      <c r="BI11" s="30">
        <v>582</v>
      </c>
      <c r="BJ11" s="30">
        <v>585</v>
      </c>
      <c r="BK11" s="30">
        <v>587</v>
      </c>
      <c r="BL11" s="30">
        <v>588</v>
      </c>
      <c r="BM11" s="30">
        <v>589</v>
      </c>
      <c r="BN11" s="30">
        <v>593</v>
      </c>
      <c r="BO11" s="30">
        <v>595</v>
      </c>
      <c r="BP11" s="30">
        <v>597</v>
      </c>
      <c r="BQ11" s="30">
        <v>598</v>
      </c>
      <c r="BR11" s="30">
        <v>600</v>
      </c>
      <c r="BS11" s="30">
        <v>602</v>
      </c>
      <c r="BT11" s="30">
        <v>604</v>
      </c>
      <c r="BU11" s="30">
        <v>604</v>
      </c>
      <c r="BV11" s="30">
        <v>612</v>
      </c>
      <c r="BW11" s="30">
        <v>617</v>
      </c>
      <c r="BX11" s="30">
        <v>617</v>
      </c>
      <c r="BY11" s="30">
        <v>619</v>
      </c>
      <c r="BZ11" s="30">
        <v>619</v>
      </c>
      <c r="CA11" s="30">
        <v>620</v>
      </c>
      <c r="CB11" s="30">
        <v>620</v>
      </c>
      <c r="CC11" s="30">
        <v>625</v>
      </c>
      <c r="CD11" s="30">
        <v>626</v>
      </c>
      <c r="CE11" s="30">
        <v>628</v>
      </c>
      <c r="CF11" s="30">
        <v>627</v>
      </c>
      <c r="CG11" s="30">
        <v>628</v>
      </c>
      <c r="CH11" s="30">
        <v>628</v>
      </c>
      <c r="CI11" s="30">
        <v>629</v>
      </c>
      <c r="CJ11" s="30">
        <v>629</v>
      </c>
      <c r="CK11" s="30">
        <v>629</v>
      </c>
      <c r="CL11" s="30">
        <v>629</v>
      </c>
      <c r="CM11" s="30">
        <v>630</v>
      </c>
      <c r="CN11" s="30">
        <v>628</v>
      </c>
      <c r="CO11" s="30">
        <v>629</v>
      </c>
      <c r="CP11" s="30">
        <v>631</v>
      </c>
      <c r="CQ11" s="30">
        <v>631</v>
      </c>
      <c r="CR11" s="30">
        <v>630</v>
      </c>
      <c r="CS11" s="30">
        <v>632</v>
      </c>
      <c r="CT11" s="30">
        <v>633</v>
      </c>
      <c r="CU11" s="30">
        <v>634</v>
      </c>
      <c r="CV11" s="30">
        <v>633</v>
      </c>
      <c r="CW11" s="30">
        <v>632</v>
      </c>
      <c r="CX11" s="30">
        <v>635</v>
      </c>
      <c r="CY11" s="30">
        <v>635</v>
      </c>
      <c r="CZ11" s="30">
        <v>635</v>
      </c>
      <c r="DA11" s="30">
        <v>637</v>
      </c>
      <c r="DB11" s="30">
        <v>637</v>
      </c>
      <c r="DC11" s="30">
        <v>637</v>
      </c>
      <c r="DD11" s="30">
        <v>638</v>
      </c>
      <c r="DE11" s="30">
        <v>639</v>
      </c>
      <c r="DF11" s="30">
        <v>640</v>
      </c>
      <c r="DG11" s="30">
        <v>641</v>
      </c>
      <c r="DJ11" s="181">
        <f t="shared" ca="1" si="0"/>
        <v>1</v>
      </c>
      <c r="DK11" s="25">
        <f t="shared" ca="1" si="1"/>
        <v>1.5625000000000001E-3</v>
      </c>
      <c r="DL11" s="325">
        <f t="shared" ca="1" si="8"/>
        <v>0.38135043817165348</v>
      </c>
      <c r="DM11" s="329">
        <f t="shared" ca="1" si="2"/>
        <v>6</v>
      </c>
      <c r="DN11" s="25">
        <f t="shared" ca="1" si="3"/>
        <v>9.4488188976377951E-3</v>
      </c>
      <c r="DO11" s="325">
        <f t="shared" ca="1" si="9"/>
        <v>2.2881026290299209</v>
      </c>
      <c r="DP11" s="332">
        <f t="shared" ca="1" si="4"/>
        <v>244.44563086802987</v>
      </c>
      <c r="DR11">
        <f t="shared" si="5"/>
        <v>641</v>
      </c>
      <c r="DS11" s="419">
        <f t="shared" si="6"/>
        <v>244.4</v>
      </c>
      <c r="DT11" s="131">
        <f t="shared" ca="1" si="10"/>
        <v>0</v>
      </c>
      <c r="DV11" s="164" t="s">
        <v>7</v>
      </c>
      <c r="DW11" s="4">
        <v>1054</v>
      </c>
      <c r="DX11" s="385">
        <v>369.3</v>
      </c>
      <c r="DY11" s="67">
        <f t="shared" si="7"/>
        <v>133</v>
      </c>
      <c r="EA11">
        <f>SUMIF('L4-LTLA'!$D:$D,$D11,'L4-LTLA'!$G:$G)</f>
        <v>262226</v>
      </c>
      <c r="EB11" s="42">
        <v>262226</v>
      </c>
      <c r="EC11" s="4">
        <f t="shared" si="11"/>
        <v>0</v>
      </c>
    </row>
    <row r="12" spans="1:133" x14ac:dyDescent="0.25">
      <c r="A12" s="67" t="str">
        <f ca="1">OFFSET(Polygon!A$1,MATCH($D12,Polygon!$C:$C,0)-1,0)</f>
        <v>{"type":"Polygon","coordinates":[[[-0.1116,51.5153],[-0.1111,51.5138],[-0.1124,51.5128],[-0.1115,51.5116],[-0.1116,51.5108],[-0.1158,51.5103],[-0.1185,51.5095],[-0.1199,51.5088],[-0.1214,51.5074],[-0.1229,51.5048],[-0.1246,51.4958],[-0.1249,51.4926],[-0.1268,51.4898],[-0.1291,51.4878],[-0.1312,51.4864],[-0.1327,51.4857],[-0.1349,51.4852],[-0.1381,51.4848],[-0.1409,51.4849],[-0.1437,51.4854],[-0.1468,51.4857],[-0.15,51.4855],[-0.1504,51.4862],[-0.1559,51.4896],[-0.1552,51.49],[-0.1558,51.4915],[-0.1548,51.492],[-0.156,51.4932],[-0.155,51.4939],[-0.156,51.4945],[-0.1557,51.4956],[-0.1561,51.4978],[-0.1579,51.499],[-0.1585,51.5013],[-0.1585,51.5022],[-0.1606,51.5018],[-0.1629,51.5001],[-0.1655,51.4987],[-0.1676,51.4983],[-0.1684,51.499],[-0.1715,51.4987],[-0.1736,51.4982],[-0.1796,51.4978],[-0.1803,51.5015],[-0.1843,51.5018],[-0.1879,51.5102],[-0.1921,51.5099],[-0.193,51.5118],[-0.1941,51.5118],[-0.1951,51.515],[-0.1992,51.5146],[-0.1999,51.5168],[-0.2015,51.5178],[-0.2038,51.5206],[-0.2006,51.5208],[-0.2016,51.5227],[-0.2039,51.5235],[-0.2062,51.5259],[-0.2103,51.5267],[-0.2133,51.5269],[-0.2156,51.5267],[-0.216,51.5279],[-0.2159,51.5297],[-0.2151,51.5304],[-0.2152,51.5314],[-0.2117,51.5318],[-0.2076,51.5328],[-0.203,51.5329],[-0.1989,51.5309],[-0.198,51.5301],[-0.1978,51.5279],[-0.1966,51.5277],[-0.1929,51.5321],[-0.1924,51.5333],[-0.193,51.534],[-0.1915,51.5363],[-0.1888,51.5345],[-0.1878,51.535],[-0.1846,51.538],[-0.1804,51.5395],[-0.1783,51.5398],[-0.1739,51.5395],[-0.1742,51.5383],[-0.1735,51.5376],[-0.172,51.5384],[-0.1709,51.5378],[-0.1695,51.5386],[-0.168,51.5379],[-0.165,51.5358],[-0.1605,51.5373],[-0.1594,51.5364],[-0.1542,51.5374],[-0.1527,51.5375],[-0.1472,51.525],[-0.1458,51.5253],[-0.1452,51.524],[-0.1429,51.5239],[-0.137,51.5189],[-0.1353,51.5189],[-0.1343,51.518],[-0.1326,51.5172],[-0.1308,51.5171],[-0.1294,51.5135],[-0.1276,51.5127],[-0.1245,51.5142],[-0.1229,51.5151],[-0.1195,51.5145],[-0.1186,51.515],[-0.1147,51.516],[-0.1139,51.5148],[-0.1116,51.5153]]]}</v>
      </c>
      <c r="B12" s="67" t="str">
        <f ca="1">OFFSET(Polygon!B$1,MATCH($D12,Polygon!$C:$C,0)-1,0)</f>
        <v>E09000033</v>
      </c>
      <c r="C12" s="29" t="s">
        <v>143</v>
      </c>
      <c r="D12" s="29" t="s">
        <v>121</v>
      </c>
      <c r="E12" s="42">
        <v>255324</v>
      </c>
      <c r="F12" s="30">
        <v>3</v>
      </c>
      <c r="G12" s="30">
        <v>5</v>
      </c>
      <c r="H12" s="30">
        <v>6</v>
      </c>
      <c r="I12" s="30">
        <v>12</v>
      </c>
      <c r="J12" s="30">
        <v>13</v>
      </c>
      <c r="K12" s="30">
        <v>24</v>
      </c>
      <c r="L12" s="30">
        <v>35</v>
      </c>
      <c r="M12" s="30">
        <v>37</v>
      </c>
      <c r="N12" s="30">
        <v>58</v>
      </c>
      <c r="O12" s="30">
        <v>68</v>
      </c>
      <c r="P12" s="30">
        <v>78</v>
      </c>
      <c r="Q12" s="30">
        <v>99</v>
      </c>
      <c r="R12" s="30">
        <v>110</v>
      </c>
      <c r="S12" s="30">
        <v>117</v>
      </c>
      <c r="T12" s="30">
        <v>134</v>
      </c>
      <c r="U12" s="30">
        <v>143</v>
      </c>
      <c r="V12" s="30">
        <v>152</v>
      </c>
      <c r="W12" s="30">
        <v>172</v>
      </c>
      <c r="X12" s="30">
        <v>189</v>
      </c>
      <c r="Y12" s="30">
        <v>206</v>
      </c>
      <c r="Z12" s="30">
        <v>226</v>
      </c>
      <c r="AA12" s="30">
        <v>241</v>
      </c>
      <c r="AB12" s="30">
        <v>269</v>
      </c>
      <c r="AC12" s="30">
        <v>301</v>
      </c>
      <c r="AD12" s="30">
        <v>311</v>
      </c>
      <c r="AE12" s="30">
        <v>322</v>
      </c>
      <c r="AF12" s="30">
        <v>338</v>
      </c>
      <c r="AG12" s="30">
        <v>363</v>
      </c>
      <c r="AH12" s="30">
        <v>383</v>
      </c>
      <c r="AI12" s="30">
        <v>398</v>
      </c>
      <c r="AJ12" s="30">
        <v>420</v>
      </c>
      <c r="AK12" s="30">
        <v>428</v>
      </c>
      <c r="AL12" s="30">
        <v>444</v>
      </c>
      <c r="AM12" s="30">
        <v>454</v>
      </c>
      <c r="AN12" s="30">
        <v>473</v>
      </c>
      <c r="AO12" s="30">
        <v>483</v>
      </c>
      <c r="AP12" s="30">
        <v>491</v>
      </c>
      <c r="AQ12" s="30">
        <v>499</v>
      </c>
      <c r="AR12" s="30">
        <v>510</v>
      </c>
      <c r="AS12" s="30">
        <v>525</v>
      </c>
      <c r="AT12" s="30">
        <v>544</v>
      </c>
      <c r="AU12" s="30">
        <v>551</v>
      </c>
      <c r="AV12" s="30">
        <v>555</v>
      </c>
      <c r="AW12" s="30">
        <v>563</v>
      </c>
      <c r="AX12" s="30">
        <v>567</v>
      </c>
      <c r="AY12" s="30">
        <v>570</v>
      </c>
      <c r="AZ12" s="30">
        <v>572</v>
      </c>
      <c r="BA12" s="30">
        <v>573</v>
      </c>
      <c r="BB12" s="30">
        <v>578</v>
      </c>
      <c r="BC12" s="30">
        <v>583</v>
      </c>
      <c r="BD12" s="30">
        <v>585</v>
      </c>
      <c r="BE12" s="30">
        <v>588</v>
      </c>
      <c r="BF12" s="30">
        <v>592</v>
      </c>
      <c r="BG12" s="30">
        <v>596</v>
      </c>
      <c r="BH12" s="30">
        <v>601</v>
      </c>
      <c r="BI12" s="30">
        <v>605</v>
      </c>
      <c r="BJ12" s="30">
        <v>616</v>
      </c>
      <c r="BK12" s="30">
        <v>629</v>
      </c>
      <c r="BL12" s="30">
        <v>631</v>
      </c>
      <c r="BM12" s="30">
        <v>634</v>
      </c>
      <c r="BN12" s="30">
        <v>636</v>
      </c>
      <c r="BO12" s="30">
        <v>637</v>
      </c>
      <c r="BP12" s="30">
        <v>637</v>
      </c>
      <c r="BQ12" s="30">
        <v>639</v>
      </c>
      <c r="BR12" s="30">
        <v>639</v>
      </c>
      <c r="BS12" s="30">
        <v>641</v>
      </c>
      <c r="BT12" s="30">
        <v>642</v>
      </c>
      <c r="BU12" s="30">
        <v>643</v>
      </c>
      <c r="BV12" s="30">
        <v>642</v>
      </c>
      <c r="BW12" s="30">
        <v>647</v>
      </c>
      <c r="BX12" s="30">
        <v>645</v>
      </c>
      <c r="BY12" s="30">
        <v>645</v>
      </c>
      <c r="BZ12" s="30">
        <v>645</v>
      </c>
      <c r="CA12" s="30">
        <v>646</v>
      </c>
      <c r="CB12" s="30">
        <v>648</v>
      </c>
      <c r="CC12" s="30">
        <v>649</v>
      </c>
      <c r="CD12" s="30">
        <v>650</v>
      </c>
      <c r="CE12" s="30">
        <v>653</v>
      </c>
      <c r="CF12" s="30">
        <v>654</v>
      </c>
      <c r="CG12" s="30">
        <v>653</v>
      </c>
      <c r="CH12" s="30">
        <v>653</v>
      </c>
      <c r="CI12" s="30">
        <v>654</v>
      </c>
      <c r="CJ12" s="30">
        <v>656</v>
      </c>
      <c r="CK12" s="30">
        <v>656</v>
      </c>
      <c r="CL12" s="30">
        <v>657</v>
      </c>
      <c r="CM12" s="30">
        <v>657</v>
      </c>
      <c r="CN12" s="30">
        <v>658</v>
      </c>
      <c r="CO12" s="30">
        <v>659</v>
      </c>
      <c r="CP12" s="30">
        <v>662</v>
      </c>
      <c r="CQ12" s="30">
        <v>662</v>
      </c>
      <c r="CR12" s="30">
        <v>665</v>
      </c>
      <c r="CS12" s="30">
        <v>664</v>
      </c>
      <c r="CT12" s="30">
        <v>666</v>
      </c>
      <c r="CU12" s="30">
        <v>668</v>
      </c>
      <c r="CV12" s="30">
        <v>669</v>
      </c>
      <c r="CW12" s="30">
        <v>671</v>
      </c>
      <c r="CX12" s="30">
        <v>673</v>
      </c>
      <c r="CY12" s="30">
        <v>673</v>
      </c>
      <c r="CZ12" s="30">
        <v>676</v>
      </c>
      <c r="DA12" s="30">
        <v>675</v>
      </c>
      <c r="DB12" s="30">
        <v>675</v>
      </c>
      <c r="DC12" s="30">
        <v>676</v>
      </c>
      <c r="DD12" s="30">
        <v>679</v>
      </c>
      <c r="DE12" s="30">
        <v>680</v>
      </c>
      <c r="DF12" s="30">
        <v>680</v>
      </c>
      <c r="DG12" s="30">
        <v>682</v>
      </c>
      <c r="DJ12" s="181">
        <f t="shared" ca="1" si="0"/>
        <v>2</v>
      </c>
      <c r="DK12" s="25">
        <f t="shared" ca="1" si="1"/>
        <v>2.9411764705882353E-3</v>
      </c>
      <c r="DL12" s="325">
        <f t="shared" ca="1" si="8"/>
        <v>0.78331845028277791</v>
      </c>
      <c r="DM12" s="329">
        <f t="shared" ca="1" si="2"/>
        <v>6</v>
      </c>
      <c r="DN12" s="25">
        <f t="shared" ca="1" si="3"/>
        <v>8.8757396449704144E-3</v>
      </c>
      <c r="DO12" s="325">
        <f t="shared" ca="1" si="9"/>
        <v>2.349955350848334</v>
      </c>
      <c r="DP12" s="332">
        <f t="shared" ca="1" si="4"/>
        <v>267.11159154642729</v>
      </c>
      <c r="DR12">
        <f t="shared" si="5"/>
        <v>682</v>
      </c>
      <c r="DS12" s="419">
        <f t="shared" si="6"/>
        <v>267.10000000000002</v>
      </c>
      <c r="DT12" s="131">
        <f t="shared" ca="1" si="10"/>
        <v>0</v>
      </c>
      <c r="DV12" s="164" t="s">
        <v>8</v>
      </c>
      <c r="DW12">
        <v>491</v>
      </c>
      <c r="DX12" s="385">
        <v>124.1</v>
      </c>
      <c r="DY12" s="67">
        <f t="shared" si="7"/>
        <v>64</v>
      </c>
      <c r="EA12">
        <f>SUMIF('L4-LTLA'!$D:$D,$D12,'L4-LTLA'!$G:$G)</f>
        <v>255324</v>
      </c>
      <c r="EB12" s="42">
        <v>255324</v>
      </c>
      <c r="EC12" s="4">
        <f t="shared" si="11"/>
        <v>0</v>
      </c>
    </row>
    <row r="13" spans="1:133" x14ac:dyDescent="0.25">
      <c r="A13" s="67" t="str">
        <f ca="1">OFFSET(Polygon!A$1,MATCH($D13,Polygon!$C:$C,0)-1,0)</f>
        <v>{"type":"Polygon","coordinates":[[[-0.216,51.5279],[-0.2156,51.5267],[-0.2133,51.5269],[-0.2103,51.5267],[-0.2062,51.5259],[-0.2039,51.5235],[-0.2016,51.5227],[-0.2006,51.5208],[-0.2038,51.5206],[-0.2015,51.5178],[-0.1999,51.5168],[-0.1992,51.5146],[-0.1951,51.515],[-0.1941,51.5118],[-0.193,51.5118],[-0.1921,51.5099],[-0.1879,51.5102],[-0.1843,51.5018],[-0.1803,51.5015],[-0.1796,51.4978],[-0.1736,51.4982],[-0.1715,51.4987],[-0.1684,51.499],[-0.1676,51.4983],[-0.1655,51.4987],[-0.1629,51.5001],[-0.1606,51.5018],[-0.1585,51.5022],[-0.1585,51.5013],[-0.1579,51.499],[-0.1561,51.4978],[-0.1557,51.4956],[-0.156,51.4945],[-0.155,51.4939],[-0.156,51.4932],[-0.1548,51.492],[-0.1558,51.4915],[-0.1552,51.49],[-0.1559,51.4896],[-0.1504,51.4862],[-0.15,51.4855],[-0.1664,51.4833],[-0.1701,51.4828],[-0.1739,51.4818],[-0.1755,51.4817],[-0.1778,51.4803],[-0.1793,51.478],[-0.1808,51.4779],[-0.1821,51.4774],[-0.1839,51.4774],[-0.1882,51.4809],[-0.1945,51.4865],[-0.1983,51.4881],[-0.2024,51.4917],[-0.2032,51.4934],[-0.2048,51.4946],[-0.208,51.496],[-0.2103,51.4981],[-0.2131,51.4998],[-0.2141,51.5008],[-0.2151,51.5023],[-0.217,51.5045],[-0.218,51.5061],[-0.2164,51.5064],[-0.2161,51.5075],[-0.2152,51.5076],[-0.2158,51.5091],[-0.2179,51.5098],[-0.2193,51.5096],[-0.2199,51.5112],[-0.2228,51.5157],[-0.2257,51.5189],[-0.2283,51.5211],[-0.2267,51.522],[-0.2266,51.5248],[-0.2272,51.5248],[-0.2274,51.5279],[-0.2287,51.5299],[-0.2285,51.5304],[-0.2277,51.5299],[-0.2238,51.53],[-0.2215,51.5293],[-0.2183,51.5287],[-0.216,51.5279]]]}</v>
      </c>
      <c r="B13" s="67" t="str">
        <f ca="1">OFFSET(Polygon!B$1,MATCH($D13,Polygon!$C:$C,0)-1,0)</f>
        <v>E09000020</v>
      </c>
      <c r="C13" s="29" t="s">
        <v>143</v>
      </c>
      <c r="D13" s="29" t="s">
        <v>55</v>
      </c>
      <c r="E13" s="42">
        <v>156197</v>
      </c>
      <c r="F13" s="30">
        <v>8</v>
      </c>
      <c r="G13" s="30">
        <v>13</v>
      </c>
      <c r="H13" s="30">
        <v>15</v>
      </c>
      <c r="I13" s="30">
        <v>19</v>
      </c>
      <c r="J13" s="30">
        <v>21</v>
      </c>
      <c r="K13" s="30">
        <v>27</v>
      </c>
      <c r="L13" s="30">
        <v>40</v>
      </c>
      <c r="M13" s="30">
        <v>43</v>
      </c>
      <c r="N13" s="30">
        <v>49</v>
      </c>
      <c r="O13" s="30">
        <v>55</v>
      </c>
      <c r="P13" s="30">
        <v>57</v>
      </c>
      <c r="Q13" s="30">
        <v>66</v>
      </c>
      <c r="R13" s="30">
        <v>75</v>
      </c>
      <c r="S13" s="30">
        <v>81</v>
      </c>
      <c r="T13" s="30">
        <v>85</v>
      </c>
      <c r="U13" s="30">
        <v>91</v>
      </c>
      <c r="V13" s="30">
        <v>97</v>
      </c>
      <c r="W13" s="30">
        <v>110</v>
      </c>
      <c r="X13" s="30">
        <v>116</v>
      </c>
      <c r="Y13" s="30">
        <v>123</v>
      </c>
      <c r="Z13" s="30">
        <v>141</v>
      </c>
      <c r="AA13" s="30">
        <v>170</v>
      </c>
      <c r="AB13" s="30">
        <v>180</v>
      </c>
      <c r="AC13" s="30">
        <v>191</v>
      </c>
      <c r="AD13" s="30">
        <v>208</v>
      </c>
      <c r="AE13" s="30">
        <v>222</v>
      </c>
      <c r="AF13" s="30">
        <v>240</v>
      </c>
      <c r="AG13" s="30">
        <v>258</v>
      </c>
      <c r="AH13" s="30">
        <v>272</v>
      </c>
      <c r="AI13" s="30">
        <v>278</v>
      </c>
      <c r="AJ13" s="30">
        <v>286</v>
      </c>
      <c r="AK13" s="30">
        <v>301</v>
      </c>
      <c r="AL13" s="30">
        <v>314</v>
      </c>
      <c r="AM13" s="30">
        <v>332</v>
      </c>
      <c r="AN13" s="30">
        <v>352</v>
      </c>
      <c r="AO13" s="30">
        <v>358</v>
      </c>
      <c r="AP13" s="30">
        <v>363</v>
      </c>
      <c r="AQ13" s="30">
        <v>367</v>
      </c>
      <c r="AR13" s="30">
        <v>376</v>
      </c>
      <c r="AS13" s="30">
        <v>389</v>
      </c>
      <c r="AT13" s="30">
        <v>397</v>
      </c>
      <c r="AU13" s="30">
        <v>407</v>
      </c>
      <c r="AV13" s="30">
        <v>412</v>
      </c>
      <c r="AW13" s="30">
        <v>417</v>
      </c>
      <c r="AX13" s="30">
        <v>419</v>
      </c>
      <c r="AY13" s="30">
        <v>423</v>
      </c>
      <c r="AZ13" s="30">
        <v>429</v>
      </c>
      <c r="BA13" s="30">
        <v>447</v>
      </c>
      <c r="BB13" s="30">
        <v>451</v>
      </c>
      <c r="BC13" s="30">
        <v>451</v>
      </c>
      <c r="BD13" s="30">
        <v>454</v>
      </c>
      <c r="BE13" s="30">
        <v>456</v>
      </c>
      <c r="BF13" s="30">
        <v>459</v>
      </c>
      <c r="BG13" s="30">
        <v>461</v>
      </c>
      <c r="BH13" s="30">
        <v>462</v>
      </c>
      <c r="BI13" s="30">
        <v>462</v>
      </c>
      <c r="BJ13" s="30">
        <v>463</v>
      </c>
      <c r="BK13" s="30">
        <v>472</v>
      </c>
      <c r="BL13" s="30">
        <v>473</v>
      </c>
      <c r="BM13" s="30">
        <v>475</v>
      </c>
      <c r="BN13" s="30">
        <v>476</v>
      </c>
      <c r="BO13" s="30">
        <v>476</v>
      </c>
      <c r="BP13" s="30">
        <v>481</v>
      </c>
      <c r="BQ13" s="30">
        <v>481</v>
      </c>
      <c r="BR13" s="30">
        <v>482</v>
      </c>
      <c r="BS13" s="30">
        <v>482</v>
      </c>
      <c r="BT13" s="30">
        <v>482</v>
      </c>
      <c r="BU13" s="30">
        <v>482</v>
      </c>
      <c r="BV13" s="30">
        <v>485</v>
      </c>
      <c r="BW13" s="30">
        <v>486</v>
      </c>
      <c r="BX13" s="30">
        <v>487</v>
      </c>
      <c r="BY13" s="30">
        <v>488</v>
      </c>
      <c r="BZ13" s="30">
        <v>488</v>
      </c>
      <c r="CA13" s="30">
        <v>488</v>
      </c>
      <c r="CB13" s="30">
        <v>488</v>
      </c>
      <c r="CC13" s="30">
        <v>486</v>
      </c>
      <c r="CD13" s="30">
        <v>490</v>
      </c>
      <c r="CE13" s="30">
        <v>493</v>
      </c>
      <c r="CF13" s="30">
        <v>495</v>
      </c>
      <c r="CG13" s="30">
        <v>495</v>
      </c>
      <c r="CH13" s="30">
        <v>495</v>
      </c>
      <c r="CI13" s="30">
        <v>495</v>
      </c>
      <c r="CJ13" s="30">
        <v>496</v>
      </c>
      <c r="CK13" s="30">
        <v>497</v>
      </c>
      <c r="CL13" s="30">
        <v>498</v>
      </c>
      <c r="CM13" s="30">
        <v>498</v>
      </c>
      <c r="CN13" s="30">
        <v>500</v>
      </c>
      <c r="CO13" s="30">
        <v>499</v>
      </c>
      <c r="CP13" s="30">
        <v>499</v>
      </c>
      <c r="CQ13" s="30">
        <v>499</v>
      </c>
      <c r="CR13" s="30">
        <v>499</v>
      </c>
      <c r="CS13" s="30">
        <v>498</v>
      </c>
      <c r="CT13" s="30">
        <v>501</v>
      </c>
      <c r="CU13" s="30">
        <v>501</v>
      </c>
      <c r="CV13" s="30">
        <v>502</v>
      </c>
      <c r="CW13" s="30">
        <v>502</v>
      </c>
      <c r="CX13" s="30">
        <v>502</v>
      </c>
      <c r="CY13" s="30">
        <v>504</v>
      </c>
      <c r="CZ13" s="30">
        <v>504</v>
      </c>
      <c r="DA13" s="30">
        <v>504</v>
      </c>
      <c r="DB13" s="30">
        <v>504</v>
      </c>
      <c r="DC13" s="30">
        <v>505</v>
      </c>
      <c r="DD13" s="30">
        <v>506</v>
      </c>
      <c r="DE13" s="30">
        <v>511</v>
      </c>
      <c r="DF13" s="30">
        <v>513</v>
      </c>
      <c r="DG13" s="30">
        <v>513</v>
      </c>
      <c r="DJ13" s="181">
        <f t="shared" ca="1" si="0"/>
        <v>0</v>
      </c>
      <c r="DK13" s="25">
        <f t="shared" ca="1" si="1"/>
        <v>0</v>
      </c>
      <c r="DL13" s="325">
        <f t="shared" ca="1" si="8"/>
        <v>0</v>
      </c>
      <c r="DM13" s="329">
        <f t="shared" ca="1" si="2"/>
        <v>9</v>
      </c>
      <c r="DN13" s="25">
        <f t="shared" ca="1" si="3"/>
        <v>1.7857142857142856E-2</v>
      </c>
      <c r="DO13" s="325">
        <f t="shared" ca="1" si="9"/>
        <v>5.7619544549511197</v>
      </c>
      <c r="DP13" s="332">
        <f t="shared" ca="1" si="4"/>
        <v>328.43140393221381</v>
      </c>
      <c r="DR13">
        <f t="shared" si="5"/>
        <v>513</v>
      </c>
      <c r="DS13" s="419">
        <f t="shared" si="6"/>
        <v>328.4</v>
      </c>
      <c r="DT13" s="131">
        <f t="shared" ca="1" si="10"/>
        <v>0</v>
      </c>
      <c r="DV13" s="164" t="s">
        <v>9</v>
      </c>
      <c r="DW13">
        <v>264</v>
      </c>
      <c r="DX13" s="385">
        <v>217</v>
      </c>
      <c r="DY13" s="67">
        <f t="shared" si="7"/>
        <v>44</v>
      </c>
      <c r="EA13">
        <f>SUMIF('L4-LTLA'!$D:$D,$D13,'L4-LTLA'!$G:$G)</f>
        <v>156197</v>
      </c>
      <c r="EB13" s="42">
        <v>156197</v>
      </c>
      <c r="EC13" s="4">
        <f t="shared" si="11"/>
        <v>0</v>
      </c>
    </row>
    <row r="14" spans="1:133" x14ac:dyDescent="0.25">
      <c r="A14" s="67" t="str">
        <f ca="1">OFFSET(Polygon!A$1,MATCH($D14,Polygon!$C:$C,0)-1,0)</f>
        <v>{"type":"Polygon","coordinates":[[[-0.1404,51.4192],[-0.142,51.4185],[-0.1445,51.4178],[-0.147,51.419],[-0.1503,51.4201],[-0.1513,51.4199],[-0.1575,51.4218],[-0.1596,51.4226],[-0.1616,51.4199],[-0.1651,51.4201],[-0.171,51.4219],[-0.1736,51.4232],[-0.178,51.4242],[-0.1819,51.4247],[-0.1841,51.4264],[-0.1846,51.4276],[-0.1842,51.4312],[-0.1858,51.4332],[-0.1873,51.433],[-0.1874,51.4321],[-0.1903,51.4319],[-0.1911,51.4336],[-0.1903,51.4348],[-0.1892,51.4385],[-0.1905,51.4389],[-0.1898,51.4401],[-0.19,51.4415],[-0.1967,51.4404],[-0.2043,51.439],[-0.2125,51.4378],[-0.2157,51.4377],[-0.2171,51.4386],[-0.2204,51.4384],[-0.2243,51.4389],[-0.2313,51.4381],[-0.2407,51.4352],[-0.2511,51.4326],[-0.2516,51.4345],[-0.2528,51.4351],[-0.2541,51.4373],[-0.2427,51.4419],[-0.2416,51.4431],[-0.2445,51.4464],[-0.2473,51.4492],[-0.2591,51.4549],[-0.2583,51.4573],[-0.2568,51.4599],[-0.258,51.4603],[-0.2566,51.4624],[-0.2555,51.4635],[-0.2529,51.4652],[-0.2481,51.4651],[-0.245,51.4652],[-0.2415,51.465],[-0.2356,51.4644],[-0.2333,51.464],[-0.2336,51.466],[-0.2328,51.4666],[-0.2334,51.4681],[-0.2329,51.4708],[-0.233,51.472],[-0.2321,51.4728],[-0.2308,51.4728],[-0.2271,51.4714],[-0.2237,51.4708],[-0.2234,51.4715],[-0.2228,51.4717],[-0.2191,51.4689],[-0.2169,51.4675],[-0.2128,51.4656],[-0.207,51.4638],[-0.2034,51.4632],[-0.1997,51.4627],[-0.1948,51.4629],[-0.1913,51.4632],[-0.1885,51.4637],[-0.1836,51.4656],[-0.1807,51.4679],[-0.1785,51.4708],[-0.1766,51.4753],[-0.1749,51.4782],[-0.1734,51.4795],[-0.1714,51.4803],[-0.1677,51.4811],[-0.1616,51.4819],[-0.1491,51.4837],[-0.1462,51.4836],[-0.1401,51.4828],[-0.1357,51.483],[-0.132,51.4838],[-0.1307,51.4844],[-0.1285,51.485],[-0.1264,51.4845],[-0.127,51.4836],[-0.1275,51.482],[-0.1299,51.4812],[-0.1314,51.4794],[-0.1336,51.4762],[-0.1352,51.4743],[-0.1345,51.474],[-0.1353,51.4729],[-0.1369,51.4731],[-0.138,51.4721],[-0.1403,51.4716],[-0.1506,51.4676],[-0.1505,51.466],[-0.1512,51.4659],[-0.1508,51.4631],[-0.1497,51.4612],[-0.1494,51.4594],[-0.1484,51.4574],[-0.1477,51.453],[-0.1477,51.4523],[-0.1436,51.4512],[-0.1423,51.451],[-0.1428,51.4501],[-0.1446,51.4487],[-0.1454,51.4469],[-0.1456,51.4454],[-0.1436,51.4418],[-0.1379,51.4417],[-0.1359,51.4418],[-0.1373,51.4399],[-0.1378,51.4384],[-0.1397,51.4373],[-0.1396,51.4353],[-0.1379,51.4338],[-0.1365,51.4338],[-0.1353,51.4303],[-0.1384,51.4306],[-0.1389,51.4261],[-0.1389,51.4238],[-0.1379,51.4211],[-0.1404,51.4192]]]}</v>
      </c>
      <c r="B14" s="67" t="str">
        <f ca="1">OFFSET(Polygon!B$1,MATCH($D14,Polygon!$C:$C,0)-1,0)</f>
        <v>E09000032</v>
      </c>
      <c r="C14" s="29" t="s">
        <v>143</v>
      </c>
      <c r="D14" s="29" t="s">
        <v>116</v>
      </c>
      <c r="E14" s="42">
        <v>326474</v>
      </c>
      <c r="F14" s="30">
        <v>3</v>
      </c>
      <c r="G14" s="30">
        <v>3</v>
      </c>
      <c r="H14" s="30">
        <v>3</v>
      </c>
      <c r="I14" s="30">
        <v>7</v>
      </c>
      <c r="J14" s="30">
        <v>7</v>
      </c>
      <c r="K14" s="30">
        <v>9</v>
      </c>
      <c r="L14" s="30">
        <v>17</v>
      </c>
      <c r="M14" s="30">
        <v>20</v>
      </c>
      <c r="N14" s="30">
        <v>21</v>
      </c>
      <c r="O14" s="30">
        <v>59</v>
      </c>
      <c r="P14" s="30">
        <v>75</v>
      </c>
      <c r="Q14" s="30">
        <v>98</v>
      </c>
      <c r="R14" s="30">
        <v>107</v>
      </c>
      <c r="S14" s="30">
        <v>110</v>
      </c>
      <c r="T14" s="30">
        <v>113</v>
      </c>
      <c r="U14" s="30">
        <v>155</v>
      </c>
      <c r="V14" s="30">
        <v>184</v>
      </c>
      <c r="W14" s="30">
        <v>204</v>
      </c>
      <c r="X14" s="30">
        <v>228</v>
      </c>
      <c r="Y14" s="30">
        <v>265</v>
      </c>
      <c r="Z14" s="30">
        <v>287</v>
      </c>
      <c r="AA14" s="30">
        <v>314</v>
      </c>
      <c r="AB14" s="30">
        <v>337</v>
      </c>
      <c r="AC14" s="30">
        <v>360</v>
      </c>
      <c r="AD14" s="30">
        <v>397</v>
      </c>
      <c r="AE14" s="30">
        <v>434</v>
      </c>
      <c r="AF14" s="30">
        <v>454</v>
      </c>
      <c r="AG14" s="30">
        <v>492</v>
      </c>
      <c r="AH14" s="30">
        <v>526</v>
      </c>
      <c r="AI14" s="30">
        <v>557</v>
      </c>
      <c r="AJ14" s="30">
        <v>592</v>
      </c>
      <c r="AK14" s="30">
        <v>625</v>
      </c>
      <c r="AL14" s="30">
        <v>650</v>
      </c>
      <c r="AM14" s="30">
        <v>669</v>
      </c>
      <c r="AN14" s="30">
        <v>690</v>
      </c>
      <c r="AO14" s="30">
        <v>714</v>
      </c>
      <c r="AP14" s="30">
        <v>730</v>
      </c>
      <c r="AQ14" s="30">
        <v>748</v>
      </c>
      <c r="AR14" s="30">
        <v>766</v>
      </c>
      <c r="AS14" s="30">
        <v>786</v>
      </c>
      <c r="AT14" s="30">
        <v>811</v>
      </c>
      <c r="AU14" s="30">
        <v>830</v>
      </c>
      <c r="AV14" s="30">
        <v>845</v>
      </c>
      <c r="AW14" s="30">
        <v>854</v>
      </c>
      <c r="AX14" s="30">
        <v>860</v>
      </c>
      <c r="AY14" s="30">
        <v>871</v>
      </c>
      <c r="AZ14" s="30">
        <v>880</v>
      </c>
      <c r="BA14" s="30">
        <v>883</v>
      </c>
      <c r="BB14" s="30">
        <v>889</v>
      </c>
      <c r="BC14" s="30">
        <v>893</v>
      </c>
      <c r="BD14" s="30">
        <v>898</v>
      </c>
      <c r="BE14" s="30">
        <v>904</v>
      </c>
      <c r="BF14" s="30">
        <v>909</v>
      </c>
      <c r="BG14" s="30">
        <v>917</v>
      </c>
      <c r="BH14" s="30">
        <v>921</v>
      </c>
      <c r="BI14" s="30">
        <v>928</v>
      </c>
      <c r="BJ14" s="30">
        <v>936</v>
      </c>
      <c r="BK14" s="30">
        <v>942</v>
      </c>
      <c r="BL14" s="30">
        <v>946</v>
      </c>
      <c r="BM14" s="30">
        <v>950</v>
      </c>
      <c r="BN14" s="30">
        <v>952</v>
      </c>
      <c r="BO14" s="30">
        <v>954</v>
      </c>
      <c r="BP14" s="30">
        <v>956</v>
      </c>
      <c r="BQ14" s="30">
        <v>956</v>
      </c>
      <c r="BR14" s="30">
        <v>961</v>
      </c>
      <c r="BS14" s="30">
        <v>965</v>
      </c>
      <c r="BT14" s="30">
        <v>968</v>
      </c>
      <c r="BU14" s="30">
        <v>970</v>
      </c>
      <c r="BV14" s="30">
        <v>980</v>
      </c>
      <c r="BW14" s="30">
        <v>983</v>
      </c>
      <c r="BX14" s="30">
        <v>985</v>
      </c>
      <c r="BY14" s="30">
        <v>986</v>
      </c>
      <c r="BZ14" s="30">
        <v>988</v>
      </c>
      <c r="CA14" s="30">
        <v>989</v>
      </c>
      <c r="CB14" s="30">
        <v>991</v>
      </c>
      <c r="CC14" s="30">
        <v>992</v>
      </c>
      <c r="CD14" s="30">
        <v>993</v>
      </c>
      <c r="CE14" s="30">
        <v>995</v>
      </c>
      <c r="CF14" s="30">
        <v>995</v>
      </c>
      <c r="CG14" s="30">
        <v>996</v>
      </c>
      <c r="CH14" s="30">
        <v>996</v>
      </c>
      <c r="CI14" s="30">
        <v>996</v>
      </c>
      <c r="CJ14" s="30">
        <v>996</v>
      </c>
      <c r="CK14" s="30">
        <v>997</v>
      </c>
      <c r="CL14" s="30">
        <v>997</v>
      </c>
      <c r="CM14" s="30">
        <v>997</v>
      </c>
      <c r="CN14" s="30">
        <v>998</v>
      </c>
      <c r="CO14" s="30">
        <v>999</v>
      </c>
      <c r="CP14" s="30">
        <v>1001</v>
      </c>
      <c r="CQ14" s="30">
        <v>1001</v>
      </c>
      <c r="CR14" s="30">
        <v>1001</v>
      </c>
      <c r="CS14" s="30">
        <v>1001</v>
      </c>
      <c r="CT14" s="30">
        <v>1002</v>
      </c>
      <c r="CU14" s="30">
        <v>1002</v>
      </c>
      <c r="CV14" s="30">
        <v>1002</v>
      </c>
      <c r="CW14" s="30">
        <v>1002</v>
      </c>
      <c r="CX14" s="30">
        <v>1004</v>
      </c>
      <c r="CY14" s="30">
        <v>1004</v>
      </c>
      <c r="CZ14" s="30">
        <v>1004</v>
      </c>
      <c r="DA14" s="30">
        <v>1004</v>
      </c>
      <c r="DB14" s="30">
        <v>1004</v>
      </c>
      <c r="DC14" s="30">
        <v>1003</v>
      </c>
      <c r="DD14" s="30">
        <v>1003</v>
      </c>
      <c r="DE14" s="30">
        <v>1005</v>
      </c>
      <c r="DF14" s="30">
        <v>1005</v>
      </c>
      <c r="DG14" s="30">
        <v>1007</v>
      </c>
      <c r="DJ14" s="181">
        <f t="shared" ca="1" si="0"/>
        <v>2</v>
      </c>
      <c r="DK14" s="25">
        <f t="shared" ca="1" si="1"/>
        <v>1.990049751243781E-3</v>
      </c>
      <c r="DL14" s="325">
        <f t="shared" ca="1" si="8"/>
        <v>0.61260621060176312</v>
      </c>
      <c r="DM14" s="329">
        <f t="shared" ca="1" si="2"/>
        <v>3</v>
      </c>
      <c r="DN14" s="25">
        <f t="shared" ca="1" si="3"/>
        <v>2.9880478087649402E-3</v>
      </c>
      <c r="DO14" s="325">
        <f t="shared" ca="1" si="9"/>
        <v>0.91890931590264457</v>
      </c>
      <c r="DP14" s="332">
        <f t="shared" ca="1" si="4"/>
        <v>308.44722703798772</v>
      </c>
      <c r="DR14">
        <f t="shared" si="5"/>
        <v>1007</v>
      </c>
      <c r="DS14" s="419">
        <f t="shared" si="6"/>
        <v>308.39999999999998</v>
      </c>
      <c r="DT14" s="131">
        <f t="shared" ca="1" si="10"/>
        <v>0</v>
      </c>
      <c r="DV14" s="164" t="s">
        <v>10</v>
      </c>
      <c r="DW14" s="4">
        <v>1429</v>
      </c>
      <c r="DX14" s="4">
        <v>266</v>
      </c>
      <c r="DY14" s="67">
        <f t="shared" si="7"/>
        <v>126</v>
      </c>
      <c r="EA14">
        <f>SUMIF('L4-LTLA'!$D:$D,$D14,'L4-LTLA'!$G:$G)</f>
        <v>326474</v>
      </c>
      <c r="EB14" s="42">
        <v>326474</v>
      </c>
      <c r="EC14" s="4">
        <f t="shared" si="11"/>
        <v>0</v>
      </c>
    </row>
    <row r="15" spans="1:133" x14ac:dyDescent="0.25">
      <c r="A15" s="67" t="str">
        <f ca="1">OFFSET(Polygon!A$1,MATCH($D15,Polygon!$C:$C,0)-1,0)</f>
        <v>{"type":"Polygon","coordinates":[[[-0.1404,51.4192],[-0.1433,51.4173],[-0.145,51.4158],[-0.1443,51.4153],[-0.1471,51.4138],[-0.1481,51.4129],[-0.1444,51.4125],[-0.1426,51.4133],[-0.1381,51.4118],[-0.1341,51.411],[-0.1338,51.4127],[-0.1327,51.4123],[-0.1279,51.412],[-0.1278,51.4123],[-0.1282,51.4109],[-0.1295,51.4096],[-0.1313,51.4095],[-0.1325,51.4084],[-0.1323,51.4069],[-0.1313,51.4042],[-0.1305,51.4033],[-0.1277,51.4015],[-0.1246,51.3981],[-0.1245,51.3974],[-0.1271,51.3953],[-0.1297,51.3937],[-0.1296,51.393],[-0.1344,51.3909],[-0.1419,51.3894],[-0.1432,51.3904],[-0.1444,51.3907],[-0.1471,51.3903],[-0.1576,51.3892],[-0.1597,51.3886],[-0.161,51.3878],[-0.1618,51.3881],[-0.1653,51.388],[-0.1664,51.3896],[-0.1699,51.3914],[-0.1711,51.3924],[-0.1729,51.3927],[-0.1749,51.3934],[-0.1789,51.3901],[-0.1827,51.388],[-0.1841,51.3877],[-0.1884,51.3854],[-0.1896,51.3859],[-0.1932,51.3879],[-0.194,51.3879],[-0.2005,51.3849],[-0.2035,51.3872],[-0.205,51.3861],[-0.2095,51.388],[-0.2101,51.388],[-0.2128,51.3854],[-0.213,51.3848],[-0.2181,51.3802],[-0.221,51.3811],[-0.2277,51.384],[-0.2339,51.3877],[-0.2347,51.3905],[-0.2397,51.3893],[-0.2401,51.3912],[-0.2417,51.3939],[-0.2446,51.3947],[-0.2474,51.3976],[-0.2466,51.3994],[-0.2468,51.4005],[-0.2452,51.4017],[-0.2447,51.4042],[-0.2454,51.4071],[-0.247,51.4078],[-0.2475,51.4085],[-0.2471,51.4096],[-0.2494,51.4145],[-0.2498,51.4166],[-0.2496,51.4181],[-0.2504,51.4198],[-0.2511,51.4223],[-0.253,51.4232],[-0.2523,51.4257],[-0.2542,51.4293],[-0.2533,51.4308],[-0.2524,51.4313],[-0.2511,51.4326],[-0.2407,51.4352],[-0.2313,51.4381],[-0.2243,51.4389],[-0.2204,51.4384],[-0.2171,51.4386],[-0.2157,51.4377],[-0.2125,51.4378],[-0.2043,51.439],[-0.1967,51.4404],[-0.19,51.4415],[-0.1898,51.4401],[-0.1905,51.4389],[-0.1892,51.4385],[-0.1903,51.4348],[-0.1911,51.4336],[-0.1903,51.4319],[-0.1874,51.4321],[-0.1873,51.433],[-0.1858,51.4332],[-0.1842,51.4312],[-0.1846,51.4276],[-0.1841,51.4264],[-0.1819,51.4247],[-0.178,51.4242],[-0.1736,51.4232],[-0.171,51.4219],[-0.1651,51.4201],[-0.1616,51.4199],[-0.1596,51.4226],[-0.1575,51.4218],[-0.1513,51.4199],[-0.1503,51.4201],[-0.147,51.419],[-0.1445,51.4178],[-0.142,51.4185],[-0.1404,51.4192]]]}</v>
      </c>
      <c r="B15" s="67" t="str">
        <f ca="1">OFFSET(Polygon!B$1,MATCH($D15,Polygon!$C:$C,0)-1,0)</f>
        <v>E09000024</v>
      </c>
      <c r="C15" s="29" t="s">
        <v>143</v>
      </c>
      <c r="D15" s="29" t="s">
        <v>71</v>
      </c>
      <c r="E15" s="42">
        <v>206186</v>
      </c>
      <c r="F15" s="30">
        <v>1</v>
      </c>
      <c r="G15" s="30">
        <v>2</v>
      </c>
      <c r="H15" s="30">
        <v>2</v>
      </c>
      <c r="I15" s="30">
        <v>2</v>
      </c>
      <c r="J15" s="30">
        <v>4</v>
      </c>
      <c r="K15" s="30">
        <v>5</v>
      </c>
      <c r="L15" s="30">
        <v>9</v>
      </c>
      <c r="M15" s="30">
        <v>12</v>
      </c>
      <c r="N15" s="30">
        <v>13</v>
      </c>
      <c r="O15" s="30">
        <v>34</v>
      </c>
      <c r="P15" s="30">
        <v>39</v>
      </c>
      <c r="Q15" s="30">
        <v>45</v>
      </c>
      <c r="R15" s="30">
        <v>56</v>
      </c>
      <c r="S15" s="30">
        <v>56</v>
      </c>
      <c r="T15" s="30">
        <v>57</v>
      </c>
      <c r="U15" s="30">
        <v>84</v>
      </c>
      <c r="V15" s="30">
        <v>98</v>
      </c>
      <c r="W15" s="30">
        <v>108</v>
      </c>
      <c r="X15" s="30">
        <v>128</v>
      </c>
      <c r="Y15" s="30">
        <v>141</v>
      </c>
      <c r="Z15" s="30">
        <v>161</v>
      </c>
      <c r="AA15" s="30">
        <v>172</v>
      </c>
      <c r="AB15" s="30">
        <v>186</v>
      </c>
      <c r="AC15" s="30">
        <v>208</v>
      </c>
      <c r="AD15" s="30">
        <v>235</v>
      </c>
      <c r="AE15" s="30">
        <v>262</v>
      </c>
      <c r="AF15" s="30">
        <v>271</v>
      </c>
      <c r="AG15" s="30">
        <v>293</v>
      </c>
      <c r="AH15" s="30">
        <v>316</v>
      </c>
      <c r="AI15" s="30">
        <v>358</v>
      </c>
      <c r="AJ15" s="30">
        <v>386</v>
      </c>
      <c r="AK15" s="30">
        <v>417</v>
      </c>
      <c r="AL15" s="30">
        <v>440</v>
      </c>
      <c r="AM15" s="30">
        <v>453</v>
      </c>
      <c r="AN15" s="30">
        <v>471</v>
      </c>
      <c r="AO15" s="30">
        <v>479</v>
      </c>
      <c r="AP15" s="30">
        <v>488</v>
      </c>
      <c r="AQ15" s="30">
        <v>504</v>
      </c>
      <c r="AR15" s="30">
        <v>526</v>
      </c>
      <c r="AS15" s="30">
        <v>543</v>
      </c>
      <c r="AT15" s="30">
        <v>555</v>
      </c>
      <c r="AU15" s="30">
        <v>571</v>
      </c>
      <c r="AV15" s="30">
        <v>583</v>
      </c>
      <c r="AW15" s="30">
        <v>591</v>
      </c>
      <c r="AX15" s="30">
        <v>602</v>
      </c>
      <c r="AY15" s="30">
        <v>615</v>
      </c>
      <c r="AZ15" s="30">
        <v>621</v>
      </c>
      <c r="BA15" s="30">
        <v>624</v>
      </c>
      <c r="BB15" s="30">
        <v>628</v>
      </c>
      <c r="BC15" s="30">
        <v>632</v>
      </c>
      <c r="BD15" s="30">
        <v>633</v>
      </c>
      <c r="BE15" s="30">
        <v>637</v>
      </c>
      <c r="BF15" s="30">
        <v>641</v>
      </c>
      <c r="BG15" s="30">
        <v>650</v>
      </c>
      <c r="BH15" s="30">
        <v>654</v>
      </c>
      <c r="BI15" s="30">
        <v>654</v>
      </c>
      <c r="BJ15" s="30">
        <v>658</v>
      </c>
      <c r="BK15" s="30">
        <v>659</v>
      </c>
      <c r="BL15" s="30">
        <v>661</v>
      </c>
      <c r="BM15" s="30">
        <v>665</v>
      </c>
      <c r="BN15" s="30">
        <v>670</v>
      </c>
      <c r="BO15" s="30">
        <v>671</v>
      </c>
      <c r="BP15" s="30">
        <v>674</v>
      </c>
      <c r="BQ15" s="30">
        <v>675</v>
      </c>
      <c r="BR15" s="30">
        <v>675</v>
      </c>
      <c r="BS15" s="30">
        <v>676</v>
      </c>
      <c r="BT15" s="30">
        <v>675</v>
      </c>
      <c r="BU15" s="30">
        <v>677</v>
      </c>
      <c r="BV15" s="30">
        <v>680</v>
      </c>
      <c r="BW15" s="30">
        <v>682</v>
      </c>
      <c r="BX15" s="30">
        <v>682</v>
      </c>
      <c r="BY15" s="30">
        <v>685</v>
      </c>
      <c r="BZ15" s="30">
        <v>685</v>
      </c>
      <c r="CA15" s="30">
        <v>687</v>
      </c>
      <c r="CB15" s="30">
        <v>688</v>
      </c>
      <c r="CC15" s="30">
        <v>692</v>
      </c>
      <c r="CD15" s="30">
        <v>692</v>
      </c>
      <c r="CE15" s="30">
        <v>692</v>
      </c>
      <c r="CF15" s="30">
        <v>694</v>
      </c>
      <c r="CG15" s="30">
        <v>693</v>
      </c>
      <c r="CH15" s="30">
        <v>694</v>
      </c>
      <c r="CI15" s="30">
        <v>696</v>
      </c>
      <c r="CJ15" s="30">
        <v>695</v>
      </c>
      <c r="CK15" s="30">
        <v>696</v>
      </c>
      <c r="CL15" s="30">
        <v>696</v>
      </c>
      <c r="CM15" s="30">
        <v>697</v>
      </c>
      <c r="CN15" s="30">
        <v>697</v>
      </c>
      <c r="CO15" s="30">
        <v>697</v>
      </c>
      <c r="CP15" s="30">
        <v>697</v>
      </c>
      <c r="CQ15" s="30">
        <v>697</v>
      </c>
      <c r="CR15" s="30">
        <v>698</v>
      </c>
      <c r="CS15" s="30">
        <v>697</v>
      </c>
      <c r="CT15" s="30">
        <v>700</v>
      </c>
      <c r="CU15" s="30">
        <v>700</v>
      </c>
      <c r="CV15" s="30">
        <v>700</v>
      </c>
      <c r="CW15" s="30">
        <v>701</v>
      </c>
      <c r="CX15" s="30">
        <v>701</v>
      </c>
      <c r="CY15" s="30">
        <v>701</v>
      </c>
      <c r="CZ15" s="30">
        <v>701</v>
      </c>
      <c r="DA15" s="30">
        <v>701</v>
      </c>
      <c r="DB15" s="30">
        <v>701</v>
      </c>
      <c r="DC15" s="30">
        <v>703</v>
      </c>
      <c r="DD15" s="30">
        <v>703</v>
      </c>
      <c r="DE15" s="30">
        <v>704</v>
      </c>
      <c r="DF15" s="30">
        <v>704</v>
      </c>
      <c r="DG15" s="30">
        <v>704</v>
      </c>
      <c r="DJ15" s="181">
        <f t="shared" ca="1" si="0"/>
        <v>0</v>
      </c>
      <c r="DK15" s="25">
        <f t="shared" ca="1" si="1"/>
        <v>0</v>
      </c>
      <c r="DL15" s="325">
        <f t="shared" ca="1" si="8"/>
        <v>0</v>
      </c>
      <c r="DM15" s="329">
        <f t="shared" ca="1" si="2"/>
        <v>3</v>
      </c>
      <c r="DN15" s="25">
        <f t="shared" ca="1" si="3"/>
        <v>4.2796005706134095E-3</v>
      </c>
      <c r="DO15" s="325">
        <f t="shared" ca="1" si="9"/>
        <v>1.4549969445064166</v>
      </c>
      <c r="DP15" s="332">
        <f t="shared" ca="1" si="4"/>
        <v>341.43928297750574</v>
      </c>
      <c r="DR15">
        <f t="shared" si="5"/>
        <v>704</v>
      </c>
      <c r="DS15" s="419">
        <f t="shared" si="6"/>
        <v>341.4</v>
      </c>
      <c r="DT15" s="131">
        <f t="shared" ca="1" si="10"/>
        <v>0</v>
      </c>
      <c r="DV15" s="164" t="s">
        <v>11</v>
      </c>
      <c r="DW15" s="4">
        <v>1500</v>
      </c>
      <c r="DX15" s="4">
        <v>453.5</v>
      </c>
      <c r="DY15" s="67">
        <f t="shared" si="7"/>
        <v>6</v>
      </c>
      <c r="EA15">
        <f>SUMIF('L4-LTLA'!$D:$D,$D15,'L4-LTLA'!$G:$G)</f>
        <v>206186</v>
      </c>
      <c r="EB15" s="42">
        <v>206186</v>
      </c>
      <c r="EC15" s="4">
        <f t="shared" si="11"/>
        <v>0</v>
      </c>
    </row>
    <row r="16" spans="1:133" x14ac:dyDescent="0.25">
      <c r="A16" s="67" t="str">
        <f ca="1">OFFSET(Polygon!A$1,MATCH($D16,Polygon!$C:$C,0)-1,0)</f>
        <v>{"type":"Polygon","coordinates":[[[-0.1344,51.3909],[-0.1326,51.3901],[-0.1333,51.3895],[-0.1295,51.3872],[-0.1307,51.3863],[-0.1295,51.3853],[-0.1287,51.3825],[-0.1303,51.3822],[-0.128,51.3803],[-0.127,51.3773],[-0.1258,51.3756],[-0.1267,51.3749],[-0.1247,51.3737],[-0.1248,51.3729],[-0.1233,51.3712],[-0.1234,51.3706],[-0.1221,51.3665],[-0.1221,51.3658],[-0.1241,51.3654],[-0.1224,51.3645],[-0.1213,51.3647],[-0.1209,51.3633],[-0.1221,51.361],[-0.1219,51.3591],[-0.1247,51.3589],[-0.1242,51.3574],[-0.1214,51.3577],[-0.1202,51.353],[-0.1191,51.3531],[-0.1174,51.3466],[-0.1169,51.3458],[-0.1259,51.3452],[-0.1269,51.3449],[-0.1276,51.3474],[-0.129,51.3466],[-0.1329,51.3454],[-0.1325,51.3443],[-0.1371,51.3447],[-0.1423,51.3432],[-0.1446,51.3421],[-0.1435,51.3406],[-0.1445,51.3395],[-0.1475,51.3388],[-0.1452,51.3315],[-0.1441,51.3307],[-0.1493,51.3288],[-0.1445,51.3265],[-0.1443,51.3259],[-0.1456,51.3235],[-0.148,51.3227],[-0.1507,51.3222],[-0.1521,51.3223],[-0.1527,51.323],[-0.1566,51.3215],[-0.1587,51.324],[-0.1606,51.3232],[-0.1642,51.326],[-0.1636,51.3262],[-0.1644,51.3281],[-0.1623,51.3289],[-0.1631,51.3303],[-0.1701,51.3295],[-0.1702,51.3302],[-0.1729,51.33],[-0.1742,51.3332],[-0.1794,51.3362],[-0.1816,51.3376],[-0.1873,51.3406],[-0.1913,51.3421],[-0.1961,51.3433],[-0.1977,51.3435],[-0.1986,51.3423],[-0.1996,51.3419],[-0.2012,51.3399],[-0.2019,51.3402],[-0.2035,51.3396],[-0.2131,51.3355],[-0.2119,51.3333],[-0.2141,51.3304],[-0.2161,51.3298],[-0.221,51.3299],[-0.2231,51.3317],[-0.2292,51.3359],[-0.2298,51.3365],[-0.227,51.3378],[-0.2241,51.34],[-0.2192,51.3426],[-0.2173,51.3434],[-0.218,51.3456],[-0.2203,51.3502],[-0.2204,51.3514],[-0.2221,51.3513],[-0.222,51.3538],[-0.2229,51.3571],[-0.2241,51.3593],[-0.2269,51.3626],[-0.2299,51.364],[-0.2332,51.366],[-0.2338,51.3653],[-0.2371,51.3669],[-0.2409,51.367],[-0.2412,51.3663],[-0.2454,51.3668],[-0.2449,51.3682],[-0.2446,51.3705],[-0.2447,51.3744],[-0.2452,51.3784],[-0.2451,51.38],[-0.2442,51.3835],[-0.2429,51.3829],[-0.2418,51.3844],[-0.2387,51.3861],[-0.2397,51.3893],[-0.2347,51.3905],[-0.2339,51.3877],[-0.2277,51.384],[-0.221,51.3811],[-0.2181,51.3802],[-0.213,51.3848],[-0.2128,51.3854],[-0.2101,51.388],[-0.2095,51.388],[-0.205,51.3861],[-0.2035,51.3872],[-0.2005,51.3849],[-0.194,51.3879],[-0.1932,51.3879],[-0.1896,51.3859],[-0.1884,51.3854],[-0.1841,51.3877],[-0.1827,51.388],[-0.1789,51.3901],[-0.1749,51.3934],[-0.1729,51.3927],[-0.1711,51.3924],[-0.1699,51.3914],[-0.1664,51.3896],[-0.1653,51.388],[-0.1618,51.3881],[-0.161,51.3878],[-0.1597,51.3886],[-0.1576,51.3892],[-0.1471,51.3903],[-0.1444,51.3907],[-0.1432,51.3904],[-0.1419,51.3894],[-0.1344,51.3909]]]}</v>
      </c>
      <c r="B16" s="67" t="str">
        <f ca="1">OFFSET(Polygon!B$1,MATCH($D16,Polygon!$C:$C,0)-1,0)</f>
        <v>E09000029</v>
      </c>
      <c r="C16" s="29" t="s">
        <v>143</v>
      </c>
      <c r="D16" s="29" t="s">
        <v>107</v>
      </c>
      <c r="E16" s="42">
        <v>204525</v>
      </c>
      <c r="F16" s="30">
        <v>1</v>
      </c>
      <c r="G16" s="30">
        <v>2</v>
      </c>
      <c r="H16" s="30">
        <v>4</v>
      </c>
      <c r="I16" s="30">
        <v>5</v>
      </c>
      <c r="J16" s="30">
        <v>6</v>
      </c>
      <c r="K16" s="30">
        <v>6</v>
      </c>
      <c r="L16" s="30">
        <v>7</v>
      </c>
      <c r="M16" s="30">
        <v>11</v>
      </c>
      <c r="N16" s="30">
        <v>10</v>
      </c>
      <c r="O16" s="30">
        <v>12</v>
      </c>
      <c r="P16" s="30">
        <v>14</v>
      </c>
      <c r="Q16" s="30">
        <v>19</v>
      </c>
      <c r="R16" s="30">
        <v>23</v>
      </c>
      <c r="S16" s="30">
        <v>24</v>
      </c>
      <c r="T16" s="30">
        <v>24</v>
      </c>
      <c r="U16" s="30">
        <v>40</v>
      </c>
      <c r="V16" s="30">
        <v>45</v>
      </c>
      <c r="W16" s="30">
        <v>54</v>
      </c>
      <c r="X16" s="30">
        <v>69</v>
      </c>
      <c r="Y16" s="30">
        <v>82</v>
      </c>
      <c r="Z16" s="30">
        <v>93</v>
      </c>
      <c r="AA16" s="30">
        <v>111</v>
      </c>
      <c r="AB16" s="30">
        <v>115</v>
      </c>
      <c r="AC16" s="30">
        <v>142</v>
      </c>
      <c r="AD16" s="30">
        <v>176</v>
      </c>
      <c r="AE16" s="30">
        <v>197</v>
      </c>
      <c r="AF16" s="30">
        <v>208</v>
      </c>
      <c r="AG16" s="30">
        <v>232</v>
      </c>
      <c r="AH16" s="30">
        <v>262</v>
      </c>
      <c r="AI16" s="30">
        <v>287</v>
      </c>
      <c r="AJ16" s="30">
        <v>299</v>
      </c>
      <c r="AK16" s="30">
        <v>324</v>
      </c>
      <c r="AL16" s="30">
        <v>349</v>
      </c>
      <c r="AM16" s="30">
        <v>382</v>
      </c>
      <c r="AN16" s="30">
        <v>413</v>
      </c>
      <c r="AO16" s="30">
        <v>417</v>
      </c>
      <c r="AP16" s="30">
        <v>427</v>
      </c>
      <c r="AQ16" s="30">
        <v>436</v>
      </c>
      <c r="AR16" s="30">
        <v>500</v>
      </c>
      <c r="AS16" s="30">
        <v>519</v>
      </c>
      <c r="AT16" s="30">
        <v>559</v>
      </c>
      <c r="AU16" s="30">
        <v>574</v>
      </c>
      <c r="AV16" s="30">
        <v>589</v>
      </c>
      <c r="AW16" s="30">
        <v>595</v>
      </c>
      <c r="AX16" s="30">
        <v>599</v>
      </c>
      <c r="AY16" s="30">
        <v>609</v>
      </c>
      <c r="AZ16" s="30">
        <v>622</v>
      </c>
      <c r="BA16" s="30">
        <v>631</v>
      </c>
      <c r="BB16" s="30">
        <v>640</v>
      </c>
      <c r="BC16" s="30">
        <v>651</v>
      </c>
      <c r="BD16" s="30">
        <v>653</v>
      </c>
      <c r="BE16" s="30">
        <v>656</v>
      </c>
      <c r="BF16" s="30">
        <v>662</v>
      </c>
      <c r="BG16" s="30">
        <v>666</v>
      </c>
      <c r="BH16" s="30">
        <v>667</v>
      </c>
      <c r="BI16" s="30">
        <v>673</v>
      </c>
      <c r="BJ16" s="30">
        <v>677</v>
      </c>
      <c r="BK16" s="30">
        <v>693</v>
      </c>
      <c r="BL16" s="30">
        <v>697</v>
      </c>
      <c r="BM16" s="30">
        <v>698</v>
      </c>
      <c r="BN16" s="30">
        <v>706</v>
      </c>
      <c r="BO16" s="30">
        <v>708</v>
      </c>
      <c r="BP16" s="30">
        <v>707</v>
      </c>
      <c r="BQ16" s="30">
        <v>708</v>
      </c>
      <c r="BR16" s="30">
        <v>711</v>
      </c>
      <c r="BS16" s="30">
        <v>712</v>
      </c>
      <c r="BT16" s="30">
        <v>723</v>
      </c>
      <c r="BU16" s="30">
        <v>724</v>
      </c>
      <c r="BV16" s="30">
        <v>724</v>
      </c>
      <c r="BW16" s="30">
        <v>723</v>
      </c>
      <c r="BX16" s="30">
        <v>724</v>
      </c>
      <c r="BY16" s="30">
        <v>725</v>
      </c>
      <c r="BZ16" s="30">
        <v>726</v>
      </c>
      <c r="CA16" s="30">
        <v>726</v>
      </c>
      <c r="CB16" s="30">
        <v>726</v>
      </c>
      <c r="CC16" s="30">
        <v>729</v>
      </c>
      <c r="CD16" s="30">
        <v>732</v>
      </c>
      <c r="CE16" s="30">
        <v>731</v>
      </c>
      <c r="CF16" s="30">
        <v>735</v>
      </c>
      <c r="CG16" s="30">
        <v>739</v>
      </c>
      <c r="CH16" s="30">
        <v>739</v>
      </c>
      <c r="CI16" s="30">
        <v>739</v>
      </c>
      <c r="CJ16" s="30">
        <v>739</v>
      </c>
      <c r="CK16" s="30">
        <v>741</v>
      </c>
      <c r="CL16" s="30">
        <v>741</v>
      </c>
      <c r="CM16" s="30">
        <v>750</v>
      </c>
      <c r="CN16" s="30">
        <v>752</v>
      </c>
      <c r="CO16" s="30">
        <v>752</v>
      </c>
      <c r="CP16" s="30">
        <v>754</v>
      </c>
      <c r="CQ16" s="30">
        <v>757</v>
      </c>
      <c r="CR16" s="30">
        <v>757</v>
      </c>
      <c r="CS16" s="30">
        <v>756</v>
      </c>
      <c r="CT16" s="30">
        <v>758</v>
      </c>
      <c r="CU16" s="30">
        <v>757</v>
      </c>
      <c r="CV16" s="30">
        <v>758</v>
      </c>
      <c r="CW16" s="30">
        <v>759</v>
      </c>
      <c r="CX16" s="30">
        <v>760</v>
      </c>
      <c r="CY16" s="30">
        <v>761</v>
      </c>
      <c r="CZ16" s="30">
        <v>761</v>
      </c>
      <c r="DA16" s="30">
        <v>763</v>
      </c>
      <c r="DB16" s="30">
        <v>766</v>
      </c>
      <c r="DC16" s="30">
        <v>767</v>
      </c>
      <c r="DD16" s="30">
        <v>767</v>
      </c>
      <c r="DE16" s="30">
        <v>766</v>
      </c>
      <c r="DF16" s="30">
        <v>768</v>
      </c>
      <c r="DG16" s="30">
        <v>767</v>
      </c>
      <c r="DJ16" s="181">
        <f t="shared" ca="1" si="0"/>
        <v>-1</v>
      </c>
      <c r="DK16" s="25">
        <f t="shared" ca="1" si="1"/>
        <v>-1.3020833333333333E-3</v>
      </c>
      <c r="DL16" s="325">
        <f t="shared" ca="1" si="8"/>
        <v>-0.4889377826671556</v>
      </c>
      <c r="DM16" s="329">
        <f t="shared" ca="1" si="2"/>
        <v>6</v>
      </c>
      <c r="DN16" s="25">
        <f t="shared" ca="1" si="3"/>
        <v>7.8843626806833107E-3</v>
      </c>
      <c r="DO16" s="325">
        <f t="shared" ca="1" si="9"/>
        <v>2.9336266960029338</v>
      </c>
      <c r="DP16" s="332">
        <f t="shared" ca="1" si="4"/>
        <v>375.01527930570836</v>
      </c>
      <c r="DR16">
        <f t="shared" si="5"/>
        <v>767</v>
      </c>
      <c r="DS16" s="419">
        <f t="shared" si="6"/>
        <v>375</v>
      </c>
      <c r="DT16" s="131">
        <f t="shared" ca="1" si="10"/>
        <v>0</v>
      </c>
      <c r="DV16" s="164" t="s">
        <v>12</v>
      </c>
      <c r="DW16">
        <v>487</v>
      </c>
      <c r="DX16" s="385">
        <v>167.7</v>
      </c>
      <c r="DY16" s="67">
        <f t="shared" si="7"/>
        <v>47</v>
      </c>
      <c r="EA16">
        <f>SUMIF('L4-LTLA'!$D:$D,$D16,'L4-LTLA'!$G:$G)</f>
        <v>204525</v>
      </c>
      <c r="EB16" s="42">
        <v>204525</v>
      </c>
      <c r="EC16" s="4">
        <f t="shared" si="11"/>
        <v>0</v>
      </c>
    </row>
    <row r="17" spans="1:133" x14ac:dyDescent="0.25">
      <c r="A17" s="67" t="str">
        <f ca="1">OFFSET(Polygon!A$1,MATCH($D17,Polygon!$C:$C,0)-1,0)</f>
        <v>{"type":"Polygon","coordinates":[[[-0.0119,51.6809],[-0.0111,51.6801],[-0.0104,51.6766],[-0.0114,51.6719],[-0.0114,51.6706],[-0.0106,51.6692],[-0.0113,51.6673],[-0.0115,51.6639],[-0.0113,51.6632],[-0.009,51.6609],[-0.009,51.66],[-0.0118,51.6531],[-0.0117,51.6498],[-0.0123,51.6462],[-0.0133,51.6398],[-0.0154,51.6353],[-0.0229,51.6258],[-0.0247,51.6237],[-0.0256,51.6221],[-0.0295,51.6188],[-0.0324,51.6166],[-0.035,51.6137],[-0.0355,51.6119],[-0.034,51.6098],[-0.0349,51.6085],[-0.0365,51.6077],[-0.0406,51.6062],[-0.0414,51.6056],[-0.0443,51.6061],[-0.0502,51.6074],[-0.0529,51.6081],[-0.0531,51.6086],[-0.0556,51.6089],[-0.065,51.6086],[-0.0721,51.6087],[-0.0767,51.6084],[-0.0787,51.6085],[-0.0859,51.6085],[-0.0909,51.6089],[-0.0936,51.609],[-0.0952,51.6087],[-0.0956,51.6093],[-0.0975,51.6085],[-0.1015,51.6085],[-0.1099,51.6083],[-0.1109,51.6085],[-0.1195,51.6084],[-0.1231,51.6088],[-0.1254,51.61],[-0.1265,51.6094],[-0.1287,51.6095],[-0.135,51.6112],[-0.1388,51.6102],[-0.1414,51.6123],[-0.1445,51.6155],[-0.1421,51.6162],[-0.1418,51.6168],[-0.1385,51.6195],[-0.1355,51.6217],[-0.1342,51.624],[-0.1335,51.6263],[-0.1313,51.6285],[-0.1311,51.6297],[-0.1291,51.6323],[-0.1314,51.6326],[-0.1339,51.6337],[-0.1347,51.6348],[-0.1383,51.6365],[-0.1408,51.638],[-0.1439,51.641],[-0.1451,51.6426],[-0.1479,51.6421],[-0.1485,51.643],[-0.1492,51.6453],[-0.1513,51.6453],[-0.1522,51.6458],[-0.1511,51.6472],[-0.1523,51.648],[-0.1499,51.6488],[-0.151,51.6501],[-0.1523,51.6498],[-0.1526,51.6515],[-0.1535,51.6527],[-0.1537,51.6545],[-0.1548,51.6555],[-0.1605,51.6568],[-0.1628,51.658],[-0.165,51.6582],[-0.1859,51.6628],[-0.1821,51.6686],[-0.1767,51.6721],[-0.1757,51.6732],[-0.1725,51.6731],[-0.1655,51.6806],[-0.1636,51.6824],[-0.1635,51.6881],[-0.158,51.6872],[-0.1562,51.6865],[-0.1533,51.6859],[-0.1494,51.6855],[-0.1447,51.6863],[-0.1416,51.6874],[-0.1377,51.6884],[-0.1328,51.6889],[-0.1279,51.6889],[-0.1224,51.6885],[-0.1184,51.689],[-0.1123,51.691],[-0.1093,51.6917],[-0.1038,51.6918],[-0.0996,51.6911],[-0.0948,51.6901],[-0.0915,51.6899],[-0.0854,51.6901],[-0.0817,51.6893],[-0.079,51.6889],[-0.0716,51.686],[-0.0695,51.685],[-0.0664,51.6838],[-0.0611,51.6829],[-0.0566,51.683],[-0.0548,51.6833],[-0.0515,51.6836],[-0.0492,51.6843],[-0.0465,51.6834],[-0.0443,51.6834],[-0.0425,51.6831],[-0.0371,51.6828],[-0.037,51.6826],[-0.0284,51.6823],[-0.0198,51.6811],[-0.0119,51.6809]]]}</v>
      </c>
      <c r="B17" s="67" t="str">
        <f ca="1">OFFSET(Polygon!B$1,MATCH($D17,Polygon!$C:$C,0)-1,0)</f>
        <v>E09000010</v>
      </c>
      <c r="C17" s="29" t="s">
        <v>143</v>
      </c>
      <c r="D17" s="29" t="s">
        <v>38</v>
      </c>
      <c r="E17" s="42">
        <v>333869</v>
      </c>
      <c r="F17" s="30">
        <v>1</v>
      </c>
      <c r="G17" s="30">
        <v>1</v>
      </c>
      <c r="H17" s="30">
        <v>1</v>
      </c>
      <c r="I17" s="30">
        <v>1</v>
      </c>
      <c r="J17" s="30">
        <v>2</v>
      </c>
      <c r="K17" s="30">
        <v>5</v>
      </c>
      <c r="L17" s="30">
        <v>6</v>
      </c>
      <c r="M17" s="30">
        <v>8</v>
      </c>
      <c r="N17" s="30">
        <v>10</v>
      </c>
      <c r="O17" s="30">
        <v>27</v>
      </c>
      <c r="P17" s="30">
        <v>30</v>
      </c>
      <c r="Q17" s="30">
        <v>48</v>
      </c>
      <c r="R17" s="30">
        <v>54</v>
      </c>
      <c r="S17" s="30">
        <v>68</v>
      </c>
      <c r="T17" s="30">
        <v>76</v>
      </c>
      <c r="U17" s="30">
        <v>84</v>
      </c>
      <c r="V17" s="30">
        <v>98</v>
      </c>
      <c r="W17" s="30">
        <v>110</v>
      </c>
      <c r="X17" s="30">
        <v>136</v>
      </c>
      <c r="Y17" s="30">
        <v>144</v>
      </c>
      <c r="Z17" s="30">
        <v>151</v>
      </c>
      <c r="AA17" s="30">
        <v>164</v>
      </c>
      <c r="AB17" s="30">
        <v>174</v>
      </c>
      <c r="AC17" s="30">
        <v>240</v>
      </c>
      <c r="AD17" s="30">
        <v>264</v>
      </c>
      <c r="AE17" s="30">
        <v>282</v>
      </c>
      <c r="AF17" s="30">
        <v>300</v>
      </c>
      <c r="AG17" s="30">
        <v>333</v>
      </c>
      <c r="AH17" s="30">
        <v>350</v>
      </c>
      <c r="AI17" s="30">
        <v>370</v>
      </c>
      <c r="AJ17" s="30">
        <v>392</v>
      </c>
      <c r="AK17" s="30">
        <v>414</v>
      </c>
      <c r="AL17" s="30">
        <v>434</v>
      </c>
      <c r="AM17" s="30">
        <v>459</v>
      </c>
      <c r="AN17" s="30">
        <v>498</v>
      </c>
      <c r="AO17" s="30">
        <v>521</v>
      </c>
      <c r="AP17" s="30">
        <v>552</v>
      </c>
      <c r="AQ17" s="30">
        <v>562</v>
      </c>
      <c r="AR17" s="30">
        <v>570</v>
      </c>
      <c r="AS17" s="30">
        <v>616</v>
      </c>
      <c r="AT17" s="30">
        <v>667</v>
      </c>
      <c r="AU17" s="30">
        <v>672</v>
      </c>
      <c r="AV17" s="30">
        <v>693</v>
      </c>
      <c r="AW17" s="30">
        <v>713</v>
      </c>
      <c r="AX17" s="30">
        <v>723</v>
      </c>
      <c r="AY17" s="30">
        <v>755</v>
      </c>
      <c r="AZ17" s="30">
        <v>763</v>
      </c>
      <c r="BA17" s="30">
        <v>775</v>
      </c>
      <c r="BB17" s="30">
        <v>781</v>
      </c>
      <c r="BC17" s="30">
        <v>809</v>
      </c>
      <c r="BD17" s="30">
        <v>822</v>
      </c>
      <c r="BE17" s="30">
        <v>824</v>
      </c>
      <c r="BF17" s="30">
        <v>827</v>
      </c>
      <c r="BG17" s="30">
        <v>831</v>
      </c>
      <c r="BH17" s="30">
        <v>833</v>
      </c>
      <c r="BI17" s="30">
        <v>838</v>
      </c>
      <c r="BJ17" s="30">
        <v>841</v>
      </c>
      <c r="BK17" s="30">
        <v>844</v>
      </c>
      <c r="BL17" s="30">
        <v>848</v>
      </c>
      <c r="BM17" s="30">
        <v>850</v>
      </c>
      <c r="BN17" s="30">
        <v>852</v>
      </c>
      <c r="BO17" s="30">
        <v>853</v>
      </c>
      <c r="BP17" s="30">
        <v>855</v>
      </c>
      <c r="BQ17" s="30">
        <v>856</v>
      </c>
      <c r="BR17" s="30">
        <v>856</v>
      </c>
      <c r="BS17" s="30">
        <v>856</v>
      </c>
      <c r="BT17" s="30">
        <v>858</v>
      </c>
      <c r="BU17" s="30">
        <v>860</v>
      </c>
      <c r="BV17" s="30">
        <v>867</v>
      </c>
      <c r="BW17" s="30">
        <v>869</v>
      </c>
      <c r="BX17" s="30">
        <v>871</v>
      </c>
      <c r="BY17" s="30">
        <v>872</v>
      </c>
      <c r="BZ17" s="30">
        <v>875</v>
      </c>
      <c r="CA17" s="30">
        <v>879</v>
      </c>
      <c r="CB17" s="30">
        <v>880</v>
      </c>
      <c r="CC17" s="30">
        <v>880</v>
      </c>
      <c r="CD17" s="30">
        <v>880</v>
      </c>
      <c r="CE17" s="30">
        <v>881</v>
      </c>
      <c r="CF17" s="30">
        <v>881</v>
      </c>
      <c r="CG17" s="30">
        <v>883</v>
      </c>
      <c r="CH17" s="30">
        <v>883</v>
      </c>
      <c r="CI17" s="30">
        <v>884</v>
      </c>
      <c r="CJ17" s="30">
        <v>886</v>
      </c>
      <c r="CK17" s="30">
        <v>886</v>
      </c>
      <c r="CL17" s="30">
        <v>888</v>
      </c>
      <c r="CM17" s="30">
        <v>887</v>
      </c>
      <c r="CN17" s="30">
        <v>888</v>
      </c>
      <c r="CO17" s="30">
        <v>886</v>
      </c>
      <c r="CP17" s="30">
        <v>889</v>
      </c>
      <c r="CQ17" s="30">
        <v>890</v>
      </c>
      <c r="CR17" s="30">
        <v>890</v>
      </c>
      <c r="CS17" s="30">
        <v>890</v>
      </c>
      <c r="CT17" s="30">
        <v>890</v>
      </c>
      <c r="CU17" s="30">
        <v>891</v>
      </c>
      <c r="CV17" s="30">
        <v>890</v>
      </c>
      <c r="CW17" s="30">
        <v>891</v>
      </c>
      <c r="CX17" s="30">
        <v>891</v>
      </c>
      <c r="CY17" s="30">
        <v>891</v>
      </c>
      <c r="CZ17" s="30">
        <v>892</v>
      </c>
      <c r="DA17" s="30">
        <v>892</v>
      </c>
      <c r="DB17" s="30">
        <v>893</v>
      </c>
      <c r="DC17" s="30">
        <v>894</v>
      </c>
      <c r="DD17" s="30">
        <v>894</v>
      </c>
      <c r="DE17" s="30">
        <v>894</v>
      </c>
      <c r="DF17" s="30">
        <v>894</v>
      </c>
      <c r="DG17" s="30">
        <v>894</v>
      </c>
      <c r="DJ17" s="181">
        <f t="shared" ca="1" si="0"/>
        <v>0</v>
      </c>
      <c r="DK17" s="25">
        <f t="shared" ca="1" si="1"/>
        <v>0</v>
      </c>
      <c r="DL17" s="325">
        <f t="shared" ca="1" si="8"/>
        <v>0</v>
      </c>
      <c r="DM17" s="329">
        <f t="shared" ca="1" si="2"/>
        <v>2</v>
      </c>
      <c r="DN17" s="25">
        <f t="shared" ca="1" si="3"/>
        <v>2.242152466367713E-3</v>
      </c>
      <c r="DO17" s="325">
        <f t="shared" ca="1" si="9"/>
        <v>0.59903734698339772</v>
      </c>
      <c r="DP17" s="332">
        <f t="shared" ca="1" si="4"/>
        <v>267.76969410157875</v>
      </c>
      <c r="DR17">
        <f t="shared" si="5"/>
        <v>894</v>
      </c>
      <c r="DS17" s="419">
        <f t="shared" si="6"/>
        <v>267.8</v>
      </c>
      <c r="DT17" s="131">
        <f t="shared" ca="1" si="10"/>
        <v>0</v>
      </c>
      <c r="DV17" s="164" t="s">
        <v>13</v>
      </c>
      <c r="DW17">
        <v>722</v>
      </c>
      <c r="DX17" s="385">
        <v>155.80000000000001</v>
      </c>
      <c r="DY17" s="67">
        <f t="shared" si="7"/>
        <v>59</v>
      </c>
      <c r="EA17">
        <f>SUMIF('L4-LTLA'!$D:$D,$D17,'L4-LTLA'!$G:$G)</f>
        <v>333869</v>
      </c>
      <c r="EB17" s="42">
        <v>333869</v>
      </c>
      <c r="EC17" s="4">
        <f t="shared" si="11"/>
        <v>0</v>
      </c>
    </row>
    <row r="18" spans="1:133" x14ac:dyDescent="0.25">
      <c r="A18" s="67" t="str">
        <f ca="1">OFFSET(Polygon!A$1,MATCH($D18,Polygon!$C:$C,0)-1,0)</f>
        <v>{"type":"Polygon","coordinates":[[[-0.0414,51.6056],[-0.0435,51.6028],[-0.0465,51.5998],[-0.0502,51.5969],[-0.0513,51.595],[-0.0521,51.5942],[-0.0525,51.5924],[-0.0534,51.5908],[-0.0534,51.5896],[-0.0522,51.5877],[-0.0548,51.5858],[-0.0557,51.5843],[-0.0581,51.5824],[-0.0608,51.581],[-0.0622,51.5797],[-0.0612,51.5778],[-0.0668,51.5766],[-0.0667,51.5764],[-0.0719,51.5756],[-0.0758,51.5755],[-0.0762,51.5749],[-0.0809,51.5756],[-0.0857,51.575],[-0.0874,51.5744],[-0.0903,51.5743],[-0.0931,51.574],[-0.0947,51.5736],[-0.0978,51.5736],[-0.0961,51.5707],[-0.1007,51.5671],[-0.1044,51.5648],[-0.1049,51.5646],[-0.1086,51.5674],[-0.1103,51.5684],[-0.115,51.5706],[-0.1156,51.5726],[-0.1176,51.5741],[-0.1189,51.5744],[-0.1195,51.5755],[-0.1238,51.5747],[-0.1246,51.5742],[-0.1275,51.5742],[-0.1312,51.5736],[-0.133,51.5731],[-0.1405,51.5695],[-0.1424,51.5691],[-0.1446,51.5701],[-0.1481,51.5708],[-0.1504,51.5716],[-0.1589,51.5722],[-0.1606,51.5728],[-0.1646,51.5725],[-0.1669,51.573],[-0.1699,51.5728],[-0.1713,51.5724],[-0.1712,51.5736],[-0.1695,51.574],[-0.1698,51.5764],[-0.1693,51.5774],[-0.1681,51.5769],[-0.1668,51.5787],[-0.1672,51.5813],[-0.1657,51.5832],[-0.1646,51.5839],[-0.1627,51.5845],[-0.1612,51.5854],[-0.1596,51.5845],[-0.158,51.5857],[-0.1587,51.5866],[-0.1586,51.588],[-0.1601,51.5881],[-0.1602,51.5897],[-0.1595,51.5916],[-0.1603,51.5938],[-0.161,51.5948],[-0.1617,51.5977],[-0.1568,51.6049],[-0.1561,51.6051],[-0.1546,51.6041],[-0.1533,51.6027],[-0.1535,51.601],[-0.153,51.5992],[-0.1514,51.5974],[-0.1474,51.5989],[-0.1445,51.6001],[-0.1442,51.6011],[-0.1422,51.6032],[-0.1422,51.6049],[-0.1429,51.6059],[-0.1435,51.6088],[-0.1388,51.6102],[-0.135,51.6112],[-0.1287,51.6095],[-0.1265,51.6094],[-0.1254,51.61],[-0.1231,51.6088],[-0.1195,51.6084],[-0.1109,51.6085],[-0.1099,51.6083],[-0.1015,51.6085],[-0.0975,51.6085],[-0.0956,51.6093],[-0.0952,51.6087],[-0.0936,51.609],[-0.0909,51.6089],[-0.0859,51.6085],[-0.0787,51.6085],[-0.0767,51.6084],[-0.0721,51.6087],[-0.065,51.6086],[-0.0556,51.6089],[-0.0531,51.6086],[-0.0529,51.6081],[-0.0502,51.6074],[-0.0443,51.6061],[-0.0414,51.6056]]]}</v>
      </c>
      <c r="B18" s="67" t="str">
        <f ca="1">OFFSET(Polygon!B$1,MATCH($D18,Polygon!$C:$C,0)-1,0)</f>
        <v>E09000014</v>
      </c>
      <c r="C18" s="29" t="s">
        <v>143</v>
      </c>
      <c r="D18" s="29" t="s">
        <v>46</v>
      </c>
      <c r="E18" s="42">
        <v>270624</v>
      </c>
      <c r="F18" s="30">
        <v>0</v>
      </c>
      <c r="G18" s="30">
        <v>1</v>
      </c>
      <c r="H18" s="30">
        <v>1</v>
      </c>
      <c r="I18" s="30">
        <v>3</v>
      </c>
      <c r="J18" s="30">
        <v>3</v>
      </c>
      <c r="K18" s="30">
        <v>9</v>
      </c>
      <c r="L18" s="30">
        <v>11</v>
      </c>
      <c r="M18" s="30">
        <v>16</v>
      </c>
      <c r="N18" s="30">
        <v>17</v>
      </c>
      <c r="O18" s="30">
        <v>29</v>
      </c>
      <c r="P18" s="30">
        <v>32</v>
      </c>
      <c r="Q18" s="30">
        <v>44</v>
      </c>
      <c r="R18" s="30">
        <v>51</v>
      </c>
      <c r="S18" s="30">
        <v>57</v>
      </c>
      <c r="T18" s="30">
        <v>64</v>
      </c>
      <c r="U18" s="30">
        <v>72</v>
      </c>
      <c r="V18" s="30">
        <v>76</v>
      </c>
      <c r="W18" s="30">
        <v>91</v>
      </c>
      <c r="X18" s="30">
        <v>113</v>
      </c>
      <c r="Y18" s="30">
        <v>127</v>
      </c>
      <c r="Z18" s="30">
        <v>141</v>
      </c>
      <c r="AA18" s="30">
        <v>151</v>
      </c>
      <c r="AB18" s="30">
        <v>161</v>
      </c>
      <c r="AC18" s="30">
        <v>194</v>
      </c>
      <c r="AD18" s="30">
        <v>211</v>
      </c>
      <c r="AE18" s="30">
        <v>233</v>
      </c>
      <c r="AF18" s="30">
        <v>246</v>
      </c>
      <c r="AG18" s="30">
        <v>277</v>
      </c>
      <c r="AH18" s="30">
        <v>285</v>
      </c>
      <c r="AI18" s="30">
        <v>308</v>
      </c>
      <c r="AJ18" s="30">
        <v>324</v>
      </c>
      <c r="AK18" s="30">
        <v>333</v>
      </c>
      <c r="AL18" s="30">
        <v>349</v>
      </c>
      <c r="AM18" s="30">
        <v>364</v>
      </c>
      <c r="AN18" s="30">
        <v>380</v>
      </c>
      <c r="AO18" s="30">
        <v>393</v>
      </c>
      <c r="AP18" s="30">
        <v>410</v>
      </c>
      <c r="AQ18" s="30">
        <v>419</v>
      </c>
      <c r="AR18" s="30">
        <v>428</v>
      </c>
      <c r="AS18" s="30">
        <v>472</v>
      </c>
      <c r="AT18" s="30">
        <v>483</v>
      </c>
      <c r="AU18" s="30">
        <v>484</v>
      </c>
      <c r="AV18" s="30">
        <v>487</v>
      </c>
      <c r="AW18" s="30">
        <v>491</v>
      </c>
      <c r="AX18" s="30">
        <v>505</v>
      </c>
      <c r="AY18" s="30">
        <v>509</v>
      </c>
      <c r="AZ18" s="30">
        <v>514</v>
      </c>
      <c r="BA18" s="30">
        <v>521</v>
      </c>
      <c r="BB18" s="30">
        <v>526</v>
      </c>
      <c r="BC18" s="30">
        <v>531</v>
      </c>
      <c r="BD18" s="30">
        <v>534</v>
      </c>
      <c r="BE18" s="30">
        <v>539</v>
      </c>
      <c r="BF18" s="30">
        <v>543</v>
      </c>
      <c r="BG18" s="30">
        <v>546</v>
      </c>
      <c r="BH18" s="30">
        <v>547</v>
      </c>
      <c r="BI18" s="30">
        <v>549</v>
      </c>
      <c r="BJ18" s="30">
        <v>552</v>
      </c>
      <c r="BK18" s="30">
        <v>555</v>
      </c>
      <c r="BL18" s="30">
        <v>561</v>
      </c>
      <c r="BM18" s="30">
        <v>562</v>
      </c>
      <c r="BN18" s="30">
        <v>564</v>
      </c>
      <c r="BO18" s="30">
        <v>564</v>
      </c>
      <c r="BP18" s="30">
        <v>566</v>
      </c>
      <c r="BQ18" s="30">
        <v>568</v>
      </c>
      <c r="BR18" s="30">
        <v>570</v>
      </c>
      <c r="BS18" s="30">
        <v>573</v>
      </c>
      <c r="BT18" s="30">
        <v>573</v>
      </c>
      <c r="BU18" s="30">
        <v>574</v>
      </c>
      <c r="BV18" s="30">
        <v>581</v>
      </c>
      <c r="BW18" s="30">
        <v>584</v>
      </c>
      <c r="BX18" s="30">
        <v>588</v>
      </c>
      <c r="BY18" s="30">
        <v>590</v>
      </c>
      <c r="BZ18" s="30">
        <v>592</v>
      </c>
      <c r="CA18" s="30">
        <v>592</v>
      </c>
      <c r="CB18" s="30">
        <v>592</v>
      </c>
      <c r="CC18" s="30">
        <v>593</v>
      </c>
      <c r="CD18" s="30">
        <v>594</v>
      </c>
      <c r="CE18" s="30">
        <v>594</v>
      </c>
      <c r="CF18" s="30">
        <v>594</v>
      </c>
      <c r="CG18" s="30">
        <v>595</v>
      </c>
      <c r="CH18" s="30">
        <v>595</v>
      </c>
      <c r="CI18" s="30">
        <v>595</v>
      </c>
      <c r="CJ18" s="30">
        <v>595</v>
      </c>
      <c r="CK18" s="30">
        <v>595</v>
      </c>
      <c r="CL18" s="30">
        <v>596</v>
      </c>
      <c r="CM18" s="30">
        <v>597</v>
      </c>
      <c r="CN18" s="30">
        <v>597</v>
      </c>
      <c r="CO18" s="30">
        <v>597</v>
      </c>
      <c r="CP18" s="30">
        <v>597</v>
      </c>
      <c r="CQ18" s="30">
        <v>597</v>
      </c>
      <c r="CR18" s="30">
        <v>598</v>
      </c>
      <c r="CS18" s="30">
        <v>598</v>
      </c>
      <c r="CT18" s="30">
        <v>599</v>
      </c>
      <c r="CU18" s="30">
        <v>599</v>
      </c>
      <c r="CV18" s="30">
        <v>599</v>
      </c>
      <c r="CW18" s="30">
        <v>599</v>
      </c>
      <c r="CX18" s="30">
        <v>599</v>
      </c>
      <c r="CY18" s="30">
        <v>599</v>
      </c>
      <c r="CZ18" s="30">
        <v>599</v>
      </c>
      <c r="DA18" s="30">
        <v>599</v>
      </c>
      <c r="DB18" s="30">
        <v>600</v>
      </c>
      <c r="DC18" s="30">
        <v>600</v>
      </c>
      <c r="DD18" s="30">
        <v>601</v>
      </c>
      <c r="DE18" s="30">
        <v>601</v>
      </c>
      <c r="DF18" s="30">
        <v>602</v>
      </c>
      <c r="DG18" s="30">
        <v>603</v>
      </c>
      <c r="DJ18" s="181">
        <f t="shared" ca="1" si="0"/>
        <v>1</v>
      </c>
      <c r="DK18" s="25">
        <f t="shared" ca="1" si="1"/>
        <v>1.6611295681063123E-3</v>
      </c>
      <c r="DL18" s="325">
        <f t="shared" ca="1" si="8"/>
        <v>0.36951637696582712</v>
      </c>
      <c r="DM18" s="329">
        <f t="shared" ca="1" si="2"/>
        <v>4</v>
      </c>
      <c r="DN18" s="25">
        <f t="shared" ca="1" si="3"/>
        <v>6.6777963272120202E-3</v>
      </c>
      <c r="DO18" s="325">
        <f t="shared" ca="1" si="9"/>
        <v>1.4780655078633085</v>
      </c>
      <c r="DP18" s="332">
        <f t="shared" ca="1" si="4"/>
        <v>222.81837531039375</v>
      </c>
      <c r="DR18">
        <f t="shared" si="5"/>
        <v>603</v>
      </c>
      <c r="DS18" s="419">
        <f t="shared" si="6"/>
        <v>222.8</v>
      </c>
      <c r="DT18" s="131">
        <f t="shared" ca="1" si="10"/>
        <v>0</v>
      </c>
      <c r="DV18" s="164" t="s">
        <v>14</v>
      </c>
      <c r="DW18" s="4">
        <v>1291</v>
      </c>
      <c r="DX18" s="4">
        <v>389.9</v>
      </c>
      <c r="DY18" s="67">
        <f t="shared" si="7"/>
        <v>30</v>
      </c>
      <c r="EA18">
        <f>SUMIF('L4-LTLA'!$D:$D,$D18,'L4-LTLA'!$G:$G)</f>
        <v>270624</v>
      </c>
      <c r="EB18" s="42">
        <v>270624</v>
      </c>
      <c r="EC18" s="4">
        <f t="shared" si="11"/>
        <v>0</v>
      </c>
    </row>
    <row r="19" spans="1:133" x14ac:dyDescent="0.25">
      <c r="A19" s="67" t="str">
        <f ca="1">OFFSET(Polygon!A$1,MATCH($D19,Polygon!$C:$C,0)-1,0)</f>
        <v>{"type":"Polygon","coordinates":[[[-0.1044,51.5648],[-0.0986,51.5608],[-0.096,51.5612],[-0.0936,51.5605],[-0.0917,51.5602],[-0.0904,51.5579],[-0.0904,51.5542],[-0.0886,51.5539],[-0.0877,51.5529],[-0.0855,51.5522],[-0.0803,51.5519],[-0.0787,51.5509],[-0.0771,51.5487],[-0.0764,51.5473],[-0.0768,51.5461],[-0.0838,51.5466],[-0.0837,51.5451],[-0.0865,51.5376],[-0.0925,51.5347],[-0.097,51.533],[-0.0953,51.5305],[-0.0954,51.5292],[-0.0887,51.5274],[-0.0878,51.5261],[-0.0868,51.5258],[-0.085,51.5262],[-0.0848,51.5254],[-0.0854,51.5245],[-0.0842,51.5239],[-0.0845,51.5221],[-0.0852,51.5203],[-0.0862,51.5188],[-0.09,51.52],[-0.0897,51.5207],[-0.0943,51.5215],[-0.0951,51.5231],[-0.098,51.5229],[-0.0974,51.5219],[-0.0977,51.5207],[-0.1004,51.5201],[-0.1053,51.5185],[-0.106,51.5207],[-0.107,51.5222],[-0.1083,51.5221],[-0.109,51.523],[-0.1119,51.5236],[-0.1135,51.5244],[-0.1143,51.5255],[-0.1129,51.5264],[-0.1153,51.5276],[-0.1161,51.5299],[-0.1199,51.5309],[-0.1226,51.5307],[-0.1224,51.534],[-0.1224,51.5369],[-0.1227,51.5379],[-0.1249,51.5406],[-0.1257,51.5421],[-0.1269,51.547],[-0.1273,51.5477],[-0.1303,51.5499],[-0.1309,51.5514],[-0.1344,51.5536],[-0.1355,51.5547],[-0.1373,51.5555],[-0.1385,51.557],[-0.1411,51.5607],[-0.1406,51.5623],[-0.1407,51.5646],[-0.1411,51.5654],[-0.1419,51.5683],[-0.1424,51.5691],[-0.1405,51.5695],[-0.133,51.5731],[-0.1312,51.5736],[-0.1275,51.5742],[-0.1246,51.5742],[-0.1238,51.5747],[-0.1195,51.5755],[-0.1189,51.5744],[-0.1176,51.5741],[-0.1156,51.5726],[-0.115,51.5706],[-0.1103,51.5684],[-0.1086,51.5674],[-0.1049,51.5646],[-0.1044,51.5648]]]}</v>
      </c>
      <c r="B19" s="67" t="str">
        <f ca="1">OFFSET(Polygon!B$1,MATCH($D19,Polygon!$C:$C,0)-1,0)</f>
        <v>E09000019</v>
      </c>
      <c r="C19" s="29" t="s">
        <v>143</v>
      </c>
      <c r="D19" s="29" t="s">
        <v>54</v>
      </c>
      <c r="E19" s="42">
        <v>239142</v>
      </c>
      <c r="F19" s="30">
        <v>0</v>
      </c>
      <c r="G19" s="30">
        <v>1</v>
      </c>
      <c r="H19" s="30">
        <v>1</v>
      </c>
      <c r="I19" s="30">
        <v>1</v>
      </c>
      <c r="J19" s="30">
        <v>1</v>
      </c>
      <c r="K19" s="30">
        <v>3</v>
      </c>
      <c r="L19" s="30">
        <v>4</v>
      </c>
      <c r="M19" s="30">
        <v>11</v>
      </c>
      <c r="N19" s="30">
        <v>11</v>
      </c>
      <c r="O19" s="30">
        <v>29</v>
      </c>
      <c r="P19" s="30">
        <v>35</v>
      </c>
      <c r="Q19" s="30">
        <v>45</v>
      </c>
      <c r="R19" s="30">
        <v>48</v>
      </c>
      <c r="S19" s="30">
        <v>54</v>
      </c>
      <c r="T19" s="30">
        <v>59</v>
      </c>
      <c r="U19" s="30">
        <v>66</v>
      </c>
      <c r="V19" s="30">
        <v>70</v>
      </c>
      <c r="W19" s="30">
        <v>96</v>
      </c>
      <c r="X19" s="30">
        <v>120</v>
      </c>
      <c r="Y19" s="30">
        <v>131</v>
      </c>
      <c r="Z19" s="30">
        <v>141</v>
      </c>
      <c r="AA19" s="30">
        <v>152</v>
      </c>
      <c r="AB19" s="30">
        <v>161</v>
      </c>
      <c r="AC19" s="30">
        <v>174</v>
      </c>
      <c r="AD19" s="30">
        <v>188</v>
      </c>
      <c r="AE19" s="30">
        <v>210</v>
      </c>
      <c r="AF19" s="30">
        <v>226</v>
      </c>
      <c r="AG19" s="30">
        <v>248</v>
      </c>
      <c r="AH19" s="30">
        <v>257</v>
      </c>
      <c r="AI19" s="30">
        <v>268</v>
      </c>
      <c r="AJ19" s="30">
        <v>276</v>
      </c>
      <c r="AK19" s="30">
        <v>279</v>
      </c>
      <c r="AL19" s="30">
        <v>290</v>
      </c>
      <c r="AM19" s="30">
        <v>300</v>
      </c>
      <c r="AN19" s="30">
        <v>316</v>
      </c>
      <c r="AO19" s="30">
        <v>320</v>
      </c>
      <c r="AP19" s="30">
        <v>326</v>
      </c>
      <c r="AQ19" s="30">
        <v>331</v>
      </c>
      <c r="AR19" s="30">
        <v>337</v>
      </c>
      <c r="AS19" s="30">
        <v>352</v>
      </c>
      <c r="AT19" s="30">
        <v>361</v>
      </c>
      <c r="AU19" s="30">
        <v>366</v>
      </c>
      <c r="AV19" s="30">
        <v>373</v>
      </c>
      <c r="AW19" s="30">
        <v>377</v>
      </c>
      <c r="AX19" s="30">
        <v>377</v>
      </c>
      <c r="AY19" s="30">
        <v>387</v>
      </c>
      <c r="AZ19" s="30">
        <v>389</v>
      </c>
      <c r="BA19" s="30">
        <v>393</v>
      </c>
      <c r="BB19" s="30">
        <v>397</v>
      </c>
      <c r="BC19" s="30">
        <v>401</v>
      </c>
      <c r="BD19" s="30">
        <v>401</v>
      </c>
      <c r="BE19" s="30">
        <v>406</v>
      </c>
      <c r="BF19" s="30">
        <v>409</v>
      </c>
      <c r="BG19" s="30">
        <v>410</v>
      </c>
      <c r="BH19" s="30">
        <v>414</v>
      </c>
      <c r="BI19" s="30">
        <v>417</v>
      </c>
      <c r="BJ19" s="30">
        <v>419</v>
      </c>
      <c r="BK19" s="30">
        <v>423</v>
      </c>
      <c r="BL19" s="30">
        <v>426</v>
      </c>
      <c r="BM19" s="30">
        <v>428</v>
      </c>
      <c r="BN19" s="30">
        <v>429</v>
      </c>
      <c r="BO19" s="30">
        <v>430</v>
      </c>
      <c r="BP19" s="30">
        <v>431</v>
      </c>
      <c r="BQ19" s="30">
        <v>433</v>
      </c>
      <c r="BR19" s="30">
        <v>439</v>
      </c>
      <c r="BS19" s="30">
        <v>440</v>
      </c>
      <c r="BT19" s="30">
        <v>442</v>
      </c>
      <c r="BU19" s="30">
        <v>444</v>
      </c>
      <c r="BV19" s="30">
        <v>452</v>
      </c>
      <c r="BW19" s="30">
        <v>454</v>
      </c>
      <c r="BX19" s="30">
        <v>454</v>
      </c>
      <c r="BY19" s="30">
        <v>454</v>
      </c>
      <c r="BZ19" s="30">
        <v>454</v>
      </c>
      <c r="CA19" s="30">
        <v>454</v>
      </c>
      <c r="CB19" s="30">
        <v>454</v>
      </c>
      <c r="CC19" s="30">
        <v>458</v>
      </c>
      <c r="CD19" s="30">
        <v>458</v>
      </c>
      <c r="CE19" s="30">
        <v>458</v>
      </c>
      <c r="CF19" s="30">
        <v>460</v>
      </c>
      <c r="CG19" s="30">
        <v>461</v>
      </c>
      <c r="CH19" s="30">
        <v>461</v>
      </c>
      <c r="CI19" s="30">
        <v>461</v>
      </c>
      <c r="CJ19" s="30">
        <v>461</v>
      </c>
      <c r="CK19" s="30">
        <v>462</v>
      </c>
      <c r="CL19" s="30">
        <v>462</v>
      </c>
      <c r="CM19" s="30">
        <v>462</v>
      </c>
      <c r="CN19" s="30">
        <v>462</v>
      </c>
      <c r="CO19" s="30">
        <v>462</v>
      </c>
      <c r="CP19" s="30">
        <v>462</v>
      </c>
      <c r="CQ19" s="30">
        <v>462</v>
      </c>
      <c r="CR19" s="30">
        <v>462</v>
      </c>
      <c r="CS19" s="30">
        <v>462</v>
      </c>
      <c r="CT19" s="30">
        <v>463</v>
      </c>
      <c r="CU19" s="30">
        <v>463</v>
      </c>
      <c r="CV19" s="30">
        <v>463</v>
      </c>
      <c r="CW19" s="30">
        <v>464</v>
      </c>
      <c r="CX19" s="30">
        <v>464</v>
      </c>
      <c r="CY19" s="30">
        <v>466</v>
      </c>
      <c r="CZ19" s="30">
        <v>466</v>
      </c>
      <c r="DA19" s="30">
        <v>466</v>
      </c>
      <c r="DB19" s="30">
        <v>467</v>
      </c>
      <c r="DC19" s="30">
        <v>467</v>
      </c>
      <c r="DD19" s="30">
        <v>467</v>
      </c>
      <c r="DE19" s="30">
        <v>470</v>
      </c>
      <c r="DF19" s="30">
        <v>470</v>
      </c>
      <c r="DG19" s="30">
        <v>470</v>
      </c>
      <c r="DJ19" s="181">
        <f t="shared" ca="1" si="0"/>
        <v>0</v>
      </c>
      <c r="DK19" s="25">
        <f t="shared" ca="1" si="1"/>
        <v>0</v>
      </c>
      <c r="DL19" s="325">
        <f t="shared" ca="1" si="8"/>
        <v>0</v>
      </c>
      <c r="DM19" s="329">
        <f t="shared" ca="1" si="2"/>
        <v>4</v>
      </c>
      <c r="DN19" s="25">
        <f t="shared" ca="1" si="3"/>
        <v>8.5836909871244635E-3</v>
      </c>
      <c r="DO19" s="325">
        <f t="shared" ca="1" si="9"/>
        <v>1.672646377466108</v>
      </c>
      <c r="DP19" s="332">
        <f t="shared" ca="1" si="4"/>
        <v>196.53594935226769</v>
      </c>
      <c r="DR19">
        <f t="shared" si="5"/>
        <v>470</v>
      </c>
      <c r="DS19" s="419">
        <f t="shared" si="6"/>
        <v>196.5</v>
      </c>
      <c r="DT19" s="131">
        <f t="shared" ca="1" si="10"/>
        <v>0</v>
      </c>
      <c r="DV19" s="164" t="s">
        <v>15</v>
      </c>
      <c r="DW19" s="4">
        <v>1057</v>
      </c>
      <c r="DX19" s="385">
        <v>195.7</v>
      </c>
      <c r="DY19" s="67">
        <f t="shared" si="7"/>
        <v>39</v>
      </c>
      <c r="EA19">
        <f>SUMIF('L4-LTLA'!$D:$D,$D19,'L4-LTLA'!$G:$G)</f>
        <v>239142</v>
      </c>
      <c r="EB19" s="42">
        <v>239142</v>
      </c>
      <c r="EC19" s="4">
        <f t="shared" si="11"/>
        <v>0</v>
      </c>
    </row>
    <row r="20" spans="1:133" x14ac:dyDescent="0.25">
      <c r="A20" s="67" t="str">
        <f ca="1">OFFSET(Polygon!A$1,MATCH($D20,Polygon!$C:$C,0)-1,0)</f>
        <v>{"type":"Polygon","coordinates":[[[-0.1044,51.5648],[-0.1007,51.5671],[-0.0961,51.5707],[-0.0978,51.5736],[-0.0947,51.5736],[-0.0931,51.574],[-0.0903,51.5743],[-0.0874,51.5744],[-0.0857,51.575],[-0.0809,51.5756],[-0.0762,51.5749],[-0.0758,51.5755],[-0.0719,51.5756],[-0.0667,51.5764],[-0.0668,51.5766],[-0.0612,51.5778],[-0.06,51.5754],[-0.0589,51.5738],[-0.0584,51.5725],[-0.0559,51.5706],[-0.0542,51.5701],[-0.0534,51.5687],[-0.0507,51.5675],[-0.0475,51.5652],[-0.0466,51.564],[-0.0472,51.5626],[-0.0451,51.5618],[-0.0424,51.5614],[-0.0401,51.5618],[-0.039,51.5612],[-0.0368,51.5615],[-0.0329,51.5606],[-0.0307,51.5613],[-0.0292,51.5613],[-0.0259,51.5599],[-0.0245,51.5589],[-0.024,51.5574],[-0.023,51.5573],[-0.0185,51.5552],[-0.0175,51.5534],[-0.0172,51.5516],[-0.019,51.5516],[-0.0189,51.5503],[-0.0175,51.5475],[-0.0166,51.5434],[-0.0204,51.5436],[-0.0253,51.5432],[-0.029,51.5423],[-0.0295,51.543],[-0.031,51.5435],[-0.0329,51.5446],[-0.0378,51.5418],[-0.0374,51.5413],[-0.0414,51.5375],[-0.0449,51.5358],[-0.0469,51.5355],[-0.0484,51.5357],[-0.0496,51.5363],[-0.0514,51.5364],[-0.0524,51.5359],[-0.0528,51.5349],[-0.0552,51.5351],[-0.0581,51.5342],[-0.0607,51.5344],[-0.0617,51.5353],[-0.0629,51.535],[-0.0622,51.5332],[-0.0654,51.5329],[-0.0663,51.5312],[-0.0723,51.5308],[-0.0746,51.5298],[-0.0757,51.5284],[-0.0773,51.5273],[-0.0766,51.5264],[-0.0764,51.5243],[-0.0757,51.5236],[-0.0762,51.5222],[-0.0782,51.5219],[-0.0794,51.5188],[-0.078,51.5185],[-0.0769,51.5167],[-0.074,51.5145],[-0.0733,51.5129],[-0.0728,51.5104],[-0.0756,51.5097],[-0.0763,51.5105],[-0.0782,51.5099],[-0.0794,51.5078],[-0.0813,51.5083],[-0.0837,51.5084],[-0.087,51.5089],[-0.0901,51.509],[-0.0968,51.5104],[-0.0997,51.5108],[-0.111,51.5108],[-0.1116,51.5108],[-0.1115,51.5116],[-0.1124,51.5128],[-0.1111,51.5138],[-0.1116,51.5153],[-0.1137,51.518],[-0.1116,51.5182],[-0.1078,51.5178],[-0.1053,51.5185],[-0.1004,51.5201],[-0.0977,51.5207],[-0.0974,51.5219],[-0.098,51.5229],[-0.0951,51.5231],[-0.0943,51.5215],[-0.0897,51.5207],[-0.09,51.52],[-0.0862,51.5188],[-0.0852,51.5203],[-0.0845,51.5221],[-0.0842,51.5239],[-0.0854,51.5245],[-0.0848,51.5254],[-0.085,51.5262],[-0.0868,51.5258],[-0.0878,51.5261],[-0.0887,51.5274],[-0.0954,51.5292],[-0.0953,51.5305],[-0.097,51.533],[-0.0925,51.5347],[-0.0865,51.5376],[-0.0837,51.5451],[-0.0838,51.5466],[-0.0768,51.5461],[-0.0764,51.5473],[-0.0771,51.5487],[-0.0787,51.5509],[-0.0803,51.5519],[-0.0855,51.5522],[-0.0877,51.5529],[-0.0886,51.5539],[-0.0904,51.5542],[-0.0904,51.5579],[-0.0917,51.5602],[-0.0936,51.5605],[-0.096,51.5612],[-0.0986,51.5608],[-0.1044,51.5648]]]}</v>
      </c>
      <c r="B20" s="67" t="str">
        <f ca="1">OFFSET(Polygon!B$1,MATCH($D20,Polygon!$C:$C,0)-1,0)</f>
        <v>E09000001</v>
      </c>
      <c r="C20" t="s">
        <v>143</v>
      </c>
      <c r="D20" t="s">
        <v>43</v>
      </c>
      <c r="E20" s="27">
        <v>288371</v>
      </c>
      <c r="F20" s="23">
        <v>2</v>
      </c>
      <c r="G20" s="23">
        <v>3</v>
      </c>
      <c r="H20" s="23">
        <v>4</v>
      </c>
      <c r="I20" s="23">
        <v>4</v>
      </c>
      <c r="J20" s="23">
        <v>5</v>
      </c>
      <c r="K20" s="23">
        <v>11</v>
      </c>
      <c r="L20" s="23">
        <v>13</v>
      </c>
      <c r="M20" s="23">
        <v>20</v>
      </c>
      <c r="N20" s="23">
        <v>22</v>
      </c>
      <c r="O20" s="23">
        <v>29</v>
      </c>
      <c r="P20" s="23">
        <v>32</v>
      </c>
      <c r="Q20" s="23">
        <v>45</v>
      </c>
      <c r="R20" s="23">
        <v>52</v>
      </c>
      <c r="S20" s="23">
        <v>64</v>
      </c>
      <c r="T20" s="23">
        <v>72</v>
      </c>
      <c r="U20" s="23">
        <v>74</v>
      </c>
      <c r="V20" s="23">
        <v>85</v>
      </c>
      <c r="W20" s="23">
        <v>119</v>
      </c>
      <c r="X20" s="23">
        <v>134</v>
      </c>
      <c r="Y20" s="23">
        <v>151</v>
      </c>
      <c r="Z20" s="23">
        <v>177</v>
      </c>
      <c r="AA20" s="23">
        <v>189</v>
      </c>
      <c r="AB20" s="23">
        <v>213</v>
      </c>
      <c r="AC20" s="23">
        <v>221</v>
      </c>
      <c r="AD20" s="23">
        <v>266</v>
      </c>
      <c r="AE20" s="23">
        <v>298</v>
      </c>
      <c r="AF20" s="23">
        <v>304</v>
      </c>
      <c r="AG20" s="23">
        <v>345</v>
      </c>
      <c r="AH20" s="23">
        <v>362</v>
      </c>
      <c r="AI20" s="23">
        <v>365</v>
      </c>
      <c r="AJ20" s="23">
        <v>412</v>
      </c>
      <c r="AK20" s="23">
        <v>444</v>
      </c>
      <c r="AL20" s="23">
        <v>470</v>
      </c>
      <c r="AM20" s="23">
        <v>475</v>
      </c>
      <c r="AN20" s="23">
        <v>498</v>
      </c>
      <c r="AO20" s="23">
        <v>509</v>
      </c>
      <c r="AP20" s="23">
        <v>516</v>
      </c>
      <c r="AQ20" s="23">
        <v>529</v>
      </c>
      <c r="AR20" s="23">
        <v>537</v>
      </c>
      <c r="AS20" s="23">
        <v>550</v>
      </c>
      <c r="AT20" s="23">
        <v>556</v>
      </c>
      <c r="AU20" s="23">
        <v>565</v>
      </c>
      <c r="AV20" s="23">
        <v>568</v>
      </c>
      <c r="AW20" s="23">
        <v>581</v>
      </c>
      <c r="AX20" s="23">
        <v>585</v>
      </c>
      <c r="AY20" s="23">
        <v>596</v>
      </c>
      <c r="AZ20" s="23">
        <v>602</v>
      </c>
      <c r="BA20" s="23">
        <v>606</v>
      </c>
      <c r="BB20" s="23">
        <v>611</v>
      </c>
      <c r="BC20" s="23">
        <v>612</v>
      </c>
      <c r="BD20" s="23">
        <v>613</v>
      </c>
      <c r="BE20" s="23">
        <v>613</v>
      </c>
      <c r="BF20" s="23">
        <v>616</v>
      </c>
      <c r="BG20" s="23">
        <v>620</v>
      </c>
      <c r="BH20" s="23">
        <v>622</v>
      </c>
      <c r="BI20" s="23">
        <v>625</v>
      </c>
      <c r="BJ20" s="23">
        <v>627</v>
      </c>
      <c r="BK20" s="23">
        <v>630</v>
      </c>
      <c r="BL20" s="23">
        <v>631</v>
      </c>
      <c r="BM20" s="23">
        <v>636</v>
      </c>
      <c r="BN20" s="23">
        <v>638</v>
      </c>
      <c r="BO20" s="23">
        <v>638</v>
      </c>
      <c r="BP20" s="23">
        <v>639</v>
      </c>
      <c r="BQ20" s="23">
        <v>640</v>
      </c>
      <c r="BR20" s="23">
        <v>640</v>
      </c>
      <c r="BS20" s="23">
        <v>640</v>
      </c>
      <c r="BT20" s="23">
        <v>642</v>
      </c>
      <c r="BU20" s="23">
        <v>643</v>
      </c>
      <c r="BV20" s="23">
        <v>654</v>
      </c>
      <c r="BW20" s="23">
        <v>656</v>
      </c>
      <c r="BX20" s="23">
        <v>656</v>
      </c>
      <c r="BY20" s="23">
        <v>657</v>
      </c>
      <c r="BZ20" s="23">
        <v>657</v>
      </c>
      <c r="CA20" s="23">
        <v>658</v>
      </c>
      <c r="CB20" s="23">
        <v>661</v>
      </c>
      <c r="CC20" s="23">
        <v>662</v>
      </c>
      <c r="CD20" s="23">
        <v>662</v>
      </c>
      <c r="CE20" s="23">
        <v>662</v>
      </c>
      <c r="CF20" s="23">
        <v>663</v>
      </c>
      <c r="CG20" s="23">
        <v>663</v>
      </c>
      <c r="CH20" s="23">
        <v>663</v>
      </c>
      <c r="CI20" s="23">
        <v>664</v>
      </c>
      <c r="CJ20" s="23">
        <v>664</v>
      </c>
      <c r="CK20" s="23">
        <v>664</v>
      </c>
      <c r="CL20" s="23">
        <v>666</v>
      </c>
      <c r="CM20" s="23">
        <v>667</v>
      </c>
      <c r="CN20" s="23">
        <v>669</v>
      </c>
      <c r="CO20" s="23">
        <v>671</v>
      </c>
      <c r="CP20" s="23">
        <v>674</v>
      </c>
      <c r="CQ20" s="23">
        <v>674</v>
      </c>
      <c r="CR20" s="23">
        <v>674</v>
      </c>
      <c r="CS20" s="23">
        <v>674</v>
      </c>
      <c r="CT20" s="23">
        <v>675</v>
      </c>
      <c r="CU20" s="23">
        <v>675</v>
      </c>
      <c r="CV20" s="23">
        <v>675</v>
      </c>
      <c r="CW20" s="23">
        <v>677</v>
      </c>
      <c r="CX20" s="23">
        <v>677</v>
      </c>
      <c r="CY20" s="23">
        <v>677</v>
      </c>
      <c r="CZ20" s="23">
        <v>677</v>
      </c>
      <c r="DA20" s="23">
        <v>677</v>
      </c>
      <c r="DB20" s="23">
        <v>677</v>
      </c>
      <c r="DC20" s="23">
        <v>677</v>
      </c>
      <c r="DD20" s="23">
        <v>677</v>
      </c>
      <c r="DE20" s="23">
        <v>677</v>
      </c>
      <c r="DF20" s="23">
        <v>678</v>
      </c>
      <c r="DG20" s="23">
        <v>678</v>
      </c>
      <c r="DJ20" s="181">
        <f t="shared" ca="1" si="0"/>
        <v>0</v>
      </c>
      <c r="DK20" s="25">
        <f t="shared" ca="1" si="1"/>
        <v>0</v>
      </c>
      <c r="DL20" s="325">
        <f t="shared" ca="1" si="8"/>
        <v>0</v>
      </c>
      <c r="DM20" s="329">
        <f t="shared" ca="1" si="2"/>
        <v>1</v>
      </c>
      <c r="DN20" s="25">
        <f t="shared" ca="1" si="3"/>
        <v>1.4771048744460858E-3</v>
      </c>
      <c r="DO20" s="325">
        <f t="shared" ca="1" si="9"/>
        <v>0.34677550793942524</v>
      </c>
      <c r="DP20" s="332">
        <f t="shared" ca="1" si="4"/>
        <v>235.11379438293031</v>
      </c>
      <c r="DR20" s="176">
        <f>VLOOKUP("Hackney",$DV:$DW,2,FALSE)+VLOOKUP("City of London",$DV:$DW,2,FALSE)</f>
        <v>678</v>
      </c>
      <c r="DS20" s="176"/>
      <c r="DT20" s="429"/>
      <c r="DV20" s="164" t="s">
        <v>16</v>
      </c>
      <c r="DW20">
        <v>815</v>
      </c>
      <c r="DX20" s="385">
        <v>428.7</v>
      </c>
      <c r="DY20" s="67">
        <f t="shared" si="7"/>
        <v>135</v>
      </c>
      <c r="EA20" s="176">
        <f>SUMIF('L4-LTLA'!$D:$D,"Hackney",'L4-LTLA'!$G:$G)+SUMIF('L4-LTLA'!$D:$D,"City of London",'L4-LTLA'!$G:$G)</f>
        <v>288371</v>
      </c>
      <c r="EB20" s="27">
        <v>279665</v>
      </c>
      <c r="EC20" s="4">
        <f t="shared" si="11"/>
        <v>8706</v>
      </c>
    </row>
    <row r="21" spans="1:133" x14ac:dyDescent="0.25">
      <c r="A21" s="67" t="str">
        <f ca="1">OFFSET(Polygon!A$1,MATCH($D21,Polygon!$C:$C,0)-1,0)</f>
        <v>{"type":"Polygon","coordinates":[[[-0.0166,51.5434],[-0.0161,51.5425],[-0.0165,51.5415],[-0.0178,51.5409],[-0.0179,51.5401],[-0.0194,51.5383],[-0.0213,51.537],[-0.0192,51.5349],[-0.018,51.5331],[-0.0182,51.5324],[-0.0169,51.5311],[-0.0132,51.5297],[-0.0112,51.5295],[-0.0102,51.5284],[-0.0086,51.5275],[-0.0075,51.5262],[-0.0082,51.5236],[-0.0079,51.523],[-0.009,51.5212],[-0.009,51.5196],[-0.0076,51.5189],[-0.0063,51.5177],[-0.006,51.5165],[-0.0043,51.5164],[-0.0035,51.5175],[-0.0026,51.5178],[-0.0007,51.5168],[0.0027,51.5155],[0.0036,51.5144],[0.0019,51.5117],[0.0022,51.5105],[0.0038,51.5104],[0.0047,51.5109],[0.0057,51.5137],[0.0072,51.5134],[0.0074,51.5127],[0.0056,51.5104],[0.0064,51.5094],[0.0087,51.509],[0.0092,51.5083],[0.0088,51.5073],[0.0061,51.508],[0.0037,51.5084],[-0.0021,51.5073],[-0.0054,51.505],[-0.0074,51.5029],[-0.0078,51.5008],[-0.0073,51.4983],[-0.0033,51.4922],[-0.003,51.4907],[-0.0037,51.489],[-0.005,51.4878],[-0.0086,51.4866],[-0.0132,51.486],[-0.0154,51.486],[-0.0184,51.4865],[-0.0214,51.4875],[-0.0227,51.4881],[-0.025,51.4898],[-0.0264,51.4917],[-0.0279,51.495],[-0.0275,51.4976],[-0.0274,51.502],[-0.027,51.5031],[-0.0279,51.505],[-0.0301,51.5074],[-0.0351,51.509],[-0.0387,51.5097],[-0.0407,51.5098],[-0.0451,51.5096],[-0.0481,51.5086],[-0.0548,51.5048],[-0.0564,51.5037],[-0.0585,51.503],[-0.0611,51.5029],[-0.0632,51.5032],[-0.0687,51.5045],[-0.0737,51.5062],[-0.0745,51.5066],[-0.0794,51.5078],[-0.0782,51.5099],[-0.0763,51.5105],[-0.0756,51.5097],[-0.0728,51.5104],[-0.0733,51.5129],[-0.074,51.5145],[-0.0769,51.5167],[-0.078,51.5185],[-0.0794,51.5188],[-0.0782,51.5219],[-0.0762,51.5222],[-0.0757,51.5236],[-0.0764,51.5243],[-0.0766,51.5264],[-0.0773,51.5273],[-0.0757,51.5284],[-0.0746,51.5298],[-0.0723,51.5308],[-0.0663,51.5312],[-0.0654,51.5329],[-0.0622,51.5332],[-0.0629,51.535],[-0.0617,51.5353],[-0.0607,51.5344],[-0.0581,51.5342],[-0.0552,51.5351],[-0.0528,51.5349],[-0.0524,51.5359],[-0.0514,51.5364],[-0.0496,51.5363],[-0.0484,51.5357],[-0.0469,51.5355],[-0.0449,51.5358],[-0.0414,51.5375],[-0.0374,51.5413],[-0.0378,51.5418],[-0.0329,51.5446],[-0.031,51.5435],[-0.0295,51.543],[-0.029,51.5423],[-0.0253,51.5432],[-0.0204,51.5436],[-0.0166,51.5434]]]}</v>
      </c>
      <c r="B21" s="67" t="str">
        <f ca="1">OFFSET(Polygon!B$1,MATCH($D21,Polygon!$C:$C,0)-1,0)</f>
        <v>E09000030</v>
      </c>
      <c r="C21" t="s">
        <v>143</v>
      </c>
      <c r="D21" t="s">
        <v>111</v>
      </c>
      <c r="E21" s="27">
        <v>317705</v>
      </c>
      <c r="F21" s="23">
        <v>1</v>
      </c>
      <c r="G21" s="23">
        <v>4</v>
      </c>
      <c r="H21" s="23">
        <v>4</v>
      </c>
      <c r="I21" s="23">
        <v>6</v>
      </c>
      <c r="J21" s="23">
        <v>6</v>
      </c>
      <c r="K21" s="23">
        <v>8</v>
      </c>
      <c r="L21" s="23">
        <v>9</v>
      </c>
      <c r="M21" s="23">
        <v>12</v>
      </c>
      <c r="N21" s="23">
        <v>23</v>
      </c>
      <c r="O21" s="23">
        <v>25</v>
      </c>
      <c r="P21" s="23">
        <v>33</v>
      </c>
      <c r="Q21" s="23">
        <v>43</v>
      </c>
      <c r="R21" s="23">
        <v>51</v>
      </c>
      <c r="S21" s="23">
        <v>57</v>
      </c>
      <c r="T21" s="23">
        <v>67</v>
      </c>
      <c r="U21" s="23">
        <v>70</v>
      </c>
      <c r="V21" s="23">
        <v>71</v>
      </c>
      <c r="W21" s="23">
        <v>93</v>
      </c>
      <c r="X21" s="23">
        <v>129</v>
      </c>
      <c r="Y21" s="23">
        <v>160</v>
      </c>
      <c r="Z21" s="23">
        <v>184</v>
      </c>
      <c r="AA21" s="23">
        <v>195</v>
      </c>
      <c r="AB21" s="23">
        <v>225</v>
      </c>
      <c r="AC21" s="23">
        <v>241</v>
      </c>
      <c r="AD21" s="23">
        <v>259</v>
      </c>
      <c r="AE21" s="23">
        <v>287</v>
      </c>
      <c r="AF21" s="23">
        <v>288</v>
      </c>
      <c r="AG21" s="23">
        <v>339</v>
      </c>
      <c r="AH21" s="23">
        <v>359</v>
      </c>
      <c r="AI21" s="23">
        <v>361</v>
      </c>
      <c r="AJ21" s="23">
        <v>406</v>
      </c>
      <c r="AK21" s="23">
        <v>428</v>
      </c>
      <c r="AL21" s="23">
        <v>448</v>
      </c>
      <c r="AM21" s="23">
        <v>452</v>
      </c>
      <c r="AN21" s="23">
        <v>473</v>
      </c>
      <c r="AO21" s="23">
        <v>483</v>
      </c>
      <c r="AP21" s="23">
        <v>496</v>
      </c>
      <c r="AQ21" s="23">
        <v>509</v>
      </c>
      <c r="AR21" s="23">
        <v>517</v>
      </c>
      <c r="AS21" s="23">
        <v>535</v>
      </c>
      <c r="AT21" s="23">
        <v>543</v>
      </c>
      <c r="AU21" s="23">
        <v>548</v>
      </c>
      <c r="AV21" s="23">
        <v>550</v>
      </c>
      <c r="AW21" s="23">
        <v>560</v>
      </c>
      <c r="AX21" s="23">
        <v>563</v>
      </c>
      <c r="AY21" s="23">
        <v>578</v>
      </c>
      <c r="AZ21" s="23">
        <v>582</v>
      </c>
      <c r="BA21" s="23">
        <v>586</v>
      </c>
      <c r="BB21" s="23">
        <v>586</v>
      </c>
      <c r="BC21" s="23">
        <v>591</v>
      </c>
      <c r="BD21" s="23">
        <v>593</v>
      </c>
      <c r="BE21" s="23">
        <v>593</v>
      </c>
      <c r="BF21" s="23">
        <v>597</v>
      </c>
      <c r="BG21" s="23">
        <v>598</v>
      </c>
      <c r="BH21" s="23">
        <v>600</v>
      </c>
      <c r="BI21" s="23">
        <v>601</v>
      </c>
      <c r="BJ21" s="23">
        <v>604</v>
      </c>
      <c r="BK21" s="23">
        <v>607</v>
      </c>
      <c r="BL21" s="23">
        <v>608</v>
      </c>
      <c r="BM21" s="23">
        <v>610</v>
      </c>
      <c r="BN21" s="23">
        <v>610</v>
      </c>
      <c r="BO21" s="23">
        <v>611</v>
      </c>
      <c r="BP21" s="23">
        <v>612</v>
      </c>
      <c r="BQ21" s="23">
        <v>615</v>
      </c>
      <c r="BR21" s="23">
        <v>616</v>
      </c>
      <c r="BS21" s="23">
        <v>617</v>
      </c>
      <c r="BT21" s="23">
        <v>619</v>
      </c>
      <c r="BU21" s="23">
        <v>620</v>
      </c>
      <c r="BV21" s="23">
        <v>624</v>
      </c>
      <c r="BW21" s="23">
        <v>624</v>
      </c>
      <c r="BX21" s="23">
        <v>625</v>
      </c>
      <c r="BY21" s="23">
        <v>626</v>
      </c>
      <c r="BZ21" s="23">
        <v>625</v>
      </c>
      <c r="CA21" s="23">
        <v>625</v>
      </c>
      <c r="CB21" s="23">
        <v>629</v>
      </c>
      <c r="CC21" s="23">
        <v>631</v>
      </c>
      <c r="CD21" s="23">
        <v>631</v>
      </c>
      <c r="CE21" s="23">
        <v>631</v>
      </c>
      <c r="CF21" s="23">
        <v>632</v>
      </c>
      <c r="CG21" s="23">
        <v>631</v>
      </c>
      <c r="CH21" s="23">
        <v>633</v>
      </c>
      <c r="CI21" s="23">
        <v>633</v>
      </c>
      <c r="CJ21" s="23">
        <v>632</v>
      </c>
      <c r="CK21" s="23">
        <v>632</v>
      </c>
      <c r="CL21" s="23">
        <v>633</v>
      </c>
      <c r="CM21" s="23">
        <v>634</v>
      </c>
      <c r="CN21" s="23">
        <v>635</v>
      </c>
      <c r="CO21" s="23">
        <v>635</v>
      </c>
      <c r="CP21" s="23">
        <v>636</v>
      </c>
      <c r="CQ21" s="23">
        <v>636</v>
      </c>
      <c r="CR21" s="23">
        <v>636</v>
      </c>
      <c r="CS21" s="23">
        <v>635</v>
      </c>
      <c r="CT21" s="23">
        <v>637</v>
      </c>
      <c r="CU21" s="23">
        <v>637</v>
      </c>
      <c r="CV21" s="23">
        <v>639</v>
      </c>
      <c r="CW21" s="23">
        <v>641</v>
      </c>
      <c r="CX21" s="23">
        <v>643</v>
      </c>
      <c r="CY21" s="23">
        <v>644</v>
      </c>
      <c r="CZ21" s="23">
        <v>644</v>
      </c>
      <c r="DA21" s="23">
        <v>645</v>
      </c>
      <c r="DB21" s="23">
        <v>646</v>
      </c>
      <c r="DC21" s="23">
        <v>646</v>
      </c>
      <c r="DD21" s="23">
        <v>647</v>
      </c>
      <c r="DE21" s="23">
        <v>647</v>
      </c>
      <c r="DF21" s="23">
        <v>647</v>
      </c>
      <c r="DG21" s="23">
        <v>648</v>
      </c>
      <c r="DJ21" s="181">
        <f t="shared" ca="1" si="0"/>
        <v>1</v>
      </c>
      <c r="DK21" s="25">
        <f t="shared" ca="1" si="1"/>
        <v>1.5455950540958269E-3</v>
      </c>
      <c r="DL21" s="325">
        <f t="shared" ca="1" si="8"/>
        <v>0.31475740073338476</v>
      </c>
      <c r="DM21" s="329">
        <f t="shared" ca="1" si="2"/>
        <v>4</v>
      </c>
      <c r="DN21" s="25">
        <f t="shared" ca="1" si="3"/>
        <v>6.2111801242236021E-3</v>
      </c>
      <c r="DO21" s="325">
        <f t="shared" ca="1" si="9"/>
        <v>1.259029602933539</v>
      </c>
      <c r="DP21" s="332">
        <f t="shared" ca="1" si="4"/>
        <v>203.96279567523331</v>
      </c>
      <c r="DR21">
        <f t="shared" ref="DR21:DR52" si="12">VLOOKUP($D21,$DV:$DW,2,FALSE)</f>
        <v>648</v>
      </c>
      <c r="DS21" s="419">
        <f t="shared" ref="DS21:DS52" si="13">VLOOKUP($D21,$DV:$DX,3,FALSE)</f>
        <v>204</v>
      </c>
      <c r="DT21" s="131">
        <f t="shared" ca="1" si="10"/>
        <v>0</v>
      </c>
      <c r="DV21" s="164" t="s">
        <v>17</v>
      </c>
      <c r="DW21">
        <v>302</v>
      </c>
      <c r="DX21" s="385">
        <v>143.80000000000001</v>
      </c>
      <c r="DY21" s="67">
        <f t="shared" si="7"/>
        <v>127</v>
      </c>
      <c r="EA21">
        <f>SUMIF('L4-LTLA'!$D:$D,$D21,'L4-LTLA'!$G:$G)</f>
        <v>317705</v>
      </c>
      <c r="EB21" s="27">
        <v>317705</v>
      </c>
      <c r="EC21" s="4">
        <f t="shared" si="11"/>
        <v>0</v>
      </c>
    </row>
    <row r="22" spans="1:133" x14ac:dyDescent="0.25">
      <c r="A22" s="67" t="str">
        <f ca="1">OFFSET(Polygon!A$1,MATCH($D22,Polygon!$C:$C,0)-1,0)</f>
        <v>{"type":"Polygon","coordinates":[[[-0.0324,51.4931],[-0.0373,51.4922],[-0.0391,51.4929],[-0.0411,51.4918],[-0.0403,51.4911],[-0.0427,51.49],[-0.0476,51.4904],[-0.0515,51.4894],[-0.0501,51.4883],[-0.0524,51.4878],[-0.053,51.4868],[-0.0529,51.4826],[-0.0532,51.481],[-0.0543,51.4786],[-0.0527,51.478],[-0.0528,51.4729],[-0.0517,51.4698],[-0.0523,51.4692],[-0.0509,51.4676],[-0.0505,51.4666],[-0.0482,51.4659],[-0.046,51.464],[-0.0452,51.4622],[-0.0453,51.459],[-0.0462,51.457],[-0.0446,51.4566],[-0.0416,51.455],[-0.0462,51.4499],[-0.0491,51.4501],[-0.0531,51.4488],[-0.054,51.4488],[-0.0576,51.4503],[-0.0587,51.4495],[-0.0618,51.4478],[-0.0631,51.4462],[-0.0637,51.4445],[-0.0637,51.4429],[-0.065,51.4412],[-0.0641,51.4408],[-0.0637,51.4379],[-0.0658,51.4347],[-0.0686,51.433],[-0.0728,51.4322],[-0.0749,51.4297],[-0.0751,51.4288],[-0.0739,51.4262],[-0.0749,51.4258],[-0.0783,51.4206],[-0.0799,51.4221],[-0.0809,51.4218],[-0.0817,51.4234],[-0.0835,51.423],[-0.0837,51.425],[-0.0859,51.4285],[-0.0877,51.429],[-0.0885,51.4297],[-0.0893,51.4318],[-0.0906,51.4365],[-0.0919,51.4388],[-0.093,51.4414],[-0.0945,51.4434],[-0.0953,51.4457],[-0.0961,51.4467],[-0.0993,51.4491],[-0.1008,51.451],[-0.1015,51.4524],[-0.1009,51.4542],[-0.0958,51.4574],[-0.0949,51.4589],[-0.0922,51.4611],[-0.0907,51.4633],[-0.0901,51.4663],[-0.0928,51.4701],[-0.094,51.4709],[-0.096,51.4699],[-0.0989,51.4719],[-0.1007,51.4745],[-0.1,51.4769],[-0.1082,51.4803],[-0.104,51.4809],[-0.1056,51.483],[-0.1072,51.4837],[-0.1064,51.4849],[-0.1085,51.4858],[-0.1032,51.4912],[-0.1049,51.4935],[-0.1057,51.4937],[-0.111,51.4956],[-0.1114,51.4964],[-0.1103,51.4969],[-0.1082,51.5005],[-0.1067,51.5017],[-0.1075,51.503],[-0.1064,51.5034],[-0.1065,51.505],[-0.1074,51.5071],[-0.1082,51.5069],[-0.1089,51.5084],[-0.107,51.5086],[-0.1015,51.5086],[-0.0955,51.5083],[-0.091,51.5071],[-0.0868,51.5068],[-0.0815,51.506],[-0.0728,51.5035],[-0.0708,51.5022],[-0.0638,51.5006],[-0.0571,51.5009],[-0.055,51.5014],[-0.0508,51.5029],[-0.0486,51.5045],[-0.0456,51.506],[-0.0444,51.5069],[-0.0411,51.5075],[-0.0384,51.5074],[-0.0359,51.5069],[-0.0337,51.506],[-0.0324,51.5041],[-0.0322,51.5017],[-0.0327,51.4947],[-0.0324,51.4931]]]}</v>
      </c>
      <c r="B22" s="67" t="str">
        <f ca="1">OFFSET(Polygon!B$1,MATCH($D22,Polygon!$C:$C,0)-1,0)</f>
        <v>E09000028</v>
      </c>
      <c r="C22" t="s">
        <v>143</v>
      </c>
      <c r="D22" t="s">
        <v>99</v>
      </c>
      <c r="E22" s="27">
        <v>317256</v>
      </c>
      <c r="F22" s="23">
        <v>5</v>
      </c>
      <c r="G22" s="23">
        <v>8</v>
      </c>
      <c r="H22" s="23">
        <v>9</v>
      </c>
      <c r="I22" s="23">
        <v>11</v>
      </c>
      <c r="J22" s="23">
        <v>13</v>
      </c>
      <c r="K22" s="23">
        <v>28</v>
      </c>
      <c r="L22" s="23">
        <v>30</v>
      </c>
      <c r="M22" s="23">
        <v>33</v>
      </c>
      <c r="N22" s="23">
        <v>58</v>
      </c>
      <c r="O22" s="23">
        <v>70</v>
      </c>
      <c r="P22" s="23">
        <v>82</v>
      </c>
      <c r="Q22" s="23">
        <v>110</v>
      </c>
      <c r="R22" s="23">
        <v>134</v>
      </c>
      <c r="S22" s="23">
        <v>139</v>
      </c>
      <c r="T22" s="23">
        <v>154</v>
      </c>
      <c r="U22" s="23">
        <v>181</v>
      </c>
      <c r="V22" s="23">
        <v>209</v>
      </c>
      <c r="W22" s="23">
        <v>253</v>
      </c>
      <c r="X22" s="23">
        <v>290</v>
      </c>
      <c r="Y22" s="23">
        <v>319</v>
      </c>
      <c r="Z22" s="23">
        <v>365</v>
      </c>
      <c r="AA22" s="23">
        <v>368</v>
      </c>
      <c r="AB22" s="23">
        <v>415</v>
      </c>
      <c r="AC22" s="23">
        <v>474</v>
      </c>
      <c r="AD22" s="23">
        <v>516</v>
      </c>
      <c r="AE22" s="23">
        <v>566</v>
      </c>
      <c r="AF22" s="23">
        <v>586</v>
      </c>
      <c r="AG22" s="23">
        <v>648</v>
      </c>
      <c r="AH22" s="23">
        <v>685</v>
      </c>
      <c r="AI22" s="23">
        <v>710</v>
      </c>
      <c r="AJ22" s="23">
        <v>755</v>
      </c>
      <c r="AK22" s="23">
        <v>794</v>
      </c>
      <c r="AL22" s="23">
        <v>826</v>
      </c>
      <c r="AM22" s="23">
        <v>867</v>
      </c>
      <c r="AN22" s="23">
        <v>895</v>
      </c>
      <c r="AO22" s="23">
        <v>934</v>
      </c>
      <c r="AP22" s="23">
        <v>957</v>
      </c>
      <c r="AQ22" s="23">
        <v>972</v>
      </c>
      <c r="AR22" s="23">
        <v>1001</v>
      </c>
      <c r="AS22" s="23">
        <v>1026</v>
      </c>
      <c r="AT22" s="23">
        <v>1053</v>
      </c>
      <c r="AU22" s="23">
        <v>1075</v>
      </c>
      <c r="AV22" s="23">
        <v>1089</v>
      </c>
      <c r="AW22" s="23">
        <v>1098</v>
      </c>
      <c r="AX22" s="23">
        <v>1105</v>
      </c>
      <c r="AY22" s="23">
        <v>1126</v>
      </c>
      <c r="AZ22" s="23">
        <v>1137</v>
      </c>
      <c r="BA22" s="23">
        <v>1142</v>
      </c>
      <c r="BB22" s="23">
        <v>1150</v>
      </c>
      <c r="BC22" s="23">
        <v>1160</v>
      </c>
      <c r="BD22" s="23">
        <v>1163</v>
      </c>
      <c r="BE22" s="23">
        <v>1167</v>
      </c>
      <c r="BF22" s="23">
        <v>1179</v>
      </c>
      <c r="BG22" s="23">
        <v>1186</v>
      </c>
      <c r="BH22" s="23">
        <v>1201</v>
      </c>
      <c r="BI22" s="23">
        <v>1209</v>
      </c>
      <c r="BJ22" s="23">
        <v>1212</v>
      </c>
      <c r="BK22" s="23">
        <v>1218</v>
      </c>
      <c r="BL22" s="23">
        <v>1220</v>
      </c>
      <c r="BM22" s="23">
        <v>1226</v>
      </c>
      <c r="BN22" s="23">
        <v>1229</v>
      </c>
      <c r="BO22" s="23">
        <v>1232</v>
      </c>
      <c r="BP22" s="23">
        <v>1231</v>
      </c>
      <c r="BQ22" s="23">
        <v>1234</v>
      </c>
      <c r="BR22" s="23">
        <v>1236</v>
      </c>
      <c r="BS22" s="23">
        <v>1238</v>
      </c>
      <c r="BT22" s="23">
        <v>1245</v>
      </c>
      <c r="BU22" s="23">
        <v>1249</v>
      </c>
      <c r="BV22" s="23">
        <v>1252</v>
      </c>
      <c r="BW22" s="23">
        <v>1252</v>
      </c>
      <c r="BX22" s="23">
        <v>1254</v>
      </c>
      <c r="BY22" s="23">
        <v>1255</v>
      </c>
      <c r="BZ22" s="23">
        <v>1258</v>
      </c>
      <c r="CA22" s="23">
        <v>1259</v>
      </c>
      <c r="CB22" s="23">
        <v>1261</v>
      </c>
      <c r="CC22" s="23">
        <v>1262</v>
      </c>
      <c r="CD22" s="23">
        <v>1263</v>
      </c>
      <c r="CE22" s="23">
        <v>1264</v>
      </c>
      <c r="CF22" s="23">
        <v>1264</v>
      </c>
      <c r="CG22" s="23">
        <v>1264</v>
      </c>
      <c r="CH22" s="23">
        <v>1267</v>
      </c>
      <c r="CI22" s="23">
        <v>1268</v>
      </c>
      <c r="CJ22" s="23">
        <v>1271</v>
      </c>
      <c r="CK22" s="23">
        <v>1272</v>
      </c>
      <c r="CL22" s="23">
        <v>1272</v>
      </c>
      <c r="CM22" s="23">
        <v>1272</v>
      </c>
      <c r="CN22" s="23">
        <v>1274</v>
      </c>
      <c r="CO22" s="23">
        <v>1274</v>
      </c>
      <c r="CP22" s="23">
        <v>1274</v>
      </c>
      <c r="CQ22" s="23">
        <v>1274</v>
      </c>
      <c r="CR22" s="23">
        <v>1274</v>
      </c>
      <c r="CS22" s="23">
        <v>1274</v>
      </c>
      <c r="CT22" s="23">
        <v>1277</v>
      </c>
      <c r="CU22" s="23">
        <v>1278</v>
      </c>
      <c r="CV22" s="23">
        <v>1278</v>
      </c>
      <c r="CW22" s="23">
        <v>1278</v>
      </c>
      <c r="CX22" s="23">
        <v>1278</v>
      </c>
      <c r="CY22" s="23">
        <v>1279</v>
      </c>
      <c r="CZ22" s="23">
        <v>1279</v>
      </c>
      <c r="DA22" s="23">
        <v>1279</v>
      </c>
      <c r="DB22" s="23">
        <v>1279</v>
      </c>
      <c r="DC22" s="23">
        <v>1280</v>
      </c>
      <c r="DD22" s="23">
        <v>1280</v>
      </c>
      <c r="DE22" s="23">
        <v>1283</v>
      </c>
      <c r="DF22" s="23">
        <v>1283</v>
      </c>
      <c r="DG22" s="23">
        <v>1284</v>
      </c>
      <c r="DJ22" s="181">
        <f t="shared" ca="1" si="0"/>
        <v>1</v>
      </c>
      <c r="DK22" s="25">
        <f t="shared" ca="1" si="1"/>
        <v>7.7942322681215901E-4</v>
      </c>
      <c r="DL22" s="325">
        <f t="shared" ca="1" si="8"/>
        <v>0.31520286456363317</v>
      </c>
      <c r="DM22" s="329">
        <f t="shared" ca="1" si="2"/>
        <v>5</v>
      </c>
      <c r="DN22" s="25">
        <f t="shared" ca="1" si="3"/>
        <v>3.9093041438623922E-3</v>
      </c>
      <c r="DO22" s="325">
        <f t="shared" ca="1" si="9"/>
        <v>1.5760143228181658</v>
      </c>
      <c r="DP22" s="332">
        <f t="shared" ca="1" si="4"/>
        <v>404.72047809970496</v>
      </c>
      <c r="DR22">
        <f t="shared" si="12"/>
        <v>1284</v>
      </c>
      <c r="DS22" s="419">
        <f t="shared" si="13"/>
        <v>404.7</v>
      </c>
      <c r="DT22" s="131">
        <f t="shared" ca="1" si="10"/>
        <v>0</v>
      </c>
      <c r="DV22" s="164" t="s">
        <v>18</v>
      </c>
      <c r="DW22" s="4">
        <v>1243</v>
      </c>
      <c r="DX22" s="385">
        <v>190.8</v>
      </c>
      <c r="DY22" s="67">
        <f t="shared" si="7"/>
        <v>66</v>
      </c>
      <c r="EA22">
        <f>SUMIF('L4-LTLA'!$D:$D,$D22,'L4-LTLA'!$G:$G)</f>
        <v>317256</v>
      </c>
      <c r="EB22" s="27">
        <v>317256</v>
      </c>
      <c r="EC22" s="4">
        <f t="shared" si="11"/>
        <v>0</v>
      </c>
    </row>
    <row r="23" spans="1:133" x14ac:dyDescent="0.25">
      <c r="A23" s="67" t="str">
        <f ca="1">OFFSET(Polygon!A$1,MATCH($D23,Polygon!$C:$C,0)-1,0)</f>
        <v>{"type":"Polygon","coordinates":[[[-0.0783,51.4206],[-0.0785,51.4198],[-0.0823,51.4198],[-0.085,51.4194],[-0.0866,51.4193],[-0.0885,51.4201],[-0.0899,51.4211],[-0.0923,51.4224],[-0.0943,51.4228],[-0.0975,51.4226],[-0.1065,51.4226],[-0.1092,51.4231],[-0.1127,51.4232],[-0.1159,51.4205],[-0.1198,51.4188],[-0.1217,51.416],[-0.1245,51.4136],[-0.1278,51.4123],[-0.1279,51.412],[-0.1327,51.4123],[-0.1338,51.4127],[-0.1341,51.411],[-0.1381,51.4118],[-0.1426,51.4133],[-0.1444,51.4125],[-0.1481,51.4129],[-0.1471,51.4138],[-0.1443,51.4153],[-0.145,51.4158],[-0.1433,51.4173],[-0.1404,51.4192],[-0.1379,51.4211],[-0.1389,51.4238],[-0.1389,51.4261],[-0.1384,51.4306],[-0.1353,51.4303],[-0.1365,51.4338],[-0.1379,51.4338],[-0.1396,51.4353],[-0.1397,51.4373],[-0.1378,51.4384],[-0.1373,51.4399],[-0.1359,51.4418],[-0.1379,51.4417],[-0.1436,51.4418],[-0.1456,51.4454],[-0.1454,51.4469],[-0.1446,51.4487],[-0.1428,51.4501],[-0.1423,51.451],[-0.1436,51.4512],[-0.1477,51.4523],[-0.1477,51.453],[-0.1484,51.4574],[-0.1494,51.4594],[-0.1497,51.4612],[-0.1508,51.4631],[-0.1512,51.4659],[-0.1505,51.466],[-0.1506,51.4676],[-0.1403,51.4716],[-0.138,51.4721],[-0.1369,51.4731],[-0.1353,51.4729],[-0.1345,51.474],[-0.1352,51.4743],[-0.1336,51.4762],[-0.1314,51.4794],[-0.1299,51.4812],[-0.1275,51.482],[-0.127,51.4836],[-0.1264,51.4845],[-0.1285,51.485],[-0.1274,51.4856],[-0.1244,51.488],[-0.1224,51.4913],[-0.1209,51.4961],[-0.1194,51.5038],[-0.1184,51.5057],[-0.1168,51.5069],[-0.1154,51.5075],[-0.1115,51.5084],[-0.1089,51.5084],[-0.1082,51.5069],[-0.1074,51.5071],[-0.1065,51.505],[-0.1064,51.5034],[-0.1075,51.503],[-0.1067,51.5017],[-0.1082,51.5005],[-0.1103,51.4969],[-0.1114,51.4964],[-0.111,51.4956],[-0.1057,51.4937],[-0.1049,51.4935],[-0.1032,51.4912],[-0.1085,51.4858],[-0.1064,51.4849],[-0.1072,51.4837],[-0.1056,51.483],[-0.104,51.4809],[-0.1082,51.4803],[-0.1,51.4769],[-0.1007,51.4745],[-0.0989,51.4719],[-0.096,51.4699],[-0.094,51.4709],[-0.0928,51.4701],[-0.0901,51.4663],[-0.0907,51.4633],[-0.0922,51.4611],[-0.0949,51.4589],[-0.0958,51.4574],[-0.1009,51.4542],[-0.1015,51.4524],[-0.1008,51.451],[-0.0993,51.4491],[-0.0961,51.4467],[-0.0953,51.4457],[-0.0945,51.4434],[-0.093,51.4414],[-0.0919,51.4388],[-0.0906,51.4365],[-0.0893,51.4318],[-0.0885,51.4297],[-0.0877,51.429],[-0.0859,51.4285],[-0.0837,51.425],[-0.0835,51.423],[-0.0817,51.4234],[-0.0809,51.4218],[-0.0799,51.4221],[-0.0783,51.4206]]]}</v>
      </c>
      <c r="B23" s="67" t="str">
        <f ca="1">OFFSET(Polygon!B$1,MATCH($D23,Polygon!$C:$C,0)-1,0)</f>
        <v>E09000022</v>
      </c>
      <c r="C23" t="s">
        <v>143</v>
      </c>
      <c r="D23" t="s">
        <v>60</v>
      </c>
      <c r="E23" s="27">
        <v>325917</v>
      </c>
      <c r="F23" s="23">
        <v>3</v>
      </c>
      <c r="G23" s="23">
        <v>4</v>
      </c>
      <c r="H23" s="23">
        <v>5</v>
      </c>
      <c r="I23" s="23">
        <v>7</v>
      </c>
      <c r="J23" s="23">
        <v>9</v>
      </c>
      <c r="K23" s="23">
        <v>25</v>
      </c>
      <c r="L23" s="23">
        <v>26</v>
      </c>
      <c r="M23" s="23">
        <v>26</v>
      </c>
      <c r="N23" s="23">
        <v>43</v>
      </c>
      <c r="O23" s="23">
        <v>61</v>
      </c>
      <c r="P23" s="23">
        <v>81</v>
      </c>
      <c r="Q23" s="23">
        <v>103</v>
      </c>
      <c r="R23" s="23">
        <v>118</v>
      </c>
      <c r="S23" s="23">
        <v>127</v>
      </c>
      <c r="T23" s="23">
        <v>134</v>
      </c>
      <c r="U23" s="23">
        <v>188</v>
      </c>
      <c r="V23" s="23">
        <v>212</v>
      </c>
      <c r="W23" s="23">
        <v>248</v>
      </c>
      <c r="X23" s="23">
        <v>276</v>
      </c>
      <c r="Y23" s="23">
        <v>318</v>
      </c>
      <c r="Z23" s="23">
        <v>358</v>
      </c>
      <c r="AA23" s="23">
        <v>366</v>
      </c>
      <c r="AB23" s="23">
        <v>418</v>
      </c>
      <c r="AC23" s="23">
        <v>462</v>
      </c>
      <c r="AD23" s="23">
        <v>508</v>
      </c>
      <c r="AE23" s="23">
        <v>563</v>
      </c>
      <c r="AF23" s="23">
        <v>577</v>
      </c>
      <c r="AG23" s="23">
        <v>631</v>
      </c>
      <c r="AH23" s="23">
        <v>671</v>
      </c>
      <c r="AI23" s="23">
        <v>698</v>
      </c>
      <c r="AJ23" s="23">
        <v>731</v>
      </c>
      <c r="AK23" s="23">
        <v>766</v>
      </c>
      <c r="AL23" s="23">
        <v>794</v>
      </c>
      <c r="AM23" s="23">
        <v>829</v>
      </c>
      <c r="AN23" s="23">
        <v>848</v>
      </c>
      <c r="AO23" s="23">
        <v>877</v>
      </c>
      <c r="AP23" s="23">
        <v>908</v>
      </c>
      <c r="AQ23" s="23">
        <v>926</v>
      </c>
      <c r="AR23" s="23">
        <v>950</v>
      </c>
      <c r="AS23" s="23">
        <v>970</v>
      </c>
      <c r="AT23" s="23">
        <v>998</v>
      </c>
      <c r="AU23" s="23">
        <v>1016</v>
      </c>
      <c r="AV23" s="23">
        <v>1026</v>
      </c>
      <c r="AW23" s="23">
        <v>1037</v>
      </c>
      <c r="AX23" s="23">
        <v>1047</v>
      </c>
      <c r="AY23" s="23">
        <v>1063</v>
      </c>
      <c r="AZ23" s="23">
        <v>1071</v>
      </c>
      <c r="BA23" s="23">
        <v>1087</v>
      </c>
      <c r="BB23" s="23">
        <v>1101</v>
      </c>
      <c r="BC23" s="23">
        <v>1110</v>
      </c>
      <c r="BD23" s="23">
        <v>1114</v>
      </c>
      <c r="BE23" s="23">
        <v>1117</v>
      </c>
      <c r="BF23" s="23">
        <v>1124</v>
      </c>
      <c r="BG23" s="23">
        <v>1131</v>
      </c>
      <c r="BH23" s="23">
        <v>1139</v>
      </c>
      <c r="BI23" s="23">
        <v>1143</v>
      </c>
      <c r="BJ23" s="23">
        <v>1151</v>
      </c>
      <c r="BK23" s="23">
        <v>1156</v>
      </c>
      <c r="BL23" s="23">
        <v>1160</v>
      </c>
      <c r="BM23" s="23">
        <v>1162</v>
      </c>
      <c r="BN23" s="23">
        <v>1165</v>
      </c>
      <c r="BO23" s="23">
        <v>1167</v>
      </c>
      <c r="BP23" s="23">
        <v>1168</v>
      </c>
      <c r="BQ23" s="23">
        <v>1171</v>
      </c>
      <c r="BR23" s="23">
        <v>1173</v>
      </c>
      <c r="BS23" s="23">
        <v>1173</v>
      </c>
      <c r="BT23" s="23">
        <v>1173</v>
      </c>
      <c r="BU23" s="23">
        <v>1177</v>
      </c>
      <c r="BV23" s="23">
        <v>1185</v>
      </c>
      <c r="BW23" s="23">
        <v>1186</v>
      </c>
      <c r="BX23" s="23">
        <v>1186</v>
      </c>
      <c r="BY23" s="23">
        <v>1193</v>
      </c>
      <c r="BZ23" s="23">
        <v>1193</v>
      </c>
      <c r="CA23" s="23">
        <v>1195</v>
      </c>
      <c r="CB23" s="23">
        <v>1195</v>
      </c>
      <c r="CC23" s="23">
        <v>1198</v>
      </c>
      <c r="CD23" s="23">
        <v>1200</v>
      </c>
      <c r="CE23" s="23">
        <v>1201</v>
      </c>
      <c r="CF23" s="23">
        <v>1201</v>
      </c>
      <c r="CG23" s="23">
        <v>1207</v>
      </c>
      <c r="CH23" s="23">
        <v>1208</v>
      </c>
      <c r="CI23" s="23">
        <v>1209</v>
      </c>
      <c r="CJ23" s="23">
        <v>1210</v>
      </c>
      <c r="CK23" s="23">
        <v>1210</v>
      </c>
      <c r="CL23" s="23">
        <v>1210</v>
      </c>
      <c r="CM23" s="23">
        <v>1211</v>
      </c>
      <c r="CN23" s="23">
        <v>1212</v>
      </c>
      <c r="CO23" s="23">
        <v>1213</v>
      </c>
      <c r="CP23" s="23">
        <v>1213</v>
      </c>
      <c r="CQ23" s="23">
        <v>1214</v>
      </c>
      <c r="CR23" s="23">
        <v>1214</v>
      </c>
      <c r="CS23" s="23">
        <v>1214</v>
      </c>
      <c r="CT23" s="23">
        <v>1216</v>
      </c>
      <c r="CU23" s="23">
        <v>1217</v>
      </c>
      <c r="CV23" s="23">
        <v>1218</v>
      </c>
      <c r="CW23" s="23">
        <v>1216</v>
      </c>
      <c r="CX23" s="23">
        <v>1217</v>
      </c>
      <c r="CY23" s="23">
        <v>1217</v>
      </c>
      <c r="CZ23" s="23">
        <v>1217</v>
      </c>
      <c r="DA23" s="23">
        <v>1218</v>
      </c>
      <c r="DB23" s="23">
        <v>1219</v>
      </c>
      <c r="DC23" s="23">
        <v>1219</v>
      </c>
      <c r="DD23" s="23">
        <v>1219</v>
      </c>
      <c r="DE23" s="23">
        <v>1219</v>
      </c>
      <c r="DF23" s="23">
        <v>1219</v>
      </c>
      <c r="DG23" s="23">
        <v>1220</v>
      </c>
      <c r="DJ23" s="181">
        <f t="shared" ca="1" si="0"/>
        <v>1</v>
      </c>
      <c r="DK23" s="25">
        <f t="shared" ca="1" si="1"/>
        <v>8.2034454470877774E-4</v>
      </c>
      <c r="DL23" s="325">
        <f t="shared" ca="1" si="8"/>
        <v>0.30682658468260327</v>
      </c>
      <c r="DM23" s="329">
        <f t="shared" ca="1" si="2"/>
        <v>3</v>
      </c>
      <c r="DN23" s="25">
        <f t="shared" ca="1" si="3"/>
        <v>2.4650780608052587E-3</v>
      </c>
      <c r="DO23" s="325">
        <f t="shared" ca="1" si="9"/>
        <v>0.92047975404780968</v>
      </c>
      <c r="DP23" s="332">
        <f t="shared" ca="1" si="4"/>
        <v>374.32843331277593</v>
      </c>
      <c r="DR23">
        <f t="shared" si="12"/>
        <v>1220</v>
      </c>
      <c r="DS23" s="419">
        <f t="shared" si="13"/>
        <v>374.3</v>
      </c>
      <c r="DT23" s="131">
        <f t="shared" ca="1" si="10"/>
        <v>0</v>
      </c>
      <c r="DV23" s="164" t="s">
        <v>19</v>
      </c>
      <c r="DW23">
        <v>641</v>
      </c>
      <c r="DX23" s="385">
        <v>244.4</v>
      </c>
      <c r="DY23" s="67">
        <f t="shared" si="7"/>
        <v>11</v>
      </c>
      <c r="EA23">
        <f>SUMIF('L4-LTLA'!$D:$D,$D23,'L4-LTLA'!$G:$G)</f>
        <v>325917</v>
      </c>
      <c r="EB23" s="27">
        <v>325917</v>
      </c>
      <c r="EC23" s="4">
        <f t="shared" si="11"/>
        <v>0</v>
      </c>
    </row>
    <row r="24" spans="1:133" x14ac:dyDescent="0.25">
      <c r="A24" s="67" t="str">
        <f ca="1">OFFSET(Polygon!A$1,MATCH($D24,Polygon!$C:$C,0)-1,0)</f>
        <v>{"type":"Polygon","coordinates":[[[-0.0785,51.4198],[-0.0811,51.4172],[-0.0805,51.4156],[-0.0764,51.4144],[-0.0737,51.4129],[-0.0728,51.4127],[-0.0735,51.4111],[-0.0734,51.4096],[-0.0723,51.4079],[-0.0702,51.4063],[-0.0689,51.4042],[-0.0669,51.4028],[-0.0638,51.4016],[-0.0622,51.4015],[-0.0602,51.3995],[-0.0594,51.3993],[-0.0569,51.4005],[-0.053,51.4015],[-0.0507,51.3996],[-0.0521,51.3983],[-0.051,51.3971],[-0.0534,51.3952],[-0.0517,51.3936],[-0.0478,51.393],[-0.0468,51.3918],[-0.0428,51.3895],[-0.0365,51.3885],[-0.0379,51.3832],[-0.0377,51.3816],[-0.0369,51.379],[-0.037,51.377],[-0.0357,51.3769],[-0.0305,51.3772],[-0.0284,51.378],[-0.028,51.3794],[-0.0268,51.3794],[-0.0261,51.3772],[-0.0262,51.3765],[-0.0236,51.3722],[-0.0236,51.3691],[-0.0231,51.367],[-0.0245,51.3664],[-0.0236,51.3653],[-0.0223,51.3659],[-0.0208,51.3643],[-0.0189,51.3628],[-0.0182,51.3614],[-0.0157,51.3589],[-0.0131,51.3572],[-0.0119,51.3573],[-0.0085,51.3556],[-0.0053,51.3527],[-0.0046,51.3496],[-0.004,51.3483],[-0.0019,51.3421],[-0.0015,51.3405],[-0.0004,51.3378],[0.0008,51.3336],[0.0033,51.3322],[0.0023,51.3291],[-0.0005,51.3288],[-0.0017,51.3303],[-0.0047,51.3321],[-0.0072,51.3334],[-0.0092,51.3339],[-0.0107,51.3338],[-0.0133,51.3315],[-0.0145,51.33],[-0.016,51.332],[-0.0178,51.3329],[-0.0183,51.3341],[-0.0206,51.3371],[-0.0224,51.3382],[-0.0251,51.3386],[-0.0275,51.3383],[-0.031,51.3375],[-0.0328,51.3374],[-0.0343,51.338],[-0.0379,51.3387],[-0.0393,51.3378],[-0.042,51.3338],[-0.0466,51.3335],[-0.0485,51.3328],[-0.0503,51.3326],[-0.0511,51.3308],[-0.0495,51.3294],[-0.0479,51.3265],[-0.0479,51.3252],[-0.0498,51.3253],[-0.0513,51.3234],[-0.0513,51.3224],[-0.0525,51.3224],[-0.0549,51.3213],[-0.0563,51.3217],[-0.0584,51.3204],[-0.0607,51.3201],[-0.0621,51.3192],[-0.0642,51.3186],[-0.0701,51.3189],[-0.071,51.3212],[-0.073,51.3207],[-0.0769,51.3199],[-0.079,51.3198],[-0.0789,51.3181],[-0.0812,51.3172],[-0.0837,51.3167],[-0.0848,51.3159],[-0.0839,51.3151],[-0.0819,51.3126],[-0.082,51.3106],[-0.0866,51.3089],[-0.0889,51.3072],[-0.0887,51.3052],[-0.0897,51.304],[-0.0907,51.304],[-0.0912,51.3015],[-0.0944,51.3006],[-0.0961,51.3015],[-0.0974,51.3011],[-0.0973,51.3003],[-0.0944,51.2994],[-0.1007,51.2964],[-0.103,51.2959],[-0.1111,51.2923],[-0.1147,51.2924],[-0.1151,51.2914],[-0.117,51.2894],[-0.1178,51.2871],[-0.1243,51.2868],[-0.1261,51.2884],[-0.1262,51.2894],[-0.128,51.2911],[-0.1302,51.2927],[-0.1315,51.2947],[-0.1311,51.2953],[-0.1345,51.2984],[-0.1364,51.2983],[-0.1367,51.2998],[-0.1373,51.3008],[-0.141,51.2996],[-0.1429,51.3],[-0.1436,51.3013],[-0.1449,51.3007],[-0.1457,51.2998],[-0.1485,51.3007],[-0.1498,51.3002],[-0.1534,51.3017],[-0.1553,51.3013],[-0.1567,51.3036],[-0.1577,51.3046],[-0.155,51.3058],[-0.1564,51.3065],[-0.1564,51.3074],[-0.1543,51.3103],[-0.1563,51.3104],[-0.1584,51.311],[-0.1572,51.3134],[-0.1593,51.316],[-0.1596,51.3171],[-0.1612,51.3175],[-0.1619,51.3196],[-0.1566,51.3215],[-0.1527,51.323],[-0.1521,51.3223],[-0.1507,51.3222],[-0.148,51.3227],[-0.1456,51.3235],[-0.1443,51.3259],[-0.1445,51.3265],[-0.1493,51.3288],[-0.1441,51.3307],[-0.1452,51.3315],[-0.1475,51.3388],[-0.1445,51.3395],[-0.1435,51.3406],[-0.1446,51.3421],[-0.1423,51.3432],[-0.1371,51.3447],[-0.1325,51.3443],[-0.1329,51.3454],[-0.129,51.3466],[-0.1276,51.3474],[-0.1269,51.3449],[-0.1259,51.3452],[-0.1169,51.3458],[-0.1174,51.3466],[-0.1191,51.3531],[-0.1202,51.353],[-0.1214,51.3577],[-0.1242,51.3574],[-0.1247,51.3589],[-0.1219,51.3591],[-0.1221,51.361],[-0.1209,51.3633],[-0.1213,51.3647],[-0.1224,51.3645],[-0.1241,51.3654],[-0.1221,51.3658],[-0.1221,51.3665],[-0.1234,51.3706],[-0.1233,51.3712],[-0.1248,51.3729],[-0.1247,51.3737],[-0.1267,51.3749],[-0.1258,51.3756],[-0.127,51.3773],[-0.128,51.3803],[-0.1303,51.3822],[-0.1287,51.3825],[-0.1295,51.3853],[-0.1307,51.3863],[-0.1295,51.3872],[-0.1333,51.3895],[-0.1326,51.3901],[-0.1344,51.3909],[-0.1296,51.393],[-0.1297,51.3937],[-0.1271,51.3953],[-0.1245,51.3974],[-0.1246,51.3981],[-0.1277,51.4015],[-0.1305,51.4033],[-0.1313,51.4042],[-0.1323,51.4069],[-0.1325,51.4084],[-0.1313,51.4095],[-0.1295,51.4096],[-0.1282,51.4109],[-0.1278,51.4123],[-0.1245,51.4136],[-0.1217,51.416],[-0.1198,51.4188],[-0.1159,51.4205],[-0.1127,51.4232],[-0.1092,51.4231],[-0.1065,51.4226],[-0.0975,51.4226],[-0.0943,51.4228],[-0.0923,51.4224],[-0.0899,51.4211],[-0.0885,51.4201],[-0.0866,51.4193],[-0.085,51.4194],[-0.0823,51.4198],[-0.0785,51.4198]]]}</v>
      </c>
      <c r="B24" s="67" t="str">
        <f ca="1">OFFSET(Polygon!B$1,MATCH($D24,Polygon!$C:$C,0)-1,0)</f>
        <v>E09000008</v>
      </c>
      <c r="C24" t="s">
        <v>143</v>
      </c>
      <c r="D24" t="s">
        <v>26</v>
      </c>
      <c r="E24" s="27">
        <v>385346</v>
      </c>
      <c r="F24" s="23">
        <v>0</v>
      </c>
      <c r="G24" s="23">
        <v>1</v>
      </c>
      <c r="H24" s="23">
        <v>1</v>
      </c>
      <c r="I24" s="23">
        <v>1</v>
      </c>
      <c r="J24" s="23">
        <v>1</v>
      </c>
      <c r="K24" s="23">
        <v>1</v>
      </c>
      <c r="L24" s="23">
        <v>2</v>
      </c>
      <c r="M24" s="23">
        <v>4</v>
      </c>
      <c r="N24" s="23">
        <v>6</v>
      </c>
      <c r="O24" s="23">
        <v>32</v>
      </c>
      <c r="P24" s="23">
        <v>49</v>
      </c>
      <c r="Q24" s="23">
        <v>68</v>
      </c>
      <c r="R24" s="23">
        <v>81</v>
      </c>
      <c r="S24" s="23">
        <v>84</v>
      </c>
      <c r="T24" s="23">
        <v>85</v>
      </c>
      <c r="U24" s="23">
        <v>128</v>
      </c>
      <c r="V24" s="23">
        <v>163</v>
      </c>
      <c r="W24" s="23">
        <v>181</v>
      </c>
      <c r="X24" s="23">
        <v>219</v>
      </c>
      <c r="Y24" s="23">
        <v>261</v>
      </c>
      <c r="Z24" s="23">
        <v>289</v>
      </c>
      <c r="AA24" s="23">
        <v>313</v>
      </c>
      <c r="AB24" s="23">
        <v>344</v>
      </c>
      <c r="AC24" s="23">
        <v>380</v>
      </c>
      <c r="AD24" s="23">
        <v>437</v>
      </c>
      <c r="AE24" s="23">
        <v>497</v>
      </c>
      <c r="AF24" s="23">
        <v>515</v>
      </c>
      <c r="AG24" s="23">
        <v>558</v>
      </c>
      <c r="AH24" s="23">
        <v>620</v>
      </c>
      <c r="AI24" s="23">
        <v>689</v>
      </c>
      <c r="AJ24" s="23">
        <v>763</v>
      </c>
      <c r="AK24" s="23">
        <v>813</v>
      </c>
      <c r="AL24" s="23">
        <v>853</v>
      </c>
      <c r="AM24" s="23">
        <v>893</v>
      </c>
      <c r="AN24" s="23">
        <v>937</v>
      </c>
      <c r="AO24" s="23">
        <v>961</v>
      </c>
      <c r="AP24" s="23">
        <v>982</v>
      </c>
      <c r="AQ24" s="23">
        <v>1006</v>
      </c>
      <c r="AR24" s="23">
        <v>1050</v>
      </c>
      <c r="AS24" s="23">
        <v>1082</v>
      </c>
      <c r="AT24" s="23">
        <v>1140</v>
      </c>
      <c r="AU24" s="23">
        <v>1170</v>
      </c>
      <c r="AV24" s="23">
        <v>1187</v>
      </c>
      <c r="AW24" s="23">
        <v>1214</v>
      </c>
      <c r="AX24" s="23">
        <v>1226</v>
      </c>
      <c r="AY24" s="23">
        <v>1253</v>
      </c>
      <c r="AZ24" s="23">
        <v>1268</v>
      </c>
      <c r="BA24" s="23">
        <v>1280</v>
      </c>
      <c r="BB24" s="23">
        <v>1310</v>
      </c>
      <c r="BC24" s="23">
        <v>1325</v>
      </c>
      <c r="BD24" s="23">
        <v>1325</v>
      </c>
      <c r="BE24" s="23">
        <v>1336</v>
      </c>
      <c r="BF24" s="23">
        <v>1358</v>
      </c>
      <c r="BG24" s="23">
        <v>1379</v>
      </c>
      <c r="BH24" s="23">
        <v>1384</v>
      </c>
      <c r="BI24" s="23">
        <v>1388</v>
      </c>
      <c r="BJ24" s="23">
        <v>1394</v>
      </c>
      <c r="BK24" s="23">
        <v>1420</v>
      </c>
      <c r="BL24" s="23">
        <v>1430</v>
      </c>
      <c r="BM24" s="23">
        <v>1440</v>
      </c>
      <c r="BN24" s="23">
        <v>1446</v>
      </c>
      <c r="BO24" s="23">
        <v>1452</v>
      </c>
      <c r="BP24" s="23">
        <v>1454</v>
      </c>
      <c r="BQ24" s="23">
        <v>1455</v>
      </c>
      <c r="BR24" s="23">
        <v>1457</v>
      </c>
      <c r="BS24" s="23">
        <v>1459</v>
      </c>
      <c r="BT24" s="23">
        <v>1470</v>
      </c>
      <c r="BU24" s="23">
        <v>1471</v>
      </c>
      <c r="BV24" s="23">
        <v>1476</v>
      </c>
      <c r="BW24" s="23">
        <v>1478</v>
      </c>
      <c r="BX24" s="23">
        <v>1485</v>
      </c>
      <c r="BY24" s="23">
        <v>1490</v>
      </c>
      <c r="BZ24" s="23">
        <v>1492</v>
      </c>
      <c r="CA24" s="23">
        <v>1491</v>
      </c>
      <c r="CB24" s="23">
        <v>1491</v>
      </c>
      <c r="CC24" s="23">
        <v>1496</v>
      </c>
      <c r="CD24" s="23">
        <v>1495</v>
      </c>
      <c r="CE24" s="23">
        <v>1499</v>
      </c>
      <c r="CF24" s="23">
        <v>1499</v>
      </c>
      <c r="CG24" s="23">
        <v>1502</v>
      </c>
      <c r="CH24" s="23">
        <v>1501</v>
      </c>
      <c r="CI24" s="23">
        <v>1502</v>
      </c>
      <c r="CJ24" s="23">
        <v>1508</v>
      </c>
      <c r="CK24" s="23">
        <v>1509</v>
      </c>
      <c r="CL24" s="23">
        <v>1511</v>
      </c>
      <c r="CM24" s="23">
        <v>1511</v>
      </c>
      <c r="CN24" s="23">
        <v>1511</v>
      </c>
      <c r="CO24" s="23">
        <v>1512</v>
      </c>
      <c r="CP24" s="23">
        <v>1513</v>
      </c>
      <c r="CQ24" s="23">
        <v>1514</v>
      </c>
      <c r="CR24" s="23">
        <v>1514</v>
      </c>
      <c r="CS24" s="23">
        <v>1515</v>
      </c>
      <c r="CT24" s="23">
        <v>1517</v>
      </c>
      <c r="CU24" s="23">
        <v>1518</v>
      </c>
      <c r="CV24" s="23">
        <v>1519</v>
      </c>
      <c r="CW24" s="23">
        <v>1518</v>
      </c>
      <c r="CX24" s="23">
        <v>1519</v>
      </c>
      <c r="CY24" s="23">
        <v>1521</v>
      </c>
      <c r="CZ24" s="23">
        <v>1522</v>
      </c>
      <c r="DA24" s="23">
        <v>1522</v>
      </c>
      <c r="DB24" s="23">
        <v>1522</v>
      </c>
      <c r="DC24" s="23">
        <v>1521</v>
      </c>
      <c r="DD24" s="23">
        <v>1521</v>
      </c>
      <c r="DE24" s="23">
        <v>1521</v>
      </c>
      <c r="DF24" s="23">
        <v>1521</v>
      </c>
      <c r="DG24" s="23">
        <v>1521</v>
      </c>
      <c r="DJ24" s="181">
        <f t="shared" ca="1" si="0"/>
        <v>0</v>
      </c>
      <c r="DK24" s="25">
        <f t="shared" ca="1" si="1"/>
        <v>0</v>
      </c>
      <c r="DL24" s="325">
        <f t="shared" ca="1" si="8"/>
        <v>0</v>
      </c>
      <c r="DM24" s="329">
        <f t="shared" ca="1" si="2"/>
        <v>-1</v>
      </c>
      <c r="DN24" s="25">
        <f t="shared" ca="1" si="3"/>
        <v>-6.5703022339027597E-4</v>
      </c>
      <c r="DO24" s="325">
        <f t="shared" ca="1" si="9"/>
        <v>-0.25950704042600675</v>
      </c>
      <c r="DP24" s="332">
        <f t="shared" ca="1" si="4"/>
        <v>394.71020848795627</v>
      </c>
      <c r="DR24">
        <f t="shared" si="12"/>
        <v>1521</v>
      </c>
      <c r="DS24" s="419">
        <f t="shared" si="13"/>
        <v>394.7</v>
      </c>
      <c r="DT24" s="131">
        <f t="shared" ca="1" si="10"/>
        <v>0</v>
      </c>
      <c r="DV24" s="164" t="s">
        <v>20</v>
      </c>
      <c r="DW24">
        <v>747</v>
      </c>
      <c r="DX24" s="385">
        <v>263.39999999999998</v>
      </c>
      <c r="DY24" s="67">
        <f t="shared" si="7"/>
        <v>73</v>
      </c>
      <c r="EA24">
        <f>SUMIF('L4-LTLA'!$D:$D,$D24,'L4-LTLA'!$G:$G)</f>
        <v>385346</v>
      </c>
      <c r="EB24" s="27">
        <v>385346</v>
      </c>
      <c r="EC24" s="4">
        <f t="shared" si="11"/>
        <v>0</v>
      </c>
    </row>
    <row r="25" spans="1:133" x14ac:dyDescent="0.25">
      <c r="A25" s="67" t="str">
        <f ca="1">OFFSET(Polygon!A$1,MATCH($D25,Polygon!$C:$C,0)-1,0)</f>
        <v>{"type":"Polygon","coordinates":[[[0.0218,51.6288],[0.0209,51.6288],[0.0201,51.6262],[0.019,51.6248],[0.0185,51.6228],[0.0162,51.6218],[0.0158,51.6209],[0.0146,51.6204],[0.0145,51.6189],[0.009,51.6192],[0.0163,51.6169],[0.0212,51.6123],[0.0214,51.6111],[0.0202,51.6098],[0.0195,51.6083],[0.0134,51.5999],[0.0129,51.5991],[0.0121,51.5921],[0.0124,51.5908],[0.0134,51.5838],[0.0155,51.5834],[0.0152,51.5817],[0.0174,51.5775],[0.0174,51.5744],[0.0163,51.5729],[0.018,51.572],[0.0189,51.5723],[0.0191,51.5698],[0.0177,51.57],[0.0189,51.5671],[0.0183,51.5659],[0.0172,51.5656],[0.0144,51.5656],[0.0142,51.5613],[0.0148,51.5594],[0.0163,51.5592],[0.0177,51.5584],[0.0203,51.5563],[0.0215,51.5549],[0.0169,51.5532],[0.0163,51.5532],[0.0146,51.555],[0.0096,51.5534],[0.0108,51.5523],[0.0095,51.5512],[0.0058,51.5506],[0.0057,51.5519],[0.0031,51.5521],[-0.0004,51.5517],[-0.0037,51.5509],[-0.0088,51.55],[-0.0095,51.5522],[-0.0109,51.5526],[-0.0129,51.5521],[-0.0172,51.5516],[-0.0175,51.5534],[-0.0185,51.5552],[-0.023,51.5573],[-0.024,51.5574],[-0.0245,51.5589],[-0.0259,51.5599],[-0.0292,51.5613],[-0.0307,51.5613],[-0.0329,51.5606],[-0.0368,51.5615],[-0.039,51.5612],[-0.0401,51.5618],[-0.0424,51.5614],[-0.0451,51.5618],[-0.0472,51.5626],[-0.0466,51.564],[-0.0475,51.5652],[-0.0507,51.5675],[-0.0534,51.5687],[-0.0542,51.5701],[-0.0559,51.5706],[-0.0584,51.5725],[-0.0589,51.5738],[-0.06,51.5754],[-0.0612,51.5778],[-0.0622,51.5797],[-0.0608,51.581],[-0.0581,51.5824],[-0.0557,51.5843],[-0.0548,51.5858],[-0.0522,51.5877],[-0.0534,51.5896],[-0.0534,51.5908],[-0.0525,51.5924],[-0.0521,51.5942],[-0.0513,51.595],[-0.0502,51.5969],[-0.0465,51.5998],[-0.0435,51.6028],[-0.0414,51.6056],[-0.0406,51.6062],[-0.0365,51.6077],[-0.0349,51.6085],[-0.034,51.6098],[-0.0355,51.6119],[-0.035,51.6137],[-0.0324,51.6166],[-0.0295,51.6188],[-0.0256,51.6221],[-0.0247,51.6237],[-0.0229,51.6258],[-0.0154,51.6353],[-0.0133,51.6398],[-0.0123,51.6462],[-0.0102,51.6465],[-0.0074,51.6462],[-0.0082,51.645],[-0.0083,51.6437],[-0.0061,51.6433],[-0.0046,51.6435],[-0.004,51.6427],[-0.0005,51.6437],[0.0008,51.6419],[0.0035,51.6415],[0.0061,51.6417],[0.0107,51.6414],[0.0158,51.6404],[0.0181,51.6403],[0.0201,51.6404],[0.0227,51.6411],[0.0231,51.6377],[0.0249,51.6374],[0.0247,51.6361],[0.0257,51.6346],[0.0246,51.633],[0.0237,51.6307],[0.0218,51.6288]]]}</v>
      </c>
      <c r="B25" s="67" t="str">
        <f ca="1">OFFSET(Polygon!B$1,MATCH($D25,Polygon!$C:$C,0)-1,0)</f>
        <v>E09000031</v>
      </c>
      <c r="C25" t="s">
        <v>143</v>
      </c>
      <c r="D25" t="s">
        <v>115</v>
      </c>
      <c r="E25" s="27">
        <v>276700</v>
      </c>
      <c r="F25" s="23">
        <v>1</v>
      </c>
      <c r="G25" s="23">
        <v>1</v>
      </c>
      <c r="H25" s="23">
        <v>1</v>
      </c>
      <c r="I25" s="23">
        <v>1</v>
      </c>
      <c r="J25" s="23">
        <v>1</v>
      </c>
      <c r="K25" s="23">
        <v>2</v>
      </c>
      <c r="L25" s="23">
        <v>2</v>
      </c>
      <c r="M25" s="23">
        <v>4</v>
      </c>
      <c r="N25" s="23">
        <v>7</v>
      </c>
      <c r="O25" s="23">
        <v>14</v>
      </c>
      <c r="P25" s="23">
        <v>17</v>
      </c>
      <c r="Q25" s="23">
        <v>23</v>
      </c>
      <c r="R25" s="23">
        <v>38</v>
      </c>
      <c r="S25" s="23">
        <v>50</v>
      </c>
      <c r="T25" s="23">
        <v>56</v>
      </c>
      <c r="U25" s="23">
        <v>61</v>
      </c>
      <c r="V25" s="23">
        <v>63</v>
      </c>
      <c r="W25" s="23">
        <v>95</v>
      </c>
      <c r="X25" s="23">
        <v>130</v>
      </c>
      <c r="Y25" s="23">
        <v>154</v>
      </c>
      <c r="Z25" s="23">
        <v>182</v>
      </c>
      <c r="AA25" s="23">
        <v>196</v>
      </c>
      <c r="AB25" s="23">
        <v>230</v>
      </c>
      <c r="AC25" s="23">
        <v>260</v>
      </c>
      <c r="AD25" s="23">
        <v>290</v>
      </c>
      <c r="AE25" s="23">
        <v>309</v>
      </c>
      <c r="AF25" s="23">
        <v>313</v>
      </c>
      <c r="AG25" s="23">
        <v>364</v>
      </c>
      <c r="AH25" s="23">
        <v>389</v>
      </c>
      <c r="AI25" s="23">
        <v>393</v>
      </c>
      <c r="AJ25" s="23">
        <v>443</v>
      </c>
      <c r="AK25" s="23">
        <v>463</v>
      </c>
      <c r="AL25" s="23">
        <v>478</v>
      </c>
      <c r="AM25" s="23">
        <v>488</v>
      </c>
      <c r="AN25" s="23">
        <v>518</v>
      </c>
      <c r="AO25" s="23">
        <v>536</v>
      </c>
      <c r="AP25" s="23">
        <v>553</v>
      </c>
      <c r="AQ25" s="23">
        <v>574</v>
      </c>
      <c r="AR25" s="23">
        <v>586</v>
      </c>
      <c r="AS25" s="23">
        <v>606</v>
      </c>
      <c r="AT25" s="23">
        <v>623</v>
      </c>
      <c r="AU25" s="23">
        <v>631</v>
      </c>
      <c r="AV25" s="23">
        <v>636</v>
      </c>
      <c r="AW25" s="23">
        <v>656</v>
      </c>
      <c r="AX25" s="23">
        <v>663</v>
      </c>
      <c r="AY25" s="23">
        <v>677</v>
      </c>
      <c r="AZ25" s="23">
        <v>683</v>
      </c>
      <c r="BA25" s="23">
        <v>693</v>
      </c>
      <c r="BB25" s="23">
        <v>697</v>
      </c>
      <c r="BC25" s="23">
        <v>704</v>
      </c>
      <c r="BD25" s="23">
        <v>711</v>
      </c>
      <c r="BE25" s="23">
        <v>712</v>
      </c>
      <c r="BF25" s="23">
        <v>718</v>
      </c>
      <c r="BG25" s="23">
        <v>723</v>
      </c>
      <c r="BH25" s="23">
        <v>724</v>
      </c>
      <c r="BI25" s="23">
        <v>730</v>
      </c>
      <c r="BJ25" s="23">
        <v>729</v>
      </c>
      <c r="BK25" s="23">
        <v>731</v>
      </c>
      <c r="BL25" s="23">
        <v>733</v>
      </c>
      <c r="BM25" s="23">
        <v>739</v>
      </c>
      <c r="BN25" s="23">
        <v>742</v>
      </c>
      <c r="BO25" s="23">
        <v>744</v>
      </c>
      <c r="BP25" s="23">
        <v>745</v>
      </c>
      <c r="BQ25" s="23">
        <v>747</v>
      </c>
      <c r="BR25" s="23">
        <v>750</v>
      </c>
      <c r="BS25" s="23">
        <v>750</v>
      </c>
      <c r="BT25" s="23">
        <v>752</v>
      </c>
      <c r="BU25" s="23">
        <v>752</v>
      </c>
      <c r="BV25" s="23">
        <v>754</v>
      </c>
      <c r="BW25" s="23">
        <v>754</v>
      </c>
      <c r="BX25" s="23">
        <v>754</v>
      </c>
      <c r="BY25" s="23">
        <v>755</v>
      </c>
      <c r="BZ25" s="23">
        <v>755</v>
      </c>
      <c r="CA25" s="23">
        <v>758</v>
      </c>
      <c r="CB25" s="23">
        <v>758</v>
      </c>
      <c r="CC25" s="23">
        <v>760</v>
      </c>
      <c r="CD25" s="23">
        <v>761</v>
      </c>
      <c r="CE25" s="23">
        <v>763</v>
      </c>
      <c r="CF25" s="23">
        <v>763</v>
      </c>
      <c r="CG25" s="23">
        <v>763</v>
      </c>
      <c r="CH25" s="23">
        <v>764</v>
      </c>
      <c r="CI25" s="23">
        <v>765</v>
      </c>
      <c r="CJ25" s="23">
        <v>765</v>
      </c>
      <c r="CK25" s="23">
        <v>767</v>
      </c>
      <c r="CL25" s="23">
        <v>769</v>
      </c>
      <c r="CM25" s="23">
        <v>769</v>
      </c>
      <c r="CN25" s="23">
        <v>769</v>
      </c>
      <c r="CO25" s="23">
        <v>769</v>
      </c>
      <c r="CP25" s="23">
        <v>769</v>
      </c>
      <c r="CQ25" s="23">
        <v>770</v>
      </c>
      <c r="CR25" s="23">
        <v>770</v>
      </c>
      <c r="CS25" s="23">
        <v>771</v>
      </c>
      <c r="CT25" s="23">
        <v>771</v>
      </c>
      <c r="CU25" s="23">
        <v>771</v>
      </c>
      <c r="CV25" s="23">
        <v>772</v>
      </c>
      <c r="CW25" s="23">
        <v>772</v>
      </c>
      <c r="CX25" s="23">
        <v>772</v>
      </c>
      <c r="CY25" s="23">
        <v>772</v>
      </c>
      <c r="CZ25" s="23">
        <v>772</v>
      </c>
      <c r="DA25" s="23">
        <v>773</v>
      </c>
      <c r="DB25" s="23">
        <v>774</v>
      </c>
      <c r="DC25" s="23">
        <v>776</v>
      </c>
      <c r="DD25" s="23">
        <v>776</v>
      </c>
      <c r="DE25" s="23">
        <v>776</v>
      </c>
      <c r="DF25" s="23">
        <v>776</v>
      </c>
      <c r="DG25" s="23">
        <v>776</v>
      </c>
      <c r="DJ25" s="181">
        <f t="shared" ca="1" si="0"/>
        <v>0</v>
      </c>
      <c r="DK25" s="25">
        <f t="shared" ca="1" si="1"/>
        <v>0</v>
      </c>
      <c r="DL25" s="325">
        <f t="shared" ca="1" si="8"/>
        <v>0</v>
      </c>
      <c r="DM25" s="329">
        <f t="shared" ca="1" si="2"/>
        <v>4</v>
      </c>
      <c r="DN25" s="25">
        <f t="shared" ca="1" si="3"/>
        <v>5.1813471502590676E-3</v>
      </c>
      <c r="DO25" s="325">
        <f t="shared" ca="1" si="9"/>
        <v>1.4456089627755693</v>
      </c>
      <c r="DP25" s="332">
        <f t="shared" ca="1" si="4"/>
        <v>280.44813877846042</v>
      </c>
      <c r="DR25">
        <f t="shared" si="12"/>
        <v>776</v>
      </c>
      <c r="DS25" s="419">
        <f t="shared" si="13"/>
        <v>280.39999999999998</v>
      </c>
      <c r="DT25" s="131">
        <f t="shared" ca="1" si="10"/>
        <v>0</v>
      </c>
      <c r="DV25" s="164" t="s">
        <v>21</v>
      </c>
      <c r="DW25" s="4">
        <v>1337</v>
      </c>
      <c r="DX25" s="385">
        <v>351.1</v>
      </c>
      <c r="DY25" s="67">
        <f t="shared" si="7"/>
        <v>142</v>
      </c>
      <c r="EA25">
        <f>SUMIF('L4-LTLA'!$D:$D,$D25,'L4-LTLA'!$G:$G)</f>
        <v>276700</v>
      </c>
      <c r="EB25" s="27">
        <v>276700</v>
      </c>
      <c r="EC25" s="4">
        <f t="shared" si="11"/>
        <v>0</v>
      </c>
    </row>
    <row r="26" spans="1:133" x14ac:dyDescent="0.25">
      <c r="A26" s="67" t="str">
        <f ca="1">OFFSET(Polygon!A$1,MATCH($D26,Polygon!$C:$C,0)-1,0)</f>
        <v>{"type":"Polygon","coordinates":[[[-0.0248,51.4855],[-0.0252,51.485],[-0.0258,51.4822],[-0.0264,51.4815],[-0.0232,51.4807],[-0.0231,51.4796],[-0.0179,51.4809],[-0.0171,51.4804],[-0.0191,51.4798],[-0.0194,51.4772],[-0.0228,51.4754],[-0.0228,51.4743],[-0.0201,51.4731],[-0.0193,51.4719],[-0.0191,51.4699],[-0.0165,51.469],[-0.015,51.468],[-0.0131,51.4689],[-0.0152,51.4718],[-0.0134,51.4724],[-0.0081,51.4728],[-0.0015,51.4718],[0.0004,51.4719],[0.017,51.4737],[0.015,51.4731],[0.0155,51.4713],[0.0167,51.4695],[0.0163,51.469],[0.0144,51.4697],[0.0126,51.4698],[0.0132,51.4668],[0.0115,51.4662],[0.0091,51.4659],[0.009,51.4647],[0.0097,51.4628],[0.0099,51.4593],[0.0115,51.4566],[0.014,51.4557],[0.0175,51.455],[0.0175,51.4541],[0.0183,51.4516],[0.0195,51.4517],[0.0199,51.4507],[0.0151,51.4502],[0.018,51.4494],[0.0219,51.449],[0.0229,51.4472],[0.0212,51.4467],[0.0213,51.445],[0.0206,51.4442],[0.0215,51.4427],[0.0242,51.442],[0.0278,51.4415],[0.0294,51.4417],[0.0286,51.4405],[0.0288,51.4388],[0.0248,51.4382],[0.0249,51.4372],[0.0257,51.436],[0.0272,51.4366],[0.0287,51.4364],[0.029,51.4344],[0.0302,51.4331],[0.0337,51.4317],[0.0377,51.4333],[0.0375,51.4314],[0.0383,51.429],[0.0387,51.4246],[0.0362,51.4224],[0.0338,51.4241],[0.0303,51.4259],[0.0272,51.4281],[0.0254,51.429],[0.0211,51.4268],[0.0188,51.4271],[0.016,51.4262],[0.0141,51.4262],[0.0144,51.4252],[0.0118,51.4241],[0.01,51.4225],[0.0081,51.423],[0.0073,51.4214],[0.0063,51.421],[0.0052,51.4193],[0.0057,51.4185],[0.0035,51.4174],[0.0017,51.4186],[-0.0001,51.4176],[-0.0008,51.4159],[-0.0034,51.4157],[-0.0033,51.4151],[-0.005,51.4146],[-0.0085,51.4143],[-0.0105,51.4136],[-0.0143,51.4137],[-0.0142,51.4151],[-0.018,51.4151],[-0.0178,51.4157],[-0.0207,51.416],[-0.0222,51.4167],[-0.0226,51.4175],[-0.0214,51.4184],[-0.0208,51.4199],[-0.0209,51.4209],[-0.0244,51.4232],[-0.026,51.4236],[-0.0301,51.4256],[-0.032,51.4255],[-0.0318,51.4247],[-0.0349,51.425],[-0.0375,51.425],[-0.0385,51.424],[-0.0403,51.4243],[-0.0437,51.4229],[-0.0486,51.4228],[-0.0518,51.4225],[-0.0518,51.4236],[-0.0548,51.4237],[-0.0552,51.4229],[-0.0581,51.4233],[-0.0635,51.4253],[-0.0661,51.4251],[-0.068,51.4258],[-0.0689,51.4256],[-0.0707,51.4262],[-0.0739,51.4262],[-0.0751,51.4288],[-0.0749,51.4297],[-0.0728,51.4322],[-0.0686,51.433],[-0.0658,51.4347],[-0.0637,51.4379],[-0.0641,51.4408],[-0.065,51.4412],[-0.0637,51.4429],[-0.0637,51.4445],[-0.0631,51.4462],[-0.0618,51.4478],[-0.0587,51.4495],[-0.0576,51.4503],[-0.054,51.4488],[-0.0531,51.4488],[-0.0491,51.4501],[-0.0462,51.4499],[-0.0416,51.455],[-0.0446,51.4566],[-0.0462,51.457],[-0.0453,51.459],[-0.0452,51.4622],[-0.046,51.464],[-0.0482,51.4659],[-0.0505,51.4666],[-0.0509,51.4676],[-0.0523,51.4692],[-0.0517,51.4698],[-0.0528,51.4729],[-0.0527,51.478],[-0.0543,51.4786],[-0.0532,51.481],[-0.0529,51.4826],[-0.053,51.4868],[-0.0524,51.4878],[-0.0501,51.4883],[-0.0515,51.4894],[-0.0476,51.4904],[-0.0427,51.49],[-0.0403,51.4911],[-0.0411,51.4918],[-0.0391,51.4929],[-0.0373,51.4922],[-0.0324,51.4931],[-0.0305,51.4901],[-0.0289,51.4882],[-0.0248,51.4855]]]}</v>
      </c>
      <c r="B26" s="67" t="str">
        <f ca="1">OFFSET(Polygon!B$1,MATCH($D26,Polygon!$C:$C,0)-1,0)</f>
        <v>E09000023</v>
      </c>
      <c r="C26" t="s">
        <v>143</v>
      </c>
      <c r="D26" t="s">
        <v>65</v>
      </c>
      <c r="E26" s="27">
        <v>303536</v>
      </c>
      <c r="F26" s="23">
        <v>3</v>
      </c>
      <c r="G26" s="23">
        <v>3</v>
      </c>
      <c r="H26" s="23">
        <v>3</v>
      </c>
      <c r="I26" s="23">
        <v>5</v>
      </c>
      <c r="J26" s="23">
        <v>5</v>
      </c>
      <c r="K26" s="23">
        <v>6</v>
      </c>
      <c r="L26" s="23">
        <v>11</v>
      </c>
      <c r="M26" s="23">
        <v>17</v>
      </c>
      <c r="N26" s="23">
        <v>18</v>
      </c>
      <c r="O26" s="23">
        <v>22</v>
      </c>
      <c r="P26" s="23">
        <v>39</v>
      </c>
      <c r="Q26" s="23">
        <v>47</v>
      </c>
      <c r="R26" s="23">
        <v>60</v>
      </c>
      <c r="S26" s="23">
        <v>67</v>
      </c>
      <c r="T26" s="23">
        <v>86</v>
      </c>
      <c r="U26" s="23">
        <v>97</v>
      </c>
      <c r="V26" s="23">
        <v>114</v>
      </c>
      <c r="W26" s="23">
        <v>144</v>
      </c>
      <c r="X26" s="23">
        <v>158</v>
      </c>
      <c r="Y26" s="23">
        <v>188</v>
      </c>
      <c r="Z26" s="23">
        <v>218</v>
      </c>
      <c r="AA26" s="23">
        <v>248</v>
      </c>
      <c r="AB26" s="23">
        <v>275</v>
      </c>
      <c r="AC26" s="23">
        <v>285</v>
      </c>
      <c r="AD26" s="23">
        <v>346</v>
      </c>
      <c r="AE26" s="23">
        <v>401</v>
      </c>
      <c r="AF26" s="23">
        <v>408</v>
      </c>
      <c r="AG26" s="23">
        <v>477</v>
      </c>
      <c r="AH26" s="23">
        <v>490</v>
      </c>
      <c r="AI26" s="23">
        <v>516</v>
      </c>
      <c r="AJ26" s="23">
        <v>554</v>
      </c>
      <c r="AK26" s="23">
        <v>617</v>
      </c>
      <c r="AL26" s="23">
        <v>644</v>
      </c>
      <c r="AM26" s="23">
        <v>663</v>
      </c>
      <c r="AN26" s="23">
        <v>674</v>
      </c>
      <c r="AO26" s="23">
        <v>689</v>
      </c>
      <c r="AP26" s="23">
        <v>700</v>
      </c>
      <c r="AQ26" s="23">
        <v>721</v>
      </c>
      <c r="AR26" s="23">
        <v>732</v>
      </c>
      <c r="AS26" s="23">
        <v>752</v>
      </c>
      <c r="AT26" s="23">
        <v>766</v>
      </c>
      <c r="AU26" s="23">
        <v>810</v>
      </c>
      <c r="AV26" s="23">
        <v>814</v>
      </c>
      <c r="AW26" s="23">
        <v>826</v>
      </c>
      <c r="AX26" s="23">
        <v>837</v>
      </c>
      <c r="AY26" s="23">
        <v>854</v>
      </c>
      <c r="AZ26" s="23">
        <v>857</v>
      </c>
      <c r="BA26" s="23">
        <v>872</v>
      </c>
      <c r="BB26" s="23">
        <v>878</v>
      </c>
      <c r="BC26" s="23">
        <v>886</v>
      </c>
      <c r="BD26" s="23">
        <v>896</v>
      </c>
      <c r="BE26" s="23">
        <v>898</v>
      </c>
      <c r="BF26" s="23">
        <v>904</v>
      </c>
      <c r="BG26" s="23">
        <v>918</v>
      </c>
      <c r="BH26" s="23">
        <v>925</v>
      </c>
      <c r="BI26" s="23">
        <v>927</v>
      </c>
      <c r="BJ26" s="23">
        <v>933</v>
      </c>
      <c r="BK26" s="23">
        <v>938</v>
      </c>
      <c r="BL26" s="23">
        <v>944</v>
      </c>
      <c r="BM26" s="23">
        <v>946</v>
      </c>
      <c r="BN26" s="23">
        <v>949</v>
      </c>
      <c r="BO26" s="23">
        <v>950</v>
      </c>
      <c r="BP26" s="23">
        <v>952</v>
      </c>
      <c r="BQ26" s="23">
        <v>953</v>
      </c>
      <c r="BR26" s="23">
        <v>956</v>
      </c>
      <c r="BS26" s="23">
        <v>957</v>
      </c>
      <c r="BT26" s="23">
        <v>962</v>
      </c>
      <c r="BU26" s="23">
        <v>964</v>
      </c>
      <c r="BV26" s="23">
        <v>966</v>
      </c>
      <c r="BW26" s="23">
        <v>968</v>
      </c>
      <c r="BX26" s="23">
        <v>970</v>
      </c>
      <c r="BY26" s="23">
        <v>970</v>
      </c>
      <c r="BZ26" s="23">
        <v>972</v>
      </c>
      <c r="CA26" s="23">
        <v>977</v>
      </c>
      <c r="CB26" s="23">
        <v>978</v>
      </c>
      <c r="CC26" s="23">
        <v>979</v>
      </c>
      <c r="CD26" s="23">
        <v>979</v>
      </c>
      <c r="CE26" s="23">
        <v>982</v>
      </c>
      <c r="CF26" s="23">
        <v>982</v>
      </c>
      <c r="CG26" s="23">
        <v>983</v>
      </c>
      <c r="CH26" s="23">
        <v>983</v>
      </c>
      <c r="CI26" s="23">
        <v>984</v>
      </c>
      <c r="CJ26" s="23">
        <v>983</v>
      </c>
      <c r="CK26" s="23">
        <v>983</v>
      </c>
      <c r="CL26" s="23">
        <v>983</v>
      </c>
      <c r="CM26" s="23">
        <v>986</v>
      </c>
      <c r="CN26" s="23">
        <v>986</v>
      </c>
      <c r="CO26" s="23">
        <v>989</v>
      </c>
      <c r="CP26" s="23">
        <v>990</v>
      </c>
      <c r="CQ26" s="23">
        <v>990</v>
      </c>
      <c r="CR26" s="23">
        <v>990</v>
      </c>
      <c r="CS26" s="23">
        <v>991</v>
      </c>
      <c r="CT26" s="23">
        <v>993</v>
      </c>
      <c r="CU26" s="23">
        <v>994</v>
      </c>
      <c r="CV26" s="23">
        <v>995</v>
      </c>
      <c r="CW26" s="23">
        <v>997</v>
      </c>
      <c r="CX26" s="23">
        <v>997</v>
      </c>
      <c r="CY26" s="23">
        <v>997</v>
      </c>
      <c r="CZ26" s="23">
        <v>997</v>
      </c>
      <c r="DA26" s="23">
        <v>997</v>
      </c>
      <c r="DB26" s="23">
        <v>997</v>
      </c>
      <c r="DC26" s="23">
        <v>998</v>
      </c>
      <c r="DD26" s="23">
        <v>998</v>
      </c>
      <c r="DE26" s="23">
        <v>999</v>
      </c>
      <c r="DF26" s="23">
        <v>999</v>
      </c>
      <c r="DG26" s="23">
        <v>999</v>
      </c>
      <c r="DJ26" s="181">
        <f t="shared" ca="1" si="0"/>
        <v>0</v>
      </c>
      <c r="DK26" s="25">
        <f t="shared" ca="1" si="1"/>
        <v>0</v>
      </c>
      <c r="DL26" s="325">
        <f t="shared" ca="1" si="8"/>
        <v>0</v>
      </c>
      <c r="DM26" s="329">
        <f t="shared" ca="1" si="2"/>
        <v>2</v>
      </c>
      <c r="DN26" s="25">
        <f t="shared" ca="1" si="3"/>
        <v>2.0060180541624875E-3</v>
      </c>
      <c r="DO26" s="325">
        <f t="shared" ca="1" si="9"/>
        <v>0.65890042696747664</v>
      </c>
      <c r="DP26" s="332">
        <f t="shared" ca="1" si="4"/>
        <v>329.1207632702546</v>
      </c>
      <c r="DR26">
        <f t="shared" si="12"/>
        <v>999</v>
      </c>
      <c r="DS26" s="419">
        <f t="shared" si="13"/>
        <v>329.1</v>
      </c>
      <c r="DT26" s="131">
        <f t="shared" ca="1" si="10"/>
        <v>0</v>
      </c>
      <c r="DV26" s="164" t="s">
        <v>22</v>
      </c>
      <c r="DW26" s="4">
        <v>1235</v>
      </c>
      <c r="DX26" s="385">
        <v>362.7</v>
      </c>
      <c r="DY26" s="67">
        <f t="shared" si="7"/>
        <v>143</v>
      </c>
      <c r="EA26">
        <f>SUMIF('L4-LTLA'!$D:$D,$D26,'L4-LTLA'!$G:$G)</f>
        <v>303536</v>
      </c>
      <c r="EB26" s="27">
        <v>303536</v>
      </c>
      <c r="EC26" s="4">
        <f t="shared" si="11"/>
        <v>0</v>
      </c>
    </row>
    <row r="27" spans="1:133" x14ac:dyDescent="0.25">
      <c r="A27" s="67" t="str">
        <f ca="1">OFFSET(Polygon!A$1,MATCH($D27,Polygon!$C:$C,0)-1,0)</f>
        <v>{"type":"Polygon","coordinates":[[[0.0218,51.6288],[0.0239,51.6278],[0.0267,51.626],[0.0291,51.6251],[0.0296,51.6242],[0.0328,51.6222],[0.0377,51.6179],[0.0407,51.6159],[0.0429,51.6168],[0.0471,51.6173],[0.0531,51.6184],[0.0544,51.6176],[0.0541,51.6167],[0.0532,51.6163],[0.0517,51.6168],[0.0502,51.6164],[0.0483,51.6146],[0.0488,51.6136],[0.0526,51.612],[0.0565,51.6101],[0.0607,51.6083],[0.063,51.6069],[0.064,51.6072],[0.0659,51.6063],[0.0681,51.606],[0.0728,51.6047],[0.0769,51.6064],[0.0788,51.607],[0.0815,51.6068],[0.0849,51.6062],[0.0871,51.6045],[0.0889,51.6049],[0.0896,51.6055],[0.0926,51.6062],[0.0917,51.6075],[0.0926,51.6095],[0.0937,51.6098],[0.0948,51.6108],[0.0937,51.6124],[0.0923,51.6136],[0.098,51.6154],[0.1001,51.6127],[0.1034,51.6135],[0.1038,51.6125],[0.1096,51.614],[0.1167,51.6169],[0.1186,51.6154],[0.1193,51.6154],[0.1244,51.6177],[0.1261,51.6196],[0.1289,51.6207],[0.1292,51.6214],[0.1322,51.6222],[0.1342,51.6231],[0.1361,51.6236],[0.1382,51.6235],[0.1445,51.6167],[0.1455,51.6146],[0.1475,51.6123],[0.1479,51.6104],[0.1487,51.6087],[0.1485,51.6061],[0.1486,51.6044],[0.1495,51.6029],[0.1482,51.599],[0.1466,51.5994],[0.1376,51.5939],[0.1296,51.5901],[0.131,51.5875],[0.1264,51.5867],[0.1281,51.5829],[0.1278,51.5816],[0.1325,51.5813],[0.1335,51.58],[0.1308,51.5794],[0.1316,51.5771],[0.1292,51.5763],[0.1294,51.574],[0.1308,51.5734],[0.1316,51.5718],[0.1299,51.5715],[0.1304,51.57],[0.1297,51.5688],[0.1293,51.5665],[0.1275,51.566],[0.1247,51.5642],[0.119,51.5631],[0.1198,51.5625],[0.1175,51.5592],[0.1205,51.5585],[0.1189,51.5573],[0.1172,51.5569],[0.1133,51.5573],[0.1127,51.5565],[0.1147,51.5553],[0.1111,51.5525],[0.1084,51.5527],[0.1053,51.5503],[0.1042,51.5498],[0.0997,51.5484],[0.0975,51.5473],[0.0935,51.5458],[0.0922,51.5486],[0.0905,51.548],[0.0863,51.5475],[0.0817,51.5456],[0.0814,51.5451],[0.0782,51.5443],[0.0775,51.5446],[0.0755,51.544],[0.0718,51.5436],[0.0697,51.5441],[0.0694,51.5441],[0.0683,51.5444],[0.0687,51.5475],[0.0678,51.5531],[0.0669,51.553],[0.0666,51.5547],[0.0636,51.5573],[0.0602,51.5564],[0.0581,51.5579],[0.0556,51.5594],[0.0546,51.5596],[0.0541,51.5609],[0.0514,51.5623],[0.0503,51.564],[0.0419,51.5615],[0.043,51.5585],[0.0444,51.5576],[0.0461,51.5553],[0.0461,51.5548],[0.0353,51.5553],[0.0323,51.5546],[0.0253,51.5541],[0.0253,51.5555],[0.0238,51.5555],[0.0225,51.5562],[0.0203,51.5563],[0.0177,51.5584],[0.0163,51.5592],[0.0148,51.5594],[0.0142,51.5613],[0.0144,51.5656],[0.0172,51.5656],[0.0183,51.5659],[0.0189,51.5671],[0.0177,51.57],[0.0191,51.5698],[0.0189,51.5723],[0.018,51.572],[0.0163,51.5729],[0.0174,51.5744],[0.0174,51.5775],[0.0152,51.5817],[0.0155,51.5834],[0.0134,51.5838],[0.0124,51.5908],[0.0121,51.5921],[0.0129,51.5991],[0.0134,51.5999],[0.0195,51.6083],[0.0202,51.6098],[0.0214,51.6111],[0.0212,51.6123],[0.0163,51.6169],[0.009,51.6192],[0.0145,51.6189],[0.0146,51.6204],[0.0158,51.6209],[0.0162,51.6218],[0.0185,51.6228],[0.019,51.6248],[0.0201,51.6262],[0.0209,51.6288],[0.0218,51.6288]]]}</v>
      </c>
      <c r="B27" s="67" t="str">
        <f ca="1">OFFSET(Polygon!B$1,MATCH($D27,Polygon!$C:$C,0)-1,0)</f>
        <v>E09000026</v>
      </c>
      <c r="C27" t="s">
        <v>143</v>
      </c>
      <c r="D27" t="s">
        <v>87</v>
      </c>
      <c r="E27" s="27">
        <v>303858</v>
      </c>
      <c r="F27" s="23">
        <v>1</v>
      </c>
      <c r="G27" s="23">
        <v>1</v>
      </c>
      <c r="H27" s="23">
        <v>1</v>
      </c>
      <c r="I27" s="23">
        <v>1</v>
      </c>
      <c r="J27" s="23">
        <v>1</v>
      </c>
      <c r="K27" s="23">
        <v>1</v>
      </c>
      <c r="L27" s="23">
        <v>1</v>
      </c>
      <c r="M27" s="23">
        <v>2</v>
      </c>
      <c r="N27" s="23">
        <v>4</v>
      </c>
      <c r="O27" s="23">
        <v>7</v>
      </c>
      <c r="P27" s="23">
        <v>18</v>
      </c>
      <c r="Q27" s="23">
        <v>27</v>
      </c>
      <c r="R27" s="23">
        <v>42</v>
      </c>
      <c r="S27" s="23">
        <v>45</v>
      </c>
      <c r="T27" s="23">
        <v>51</v>
      </c>
      <c r="U27" s="23">
        <v>57</v>
      </c>
      <c r="V27" s="23">
        <v>67</v>
      </c>
      <c r="W27" s="23">
        <v>89</v>
      </c>
      <c r="X27" s="23">
        <v>115</v>
      </c>
      <c r="Y27" s="23">
        <v>128</v>
      </c>
      <c r="Z27" s="23">
        <v>143</v>
      </c>
      <c r="AA27" s="23">
        <v>161</v>
      </c>
      <c r="AB27" s="23">
        <v>177</v>
      </c>
      <c r="AC27" s="23">
        <v>196</v>
      </c>
      <c r="AD27" s="23">
        <v>212</v>
      </c>
      <c r="AE27" s="23">
        <v>247</v>
      </c>
      <c r="AF27" s="23">
        <v>252</v>
      </c>
      <c r="AG27" s="23">
        <v>299</v>
      </c>
      <c r="AH27" s="23">
        <v>311</v>
      </c>
      <c r="AI27" s="23">
        <v>319</v>
      </c>
      <c r="AJ27" s="23">
        <v>366</v>
      </c>
      <c r="AK27" s="23">
        <v>400</v>
      </c>
      <c r="AL27" s="23">
        <v>436</v>
      </c>
      <c r="AM27" s="23">
        <v>465</v>
      </c>
      <c r="AN27" s="23">
        <v>493</v>
      </c>
      <c r="AO27" s="23">
        <v>498</v>
      </c>
      <c r="AP27" s="23">
        <v>512</v>
      </c>
      <c r="AQ27" s="23">
        <v>534</v>
      </c>
      <c r="AR27" s="23">
        <v>548</v>
      </c>
      <c r="AS27" s="23">
        <v>566</v>
      </c>
      <c r="AT27" s="23">
        <v>581</v>
      </c>
      <c r="AU27" s="23">
        <v>589</v>
      </c>
      <c r="AV27" s="23">
        <v>597</v>
      </c>
      <c r="AW27" s="23">
        <v>600</v>
      </c>
      <c r="AX27" s="23">
        <v>610</v>
      </c>
      <c r="AY27" s="23">
        <v>625</v>
      </c>
      <c r="AZ27" s="23">
        <v>639</v>
      </c>
      <c r="BA27" s="23">
        <v>645</v>
      </c>
      <c r="BB27" s="23">
        <v>649</v>
      </c>
      <c r="BC27" s="23">
        <v>652</v>
      </c>
      <c r="BD27" s="23">
        <v>654</v>
      </c>
      <c r="BE27" s="23">
        <v>658</v>
      </c>
      <c r="BF27" s="23">
        <v>667</v>
      </c>
      <c r="BG27" s="23">
        <v>672</v>
      </c>
      <c r="BH27" s="23">
        <v>678</v>
      </c>
      <c r="BI27" s="23">
        <v>683</v>
      </c>
      <c r="BJ27" s="23">
        <v>684</v>
      </c>
      <c r="BK27" s="23">
        <v>696</v>
      </c>
      <c r="BL27" s="23">
        <v>701</v>
      </c>
      <c r="BM27" s="23">
        <v>705</v>
      </c>
      <c r="BN27" s="23">
        <v>710</v>
      </c>
      <c r="BO27" s="23">
        <v>730</v>
      </c>
      <c r="BP27" s="23">
        <v>732</v>
      </c>
      <c r="BQ27" s="23">
        <v>733</v>
      </c>
      <c r="BR27" s="23">
        <v>736</v>
      </c>
      <c r="BS27" s="23">
        <v>738</v>
      </c>
      <c r="BT27" s="23">
        <v>739</v>
      </c>
      <c r="BU27" s="23">
        <v>739</v>
      </c>
      <c r="BV27" s="23">
        <v>745</v>
      </c>
      <c r="BW27" s="23">
        <v>746</v>
      </c>
      <c r="BX27" s="23">
        <v>746</v>
      </c>
      <c r="BY27" s="23">
        <v>746</v>
      </c>
      <c r="BZ27" s="23">
        <v>748</v>
      </c>
      <c r="CA27" s="23">
        <v>749</v>
      </c>
      <c r="CB27" s="23">
        <v>754</v>
      </c>
      <c r="CC27" s="23">
        <v>755</v>
      </c>
      <c r="CD27" s="23">
        <v>756</v>
      </c>
      <c r="CE27" s="23">
        <v>756</v>
      </c>
      <c r="CF27" s="23">
        <v>756</v>
      </c>
      <c r="CG27" s="23">
        <v>756</v>
      </c>
      <c r="CH27" s="23">
        <v>756</v>
      </c>
      <c r="CI27" s="23">
        <v>756</v>
      </c>
      <c r="CJ27" s="23">
        <v>756</v>
      </c>
      <c r="CK27" s="23">
        <v>757</v>
      </c>
      <c r="CL27" s="23">
        <v>758</v>
      </c>
      <c r="CM27" s="23">
        <v>758</v>
      </c>
      <c r="CN27" s="23">
        <v>758</v>
      </c>
      <c r="CO27" s="23">
        <v>758</v>
      </c>
      <c r="CP27" s="23">
        <v>760</v>
      </c>
      <c r="CQ27" s="23">
        <v>761</v>
      </c>
      <c r="CR27" s="23">
        <v>761</v>
      </c>
      <c r="CS27" s="23">
        <v>762</v>
      </c>
      <c r="CT27" s="23">
        <v>763</v>
      </c>
      <c r="CU27" s="23">
        <v>763</v>
      </c>
      <c r="CV27" s="23">
        <v>764</v>
      </c>
      <c r="CW27" s="23">
        <v>765</v>
      </c>
      <c r="CX27" s="23">
        <v>767</v>
      </c>
      <c r="CY27" s="23">
        <v>768</v>
      </c>
      <c r="CZ27" s="23">
        <v>768</v>
      </c>
      <c r="DA27" s="23">
        <v>768</v>
      </c>
      <c r="DB27" s="23">
        <v>768</v>
      </c>
      <c r="DC27" s="23">
        <v>768</v>
      </c>
      <c r="DD27" s="23">
        <v>769</v>
      </c>
      <c r="DE27" s="23">
        <v>769</v>
      </c>
      <c r="DF27" s="23">
        <v>770</v>
      </c>
      <c r="DG27" s="23">
        <v>770</v>
      </c>
      <c r="DJ27" s="181">
        <f t="shared" ca="1" si="0"/>
        <v>0</v>
      </c>
      <c r="DK27" s="25">
        <f t="shared" ca="1" si="1"/>
        <v>0</v>
      </c>
      <c r="DL27" s="325">
        <f t="shared" ca="1" si="8"/>
        <v>0</v>
      </c>
      <c r="DM27" s="329">
        <f t="shared" ca="1" si="2"/>
        <v>2</v>
      </c>
      <c r="DN27" s="25">
        <f t="shared" ca="1" si="3"/>
        <v>2.6041666666666665E-3</v>
      </c>
      <c r="DO27" s="325">
        <f t="shared" ca="1" si="9"/>
        <v>0.65820218654766371</v>
      </c>
      <c r="DP27" s="332">
        <f t="shared" ca="1" si="4"/>
        <v>253.40784182085054</v>
      </c>
      <c r="DR27">
        <f t="shared" si="12"/>
        <v>770</v>
      </c>
      <c r="DS27" s="419">
        <f t="shared" si="13"/>
        <v>253.4</v>
      </c>
      <c r="DT27" s="131">
        <f t="shared" ca="1" si="10"/>
        <v>0</v>
      </c>
      <c r="DV27" s="164" t="s">
        <v>530</v>
      </c>
      <c r="DW27">
        <v>18</v>
      </c>
      <c r="DX27" s="385">
        <v>206.8</v>
      </c>
      <c r="DY27" s="67" t="e">
        <f t="shared" si="7"/>
        <v>#N/A</v>
      </c>
      <c r="EA27">
        <f>SUMIF('L4-LTLA'!$D:$D,$D27,'L4-LTLA'!$G:$G)</f>
        <v>303858</v>
      </c>
      <c r="EB27" s="27">
        <v>303858</v>
      </c>
      <c r="EC27" s="4">
        <f t="shared" si="11"/>
        <v>0</v>
      </c>
    </row>
    <row r="28" spans="1:133" x14ac:dyDescent="0.25">
      <c r="A28" s="67" t="str">
        <f ca="1">OFFSET(Polygon!A$1,MATCH($D28,Polygon!$C:$C,0)-1,0)</f>
        <v>{"type":"Polygon","coordinates":[[[0.0683,51.5444],[0.067,51.5422],[0.0668,51.5399],[0.0689,51.5372],[0.0717,51.533],[0.0732,51.5294],[0.0752,51.5295],[0.0785,51.5288],[0.0801,51.5275],[0.0832,51.5265],[0.0852,51.5256],[0.0888,51.5263],[0.0898,51.5256],[0.092,51.5256],[0.0923,51.5249],[0.0917,51.5227],[0.0944,51.5203],[0.0941,51.5177],[0.0957,51.5154],[0.094,51.5149],[0.0916,51.5147],[0.0865,51.5131],[0.0834,51.5115],[0.0837,51.511],[0.0811,51.5086],[0.0804,51.5084],[0.0793,51.5071],[0.0778,51.5046],[0.0762,51.5033],[0.0736,51.5004],[0.0708,51.4995],[0.0686,51.4991],[0.0606,51.4984],[0.0578,51.4985],[0.0495,51.4996],[0.0433,51.5],[0.0382,51.4999],[0.0264,51.4986],[0.0223,51.4989],[0.0203,51.4994],[0.0178,51.5006],[0.0152,51.5025],[0.0131,51.5044],[0.0096,51.507],[0.0105,51.5086],[0.0092,51.5095],[0.0065,51.5102],[0.008,51.5119],[0.0082,51.5132],[0.0071,51.5144],[0.0045,51.5146],[0.0029,51.5159],[-0.0024,51.5182],[-0.0041,51.5179],[-0.0049,51.517],[-0.0064,51.5188],[-0.0086,51.5201],[-0.0086,51.521],[-0.0071,51.5231],[-0.0071,51.5244],[-0.0064,51.5259],[-0.0019,51.5271],[0.0004,51.5281],[0.0015,51.5305],[0.0009,51.5308],[-0.0008,51.5282],[-0.0023,51.5272],[-0.0069,51.5259],[-0.0077,51.5245],[-0.0079,51.523],[-0.0082,51.5236],[-0.0075,51.5262],[-0.0086,51.5275],[-0.0102,51.5284],[-0.0112,51.5295],[-0.0132,51.5297],[-0.0169,51.5311],[-0.0182,51.5324],[-0.018,51.5331],[-0.0192,51.5349],[-0.0213,51.537],[-0.0194,51.5383],[-0.0179,51.5401],[-0.0178,51.5409],[-0.0165,51.5415],[-0.0161,51.5425],[-0.0166,51.5434],[-0.0175,51.5475],[-0.0189,51.5503],[-0.019,51.5516],[-0.0172,51.5516],[-0.0129,51.5521],[-0.0109,51.5526],[-0.0095,51.5522],[-0.0088,51.55],[-0.0037,51.5509],[-0.0004,51.5517],[0.0031,51.5521],[0.0057,51.5519],[0.0058,51.5506],[0.0095,51.5512],[0.0108,51.5523],[0.0096,51.5534],[0.0146,51.555],[0.0163,51.5532],[0.0169,51.5532],[0.0215,51.5549],[0.0203,51.5563],[0.0225,51.5562],[0.0238,51.5555],[0.0253,51.5555],[0.0253,51.5541],[0.0323,51.5546],[0.0353,51.5553],[0.0461,51.5548],[0.0461,51.5553],[0.0444,51.5576],[0.043,51.5585],[0.0419,51.5615],[0.0503,51.564],[0.0514,51.5623],[0.0541,51.5609],[0.0546,51.5596],[0.0556,51.5594],[0.0581,51.5579],[0.0602,51.5564],[0.0636,51.5573],[0.0666,51.5547],[0.0669,51.553],[0.0678,51.5531],[0.0687,51.5475],[0.0683,51.5444]]]}</v>
      </c>
      <c r="B28" s="67" t="str">
        <f ca="1">OFFSET(Polygon!B$1,MATCH($D28,Polygon!$C:$C,0)-1,0)</f>
        <v>E09000025</v>
      </c>
      <c r="C28" t="s">
        <v>143</v>
      </c>
      <c r="D28" t="s">
        <v>74</v>
      </c>
      <c r="E28" s="27">
        <v>352005</v>
      </c>
      <c r="F28" s="23">
        <v>0</v>
      </c>
      <c r="G28" s="23">
        <v>0</v>
      </c>
      <c r="H28" s="23">
        <v>0</v>
      </c>
      <c r="I28" s="23">
        <v>0</v>
      </c>
      <c r="J28" s="23">
        <v>0</v>
      </c>
      <c r="K28" s="23">
        <v>1</v>
      </c>
      <c r="L28" s="23">
        <v>3</v>
      </c>
      <c r="M28" s="23">
        <v>3</v>
      </c>
      <c r="N28" s="23">
        <v>17</v>
      </c>
      <c r="O28" s="23">
        <v>23</v>
      </c>
      <c r="P28" s="23">
        <v>32</v>
      </c>
      <c r="Q28" s="23">
        <v>42</v>
      </c>
      <c r="R28" s="23">
        <v>51</v>
      </c>
      <c r="S28" s="23">
        <v>57</v>
      </c>
      <c r="T28" s="23">
        <v>70</v>
      </c>
      <c r="U28" s="23">
        <v>76</v>
      </c>
      <c r="V28" s="23">
        <v>77</v>
      </c>
      <c r="W28" s="23">
        <v>109</v>
      </c>
      <c r="X28" s="23">
        <v>148</v>
      </c>
      <c r="Y28" s="23">
        <v>195</v>
      </c>
      <c r="Z28" s="23">
        <v>230</v>
      </c>
      <c r="AA28" s="23">
        <v>250</v>
      </c>
      <c r="AB28" s="23">
        <v>287</v>
      </c>
      <c r="AC28" s="23">
        <v>330</v>
      </c>
      <c r="AD28" s="23">
        <v>370</v>
      </c>
      <c r="AE28" s="23">
        <v>409</v>
      </c>
      <c r="AF28" s="23">
        <v>412</v>
      </c>
      <c r="AG28" s="23">
        <v>493</v>
      </c>
      <c r="AH28" s="23">
        <v>530</v>
      </c>
      <c r="AI28" s="23">
        <v>535</v>
      </c>
      <c r="AJ28" s="23">
        <v>608</v>
      </c>
      <c r="AK28" s="23">
        <v>642</v>
      </c>
      <c r="AL28" s="23">
        <v>684</v>
      </c>
      <c r="AM28" s="23">
        <v>702</v>
      </c>
      <c r="AN28" s="23">
        <v>736</v>
      </c>
      <c r="AO28" s="23">
        <v>762</v>
      </c>
      <c r="AP28" s="23">
        <v>775</v>
      </c>
      <c r="AQ28" s="23">
        <v>796</v>
      </c>
      <c r="AR28" s="23">
        <v>809</v>
      </c>
      <c r="AS28" s="23">
        <v>834</v>
      </c>
      <c r="AT28" s="23">
        <v>842</v>
      </c>
      <c r="AU28" s="23">
        <v>859</v>
      </c>
      <c r="AV28" s="23">
        <v>862</v>
      </c>
      <c r="AW28" s="23">
        <v>878</v>
      </c>
      <c r="AX28" s="23">
        <v>885</v>
      </c>
      <c r="AY28" s="23">
        <v>898</v>
      </c>
      <c r="AZ28" s="23">
        <v>912</v>
      </c>
      <c r="BA28" s="23">
        <v>922</v>
      </c>
      <c r="BB28" s="23">
        <v>926</v>
      </c>
      <c r="BC28" s="23">
        <v>935</v>
      </c>
      <c r="BD28" s="23">
        <v>936</v>
      </c>
      <c r="BE28" s="23">
        <v>938</v>
      </c>
      <c r="BF28" s="23">
        <v>943</v>
      </c>
      <c r="BG28" s="23">
        <v>948</v>
      </c>
      <c r="BH28" s="23">
        <v>952</v>
      </c>
      <c r="BI28" s="23">
        <v>955</v>
      </c>
      <c r="BJ28" s="23">
        <v>953</v>
      </c>
      <c r="BK28" s="23">
        <v>958</v>
      </c>
      <c r="BL28" s="23">
        <v>964</v>
      </c>
      <c r="BM28" s="23">
        <v>968</v>
      </c>
      <c r="BN28" s="23">
        <v>976</v>
      </c>
      <c r="BO28" s="23">
        <v>980</v>
      </c>
      <c r="BP28" s="23">
        <v>981</v>
      </c>
      <c r="BQ28" s="23">
        <v>983</v>
      </c>
      <c r="BR28" s="23">
        <v>982</v>
      </c>
      <c r="BS28" s="23">
        <v>983</v>
      </c>
      <c r="BT28" s="23">
        <v>985</v>
      </c>
      <c r="BU28" s="23">
        <v>983</v>
      </c>
      <c r="BV28" s="23">
        <v>988</v>
      </c>
      <c r="BW28" s="23">
        <v>992</v>
      </c>
      <c r="BX28" s="23">
        <v>994</v>
      </c>
      <c r="BY28" s="23">
        <v>995</v>
      </c>
      <c r="BZ28" s="23">
        <v>995</v>
      </c>
      <c r="CA28" s="23">
        <v>997</v>
      </c>
      <c r="CB28" s="23">
        <v>997</v>
      </c>
      <c r="CC28" s="23">
        <v>997</v>
      </c>
      <c r="CD28" s="23">
        <v>998</v>
      </c>
      <c r="CE28" s="23">
        <v>999</v>
      </c>
      <c r="CF28" s="23">
        <v>998</v>
      </c>
      <c r="CG28" s="23">
        <v>999</v>
      </c>
      <c r="CH28" s="23">
        <v>1000</v>
      </c>
      <c r="CI28" s="23">
        <v>1001</v>
      </c>
      <c r="CJ28" s="23">
        <v>1001</v>
      </c>
      <c r="CK28" s="23">
        <v>1003</v>
      </c>
      <c r="CL28" s="23">
        <v>1005</v>
      </c>
      <c r="CM28" s="23">
        <v>1003</v>
      </c>
      <c r="CN28" s="23">
        <v>1003</v>
      </c>
      <c r="CO28" s="23">
        <v>1004</v>
      </c>
      <c r="CP28" s="23">
        <v>1003</v>
      </c>
      <c r="CQ28" s="23">
        <v>1004</v>
      </c>
      <c r="CR28" s="23">
        <v>1003</v>
      </c>
      <c r="CS28" s="23">
        <v>1003</v>
      </c>
      <c r="CT28" s="23">
        <v>1005</v>
      </c>
      <c r="CU28" s="23">
        <v>1005</v>
      </c>
      <c r="CV28" s="23">
        <v>1006</v>
      </c>
      <c r="CW28" s="23">
        <v>1006</v>
      </c>
      <c r="CX28" s="23">
        <v>1007</v>
      </c>
      <c r="CY28" s="23">
        <v>1008</v>
      </c>
      <c r="CZ28" s="23">
        <v>1009</v>
      </c>
      <c r="DA28" s="23">
        <v>1009</v>
      </c>
      <c r="DB28" s="23">
        <v>1010</v>
      </c>
      <c r="DC28" s="23">
        <v>1011</v>
      </c>
      <c r="DD28" s="23">
        <v>1011</v>
      </c>
      <c r="DE28" s="23">
        <v>1012</v>
      </c>
      <c r="DF28" s="23">
        <v>1012</v>
      </c>
      <c r="DG28" s="23">
        <v>1013</v>
      </c>
      <c r="DJ28" s="181">
        <f t="shared" ca="1" si="0"/>
        <v>1</v>
      </c>
      <c r="DK28" s="25">
        <f t="shared" ca="1" si="1"/>
        <v>9.8814229249011851E-4</v>
      </c>
      <c r="DL28" s="325">
        <f t="shared" ca="1" si="8"/>
        <v>0.28408687376599762</v>
      </c>
      <c r="DM28" s="329">
        <f t="shared" ca="1" si="2"/>
        <v>4</v>
      </c>
      <c r="DN28" s="25">
        <f t="shared" ca="1" si="3"/>
        <v>3.9643211100099107E-3</v>
      </c>
      <c r="DO28" s="325">
        <f t="shared" ca="1" si="9"/>
        <v>1.1363474950639905</v>
      </c>
      <c r="DP28" s="332">
        <f t="shared" ca="1" si="4"/>
        <v>287.78000312495561</v>
      </c>
      <c r="DR28">
        <f t="shared" si="12"/>
        <v>1013</v>
      </c>
      <c r="DS28" s="419">
        <f t="shared" si="13"/>
        <v>287.8</v>
      </c>
      <c r="DT28" s="131">
        <f t="shared" ca="1" si="10"/>
        <v>0</v>
      </c>
      <c r="DV28" s="164" t="s">
        <v>23</v>
      </c>
      <c r="DW28">
        <v>594</v>
      </c>
      <c r="DX28" s="385">
        <v>104.5</v>
      </c>
      <c r="DY28" s="67">
        <f t="shared" si="7"/>
        <v>53</v>
      </c>
      <c r="EA28">
        <f>SUMIF('L4-LTLA'!$D:$D,$D28,'L4-LTLA'!$G:$G)</f>
        <v>352005</v>
      </c>
      <c r="EB28" s="27">
        <v>352005</v>
      </c>
      <c r="EC28" s="4">
        <f t="shared" si="11"/>
        <v>0</v>
      </c>
    </row>
    <row r="29" spans="1:133" x14ac:dyDescent="0.25">
      <c r="A29" s="67" t="str">
        <f ca="1">OFFSET(Polygon!A$1,MATCH($D29,Polygon!$C:$C,0)-1,0)</f>
        <v>{"type":"MultiPolygon","coordinates":[[[[0.0753,51.432],[0.0735,51.4313],[0.0716,51.4294],[0.0664,51.4263],[0.0647,51.4256],[0.0629,51.4241],[0.0617,51.4237],[0.0609,51.4251],[0.0586,51.4246],[0.0564,51.4262],[0.0539,51.4284],[0.051,51.4315],[0.0478,51.4338],[0.0433,51.4377],[0.0422,51.4395],[0.0398,51.441],[0.0355,51.4424],[0.0332,51.4437],[0.0303,51.4443],[0.0294,51.4417],[0.0278,51.4415],[0.0242,51.442],[0.0215,51.4427],[0.0206,51.4442],[0.0213,51.445],[0.0212,51.4467],[0.0229,51.4472],[0.0219,51.449],[0.018,51.4494],[0.0151,51.4502],[0.0199,51.4507],[0.0195,51.4517],[0.0183,51.4516],[0.0175,51.4541],[0.0175,51.455],[0.014,51.4557],[0.0115,51.4566],[0.0099,51.4593],[0.0097,51.4628],[0.009,51.4647],[0.0091,51.4659],[0.0115,51.4662],[0.0132,51.4668],[0.0126,51.4698],[0.0144,51.4697],[0.0163,51.469],[0.0167,51.4695],[0.0155,51.4713],[0.015,51.4731],[0.017,51.4737],[0.0004,51.4719],[-0.0015,51.4718],[-0.0081,51.4728],[-0.0134,51.4724],[-0.0152,51.4718],[-0.0131,51.4689],[-0.015,51.468],[-0.0165,51.469],[-0.0191,51.4699],[-0.0193,51.4719],[-0.0201,51.4731],[-0.0228,51.4743],[-0.0228,51.4754],[-0.0208,51.4755],[-0.0206,51.4765],[-0.0188,51.4773],[-0.0187,51.479],[-0.0169,51.4801],[-0.0157,51.4818],[-0.0179,51.4825],[-0.0178,51.4832],[-0.0122,51.4829],[-0.0085,51.4839],[-0.0073,51.4838],[-0.0033,51.485],[-0.0012,51.4864],[0.0001,51.4869],[0.0022,51.4891],[0.0026,51.4919],[0.0009,51.4955],[-0.0003,51.4952],[-0.001,51.4964],[-0.0011,51.4975],[-0.002,51.4989],[-0.0023,51.5013],[-0.0017,51.5029],[0.0008,51.5045],[0.0027,51.5049],[0.0051,51.5043],[0.0124,51.4982],[0.015,51.4962],[0.0193,51.4949],[0.0244,51.4939],[0.0275,51.4938],[0.0336,51.4945],[0.0402,51.4955],[0.0492,51.495],[0.0562,51.4945],[0.058,51.4944],[0.0651,51.4947],[0.0688,51.495],[0.0728,51.4955],[0.0759,51.4961],[0.0776,51.4967],[0.0823,51.499],[0.0844,51.501],[0.0866,51.5035],[0.0876,51.504],[0.0879,51.5056],[0.0893,51.5065],[0.092,51.509],[0.0946,51.509],[0.0973,51.5095],[0.1002,51.5097],[0.1057,51.5094],[0.11,51.5097],[0.1173,51.5108],[0.1202,51.5114],[0.1205,51.511],[0.1208,51.5061],[0.1212,51.4913],[0.1215,51.4873],[0.1221,51.4856],[0.1221,51.4827],[0.1242,51.4768],[0.1207,51.4785],[0.1185,51.4789],[0.115,51.4758],[0.114,51.4752],[0.112,51.4731],[0.109,51.4753],[0.1082,51.4761],[0.1062,51.475],[0.1049,51.4755],[0.1034,51.4746],[0.102,51.4745],[0.1002,51.4752],[0.0982,51.4755],[0.0965,51.4732],[0.0942,51.4732],[0.0915,51.4722],[0.089,51.4704],[0.087,51.47],[0.0848,51.4687],[0.0832,51.4665],[0.0822,51.4664],[0.0822,51.4646],[0.0826,51.4639],[0.0822,51.4612],[0.0829,51.4598],[0.0786,51.4593],[0.0814,51.4578],[0.0857,51.4566],[0.0862,51.4547],[0.0868,51.4505],[0.0878,51.4487],[0.088,51.4468],[0.0873,51.4457],[0.0863,51.4453],[0.0874,51.4432],[0.0847,51.4426],[0.0844,51.442],[0.0818,51.44],[0.0809,51.4404],[0.0778,51.4364],[0.0765,51.4369],[0.075,51.4359],[0.0765,51.4349],[0.0753,51.432]]],[[[-0.0171,51.4804],[-0.0179,51.4809],[-0.0231,51.4796],[-0.0232,51.4807],[-0.0264,51.4815],[-0.0258,51.4822],[-0.0252,51.485],[-0.0248,51.4855],[-0.0208,51.484],[-0.0188,51.4835],[-0.018,51.4819],[-0.0165,51.4816],[-0.0171,51.4804]]]]}</v>
      </c>
      <c r="B29" s="67" t="str">
        <f ca="1">OFFSET(Polygon!B$1,MATCH($D29,Polygon!$C:$C,0)-1,0)</f>
        <v>E09000011</v>
      </c>
      <c r="C29" t="s">
        <v>143</v>
      </c>
      <c r="D29" t="s">
        <v>42</v>
      </c>
      <c r="E29" s="27">
        <v>286186</v>
      </c>
      <c r="F29" s="23">
        <v>0</v>
      </c>
      <c r="G29" s="23">
        <v>1</v>
      </c>
      <c r="H29" s="23">
        <v>1</v>
      </c>
      <c r="I29" s="23">
        <v>1</v>
      </c>
      <c r="J29" s="23">
        <v>1</v>
      </c>
      <c r="K29" s="23">
        <v>10</v>
      </c>
      <c r="L29" s="23">
        <v>13</v>
      </c>
      <c r="M29" s="23">
        <v>18</v>
      </c>
      <c r="N29" s="23">
        <v>19</v>
      </c>
      <c r="O29" s="23">
        <v>19</v>
      </c>
      <c r="P29" s="23">
        <v>33</v>
      </c>
      <c r="Q29" s="23">
        <v>41</v>
      </c>
      <c r="R29" s="23">
        <v>54</v>
      </c>
      <c r="S29" s="23">
        <v>61</v>
      </c>
      <c r="T29" s="23">
        <v>67</v>
      </c>
      <c r="U29" s="23">
        <v>77</v>
      </c>
      <c r="V29" s="23">
        <v>97</v>
      </c>
      <c r="W29" s="23">
        <v>118</v>
      </c>
      <c r="X29" s="23">
        <v>128</v>
      </c>
      <c r="Y29" s="23">
        <v>148</v>
      </c>
      <c r="Z29" s="23">
        <v>168</v>
      </c>
      <c r="AA29" s="23">
        <v>185</v>
      </c>
      <c r="AB29" s="23">
        <v>200</v>
      </c>
      <c r="AC29" s="23">
        <v>205</v>
      </c>
      <c r="AD29" s="23">
        <v>247</v>
      </c>
      <c r="AE29" s="23">
        <v>277</v>
      </c>
      <c r="AF29" s="23">
        <v>283</v>
      </c>
      <c r="AG29" s="23">
        <v>318</v>
      </c>
      <c r="AH29" s="23">
        <v>322</v>
      </c>
      <c r="AI29" s="23">
        <v>337</v>
      </c>
      <c r="AJ29" s="23">
        <v>378</v>
      </c>
      <c r="AK29" s="23">
        <v>410</v>
      </c>
      <c r="AL29" s="23">
        <v>432</v>
      </c>
      <c r="AM29" s="23">
        <v>443</v>
      </c>
      <c r="AN29" s="23">
        <v>460</v>
      </c>
      <c r="AO29" s="23">
        <v>470</v>
      </c>
      <c r="AP29" s="23">
        <v>480</v>
      </c>
      <c r="AQ29" s="23">
        <v>503</v>
      </c>
      <c r="AR29" s="23">
        <v>509</v>
      </c>
      <c r="AS29" s="23">
        <v>533</v>
      </c>
      <c r="AT29" s="23">
        <v>555</v>
      </c>
      <c r="AU29" s="23">
        <v>560</v>
      </c>
      <c r="AV29" s="23">
        <v>564</v>
      </c>
      <c r="AW29" s="23">
        <v>572</v>
      </c>
      <c r="AX29" s="23">
        <v>579</v>
      </c>
      <c r="AY29" s="23">
        <v>587</v>
      </c>
      <c r="AZ29" s="23">
        <v>592</v>
      </c>
      <c r="BA29" s="23">
        <v>602</v>
      </c>
      <c r="BB29" s="23">
        <v>607</v>
      </c>
      <c r="BC29" s="23">
        <v>611</v>
      </c>
      <c r="BD29" s="23">
        <v>619</v>
      </c>
      <c r="BE29" s="23">
        <v>620</v>
      </c>
      <c r="BF29" s="23">
        <v>623</v>
      </c>
      <c r="BG29" s="23">
        <v>627</v>
      </c>
      <c r="BH29" s="23">
        <v>638</v>
      </c>
      <c r="BI29" s="23">
        <v>640</v>
      </c>
      <c r="BJ29" s="23">
        <v>646</v>
      </c>
      <c r="BK29" s="23">
        <v>652</v>
      </c>
      <c r="BL29" s="23">
        <v>654</v>
      </c>
      <c r="BM29" s="23">
        <v>660</v>
      </c>
      <c r="BN29" s="23">
        <v>658</v>
      </c>
      <c r="BO29" s="23">
        <v>661</v>
      </c>
      <c r="BP29" s="23">
        <v>663</v>
      </c>
      <c r="BQ29" s="23">
        <v>664</v>
      </c>
      <c r="BR29" s="23">
        <v>670</v>
      </c>
      <c r="BS29" s="23">
        <v>670</v>
      </c>
      <c r="BT29" s="23">
        <v>673</v>
      </c>
      <c r="BU29" s="23">
        <v>677</v>
      </c>
      <c r="BV29" s="23">
        <v>682</v>
      </c>
      <c r="BW29" s="23">
        <v>683</v>
      </c>
      <c r="BX29" s="23">
        <v>684</v>
      </c>
      <c r="BY29" s="23">
        <v>684</v>
      </c>
      <c r="BZ29" s="23">
        <v>686</v>
      </c>
      <c r="CA29" s="23">
        <v>687</v>
      </c>
      <c r="CB29" s="23">
        <v>688</v>
      </c>
      <c r="CC29" s="23">
        <v>692</v>
      </c>
      <c r="CD29" s="23">
        <v>693</v>
      </c>
      <c r="CE29" s="23">
        <v>694</v>
      </c>
      <c r="CF29" s="23">
        <v>695</v>
      </c>
      <c r="CG29" s="23">
        <v>694</v>
      </c>
      <c r="CH29" s="23">
        <v>696</v>
      </c>
      <c r="CI29" s="23">
        <v>699</v>
      </c>
      <c r="CJ29" s="23">
        <v>700</v>
      </c>
      <c r="CK29" s="23">
        <v>699</v>
      </c>
      <c r="CL29" s="23">
        <v>700</v>
      </c>
      <c r="CM29" s="23">
        <v>700</v>
      </c>
      <c r="CN29" s="23">
        <v>701</v>
      </c>
      <c r="CO29" s="23">
        <v>702</v>
      </c>
      <c r="CP29" s="23">
        <v>702</v>
      </c>
      <c r="CQ29" s="23">
        <v>702</v>
      </c>
      <c r="CR29" s="23">
        <v>704</v>
      </c>
      <c r="CS29" s="23">
        <v>704</v>
      </c>
      <c r="CT29" s="23">
        <v>706</v>
      </c>
      <c r="CU29" s="23">
        <v>706</v>
      </c>
      <c r="CV29" s="23">
        <v>706</v>
      </c>
      <c r="CW29" s="23">
        <v>707</v>
      </c>
      <c r="CX29" s="23">
        <v>707</v>
      </c>
      <c r="CY29" s="23">
        <v>708</v>
      </c>
      <c r="CZ29" s="23">
        <v>707</v>
      </c>
      <c r="DA29" s="23">
        <v>708</v>
      </c>
      <c r="DB29" s="23">
        <v>707</v>
      </c>
      <c r="DC29" s="23">
        <v>710</v>
      </c>
      <c r="DD29" s="23">
        <v>711</v>
      </c>
      <c r="DE29" s="23">
        <v>712</v>
      </c>
      <c r="DF29" s="23">
        <v>712</v>
      </c>
      <c r="DG29" s="23">
        <v>712</v>
      </c>
      <c r="DJ29" s="181">
        <f t="shared" ca="1" si="0"/>
        <v>0</v>
      </c>
      <c r="DK29" s="25">
        <f t="shared" ca="1" si="1"/>
        <v>0</v>
      </c>
      <c r="DL29" s="325">
        <f t="shared" ca="1" si="8"/>
        <v>0</v>
      </c>
      <c r="DM29" s="329">
        <f t="shared" ca="1" si="2"/>
        <v>5</v>
      </c>
      <c r="DN29" s="25">
        <f t="shared" ca="1" si="3"/>
        <v>7.0721357850070717E-3</v>
      </c>
      <c r="DO29" s="325">
        <f t="shared" ca="1" si="9"/>
        <v>1.7471155122892106</v>
      </c>
      <c r="DP29" s="332">
        <f t="shared" ca="1" si="4"/>
        <v>248.78924894998357</v>
      </c>
      <c r="DR29">
        <f t="shared" si="12"/>
        <v>712</v>
      </c>
      <c r="DS29" s="419">
        <f t="shared" si="13"/>
        <v>248.8</v>
      </c>
      <c r="DT29" s="131">
        <f t="shared" ca="1" si="10"/>
        <v>0</v>
      </c>
      <c r="DV29" s="164" t="s">
        <v>24</v>
      </c>
      <c r="DW29" s="4">
        <v>2063</v>
      </c>
      <c r="DX29" s="4">
        <v>391.5</v>
      </c>
      <c r="DY29" s="67">
        <f t="shared" si="7"/>
        <v>115</v>
      </c>
      <c r="EA29">
        <f>SUMIF('L4-LTLA'!$D:$D,$D29,'L4-LTLA'!$G:$G)</f>
        <v>286186</v>
      </c>
      <c r="EB29" s="27">
        <v>286186</v>
      </c>
      <c r="EC29" s="4">
        <f t="shared" si="11"/>
        <v>0</v>
      </c>
    </row>
    <row r="30" spans="1:133" x14ac:dyDescent="0.25">
      <c r="A30" s="67" t="str">
        <f ca="1">OFFSET(Polygon!A$1,MATCH($D30,Polygon!$C:$C,0)-1,0)</f>
        <v>{"type":"Polygon","coordinates":[[[0.0753,51.432],[0.0804,51.4308],[0.0829,51.4301],[0.0837,51.4295],[0.0873,51.4256],[0.0901,51.4233],[0.0933,51.4212],[0.0984,51.4183],[0.1023,51.4164],[0.1032,51.4157],[0.1083,51.4139],[0.1125,51.4132],[0.115,51.4131],[0.1189,51.4133],[0.1218,51.4138],[0.1254,51.4148],[0.1275,51.415],[0.1298,51.4148],[0.1341,51.4139],[0.1389,51.4117],[0.1452,51.4096],[0.1489,51.4085],[0.1509,51.4067],[0.1527,51.4061],[0.1543,51.4049],[0.1565,51.4024],[0.1578,51.3992],[0.1577,51.3981],[0.159,51.3958],[0.1599,51.3946],[0.1624,51.3925],[0.1582,51.3922],[0.1477,51.3928],[0.1475,51.3922],[0.1498,51.3909],[0.1486,51.3887],[0.1489,51.3876],[0.1502,51.3864],[0.1498,51.3837],[0.1504,51.3834],[0.1503,51.3811],[0.1496,51.3801],[0.1511,51.3799],[0.1509,51.3791],[0.1532,51.378],[0.1525,51.3763],[0.1496,51.3736],[0.1512,51.3722],[0.1501,51.3702],[0.152,51.3697],[0.1516,51.3683],[0.1494,51.3692],[0.1486,51.3679],[0.1472,51.367],[0.1483,51.3664],[0.145,51.3629],[0.1445,51.3608],[0.1453,51.3601],[0.1448,51.3584],[0.1459,51.3582],[0.1451,51.3558],[0.144,51.3549],[0.1436,51.353],[0.1428,51.3525],[0.1426,51.3507],[0.141,51.3501],[0.1413,51.3495],[0.1395,51.3485],[0.1382,51.3467],[0.1363,51.3456],[0.1369,51.3442],[0.1345,51.3449],[0.1318,51.3455],[0.1304,51.3454],[0.1251,51.3459],[0.1213,51.3444],[0.1186,51.3442],[0.1172,51.3432],[0.1167,51.3413],[0.1173,51.3398],[0.1184,51.34],[0.119,51.3387],[0.1183,51.3384],[0.12,51.3347],[0.1216,51.3338],[0.1202,51.3321],[0.1181,51.3308],[0.1173,51.3295],[0.1157,51.3295],[0.1142,51.3274],[0.1101,51.328],[0.1097,51.3267],[0.1072,51.3275],[0.1047,51.3273],[0.1032,51.326],[0.1008,51.3256],[0.1001,51.3241],[0.0962,51.3213],[0.0927,51.3198],[0.0878,51.3183],[0.0868,51.3172],[0.085,51.316],[0.0855,51.3147],[0.0849,51.3122],[0.0836,51.3107],[0.0846,51.3083],[0.0841,51.3081],[0.0848,51.306],[0.0828,51.3056],[0.0851,51.3029],[0.086,51.3016],[0.0862,51.3004],[0.0895,51.2977],[0.0912,51.2968],[0.0892,51.2961],[0.0871,51.2945],[0.0857,51.2931],[0.0833,51.2923],[0.0804,51.2917],[0.0786,51.2918],[0.0727,51.2915],[0.0643,51.2899],[0.0624,51.2899],[0.0585,51.2894],[0.056,51.2924],[0.0544,51.2921],[0.0504,51.294],[0.0482,51.2937],[0.0457,51.294],[0.0447,51.2931],[0.0424,51.2927],[0.0433,51.2966],[0.0443,51.2986],[0.0431,51.2991],[0.0428,51.301],[0.0411,51.3027],[0.0388,51.3039],[0.0365,51.3057],[0.0329,51.3075],[0.0303,51.3056],[0.0281,51.3048],[0.0248,51.3022],[0.0236,51.2997],[0.0208,51.2966],[0.0209,51.2957],[0.0191,51.2917],[0.015,51.2918],[0.0145,51.2926],[0.0134,51.2963],[0.0111,51.302],[0.0111,51.303],[0.0103,51.3056],[0.0096,51.3066],[0.0085,51.3101],[0.0103,51.3161],[0.0066,51.3156],[0.0054,51.3187],[0.0049,51.3219],[0.0037,51.3245],[0.0032,51.327],[0.0023,51.3291],[0.0033,51.3322],[0.0008,51.3336],[-0.0004,51.3378],[-0.0015,51.3405],[-0.0019,51.3421],[-0.004,51.3483],[-0.0046,51.3496],[-0.0053,51.3527],[-0.0085,51.3556],[-0.0119,51.3573],[-0.0131,51.3572],[-0.0157,51.3589],[-0.0182,51.3614],[-0.0189,51.3628],[-0.0208,51.3643],[-0.0223,51.3659],[-0.0236,51.3653],[-0.0245,51.3664],[-0.0231,51.367],[-0.0236,51.3691],[-0.0236,51.3722],[-0.0262,51.3765],[-0.0261,51.3772],[-0.0268,51.3794],[-0.028,51.3794],[-0.0284,51.378],[-0.0305,51.3772],[-0.0357,51.3769],[-0.037,51.377],[-0.0369,51.379],[-0.0377,51.3816],[-0.0379,51.3832],[-0.0365,51.3885],[-0.0428,51.3895],[-0.0468,51.3918],[-0.0478,51.393],[-0.0517,51.3936],[-0.0534,51.3952],[-0.051,51.3971],[-0.0521,51.3983],[-0.0507,51.3996],[-0.053,51.4015],[-0.0569,51.4005],[-0.0594,51.3993],[-0.0602,51.3995],[-0.0622,51.4015],[-0.0638,51.4016],[-0.0669,51.4028],[-0.0689,51.4042],[-0.0702,51.4063],[-0.0723,51.4079],[-0.0734,51.4096],[-0.0735,51.4111],[-0.0728,51.4127],[-0.0737,51.4129],[-0.0764,51.4144],[-0.0805,51.4156],[-0.0811,51.4172],[-0.0785,51.4198],[-0.0783,51.4206],[-0.0749,51.4258],[-0.0739,51.4262],[-0.0707,51.4262],[-0.0689,51.4256],[-0.068,51.4258],[-0.0661,51.4251],[-0.0635,51.4253],[-0.0581,51.4233],[-0.0552,51.4229],[-0.0548,51.4237],[-0.0518,51.4236],[-0.0518,51.4225],[-0.0486,51.4228],[-0.0437,51.4229],[-0.0403,51.4243],[-0.0385,51.424],[-0.0375,51.425],[-0.0349,51.425],[-0.0318,51.4247],[-0.032,51.4255],[-0.0301,51.4256],[-0.026,51.4236],[-0.0244,51.4232],[-0.0209,51.4209],[-0.0208,51.4199],[-0.0214,51.4184],[-0.0226,51.4175],[-0.0222,51.4167],[-0.0207,51.416],[-0.0178,51.4157],[-0.018,51.4151],[-0.0142,51.4151],[-0.0143,51.4137],[-0.0105,51.4136],[-0.0085,51.4143],[-0.005,51.4146],[-0.0033,51.4151],[-0.0034,51.4157],[-0.0008,51.4159],[-0.0001,51.4176],[0.0017,51.4186],[0.0035,51.4174],[0.0057,51.4185],[0.0052,51.4193],[0.0063,51.421],[0.0073,51.4214],[0.0081,51.423],[0.01,51.4225],[0.0118,51.4241],[0.0144,51.4252],[0.0141,51.4262],[0.016,51.4262],[0.0188,51.4271],[0.0211,51.4268],[0.0254,51.429],[0.0272,51.4281],[0.0303,51.4259],[0.0338,51.4241],[0.0362,51.4224],[0.0387,51.4246],[0.0383,51.429],[0.0375,51.4314],[0.0377,51.4333],[0.0337,51.4317],[0.0302,51.4331],[0.029,51.4344],[0.0287,51.4364],[0.0272,51.4366],[0.0257,51.436],[0.0249,51.4372],[0.0248,51.4382],[0.0288,51.4388],[0.0286,51.4405],[0.0294,51.4417],[0.0303,51.4443],[0.0332,51.4437],[0.0355,51.4424],[0.0398,51.441],[0.0422,51.4395],[0.0433,51.4377],[0.0478,51.4338],[0.051,51.4315],[0.0539,51.4284],[0.0564,51.4262],[0.0586,51.4246],[0.0609,51.4251],[0.0617,51.4237],[0.0629,51.4241],[0.0647,51.4256],[0.0664,51.4263],[0.0716,51.4294],[0.0735,51.4313],[0.0753,51.432]]]}</v>
      </c>
      <c r="B30" s="67" t="str">
        <f ca="1">OFFSET(Polygon!B$1,MATCH($D30,Polygon!$C:$C,0)-1,0)</f>
        <v>E09000006</v>
      </c>
      <c r="C30" t="s">
        <v>143</v>
      </c>
      <c r="D30" t="s">
        <v>14</v>
      </c>
      <c r="E30" s="27">
        <v>331096</v>
      </c>
      <c r="F30" s="23">
        <v>1</v>
      </c>
      <c r="G30" s="23">
        <v>2</v>
      </c>
      <c r="H30" s="23">
        <v>2</v>
      </c>
      <c r="I30" s="23">
        <v>2</v>
      </c>
      <c r="J30" s="23">
        <v>4</v>
      </c>
      <c r="K30" s="23">
        <v>5</v>
      </c>
      <c r="L30" s="23">
        <v>7</v>
      </c>
      <c r="M30" s="23">
        <v>11</v>
      </c>
      <c r="N30" s="23">
        <v>23</v>
      </c>
      <c r="O30" s="23">
        <v>32</v>
      </c>
      <c r="P30" s="23">
        <v>40</v>
      </c>
      <c r="Q30" s="23">
        <v>52</v>
      </c>
      <c r="R30" s="23">
        <v>63</v>
      </c>
      <c r="S30" s="23">
        <v>67</v>
      </c>
      <c r="T30" s="23">
        <v>76</v>
      </c>
      <c r="U30" s="23">
        <v>93</v>
      </c>
      <c r="V30" s="23">
        <v>125</v>
      </c>
      <c r="W30" s="23">
        <v>149</v>
      </c>
      <c r="X30" s="23">
        <v>188</v>
      </c>
      <c r="Y30" s="23">
        <v>217</v>
      </c>
      <c r="Z30" s="23">
        <v>268</v>
      </c>
      <c r="AA30" s="23">
        <v>277</v>
      </c>
      <c r="AB30" s="23">
        <v>295</v>
      </c>
      <c r="AC30" s="23">
        <v>321</v>
      </c>
      <c r="AD30" s="23">
        <v>366</v>
      </c>
      <c r="AE30" s="23">
        <v>405</v>
      </c>
      <c r="AF30" s="23">
        <v>434</v>
      </c>
      <c r="AG30" s="23">
        <v>489</v>
      </c>
      <c r="AH30" s="23">
        <v>521</v>
      </c>
      <c r="AI30" s="23">
        <v>547</v>
      </c>
      <c r="AJ30" s="23">
        <v>583</v>
      </c>
      <c r="AK30" s="23">
        <v>620</v>
      </c>
      <c r="AL30" s="23">
        <v>658</v>
      </c>
      <c r="AM30" s="23">
        <v>697</v>
      </c>
      <c r="AN30" s="23">
        <v>724</v>
      </c>
      <c r="AO30" s="23">
        <v>740</v>
      </c>
      <c r="AP30" s="23">
        <v>766</v>
      </c>
      <c r="AQ30" s="23">
        <v>785</v>
      </c>
      <c r="AR30" s="23">
        <v>815</v>
      </c>
      <c r="AS30" s="23">
        <v>842</v>
      </c>
      <c r="AT30" s="23">
        <v>874</v>
      </c>
      <c r="AU30" s="23">
        <v>900</v>
      </c>
      <c r="AV30" s="23">
        <v>905</v>
      </c>
      <c r="AW30" s="23">
        <v>927</v>
      </c>
      <c r="AX30" s="23">
        <v>942</v>
      </c>
      <c r="AY30" s="23">
        <v>953</v>
      </c>
      <c r="AZ30" s="23">
        <v>959</v>
      </c>
      <c r="BA30" s="23">
        <v>968</v>
      </c>
      <c r="BB30" s="23">
        <v>998</v>
      </c>
      <c r="BC30" s="23">
        <v>1007</v>
      </c>
      <c r="BD30" s="23">
        <v>1016</v>
      </c>
      <c r="BE30" s="23">
        <v>1027</v>
      </c>
      <c r="BF30" s="23">
        <v>1036</v>
      </c>
      <c r="BG30" s="23">
        <v>1047</v>
      </c>
      <c r="BH30" s="23">
        <v>1079</v>
      </c>
      <c r="BI30" s="23">
        <v>1086</v>
      </c>
      <c r="BJ30" s="23">
        <v>1092</v>
      </c>
      <c r="BK30" s="23">
        <v>1108</v>
      </c>
      <c r="BL30" s="23">
        <v>1116</v>
      </c>
      <c r="BM30" s="23">
        <v>1132</v>
      </c>
      <c r="BN30" s="23">
        <v>1144</v>
      </c>
      <c r="BO30" s="23">
        <v>1157</v>
      </c>
      <c r="BP30" s="23">
        <v>1165</v>
      </c>
      <c r="BQ30" s="23">
        <v>1184</v>
      </c>
      <c r="BR30" s="23">
        <v>1199</v>
      </c>
      <c r="BS30" s="23">
        <v>1206</v>
      </c>
      <c r="BT30" s="23">
        <v>1213</v>
      </c>
      <c r="BU30" s="23">
        <v>1221</v>
      </c>
      <c r="BV30" s="23">
        <v>1237</v>
      </c>
      <c r="BW30" s="23">
        <v>1244</v>
      </c>
      <c r="BX30" s="23">
        <v>1251</v>
      </c>
      <c r="BY30" s="23">
        <v>1253</v>
      </c>
      <c r="BZ30" s="23">
        <v>1261</v>
      </c>
      <c r="CA30" s="23">
        <v>1263</v>
      </c>
      <c r="CB30" s="23">
        <v>1269</v>
      </c>
      <c r="CC30" s="23">
        <v>1269</v>
      </c>
      <c r="CD30" s="23">
        <v>1272</v>
      </c>
      <c r="CE30" s="23">
        <v>1273</v>
      </c>
      <c r="CF30" s="23">
        <v>1273</v>
      </c>
      <c r="CG30" s="23">
        <v>1274</v>
      </c>
      <c r="CH30" s="23">
        <v>1275</v>
      </c>
      <c r="CI30" s="23">
        <v>1275</v>
      </c>
      <c r="CJ30" s="23">
        <v>1278</v>
      </c>
      <c r="CK30" s="23">
        <v>1278</v>
      </c>
      <c r="CL30" s="23">
        <v>1279</v>
      </c>
      <c r="CM30" s="23">
        <v>1280</v>
      </c>
      <c r="CN30" s="23">
        <v>1281</v>
      </c>
      <c r="CO30" s="23">
        <v>1282</v>
      </c>
      <c r="CP30" s="23">
        <v>1284</v>
      </c>
      <c r="CQ30" s="23">
        <v>1286</v>
      </c>
      <c r="CR30" s="23">
        <v>1286</v>
      </c>
      <c r="CS30" s="23">
        <v>1286</v>
      </c>
      <c r="CT30" s="23">
        <v>1286</v>
      </c>
      <c r="CU30" s="23">
        <v>1287</v>
      </c>
      <c r="CV30" s="23">
        <v>1287</v>
      </c>
      <c r="CW30" s="23">
        <v>1288</v>
      </c>
      <c r="CX30" s="23">
        <v>1288</v>
      </c>
      <c r="CY30" s="23">
        <v>1288</v>
      </c>
      <c r="CZ30" s="23">
        <v>1288</v>
      </c>
      <c r="DA30" s="23">
        <v>1288</v>
      </c>
      <c r="DB30" s="23">
        <v>1290</v>
      </c>
      <c r="DC30" s="23">
        <v>1290</v>
      </c>
      <c r="DD30" s="23">
        <v>1291</v>
      </c>
      <c r="DE30" s="23">
        <v>1291</v>
      </c>
      <c r="DF30" s="23">
        <v>1291</v>
      </c>
      <c r="DG30" s="23">
        <v>1291</v>
      </c>
      <c r="DJ30" s="181">
        <f t="shared" ca="1" si="0"/>
        <v>0</v>
      </c>
      <c r="DK30" s="25">
        <f t="shared" ca="1" si="1"/>
        <v>0</v>
      </c>
      <c r="DL30" s="325">
        <f t="shared" ca="1" si="8"/>
        <v>0</v>
      </c>
      <c r="DM30" s="329">
        <f t="shared" ca="1" si="2"/>
        <v>3</v>
      </c>
      <c r="DN30" s="25">
        <f t="shared" ca="1" si="3"/>
        <v>2.329192546583851E-3</v>
      </c>
      <c r="DO30" s="325">
        <f t="shared" ca="1" si="9"/>
        <v>0.9060816198323145</v>
      </c>
      <c r="DP30" s="332">
        <f t="shared" ca="1" si="4"/>
        <v>389.91712373450599</v>
      </c>
      <c r="DR30">
        <f t="shared" si="12"/>
        <v>1291</v>
      </c>
      <c r="DS30" s="419">
        <f t="shared" si="13"/>
        <v>389.9</v>
      </c>
      <c r="DT30" s="131">
        <f t="shared" ca="1" si="10"/>
        <v>0</v>
      </c>
      <c r="DV30" s="164" t="s">
        <v>25</v>
      </c>
      <c r="DW30">
        <v>836</v>
      </c>
      <c r="DX30" s="385">
        <v>227.9</v>
      </c>
      <c r="DY30" s="67">
        <f t="shared" si="7"/>
        <v>98</v>
      </c>
      <c r="EA30">
        <f>SUMIF('L4-LTLA'!$D:$D,$D30,'L4-LTLA'!$G:$G)</f>
        <v>331096</v>
      </c>
      <c r="EB30" s="27">
        <v>331096</v>
      </c>
      <c r="EC30" s="4">
        <f t="shared" si="11"/>
        <v>0</v>
      </c>
    </row>
    <row r="31" spans="1:133" x14ac:dyDescent="0.25">
      <c r="A31" s="67" t="str">
        <f ca="1">OFFSET(Polygon!A$1,MATCH($D31,Polygon!$C:$C,0)-1,0)</f>
        <v>{"type":"MultiPolygon","coordinates":[[[[0.1587,51.5122],[0.1583,51.512],[0.1525,51.5126],[0.1459,51.5143],[0.1455,51.5152],[0.1436,51.5151],[0.1402,51.5168],[0.1391,51.5176],[0.136,51.5185],[0.1333,51.519],[0.131,51.519],[0.1271,51.5194],[0.1224,51.519],[0.119,51.5181],[0.118,51.5175],[0.1135,51.5155],[0.109,51.5142],[0.1067,51.5139],[0.1045,51.5141],[0.0993,51.5148],[0.0956,51.517],[0.0953,51.5189],[0.0954,51.5206],[0.0928,51.5226],[0.0932,51.5246],[0.0921,51.5266],[0.0905,51.5261],[0.0888,51.5269],[0.0856,51.5261],[0.0831,51.5272],[0.0806,51.5279],[0.0781,51.5297],[0.0763,51.5299],[0.0755,51.532],[0.0739,51.5333],[0.0744,51.5338],[0.0726,51.5354],[0.0705,51.5388],[0.0695,51.5395],[0.0699,51.5409],[0.069,51.542],[0.0697,51.5441],[0.0718,51.5436],[0.0755,51.544],[0.0775,51.5446],[0.0782,51.5443],[0.0814,51.5451],[0.0817,51.5456],[0.0863,51.5475],[0.0905,51.548],[0.0922,51.5486],[0.0935,51.5458],[0.0975,51.5473],[0.0997,51.5484],[0.1042,51.5498],[0.1053,51.5503],[0.1084,51.5527],[0.1111,51.5525],[0.1147,51.5553],[0.1127,51.5565],[0.1133,51.5573],[0.1172,51.5569],[0.1189,51.5573],[0.1205,51.5585],[0.1175,51.5592],[0.1198,51.5625],[0.119,51.5631],[0.1247,51.5642],[0.1275,51.566],[0.1293,51.5665],[0.1297,51.5688],[0.1304,51.57],[0.1299,51.5715],[0.1316,51.5718],[0.1308,51.5734],[0.1294,51.574],[0.1292,51.5763],[0.1316,51.5771],[0.1308,51.5794],[0.1335,51.58],[0.1325,51.5813],[0.1278,51.5816],[0.1281,51.5829],[0.1264,51.5867],[0.131,51.5875],[0.1296,51.5901],[0.1376,51.5939],[0.1466,51.5994],[0.1482,51.599],[0.1477,51.5968],[0.1498,51.5971],[0.1511,51.5954],[0.1506,51.5913],[0.1512,51.5891],[0.1509,51.5838],[0.1484,51.5808],[0.1474,51.5808],[0.147,51.5757],[0.1482,51.5752],[0.148,51.5733],[0.149,51.5732],[0.1493,51.5703],[0.1498,51.5697],[0.1466,51.5694],[0.1474,51.5686],[0.1524,51.5675],[0.1556,51.5653],[0.1598,51.5631],[0.1607,51.5621],[0.1619,51.5616],[0.1663,51.5633],[0.1683,51.5635],[0.1712,51.5646],[0.1734,51.5651],[0.176,51.5647],[0.1781,51.5649],[0.1835,51.5646],[0.184,51.5639],[0.1826,51.5613],[0.1845,51.5602],[0.1848,51.5589],[0.1844,51.5576],[0.185,51.5568],[0.1868,51.5558],[0.1878,51.5542],[0.1902,51.5527],[0.1896,51.5515],[0.1875,51.5502],[0.1863,51.5479],[0.1817,51.5452],[0.1801,51.5438],[0.1792,51.5403],[0.1781,51.5396],[0.1765,51.5392],[0.1739,51.5376],[0.1726,51.5359],[0.1719,51.5343],[0.1708,51.5326],[0.1655,51.5285],[0.1645,51.5271],[0.1641,51.5257],[0.1629,51.5239],[0.1622,51.5213],[0.1597,51.5159],[0.1589,51.5138],[0.1587,51.5122]]],[[[0.0755,51.5298],[0.0755,51.5299],[0.0732,51.5294],[0.0717,51.533],[0.0689,51.5372],[0.0668,51.5399],[0.067,51.5422],[0.0683,51.5444],[0.0694,51.5441],[0.0686,51.5421],[0.0694,51.5403],[0.0693,51.5387],[0.0703,51.5386],[0.0721,51.5354],[0.0729,51.5345],[0.0729,51.5335],[0.0743,51.5324],[0.0754,51.5312],[0.0755,51.5298]]]]}</v>
      </c>
      <c r="B31" s="67" t="str">
        <f ca="1">OFFSET(Polygon!B$1,MATCH($D31,Polygon!$C:$C,0)-1,0)</f>
        <v>E09000002</v>
      </c>
      <c r="C31" t="s">
        <v>143</v>
      </c>
      <c r="D31" t="s">
        <v>0</v>
      </c>
      <c r="E31" s="27">
        <v>211998</v>
      </c>
      <c r="F31" s="23">
        <v>0</v>
      </c>
      <c r="G31" s="23">
        <v>1</v>
      </c>
      <c r="H31" s="23">
        <v>1</v>
      </c>
      <c r="I31" s="23">
        <v>3</v>
      </c>
      <c r="J31" s="23">
        <v>4</v>
      </c>
      <c r="K31" s="23">
        <v>5</v>
      </c>
      <c r="L31" s="23">
        <v>7</v>
      </c>
      <c r="M31" s="23">
        <v>10</v>
      </c>
      <c r="N31" s="23">
        <v>9</v>
      </c>
      <c r="O31" s="23">
        <v>14</v>
      </c>
      <c r="P31" s="23">
        <v>18</v>
      </c>
      <c r="Q31" s="23">
        <v>21</v>
      </c>
      <c r="R31" s="23">
        <v>30</v>
      </c>
      <c r="S31" s="23">
        <v>35</v>
      </c>
      <c r="T31" s="23">
        <v>42</v>
      </c>
      <c r="U31" s="23">
        <v>45</v>
      </c>
      <c r="V31" s="23">
        <v>53</v>
      </c>
      <c r="W31" s="23">
        <v>72</v>
      </c>
      <c r="X31" s="23">
        <v>82</v>
      </c>
      <c r="Y31" s="23">
        <v>93</v>
      </c>
      <c r="Z31" s="23">
        <v>100</v>
      </c>
      <c r="AA31" s="23">
        <v>115</v>
      </c>
      <c r="AB31" s="23">
        <v>125</v>
      </c>
      <c r="AC31" s="23">
        <v>130</v>
      </c>
      <c r="AD31" s="23">
        <v>141</v>
      </c>
      <c r="AE31" s="23">
        <v>178</v>
      </c>
      <c r="AF31" s="23">
        <v>183</v>
      </c>
      <c r="AG31" s="23">
        <v>209</v>
      </c>
      <c r="AH31" s="23">
        <v>211</v>
      </c>
      <c r="AI31" s="23">
        <v>222</v>
      </c>
      <c r="AJ31" s="23">
        <v>249</v>
      </c>
      <c r="AK31" s="23">
        <v>269</v>
      </c>
      <c r="AL31" s="23">
        <v>279</v>
      </c>
      <c r="AM31" s="23">
        <v>291</v>
      </c>
      <c r="AN31" s="23">
        <v>307</v>
      </c>
      <c r="AO31" s="23">
        <v>316</v>
      </c>
      <c r="AP31" s="23">
        <v>328</v>
      </c>
      <c r="AQ31" s="23">
        <v>347</v>
      </c>
      <c r="AR31" s="23">
        <v>355</v>
      </c>
      <c r="AS31" s="23">
        <v>371</v>
      </c>
      <c r="AT31" s="23">
        <v>383</v>
      </c>
      <c r="AU31" s="23">
        <v>393</v>
      </c>
      <c r="AV31" s="23">
        <v>398</v>
      </c>
      <c r="AW31" s="23">
        <v>408</v>
      </c>
      <c r="AX31" s="23">
        <v>418</v>
      </c>
      <c r="AY31" s="23">
        <v>428</v>
      </c>
      <c r="AZ31" s="23">
        <v>437</v>
      </c>
      <c r="BA31" s="23">
        <v>441</v>
      </c>
      <c r="BB31" s="23">
        <v>442</v>
      </c>
      <c r="BC31" s="23">
        <v>445</v>
      </c>
      <c r="BD31" s="23">
        <v>445</v>
      </c>
      <c r="BE31" s="23">
        <v>448</v>
      </c>
      <c r="BF31" s="23">
        <v>450</v>
      </c>
      <c r="BG31" s="23">
        <v>453</v>
      </c>
      <c r="BH31" s="23">
        <v>456</v>
      </c>
      <c r="BI31" s="23">
        <v>458</v>
      </c>
      <c r="BJ31" s="23">
        <v>461</v>
      </c>
      <c r="BK31" s="23">
        <v>462</v>
      </c>
      <c r="BL31" s="23">
        <v>465</v>
      </c>
      <c r="BM31" s="23">
        <v>466</v>
      </c>
      <c r="BN31" s="23">
        <v>469</v>
      </c>
      <c r="BO31" s="23">
        <v>473</v>
      </c>
      <c r="BP31" s="23">
        <v>476</v>
      </c>
      <c r="BQ31" s="23">
        <v>477</v>
      </c>
      <c r="BR31" s="23">
        <v>477</v>
      </c>
      <c r="BS31" s="23">
        <v>479</v>
      </c>
      <c r="BT31" s="23">
        <v>479</v>
      </c>
      <c r="BU31" s="23">
        <v>481</v>
      </c>
      <c r="BV31" s="23">
        <v>486</v>
      </c>
      <c r="BW31" s="23">
        <v>487</v>
      </c>
      <c r="BX31" s="23">
        <v>488</v>
      </c>
      <c r="BY31" s="23">
        <v>489</v>
      </c>
      <c r="BZ31" s="23">
        <v>490</v>
      </c>
      <c r="CA31" s="23">
        <v>492</v>
      </c>
      <c r="CB31" s="23">
        <v>494</v>
      </c>
      <c r="CC31" s="23">
        <v>495</v>
      </c>
      <c r="CD31" s="23">
        <v>496</v>
      </c>
      <c r="CE31" s="23">
        <v>496</v>
      </c>
      <c r="CF31" s="23">
        <v>496</v>
      </c>
      <c r="CG31" s="23">
        <v>496</v>
      </c>
      <c r="CH31" s="23">
        <v>496</v>
      </c>
      <c r="CI31" s="23">
        <v>498</v>
      </c>
      <c r="CJ31" s="23">
        <v>498</v>
      </c>
      <c r="CK31" s="23">
        <v>497</v>
      </c>
      <c r="CL31" s="23">
        <v>497</v>
      </c>
      <c r="CM31" s="23">
        <v>497</v>
      </c>
      <c r="CN31" s="23">
        <v>497</v>
      </c>
      <c r="CO31" s="23">
        <v>499</v>
      </c>
      <c r="CP31" s="23">
        <v>499</v>
      </c>
      <c r="CQ31" s="23">
        <v>500</v>
      </c>
      <c r="CR31" s="23">
        <v>501</v>
      </c>
      <c r="CS31" s="23">
        <v>501</v>
      </c>
      <c r="CT31" s="23">
        <v>501</v>
      </c>
      <c r="CU31" s="23">
        <v>501</v>
      </c>
      <c r="CV31" s="23">
        <v>501</v>
      </c>
      <c r="CW31" s="23">
        <v>501</v>
      </c>
      <c r="CX31" s="23">
        <v>502</v>
      </c>
      <c r="CY31" s="23">
        <v>503</v>
      </c>
      <c r="CZ31" s="23">
        <v>503</v>
      </c>
      <c r="DA31" s="23">
        <v>503</v>
      </c>
      <c r="DB31" s="23">
        <v>503</v>
      </c>
      <c r="DC31" s="23">
        <v>503</v>
      </c>
      <c r="DD31" s="23">
        <v>504</v>
      </c>
      <c r="DE31" s="23">
        <v>505</v>
      </c>
      <c r="DF31" s="23">
        <v>506</v>
      </c>
      <c r="DG31" s="23">
        <v>506</v>
      </c>
      <c r="DJ31" s="181">
        <f t="shared" ca="1" si="0"/>
        <v>0</v>
      </c>
      <c r="DK31" s="25">
        <f t="shared" ca="1" si="1"/>
        <v>0</v>
      </c>
      <c r="DL31" s="325">
        <f t="shared" ca="1" si="8"/>
        <v>0</v>
      </c>
      <c r="DM31" s="329">
        <f t="shared" ca="1" si="2"/>
        <v>3</v>
      </c>
      <c r="DN31" s="25">
        <f t="shared" ca="1" si="3"/>
        <v>5.9642147117296221E-3</v>
      </c>
      <c r="DO31" s="325">
        <f t="shared" ca="1" si="9"/>
        <v>1.4151076896951857</v>
      </c>
      <c r="DP31" s="332">
        <f t="shared" ca="1" si="4"/>
        <v>238.68149699525466</v>
      </c>
      <c r="DR31">
        <f t="shared" si="12"/>
        <v>506</v>
      </c>
      <c r="DS31" s="419">
        <f t="shared" si="13"/>
        <v>238.7</v>
      </c>
      <c r="DT31" s="131">
        <f t="shared" ca="1" si="10"/>
        <v>0</v>
      </c>
      <c r="DV31" s="164" t="s">
        <v>26</v>
      </c>
      <c r="DW31" s="4">
        <v>1521</v>
      </c>
      <c r="DX31" s="4">
        <v>394.7</v>
      </c>
      <c r="DY31" s="67">
        <f t="shared" si="7"/>
        <v>24</v>
      </c>
      <c r="EA31">
        <f>SUMIF('L4-LTLA'!$D:$D,$D31,'L4-LTLA'!$G:$G)</f>
        <v>211998</v>
      </c>
      <c r="EB31" s="27">
        <v>211998</v>
      </c>
      <c r="EC31" s="4">
        <f t="shared" si="11"/>
        <v>0</v>
      </c>
    </row>
    <row r="32" spans="1:133" x14ac:dyDescent="0.25">
      <c r="A32" s="67" t="str">
        <f ca="1">OFFSET(Polygon!A$1,MATCH($D32,Polygon!$C:$C,0)-1,0)</f>
        <v>{"type":"Polygon","coordinates":[[[0.2031,51.458],[0.2025,51.4562],[0.2038,51.456],[0.2033,51.4543],[0.2014,51.4539],[0.2002,51.4526],[0.1979,51.4518],[0.195,51.4519],[0.193,51.4517],[0.1917,51.4507],[0.191,51.4488],[0.1888,51.4491],[0.1874,51.4483],[0.1874,51.4469],[0.1843,51.4447],[0.1811,51.4442],[0.1809,51.4435],[0.1787,51.4435],[0.176,51.442],[0.174,51.4429],[0.1728,51.443],[0.1711,51.4416],[0.1691,51.4387],[0.1687,51.4375],[0.1667,51.4351],[0.1668,51.4319],[0.1662,51.4303],[0.1646,51.4291],[0.1635,51.4289],[0.1591,51.4302],[0.1558,51.4309],[0.1553,51.4291],[0.1537,51.4275],[0.1533,51.4256],[0.1535,51.4236],[0.1528,51.4217],[0.1511,51.4204],[0.1523,51.42],[0.1546,51.4185],[0.1541,51.4178],[0.151,51.4176],[0.1511,51.4149],[0.1491,51.4124],[0.1497,51.4117],[0.1537,51.4113],[0.1529,51.4087],[0.1516,51.4087],[0.1493,51.4091],[0.1489,51.4085],[0.1452,51.4096],[0.1389,51.4117],[0.1341,51.4139],[0.1298,51.4148],[0.1275,51.415],[0.1254,51.4148],[0.1218,51.4138],[0.1189,51.4133],[0.115,51.4131],[0.1125,51.4132],[0.1083,51.4139],[0.1032,51.4157],[0.1023,51.4164],[0.0984,51.4183],[0.0933,51.4212],[0.0901,51.4233],[0.0873,51.4256],[0.0837,51.4295],[0.0829,51.4301],[0.0804,51.4308],[0.0753,51.432],[0.0765,51.4349],[0.075,51.4359],[0.0765,51.4369],[0.0778,51.4364],[0.0809,51.4404],[0.0818,51.44],[0.0844,51.442],[0.0847,51.4426],[0.0874,51.4432],[0.0863,51.4453],[0.0873,51.4457],[0.088,51.4468],[0.0878,51.4487],[0.0868,51.4505],[0.0862,51.4547],[0.0857,51.4566],[0.0814,51.4578],[0.0786,51.4593],[0.0829,51.4598],[0.0822,51.4612],[0.0826,51.4639],[0.0822,51.4646],[0.0822,51.4664],[0.0832,51.4665],[0.0848,51.4687],[0.087,51.47],[0.089,51.4704],[0.0915,51.4722],[0.0942,51.4732],[0.0965,51.4732],[0.0982,51.4755],[0.1002,51.4752],[0.102,51.4745],[0.1034,51.4746],[0.1049,51.4755],[0.1062,51.475],[0.1082,51.4761],[0.109,51.4753],[0.112,51.4731],[0.114,51.4752],[0.115,51.4758],[0.1185,51.4789],[0.1207,51.4785],[0.1242,51.4768],[0.1221,51.4827],[0.1221,51.4856],[0.1215,51.4873],[0.1212,51.4913],[0.1208,51.5061],[0.1205,51.511],[0.1202,51.5114],[0.125,51.513],[0.1286,51.5133],[0.1323,51.5123],[0.1375,51.5102],[0.1447,51.5075],[0.1496,51.5059],[0.1499,51.5064],[0.153,51.5064],[0.1539,51.506],[0.1606,51.5054],[0.1644,51.5045],[0.1667,51.5033],[0.1711,51.4986],[0.172,51.4969],[0.1721,51.4922],[0.1726,51.4888],[0.1735,51.4873],[0.1745,51.4869],[0.176,51.4852],[0.1783,51.4833],[0.1813,51.4819],[0.1848,51.4808],[0.1908,51.4797],[0.1926,51.4798],[0.1937,51.4793],[0.1986,51.4797],[0.2031,51.4807],[0.2063,51.4807],[0.2066,51.4814],[0.2094,51.4818],[0.2117,51.4827],[0.2176,51.4805],[0.2159,51.4794],[0.2162,51.4775],[0.2157,51.4769],[0.2125,51.4762],[0.2113,51.4753],[0.2113,51.4732],[0.2081,51.4708],[0.2093,51.4696],[0.2106,51.4689],[0.211,51.4679],[0.21,51.4658],[0.2103,51.4632],[0.21,51.4623],[0.2074,51.4615],[0.2046,51.4601],[0.2028,51.4584],[0.2031,51.458]]]}</v>
      </c>
      <c r="B32" s="67" t="str">
        <f ca="1">OFFSET(Polygon!B$1,MATCH($D32,Polygon!$C:$C,0)-1,0)</f>
        <v>E09000004</v>
      </c>
      <c r="C32" t="s">
        <v>143</v>
      </c>
      <c r="D32" t="s">
        <v>4</v>
      </c>
      <c r="E32" s="27">
        <v>247258</v>
      </c>
      <c r="F32" s="23">
        <v>0</v>
      </c>
      <c r="G32" s="23">
        <v>0</v>
      </c>
      <c r="H32" s="23">
        <v>0</v>
      </c>
      <c r="I32" s="23">
        <v>0</v>
      </c>
      <c r="J32" s="23">
        <v>1</v>
      </c>
      <c r="K32" s="23">
        <v>5</v>
      </c>
      <c r="L32" s="23">
        <v>7</v>
      </c>
      <c r="M32" s="23">
        <v>8</v>
      </c>
      <c r="N32" s="23">
        <v>14</v>
      </c>
      <c r="O32" s="23">
        <v>17</v>
      </c>
      <c r="P32" s="23">
        <v>22</v>
      </c>
      <c r="Q32" s="23">
        <v>31</v>
      </c>
      <c r="R32" s="23">
        <v>37</v>
      </c>
      <c r="S32" s="23">
        <v>39</v>
      </c>
      <c r="T32" s="23">
        <v>43</v>
      </c>
      <c r="U32" s="23">
        <v>47</v>
      </c>
      <c r="V32" s="23">
        <v>59</v>
      </c>
      <c r="W32" s="23">
        <v>77</v>
      </c>
      <c r="X32" s="23">
        <v>85</v>
      </c>
      <c r="Y32" s="23">
        <v>102</v>
      </c>
      <c r="Z32" s="23">
        <v>119</v>
      </c>
      <c r="AA32" s="23">
        <v>130</v>
      </c>
      <c r="AB32" s="23">
        <v>137</v>
      </c>
      <c r="AC32" s="23">
        <v>147</v>
      </c>
      <c r="AD32" s="23">
        <v>190</v>
      </c>
      <c r="AE32" s="23">
        <v>217</v>
      </c>
      <c r="AF32" s="23">
        <v>221</v>
      </c>
      <c r="AG32" s="23">
        <v>242</v>
      </c>
      <c r="AH32" s="23">
        <v>250</v>
      </c>
      <c r="AI32" s="23">
        <v>274</v>
      </c>
      <c r="AJ32" s="23">
        <v>303</v>
      </c>
      <c r="AK32" s="23">
        <v>343</v>
      </c>
      <c r="AL32" s="23">
        <v>374</v>
      </c>
      <c r="AM32" s="23">
        <v>386</v>
      </c>
      <c r="AN32" s="23">
        <v>402</v>
      </c>
      <c r="AO32" s="23">
        <v>415</v>
      </c>
      <c r="AP32" s="23">
        <v>431</v>
      </c>
      <c r="AQ32" s="23">
        <v>446</v>
      </c>
      <c r="AR32" s="23">
        <v>462</v>
      </c>
      <c r="AS32" s="23">
        <v>480</v>
      </c>
      <c r="AT32" s="23">
        <v>491</v>
      </c>
      <c r="AU32" s="23">
        <v>501</v>
      </c>
      <c r="AV32" s="23">
        <v>513</v>
      </c>
      <c r="AW32" s="23">
        <v>541</v>
      </c>
      <c r="AX32" s="23">
        <v>549</v>
      </c>
      <c r="AY32" s="23">
        <v>560</v>
      </c>
      <c r="AZ32" s="23">
        <v>561</v>
      </c>
      <c r="BA32" s="23">
        <v>576</v>
      </c>
      <c r="BB32" s="23">
        <v>581</v>
      </c>
      <c r="BC32" s="23">
        <v>592</v>
      </c>
      <c r="BD32" s="23">
        <v>596</v>
      </c>
      <c r="BE32" s="23">
        <v>597</v>
      </c>
      <c r="BF32" s="23">
        <v>608</v>
      </c>
      <c r="BG32" s="23">
        <v>613</v>
      </c>
      <c r="BH32" s="23">
        <v>622</v>
      </c>
      <c r="BI32" s="23">
        <v>634</v>
      </c>
      <c r="BJ32" s="23">
        <v>638</v>
      </c>
      <c r="BK32" s="23">
        <v>641</v>
      </c>
      <c r="BL32" s="23">
        <v>646</v>
      </c>
      <c r="BM32" s="23">
        <v>653</v>
      </c>
      <c r="BN32" s="23">
        <v>661</v>
      </c>
      <c r="BO32" s="23">
        <v>664</v>
      </c>
      <c r="BP32" s="23">
        <v>666</v>
      </c>
      <c r="BQ32" s="23">
        <v>666</v>
      </c>
      <c r="BR32" s="23">
        <v>671</v>
      </c>
      <c r="BS32" s="23">
        <v>671</v>
      </c>
      <c r="BT32" s="23">
        <v>674</v>
      </c>
      <c r="BU32" s="23">
        <v>680</v>
      </c>
      <c r="BV32" s="23">
        <v>685</v>
      </c>
      <c r="BW32" s="23">
        <v>688</v>
      </c>
      <c r="BX32" s="23">
        <v>693</v>
      </c>
      <c r="BY32" s="23">
        <v>694</v>
      </c>
      <c r="BZ32" s="23">
        <v>695</v>
      </c>
      <c r="CA32" s="23">
        <v>701</v>
      </c>
      <c r="CB32" s="23">
        <v>702</v>
      </c>
      <c r="CC32" s="23">
        <v>704</v>
      </c>
      <c r="CD32" s="23">
        <v>706</v>
      </c>
      <c r="CE32" s="23">
        <v>712</v>
      </c>
      <c r="CF32" s="23">
        <v>713</v>
      </c>
      <c r="CG32" s="23">
        <v>714</v>
      </c>
      <c r="CH32" s="23">
        <v>714</v>
      </c>
      <c r="CI32" s="23">
        <v>716</v>
      </c>
      <c r="CJ32" s="23">
        <v>717</v>
      </c>
      <c r="CK32" s="23">
        <v>717</v>
      </c>
      <c r="CL32" s="23">
        <v>720</v>
      </c>
      <c r="CM32" s="23">
        <v>724</v>
      </c>
      <c r="CN32" s="23">
        <v>727</v>
      </c>
      <c r="CO32" s="23">
        <v>727</v>
      </c>
      <c r="CP32" s="23">
        <v>728</v>
      </c>
      <c r="CQ32" s="23">
        <v>729</v>
      </c>
      <c r="CR32" s="23">
        <v>728</v>
      </c>
      <c r="CS32" s="23">
        <v>728</v>
      </c>
      <c r="CT32" s="23">
        <v>730</v>
      </c>
      <c r="CU32" s="23">
        <v>732</v>
      </c>
      <c r="CV32" s="23">
        <v>732</v>
      </c>
      <c r="CW32" s="23">
        <v>732</v>
      </c>
      <c r="CX32" s="23">
        <v>734</v>
      </c>
      <c r="CY32" s="23">
        <v>734</v>
      </c>
      <c r="CZ32" s="23">
        <v>736</v>
      </c>
      <c r="DA32" s="23">
        <v>736</v>
      </c>
      <c r="DB32" s="23">
        <v>737</v>
      </c>
      <c r="DC32" s="23">
        <v>737</v>
      </c>
      <c r="DD32" s="23">
        <v>737</v>
      </c>
      <c r="DE32" s="23">
        <v>737</v>
      </c>
      <c r="DF32" s="23">
        <v>737</v>
      </c>
      <c r="DG32" s="23">
        <v>739</v>
      </c>
      <c r="DJ32" s="181">
        <f t="shared" ca="1" si="0"/>
        <v>2</v>
      </c>
      <c r="DK32" s="25">
        <f t="shared" ca="1" si="1"/>
        <v>2.7137042062415195E-3</v>
      </c>
      <c r="DL32" s="325">
        <f t="shared" ca="1" si="8"/>
        <v>0.80887170485889237</v>
      </c>
      <c r="DM32" s="329">
        <f t="shared" ca="1" si="2"/>
        <v>3</v>
      </c>
      <c r="DN32" s="25">
        <f t="shared" ca="1" si="3"/>
        <v>4.076086956521739E-3</v>
      </c>
      <c r="DO32" s="325">
        <f t="shared" ca="1" si="9"/>
        <v>1.2133075572883385</v>
      </c>
      <c r="DP32" s="332">
        <f t="shared" ca="1" si="4"/>
        <v>298.87809494536071</v>
      </c>
      <c r="DR32">
        <f t="shared" si="12"/>
        <v>739</v>
      </c>
      <c r="DS32" s="419">
        <f t="shared" si="13"/>
        <v>298.89999999999998</v>
      </c>
      <c r="DT32" s="131">
        <f t="shared" ca="1" si="10"/>
        <v>0</v>
      </c>
      <c r="DV32" s="164" t="s">
        <v>27</v>
      </c>
      <c r="DW32" s="4">
        <v>2278</v>
      </c>
      <c r="DX32" s="4">
        <v>456.6</v>
      </c>
      <c r="DY32" s="67">
        <f t="shared" si="7"/>
        <v>103</v>
      </c>
      <c r="EA32">
        <f>SUMIF('L4-LTLA'!$D:$D,$D32,'L4-LTLA'!$G:$G)</f>
        <v>247258</v>
      </c>
      <c r="EB32" s="27">
        <v>247258</v>
      </c>
      <c r="EC32" s="4">
        <f t="shared" si="11"/>
        <v>0</v>
      </c>
    </row>
    <row r="33" spans="1:133" x14ac:dyDescent="0.25">
      <c r="A33" s="67" t="str">
        <f ca="1">OFFSET(Polygon!A$1,MATCH($D33,Polygon!$C:$C,0)-1,0)</f>
        <v>{"type":"Polygon","coordinates":[[[0.313,51.5658],[0.3141,51.5627],[0.3151,51.5581],[0.3184,51.5568],[0.3189,51.5552],[0.322,51.5542],[0.3224,51.5527],[0.3251,51.5531],[0.3278,51.551],[0.328,51.5486],[0.3294,51.5466],[0.329,51.5458],[0.3314,51.5459],[0.3339,51.5425],[0.3333,51.5413],[0.334,51.5405],[0.3314,51.54],[0.3312,51.5408],[0.3215,51.5405],[0.3152,51.5399],[0.3105,51.5397],[0.3105,51.5393],[0.3007,51.5388],[0.3008,51.5381],[0.2972,51.5377],[0.2977,51.5353],[0.2898,51.5346],[0.2817,51.5339],[0.2763,51.5329],[0.2721,51.5332],[0.2697,51.5329],[0.2653,51.5321],[0.2655,51.5278],[0.2654,51.525],[0.2667,51.5245],[0.2666,51.523],[0.265,51.5229],[0.264,51.5212],[0.2637,51.5179],[0.2616,51.518],[0.2605,51.5183],[0.2594,51.5178],[0.2559,51.5177],[0.2538,51.5179],[0.2534,51.5207],[0.2526,51.5224],[0.2522,51.5251],[0.2515,51.526],[0.2514,51.5275],[0.2508,51.5288],[0.2489,51.5287],[0.2483,51.5276],[0.2464,51.5266],[0.247,51.5254],[0.2467,51.5243],[0.2458,51.5235],[0.2428,51.5244],[0.241,51.5226],[0.2407,51.5212],[0.2443,51.5205],[0.2449,51.519],[0.2439,51.5183],[0.2399,51.5194],[0.2371,51.5193],[0.2401,51.5149],[0.2411,51.5137],[0.2399,51.5131],[0.2405,51.5105],[0.2414,51.5104],[0.2419,51.508],[0.2398,51.5073],[0.2322,51.5066],[0.2289,51.5068],[0.2267,51.5066],[0.226,51.5058],[0.2287,51.501],[0.2299,51.4994],[0.2279,51.4989],[0.2254,51.4976],[0.2216,51.4978],[0.2196,51.4975],[0.217,51.4966],[0.2156,51.4966],[0.2141,51.496],[0.2128,51.4944],[0.2128,51.4933],[0.2121,51.4922],[0.2119,51.491],[0.2105,51.4902],[0.2072,51.4895],[0.205,51.4895],[0.201,51.4891],[0.1952,51.488],[0.1914,51.4881],[0.1891,51.4877],[0.1876,51.4884],[0.1848,51.4907],[0.1838,51.4923],[0.1832,51.4955],[0.1825,51.4966],[0.1832,51.4969],[0.1824,51.4995],[0.1802,51.5013],[0.1802,51.5022],[0.1787,51.5046],[0.1786,51.5053],[0.1763,51.5068],[0.1736,51.5082],[0.1719,51.5085],[0.1705,51.5091],[0.1653,51.5111],[0.1635,51.5119],[0.1608,51.5117],[0.1587,51.5122],[0.1589,51.5138],[0.1597,51.5159],[0.1622,51.5213],[0.1629,51.5239],[0.1641,51.5257],[0.1645,51.5271],[0.1655,51.5285],[0.1708,51.5326],[0.1719,51.5343],[0.1726,51.5359],[0.1739,51.5376],[0.1765,51.5392],[0.1781,51.5396],[0.1792,51.5403],[0.1801,51.5438],[0.1817,51.5452],[0.1863,51.5479],[0.1875,51.5502],[0.1896,51.5515],[0.1902,51.5527],[0.1878,51.5542],[0.1868,51.5558],[0.185,51.5568],[0.1844,51.5576],[0.1848,51.5589],[0.1845,51.5602],[0.1826,51.5613],[0.184,51.5639],[0.1835,51.5646],[0.1781,51.5649],[0.176,51.5647],[0.1734,51.5651],[0.1712,51.5646],[0.1683,51.5635],[0.1663,51.5633],[0.1619,51.5616],[0.1607,51.5621],[0.1598,51.5631],[0.1556,51.5653],[0.1524,51.5675],[0.1474,51.5686],[0.1466,51.5694],[0.1498,51.5697],[0.1493,51.5703],[0.149,51.5732],[0.148,51.5733],[0.1482,51.5752],[0.147,51.5757],[0.1474,51.5808],[0.1484,51.5808],[0.1509,51.5838],[0.1512,51.5891],[0.1506,51.5913],[0.1511,51.5954],[0.1498,51.5971],[0.1477,51.5968],[0.1482,51.599],[0.1495,51.6029],[0.1486,51.6044],[0.1485,51.6061],[0.1487,51.6087],[0.1479,51.6104],[0.1475,51.6123],[0.1455,51.6146],[0.1445,51.6167],[0.1382,51.6235],[0.1498,51.6232],[0.1552,51.6233],[0.1625,51.6226],[0.1655,51.6224],[0.1689,51.6214],[0.1753,51.6236],[0.1804,51.6245],[0.1806,51.6257],[0.1828,51.6257],[0.1859,51.6244],[0.186,51.6255],[0.1883,51.6254],[0.1888,51.6249],[0.1947,51.6257],[0.197,51.6256],[0.2003,51.6249],[0.2034,51.6251],[0.2067,51.6263],[0.2087,51.6267],[0.2122,51.627],[0.2175,51.6291],[0.222,51.6301],[0.2241,51.6317],[0.2272,51.6298],[0.2321,51.6272],[0.234,51.6259],[0.2394,51.6231],[0.2453,51.6206],[0.2503,51.6187],[0.2522,51.6178],[0.2553,51.6156],[0.2577,51.6142],[0.259,51.6123],[0.2628,51.6093],[0.2641,51.6089],[0.2643,51.6078],[0.2631,51.6073],[0.2614,51.6074],[0.2581,51.6065],[0.2581,51.6051],[0.2572,51.605],[0.2566,51.6036],[0.2542,51.6024],[0.254,51.6016],[0.2582,51.6009],[0.2622,51.6],[0.2653,51.5997],[0.2699,51.5996],[0.2704,51.5977],[0.2693,51.5953],[0.2703,51.5911],[0.2713,51.5897],[0.2712,51.5891],[0.2724,51.5874],[0.2736,51.587],[0.2753,51.5851],[0.2799,51.5809],[0.2825,51.5781],[0.285,51.5742],[0.2866,51.5736],[0.2871,51.5728],[0.2867,51.5717],[0.2886,51.5681],[0.2903,51.5643],[0.2945,51.5647],[0.313,51.5658]]]}</v>
      </c>
      <c r="B33" s="67" t="str">
        <f ca="1">OFFSET(Polygon!B$1,MATCH($D33,Polygon!$C:$C,0)-1,0)</f>
        <v>E09000016</v>
      </c>
      <c r="C33" s="31" t="s">
        <v>143</v>
      </c>
      <c r="D33" s="31" t="s">
        <v>48</v>
      </c>
      <c r="E33" s="44">
        <v>257810</v>
      </c>
      <c r="F33" s="32">
        <v>2</v>
      </c>
      <c r="G33" s="32">
        <v>2</v>
      </c>
      <c r="H33" s="32">
        <v>2</v>
      </c>
      <c r="I33" s="32">
        <v>2</v>
      </c>
      <c r="J33" s="32">
        <v>1</v>
      </c>
      <c r="K33" s="32">
        <v>2</v>
      </c>
      <c r="L33" s="32">
        <v>5</v>
      </c>
      <c r="M33" s="32">
        <v>5</v>
      </c>
      <c r="N33" s="32">
        <v>7</v>
      </c>
      <c r="O33" s="32">
        <v>7</v>
      </c>
      <c r="P33" s="32">
        <v>14</v>
      </c>
      <c r="Q33" s="32">
        <v>19</v>
      </c>
      <c r="R33" s="32">
        <v>30</v>
      </c>
      <c r="S33" s="32">
        <v>35</v>
      </c>
      <c r="T33" s="32">
        <v>39</v>
      </c>
      <c r="U33" s="32">
        <v>44</v>
      </c>
      <c r="V33" s="32">
        <v>47</v>
      </c>
      <c r="W33" s="32">
        <v>70</v>
      </c>
      <c r="X33" s="32">
        <v>82</v>
      </c>
      <c r="Y33" s="32">
        <v>101</v>
      </c>
      <c r="Z33" s="32">
        <v>105</v>
      </c>
      <c r="AA33" s="32">
        <v>118</v>
      </c>
      <c r="AB33" s="32">
        <v>127</v>
      </c>
      <c r="AC33" s="32">
        <v>133</v>
      </c>
      <c r="AD33" s="32">
        <v>142</v>
      </c>
      <c r="AE33" s="32">
        <v>183</v>
      </c>
      <c r="AF33" s="32">
        <v>194</v>
      </c>
      <c r="AG33" s="32">
        <v>232</v>
      </c>
      <c r="AH33" s="32">
        <v>248</v>
      </c>
      <c r="AI33" s="32">
        <v>273</v>
      </c>
      <c r="AJ33" s="32">
        <v>299</v>
      </c>
      <c r="AK33" s="32">
        <v>342</v>
      </c>
      <c r="AL33" s="32">
        <v>372</v>
      </c>
      <c r="AM33" s="32">
        <v>398</v>
      </c>
      <c r="AN33" s="32">
        <v>424</v>
      </c>
      <c r="AO33" s="32">
        <v>442</v>
      </c>
      <c r="AP33" s="32">
        <v>465</v>
      </c>
      <c r="AQ33" s="32">
        <v>491</v>
      </c>
      <c r="AR33" s="32">
        <v>505</v>
      </c>
      <c r="AS33" s="32">
        <v>524</v>
      </c>
      <c r="AT33" s="32">
        <v>538</v>
      </c>
      <c r="AU33" s="32">
        <v>552</v>
      </c>
      <c r="AV33" s="32">
        <v>555</v>
      </c>
      <c r="AW33" s="32">
        <v>569</v>
      </c>
      <c r="AX33" s="32">
        <v>574</v>
      </c>
      <c r="AY33" s="32">
        <v>587</v>
      </c>
      <c r="AZ33" s="32">
        <v>601</v>
      </c>
      <c r="BA33" s="32">
        <v>605</v>
      </c>
      <c r="BB33" s="32">
        <v>607</v>
      </c>
      <c r="BC33" s="32">
        <v>616</v>
      </c>
      <c r="BD33" s="32">
        <v>620</v>
      </c>
      <c r="BE33" s="32">
        <v>623</v>
      </c>
      <c r="BF33" s="32">
        <v>631</v>
      </c>
      <c r="BG33" s="32">
        <v>633</v>
      </c>
      <c r="BH33" s="32">
        <v>634</v>
      </c>
      <c r="BI33" s="32">
        <v>637</v>
      </c>
      <c r="BJ33" s="32">
        <v>654</v>
      </c>
      <c r="BK33" s="32">
        <v>659</v>
      </c>
      <c r="BL33" s="32">
        <v>662</v>
      </c>
      <c r="BM33" s="32">
        <v>670</v>
      </c>
      <c r="BN33" s="32">
        <v>671</v>
      </c>
      <c r="BO33" s="32">
        <v>675</v>
      </c>
      <c r="BP33" s="32">
        <v>677</v>
      </c>
      <c r="BQ33" s="32">
        <v>679</v>
      </c>
      <c r="BR33" s="32">
        <v>678</v>
      </c>
      <c r="BS33" s="32">
        <v>680</v>
      </c>
      <c r="BT33" s="32">
        <v>681</v>
      </c>
      <c r="BU33" s="32">
        <v>681</v>
      </c>
      <c r="BV33" s="32">
        <v>683</v>
      </c>
      <c r="BW33" s="32">
        <v>686</v>
      </c>
      <c r="BX33" s="32">
        <v>690</v>
      </c>
      <c r="BY33" s="32">
        <v>690</v>
      </c>
      <c r="BZ33" s="32">
        <v>693</v>
      </c>
      <c r="CA33" s="32">
        <v>694</v>
      </c>
      <c r="CB33" s="32">
        <v>698</v>
      </c>
      <c r="CC33" s="32">
        <v>703</v>
      </c>
      <c r="CD33" s="32">
        <v>705</v>
      </c>
      <c r="CE33" s="32">
        <v>705</v>
      </c>
      <c r="CF33" s="32">
        <v>706</v>
      </c>
      <c r="CG33" s="32">
        <v>706</v>
      </c>
      <c r="CH33" s="32">
        <v>707</v>
      </c>
      <c r="CI33" s="32">
        <v>709</v>
      </c>
      <c r="CJ33" s="32">
        <v>710</v>
      </c>
      <c r="CK33" s="32">
        <v>711</v>
      </c>
      <c r="CL33" s="32">
        <v>711</v>
      </c>
      <c r="CM33" s="32">
        <v>711</v>
      </c>
      <c r="CN33" s="32">
        <v>712</v>
      </c>
      <c r="CO33" s="32">
        <v>713</v>
      </c>
      <c r="CP33" s="32">
        <v>713</v>
      </c>
      <c r="CQ33" s="32">
        <v>717</v>
      </c>
      <c r="CR33" s="32">
        <v>716</v>
      </c>
      <c r="CS33" s="32">
        <v>717</v>
      </c>
      <c r="CT33" s="32">
        <v>719</v>
      </c>
      <c r="CU33" s="32">
        <v>719</v>
      </c>
      <c r="CV33" s="32">
        <v>719</v>
      </c>
      <c r="CW33" s="32">
        <v>720</v>
      </c>
      <c r="CX33" s="32">
        <v>723</v>
      </c>
      <c r="CY33" s="32">
        <v>722</v>
      </c>
      <c r="CZ33" s="32">
        <v>723</v>
      </c>
      <c r="DA33" s="32">
        <v>723</v>
      </c>
      <c r="DB33" s="32">
        <v>723</v>
      </c>
      <c r="DC33" s="32">
        <v>723</v>
      </c>
      <c r="DD33" s="32">
        <v>724</v>
      </c>
      <c r="DE33" s="32">
        <v>724</v>
      </c>
      <c r="DF33" s="32">
        <v>724</v>
      </c>
      <c r="DG33" s="32">
        <v>724</v>
      </c>
      <c r="DH33" s="31"/>
      <c r="DI33" s="31"/>
      <c r="DJ33" s="347">
        <f t="shared" ca="1" si="0"/>
        <v>0</v>
      </c>
      <c r="DK33" s="33">
        <f t="shared" ca="1" si="1"/>
        <v>0</v>
      </c>
      <c r="DL33" s="326">
        <f t="shared" ca="1" si="8"/>
        <v>0</v>
      </c>
      <c r="DM33" s="330">
        <f t="shared" ca="1" si="2"/>
        <v>1</v>
      </c>
      <c r="DN33" s="33">
        <f t="shared" ca="1" si="3"/>
        <v>1.3831258644536654E-3</v>
      </c>
      <c r="DO33" s="326">
        <f t="shared" ca="1" si="9"/>
        <v>0.38788254916411313</v>
      </c>
      <c r="DP33" s="333">
        <f t="shared" ca="1" si="4"/>
        <v>280.82696559481786</v>
      </c>
      <c r="DR33">
        <f t="shared" si="12"/>
        <v>724</v>
      </c>
      <c r="DS33" s="419">
        <f t="shared" si="13"/>
        <v>280.8</v>
      </c>
      <c r="DT33" s="131">
        <f t="shared" ca="1" si="10"/>
        <v>0</v>
      </c>
      <c r="DV33" s="164" t="s">
        <v>28</v>
      </c>
      <c r="DW33">
        <v>408</v>
      </c>
      <c r="DX33" s="385">
        <v>382.9</v>
      </c>
      <c r="DY33" s="67">
        <f t="shared" si="7"/>
        <v>117</v>
      </c>
      <c r="EA33">
        <f>SUMIF('L4-LTLA'!$D:$D,$D33,'L4-LTLA'!$G:$G)</f>
        <v>257810</v>
      </c>
      <c r="EB33" s="44">
        <v>257810</v>
      </c>
      <c r="EC33" s="4">
        <f t="shared" si="11"/>
        <v>0</v>
      </c>
    </row>
    <row r="34" spans="1:133" x14ac:dyDescent="0.25">
      <c r="A34" s="67" t="str">
        <f ca="1">OFFSET(Polygon!A$1,MATCH($D34,Polygon!$C:$C,0)-1,0)</f>
        <v>{"type":"MultiPolygon","coordinates":[[[[0.4593,51.4555],[0.4606,51.4561],[0.4618,51.4547],[0.4656,51.4543],[0.4676,51.4543],[0.4684,51.4526],[0.4688,51.4512],[0.4725,51.4487],[0.4759,51.4467],[0.4782,51.4465],[0.4805,51.4455],[0.484,51.4448],[0.4877,51.4427],[0.4879,51.4404],[0.4908,51.4389],[0.4903,51.438],[0.4863,51.436],[0.4888,51.4349],[0.4889,51.4335],[0.4883,51.4305],[0.4894,51.43],[0.4891,51.4289],[0.4896,51.4259],[0.4912,51.4248],[0.4901,51.4232],[0.4897,51.4216],[0.4885,51.4194],[0.4888,51.4191],[0.4892,51.4153],[0.4883,51.4142],[0.4837,51.4127],[0.4819,51.4143],[0.4809,51.4148],[0.4751,51.4129],[0.4756,51.4092],[0.4776,51.4072],[0.4746,51.4062],[0.4717,51.4046],[0.4682,51.4032],[0.4694,51.3997],[0.4679,51.3995],[0.4677,51.3983],[0.4618,51.3985],[0.4567,51.3986],[0.4518,51.3983],[0.454,51.3969],[0.4567,51.3943],[0.4533,51.3914],[0.4523,51.3915],[0.4479,51.3904],[0.4471,51.389],[0.4415,51.389],[0.4344,51.3889],[0.4311,51.388],[0.4311,51.3864],[0.4302,51.3837],[0.4277,51.3806],[0.426,51.378],[0.4246,51.3764],[0.4209,51.3761],[0.4198,51.3757],[0.4192,51.3746],[0.4179,51.3733],[0.4184,51.3726],[0.4163,51.3698],[0.4147,51.3668],[0.4125,51.364],[0.4091,51.3615],[0.4072,51.3598],[0.4047,51.3565],[0.4035,51.3565],[0.4029,51.3558],[0.4009,51.3522],[0.4012,51.3506],[0.3996,51.348],[0.3979,51.3467],[0.3973,51.3458],[0.3998,51.3445],[0.4039,51.3449],[0.4059,51.3458],[0.4071,51.3467],[0.4066,51.3477],[0.4087,51.3478],[0.411,51.3482],[0.4137,51.3481],[0.4166,51.3475],[0.4187,51.3479],[0.4202,51.3474],[0.4236,51.347],[0.4255,51.3471],[0.4275,51.3467],[0.4308,51.3452],[0.4358,51.3441],[0.4386,51.3433],[0.4444,51.3421],[0.4494,51.341],[0.4535,51.3406],[0.4555,51.3378],[0.4571,51.3363],[0.4567,51.3352],[0.4519,51.3342],[0.4505,51.3332],[0.4502,51.3308],[0.4503,51.3299],[0.4515,51.3289],[0.4526,51.3285],[0.4557,51.3286],[0.4575,51.3303],[0.4589,51.3297],[0.4566,51.3287],[0.4554,51.3275],[0.4557,51.3263],[0.4567,51.3256],[0.4581,51.3254],[0.4599,51.3257],[0.4596,51.324],[0.4576,51.3224],[0.4562,51.3186],[0.456,51.3168],[0.4577,51.3169],[0.4579,51.3163],[0.4574,51.3149],[0.458,51.3136],[0.4589,51.3166],[0.457,51.3182],[0.4577,51.3207],[0.4591,51.3206],[0.4585,51.322],[0.4606,51.3233],[0.4607,51.326],[0.4591,51.3264],[0.4571,51.3263],[0.4564,51.3267],[0.4568,51.3278],[0.4595,51.329],[0.4604,51.3303],[0.4599,51.331],[0.4578,51.3312],[0.4566,51.3307],[0.4551,51.3293],[0.4528,51.3294],[0.4515,51.33],[0.4514,51.3331],[0.457,51.3345],[0.4579,51.3351],[0.4577,51.3369],[0.4562,51.3386],[0.4547,51.3409],[0.4532,51.3422],[0.4532,51.3454],[0.4524,51.3464],[0.4498,51.3477],[0.4497,51.3483],[0.4542,51.349],[0.4558,51.3496],[0.4571,51.3507],[0.4576,51.3522],[0.4563,51.3543],[0.4559,51.3557],[0.4543,51.357],[0.4514,51.3584],[0.4506,51.3601],[0.4503,51.3645],[0.4506,51.3652],[0.4524,51.3665],[0.4569,51.3681],[0.4576,51.3676],[0.4609,51.3666],[0.4615,51.3662],[0.4667,51.3642],[0.4704,51.3622],[0.4727,51.3618],[0.4757,51.3602],[0.476,51.3606],[0.4791,51.3584],[0.48,51.3574],[0.4819,51.3576],[0.4876,51.356],[0.4891,51.3551],[0.4894,51.3544],[0.4914,51.354],[0.4939,51.3527],[0.4969,51.3532],[0.5019,51.3545],[0.5031,51.3546],[0.5031,51.3531],[0.502,51.3517],[0.502,51.351],[0.5031,51.3493],[0.5022,51.3488],[0.5037,51.3466],[0.5058,51.3429],[0.5075,51.3433],[0.5111,51.3409],[0.5141,51.3411],[0.5165,51.3397],[0.5193,51.3399],[0.5203,51.3382],[0.5217,51.3375],[0.5222,51.3365],[0.5237,51.3359],[0.5245,51.3351],[0.5259,51.3347],[0.5307,51.3366],[0.5329,51.3372],[0.5387,51.3326],[0.5387,51.3317],[0.5401,51.3303],[0.544,51.3279],[0.5451,51.3284],[0.5458,51.3295],[0.5491,51.331],[0.5505,51.3313],[0.5535,51.3315],[0.5546,51.332],[0.5544,51.3336],[0.5554,51.3351],[0.5569,51.3365],[0.5622,51.3386],[0.5634,51.3387],[0.5656,51.3378],[0.569,51.3372],[0.5704,51.3367],[0.5719,51.3356],[0.5734,51.3369],[0.5754,51.3376],[0.5777,51.3364],[0.58,51.336],[0.5811,51.3352],[0.5834,51.3347],[0.5859,51.3347],[0.5864,51.3351],[0.5943,51.3332],[0.5968,51.3333],[0.5968,51.3327],[0.5999,51.3325],[0.6014,51.3333],[0.6019,51.3344],[0.6038,51.3363],[0.608,51.3346],[0.6109,51.3365],[0.612,51.3379],[0.6112,51.3391],[0.6136,51.3411],[0.6137,51.3414],[0.6165,51.3457],[0.6179,51.3473],[0.6181,51.3486],[0.619,51.3494],[0.6209,51.3498],[0.6221,51.3497],[0.6235,51.3516],[0.624,51.3531],[0.6251,51.3548],[0.6285,51.3594],[0.6293,51.3592],[0.6349,51.3664],[0.6311,51.3677],[0.6267,51.3687],[0.6262,51.3683],[0.6233,51.3692],[0.6258,51.3714],[0.6257,51.3735],[0.6269,51.3747],[0.6281,51.3784],[0.6301,51.3807],[0.6314,51.381],[0.6318,51.3824],[0.6347,51.3826],[0.6358,51.383],[0.6383,51.3866],[0.6398,51.3866],[0.6409,51.3877],[0.6411,51.3886],[0.6397,51.3895],[0.64,51.3903],[0.6417,51.3915],[0.6413,51.3936],[0.6399,51.3949],[0.643,51.3958],[0.6444,51.3966],[0.648,51.3976],[0.6489,51.3969],[0.6514,51.3961],[0.6537,51.3943],[0.6542,51.3929],[0.6561,51.3924],[0.6574,51.3927],[0.659,51.3899],[0.6589,51.3891],[0.6605,51.3881],[0.6615,51.387],[0.6612,51.3846],[0.6603,51.384],[0.6627,51.3837],[0.6638,51.384],[0.6649,51.3827],[0.6665,51.3826],[0.6668,51.3815],[0.6663,51.3798],[0.6666,51.379],[0.6693,51.3784],[0.6716,51.3774],[0.6716,51.3763],[0.6748,51.3758],[0.6766,51.3785],[0.6778,51.3796],[0.6806,51.3797],[0.6831,51.3823],[0.6828,51.3855],[0.6841,51.389],[0.686,51.3904],[0.6868,51.3917],[0.6918,51.3921],[0.6959,51.393],[0.6983,51.3941],[0.7,51.3934],[0.7032,51.3925],[0.7022,51.391],[0.7001,51.3901],[0.6988,51.3899],[0.6993,51.3883],[0.698,51.3868],[0.6965,51.3861],[0.696,51.3852],[0.6948,51.385],[0.6947,51.3831],[0.6934,51.3821],[0.6944,51.3813],[0.6954,51.3798],[0.6974,51.3808],[0.6997,51.3808],[0.7011,51.3818],[0.7018,51.3815],[0.7034,51.3821],[0.7093,51.383],[0.7095,51.3838],[0.7115,51.3836],[0.7141,51.3842],[0.7155,51.3865],[0.7168,51.388],[0.7192,51.3882],[0.719,51.3891],[0.7167,51.3903],[0.7121,51.3914],[0.7114,51.3918],[0.7094,51.3938],[0.7071,51.3948],[0.7034,51.3951],[0.7019,51.3956],[0.701,51.398],[0.7019,51.3978],[0.7033,51.3984],[0.7026,51.399],[0.7003,51.3988],[0.6973,51.4034],[0.6974,51.4038],[0.6959,51.4073],[0.6973,51.4089],[0.6986,51.4096],[0.7002,51.4096],[0.6988,51.4111],[0.6994,51.4114],[0.6982,51.4126],[0.6981,51.4141],[0.6973,51.4167],[0.6962,51.4188],[0.6977,51.4202],[0.6972,51.4205],[0.6997,51.4214],[0.7047,51.42],[0.7074,51.42],[0.708,51.4198],[0.7102,51.4203],[0.7124,51.4202],[0.7142,51.4207],[0.7171,51.4207],[0.7193,51.4211],[0.7204,51.4218],[0.7231,51.422],[0.7249,51.4229],[0.7281,51.4236],[0.7294,51.4209],[0.7263,51.4212],[0.7262,51.4205],[0.7287,51.4202],[0.7308,51.4193],[0.7312,51.418],[0.7323,51.4162],[0.7322,51.415],[0.7309,51.4148],[0.7295,51.4158],[0.7262,51.4171],[0.7237,51.4174],[0.7202,51.4169],[0.7182,51.4154],[0.717,51.4134],[0.7163,51.4131],[0.7192,51.4107],[0.7199,51.4096],[0.721,51.4087],[0.7232,51.4059],[0.7243,51.4032],[0.7263,51.3993],[0.7299,51.3972],[0.7333,51.396],[0.735,51.3957],[0.7359,51.3943],[0.7374,51.395],[0.7366,51.3957],[0.7384,51.396],[0.7412,51.3951],[0.7443,51.3935],[0.7514,51.3879],[0.7549,51.3863],[0.7604,51.3851],[0.7627,51.3845],[0.7638,51.382],[0.7629,51.379],[0.7616,51.3779],[0.7625,51.3772],[0.7617,51.3749],[0.7608,51.3736],[0.7607,51.372],[0.76,51.3717],[0.7594,51.3703],[0.7613,51.3698],[0.7635,51.3671],[0.7638,51.3647],[0.7648,51.3634],[0.7636,51.3623],[0.7588,51.362],[0.7577,51.361],[0.7572,51.3571],[0.7556,51.3557],[0.7567,51.3555],[0.7554,51.3534],[0.7515,51.3507],[0.7481,51.3504],[0.7442,51.3494],[0.7426,51.3483],[0.7434,51.347],[0.7415,51.3459],[0.7401,51.3469],[0.7393,51.3466],[0.7424,51.3452],[0.7441,51.3469],[0.7438,51.3484],[0.745,51.349],[0.7484,51.35],[0.749,51.3495],[0.7507,51.35],[0.7524,51.3495],[0.7545,51.3505],[0.7576,51.3546],[0.7583,51.3561],[0.7591,51.3594],[0.76,51.3606],[0.7647,51.3611],[0.766,51.3623],[0.7697,51.3625],[0.7741,51.3615],[0.7783,51.3617],[0.7817,51.3609],[0.7874,51.3606],[0.7934,51.3605],[0.7956,51.3603],[0.8038,51.3601],[0.8082,51.3598],[0.8116,51.3591],[0.8143,51.3583],[0.8147,51.3569],[0.8132,51.3551],[0.8106,51.3535],[0.8097,51.3526],[0.8101,51.3509],[0.8128,51.35],[0.814,51.3493],[0.814,51.348],[0.8109,51.3473],[0.8121,51.3465],[0.8139,51.347],[0.8148,51.3476],[0.8151,51.3494],[0.8137,51.3505],[0.8116,51.3514],[0.8115,51.3525],[0.8135,51.3534],[0.8156,51.3548],[0.8171,51.3564],[0.8193,51.3562],[0.8219,51.3555],[0.8223,51.3547],[0.8241,51.3549],[0.8281,51.3547],[0.8285,51.3544],[0.8318,51.3541],[0.8333,51.3544],[0.8367,51.3542],[0.8375,51.3538],[0.8432,51.3544],[0.8484,51.3544],[0.8516,51.3543],[0.8559,51.3554],[0.8596,51.3558],[0.8608,51.3563],[0.8627,51.3563],[0.8655,51.356],[0.8719,51.3544],[0.8752,51.354],[0.8772,51.3533],[0.8815,51.3505],[0.8825,51.3496],[0.8859,51.348],[0.8872,51.3469],[0.8895,51.3465],[0.8929,51.3451],[0.8967,51.3447],[0.896,51.3438],[0.8941,51.343],[0.8934,51.3419],[0.8944,51.3411],[0.8943,51.3396],[0.8938,51.3371],[0.8926,51.3352],[0.8908,51.3341],[0.8848,51.333],[0.8835,51.3318],[0.8822,51.3314],[0.8822,51.3298],[0.886,51.3328],[0.889,51.3332],[0.8914,51.3338],[0.8926,51.3344],[0.8945,51.3364],[0.8965,51.3351],[0.8988,51.334],[0.9025,51.3354],[0.9038,51.3355],[0.9097,51.3349],[0.9113,51.3336],[0.9118,51.3318],[0.9153,51.3292],[0.9154,51.3278],[0.9143,51.3267],[0.9119,51.327],[0.9108,51.3267],[0.9086,51.3249],[0.9026,51.3226],[0.9031,51.3225],[0.9093,51.3246],[0.9096,51.3255],[0.9118,51.3266],[0.9135,51.3263],[0.9148,51.3264],[0.9159,51.3274],[0.916,51.3288],[0.9155,51.3299],[0.913,51.3322],[0.9111,51.3349],[0.9091,51.3357],[0.9065,51.336],[0.9044,51.3366],[0.9026,51.3365],[0.8991,51.335],[0.8981,51.3352],[0.8957,51.3366],[0.8959,51.3405],[0.8969,51.3415],[0.8996,51.3418],[0.904,51.3429],[0.9079,51.3434],[0.9107,51.3439],[0.9141,51.3436],[0.9169,51.3444],[0.9169,51.3452],[0.9179,51.3456],[0.9206,51.3458],[0.924,51.3454],[0.9259,51.3449],[0.9354,51.3468],[0.9381,51.3469],[0.9437,51.3463],[0.949,51.3456],[0.952,51.3458],[0.9574,51.345],[0.9608,51.3452],[0.9652,51.3459],[0.9665,51.3464],[0.97,51.3464],[0.9753,51.3462],[0.9785,51.3466],[0.9823,51.3467],[0.9872,51.3467],[0.992,51.347],[0.9983,51.3476],[1.0015,51.3482],[1.0056,51.3491],[1.0083,51.35],[1.0125,51.3524],[1.0146,51.3547],[1.0163,51.3558],[1.0178,51.3574],[1.0197,51.359],[1.0208,51.3593],[1.0233,51.3618],[1.0255,51.3632],[1.0258,51.3646],[1.0301,51.3644],[1.0326,51.3654],[1.0351,51.3657],[1.0391,51.3657],[1.0436,51.3655],[1.053,51.3656],[1.0598,51.3658],[1.0647,51.3667],[1.0662,51.3674],[1.0674,51.3691],[1.0698,51.3691],[1.0789,51.3685],[1.0823,51.3681],[1.0911,51.3682],[1.0945,51.3685],[1.0971,51.3693],[1.0986,51.3705],[1.0989,51.3726],[1.1078,51.3722],[1.1139,51.372],[1.1183,51.3721],[1.1216,51.3724],[1.1261,51.3731],[1.1288,51.3733],[1.1308,51.3731],[1.1389,51.373],[1.1462,51.373],[1.1612,51.3741],[1.1708,51.375],[1.1752,51.3758],[1.1784,51.3769],[1.1821,51.3774],[1.1912,51.378],[1.1964,51.3789],[1.199,51.3796],[1.2025,51.3799],[1.2071,51.3799],[1.2094,51.3801],[1.2142,51.3801],[1.2273,51.3791],[1.2332,51.379],[1.2374,51.3786],[1.2432,51.3779],[1.2505,51.3769],[1.2549,51.3768],[1.2659,51.3779],[1.2677,51.3777],[1.2721,51.3776],[1.2766,51.3777],[1.2803,51.3782],[1.2858,51.3804],[1.2864,51.3816],[1.2896,51.3827],[1.2941,51.3824],[1.2968,51.3826],[1.299,51.3832],[1.3016,51.3821],[1.3039,51.3816],[1.309,51.3813],[1.3115,51.3816],[1.3134,51.3806],[1.3157,51.3806],[1.3161,51.3816],[1.3181,51.382],[1.3207,51.382],[1.3247,51.3824],[1.3284,51.382],[1.3324,51.3829],[1.3335,51.3838],[1.3333,51.3857],[1.335,51.3864],[1.3375,51.3858],[1.3387,51.3853],[1.3419,51.3847],[1.3457,51.3853],[1.3462,51.3859],[1.3488,51.3859],[1.3509,51.3871],[1.3532,51.3872],[1.3574,51.3859],[1.3636,51.3858],[1.3665,51.3862],[1.3676,51.3868],[1.3704,51.3869],[1.3754,51.3875],[1.3791,51.3881],[1.3796,51.3895],[1.3812,51.3904],[1.3821,51.3917],[1.3844,51.3926],[1.3898,51.3928],[1.3942,51.3926],[1.3954,51.3923],[1.3996,51.3924],[1.4054,51.3923],[1.4073,51.3931],[1.4087,51.3923],[1.4102,51.392],[1.4119,51.3921],[1.4143,51.3919],[1.4185,51.3916],[1.4202,51.3917],[1.423,51.3925],[1.4249,51.3938],[1.4269,51.3932],[1.4289,51.3919],[1.4347,51.3893],[1.4376,51.3882],[1.4421,51.3871],[1.4411,51.386],[1.441,51.3849],[1.4423,51.3839],[1.4452,51.3827],[1.4456,51.3807],[1.4474,51.3789],[1.4489,51.3782],[1.4497,51.3772],[1.4495,51.3746],[1.4483,51.3722],[1.4487,51.3707],[1.4483,51.3694],[1.4458,51.3677],[1.4453,51.3662],[1.4455,51.3646],[1.4453,51.363],[1.4458,51.3616],[1.4459,51.3595],[1.4434,51.3581],[1.4437,51.3562],[1.4429,51.3556],[1.4436,51.3543],[1.4424,51.3518],[1.4423,51.35],[1.441,51.3487],[1.4397,51.3485],[1.4389,51.3462],[1.4374,51.3447],[1.4365,51.3428],[1.4321,51.3376],[1.4293,51.3359],[1.4262,51.3335],[1.4258,51.3319],[1.4244,51.3305],[1.4235,51.3313],[1.4209,51.3309],[1.4181,51.3291],[1.4184,51.3285],[1.4146,51.3275],[1.4142,51.3251],[1.4154,51.3239],[1.4112,51.324],[1.4092,51.3269],[1.4063,51.3264],[1.4011,51.3261],[1.3988,51.3261],[1.3917,51.3267],[1.3913,51.327],[1.3867,51.3274],[1.3831,51.3287],[1.3792,51.3297],[1.3769,51.3296],[1.3743,51.3276],[1.3741,51.3265],[1.3719,51.3259],[1.3696,51.3264],[1.3668,51.325],[1.3658,51.3249],[1.3656,51.3239],[1.3616,51.3196],[1.3613,51.3177],[1.3617,51.3161],[1.3631,51.3139],[1.3624,51.3133],[1.3588,51.3122],[1.3545,51.3092],[1.3526,51.3072],[1.3484,51.3019],[1.3457,51.3024],[1.3429,51.2967],[1.3401,51.2937],[1.3381,51.2927],[1.3369,51.2928],[1.3354,51.2935],[1.3346,51.2934],[1.3337,51.2926],[1.331,51.2905],[1.3296,51.2882],[1.3281,51.2869],[1.3283,51.286],[1.3297,51.2847],[1.3314,51.2838],[1.3307,51.2821],[1.3322,51.2808],[1.3341,51.2807],[1.3357,51.282],[1.3367,51.2817],[1.3397,51.28],[1.3397,51.2793],[1.3386,51.2779],[1.3418,51.2759],[1.3453,51.2753],[1.3474,51.2742],[1.3494,51.2743],[1.352,51.2752],[1.3516,51.2767],[1.3527,51.2776],[1.3561,51.2775],[1.3569,51.2784],[1.3563,51.2791],[1.3536,51.2806],[1.3515,51.2804],[1.351,51.2809],[1.3515,51.2826],[1.3526,51.2839],[1.3521,51.2849],[1.3507,51.2853],[1.3501,51.2861],[1.3498,51.288],[1.3511,51.2886],[1.353,51.2876],[1.354,51.2878],[1.3549,51.289],[1.3539,51.2898],[1.3514,51.2902],[1.3476,51.2924],[1.347,51.293],[1.3485,51.295],[1.3488,51.2962],[1.351,51.2972],[1.3524,51.2969],[1.3541,51.2961],[1.3554,51.296],[1.3561,51.2972],[1.3552,51.2988],[1.3541,51.2993],[1.3504,51.2993],[1.3494,51.3001],[1.3491,51.3013],[1.3511,51.3035],[1.3531,51.3064],[1.3562,51.3093],[1.3593,51.3113],[1.3612,51.3121],[1.3655,51.3127],[1.3673,51.3135],[1.3698,51.3124],[1.3707,51.3117],[1.372,51.3097],[1.3732,51.3066],[1.3748,51.2999],[1.3757,51.295],[1.3767,51.2916],[1.3769,51.2893],[1.3774,51.2872],[1.38,51.2817],[1.3816,51.2786],[1.3862,51.2717],[1.3884,51.2679],[1.3904,51.2639],[1.3923,51.2595],[1.3939,51.2565],[1.3961,51.2519],[1.3989,51.2473],[1.4016,51.2411],[1.4033,51.2368],[1.4045,51.2321],[1.405,51.2291],[1.4049,51.2243],[1.4051,51.2217],[1.4051,51.218],[1.4041,51.2127],[1.4042,51.21],[1.4049,51.2047],[1.4049,51.2001],[1.4058,51.1875],[1.4053,51.1839],[1.4048,51.1812],[1.4051,51.1796],[1.4046,51.1762],[1.4047,51.174],[1.4039,51.1713],[1.402,51.1681],[1.4021,51.1669],[1.3992,51.1622],[1.3963,51.1586],[1.3955,51.1582],[1.3928,51.1548],[1.391,51.154],[1.3888,51.1524],[1.3857,51.1507],[1.3841,51.1492],[1.3842,51.1477],[1.3825,51.1453],[1.3824,51.1445],[1.3796,51.1428],[1.3763,51.1405],[1.3744,51.14],[1.3699,51.138],[1.3647,51.1361],[1.3618,51.1356],[1.3592,51.1347],[1.356,51.1345],[1.3551,51.1339],[1.3509,51.1335],[1.3475,51.1329],[1.3442,51.1317],[1.3425,51.1307],[1.3434,51.1218],[1.3431,51.122],[1.3426,51.1269],[1.3394,51.1268],[1.3376,51.1272],[1.3367,51.127],[1.3359,51.1259],[1.3344,51.1266],[1.3335,51.1263],[1.3343,51.1253],[1.3333,51.1247],[1.3288,51.1232],[1.3266,51.1256],[1.3228,51.125],[1.3199,51.1244],[1.3165,51.123],[1.3149,51.1216],[1.313,51.1192],[1.3176,51.1171],[1.3164,51.1158],[1.3143,51.1163],[1.3125,51.1178],[1.3126,51.1189],[1.3109,51.1192],[1.3101,51.1168],[1.3147,51.1157],[1.3136,51.1147],[1.317,51.113],[1.3191,51.112],[1.324,51.1119],[1.324,51.1116],[1.318,51.1115],[1.3147,51.1127],[1.3127,51.1144],[1.3118,51.1142],[1.3029,51.1134],[1.2991,51.1128],[1.2969,51.1122],[1.2957,51.1113],[1.2948,51.1098],[1.2937,51.1094],[1.2899,51.109],[1.289,51.1087],[1.2811,51.1078],[1.2819,51.1062],[1.2816,51.1058],[1.2677,51.1017],[1.2623,51.1017],[1.2616,51.1027],[1.253,51.1015],[1.2513,51.1009],[1.2499,51.0998],[1.2488,51.0999],[1.2471,51.1009],[1.2406,51.1005],[1.2356,51.1005],[1.2263,51.0996],[1.2259,51.0992],[1.2213,51.0981],[1.2201,51.098],[1.2156,51.0972],[1.2133,51.0961],[1.2089,51.0938],[1.2069,51.0934],[1.2018,51.0894],[1.2012,51.088],[1.2011,51.085],[1.2006,51.0841],[1.1975,51.0829],[1.1947,51.0827],[1.1916,51.0821],[1.1898,51.0808],[1.1866,51.0801],[1.1855,51.0794],[1.1863,51.0785],[1.1899,51.0791],[1.1899,51.0774],[1.1879,51.0769],[1.1825,51.0761],[1.1781,51.076],[1.1746,51.0751],[1.1741,51.0747],[1.1716,51.0745],[1.1704,51.0733],[1.1681,51.0735],[1.1637,51.0732],[1.1624,51.0729],[1.1584,51.0732],[1.1506,51.0732],[1.1435,51.0728],[1.1331,51.0719],[1.1254,51.0713],[1.1251,51.071],[1.1146,51.0702],[1.1078,51.0694],[1.101,51.0685],[1.0954,51.0676],[1.0936,51.067],[1.0889,51.0664],[1.0851,51.0657],[1.0748,51.0633],[1.0692,51.0618],[1.0614,51.0595],[1.0568,51.058],[1.0479,51.0545],[1.0412,51.0514],[1.0387,51.0502],[1.0376,51.0489],[1.0259,51.0421],[1.0206,51.0392],[1.0188,51.038],[1.0154,51.036],[1.0091,51.0329],[1.006,51.0312],[0.9973,51.0251],[0.9924,51.021],[0.9866,51.0156],[0.9836,51.0124],[0.9802,51.0072],[0.9783,51.005],[0.9759,51.0007],[0.9742,50.9969],[0.9726,50.9926],[0.9706,50.9861],[0.9687,50.9807],[0.9677,50.9786],[0.9664,50.9747],[0.9656,50.9731],[0.965,50.9708],[0.9641,50.9688],[0.964,50.9615],[0.9653,50.9552],[0.9663,50.9518],[0.9713,50.9388],[0.9737,50.9336],[0.9779,50.9263],[0.9787,50.9236],[0.9806,50.9194],[0.9812,50.9174],[0.9809,50.9149],[0.9803,50.9138],[0.9775,50.9125],[0.9737,50.9113],[0.9714,50.911],[0.9612,50.9109],[0.955,50.9111],[0.9496,50.9113],[0.9429,50.9118],[0.9332,50.9127],[0.927,50.9135],[0.9195,50.9146],[0.8986,50.9171],[0.8929,50.9179],[0.8806,50.9198],[0.8749,50.9206],[0.8547,50.9237],[0.8651,50.9293],[0.8662,50.9315],[0.8679,50.9333],[0.8655,50.9344],[0.8635,50.9357],[0.8596,50.9397],[0.8609,50.9418],[0.8591,50.9464],[0.8561,50.9527],[0.8557,50.9531],[0.8525,50.9516],[0.849,50.9513],[0.848,50.9517],[0.8456,50.952],[0.8469,50.9536],[0.8463,50.955],[0.8445,50.9565],[0.8442,50.9574],[0.8414,50.9576],[0.8397,50.9561],[0.841,50.9546],[0.8388,50.9541],[0.8387,50.9524],[0.8368,50.9504],[0.8356,50.9497],[0.8345,50.9499],[0.8326,50.9489],[0.8298,50.9457],[0.8277,50.9458],[0.8265,50.9453],[0.825,50.9455],[0.8229,50.9448],[0.8214,50.9457],[0.8187,50.9454],[0.8193,50.9444],[0.8186,50.9432],[0.8167,50.9423],[0.8127,50.9423],[0.8135,50.9477],[0.8129,50.9493],[0.8045,50.9558],[0.796,50.9643],[0.7895,50.971],[0.7895,50.9714],[0.7856,50.9751],[0.7843,50.9772],[0.7829,50.9774],[0.7807,50.9768],[0.7769,50.9765],[0.7771,50.9775],[0.7784,50.9784],[0.7778,50.9795],[0.7787,50.9798],[0.7817,50.9829],[0.7789,50.9824],[0.777,50.9849],[0.781,50.9865],[0.7792,50.9881],[0.7788,50.9906],[0.7781,50.9911],[0.7728,50.9927],[0.7574,50.9954],[0.7513,50.9972],[0.7494,50.9975],[0.7481,50.9984],[0.7456,50.999],[0.7413,51.0006],[0.7378,51.0008],[0.7314,51],[0.7313,51.0004],[0.7254,50.9992],[0.724,50.9991],[0.7211,50.9995],[0.7155,50.999],[0.7112,50.9985],[0.7085,50.9978],[0.7058,50.9951],[0.7048,50.9948],[0.7019,50.9961],[0.7013,50.9972],[0.6992,50.9985],[0.6894,50.9993],[0.6822,51.0006],[0.6815,51.0013],[0.6791,51.0022],[0.6767,51.0034],[0.6753,51.0045],[0.6728,51.0083],[0.6712,51.01],[0.671,51.0113],[0.6668,51.0144],[0.665,51.016],[0.6613,51.0178],[0.658,51.0173],[0.6563,51.0151],[0.6546,51.0147],[0.6526,51.0151],[0.6496,51.0152],[0.6467,51.0168],[0.6457,51.0162],[0.6457,51.0152],[0.6439,51.0146],[0.6393,51.012],[0.6371,51.0119],[0.636,51.0122],[0.6335,51.0141],[0.6318,51.0162],[0.6304,51.0174],[0.6292,51.0178],[0.6273,51.0178],[0.6257,51.0172],[0.6246,51.0161],[0.6222,51.0157],[0.6208,51.0161],[0.6187,51.0153],[0.616,51.015],[0.6153,51.0138],[0.6143,51.0131],[0.6114,51.012],[0.6093,51.0124],[0.6035,51.0118],[0.6026,51.0106],[0.6013,51.0098],[0.597,51.0089],[0.594,51.01],[0.5922,51.0099],[0.5873,51.0087],[0.5867,51.0084],[0.5855,51.006],[0.5821,51.0053],[0.5795,51.0044],[0.5776,51.0046],[0.5755,51.0052],[0.5728,51.0043],[0.572,51.0035],[0.5682,51.0039],[0.5668,51.0043],[0.5655,51.0054],[0.5648,51.0067],[0.5633,51.0075],[0.5615,51.0078],[0.5587,51.0072],[0.5573,51.0078],[0.5545,51.0083],[0.5529,51.0081],[0.5507,51.0085],[0.5494,51.0091],[0.5478,51.0091],[0.545,51.0104],[0.5422,51.0109],[0.5413,51.0115],[0.5412,51.0133],[0.5407,51.0144],[0.541,51.0169],[0.5397,51.0181],[0.5386,51.0207],[0.5364,51.0219],[0.5343,51.022],[0.5313,51.0215],[0.5274,51.0217],[0.526,51.0228],[0.5228,51.0232],[0.5196,51.0225],[0.5146,51.0228],[0.5136,51.0235],[0.511,51.0235],[0.5084,51.0241],[0.5077,51.0255],[0.5045,51.028],[0.5021,51.0281],[0.4978,51.0296],[0.4961,51.0306],[0.4926,51.0311],[0.4897,51.0306],[0.4853,51.0309],[0.4827,51.0306],[0.4815,51.0298],[0.4791,51.0292],[0.4731,51.0305],[0.471,51.0312],[0.4696,51.0324],[0.4673,51.033],[0.4664,51.0343],[0.4673,51.0388],[0.4682,51.0405],[0.4675,51.0415],[0.466,51.0426],[0.4667,51.0432],[0.4692,51.0445],[0.471,51.0456],[0.4718,51.0467],[0.4714,51.0491],[0.4684,51.0505],[0.4664,51.0508],[0.4635,51.0526],[0.4623,51.0549],[0.4583,51.0551],[0.4565,51.0555],[0.4532,51.057],[0.4517,51.0564],[0.4495,51.0567],[0.448,51.0566],[0.4477,51.0575],[0.4466,51.0581],[0.4443,51.0583],[0.4408,51.0579],[0.4398,51.0591],[0.4383,51.0597],[0.4345,51.0608],[0.4325,51.0611],[0.4309,51.0621],[0.4285,51.0625],[0.4282,51.0631],[0.4182,51.0626],[0.4162,51.0639],[0.4162,51.0653],[0.4178,51.0679],[0.4163,51.0674],[0.4159,51.0666],[0.4141,51.0655],[0.4113,51.0659],[0.4111,51.0671],[0.4092,51.0682],[0.4089,51.0691],[0.4066,51.0689],[0.4056,51.0696],[0.4024,51.0705],[0.4009,51.0712],[0.4006,51.0727],[0.4054,51.0754],[0.4055,51.0772],[0.405,51.0779],[0.4066,51.0797],[0.4026,51.0819],[0.4002,51.0824],[0.3976,51.0836],[0.3958,51.083],[0.3937,51.0832],[0.3908,51.0813],[0.3902,51.0816],[0.3905,51.0832],[0.3892,51.0844],[0.3916,51.0858],[0.3906,51.0861],[0.3874,51.0855],[0.3867,51.0861],[0.3843,51.086],[0.3827,51.0869],[0.3833,51.0876],[0.3811,51.0882],[0.3801,51.088],[0.375,51.0878],[0.373,51.0883],[0.372,51.0869],[0.3703,51.0878],[0.3668,51.0884],[0.3647,51.0882],[0.3607,51.0852],[0.3577,51.0838],[0.3567,51.0831],[0.3508,51.0841],[0.3523,51.0866],[0.3521,51.0882],[0.3528,51.0905],[0.3537,51.0916],[0.3539,51.0946],[0.3533,51.0958],[0.3523,51.0962],[0.3516,51.0975],[0.3506,51.0977],[0.3507,51.099],[0.3538,51.0996],[0.3546,51.1006],[0.3563,51.1012],[0.3581,51.1036],[0.3584,51.1048],[0.3566,51.1049],[0.3523,51.1044],[0.3499,51.105],[0.3451,51.1051],[0.3441,51.1048],[0.3415,51.1054],[0.3398,51.1052],[0.3353,51.1053],[0.3342,51.1065],[0.3318,51.1083],[0.3305,51.11],[0.3292,51.1102],[0.3284,51.1108],[0.3267,51.111],[0.3248,51.1119],[0.3254,51.1134],[0.3251,51.1145],[0.3266,51.1147],[0.3283,51.1156],[0.3279,51.1164],[0.3299,51.1177],[0.327,51.122],[0.3252,51.1229],[0.3232,51.1227],[0.3195,51.1217],[0.3172,51.1216],[0.3158,51.1212],[0.3151,51.1204],[0.3132,51.1201],[0.3117,51.1194],[0.3076,51.12],[0.3034,51.1193],[0.3005,51.1184],[0.2989,51.1182],[0.2938,51.1189],[0.2897,51.1188],[0.2869,51.118],[0.2847,51.1176],[0.2821,51.118],[0.2796,51.1179],[0.279,51.119],[0.2759,51.1204],[0.2739,51.1201],[0.2721,51.1188],[0.2744,51.1179],[0.2789,51.1147],[0.2756,51.1124],[0.2665,51.115],[0.265,51.1137],[0.2626,51.1143],[0.2593,51.1141],[0.2594,51.1137],[0.2556,51.1139],[0.2519,51.1147],[0.2512,51.1142],[0.2489,51.1149],[0.2483,51.1156],[0.247,51.1149],[0.2445,51.1149],[0.2433,51.1153],[0.2425,51.1162],[0.243,51.117],[0.2277,51.1238],[0.2274,51.1242],[0.2254,51.1244],[0.2243,51.1227],[0.2207,51.1214],[0.2195,51.1206],[0.2177,51.1204],[0.2171,51.1212],[0.2145,51.1213],[0.2118,51.1207],[0.209,51.1205],[0.2081,51.1196],[0.2069,51.1192],[0.2043,51.1191],[0.2035,51.1183],[0.1997,51.117],[0.1982,51.1169],[0.1963,51.1179],[0.1943,51.1169],[0.1932,51.1172],[0.1915,51.1168],[0.1853,51.1168],[0.1846,51.1163],[0.1817,51.1158],[0.1792,51.1156],[0.1781,51.1162],[0.1749,51.1155],[0.1741,51.1158],[0.1718,51.1154],[0.1689,51.1163],[0.1666,51.1166],[0.164,51.1162],[0.1623,51.1169],[0.1592,51.1175],[0.1583,51.119],[0.1559,51.12],[0.1543,51.122],[0.1522,51.1225],[0.1517,51.1235],[0.151,51.1276],[0.1521,51.1281],[0.1512,51.1296],[0.1509,51.1312],[0.1519,51.1329],[0.1512,51.1345],[0.1529,51.1355],[0.1538,51.1368],[0.1569,51.1374],[0.1585,51.1374],[0.1598,51.1389],[0.1614,51.1393],[0.1615,51.1404],[0.1601,51.1409],[0.158,51.141],[0.1572,51.1407],[0.1549,51.142],[0.1523,51.1428],[0.1492,51.143],[0.1486,51.1428],[0.1457,51.1432],[0.1445,51.144],[0.1429,51.1445],[0.1396,51.1467],[0.1367,51.1467],[0.1288,51.1472],[0.1265,51.147],[0.1251,51.1472],[0.1216,51.147],[0.1179,51.1465],[0.1152,51.1459],[0.1142,51.1452],[0.1097,51.1443],[0.1086,51.1447],[0.1055,51.1441],[0.1033,51.1426],[0.1003,51.1426],[0.0959,51.1423],[0.093,51.1415],[0.0907,51.1412],[0.0876,51.1412],[0.0849,51.1419],[0.0811,51.1411],[0.0794,51.1402],[0.0782,51.1399],[0.0705,51.1397],[0.0698,51.1402],[0.0642,51.1409],[0.0624,51.1418],[0.0587,51.1408],[0.0584,51.1414],[0.0558,51.1425],[0.0527,51.1422],[0.05,51.1427],[0.0499,51.1439],[0.052,51.1452],[0.053,51.1475],[0.0542,51.1482],[0.0548,51.1496],[0.0547,51.1504],[0.0524,51.1507],[0.0513,51.1515],[0.0508,51.1535],[0.0514,51.1544],[0.0512,51.1556],[0.0515,51.1572],[0.049,51.1588],[0.0474,51.1615],[0.0486,51.1644],[0.0469,51.1649],[0.0464,51.1662],[0.047,51.1671],[0.0462,51.1692],[0.0465,51.1715],[0.0462,51.1726],[0.0468,51.1736],[0.0486,51.1749],[0.0487,51.1756],[0.0505,51.1763],[0.0518,51.1778],[0.0517,51.1787],[0.0526,51.1804],[0.0523,51.1812],[0.0502,51.1825],[0.0495,51.1839],[0.0497,51.1847],[0.0473,51.1857],[0.0468,51.1876],[0.0451,51.1886],[0.0473,51.19],[0.0476,51.1912],[0.0462,51.1921],[0.0442,51.1922],[0.0427,51.193],[0.0425,51.1941],[0.0414,51.1958],[0.0404,51.1967],[0.0407,51.1976],[0.0384,51.1987],[0.0383,51.1996],[0.0391,51.2009],[0.0373,51.203],[0.0358,51.2041],[0.0367,51.2052],[0.0373,51.207],[0.0364,51.2081],[0.0354,51.2085],[0.0343,51.2097],[0.0335,51.2112],[0.0341,51.2117],[0.0347,51.2135],[0.0336,51.2143],[0.0363,51.2166],[0.0411,51.2166],[0.0414,51.2182],[0.0431,51.2202],[0.0429,51.2218],[0.0424,51.2223],[0.0425,51.2241],[0.0437,51.2256],[0.0423,51.2273],[0.0441,51.2312],[0.0461,51.2333],[0.0482,51.234],[0.0521,51.2359],[0.0539,51.2381],[0.0536,51.2394],[0.0551,51.2403],[0.0563,51.2433],[0.0574,51.2442],[0.0582,51.2478],[0.057,51.2514],[0.055,51.2525],[0.0538,51.2542],[0.0542,51.2566],[0.0536,51.2573],[0.0528,51.2598],[0.0527,51.2611],[0.0519,51.2627],[0.0504,51.2643],[0.0497,51.2657],[0.0496,51.268],[0.048,51.2701],[0.0463,51.2737],[0.046,51.2757],[0.0454,51.2764],[0.0453,51.278],[0.0463,51.2796],[0.0469,51.2814],[0.0475,51.2841],[0.0482,51.2855],[0.0467,51.2886],[0.0448,51.2907],[0.0426,51.292],[0.0424,51.2927],[0.0447,51.2931],[0.0457,51.294],[0.0482,51.2937],[0.0504,51.294],[0.0544,51.2921],[0.056,51.2924],[0.0585,51.2894],[0.0624,51.2899],[0.0643,51.2899],[0.0727,51.2915],[0.0786,51.2918],[0.0804,51.2917],[0.0833,51.2923],[0.0857,51.2931],[0.0871,51.2945],[0.0892,51.2961],[0.0912,51.2968],[0.0895,51.2977],[0.0862,51.3004],[0.086,51.3016],[0.0851,51.3029],[0.0828,51.3056],[0.0848,51.306],[0.0841,51.3081],[0.0846,51.3083],[0.0836,51.3107],[0.0849,51.3122],[0.0855,51.3147],[0.085,51.316],[0.0868,51.3172],[0.0878,51.3183],[0.0927,51.3198],[0.0962,51.3213],[0.1001,51.3241],[0.1008,51.3256],[0.1032,51.326],[0.1047,51.3273],[0.1072,51.3275],[0.1097,51.3267],[0.1101,51.328],[0.1142,51.3274],[0.1157,51.3295],[0.1173,51.3295],[0.1181,51.3308],[0.1202,51.3321],[0.1216,51.3338],[0.12,51.3347],[0.1183,51.3384],[0.119,51.3387],[0.1184,51.34],[0.1173,51.3398],[0.1167,51.3413],[0.1172,51.3432],[0.1186,51.3442],[0.1213,51.3444],[0.1251,51.3459],[0.1304,51.3454],[0.1318,51.3455],[0.1345,51.3449],[0.1369,51.3442],[0.1363,51.3456],[0.1382,51.3467],[0.1395,51.3485],[0.1413,51.3495],[0.141,51.3501],[0.1426,51.3507],[0.1428,51.3525],[0.1436,51.353],[0.144,51.3549],[0.1451,51.3558],[0.1459,51.3582],[0.1448,51.3584],[0.1453,51.3601],[0.1445,51.3608],[0.145,51.3629],[0.1483,51.3664],[0.1472,51.367],[0.1486,51.3679],[0.1494,51.3692],[0.1516,51.3683],[0.152,51.3697],[0.1501,51.3702],[0.1512,51.3722],[0.1496,51.3736],[0.1525,51.3763],[0.1532,51.378],[0.1509,51.3791],[0.1511,51.3799],[0.1496,51.3801],[0.1503,51.3811],[0.1504,51.3834],[0.1498,51.3837],[0.1502,51.3864],[0.1489,51.3876],[0.1486,51.3887],[0.1498,51.3909],[0.1475,51.3922],[0.1477,51.3928],[0.1582,51.3922],[0.1624,51.3925],[0.1599,51.3946],[0.159,51.3958],[0.1577,51.3981],[0.1578,51.3992],[0.1565,51.4024],[0.1543,51.4049],[0.1527,51.4061],[0.1509,51.4067],[0.1489,51.4085],[0.1493,51.4091],[0.1516,51.4087],[0.1529,51.4087],[0.1537,51.4113],[0.1497,51.4117],[0.1491,51.4124],[0.1511,51.4149],[0.151,51.4176],[0.1541,51.4178],[0.1546,51.4185],[0.1523,51.42],[0.1511,51.4204],[0.1528,51.4217],[0.1535,51.4236],[0.1533,51.4256],[0.1537,51.4275],[0.1553,51.4291],[0.1558,51.4309],[0.1591,51.4302],[0.1635,51.4289],[0.1646,51.4291],[0.1662,51.4303],[0.1668,51.4319],[0.1667,51.4351],[0.1687,51.4375],[0.1691,51.4387],[0.1711,51.4416],[0.1728,51.443],[0.174,51.4429],[0.176,51.442],[0.1787,51.4435],[0.1809,51.4435],[0.1811,51.4442],[0.1843,51.4447],[0.1874,51.4469],[0.1874,51.4483],[0.1888,51.4491],[0.191,51.4488],[0.1917,51.4507],[0.193,51.4517],[0.195,51.4519],[0.1979,51.4518],[0.2002,51.4526],[0.2014,51.4539],[0.2033,51.4543],[0.2038,51.456],[0.2025,51.4562],[0.2031,51.458],[0.2035,51.4589],[0.2078,51.4614],[0.2104,51.4621],[0.2108,51.4591],[0.2113,51.4592],[0.211,51.463],[0.2107,51.4653],[0.2119,51.468],[0.2112,51.4694],[0.2094,51.4706],[0.2093,51.4712],[0.2122,51.4729],[0.212,51.4748],[0.2126,51.4755],[0.2163,51.4763],[0.2174,51.4779],[0.2173,51.4796],[0.2201,51.4795],[0.2223,51.4785],[0.2274,51.4759],[0.2289,51.4757],[0.2341,51.4727],[0.2381,51.47],[0.2399,51.4693],[0.2396,51.4686],[0.241,51.468],[0.2421,51.4681],[0.2496,51.4648],[0.2498,51.4639],[0.2541,51.4622],[0.2559,51.4622],[0.2609,51.4608],[0.2626,51.4591],[0.2645,51.4578],[0.2664,51.4569],[0.2668,51.4563],[0.2687,51.4555],[0.2751,51.4536],[0.2792,51.4535],[0.2815,51.4539],[0.2847,51.4536],[0.2913,51.4547],[0.2945,51.4561],[0.2975,51.4577],[0.2999,51.458],[0.3003,51.4594],[0.3021,51.4611],[0.3036,51.4612],[0.3038,51.4618],[0.3064,51.4636],[0.307,51.4646],[0.3088,51.4648],[0.3094,51.4666],[0.3113,51.4669],[0.3142,51.4659],[0.3167,51.464],[0.318,51.4618],[0.319,51.4609],[0.3205,51.4576],[0.3219,51.4562],[0.3252,51.4534],[0.3285,51.4508],[0.3297,51.4503],[0.3339,51.4494],[0.3388,51.4478],[0.3485,51.4464],[0.3501,51.4458],[0.3559,51.4456],[0.3574,51.4458],[0.3687,51.4453],[0.3714,51.4449],[0.3744,51.4448],[0.3806,51.4441],[0.3815,51.4437],[0.3829,51.4439],[0.3878,51.4436],[0.3893,51.4432],[0.3954,51.4434],[0.4016,51.4431],[0.4046,51.4434],[0.4086,51.4434],[0.4144,51.4439],[0.4221,51.4455],[0.4263,51.4462],[0.4303,51.4471],[0.4342,51.4475],[0.4374,51.4473],[0.4401,51.4482],[0.4405,51.4488],[0.4444,51.4506],[0.4464,51.4523],[0.4476,51.4529],[0.449,51.4515],[0.4538,51.4528],[0.4544,51.4538],[0.4575,51.4541],[0.4595,51.455],[0.4593,51.4555]]],[[[0.7495,51.446],[0.7551,51.4444],[0.7584,51.4439],[0.7632,51.4419],[0.7674,51.4413],[0.7694,51.4408],[0.7701,51.4411],[0.7726,51.4404],[0.7762,51.4403],[0.7787,51.4407],[0.7811,51.4404],[0.7829,51.4406],[0.7851,51.4403],[0.7874,51.4403],[0.7909,51.4395],[0.7929,51.4387],[0.8109,51.4299],[0.8136,51.4286],[0.8164,51.4276],[0.8245,51.4256],[0.826,51.4254],[0.8301,51.4258],[0.832,51.4255],[0.8334,51.4257],[0.8347,51.4254],[0.8371,51.4253],[0.8401,51.4247],[0.8433,51.4246],[0.8438,51.4243],[0.8471,51.4241],[0.8487,51.4237],[0.8514,51.4237],[0.8582,51.4227],[0.8617,51.4224],[0.8658,51.4215],[0.869,51.421],[0.8738,51.4215],[0.8804,51.4216],[0.8854,51.4211],[0.891,51.4196],[0.893,51.4189],[0.8966,51.4182],[0.9029,51.416],[0.9043,51.4147],[0.9045,51.413],[0.9118,51.4062],[0.9145,51.4045],[0.9183,51.402],[0.9205,51.4008],[0.9248,51.3988],[0.9314,51.3946],[0.9356,51.3915],[0.9381,51.3898],[0.9392,51.3874],[0.941,51.3856],[0.9421,51.384],[0.9435,51.3824],[0.945,51.3798],[0.9483,51.3765],[0.951,51.3735],[0.9507,51.3726],[0.9483,51.3705],[0.946,51.3693],[0.9453,51.3682],[0.9433,51.3675],[0.9426,51.3702],[0.9406,51.3707],[0.9392,51.3701],[0.9379,51.3703],[0.9365,51.3694],[0.9334,51.3682],[0.9305,51.3663],[0.9292,51.3661],[0.9268,51.365],[0.9277,51.3646],[0.9259,51.3634],[0.9263,51.3624],[0.9213,51.3598],[0.92,51.3606],[0.9163,51.3582],[0.9152,51.3581],[0.9123,51.3568],[0.9086,51.3556],[0.8984,51.3544],[0.8947,51.3545],[0.8916,51.3551],[0.8896,51.3552],[0.8836,51.3569],[0.8804,51.3581],[0.8795,51.3594],[0.8781,5</v>
      </c>
      <c r="B34" s="67" t="str">
        <f ca="1">OFFSET(Polygon!B$1,MATCH($D34,Polygon!$C:$C,0)-1,0)</f>
        <v>E10000016</v>
      </c>
      <c r="C34" s="29" t="s">
        <v>144</v>
      </c>
      <c r="D34" s="29" t="s">
        <v>56</v>
      </c>
      <c r="E34" s="42">
        <v>1568623</v>
      </c>
      <c r="F34" s="30">
        <v>4</v>
      </c>
      <c r="G34" s="30">
        <v>5</v>
      </c>
      <c r="H34" s="30">
        <v>5</v>
      </c>
      <c r="I34" s="30">
        <v>9</v>
      </c>
      <c r="J34" s="30">
        <v>11</v>
      </c>
      <c r="K34" s="30">
        <v>11</v>
      </c>
      <c r="L34" s="30">
        <v>11</v>
      </c>
      <c r="M34" s="30">
        <v>12</v>
      </c>
      <c r="N34" s="30">
        <v>18</v>
      </c>
      <c r="O34" s="30">
        <v>21</v>
      </c>
      <c r="P34" s="30">
        <v>25</v>
      </c>
      <c r="Q34" s="30">
        <v>32</v>
      </c>
      <c r="R34" s="30">
        <v>45</v>
      </c>
      <c r="S34" s="30">
        <v>48</v>
      </c>
      <c r="T34" s="30">
        <v>64</v>
      </c>
      <c r="U34" s="30">
        <v>72</v>
      </c>
      <c r="V34" s="30">
        <v>96</v>
      </c>
      <c r="W34" s="30">
        <v>112</v>
      </c>
      <c r="X34" s="30">
        <v>182</v>
      </c>
      <c r="Y34" s="30">
        <v>230</v>
      </c>
      <c r="Z34" s="30">
        <v>253</v>
      </c>
      <c r="AA34" s="30">
        <v>296</v>
      </c>
      <c r="AB34" s="30">
        <v>383</v>
      </c>
      <c r="AC34" s="30">
        <v>455</v>
      </c>
      <c r="AD34" s="30">
        <v>531</v>
      </c>
      <c r="AE34" s="30">
        <v>621</v>
      </c>
      <c r="AF34" s="30">
        <v>704</v>
      </c>
      <c r="AG34" s="30">
        <v>755</v>
      </c>
      <c r="AH34" s="30">
        <v>791</v>
      </c>
      <c r="AI34" s="30">
        <v>923</v>
      </c>
      <c r="AJ34" s="30">
        <v>1033</v>
      </c>
      <c r="AK34" s="30">
        <v>1105</v>
      </c>
      <c r="AL34" s="30">
        <v>1252</v>
      </c>
      <c r="AM34" s="30">
        <v>1374</v>
      </c>
      <c r="AN34" s="30">
        <v>1490</v>
      </c>
      <c r="AO34" s="30">
        <v>1552</v>
      </c>
      <c r="AP34" s="30">
        <v>1689</v>
      </c>
      <c r="AQ34" s="30">
        <v>1802</v>
      </c>
      <c r="AR34" s="30">
        <v>1958</v>
      </c>
      <c r="AS34" s="30">
        <v>2108</v>
      </c>
      <c r="AT34" s="30">
        <v>2193</v>
      </c>
      <c r="AU34" s="30">
        <v>2308</v>
      </c>
      <c r="AV34" s="30">
        <v>2402</v>
      </c>
      <c r="AW34" s="30">
        <v>2597</v>
      </c>
      <c r="AX34" s="30">
        <v>2685</v>
      </c>
      <c r="AY34" s="30">
        <v>2826</v>
      </c>
      <c r="AZ34" s="30">
        <v>2959</v>
      </c>
      <c r="BA34" s="30">
        <v>3126</v>
      </c>
      <c r="BB34" s="30">
        <v>3185</v>
      </c>
      <c r="BC34" s="30">
        <v>3232</v>
      </c>
      <c r="BD34" s="30">
        <v>3243</v>
      </c>
      <c r="BE34" s="30">
        <v>3272</v>
      </c>
      <c r="BF34" s="30">
        <v>3331</v>
      </c>
      <c r="BG34" s="30">
        <v>3356</v>
      </c>
      <c r="BH34" s="30">
        <v>3379</v>
      </c>
      <c r="BI34" s="30">
        <v>3418</v>
      </c>
      <c r="BJ34" s="30">
        <v>3481</v>
      </c>
      <c r="BK34" s="30">
        <v>3544</v>
      </c>
      <c r="BL34" s="30">
        <v>3911</v>
      </c>
      <c r="BM34" s="30">
        <v>3968</v>
      </c>
      <c r="BN34" s="30">
        <v>4050</v>
      </c>
      <c r="BO34" s="30">
        <v>4110</v>
      </c>
      <c r="BP34" s="30">
        <v>4141</v>
      </c>
      <c r="BQ34" s="30">
        <v>4191</v>
      </c>
      <c r="BR34" s="30">
        <v>4229</v>
      </c>
      <c r="BS34" s="30">
        <v>4254</v>
      </c>
      <c r="BT34" s="30">
        <v>4308</v>
      </c>
      <c r="BU34" s="30">
        <v>4358</v>
      </c>
      <c r="BV34" s="30">
        <v>4411</v>
      </c>
      <c r="BW34" s="30">
        <v>4441</v>
      </c>
      <c r="BX34" s="30">
        <v>4475</v>
      </c>
      <c r="BY34" s="30">
        <v>4507</v>
      </c>
      <c r="BZ34" s="30">
        <v>4562</v>
      </c>
      <c r="CA34" s="30">
        <v>4618</v>
      </c>
      <c r="CB34" s="30">
        <v>4696</v>
      </c>
      <c r="CC34" s="30">
        <v>4736</v>
      </c>
      <c r="CD34" s="30">
        <v>4764</v>
      </c>
      <c r="CE34" s="30">
        <v>4799</v>
      </c>
      <c r="CF34" s="30">
        <v>4835</v>
      </c>
      <c r="CG34" s="30">
        <v>4869</v>
      </c>
      <c r="CH34" s="30">
        <v>4897</v>
      </c>
      <c r="CI34" s="30">
        <v>4936</v>
      </c>
      <c r="CJ34" s="30">
        <v>4962</v>
      </c>
      <c r="CK34" s="30">
        <v>4989</v>
      </c>
      <c r="CL34" s="30">
        <v>5008</v>
      </c>
      <c r="CM34" s="30">
        <v>5035</v>
      </c>
      <c r="CN34" s="30">
        <v>5083</v>
      </c>
      <c r="CO34" s="30">
        <v>5110</v>
      </c>
      <c r="CP34" s="30">
        <v>5122</v>
      </c>
      <c r="CQ34" s="30">
        <v>5178</v>
      </c>
      <c r="CR34" s="30">
        <v>5201</v>
      </c>
      <c r="CS34" s="30">
        <v>5211</v>
      </c>
      <c r="CT34" s="30">
        <v>5256</v>
      </c>
      <c r="CU34" s="30">
        <v>5278</v>
      </c>
      <c r="CV34" s="30">
        <v>5302</v>
      </c>
      <c r="CW34" s="30">
        <v>5323</v>
      </c>
      <c r="CX34" s="30">
        <v>5344</v>
      </c>
      <c r="CY34" s="30">
        <v>5350</v>
      </c>
      <c r="CZ34" s="30">
        <v>5372</v>
      </c>
      <c r="DA34" s="30">
        <v>5383</v>
      </c>
      <c r="DB34" s="30">
        <v>5394</v>
      </c>
      <c r="DC34" s="30">
        <v>5407</v>
      </c>
      <c r="DD34" s="30">
        <v>5433</v>
      </c>
      <c r="DE34" s="30">
        <v>5451</v>
      </c>
      <c r="DF34" s="30">
        <v>5470</v>
      </c>
      <c r="DG34" s="30">
        <v>5481</v>
      </c>
      <c r="DJ34" s="181">
        <f t="shared" ref="DJ34:DJ65" ca="1" si="14">OFFSET($E34,0,COUNTA($F$1:$DI$1))-OFFSET($E34,0,COUNTA($F$1:$DI$1)-1)</f>
        <v>11</v>
      </c>
      <c r="DK34" s="25">
        <f t="shared" ref="DK34:DK65" ca="1" si="15">IFERROR($DJ34/OFFSET($E34,0,COUNTA($F$1:$DI$1)-1),"NEW")</f>
        <v>2.0109689213893968E-3</v>
      </c>
      <c r="DL34" s="325">
        <f t="shared" ca="1" si="8"/>
        <v>0.70125198980252101</v>
      </c>
      <c r="DM34" s="329">
        <f t="shared" ref="DM34:DM65" ca="1" si="16">OFFSET($E34,0,COUNTA($F$1:$DI$1))-OFFSET($E34,0,COUNTA($F$1:$DI$1)-7)</f>
        <v>109</v>
      </c>
      <c r="DN34" s="25">
        <f t="shared" ref="DN34:DN65" ca="1" si="17">$DM34/OFFSET($E34,0,COUNTA($F$1:$DI$1)-7)</f>
        <v>2.0290394638868205E-2</v>
      </c>
      <c r="DO34" s="325">
        <f t="shared" ca="1" si="9"/>
        <v>6.9487697171340725</v>
      </c>
      <c r="DP34" s="332">
        <f t="shared" ref="DP34:DP65" ca="1" si="18">100000*OFFSET($E34,0,COUNTA($F$1:$DI$1))/$E34</f>
        <v>349.41474146432893</v>
      </c>
      <c r="DR34">
        <f t="shared" si="12"/>
        <v>5481</v>
      </c>
      <c r="DS34" s="419">
        <f t="shared" si="13"/>
        <v>349.4</v>
      </c>
      <c r="DT34" s="131">
        <f t="shared" ca="1" si="10"/>
        <v>0</v>
      </c>
      <c r="DV34" s="164" t="s">
        <v>29</v>
      </c>
      <c r="DW34">
        <v>636</v>
      </c>
      <c r="DX34" s="385">
        <v>247.3</v>
      </c>
      <c r="DY34" s="67">
        <f t="shared" ref="DY34:DY65" si="19">MATCH(DV34,$D:$D,0)</f>
        <v>80</v>
      </c>
      <c r="EA34">
        <f>SUMIF('L4-LTLA'!$D:$D,$D34,'L4-LTLA'!$G:$G)</f>
        <v>1568623</v>
      </c>
      <c r="EB34" s="42">
        <v>1568623</v>
      </c>
      <c r="EC34" s="4">
        <f t="shared" si="11"/>
        <v>0</v>
      </c>
    </row>
    <row r="35" spans="1:133" x14ac:dyDescent="0.25">
      <c r="A35" s="67" t="str">
        <f ca="1">OFFSET(Polygon!A$1,MATCH($D35,Polygon!$C:$C,0)-1,0)</f>
        <v>{"type":"MultiPolygon","coordinates":[[[[0.4535,51.3406],[0.4494,51.341],[0.4444,51.3421],[0.4386,51.3433],[0.4358,51.3441],[0.4308,51.3452],[0.4275,51.3467],[0.4255,51.3471],[0.4236,51.347],[0.4202,51.3474],[0.4187,51.3479],[0.4166,51.3475],[0.4137,51.3481],[0.411,51.3482],[0.4087,51.3478],[0.4066,51.3477],[0.4071,51.3467],[0.4059,51.3458],[0.4039,51.3449],[0.3998,51.3445],[0.3973,51.3458],[0.3979,51.3467],[0.3996,51.348],[0.4012,51.3506],[0.4009,51.3522],[0.4029,51.3558],[0.4035,51.3565],[0.4047,51.3565],[0.4072,51.3598],[0.4091,51.3615],[0.4125,51.364],[0.4147,51.3668],[0.4163,51.3698],[0.4184,51.3726],[0.4179,51.3733],[0.4192,51.3746],[0.4198,51.3757],[0.4209,51.3761],[0.4246,51.3764],[0.426,51.378],[0.4277,51.3806],[0.4302,51.3837],[0.4311,51.3864],[0.4311,51.388],[0.4344,51.3889],[0.4415,51.389],[0.4471,51.389],[0.4479,51.3904],[0.4523,51.3915],[0.4533,51.3914],[0.4567,51.3943],[0.454,51.3969],[0.4518,51.3983],[0.4567,51.3986],[0.4618,51.3985],[0.4677,51.3983],[0.4679,51.3995],[0.4694,51.3997],[0.4682,51.4032],[0.4717,51.4046],[0.4746,51.4062],[0.4776,51.4072],[0.4756,51.4092],[0.4751,51.4129],[0.4809,51.4148],[0.4819,51.4143],[0.4837,51.4127],[0.4883,51.4142],[0.4892,51.4153],[0.4888,51.4191],[0.4885,51.4194],[0.4897,51.4216],[0.4901,51.4232],[0.4912,51.4248],[0.4896,51.4259],[0.4891,51.4289],[0.4894,51.43],[0.4883,51.4305],[0.4889,51.4335],[0.4888,51.4349],[0.4863,51.436],[0.4903,51.438],[0.4908,51.4389],[0.4879,51.4404],[0.4877,51.4427],[0.484,51.4448],[0.4805,51.4455],[0.4782,51.4465],[0.4759,51.4467],[0.4725,51.4487],[0.4688,51.4512],[0.4684,51.4526],[0.4676,51.4543],[0.4656,51.4543],[0.4618,51.4547],[0.4606,51.4561],[0.4593,51.4555],[0.4572,51.4572],[0.4586,51.4591],[0.4575,51.4607],[0.4563,51.461],[0.4552,51.4627],[0.4543,51.4634],[0.4562,51.4652],[0.4583,51.466],[0.4607,51.4651],[0.4659,51.4646],[0.467,51.4657],[0.4646,51.4662],[0.4603,51.4661],[0.4583,51.4664],[0.458,51.4675],[0.4593,51.4701],[0.4615,51.4724],[0.4611,51.4735],[0.4618,51.4752],[0.4659,51.4791],[0.4672,51.4798],[0.4681,51.4821],[0.4687,51.4828],[0.4742,51.4848],[0.4815,51.4872],[0.4858,51.4873],[0.4895,51.4871],[0.4927,51.4866],[0.4973,51.4862],[0.5075,51.4857],[0.5094,51.4854],[0.5137,51.4857],[0.5173,51.485],[0.5214,51.4848],[0.526,51.4842],[0.5312,51.4852],[0.5365,51.4856],[0.5461,51.4872],[0.547,51.487],[0.552,51.4856],[0.5539,51.4846],[0.553,51.4824],[0.5538,51.4819],[0.5585,51.4829],[0.5584,51.4842],[0.5603,51.4847],[0.5664,51.4841],[0.5736,51.4843],[0.5749,51.4842],[0.5761,51.4833],[0.5792,51.4805],[0.581,51.481],[0.5825,51.4807],[0.5848,51.481],[0.5851,51.4842],[0.5858,51.4844],[0.5882,51.4839],[0.5899,51.4831],[0.5918,51.4831],[0.5995,51.4811],[0.6015,51.4814],[0.607,51.4801],[0.6117,51.4788],[0.6115,51.4782],[0.6132,51.4759],[0.6152,51.4751],[0.6171,51.4757],[0.6215,51.4762],[0.6243,51.4773],[0.628,51.4779],[0.6336,51.4781],[0.639,51.4786],[0.6419,51.479],[0.6461,51.4788],[0.6504,51.4767],[0.6515,51.4769],[0.6568,51.4772],[0.66,51.4777],[0.6609,51.4772],[0.6612,51.4762],[0.6634,51.4753],[0.6659,51.4755],[0.6696,51.475],[0.67,51.474],[0.6711,51.4736],[0.6705,51.4724],[0.6706,51.4704],[0.6713,51.4691],[0.6735,51.4675],[0.676,51.4666],[0.6798,51.4662],[0.6832,51.4655],[0.6848,51.4646],[0.6873,51.4625],[0.6875,51.461],[0.689,51.4617],[0.6861,51.4645],[0.6834,51.466],[0.6812,51.4668],[0.6749,51.4679],[0.6721,51.4698],[0.6713,51.4723],[0.6758,51.4731],[0.6785,51.4747],[0.6801,51.4745],[0.6861,51.4751],[0.6869,51.4744],[0.6936,51.4728],[0.6948,51.4724],[0.6998,51.4727],[0.7031,51.4713],[0.7064,51.4689],[0.7115,51.4647],[0.7136,51.4633],[0.7171,51.4615],[0.7179,51.4607],[0.7193,51.4604],[0.7204,51.4597],[0.7214,51.4583],[0.7227,51.4538],[0.7229,51.4498],[0.7234,51.4473],[0.7235,51.4447],[0.7232,51.4436],[0.7216,51.4429],[0.7214,51.4416],[0.7189,51.4389],[0.717,51.4374],[0.7134,51.4357],[0.7103,51.4348],[0.7088,51.4357],[0.7071,51.4352],[0.7053,51.4338],[0.6999,51.4332],[0.6982,51.4337],[0.694,51.4336],[0.6907,51.433],[0.6877,51.4335],[0.6779,51.4332],[0.6755,51.4335],[0.6733,51.4346],[0.6737,51.4353],[0.676,51.4362],[0.6769,51.437],[0.6767,51.4387],[0.6754,51.4399],[0.6729,51.44],[0.6715,51.4415],[0.6696,51.4428],[0.6689,51.4447],[0.6706,51.4455],[0.6721,51.4479],[0.6703,51.4473],[0.6701,51.4461],[0.6686,51.4455],[0.6672,51.4439],[0.6658,51.4441],[0.6637,51.4436],[0.6625,51.4439],[0.6637,51.446],[0.6622,51.4477],[0.6586,51.4491],[0.6556,51.4491],[0.6545,51.4484],[0.6539,51.4472],[0.6529,51.4465],[0.6513,51.4468],[0.6488,51.4454],[0.6464,51.4451],[0.6445,51.4439],[0.6439,51.4442],[0.6408,51.4443],[0.6368,51.4448],[0.637,51.4459],[0.6361,51.4461],[0.6334,51.4442],[0.6346,51.4429],[0.6325,51.4428],[0.6298,51.4413],[0.6295,51.4423],[0.6322,51.4437],[0.6317,51.444],[0.629,51.4426],[0.6284,51.4417],[0.6296,51.4405],[0.6301,51.4393],[0.6286,51.4377],[0.6268,51.4375],[0.6232,51.4382],[0.6206,51.4373],[0.618,51.4356],[0.6193,51.4345],[0.6178,51.4335],[0.6187,51.4323],[0.6161,51.4312],[0.6148,51.4299],[0.6124,51.4296],[0.6121,51.4288],[0.613,51.4273],[0.6127,51.4266],[0.6112,51.4261],[0.61,51.4244],[0.6104,51.4231],[0.6094,51.422],[0.6067,51.4211],[0.6054,51.4211],[0.6058,51.4201],[0.6103,51.4216],[0.6122,51.423],[0.6134,51.423],[0.6132,51.4242],[0.6153,51.4242],[0.6165,51.4278],[0.6178,51.4283],[0.6211,51.4274],[0.6231,51.4262],[0.6224,51.4253],[0.6241,51.4237],[0.6213,51.4227],[0.6205,51.4218],[0.6156,51.4205],[0.6129,51.4192],[0.6108,51.4174],[0.607,51.4165],[0.6018,51.4159],[0.5988,51.4159],[0.5973,51.4164],[0.5954,51.4156],[0.5926,51.4148],[0.5914,51.4148],[0.5885,51.4158],[0.5869,51.4161],[0.5841,51.4155],[0.5824,51.4161],[0.5798,51.4154],[0.5785,51.4159],[0.5754,51.4154],[0.5736,51.4134],[0.5709,51.4129],[0.5708,51.4135],[0.568,51.4131],[0.5672,51.4117],[0.5639,51.4111],[0.5595,51.4112],[0.5553,51.4123],[0.5487,51.4123],[0.5468,51.412],[0.5447,51.4122],[0.5427,51.4128],[0.538,51.4135],[0.5344,51.4133],[0.5308,51.4119],[0.5288,51.4096],[0.5267,51.4064],[0.5262,51.405],[0.5265,51.4034],[0.5229,51.3998],[0.5206,51.3994],[0.523,51.398],[0.5222,51.3963],[0.521,51.3959],[0.5205,51.3945],[0.521,51.3931],[0.5211,51.3911],[0.5192,51.3871],[0.5179,51.3869],[0.5167,51.3875],[0.5148,51.3889],[0.5122,51.393],[0.5109,51.3947],[0.5081,51.3967],[0.5066,51.3971],[0.504,51.3971],[0.5023,51.3961],[0.5001,51.3932],[0.4985,51.3923],[0.4961,51.3923],[0.4942,51.3918],[0.4927,51.391],[0.4928,51.3903],[0.4914,51.3899],[0.4902,51.3883],[0.4905,51.3862],[0.4916,51.3848],[0.4911,51.3832],[0.49,51.3821],[0.4872,51.3817],[0.4857,51.3822],[0.4809,51.3814],[0.4763,51.3794],[0.4747,51.3782],[0.4739,51.3768],[0.4718,51.3762],[0.468,51.3758],[0.4643,51.3746],[0.4593,51.3712],[0.456,51.3698],[0.4499,51.3666],[0.4485,51.3649],[0.4482,51.3634],[0.4485,51.3616],[0.4482,51.3594],[0.4498,51.3576],[0.4536,51.3557],[0.4559,51.3518],[0.4548,51.3504],[0.4497,51.3494],[0.4488,51.3488],[0.4479,51.3474],[0.4485,51.3468],[0.4512,51.3458],[0.4521,51.3445],[0.4517,51.3423],[0.4535,51.3406]]],[[[0.6269,51.3747],[0.6257,51.3735],[0.6258,51.3714],[0.6233,51.3692],[0.6262,51.3683],[0.6267,51.3687],[0.6311,51.3677],[0.6349,51.3664],[0.6293,51.3592],[0.6285,51.3594],[0.6251,51.3548],[0.624,51.3531],[0.6235,51.3516],[0.6221,51.3497],[0.6209,51.3498],[0.619,51.3494],[0.6181,51.3486],[0.6179,51.3473],[0.6165,51.3457],[0.6137,51.3414],[0.6136,51.3411],[0.6112,51.3391],[0.612,51.3379],[0.6109,51.3365],[0.608,51.3346],[0.6038,51.3363],[0.6019,51.3344],[0.6014,51.3333],[0.5999,51.3325],[0.5968,51.3327],[0.5968,51.3333],[0.5943,51.3332],[0.5864,51.3351],[0.5859,51.3347],[0.5834,51.3347],[0.5811,51.3352],[0.58,51.336],[0.5777,51.3364],[0.5754,51.3376],[0.5734,51.3369],[0.5719,51.3356],[0.5704,51.3367],[0.569,51.3372],[0.5656,51.3378],[0.5634,51.3387],[0.5622,51.3386],[0.5569,51.3365],[0.5554,51.3351],[0.5544,51.3336],[0.5546,51.332],[0.5535,51.3315],[0.5505,51.3313],[0.5491,51.331],[0.5458,51.3295],[0.5451,51.3284],[0.544,51.3279],[0.5401,51.3303],[0.5387,51.3317],[0.5387,51.3326],[0.5329,51.3372],[0.5307,51.3366],[0.5259,51.3347],[0.5245,51.3351],[0.5237,51.3359],[0.5222,51.3365],[0.5217,51.3375],[0.5203,51.3382],[0.5193,51.3399],[0.5165,51.3397],[0.5141,51.3411],[0.5111,51.3409],[0.5075,51.3433],[0.5058,51.3429],[0.5037,51.3466],[0.5022,51.3488],[0.5031,51.3493],[0.502,51.351],[0.502,51.3517],[0.5031,51.3531],[0.5031,51.3546],[0.5019,51.3545],[0.4969,51.3532],[0.4939,51.3527],[0.4914,51.354],[0.4894,51.3544],[0.4891,51.3551],[0.4876,51.356],[0.4819,51.3576],[0.48,51.3574],[0.4791,51.3584],[0.476,51.3606],[0.4757,51.3602],[0.4727,51.3618],[0.4704,51.3622],[0.4667,51.3642],[0.4615,51.3662],[0.4609,51.3666],[0.4576,51.3676],[0.4569,51.3681],[0.4574,51.3681],[0.4643,51.3711],[0.4665,51.3729],[0.4678,51.3734],[0.4766,51.3746],[0.4801,51.376],[0.4807,51.3774],[0.4826,51.3788],[0.4853,51.3784],[0.4889,51.3789],[0.4906,51.3802],[0.492,51.3806],[0.4951,51.383],[0.4967,51.3847],[0.4967,51.387],[0.4961,51.3875],[0.5006,51.3905],[0.502,51.3919],[0.5043,51.3931],[0.5085,51.3944],[0.5097,51.3935],[0.5102,51.3917],[0.5099,51.3911],[0.5112,51.3868],[0.5138,51.3851],[0.5138,51.3843],[0.5154,51.3843],[0.5173,51.3837],[0.5216,51.3847],[0.5227,51.3852],[0.5234,51.3865],[0.5228,51.3877],[0.5262,51.3963],[0.5289,51.3992],[0.5311,51.4026],[0.5327,51.407],[0.5344,51.4091],[0.537,51.4102],[0.5386,51.4102],[0.5426,51.4095],[0.5463,51.4084],[0.5488,51.407],[0.5511,51.403],[0.5532,51.4005],[0.5526,51.3994],[0.5555,51.3989],[0.5576,51.3975],[0.5574,51.3967],[0.5587,51.3963],[0.5597,51.398],[0.5619,51.3979],[0.5612,51.3959],[0.564,51.396],[0.5654,51.3951],[0.5681,51.3945],[0.5688,51.3937],[0.5713,51.3924],[0.5761,51.3928],[0.5773,51.3906],[0.5801,51.391],[0.5822,51.3903],[0.5855,51.3901],[0.5864,51.3909],[0.5902,51.3908],[0.5931,51.3901],[0.5926,51.3885],[0.5945,51.3865],[0.5963,51.3873],[0.5968,51.3886],[0.6002,51.3896],[0.6021,51.3906],[0.6028,51.3896],[0.6008,51.3895],[0.5971,51.3883],[0.5968,51.3866],[0.5984,51.386],[0.5996,51.3847],[0.6014,51.3834],[0.603,51.3829],[0.6051,51.3813],[0.6083,51.3803],[0.6098,51.3808],[0.612,51.3794],[0.6118,51.3788],[0.6139,51.3784],[0.6153,51.3787],[0.6163,51.3782],[0.6185,51.3794],[0.6206,51.3818],[0.6219,51.3828],[0.6215,51.3841],[0.6213,51.3871],[0.6192,51.3878],[0.6191,51.3884],[0.6212,51.3892],[0.624,51.3887],[0.6254,51.3881],[0.6265,51.3883],[0.6316,51.3883],[0.6346,51.3891],[0.6355,51.3877],[0.6355,51.3867],[0.6333,51.3845],[0.6304,51.3843],[0.6283,51.3828],[0.6281,51.3821],[0.6249,51.3812],[0.6252,51.3801],[0.6233,51.378],[0.6226,51.3762],[0.6244,51.3763],[0.6269,51.3747]]],[[[0.6081,51.4015],[0.6097,51.4013],[0.6122,51.4013],[0.6139,51.401],[0.6145,51.3987],[0.6153,51.3986],[0.6162,51.3962],[0.6154,51.3962],[0.6148,51.3976],[0.6125,51.3983],[0.6117,51.3989],[0.6099,51.3985],[0.6074,51.3973],[0.6075,51.3967],[0.6053,51.3953],[0.6046,51.3942],[0.6034,51.3938],[0.6011,51.3942],[0.5987,51.395],[0.5983,51.3967],[0.5967,51.3967],[0.596,51.3989],[0.595,51.3994],[0.5951,51.4002],[0.5966,51.4002],[0.599,51.401],[0.5998,51.4021],[0.602,51.4023],[0.606,51.402],[0.6081,51.4015]]],[[[0.5644,51.408],[0.5662,51.4076],[0.5706,51.4078],[0.5726,51.4059],[0.5739,51.4051],[0.5752,51.405],[0.5775,51.4055],[0.5786,51.4067],[0.58,51.4062],[0.5794,51.4051],[0.5808,51.4051],[0.5826,51.4033],[0.5818,51.4025],[0.5804,51.4025],[0.5787,51.403],[0.5691,51.4029],[0.5632,51.4022],[0.5618,51.4022],[0.5602,51.4032],[0.5609,51.4047],[0.5608,51.4061],[0.5644,51.408]]],[[[0.6338,51.4238],[0.6351,51.4229],[0.6384,51.4216],[0.6385,51.42],[0.6382,51.4178],[0.6369,51.4193],[0.6353,51.4196],[0.6347,51.4204],[0.6332,51.4207],[0.6303,51.4208],[0.63,51.4215],[0.6311,51.4222],[0.6302,51.4228],[0.6301,51.4239],[0.6338,51.4238]]],[[[0.6585,51.4479],[0.6604,51.4474],[0.6613,51.4459],[0.661,51.4441],[0.6571,51.4443],[0.657,51.4462],[0.6576,51.4478],[0.6585,51.4479]]],[[[0.6541,51.4423],[0.657,51.442],[0.6559,51.4412],[0.6548,51.4416],[0.6529,51.4402],[0.6562,51.4389],[0.652,51.4392],[0.6513,51.4409],[0.6541,51.4423]]],[[[0.6383,51.4276],[0.6374,51.4266],[0.6355,51.4264],[0.6336,51.4272],[0.6352,51.4278],[0.6353,51.4286],[0.6371,51.4294],[0.6379,51.429],[0.6383,51.4276]]],[[[0.6178,51.4075],[0.6171,51.4067],[0.6138,51.4065],[0.6113,51.4061],[0.6088,51.4073],[0.6123,51.4075],[0.6148,51.4074],[0.6158,51.4069],[0.6178,51.4075]]],[[[0.5964,51.4076],[0.5986,51.4067],[0.6007,51.4069],[0.6002,51.4057],[0.5988,51.4063],[0.597,51.406],[0.5954,51.4068],[0.5964,51.4076]]],[[[0.6085,51.4068],[0.6104,51.4064],[0.6111,51.4052],[0.6093,51.4054],[0.6082,51.4059],[0.6085,51.4068]]],[[[0.589,51.3919],[0.586,51.3919],[0.5859,51.3925],[0.5872,51.3933],[0.589,51.3935],[0.5896,51.3923],[0.589,51.3919]]],[[[0.6157,51.4054],[0.6143,51.4064],[0.6166,51.4063],[0.6157,51.4054]]]]}</v>
      </c>
      <c r="B35" s="67" t="str">
        <f ca="1">OFFSET(Polygon!B$1,MATCH($D35,Polygon!$C:$C,0)-1,0)</f>
        <v>E06000035</v>
      </c>
      <c r="C35" t="s">
        <v>144</v>
      </c>
      <c r="D35" t="s">
        <v>70</v>
      </c>
      <c r="E35" s="27">
        <v>277855</v>
      </c>
      <c r="F35" s="23">
        <v>2</v>
      </c>
      <c r="G35" s="23">
        <v>2</v>
      </c>
      <c r="H35" s="23">
        <v>2</v>
      </c>
      <c r="I35" s="23">
        <v>2</v>
      </c>
      <c r="J35" s="23">
        <v>2</v>
      </c>
      <c r="K35" s="23">
        <v>2</v>
      </c>
      <c r="L35" s="23">
        <v>2</v>
      </c>
      <c r="M35" s="23">
        <v>2</v>
      </c>
      <c r="N35" s="23">
        <v>4</v>
      </c>
      <c r="O35" s="23">
        <v>4</v>
      </c>
      <c r="P35" s="23">
        <v>8</v>
      </c>
      <c r="Q35" s="23">
        <v>11</v>
      </c>
      <c r="R35" s="23">
        <v>11</v>
      </c>
      <c r="S35" s="23">
        <v>11</v>
      </c>
      <c r="T35" s="23">
        <v>15</v>
      </c>
      <c r="U35" s="23">
        <v>19</v>
      </c>
      <c r="V35" s="23">
        <v>25</v>
      </c>
      <c r="W35" s="23">
        <v>32</v>
      </c>
      <c r="X35" s="23">
        <v>48</v>
      </c>
      <c r="Y35" s="23">
        <v>50</v>
      </c>
      <c r="Z35" s="23">
        <v>57</v>
      </c>
      <c r="AA35" s="23">
        <v>72</v>
      </c>
      <c r="AB35" s="23">
        <v>78</v>
      </c>
      <c r="AC35" s="23">
        <v>98</v>
      </c>
      <c r="AD35" s="23">
        <v>110</v>
      </c>
      <c r="AE35" s="23">
        <v>116</v>
      </c>
      <c r="AF35" s="23">
        <v>144</v>
      </c>
      <c r="AG35" s="23">
        <v>153</v>
      </c>
      <c r="AH35" s="23">
        <v>153</v>
      </c>
      <c r="AI35" s="23">
        <v>196</v>
      </c>
      <c r="AJ35" s="23">
        <v>232</v>
      </c>
      <c r="AK35" s="23">
        <v>236</v>
      </c>
      <c r="AL35" s="23">
        <v>285</v>
      </c>
      <c r="AM35" s="23">
        <v>317</v>
      </c>
      <c r="AN35" s="23">
        <v>338</v>
      </c>
      <c r="AO35" s="23">
        <v>352</v>
      </c>
      <c r="AP35" s="23">
        <v>389</v>
      </c>
      <c r="AQ35" s="23">
        <v>409</v>
      </c>
      <c r="AR35" s="23">
        <v>428</v>
      </c>
      <c r="AS35" s="23">
        <v>441</v>
      </c>
      <c r="AT35" s="23">
        <v>459</v>
      </c>
      <c r="AU35" s="23">
        <v>476</v>
      </c>
      <c r="AV35" s="23">
        <v>478</v>
      </c>
      <c r="AW35" s="23">
        <v>509</v>
      </c>
      <c r="AX35" s="23">
        <v>526</v>
      </c>
      <c r="AY35" s="23">
        <v>548</v>
      </c>
      <c r="AZ35" s="23">
        <v>557</v>
      </c>
      <c r="BA35" s="23">
        <v>574</v>
      </c>
      <c r="BB35" s="23">
        <v>580</v>
      </c>
      <c r="BC35" s="23">
        <v>586</v>
      </c>
      <c r="BD35" s="23">
        <v>592</v>
      </c>
      <c r="BE35" s="23">
        <v>592</v>
      </c>
      <c r="BF35" s="23">
        <v>610</v>
      </c>
      <c r="BG35" s="23">
        <v>620</v>
      </c>
      <c r="BH35" s="23">
        <v>630</v>
      </c>
      <c r="BI35" s="23">
        <v>635</v>
      </c>
      <c r="BJ35" s="23">
        <v>645</v>
      </c>
      <c r="BK35" s="23">
        <v>652</v>
      </c>
      <c r="BL35" s="23">
        <v>654</v>
      </c>
      <c r="BM35" s="23">
        <v>667</v>
      </c>
      <c r="BN35" s="23">
        <v>675</v>
      </c>
      <c r="BO35" s="23">
        <v>693</v>
      </c>
      <c r="BP35" s="23">
        <v>695</v>
      </c>
      <c r="BQ35" s="23">
        <v>701</v>
      </c>
      <c r="BR35" s="23">
        <v>704</v>
      </c>
      <c r="BS35" s="23">
        <v>706</v>
      </c>
      <c r="BT35" s="23">
        <v>715</v>
      </c>
      <c r="BU35" s="23">
        <v>725</v>
      </c>
      <c r="BV35" s="23">
        <v>733</v>
      </c>
      <c r="BW35" s="23">
        <v>733</v>
      </c>
      <c r="BX35" s="23">
        <v>735</v>
      </c>
      <c r="BY35" s="23">
        <v>735</v>
      </c>
      <c r="BZ35" s="23">
        <v>736</v>
      </c>
      <c r="CA35" s="23">
        <v>741</v>
      </c>
      <c r="CB35" s="23">
        <v>747</v>
      </c>
      <c r="CC35" s="23">
        <v>750</v>
      </c>
      <c r="CD35" s="23">
        <v>754</v>
      </c>
      <c r="CE35" s="23">
        <v>758</v>
      </c>
      <c r="CF35" s="23">
        <v>760</v>
      </c>
      <c r="CG35" s="23">
        <v>764</v>
      </c>
      <c r="CH35" s="23">
        <v>764</v>
      </c>
      <c r="CI35" s="23">
        <v>763</v>
      </c>
      <c r="CJ35" s="23">
        <v>764</v>
      </c>
      <c r="CK35" s="23">
        <v>764</v>
      </c>
      <c r="CL35" s="23">
        <v>766</v>
      </c>
      <c r="CM35" s="23">
        <v>766</v>
      </c>
      <c r="CN35" s="23">
        <v>770</v>
      </c>
      <c r="CO35" s="23">
        <v>770</v>
      </c>
      <c r="CP35" s="23">
        <v>770</v>
      </c>
      <c r="CQ35" s="23">
        <v>771</v>
      </c>
      <c r="CR35" s="23">
        <v>773</v>
      </c>
      <c r="CS35" s="23">
        <v>775</v>
      </c>
      <c r="CT35" s="23">
        <v>776</v>
      </c>
      <c r="CU35" s="23">
        <v>777</v>
      </c>
      <c r="CV35" s="23">
        <v>781</v>
      </c>
      <c r="CW35" s="23">
        <v>781</v>
      </c>
      <c r="CX35" s="23">
        <v>781</v>
      </c>
      <c r="CY35" s="23">
        <v>781</v>
      </c>
      <c r="CZ35" s="23">
        <v>782</v>
      </c>
      <c r="DA35" s="23">
        <v>783</v>
      </c>
      <c r="DB35" s="23">
        <v>783</v>
      </c>
      <c r="DC35" s="23">
        <v>784</v>
      </c>
      <c r="DD35" s="23">
        <v>785</v>
      </c>
      <c r="DE35" s="23">
        <v>785</v>
      </c>
      <c r="DF35" s="23">
        <v>787</v>
      </c>
      <c r="DG35" s="23">
        <v>790</v>
      </c>
      <c r="DJ35" s="181">
        <f t="shared" ca="1" si="14"/>
        <v>3</v>
      </c>
      <c r="DK35" s="25">
        <f t="shared" ca="1" si="15"/>
        <v>3.8119440914866584E-3</v>
      </c>
      <c r="DL35" s="325">
        <f t="shared" ca="1" si="8"/>
        <v>1.0796998434435228</v>
      </c>
      <c r="DM35" s="329">
        <f t="shared" ca="1" si="16"/>
        <v>8</v>
      </c>
      <c r="DN35" s="25">
        <f t="shared" ca="1" si="17"/>
        <v>1.0230179028132993E-2</v>
      </c>
      <c r="DO35" s="325">
        <f t="shared" ca="1" si="9"/>
        <v>2.8791995825160606</v>
      </c>
      <c r="DP35" s="332">
        <f t="shared" ca="1" si="18"/>
        <v>284.32095877346097</v>
      </c>
      <c r="DR35">
        <f t="shared" si="12"/>
        <v>790</v>
      </c>
      <c r="DS35" s="419">
        <f t="shared" si="13"/>
        <v>284.3</v>
      </c>
      <c r="DT35" s="131">
        <f t="shared" ca="1" si="10"/>
        <v>0</v>
      </c>
      <c r="DV35" s="164" t="s">
        <v>30</v>
      </c>
      <c r="DW35" s="4">
        <v>1799</v>
      </c>
      <c r="DX35" s="4">
        <v>226</v>
      </c>
      <c r="DY35" s="67">
        <f t="shared" si="19"/>
        <v>81</v>
      </c>
      <c r="EA35">
        <f>SUMIF('L4-LTLA'!$D:$D,$D35,'L4-LTLA'!$G:$G)</f>
        <v>277855</v>
      </c>
      <c r="EB35" s="27">
        <v>277855</v>
      </c>
      <c r="EC35" s="4">
        <f t="shared" si="11"/>
        <v>0</v>
      </c>
    </row>
    <row r="36" spans="1:133" x14ac:dyDescent="0.25">
      <c r="A36" s="67" t="str">
        <f ca="1">OFFSET(Polygon!A$1,MATCH($D36,Polygon!$C:$C,0)-1,0)</f>
        <v>{"type":"MultiPolygon","coordinates":[[[[0.8547,50.9237],[0.838,50.9262],[0.8334,50.9266],[0.8288,50.9273],[0.82,50.9288],[0.8113,50.9302],[0.807,50.9308],[0.7979,50.9322],[0.7901,50.9328],[0.7878,50.9333],[0.7847,50.9334],[0.782,50.9329],[0.7783,50.9327],[0.7764,50.9323],[0.7737,50.9323],[0.7715,50.9317],[0.7654,50.9383],[0.7646,50.9396],[0.7624,50.9408],[0.7608,50.9414],[0.7539,50.9428],[0.7489,50.9456],[0.7423,50.9477],[0.74,50.9507],[0.7391,50.9504],[0.7406,50.948],[0.7415,50.9473],[0.7488,50.9448],[0.7509,50.9433],[0.7541,50.9419],[0.7584,50.9412],[0.7607,50.9407],[0.7633,50.9396],[0.7662,50.9367],[0.7659,50.9361],[0.7672,50.9348],[0.7684,50.9341],[0.7711,50.9315],[0.7725,50.9294],[0.7745,50.9276],[0.7693,50.9272],[0.7646,50.9265],[0.752,50.9231],[0.7497,50.9222],[0.7435,50.9189],[0.7401,50.9174],[0.736,50.9162],[0.7329,50.915],[0.7285,50.9128],[0.7264,50.9114],[0.7217,50.9092],[0.7183,50.9074],[0.7144,50.9047],[0.7112,50.9027],[0.7074,50.9007],[0.7052,50.899],[0.702,50.8971],[0.6964,50.8943],[0.6926,50.8925],[0.6901,50.8906],[0.6881,50.8896],[0.6847,50.8872],[0.6824,50.8858],[0.6811,50.8834],[0.679,50.881],[0.6772,50.8803],[0.6729,50.8779],[0.6701,50.875],[0.6698,50.8738],[0.6667,50.8721],[0.6645,50.8717],[0.6585,50.8699],[0.6528,50.8693],[0.6511,50.8681],[0.6501,50.8678],[0.6469,50.868],[0.6386,50.867],[0.6363,50.866],[0.6317,50.8652],[0.6298,50.8634],[0.6274,50.8621],[0.6236,50.8612],[0.6203,50.8607],[0.6177,50.8609],[0.6116,50.8598],[0.6087,50.8597],[0.6032,50.8575],[0.5994,50.8569],[0.5991,50.8562],[0.5973,50.8561],[0.5971,50.8551],[0.5941,50.8551],[0.5918,50.8546],[0.5918,50.8539],[0.5823,50.8541],[0.5758,50.8538],[0.5731,50.8532],[0.5685,50.8526],[0.5676,50.8523],[0.5625,50.8515],[0.561,50.8514],[0.5576,50.8506],[0.5512,50.8504],[0.5497,50.8503],[0.5442,50.8502],[0.5371,50.85],[0.5345,50.8494],[0.5311,50.8494],[0.526,50.8489],[0.5201,50.8478],[0.5168,50.8471],[0.5132,50.8457],[0.5128,50.8452],[0.507,50.8436],[0.505,50.8435],[0.5012,50.8428],[0.4983,50.8413],[0.4923,50.8402],[0.487,50.8396],[0.4833,50.8388],[0.4809,50.8378],[0.4737,50.8368],[0.4611,50.8358],[0.4547,50.8349],[0.4533,50.835],[0.448,50.8346],[0.4435,50.834],[0.4411,50.8335],[0.434,50.8327],[0.4315,50.8327],[0.428,50.8321],[0.4268,50.8322],[0.4191,50.8314],[0.4136,50.8305],[0.4092,50.8291],[0.4009,50.8271],[0.3956,50.8255],[0.3886,50.8238],[0.3878,50.8234],[0.3831,50.8222],[0.378,50.8206],[0.3728,50.8189],[0.3685,50.8178],[0.3634,50.8161],[0.3593,50.8143],[0.3568,50.813],[0.3524,50.8111],[0.3487,50.809],[0.3477,50.8078],[0.3432,50.804],[0.3408,50.8015],[0.3391,50.7991],[0.3374,50.7974],[0.3326,50.7915],[0.331,50.79],[0.3306,50.7884],[0.3309,50.7873],[0.3288,50.785],[0.3254,50.7838],[0.321,50.7828],[0.3185,50.7821],[0.3141,50.7804],[0.3101,50.7792],[0.3076,50.7778],[0.3072,50.7772],[0.3032,50.7756],[0.3007,50.7734],[0.2983,50.772],[0.2954,50.7698],[0.2943,50.7683],[0.2896,50.7642],[0.2887,50.7637],[0.2871,50.7617],[0.2865,50.7606],[0.2849,50.7596],[0.2768,50.756],[0.272,50.7529],[0.2686,50.7493],[0.2656,50.7463],[0.2637,50.7429],[0.2628,50.742],[0.2621,50.7405],[0.2601,50.7385],[0.2582,50.7377],[0.2568,50.7374],[0.2527,50.7373],[0.2516,50.7368],[0.2481,50.7366],[0.2465,50.7363],[0.2431,50.735],[0.2288,50.7359],[0.226,50.7366],[0.223,50.737],[0.2182,50.737],[0.2134,50.7381],[0.2094,50.7385],[0.2052,50.7396],[0.2032,50.7405],[0.1993,50.7434],[0.1948,50.7456],[0.1923,50.7466],[0.1869,50.7484],[0.1823,50.7494],[0.1794,50.7496],[0.1777,50.7505],[0.1745,50.7511],[0.1696,50.7528],[0.1647,50.7541],[0.1627,50.7548],[0.1594,50.7555],[0.1569,50.7564],[0.154,50.7579],[0.1514,50.7583],[0.1488,50.7591],[0.1478,50.7612],[0.1486,50.7637],[0.1503,50.7656],[0.1497,50.7675],[0.1461,50.774],[0.1458,50.774],[0.1499,50.7661],[0.1478,50.7635],[0.1473,50.7603],[0.1484,50.7591],[0.1461,50.7588],[0.1428,50.7574],[0.1419,50.7567],[0.1393,50.7563],[0.1376,50.7558],[0.1282,50.7575],[0.1222,50.7584],[0.12,50.7591],[0.1185,50.7599],[0.1161,50.7606],[0.1125,50.7628],[0.1113,50.7629],[0.1103,50.7637],[0.1077,50.7642],[0.1004,50.7684],[0.0909,50.7733],[0.0845,50.7763],[0.0785,50.7789],[0.0711,50.7815],[0.0684,50.7822],[0.0654,50.7827],[0.0614,50.7829],[0.0584,50.7827],[0.0557,50.7882],[0.055,50.7884],[0.0536,50.7918],[0.0534,50.7932],[0.0525,50.7949],[0.0499,50.7986],[0.0497,50.7998],[0.0486,50.8004],[0.048,50.8019],[0.0479,50.8042],[0.0464,50.8054],[0.0451,50.8068],[0.0446,50.8084],[0.0425,50.8098],[0.0386,50.8097],[0.0361,50.8103],[0.0335,50.8108],[0.0317,50.813],[0.031,50.8143],[0.0277,50.8149],[0.0267,50.816],[0.0271,50.8179],[0.0285,50.8219],[0.0263,50.8302],[0.0262,50.8319],[0.0268,50.834],[0.0276,50.8348],[0.0302,50.8358],[0.0319,50.8396],[0.0329,50.8409],[0.0333,50.8422],[0.0332,50.8438],[0.0342,50.8453],[0.0371,50.8451],[0.0383,50.8459],[0.0388,50.847],[0.0376,50.8485],[0.0352,50.8501],[0.0329,50.853],[0.031,50.8558],[0.0296,50.8568],[0.0269,50.8578],[0.0238,50.8609],[0.0212,50.8622],[0.0205,50.8634],[0.0211,50.8649],[0.0233,50.8655],[0.0241,50.8668],[0.0242,50.8694],[0.0231,50.8716],[0.0171,50.8732],[0.0161,50.8743],[0.0161,50.876],[0.0114,50.8786],[0.0097,50.8793],[0.0061,50.8799],[0.0051,50.8811],[0.0014,50.8834],[0.0009,50.8846],[-0.0019,50.8862],[-0.0024,50.8873],[-0.0006,50.8889],[0.0012,50.8887],[0.0025,50.889],[0.0057,50.8889],[0.0095,50.8882],[0.0103,50.8869],[0.012,50.8865],[0.0161,50.8878],[0.0161,50.8892],[0.0109,50.8934],[0.0103,50.895],[0.0093,50.8952],[0.0057,50.8931],[0.0041,50.8919],[-0.0007,50.8892],[-0.0029,50.8872],[-0.0018,50.8859],[0.0003,50.8847],[0.0006,50.8836],[0.0066,50.8795],[0.0096,50.8791],[0.0112,50.8784],[0.013,50.8772],[0.0157,50.876],[0.016,50.8737],[0.0169,50.873],[0.0226,50.8715],[0.0238,50.8694],[0.0236,50.8665],[0.023,50.8658],[0.0204,50.8649],[0.02,50.8637],[0.0207,50.8622],[0.0232,50.861],[0.0268,50.8575],[0.0301,50.856],[0.0317,50.8537],[0.0352,50.8496],[0.0374,50.8481],[0.038,50.8468],[0.0377,50.8459],[0.0368,50.8455],[0.0347,50.8458],[0.0335,50.8453],[0.0326,50.8435],[0.0327,50.8419],[0.0314,50.8397],[0.03,50.8364],[0.0273,50.8353],[0.0262,50.834],[0.0256,50.8311],[0.0266,50.8261],[0.027,50.8255],[0.0279,50.8222],[0.0278,50.8213],[0.0262,50.817],[0.0264,50.8153],[0.0273,50.8146],[0.0303,50.8138],[0.033,50.8105],[0.0343,50.8097],[0.0358,50.8099],[0.0381,50.8093],[0.0427,50.8093],[0.0438,50.8084],[0.0446,50.8063],[0.0466,50.8041],[0.0473,50.8008],[0.0481,50.7994],[0.0465,50.7981],[0.0466,50.7967],[0.0482,50.7953],[0.0512,50.7949],[0.0519,50.7946],[0.0525,50.7923],[0.0525,50.7905],[0.054,50.7878],[0.0527,50.7878],[0.0524,50.7861],[0.0542,50.7851],[0.0551,50.7854],[0.0563,50.7836],[0.0571,50.7816],[0.0554,50.7817],[0.0526,50.7812],[0.0521,50.7799],[0.046,50.7811],[0.0427,50.7814],[0.0395,50.7811],[0.0359,50.7812],[0.0325,50.7822],[0.028,50.7832],[0.0212,50.7852],[0.016,50.7853],[0.0114,50.7867],[0.0067,50.7873],[0.0025,50.7884],[-0.0002,50.7889],[-0.0031,50.7899],[-0.0097,50.7913],[-0.012,50.792],[-0.0138,50.7923],[-0.0176,50.7934],[-0.0205,50.7938],[-0.0222,50.7947],[-0.0252,50.7953],[-0.0267,50.7961],[-0.0329,50.7977],[-0.0382,50.7995],[-0.0371,50.8009],[-0.0344,50.8025],[-0.0314,50.805],[-0.0281,50.8084],[-0.0231,50.8112],[-0.0207,50.8129],[-0.0187,50.8139],[-0.016,50.8149],[-0.0164,50.816],[-0.0193,50.8197],[-0.0205,50.8218],[-0.0264,50.818],[-0.0303,50.8174],[-0.031,50.8174],[-0.0333,50.8188],[-0.0356,50.8197],[-0.0379,50.8209],[-0.0397,50.8215],[-0.0422,50.8215],[-0.0453,50.8219],[-0.0458,50.8235],[-0.0446,50.8236],[-0.0425,50.8243],[-0.0391,50.8286],[-0.0389,50.8294],[-0.0387,50.8342],[-0.0381,50.8364],[-0.039,50.8379],[-0.0363,50.8396],[-0.0369,50.8412],[-0.0433,50.8431],[-0.0435,50.8443],[-0.0456,50.845],[-0.0489,50.8444],[-0.0532,50.8444],[-0.0584,50.8429],[-0.0604,50.842],[-0.0642,50.8414],[-0.0735,50.8413],[-0.0724,50.844],[-0.0708,50.8458],[-0.0725,50.8483],[-0.0789,50.8538],[-0.08,50.8609],[-0.0817,50.8607],[-0.0832,50.863],[-0.0842,50.8669],[-0.0829,50.8675],[-0.0843,50.8686],[-0.0856,50.8702],[-0.0861,50.8714],[-0.085,50.8731],[-0.0938,50.8764],[-0.0948,50.8765],[-0.0975,50.878],[-0.0985,50.8775],[-0.098,50.8765],[-0.1045,50.8746],[-0.1035,50.8728],[-0.1053,50.8723],[-0.1117,50.8732],[-0.1139,50.874],[-0.1156,50.8743],[-0.1218,50.8734],[-0.1223,50.8761],[-0.1243,50.8762],[-0.1242,50.878],[-0.1267,50.8781],[-0.1299,50.8787],[-0.1353,50.8781],[-0.1359,50.8799],[-0.1356,50.8851],[-0.135,50.8866],[-0.1341,50.8879],[-0.1335,50.8936],[-0.132,50.8961],[-0.1309,50.9003],[-0.1307,50.9033],[-0.1308,50.9055],[-0.1305,50.9085],[-0.1308,50.9098],[-0.1304,50.9113],[-0.1297,50.9114],[-0.1296,50.9143],[-0.129,50.9158],[-0.1283,50.9191],[-0.1267,50.9211],[-0.1259,50.9234],[-0.1225,50.9281],[-0.1207,50.9304],[-0.1199,50.9325],[-0.1199,50.9337],[-0.1205,50.9387],[-0.1201,50.9405],[-0.1187,50.9405],[-0.1182,50.9413],[-0.12,50.9413],[-0.1197,50.9424],[-0.1185,50.944],[-0.1171,50.9449],[-0.1125,50.9442],[-0.1111,50.9437],[-0.1094,50.9438],[-0.1055,50.9431],[-0.1042,50.9474],[-0.105,50.9493],[-0.1053,50.9517],[-0.1063,50.954],[-0.1062,50.9547],[-0.1081,50.9569],[-0.1079,50.9579],[-0.1084,50.9588],[-0.1082,50.9602],[-0.1055,50.9644],[-0.1094,50.965],[-0.1086,50.967],[-0.1106,50.9679],[-0.1127,50.9673],[-0.1163,50.9672],[-0.1152,50.9698],[-0.1161,50.9703],[-0.1163,50.9735],[-0.1152,50.9759],[-0.1141,50.9765],[-0.1118,50.9764],[-0.11,50.9782],[-0.1088,50.9802],[-0.1045,50.9803],[-0.1022,50.9806],[-0.1018,50.9794],[-0.0981,50.9794],[-0.0974,50.9788],[-0.0942,50.9794],[-0.0931,50.9792],[-0.0931,50.9807],[-0.0919,50.9833],[-0.0868,50.9879],[-0.0867,50.9889],[-0.0853,50.9897],[-0.0824,50.9891],[-0.0838,50.9906],[-0.0788,50.9909],[-0.0768,50.9915],[-0.0737,50.9917],[-0.0706,50.9913],[-0.0686,50.9896],[-0.0672,50.9891],[-0.0659,50.9865],[-0.0656,50.9837],[-0.0663,50.9831],[-0.0653,50.9822],[-0.0652,50.9813],[-0.0638,50.9808],[-0.0637,50.9792],[-0.0621,50.9786],[-0.0607,50.9785],[-0.0603,50.9793],[-0.0585,50.98],[-0.0565,50.98],[-0.0542,50.9794],[-0.0523,50.9795],[-0.0488,50.9811],[-0.047,50.9812],[-0.0455,50.9805],[-0.0445,50.9796],[-0.0396,50.9793],[-0.0379,50.9788],[-0.0371,50.9774],[-0.0347,50.9775],[-0.0338,50.9779],[-0.0318,50.9798],[-0.0293,50.9792],[-0.0272,50.9798],[-0.0246,50.98],[-0.0236,50.9822],[-0.0211,50.9842],[-0.0201,50.9854],[-0.0203,50.9862],[-0.0189,50.9892],[-0.0189,50.9923],[-0.0182,50.9953],[-0.0185,50.9959],[-0.0176,50.999],[-0.0178,51.0002],[-0.0166,51.0025],[-0.017,51.003],[-0.0201,51.0035],[-0.0192,51.0047],[-0.019,51.0069],[-0.0201,51.0083],[-0.0199,51.0094],[-0.0187,51.0112],[-0.0184,51.0125],[-0.0167,51.0138],[-0.0165,51.0146],[-0.0174,51.0154],[-0.0194,51.0157],[-0.0195,51.0166],[-0.0215,51.0171],[-0.0201,51.0185],[-0.0197,51.0195],[-0.0216,51.0207],[-0.0197,51.0216],[-0.0205,51.0226],[-0.02,51.0245],[-0.0204,51.0261],[-0.0215,51.0265],[-0.0207,51.0275],[-0.018,51.028],[-0.0163,51.028],[-0.015,51.0288],[-0.0135,51.0291],[-0.0122,51.0287],[-0.0112,51.0294],[-0.0101,51.0313],[-0.0082,51.0325],[-0.0081,51.0342],[-0.0047,51.035],[-0.0026,51.0352],[-0.0007,51.037],[-0.0019,51.0377],[-0.0043,51.0383],[-0.0076,51.0381],[-0.0079,51.039],[-0.0066,51.0401],[-0.0072,51.0412],[-0.0037,51.042],[-0.0023,51.0427],[-0.0021,51.0445],[-0.0035,51.0468],[-0.0018,51.0484],[0.002,51.0489],[0.0041,51.0499],[0.0066,51.0504],[0.0107,51.0527],[0.0116,51.0534],[0.0126,51.0557],[0.0137,51.057],[0.0104,51.0573],[0.0087,51.0569],[0.0079,51.0579],[0.0061,51.0575],[0.0043,51.0581],[0.0019,51.0572],[0.002,51.0557],[-0.0023,51.0555],[-0.0038,51.0563],[-0.0063,51.0568],[-0.0082,51.0563],[-0.0084,51.0574],[-0.0104,51.0593],[-0.0112,51.061],[-0.0112,51.0629],[-0.0101,51.0633],[-0.0102,51.065],[-0.0122,51.0664],[-0.0132,51.0665],[-0.015,51.0694],[-0.014,51.0704],[-0.0133,51.074],[-0.0169,51.0742],[-0.0199,51.0757],[-0.0219,51.076],[-0.024,51.0758],[-0.0269,51.0751],[-0.0274,51.0774],[-0.0272,51.0781],[-0.0281,51.0819],[-0.0314,51.0873],[-0.0318,51.0904],[-0.0318,51.0916],[-0.0311,51.0926],[-0.0351,51.0924],[-0.0362,51.093],[-0.0355,51.0938],[-0.0323,51.0943],[-0.0309,51.0942],[-0.0281,51.0931],[-0.027,51.0917],[-0.0262,51.0918],[-0.0254,51.0942],[-0.0216,51.0959],[-0.0213,51.0968],[-0.0196,51.096],[-0.0179,51.0969],[-0.0158,51.0966],[-0.0142,51.0968],[-0.0134,51.0974],[-0.012,51.0963],[-0.0109,51.0965],[-0.0081,51.0977],[-0.0071,51.0991],[-0.0053,51.0989],[-0.000004,51.1012],[0.0013,51.1014],[0.0029,51.1023],[0.0054,51.1026],[0.0091,51.1025],[0.0104,51.1022],[0.0113,51.1026],[0.0098,51.1038],[0.0073,51.1048],[0.0064,51.1047],[0.005,51.1053],[0.0057,51.1062],[0.0069,51.1068],[0.0067,51.1077],[0.0086,51.1089],[0.0095,51.1104],[0.0119,51.1073],[0.0131,51.1061],[0.0153,51.1048],[0.0186,51.1036],[0.0197,51.1052],[0.0214,51.1069],[0.0239,51.1079],[0.0256,51.1091],[0.0272,51.109],[0.028,51.1085],[0.0309,51.1087],[0.0329,51.1086],[0.0346,51.1089],[0.0354,51.1098],[0.0375,51.1104],[0.0393,51.1094],[0.0413,51.1103],[0.0445,51.1106],[0.0443,51.1111],[0.0413,51.1108],[0.0414,51.1119],[0.04,51.1118],[0.0368,51.1122],[0.0373,51.1131],[0.0365,51.1151],[0.0346,51.115],[0.0342,51.1159],[0.0322,51.1168],[0.0281,51.1177],[0.0269,51.1218],[0.0256,51.1226],[0.0252,51.1234],[0.0262,51.1249],[0.0263,51.1265],[0.0254,51.1271],[0.0253,51.1282],[0.026,51.1302],[0.026,51.1319],[0.0278,51.1332],[0.0272,51.1354],[0.0266,51.1361],[0.0266,51.1376],[0.0273,51.1399],[0.0291,51.14],[0.0316,51.1398],[0.0332,51.1401],[0.0383,51.1403],[0.039,51.1406],[0.0431,51.1416],[0.045,51.1418],[0.0473,51.1424],[0.05,51.1427],[0.0527,51.1422],[0.0558,51.1425],[0.0584,51.1414],[0.0587,51.1408],[0.0624,51.1418],[0.0642,51.1409],[0.0698,51.1402],[0.0705,51.1397],[0.0782,51.1399],[0.0794,51.1402],[0.0811,51.1411],[0.0849,51.1419],[0.0876,51.1412],[0.0907,51.1412],[0.093,51.1415],[0.0959,51.1423],[0.1003,51.1426],[0.1033,51.1426],[0.1055,51.1441],[0.1086,51.1447],[0.1097,51.1443],[0.1142,51.1452],[0.1152,51.1459],[0.1179,51.1465],[0.1216,51.147],[0.1251,51.1472],[0.1265,51.147],[0.1288,51.1472],[0.1367,51.1467],[0.1396,51.1467],[0.1429,51.1445],[0.1445,51.144],[0.1457,51.1432],[0.1486,51.1428],[0.1492,51.143],[0.1523,51.1428],[0.1549,51.142],[0.1572,51.1407],[0.158,51.141],[0.1601,51.1409],[0.1615,51.1404],[0.1614,51.1393],[0.1598,51.1389],[0.1585,51.1374],[0.1569,51.1374],[0.1538,51.1368],[0.1529,51.1355],[0.1512,51.1345],[0.1519,51.1329],[0.1509,51.1312],[0.1512,51.1296],[0.1521,51.1281],[0.151,51.1276],[0.1517,51.1235],[0.1522,51.1225],[0.1543,51.122],[0.1559,51.12],[0.1583,51.119],[0.1592,51.1175],[0.1623,51.1169],[0.164,51.1162],[0.1666,51.1166],[0.1689,51.1163],[0.1718,51.1154],[0.1741,51.1158],[0.1749,51.1155],[0.1781,51.1162],[0.1792,51.1156],[0.1817,51.1158],[0.1846,51.1163],[0.1853,51.1168],[0.1915,51.1168],[0.1932,51.1172],[0.1943,51.1169],[0.1963,51.1179],[0.1982,51.1169],[0.1997,51.117],[0.2035,51.1183],[0.2043,51.1191],[0.2069,51.1192],[0.2081,51.1196],[0.209,51.1205],[0.2118,51.1207],[0.2145,51.1213],[0.2171,51.1212],[0.2177,51.1204],[0.2195,51.1206],[0.2207,51.1214],[0.2243,51.1227],[0.2254,51.1244],[0.2274,51.1242],[0.2277,51.1238],[0.243,51.117],[0.2425,51.1162],[0.2433,51.1153],[0.2445,51.1149],[0.247,51.1149],[0.2483,51.1156],[0.2489,51.1149],[0.2512,51.1142],[0.2519,51.1147],[0.2556,51.1139],[0.2594,51.1137],[0.2593,51.1141],[0.2626,51.1143],[0.265,51.1137],[0.2665,51.115],[0.2756,51.1124],[0.2789,51.1147],[0.2744,51.1179],[0.2721,51.1188],[0.2739,51.1201],[0.2759,51.1204],[0.279,51.119],[0.2796,51.1179],[0.2821,51.118],[0.2847,51.1176],[0.2869,51.118],[0.2897,51.1188],[0.2938,51.1189],[0.2989,51.1182],[0.3005,51.1184],[0.3034,51.1193],[0.3076,51.12],[0.3117,51.1194],[0.3132,51.1201],[0.3151,51.1204],[0.3158,51.1212],[0.3172,51.1216],[0.3195,51.1217],[0.3232,51.1227],[0.3252,51.1229],[0.327,51.122],[0.3299,51.1177],[0.3279,51.1164],[0.3283,51.1156],[0.3266,51.1147],[0.3251,51.1145],[0.3254,51.1134],[0.3248,51.1119],[0.3267,51.111],[0.3284,51.1108],[0.3292,51.1102],[0.3305,51.11],[0.3318,51.1083],[0.3342,51.1065],[0.3353,51.1053],[0.3398,51.1052],[0.3415,51.1054],[0.3441,51.1048],[0.3451,51.1051],[0.3499,51.105],[0.3523,51.1044],[0.3566,51.1049],[0.3584,51.1048],[0.3581,51.1036],[0.3563,51.1012],[0.3546,51.1006],[0.3538,51.0996],[0.3507,51.099],[0.3506,51.0977],[0.3516,51.0975],[0.3523,51.0962],[0.3533,51.0958],[0.3539,51.0946],[0.3537,51.0916],[0.3528,51.0905],[0.3521,51.0882],[0.3523,51.0866],[0.3508,51.0841],[0.3567,51.0831],[0.3577,51.0838],[0.3607,51.0852],[0.3647,51.0882],[0.3668,51.0884],[0.3703,51.0878],[0.372,51.0869],[0.373,51.0883],[0.375,51.0878],[0.3801,51.088],[0.3811,51.0882],[0.3833,51.0876],[0.3827,51.0869],[0.3843,51.086],[0.3867,51.0861],[0.3874,51.0855],[0.3906,51.0861],[0.3916,51.0858],[0.3892,51.0844],[0.3905,51.0832],[0.3902,51.0816],[0.3908,51.0813],[0.3937,51.0832],[0.3958,51.083],[0.3976,51.0836],[0.4002,51.0824],[0.4026,51.0819],[0.4066,51.0797],[0.405,51.0779],[0.4055,51.0772],[0.4054,51.0754],[0.4006,51.0727],[0.4009,51.0712],[0.4024,51.0705],[0.4056,51.0696],[0.4066,51.0689],[0.4089,51.0691],[0.4092,51.0682],[0.4111,51.0671],[0.4113,51.0659],[0.4141,51.0655],[0.4159,51.0666],[0.4163,51.0674],[0.4178,51.0679],[0.4162,51.0653],[0.4162,51.0639],[0.4182,51.0626],[0.4282,51.0631],[0.4285,51.0625],[0.4309,51.0621],[0.4325,51.0611],[0.4345,51.0608],[0.4383,51.0597],[0.4398,51.0591],[0.4408,51.0579],[0.4443,51.0583],[0.4466,51.0581],[0.4477,51.0575],[0.448,51.0566],[0.4495,51.0567],[0.4517,51.0564],[0.4532,51.057],[0.4565,51.0555],[0.4583,51.0551],[0.4623,51.0549],[0.4635,51.0526],[0.4664,51.0508],[0.4684,51.0505],[0.4714,51.0491],[0.4718,51.0467],[0.471,51.0456],[0.4692,51.0445],[0.4667,51.0432],[0.466,51.0426],[0.4675,51.0415],[0.4682,51.0405],[0.4673,51.0388],[0.4664,51.0343],[0.4673,51.033],[0.4696,51.0324],[0.471,51.0312],[0.4731,51.0305],[0.4791,51.0292],[0.4815,51.0298],[0.4827,51.0306],[0.4853,51.0309],[0.4897,51.0306],[0.4926,51.0311],[0.4961,51.0306],[0.4978,51.0296],[0.5021,51.0281],[0.5045,51.028],[0.5077,51.0255],[0.5084,51.0241],[0.511,51.0235],[0.5136,51.0235],[0.5146,51.0228],[0.5196,51.0225],[0.5228,51.0232],[0.526,51.0228],[0.5274,51.0217],[0.5313,51.0215],[0.5343,51.022],[0.5364,51.0219],[0.5386,51.0207],[0.5397,51.0181],[0.541,51.0169],[0.5407,51.0144],[0.5412,51.0133],[0.5413,51.0115],[0.5422,51.0109],[0.545,51.0104],[0.5478,51.0091],[0.5494,51.0091],[0.5507,51.0085],[0.5529,51.0081],[0.5545,51.0083],[0.5573,51.0078],[0.5587,51.0072],[0.5615,51.0078],[0.5633,51.0075],[0.5648,51.0067],[0.5655,51.0054],[0.5668,51.0043],[0.5682,51.0039],[0.572,51.0035],[0.5728,51.0043],[0.5755,51.0052],[0.5776,51.0046],[0.5795,51.0044],[0.5821,51.0053],[0.5855,51.006],[0.5867,51.0084],[0.5873,51.0087],[0.5922,51.0099],[0.594,51.01],[0.597,51.0089],[0.6013,51.0098],[0.6026,51.0106],[0.6035,51.0118],[0.6093,51.0124],[0.6114,51.012],[0.6143,51.0131],[0.6153,51.0138],[0.616,51.015],[0.6187,51.0153],[0.6208,51.0161],[0.6222,51.0157],[0.6246,51.0161],[0.6257,51.0172],[0.6273,51.0178],[0.6292,51.0178],[0.6304,51.0174],[0.6318,51.0162],[0.6335,51.0141],[0.636,51.0122],[0.6371,51.0119],[0.6393,51.012],[0.6439,51.0146],[0.6457,51.0152],[0.6457,51.0162],[0.6467,51.0168],[0.6496,51.0152],[0.6526,51.0151],[0.6546,51.0147],[0.6563,51.0151],[0.658,51.0173],[0.6613,51.0178],[0.665,51.016],[0.6668,51.0144],[0.671,51.0113],[0.6712,51.01],[0.6728,51.0083],[0.6753,51.0045],[0.6767,51.0034],[0.6791,51.0022],[0.6815,51.0013],[0.6822,51.0006],[0.6894,50.9993],[0.6992,50.9985],[0.7013,50.9972],[0.7019,50.9961],[0.7048,50.9948],[0.7058,50.9951],[0.7085,50.9978],[0.7112,50.9985],[0.7155,50.999],[0.7211,50.9995],[0.724,50.9991],[0.7254,50.9992],[0.7313,51.0004],[0.7314,51],[0.7378,51.0008],[0.7413,51.0006],[0.7456,50.999],[0.7481,50.9984],[0.7494,50.9975],[0.7513,50.9972],[0.7574,50.9954],[0.7728,50.9927],[0.7781,50.9911],[0.7788,50.9906],[0.7792,50.9881],[0.781,50.9865],[0.777,50.9849],[0.7789,50.9824],[0.7817,50.9829],[0.7787,50.9798],[0.7778,50.9795],[0.7784,50.9784],[0.7771,50.9775],[0.7769,50.9765],[0.7807,50.9768],[0.7829,50.9774],[0.7843,50.9772],[0.7856,50.9751],[0.7895,50.9714],[0.7895,50.971],[0.796,50.9643],[0.8045,50.9558],[0.8129,50.9493],[0.8135,50.9477],[0.8127,50.9423],[0.8167,50.9423],[0.8186,50.9432],[0.8193,50.9444],[0.8187,50.9454],[0.8214,50.9457],[0.8229,50.9448],[0.825,50.9455],[0.8265,50.9453],[0.8277,50.9458],[0.8298,50.9457],[0.8326,50.9489],[0.8345,50.9499],[0.8356,50.9497],[0.8368,50.9504],[0.8387,50.9524],[0.8388,50.9541],[0.841,50.9546],[0.8397,50.9561],[0.8414,50.9576],[0.8442,50.9574],[0.8445,50.9565],[0.8463,50.955],[0.8469,50.9536],[0.8456,50.952],[0.848,50.9517],[0.849,50.9513],[0.8525,50.9516],[0.8557,50.9531],[0.8561,50.9527],[0.8591,50.9464],[0.8609,50.9418],[0.8596,50.9397],[0.8635,50.9357],[0.8655,50.9344],[0.8679,50.9333],[0.8662,50.9315],[0.8651,50.9293],[0.8547,50.9237]]],[[[0.0159,50.889],[0.0157,50.8877],[0.012,50.8868],[0.0107,50.8869],[0.0093,50.8885],[0.0054,50.8891],[0.0026,50.8892],[0.0013,50.8888],[0.0003,50.8896],[0.0035,50.8914],[0.006,50.8931],[0.0095,50.8952],[0.0104,50.8935],[0.0154,50.8897],[0.0159,50.889]]],[[[0.0511,50.7954],[0.0492,50.7954],[0.0482,50.7958],[0.0474,50.7973],[0.049,50.7984],[0.0511,50.7954]]]]}</v>
      </c>
      <c r="B36" s="67" t="str">
        <f ca="1">OFFSET(Polygon!B$1,MATCH($D36,Polygon!$C:$C,0)-1,0)</f>
        <v>E10000011</v>
      </c>
      <c r="C36" t="s">
        <v>144</v>
      </c>
      <c r="D36" t="s">
        <v>37</v>
      </c>
      <c r="E36" s="27">
        <v>554590</v>
      </c>
      <c r="F36" s="23">
        <v>0</v>
      </c>
      <c r="G36" s="23">
        <v>0</v>
      </c>
      <c r="H36" s="23">
        <v>0</v>
      </c>
      <c r="I36" s="23">
        <v>0</v>
      </c>
      <c r="J36" s="23">
        <v>0</v>
      </c>
      <c r="K36" s="23">
        <v>1</v>
      </c>
      <c r="L36" s="23">
        <v>1</v>
      </c>
      <c r="M36" s="23">
        <v>2</v>
      </c>
      <c r="N36" s="23">
        <v>7</v>
      </c>
      <c r="O36" s="23">
        <v>8</v>
      </c>
      <c r="P36" s="23">
        <v>8</v>
      </c>
      <c r="Q36" s="23">
        <v>8</v>
      </c>
      <c r="R36" s="23">
        <v>8</v>
      </c>
      <c r="S36" s="23">
        <v>9</v>
      </c>
      <c r="T36" s="23">
        <v>11</v>
      </c>
      <c r="U36" s="23">
        <v>21</v>
      </c>
      <c r="V36" s="23">
        <v>22</v>
      </c>
      <c r="W36" s="23">
        <v>26</v>
      </c>
      <c r="X36" s="23">
        <v>39</v>
      </c>
      <c r="Y36" s="23">
        <v>43</v>
      </c>
      <c r="Z36" s="23">
        <v>44</v>
      </c>
      <c r="AA36" s="23">
        <v>45</v>
      </c>
      <c r="AB36" s="23">
        <v>73</v>
      </c>
      <c r="AC36" s="23">
        <v>84</v>
      </c>
      <c r="AD36" s="23">
        <v>95</v>
      </c>
      <c r="AE36" s="23">
        <v>129</v>
      </c>
      <c r="AF36" s="23">
        <v>132</v>
      </c>
      <c r="AG36" s="23">
        <v>155</v>
      </c>
      <c r="AH36" s="23">
        <v>161</v>
      </c>
      <c r="AI36" s="23">
        <v>181</v>
      </c>
      <c r="AJ36" s="23">
        <v>229</v>
      </c>
      <c r="AK36" s="23">
        <v>279</v>
      </c>
      <c r="AL36" s="23">
        <v>301</v>
      </c>
      <c r="AM36" s="23">
        <v>316</v>
      </c>
      <c r="AN36" s="23">
        <v>335</v>
      </c>
      <c r="AO36" s="23">
        <v>351</v>
      </c>
      <c r="AP36" s="23">
        <v>359</v>
      </c>
      <c r="AQ36" s="23">
        <v>373</v>
      </c>
      <c r="AR36" s="23">
        <v>383</v>
      </c>
      <c r="AS36" s="23">
        <v>396</v>
      </c>
      <c r="AT36" s="23">
        <v>420</v>
      </c>
      <c r="AU36" s="23">
        <v>433</v>
      </c>
      <c r="AV36" s="23">
        <v>449</v>
      </c>
      <c r="AW36" s="23">
        <v>457</v>
      </c>
      <c r="AX36" s="23">
        <v>471</v>
      </c>
      <c r="AY36" s="23">
        <v>479</v>
      </c>
      <c r="AZ36" s="23">
        <v>491</v>
      </c>
      <c r="BA36" s="23">
        <v>499</v>
      </c>
      <c r="BB36" s="23">
        <v>504</v>
      </c>
      <c r="BC36" s="23">
        <v>521</v>
      </c>
      <c r="BD36" s="23">
        <v>524</v>
      </c>
      <c r="BE36" s="23">
        <v>552</v>
      </c>
      <c r="BF36" s="23">
        <v>570</v>
      </c>
      <c r="BG36" s="23">
        <v>580</v>
      </c>
      <c r="BH36" s="23">
        <v>588</v>
      </c>
      <c r="BI36" s="23">
        <v>593</v>
      </c>
      <c r="BJ36" s="23">
        <v>602</v>
      </c>
      <c r="BK36" s="23">
        <v>613</v>
      </c>
      <c r="BL36" s="23">
        <v>627</v>
      </c>
      <c r="BM36" s="23">
        <v>639</v>
      </c>
      <c r="BN36" s="23">
        <v>646</v>
      </c>
      <c r="BO36" s="23">
        <v>646</v>
      </c>
      <c r="BP36" s="23">
        <v>648</v>
      </c>
      <c r="BQ36" s="23">
        <v>648</v>
      </c>
      <c r="BR36" s="23">
        <v>650</v>
      </c>
      <c r="BS36" s="23">
        <v>652</v>
      </c>
      <c r="BT36" s="23">
        <v>652</v>
      </c>
      <c r="BU36" s="23">
        <v>655</v>
      </c>
      <c r="BV36" s="23">
        <v>661</v>
      </c>
      <c r="BW36" s="23">
        <v>663</v>
      </c>
      <c r="BX36" s="23">
        <v>665</v>
      </c>
      <c r="BY36" s="23">
        <v>666</v>
      </c>
      <c r="BZ36" s="23">
        <v>667</v>
      </c>
      <c r="CA36" s="23">
        <v>669</v>
      </c>
      <c r="CB36" s="23">
        <v>674</v>
      </c>
      <c r="CC36" s="23">
        <v>675</v>
      </c>
      <c r="CD36" s="23">
        <v>687</v>
      </c>
      <c r="CE36" s="23">
        <v>689</v>
      </c>
      <c r="CF36" s="23">
        <v>689</v>
      </c>
      <c r="CG36" s="23">
        <v>700</v>
      </c>
      <c r="CH36" s="23">
        <v>708</v>
      </c>
      <c r="CI36" s="23">
        <v>708</v>
      </c>
      <c r="CJ36" s="23">
        <v>714</v>
      </c>
      <c r="CK36" s="23">
        <v>716</v>
      </c>
      <c r="CL36" s="23">
        <v>717</v>
      </c>
      <c r="CM36" s="23">
        <v>721</v>
      </c>
      <c r="CN36" s="23">
        <v>723</v>
      </c>
      <c r="CO36" s="23">
        <v>729</v>
      </c>
      <c r="CP36" s="23">
        <v>729</v>
      </c>
      <c r="CQ36" s="23">
        <v>732</v>
      </c>
      <c r="CR36" s="23">
        <v>732</v>
      </c>
      <c r="CS36" s="23">
        <v>734</v>
      </c>
      <c r="CT36" s="23">
        <v>735</v>
      </c>
      <c r="CU36" s="23">
        <v>735</v>
      </c>
      <c r="CV36" s="23">
        <v>736</v>
      </c>
      <c r="CW36" s="23">
        <v>737</v>
      </c>
      <c r="CX36" s="23">
        <v>738</v>
      </c>
      <c r="CY36" s="23">
        <v>743</v>
      </c>
      <c r="CZ36" s="23">
        <v>746</v>
      </c>
      <c r="DA36" s="23">
        <v>748</v>
      </c>
      <c r="DB36" s="23">
        <v>753</v>
      </c>
      <c r="DC36" s="23">
        <v>767</v>
      </c>
      <c r="DD36" s="23">
        <v>770</v>
      </c>
      <c r="DE36" s="23">
        <v>772</v>
      </c>
      <c r="DF36" s="23">
        <v>774</v>
      </c>
      <c r="DG36" s="23">
        <v>775</v>
      </c>
      <c r="DJ36" s="181">
        <f t="shared" ca="1" si="14"/>
        <v>1</v>
      </c>
      <c r="DK36" s="25">
        <f t="shared" ca="1" si="15"/>
        <v>1.2919896640826874E-3</v>
      </c>
      <c r="DL36" s="325">
        <f t="shared" ca="1" si="8"/>
        <v>0.18031338466254351</v>
      </c>
      <c r="DM36" s="329">
        <f t="shared" ca="1" si="16"/>
        <v>29</v>
      </c>
      <c r="DN36" s="25">
        <f t="shared" ca="1" si="17"/>
        <v>3.8873994638069703E-2</v>
      </c>
      <c r="DO36" s="325">
        <f t="shared" ca="1" si="9"/>
        <v>5.2290881552137618</v>
      </c>
      <c r="DP36" s="332">
        <f t="shared" ca="1" si="18"/>
        <v>139.74287311347121</v>
      </c>
      <c r="DR36">
        <f t="shared" si="12"/>
        <v>775</v>
      </c>
      <c r="DS36" s="419">
        <f t="shared" si="13"/>
        <v>139.69999999999999</v>
      </c>
      <c r="DT36" s="131">
        <f t="shared" ca="1" si="10"/>
        <v>0</v>
      </c>
      <c r="DV36" s="164" t="s">
        <v>31</v>
      </c>
      <c r="DW36">
        <v>829</v>
      </c>
      <c r="DX36" s="385">
        <v>104.2</v>
      </c>
      <c r="DY36" s="67">
        <f t="shared" si="19"/>
        <v>54</v>
      </c>
      <c r="EA36">
        <f>SUMIF('L4-LTLA'!$D:$D,$D36,'L4-LTLA'!$G:$G)</f>
        <v>554590</v>
      </c>
      <c r="EB36" s="27">
        <v>554590</v>
      </c>
      <c r="EC36" s="4">
        <f t="shared" si="11"/>
        <v>0</v>
      </c>
    </row>
    <row r="37" spans="1:133" x14ac:dyDescent="0.25">
      <c r="A37" s="67" t="str">
        <f ca="1">OFFSET(Polygon!A$1,MATCH($D37,Polygon!$C:$C,0)-1,0)</f>
        <v>{"type":"MultiPolygon","coordinates":[[[[0.0273,51.1399],[0.0266,51.1376],[0.0266,51.1361],[0.0272,51.1354],[0.0278,51.1332],[0.026,51.1319],[0.026,51.1302],[0.0253,51.1282],[0.0254,51.1271],[0.0263,51.1265],[0.0262,51.1249],[0.0252,51.1234],[0.0256,51.1226],[0.0269,51.1218],[0.0281,51.1177],[0.0322,51.1168],[0.0342,51.1159],[0.0346,51.115],[0.0365,51.1151],[0.0373,51.1131],[0.0368,51.1122],[0.04,51.1118],[0.0414,51.1119],[0.0413,51.1108],[0.0443,51.1111],[0.0445,51.1106],[0.0413,51.1103],[0.0393,51.1094],[0.0375,51.1104],[0.0354,51.1098],[0.0346,51.1089],[0.0329,51.1086],[0.0309,51.1087],[0.028,51.1085],[0.0272,51.109],[0.0256,51.1091],[0.0239,51.1079],[0.0214,51.1069],[0.0197,51.1052],[0.0186,51.1036],[0.0153,51.1048],[0.0131,51.1061],[0.0119,51.1073],[0.0095,51.1104],[0.0086,51.1089],[0.0067,51.1077],[0.0069,51.1068],[0.0057,51.1062],[0.005,51.1053],[0.0064,51.1047],[0.0073,51.1048],[0.0098,51.1038],[0.0113,51.1026],[0.0104,51.1022],[0.0091,51.1025],[0.0054,51.1026],[0.0029,51.1023],[0.0013,51.1014],[-0.000004,51.1012],[-0.0053,51.0989],[-0.0071,51.0991],[-0.0081,51.0977],[-0.0109,51.0965],[-0.012,51.0963],[-0.0134,51.0974],[-0.0142,51.0968],[-0.0158,51.0966],[-0.0179,51.0969],[-0.0196,51.096],[-0.0213,51.0968],[-0.0216,51.0959],[-0.0254,51.0942],[-0.0262,51.0918],[-0.027,51.0917],[-0.0281,51.0931],[-0.0309,51.0942],[-0.0323,51.0943],[-0.0355,51.0938],[-0.0362,51.093],[-0.0351,51.0924],[-0.0311,51.0926],[-0.0318,51.0916],[-0.0318,51.0904],[-0.0314,51.0873],[-0.0281,51.0819],[-0.0272,51.0781],[-0.0274,51.0774],[-0.0269,51.0751],[-0.024,51.0758],[-0.0219,51.076],[-0.0199,51.0757],[-0.0169,51.0742],[-0.0133,51.074],[-0.014,51.0704],[-0.015,51.0694],[-0.0132,51.0665],[-0.0122,51.0664],[-0.0102,51.065],[-0.0101,51.0633],[-0.0112,51.0629],[-0.0112,51.061],[-0.0104,51.0593],[-0.0084,51.0574],[-0.0082,51.0563],[-0.0063,51.0568],[-0.0038,51.0563],[-0.0023,51.0555],[0.002,51.0557],[0.0019,51.0572],[0.0043,51.0581],[0.0061,51.0575],[0.0079,51.0579],[0.0087,51.0569],[0.0104,51.0573],[0.0137,51.057],[0.0126,51.0557],[0.0116,51.0534],[0.0107,51.0527],[0.0066,51.0504],[0.0041,51.0499],[0.002,51.0489],[-0.0018,51.0484],[-0.0035,51.0468],[-0.0021,51.0445],[-0.0023,51.0427],[-0.0037,51.042],[-0.0072,51.0412],[-0.0066,51.0401],[-0.0079,51.039],[-0.0076,51.0381],[-0.0043,51.0383],[-0.0019,51.0377],[-0.0007,51.037],[-0.0026,51.0352],[-0.0047,51.035],[-0.0081,51.0342],[-0.0082,51.0325],[-0.0101,51.0313],[-0.0112,51.0294],[-0.0122,51.0287],[-0.0135,51.0291],[-0.015,51.0288],[-0.0163,51.028],[-0.018,51.028],[-0.0207,51.0275],[-0.0215,51.0265],[-0.0204,51.0261],[-0.02,51.0245],[-0.0205,51.0226],[-0.0197,51.0216],[-0.0216,51.0207],[-0.0197,51.0195],[-0.0201,51.0185],[-0.0215,51.0171],[-0.0195,51.0166],[-0.0194,51.0157],[-0.0174,51.0154],[-0.0165,51.0146],[-0.0167,51.0138],[-0.0184,51.0125],[-0.0187,51.0112],[-0.0199,51.0094],[-0.0201,51.0083],[-0.019,51.0069],[-0.0192,51.0047],[-0.0201,51.0035],[-0.017,51.003],[-0.0166,51.0025],[-0.0178,51.0002],[-0.0176,50.999],[-0.0185,50.9959],[-0.0182,50.9953],[-0.0189,50.9923],[-0.0189,50.9892],[-0.0203,50.9862],[-0.0201,50.9854],[-0.0211,50.9842],[-0.0236,50.9822],[-0.0246,50.98],[-0.0272,50.9798],[-0.0293,50.9792],[-0.0318,50.9798],[-0.0338,50.9779],[-0.0347,50.9775],[-0.0371,50.9774],[-0.0379,50.9788],[-0.0396,50.9793],[-0.0445,50.9796],[-0.0455,50.9805],[-0.047,50.9812],[-0.0488,50.9811],[-0.0523,50.9795],[-0.0542,50.9794],[-0.0565,50.98],[-0.0585,50.98],[-0.0603,50.9793],[-0.0607,50.9785],[-0.0621,50.9786],[-0.0637,50.9792],[-0.0638,50.9808],[-0.0652,50.9813],[-0.0653,50.9822],[-0.0663,50.9831],[-0.0656,50.9837],[-0.0659,50.9865],[-0.0672,50.9891],[-0.0686,50.9896],[-0.0706,50.9913],[-0.0737,50.9917],[-0.0768,50.9915],[-0.0788,50.9909],[-0.0838,50.9906],[-0.0824,50.9891],[-0.0853,50.9897],[-0.0867,50.9889],[-0.0868,50.9879],[-0.0919,50.9833],[-0.0931,50.9807],[-0.0931,50.9792],[-0.0942,50.9794],[-0.0974,50.9788],[-0.0981,50.9794],[-0.1018,50.9794],[-0.1022,50.9806],[-0.1045,50.9803],[-0.1088,50.9802],[-0.11,50.9782],[-0.1118,50.9764],[-0.1141,50.9765],[-0.1152,50.9759],[-0.1163,50.9735],[-0.1161,50.9703],[-0.1152,50.9698],[-0.1163,50.9672],[-0.1127,50.9673],[-0.1106,50.9679],[-0.1086,50.967],[-0.1094,50.965],[-0.1055,50.9644],[-0.1082,50.9602],[-0.1084,50.9588],[-0.1079,50.9579],[-0.1081,50.9569],[-0.1062,50.9547],[-0.1063,50.954],[-0.1053,50.9517],[-0.105,50.9493],[-0.1042,50.9474],[-0.1055,50.9431],[-0.1094,50.9438],[-0.1111,50.9437],[-0.1125,50.9442],[-0.1171,50.9449],[-0.1185,50.944],[-0.1197,50.9424],[-0.12,50.9413],[-0.1182,50.9413],[-0.1187,50.9405],[-0.1201,50.9405],[-0.1205,50.9387],[-0.1199,50.9337],[-0.1199,50.9325],[-0.1207,50.9304],[-0.1225,50.9281],[-0.1259,50.9234],[-0.1267,50.9211],[-0.1283,50.9191],[-0.129,50.9158],[-0.1296,50.9143],[-0.1297,50.9114],[-0.1304,50.9113],[-0.1308,50.9098],[-0.1305,50.9085],[-0.1308,50.9055],[-0.1307,50.9033],[-0.1309,50.9003],[-0.132,50.8961],[-0.1335,50.8936],[-0.1341,50.8879],[-0.135,50.8866],[-0.1372,50.8846],[-0.1424,50.8843],[-0.142,50.8851],[-0.1426,50.8862],[-0.1446,50.887],[-0.151,50.8858],[-0.1532,50.8849],[-0.1528,50.8826],[-0.153,50.8799],[-0.1549,50.8797],[-0.1596,50.8803],[-0.1619,50.881],[-0.1676,50.881],[-0.1685,50.8819],[-0.1677,50.8847],[-0.1682,50.8851],[-0.1659,50.8923],[-0.1686,50.8924],[-0.1694,50.8899],[-0.1778,50.8905],[-0.1808,50.8884],[-0.1825,50.8883],[-0.1823,50.8871],[-0.1813,50.8837],[-0.1818,50.8811],[-0.1832,50.879],[-0.185,50.8767],[-0.1864,50.8756],[-0.1879,50.8755],[-0.1898,50.8744],[-0.1878,50.8686],[-0.1892,50.869],[-0.1944,50.8697],[-0.1975,50.8696],[-0.199,50.8701],[-0.2009,50.8749],[-0.2025,50.8756],[-0.2054,50.8701],[-0.2067,50.8704],[-0.2107,50.8705],[-0.2139,50.8705],[-0.2143,50.8737],[-0.2142,50.8752],[-0.2174,50.8753],[-0.223,50.8763],[-0.2246,50.8763],[-0.2247,50.8772],[-0.2255,50.8781],[-0.2267,50.8782],[-0.2293,50.877],[-0.2327,50.8759],[-0.2338,50.8752],[-0.2374,50.872],[-0.2388,50.8697],[-0.2395,50.8667],[-0.2406,50.8652],[-0.2451,50.8639],[-0.2447,50.8634],[-0.2415,50.8629],[-0.2397,50.8619],[-0.239,50.8587],[-0.2364,50.8575],[-0.236,50.8565],[-0.2359,50.8538],[-0.2354,50.8524],[-0.2344,50.8511],[-0.2324,50.8495],[-0.2306,50.8483],[-0.2294,50.8457],[-0.2284,50.8456],[-0.2277,50.8444],[-0.226,50.8429],[-0.225,50.8413],[-0.2222,50.8383],[-0.2175,50.8329],[-0.2167,50.833],[-0.2164,50.8306],[-0.2154,50.8305],[-0.2161,50.8276],[-0.2203,50.828],[-0.2213,50.828],[-0.2276,50.8286],[-0.2372,50.8288],[-0.238,50.8279],[-0.241,50.8284],[-0.245,50.8282],[-0.2438,50.8292],[-0.238,50.8294],[-0.2386,50.8306],[-0.2415,50.8308],[-0.2467,50.8308],[-0.2486,50.8302],[-0.2531,50.8313],[-0.2579,50.8317],[-0.2643,50.8319],[-0.2695,50.8317],[-0.2712,50.832],[-0.2755,50.8313],[-0.2785,50.8319],[-0.2798,50.8325],[-0.2821,50.8344],[-0.2845,50.8374],[-0.2857,50.8381],[-0.2875,50.8405],[-0.287,50.8451],[-0.2873,50.8462],[-0.2891,50.8472],[-0.2913,50.8476],[-0.2921,50.8487],[-0.2907,50.8495],[-0.2904,50.8509],[-0.293,50.8532],[-0.2933,50.8528],[-0.2913,50.851],[-0.293,50.8488],[-0.2928,50.8476],[-0.2912,50.8465],[-0.2891,50.8459],[-0.2884,50.8452],[-0.2896,50.8414],[-0.2894,50.8391],[-0.2873,50.8371],[-0.2854,50.8348],[-0.2856,50.8333],[-0.2836,50.8331],[-0.2804,50.8314],[-0.2846,50.8297],[-0.2846,50.8294],[-0.2784,50.829],[-0.2756,50.8293],[-0.272,50.8301],[-0.2704,50.8301],[-0.2669,50.831],[-0.2587,50.8309],[-0.2561,50.8307],[-0.2548,50.8301],[-0.2511,50.83],[-0.2511,50.8291],[-0.2501,50.828],[-0.2491,50.828],[-0.2486,50.8267],[-0.2495,50.8262],[-0.2532,50.8262],[-0.2623,50.8266],[-0.2729,50.827],[-0.2762,50.8269],[-0.2839,50.8261],[-0.2867,50.8255],[-0.291,50.8252],[-0.297,50.824],[-0.3032,50.8232],[-0.3098,50.8218],[-0.3135,50.8211],[-0.32,50.8203],[-0.3231,50.8196],[-0.3282,50.8189],[-0.3327,50.8175],[-0.3338,50.8169],[-0.3438,50.8145],[-0.3445,50.8142],[-0.3502,50.8133],[-0.3531,50.8125],[-0.356,50.8123],[-0.3634,50.8104],[-0.3639,50.81],[-0.3728,50.8086],[-0.3787,50.808],[-0.3802,50.8077],[-0.3865,50.8069],[-0.3976,50.8059],[-0.4031,50.8056],[-0.4209,50.8051],[-0.4227,50.8044],[-0.4263,50.8042],[-0.4358,50.8031],[-0.4387,50.8031],[-0.4417,50.8025],[-0.4459,50.8024],[-0.4506,50.8027],[-0.4561,50.8021],[-0.4588,50.8022],[-0.4632,50.8022],[-0.4694,50.8026],[-0.4856,50.8029],[-0.4967,50.8025],[-0.5019,50.8026],[-0.5116,50.8024],[-0.5126,50.8022],[-0.5242,50.802],[-0.5312,50.8021],[-0.5378,50.8023],[-0.5419,50.8019],[-0.5429,50.804],[-0.5439,50.8068],[-0.5454,50.8078],[-0.5474,50.8087],[-0.5509,50.811],[-0.5527,50.8116],[-0.5564,50.8115],[-0.5598,50.8125],[-0.5607,50.8156],[-0.5605,50.8177],[-0.5615,50.8188],[-0.5627,50.8194],[-0.5659,50.8195],[-0.5678,50.8186],[-0.5699,50.8166],[-0.5712,50.8165],[-0.5722,50.8174],[-0.5736,50.8196],[-0.5736,50.8209],[-0.5724,50.8223],[-0.5728,50.824],[-0.5755,50.8258],[-0.5756,50.8269],[-0.5732,50.8283],[-0.5713,50.8288],[-0.5684,50.8286],[-0.5668,50.829],[-0.5662,50.83],[-0.5676,50.8321],[-0.5699,50.8328],[-0.5707,50.834],[-0.5701,50.8359],[-0.5678,50.8367],[-0.5654,50.8369],[-0.5633,50.8377],[-0.5633,50.8388],[-0.5651,50.84],[-0.5648,50.8417],[-0.5654,50.8434],[-0.5625,50.8489],[-0.5605,50.8514],[-0.5587,50.8521],[-0.5521,50.8536],[-0.5502,50.8532],[-0.5493,50.8518],[-0.5479,50.8511],[-0.5457,50.8513],[-0.5419,50.8526],[-0.541,50.8532],[-0.5401,50.8552],[-0.5391,50.8562],[-0.5387,50.8578],[-0.5397,50.8587],[-0.5412,50.8593],[-0.5458,50.8598],[-0.5464,50.8603],[-0.5443,50.866],[-0.5419,50.8662],[-0.5385,50.8653],[-0.5319,50.8641],[-0.5305,50.8644],[-0.5288,50.8655],[-0.526,50.8668],[-0.5254,50.8673],[-0.5259,50.8692],[-0.5277,50.8709],[-0.5298,50.872],[-0.5323,50.8737],[-0.5353,50.8738],[-0.5405,50.8746],[-0.5415,50.8769],[-0.5413,50.8781],[-0.5397,50.879],[-0.5391,50.8808],[-0.54,50.8816],[-0.5416,50.882],[-0.5432,50.8818],[-0.5443,50.8811],[-0.5487,50.8802],[-0.5532,50.8814],[-0.5554,50.8821],[-0.5584,50.8844],[-0.5596,50.8857],[-0.5608,50.8878],[-0.5599,50.8891],[-0.5589,50.8899],[-0.5537,50.8914],[-0.5493,50.8925],[-0.5485,50.893],[-0.5465,50.8952],[-0.5435,50.8965],[-0.5434,50.8981],[-0.5455,50.8995],[-0.5483,50.8996],[-0.5503,50.899],[-0.5514,50.8998],[-0.5537,50.9025],[-0.555,50.9034],[-0.5557,50.9053],[-0.553,50.9086],[-0.5524,50.9099],[-0.5515,50.9131],[-0.5488,50.9141],[-0.5446,50.914],[-0.5426,50.9134],[-0.5405,50.914],[-0.5395,50.9154],[-0.5371,50.9161],[-0.5372,50.9172],[-0.5395,50.9182],[-0.5427,50.9191],[-0.5448,50.9204],[-0.5447,50.9212],[-0.5476,50.9242],[-0.5478,50.9251],[-0.5473,50.926],[-0.5469,50.9284],[-0.5472,50.9293],[-0.5459,50.9297],[-0.543,50.9301],[-0.5423,50.9305],[-0.5377,50.9319],[-0.5338,50.9334],[-0.5333,50.9343],[-0.5334,50.9363],[-0.5293,50.9382],[-0.5279,50.9379],[-0.5259,50.938],[-0.5252,50.9364],[-0.5231,50.9353],[-0.5218,50.9352],[-0.518,50.9356],[-0.5132,50.9353],[-0.5132,50.9356],[-0.5189,50.9358],[-0.5229,50.9355],[-0.5249,50.9366],[-0.526,50.9385],[-0.5276,50.9381],[-0.5289,50.9385],[-0.5339,50.9368],[-0.5338,50.934],[-0.5348,50.9331],[-0.5415,50.9309],[-0.5473,50.9297],[-0.5479,50.9263],[-0.5484,50.9252],[-0.5479,50.9238],[-0.5468,50.9231],[-0.5451,50.9213],[-0.5454,50.9202],[-0.5423,50.9186],[-0.5395,50.9178],[-0.5372,50.9168],[-0.5379,50.9161],[-0.5397,50.9156],[-0.5409,50.9142],[-0.5427,50.9137],[-0.5456,50.9144],[-0.5485,50.9144],[-0.5513,50.9136],[-0.5522,50.9127],[-0.5532,50.9091],[-0.5561,50.9053],[-0.5555,50.9033],[-0.5541,50.9024],[-0.5523,50.9002],[-0.5506,50.8989],[-0.5482,50.8993],[-0.546,50.8994],[-0.5436,50.8977],[-0.5449,50.8963],[-0.5463,50.8958],[-0.549,50.893],[-0.5507,50.8923],[-0.5534,50.8918],[-0.5597,50.8898],[-0.5611,50.8882],[-0.5599,50.8856],[-0.5587,50.8843],[-0.5555,50.8818],[-0.5488,50.88],[-0.545,50.8806],[-0.5423,50.8817],[-0.5407,50.8816],[-0.5394,50.8804],[-0.5397,50.8796],[-0.5419,50.8781],[-0.5421,50.8772],[-0.5409,50.8743],[-0.5373,50.8736],[-0.5362,50.8724],[-0.5365,50.868],[-0.5369,50.867],[-0.5397,50.8662],[-0.5428,50.8668],[-0.5451,50.8661],[-0.5471,50.8603],[-0.5452,50.8593],[-0.5424,50.8591],[-0.5405,50.8587],[-0.5393,50.8575],[-0.5404,50.8558],[-0.5409,50.8542],[-0.5421,50.8529],[-0.5465,50.8515],[-0.5482,50.8515],[-0.5505,50.8537],[-0.5516,50.8539],[-0.5592,50.8522],[-0.5604,50.8518],[-0.5631,50.8488],[-0.5657,50.8438],[-0.5654,50.8421],[-0.5658,50.8403],[-0.5638,50.8385],[-0.5644,50.8373],[-0.5673,50.8371],[-0.57,50.8364],[-0.571,50.8354],[-0.5714,50.8343],[-0.5711,50.8331],[-0.57,50.8322],[-0.5683,50.8317],[-0.5674,50.831],[-0.567,50.8295],[-0.5681,50.8291],[-0.5711,50.8293],[-0.5732,50.8289],[-0.5758,50.8274],[-0.5764,50.8258],[-0.5739,50.8239],[-0.5732,50.8226],[-0.5744,50.8207],[-0.5743,50.8196],[-0.5733,50.8167],[-0.5717,50.8158],[-0.5705,50.8158],[-0.5689,50.8165],[-0.5671,50.8181],[-0.5649,50.819],[-0.5631,50.8189],[-0.5616,50.8176],[-0.5615,50.8154],[-0.561,50.8127],[-0.5604,50.8122],[-0.5562,50.8108],[-0.5536,50.8108],[-0.5519,50.8105],[-0.5503,50.8098],[-0.548,50.8081],[-0.5457,50.8068],[-0.5446,50.8056],[-0.5445,50.804],[-0.5436,50.8038],[-0.542,50.8003],[-0.5433,50.8001],[-0.5502,50.8003],[-0.5558,50.8001],[-0.5603,50.7997],[-0.5646,50.799],[-0.5693,50.7984],[-0.576,50.7968],[-0.5767,50.7963],[-0.5794,50.7955],[-0.5828,50.795],[-0.5868,50.7948],[-0.5891,50.7943],[-0.5896,50.7936],[-0.5938,50.7924],[-0.5975,50.7921],[-0.5995,50.7913],[-0.6011,50.7913],[-0.6024,50.7908],[-0.6038,50.7911],[-0.6054,50.7906],[-0.6073,50.7908],[-0.6106,50.7906],[-0.6124,50.7909],[-0.6171,50.7907],[-0.6187,50.7901],[-0.6261,50.7889],[-0.6297,50.7879],[-0.6334,50.7878],[-0.645,50.7873],[-0.65,50.7867],[-0.6537,50.786],[-0.6564,50.7844],[-0.6664,50.7828],[-0.6702,50.782],[-0.6748,50.7815],[-0.6784,50.7806],[-0.6825,50.7799],[-0.6881,50.7794],[-0.6944,50.779],[-0.7017,50.7776],[-0.7027,50.7772],[-0.7075,50.7762],[-0.7142,50.7746],[-0.7193,50.7737],[-0.7285,50.7712],[-0.7322,50.7697],[-0.7361,50.7679],[-0.7393,50.7662],[-0.7431,50.7639],[-0.7455,50.7621],[-0.7486,50.7595],[-0.7499,50.7587],[-0.7526,50.7581],[-0.7547,50.7592],[-0.7543,50.7601],[-0.7512,50.7601],[-0.7501,50.7615],[-0.7506,50.7621],[-0.7503,50.7639],[-0.7514,50.7642],[-0.7534,50.7654],[-0.7544,50.7655],[-0.7561,50.7667],[-0.7568,50.7677],[-0.7571,50.7698],[-0.7557,50.7707],[-0.7553,50.7719],[-0.7604,50.7728],[-0.7632,50.773],[-0.7647,50.7724],[-0.767,50.7728],[-0.7677,50.7716],[-0.7656,50.7706],[-0.7653,50.7696],[-0.7664,50.7684],[-0.77,50.769],[-0.7739,50.7683],[-0.7757,50.7685],[-0.7764,50.7675],[-0.7775,50.7683],[-0.7793,50.7686],[-0.7817,50.7684],[-0.7812,50.7676],[-0.7778,50.7667],[-0.7781,50.7662],[-0.7807,50.7654],[-0.7812,50.7647],[-0.7855,50.7603],[-0.7841,50.7602],[-0.7817,50.761],[-0.7792,50.7622],[-0.7758,50.7614],[-0.7715,50.7609],[-0.7691,50.7603],[-0.7662,50.7581],[-0.7634,50.7544],[-0.7636,50.7539],[-0.7625,50.752],[-0.7616,50.7512],[-0.7596,50.7532],[-0.758,50.7536],[-0.7549,50.756],[-0.7547,50.757],[-0.7524,50.7573],[-0.7511,50.7563],[-0.7553,50.7545],[-0.7578,50.7527],[-0.7624,50.7477],[-0.7629,50.746],[-0.763,50.7435],[-0.7664,50.7405],[-0.767,50.7394],[-0.7693,50.7373],[-0.772,50.7341],[-0.7745,50.7319],[-0.7765,50.7298],[-0.7828,50.726],[-0.7855,50.7231],[-0.7865,50.7224],[-0.7889,50.7223],[-0.7937,50.7234],[-0.7955,50.7242],[-0.7982,50.7256],[-0.8027,50.7288],[-0.8055,50.7315],[-0.8074,50.7326],[-0.8103,50.7347],[-0.8167,50.739],[-0.8242,50.743],[-0.8278,50.7454],[-0.8296,50.7464],[-0.8321,50.7483],[-0.8354,50.7498],[-0.8411,50.7527],[-0.8488,50.7562],[-0.8574,50.7597],[-0.863,50.7619],[-0.8674,50.7634],[-0.8747,50.7654],[-0.8771,50.7662],[-0.8855,50.7685],[-0.8915,50.7701],[-0.8945,50.7707],[-0.9021,50.7728],[-0.9067,50.7746],[-0.9104,50.7766],[-0.9128,50.7782],[-0.9165,50.7802],[-0.9158,50.784],[-0.9132,50.7855],[-0.9123,50.789],[-0.9101,50.7885],[-0.909,50.7878],[-0.9084,50.7865],[-0.9103,50.785],[-0.9127,50.7849],[-0.9143,50.7837],[-0.9152,50.7818],[-0.9151,50.7809],[-0.913,50.7808],[-0.9092,50.782],[-0.9074,50.7821],[-0.9063,50.7817],[-0.9047,50.7825],[-0.9041,50.7835],[-0.9042,50.7859],[-0.9033,50.7878],[-0.9012,50.79],[-0.898,50.7892],[-0.896,50.79],[-0.8937,50.7915],[-0.8929,50.7926],[-0.8921,50.7959],[-0.8918,50.7979],[-0.8906,50.8],[-0.8882,50.8011],[-0.8868,50.803],[-0.8848,50.8038],[-0.8836,50.8035],[-0.8817,50.8058],[-0.8782,50.8076],[-0.8741,50.8077],[-0.8725,50.8083],[-0.8687,50.8081],[-0.8665,50.8073],[-0.8642,50.8056],[-0.8618,50.8046],[-0.8607,50.8037],[-0.8603,50.8029],[-0.8558,50.803],[-0.8504,50.8015],[-0.8495,50.8009],[-0.8452,50.8001],[-0.8449,50.7995],[-0.8401,50.8007],[-0.8386,50.8015],[-0.837,50.803],[-0.8363,50.8042],[-0.8332,50.8051],[-0.8305,50.8038],[-0.8285,50.804],[-0.828,50.8045],[-0.8255,50.8045],[-0.825,50.8054],[-0.8256,50.8075],[-0.8253,50.8092],[-0.824,50.8106],[-0.8219,50.8104],[-0.8198,50.8113],[-0.8184,50.8116],[-0.8165,50.8134],[-0.8145,50.8144],[-0.8143,50.8167],[-0.8152,50.819],[-0.8159,50.8195],[-0.8151,50.8208],[-0.8128,50.822],[-0.8109,50.8243],[-0.8114,50.826],[-0.8099,50.8264],[-0.8096,50.8282],[-0.8103,50.8284],[-0.8109,50.8297],[-0.809,50.8302],[-0.8107,50.832],[-0.8108,50.8331],[-0.8124,50.8337],[-0.813,50.832],[-0.817,50.8295],[-0.8179,50.8277],[-0.8167,50.8254],[-0.8181,50.8238],[-0.8193,50.823],[-0.8204,50.821],[-0.8212,50.8207],[-0.8203,50.8186],[-0.8194,50.8173],[-0.8228,50.8142],[-0.8259,50.814],[-0.8289,50.813],[-0.8306,50.8108],[-0.8332,50.8104],[-0.8365,50.8092],[-0.8406,50.8069],[-0.8426,50.8048],[-0.8494,50.8055],[-0.8507,50.8062],[-0.8521,50.8063],[-0.8541,50.807],[-0.8562,50.8071],[-0.8571,50.8077],[-0.8556,50.8102],[-0.8529,50.8108],[-0.8521,50.8117],[-0.8557,50.8117],[-0.858,50.8108],[-0.8599,50.8113],[-0.8612,50.8121],[-0.8635,50.8124],[-0.8653,50.812],[-0.8681,50.813],[-0.8685,50.8144],[-0.87,50.8165],[-0.8701,50.8174],[-0.869,50.8186],[-0.8661,50.8202],[-0.8654,50.8214],[-0.8627,50.8238],[-0.8615,50.8239],[-0.8579,50.8236],[-0.8575,50.8248],[-0.8556,50.8269],[-0.8539,50.8275],[-0.8512,50.8278],[-0.8527,50.8292],[-0.8539,50.8294],[-0.8581,50.8286],[-0.8598,50.8279],[-0.8607,50.8283],[-0.8614,50.8297],[-0.8606,50.8355],[-0.8591,50.8364],[-0.8597,50.8375],[-0.8583,50.8388],[-0.8581,50.8395],[-0.8595,50.8399],[-0.8616,50.8391],[-0.8617,50.8384],[-0.8632,50.8382],[-0.8666,50.8385],[-0.8681,50.8405],[-0.8694,50.8403],[-0.8698,50.8382],[-0.8707,50.8366],[-0.869,50.8342],[-0.87,50.8333],[-0.8725,50.8331],[-0.8741,50.8325],[-0.8727,50.8314],[-0.8704,50.8316],[-0.868,50.8306],[-0.867,50.83],[-0.8667,50.8284],[-0.8658,50.827],[-0.8703,50.824],[-0.8697,50.8234],[-0.8715,50.8211],[-0.8739,50.8189],[-0.8749,50.8172],[-0.8741,50.8141],[-0.8745,50.813],[-0.8761,50.8118],[-0.8782,50.8116],[-0.8852,50.8137],[-0.8875,50.8147],[-0.8905,50.8165],[-0.8925,50.819],[-0.8918,50.8212],[-0.8918,50.8232],[-0.893,50.8251],[-0.8942,50.8257],[-0.8944,50.8265],[-0.8958,50.8291],[-0.8953,50.8302],[-0.896,50.8319],[-0.8951,50.8324],[-0.8928,50.8328],[-0.8925,50.8352],[-0.8935,50.8376],[-0.895,50.8386],[-0.8978,50.839],[-0.8992,50.8378],[-0.9015,50.8379],[-0.9043,50.8383],[-0.9063,50.8384],[-0.9091,50.838],[-0.9096,50.8395],[-0.9133,50.8401],[-0.9136,50.8392],[-0.9159,50.8383],[-0.9167,50.837],[-0.9161,50.8358],[-0.9137,50.834],[-0.9129,50.8322],[-0.9142,50.8316],[-0.9129,50.8282],[-0.9175,50.8282],[-0.9193,50.8292],[-0.9194,50.83],[-0.9232,50.832],[-0.9261,50.8321],[-0.9281,50.8316],[-0.9309,50.8305],[-0.9338,50.8301],[-0.9351,50.8303],[-0.9381,50.8316],[-0.9349,50.8361],[-0.9314,50.8407],[-0.932,50.8418],[-0.9301,50.8418],[-0.9304,50.8426],[-0.9319,50.844],[-0.9325,50.8461],[-0.9341,50.8484],[-0.9344,50.8497],[-0.9337,50.8518],[-0.9328,50.8523],[-0.9328,50.8539],[-0.9335,50.8547],[-0.932,50.8557],[-0.9296,50.8588],[-0.9283,50.8614],[-0.9281,50.8627],[-0.9265,50.8641],[-0.9271,50.865],[-0.9287,50.8658],[-0.9299,50.8672],[-0.9319,50.8684],[-0.9351,50.8689],[-0.937,50.8701],[-0.9388,50.873],[-0.9386,50.8738],[-0.9395,50.8744],[-0.9396,50.8756],[-0.9412,50.8776],[-0.9439,50.8797],[-0.9453,50.8803],[-0.9464,50.8831],[-0.9471,50.8841],[-0.9512,50.8862],[-0.9543,50.8886],[-0.9556,50.8891],[-0.9576,50.8906],[-0.9557,50.8911],[-0.9546,50.8931],[-0.9535,50.8946],[-0.952,50.897],[-0.9502,50.8985],[-0.9504,50.9013],[-0.9496,50.905],[-0.9487,50.905],[-0.9475,50.9083],[-0.9457,50.9109],[-0.9445,50.9117],[-0.9428,50.9134],[-0.9417,50.9159],[-0.9405,50.9177],[-0.9391,50.919],[-0.9253,50.9233],[-0.924,50.9242],[-0.925,50.9254],[-0.9277,50.9278],[-0.9282,50.9311],[-0.9292,50.9327],[-0.931,50.9345],[-0.9332,50.9379],[-0.9344,50.939],[-0.9353,50.9411],[-0.9371,50.942],[-0.9411,50.9424],[-0.9421,50.9429],[-0.9394,50.944],[-0.9351,50.9451],[-0.9323,50.9454],[-0.9302,50.9482],[-0.9292,50.9507],[-0.929,50.9523],[-0.9266,50.9526],[-0.9281,50.9548],[-0.9295,50.9559],[-0.9297,50.9567],[-0.9292,50.9584],[-0.9247,50.9625],[-0.9208,50.9646],[-0.9203,50.9653],[-0.9168,50.9689],[-0.9166,50.9698],[-0.9152,50.9715],[-0.9178,50.9782],[-0.9169,50.98],[-0.9151,50.9813],[-0.9137,50.9847],[-0.9126,50.9856],[-0.9118,50.9871],[-0.9076,50.9906],[-0.9077,50.9944],[-0.9065,50.9952],[-0.9056,50.9968],[-0.904,50.9986],[-0.9019,50.9992],[-0.9018,51.0002],[-0.9004,51.0012],[-0.8968,51.0014],[-0.8955,51.0011],[-0.8947,51.0025],[-0.8935,51.0027],[-0.8934,51.0054],[-0.8943,51.0069],[-0.8969,51.009],[-0.8978,51.0103],[-0.8976,51.013],[-0.8972,51.0143],[-0.8971,51.0163],[-0.8985,51.0177],[-0.8982,51.0192],[-0.8971,51.0218],[-0.8953,51.0234],[-0.8925,51.0241],[-0.8911,51.0252],[-0.8863,51.0266],[-0.8831,51.0267],[-0.8804,51.0283],[-0.877,51.0308],[-0.8686,51.0375],[-0.867,51.0385],[-0.861,51.0418],[-0.8563,51.0434],[-0.8529,51.0448],[-0.8518,51.0461],[-0.851,51.0485],[-0.8508,51.051],[-0.8502,51.0518],[-0.8502,51.0539],[-0.8496,51.0564],[-0.8501,51.0593],[-0.8478,51.0622],[-0.8452,51.0651],[-0.8428,51.0669],[-0.8384,51.0685],[-0.8373,51.0692],[-0.8314,51.0685],[-0.8292,51.0678],[-0.8297,51.0671],[-0.8296,51.0651],[-0.8298,51.0635],[-0.8274,51.0622],[-0.8264,51.0613],[-0.8233,51.0618],[-0.8223,51.0617],[-0.8201,51.0607],[-0.8173,51.0612],[-0.8156,51.0624],[-0.8155,51.0655],[-0.8145,51.0667],[-0.8133,51.0656],[-0.8116,51.063],[-0.8073,51.0636],[-0.8061,51.0641],[-0.8028,51.064],[-0.8002,51.0633],[-0.7977,51.0636],[-0.7957,51.0647],[-0.793,51.0676],[-0.7881,51.072],[-0.7856,51.0732],[-0.7844,51.0751],[-0.7827,51.0759],[-0.7823,51.0773],[-0.7811,51.0792],[-0.7777,51.0797],[-0.776,51.0811],[-0.7738,51.082],[-0.771,51.0826],[-0.7706,51.0832],[-0.7688,51.0835],[-0.7667,51.0846],[-0.7649,51.0845],[-0.7641,51.0852],[-0.7616,51.0855],[-0.7592,51.0855],[-0.7563,51.0851],[-0.7551,51.0853],[-0.7535,51.0865],[-0.7491,51.0859],[-0.7469,51.0852],[-0.7458,51.0845],[-0.7449,51.0853],[-0.7423,51.0855],[-0.7409,51.0852],[-0.7378,51.0851],[-0.7351,51.0838],[-0.7324,51.0837],[-0.731,51.0824],[-0.7306,51.0809],[-0.7299,51.0801],[-0.7253,51.0782],[-0.7229,51.0779],[-0.7224,51.0793],[-0.72,51.0787],[-0.7186,51.0779],[-0.7146,51.0774],[-0.7129,51.0779],[-0.7106,51.0779],[-0.7077,51.0788],[-0.7065,51.0787],[-0.7045,51.0769],[-0.7019,51.0761],[-0.7008,51.0746],[-0.6981,51.0738],[-0.6978,51.0731],[-0.696,51.0723],[-0.6944,51.073],[-0.6907,51.0738],[-0.6872,51.0756],[-0.6823,51.0754],[-0.6788,51.0763],[-0.6758,51.0764],[-0.6728,51.0772],[-0.669,51.0774],[-0.6678,51.0784],[-0.6659,51.0807],[-0.6641,51.0817],[-0.6615,51.0821],[-0.6574,51.0823],[-0.6545,51.0834],[-0.651,51.0836],[-0.648,51.0834],[-0.646,51.0844],[-0.6427,51.0845],[-0.6373,51.0855],[-0.6338,51.0866],[-0.6316,51.0881],[-0.6296,51.089],[-0.6278,51.0889],[-0.6247,51.088],[-0.6213,51.0882],[-0.619,51.0868],[-0.6179,51.0865],[-0.6152,51.0847],[-0.6107,51.083],[-0.6076,51.0824],[-0.605,51.0805],[-0.6037,51.08],[-0.6004,51.0797],[-0.5972,51.0798],[-0.5946,51.0801],[-0.5905,51.0821],[-0.5883,51.0842],[-0.5837,51.0855],[-0.5776,51.0867],[-0.573,51.086],[-0.5719,51.0861],[-0.5687,51.0855],[-0.5672,51.0846],[-0.5631,51.0837],[-0.5617,51.0838],[-0.5585,51.083],[-0.5566,51.0844],[-0.5528,51.0839],[-0.5508,51.0834],[-0.5444,51.0834],[-0.5414,51.0832],[-0.5413,51.0822],[-0.5391,51.0821],[-0.5378,51.0827],[-0.5373,51.0836],[-0.5355,51.0832],[-0.5352,51.0841],[-0.5326,51.0861],[-0.5345,51.0869],[-0.5361,51.0887],[-0.5359,51.0898],[-0.5366,51.0907],[-0.535,51.0936],[-0.5324,51.0932],[-0.5288,51.092],[-0.5265,51.0919],[-0.5273,51.091],[-0.527,51.0896],[-0.5242,51.0899],[-0.5232,51.0916],[-0.5209,51.0914],[-0.5204,51.0909],[-0.5185,51.0908],[-0.5172,51.091],[-0.5133,51.0895],[-0.5129,51.0899],[-0.5107,51.0896],[-0.5069,51.0883],[-0.503,51.0886],[-0.5013,51.0904],[-0.5002,51.0903],[-0.4963,51.0922],[-0.4955,51.0934],[-0.4926,51.0945],[-0.4909,51.0944],[-0.4904,51.096],[-0.4893,51.0962],[-0.4885,51.0973],[-0.483,51.0962],[-0.4792,51.0973],[-0.4759,51.0969],[-0.4734,51.0973],[-0.4706,51.0984],[-0.4657,51.0989],[-0.4609,51.0991],[-0.4566,51.1006],[-0.4537,51.1002],[-0.4527,51.0996],[-0.4512,51.0997],[-0.4505,51.1003],[-0.4485,51.1006],[-0.4458,51.1004],[-0.4449,51.0996],[-0.4433,51.1011],[-0.4395,51.102],[-0.4396,51.1011],[-0.4389,51.1003],[-0.4424,51.0991],[-0.4425,51.0981],[-0.4413,51.0978],[-0.4376,51.0981],[-0.4355,51.0997],[-0.4319,51.101],[-0.4284,51.1014],[-0.4266,51.1025],[-0.4216,51.1036],[-0.4212,51.1043],[-0.4195,51.1051],[-0.4112,51.1068],[-0.4095,51.1075],[-0.4069,51.1073],[-0.4017,51.1078],[-0.4005,51.1084],[-0.4009,51.1097],[-0.3992,51.1101],[-0.3997,51.1116],[-0.3981,51.1123],[-0.3965,51.1122],[-0.3955,51.1139],[-0.3914,51.116],[-0.3904,51.1147],[-0.3864,51.115],[-0.3847,51.1147],[-0.3831,51.117],[-0.3794,51.1171],[-0.3765,51.1167],[-0.3742,51.1168],[-0.3723,51.1172],[-0.3687,51.1175],[-0.3674,51.1174],[-0.3652,51.118],[-0.3643,51.1191],[-0.3624,51.1188],[-0.3603,51.1189],[-0.3594,51.1197],[-0.3597,51.1206],[-0.3581,51.121],[-0.3554,51.1201],[-0.354,51.1188],[-0.3527,51.1183],[-0.3503,51.1184],[-0.3481,51.1188],[-0.3444,51.1189],[-0.3419,51.12],[-0.3363,51.121],[-0.3322,51.1223],[-0.3306,51.1231],[-0.3297,51.1243],[-0.3263,51.1258],[-0.325,51.1255],[-0.3206,51.1251],[-0.3182,51.1244],[-0.3126,51.124],[-0.3085,51.1248],[-0.3068,51.1245],[-0.3039,51.1244],[-0.3004,51.1247],[-0.2954,51.126],[-0.2942,51.1261],[-0.2916,51.1269],[-0.2893,51.1281],[-0.2878,51.1299],[-0.2864,51.1305],[-0.2847,51.1306],[-0.2822,51.1301],[-0.2794,51.13],[-0.2765,51.1301],[-0.2733,51.1309],[-0.2716,51.1316],[-0.2679,51.1326],[-0.266,51.1339],[-0.2652,51.1352],[-0.2626,51.137],[-0.2602,51.1382],[-0.2575,51.1384],[-0.2546,51.1391],[-0.2555,51.1406],[-0.2555,51.1431],[-0.2552,51.1441],[-0.2515,51.1436],[-0.2501,51.1443],[-0.2485,51.1441],[-0.2466,51.1459],[-0.2442,51.1444],[-0.2433,51.1456],[-0.2392,51.1468],[-0.2361,51.1467],[-0.2363,51.146],[-0.2302,51.146],[-0.2291,51.1457],[-0.2267,51.1482],[-0.2228,51.1481],[-0.22,51.1491],[-0.217,51.1494],[-0.2159,51.1482],[-0.2143,51.1485],[-0.2143,51.1503],[-0.2116,51.1504],[-0.2112,51.1525],[-0.2122,51.1555],[-0.2067,51.1552],[-0.2041,51.1557],[-0.2017,51.1576],[-0.1963,51.1621],[-0.195,51.1625],[-0.191,51.162],[-0.1889,51.1624],[-0.1863,51.1621],[-0.1868,51.1639],[-0.1853,51.1648],[-0.1793,51.1671],[-0.1774,51.1672],[-0.1691,51.1626],[-0.1659,51.1611],[-0.1625,51.1601],[-0.1595,51.1597],[-0.1555,51.1596],[-0.15,51.1601],[-0.1441,51.1603],[-0.136,51.1597],[-0.1332,51.1592],[-0.1347,51.157],[-0.1354,51.1544],[-0.1359,51.151],[-0.1363,51.147],[-0.1368,51.1444],[-0.1376,51.1422],[-0.1341,51.1419],[-0.1317,51.1414],[-0.1311,51.1395],[-0.1274,51.1395],[-0.1276,51.1403],[-0.1251,51.1409],[-0.1239,51.1403],[-0.1211,51.1407],[-0.1177,51.1407],[-0.1173,51.1416],[-0.1148,51.1412],[-0.1093,51.1394],[-0.1062,51.1391],[-0.0937,51.1384],[-0.0916,51.1395],[-0.0857,51.1426],[-0.0826,51.1426],[-0.0811,51.1422],[-0.0763,51.1423],[-0.074,51.1418],[-0.0671,51.1411],[-0.0632,51.1413],[-0.0593,51.1388],[-0.0564,51.1368],[-0.053,51.1378],[-0.0489,51.1385],[-0.0465,51.1391],[-0.0415,51.1396],[-0.0372,51.1392],[-0.0357,51.1394],[-0.0327,51.1392],[-0.0313,51.1387],[-0.0246,51.1386],[-0.0213,51.1393],[-0.0201,51.1393],[-0.0201,51.141],[-0.0167,51.141],[-0.0162,51.1404],[-0.0144,51.14],[-0.0126,51.1393],[-0.0102,51.1388],[-0.0099,51.1382],[-0.0069,51.1392],[-0.0056,51.1379],[-0.003,51.1382],[-0.0015,51.1389],[0.001,51.1396],[0.0039,51.1395],[0.008,51.1389],[0.0125,51.1389],[0.0156,51.1393],[0.0168,51.1391],[0.0203,51.1399],[0.0211,51.1393],[0.0233,51.1391],[0.0273,51.1399]]],[[[-0.9233,50.8306],[-0.9223,50.8311],[-0.9206,50.8302],[-0.9199,50.8286],[-0.9179,50.8278],[-0.9147,50.8278],[-0.9121,50.8274],[-0.9101,50.8234],[-0.9084,50.8227],[-0.9098,50.8212],[-0.9085,50.819],[-0.9079,50.8169],[-0.9087,50.8145],[-0.9095,50.8134],[-0.9096,50.8103],[-0.9094,50.8088],[-0.9112,50.8056],[-0.9102,50.8041],[-0.9118,50.8034],[-0.9134,50.804],[-0.9173,50.8048],[-0.9209,50.8061],[-0.9222,50.8071],[-0.9223,50.808],[-0.9247,50.81],[-0.9273,50.8116],[-0.9318,50.8137],[-0.9341,50.8143],[-0.939,50.8148],[-0.9424,50.8153],[-0.9422,50.8163],[-0.9398,50.8168],[-0.9386,50.8179],[-0.939,50.819],[-0.9416,50.821],[-0.9402,50.8219],[-0.9399,50.823],[-0.942,50.824],[-0.9411,50.8264],[-0.9414,50.8275],[-0.9397,50.8301],[-0.9386,50.8309],[-0.9364,50.8296],[-0.9327,50.8292],[-0.9295,50.8301],[-0.9259,50.8316],[-0.9233,50.8314],[-0.9233,50.8306]]],[[[-0.5291,50.8656],[-0.5309,50.8646],[-0.5328,50.8645],[-0.5389,50.8657],[-0.5368,50.8667],[-0.5361,50.8675],[-0.5357,50.872],[-0.5369,50.8738],[-0.5322,50.8734],[-0.5297,50.8717],[-0.5279,50.8707],[-0.526,50.8688],[-0.5258,50.8673],[-0.5291,50.8656]]],[[[-0.911,50.8001],[-0.9088,50.7991],[-0.909,50.8004],[-0.9073,50.8015],[-0.9068,50.8007],[-0.9072,50.7993],[-0.9079,50.7987],[-0.9093,50.7989],[-0.911,50.8001]]]]}</v>
      </c>
      <c r="B37" s="67" t="str">
        <f ca="1">OFFSET(Polygon!B$1,MATCH($D37,Polygon!$C:$C,0)-1,0)</f>
        <v>E10000032</v>
      </c>
      <c r="C37" t="s">
        <v>144</v>
      </c>
      <c r="D37" t="s">
        <v>120</v>
      </c>
      <c r="E37" s="27">
        <v>858852</v>
      </c>
      <c r="F37" s="23">
        <v>3</v>
      </c>
      <c r="G37" s="23">
        <v>3</v>
      </c>
      <c r="H37" s="23">
        <v>3</v>
      </c>
      <c r="I37" s="23">
        <v>3</v>
      </c>
      <c r="J37" s="23">
        <v>4</v>
      </c>
      <c r="K37" s="23">
        <v>6</v>
      </c>
      <c r="L37" s="23">
        <v>7</v>
      </c>
      <c r="M37" s="23">
        <v>5</v>
      </c>
      <c r="N37" s="23">
        <v>10</v>
      </c>
      <c r="O37" s="23">
        <v>10</v>
      </c>
      <c r="P37" s="23">
        <v>16</v>
      </c>
      <c r="Q37" s="23">
        <v>19</v>
      </c>
      <c r="R37" s="23">
        <v>27</v>
      </c>
      <c r="S37" s="23">
        <v>27</v>
      </c>
      <c r="T37" s="23">
        <v>28</v>
      </c>
      <c r="U37" s="23">
        <v>52</v>
      </c>
      <c r="V37" s="23">
        <v>57</v>
      </c>
      <c r="W37" s="23">
        <v>69</v>
      </c>
      <c r="X37" s="23">
        <v>86</v>
      </c>
      <c r="Y37" s="23">
        <v>110</v>
      </c>
      <c r="Z37" s="23">
        <v>113</v>
      </c>
      <c r="AA37" s="23">
        <v>113</v>
      </c>
      <c r="AB37" s="23">
        <v>146</v>
      </c>
      <c r="AC37" s="23">
        <v>160</v>
      </c>
      <c r="AD37" s="23">
        <v>172</v>
      </c>
      <c r="AE37" s="23">
        <v>199</v>
      </c>
      <c r="AF37" s="23">
        <v>216</v>
      </c>
      <c r="AG37" s="23">
        <v>220</v>
      </c>
      <c r="AH37" s="23">
        <v>224</v>
      </c>
      <c r="AI37" s="23">
        <v>266</v>
      </c>
      <c r="AJ37" s="23">
        <v>320</v>
      </c>
      <c r="AK37" s="23">
        <v>330</v>
      </c>
      <c r="AL37" s="23">
        <v>363</v>
      </c>
      <c r="AM37" s="23">
        <v>373</v>
      </c>
      <c r="AN37" s="23">
        <v>387</v>
      </c>
      <c r="AO37" s="23">
        <v>398</v>
      </c>
      <c r="AP37" s="23">
        <v>459</v>
      </c>
      <c r="AQ37" s="23">
        <v>487</v>
      </c>
      <c r="AR37" s="23">
        <v>679</v>
      </c>
      <c r="AS37" s="23">
        <v>735</v>
      </c>
      <c r="AT37" s="23">
        <v>782</v>
      </c>
      <c r="AU37" s="23">
        <v>820</v>
      </c>
      <c r="AV37" s="23">
        <v>867</v>
      </c>
      <c r="AW37" s="23">
        <v>895</v>
      </c>
      <c r="AX37" s="23">
        <v>910</v>
      </c>
      <c r="AY37" s="23">
        <v>943</v>
      </c>
      <c r="AZ37" s="23">
        <v>974</v>
      </c>
      <c r="BA37" s="23">
        <v>997</v>
      </c>
      <c r="BB37" s="23">
        <v>1019</v>
      </c>
      <c r="BC37" s="23">
        <v>1047</v>
      </c>
      <c r="BD37" s="23">
        <v>1061</v>
      </c>
      <c r="BE37" s="23">
        <v>1083</v>
      </c>
      <c r="BF37" s="23">
        <v>1100</v>
      </c>
      <c r="BG37" s="23">
        <v>1126</v>
      </c>
      <c r="BH37" s="23">
        <v>1154</v>
      </c>
      <c r="BI37" s="23">
        <v>1172</v>
      </c>
      <c r="BJ37" s="23">
        <v>1176</v>
      </c>
      <c r="BK37" s="23">
        <v>1185</v>
      </c>
      <c r="BL37" s="23">
        <v>1211</v>
      </c>
      <c r="BM37" s="23">
        <v>1219</v>
      </c>
      <c r="BN37" s="23">
        <v>1224</v>
      </c>
      <c r="BO37" s="23">
        <v>1227</v>
      </c>
      <c r="BP37" s="23">
        <v>1228</v>
      </c>
      <c r="BQ37" s="23">
        <v>1230</v>
      </c>
      <c r="BR37" s="23">
        <v>1230</v>
      </c>
      <c r="BS37" s="23">
        <v>1260</v>
      </c>
      <c r="BT37" s="23">
        <v>1264</v>
      </c>
      <c r="BU37" s="23">
        <v>1269</v>
      </c>
      <c r="BV37" s="23">
        <v>1272</v>
      </c>
      <c r="BW37" s="23">
        <v>1274</v>
      </c>
      <c r="BX37" s="23">
        <v>1276</v>
      </c>
      <c r="BY37" s="23">
        <v>1276</v>
      </c>
      <c r="BZ37" s="23">
        <v>1276</v>
      </c>
      <c r="CA37" s="23">
        <v>1278</v>
      </c>
      <c r="CB37" s="23">
        <v>1281</v>
      </c>
      <c r="CC37" s="23">
        <v>1307</v>
      </c>
      <c r="CD37" s="23">
        <v>1309</v>
      </c>
      <c r="CE37" s="23">
        <v>1314</v>
      </c>
      <c r="CF37" s="23">
        <v>1316</v>
      </c>
      <c r="CG37" s="23">
        <v>1317</v>
      </c>
      <c r="CH37" s="23">
        <v>1320</v>
      </c>
      <c r="CI37" s="23">
        <v>1320</v>
      </c>
      <c r="CJ37" s="23">
        <v>1320</v>
      </c>
      <c r="CK37" s="23">
        <v>1325</v>
      </c>
      <c r="CL37" s="23">
        <v>1329</v>
      </c>
      <c r="CM37" s="23">
        <v>1331</v>
      </c>
      <c r="CN37" s="23">
        <v>1331</v>
      </c>
      <c r="CO37" s="23">
        <v>1332</v>
      </c>
      <c r="CP37" s="23">
        <v>1334</v>
      </c>
      <c r="CQ37" s="23">
        <v>1335</v>
      </c>
      <c r="CR37" s="23">
        <v>1337</v>
      </c>
      <c r="CS37" s="23">
        <v>1337</v>
      </c>
      <c r="CT37" s="23">
        <v>1341</v>
      </c>
      <c r="CU37" s="23">
        <v>1342</v>
      </c>
      <c r="CV37" s="23">
        <v>1343</v>
      </c>
      <c r="CW37" s="23">
        <v>1348</v>
      </c>
      <c r="CX37" s="23">
        <v>1352</v>
      </c>
      <c r="CY37" s="23">
        <v>1354</v>
      </c>
      <c r="CZ37" s="23">
        <v>1357</v>
      </c>
      <c r="DA37" s="23">
        <v>1358</v>
      </c>
      <c r="DB37" s="23">
        <v>1359</v>
      </c>
      <c r="DC37" s="23">
        <v>1366</v>
      </c>
      <c r="DD37" s="23">
        <v>1366</v>
      </c>
      <c r="DE37" s="23">
        <v>1367</v>
      </c>
      <c r="DF37" s="23">
        <v>1368</v>
      </c>
      <c r="DG37" s="23">
        <v>1368</v>
      </c>
      <c r="DJ37" s="181">
        <f t="shared" ca="1" si="14"/>
        <v>0</v>
      </c>
      <c r="DK37" s="25">
        <f t="shared" ca="1" si="15"/>
        <v>0</v>
      </c>
      <c r="DL37" s="325">
        <f t="shared" ca="1" si="8"/>
        <v>0</v>
      </c>
      <c r="DM37" s="329">
        <f t="shared" ca="1" si="16"/>
        <v>11</v>
      </c>
      <c r="DN37" s="25">
        <f t="shared" ca="1" si="17"/>
        <v>8.1061164333087691E-3</v>
      </c>
      <c r="DO37" s="325">
        <f t="shared" ca="1" si="9"/>
        <v>1.2807794590919042</v>
      </c>
      <c r="DP37" s="332">
        <f t="shared" ca="1" si="18"/>
        <v>159.28239091252044</v>
      </c>
      <c r="DR37">
        <f t="shared" si="12"/>
        <v>1368</v>
      </c>
      <c r="DS37" s="419">
        <f t="shared" si="13"/>
        <v>159.30000000000001</v>
      </c>
      <c r="DT37" s="131">
        <f t="shared" ca="1" si="10"/>
        <v>0</v>
      </c>
      <c r="DV37" s="164" t="s">
        <v>32</v>
      </c>
      <c r="DW37">
        <v>918</v>
      </c>
      <c r="DX37" s="385">
        <v>295.60000000000002</v>
      </c>
      <c r="DY37" s="67">
        <f t="shared" si="19"/>
        <v>121</v>
      </c>
      <c r="EA37">
        <f>SUMIF('L4-LTLA'!$D:$D,$D37,'L4-LTLA'!$G:$G)</f>
        <v>858852</v>
      </c>
      <c r="EB37" s="27">
        <v>858852</v>
      </c>
      <c r="EC37" s="4">
        <f t="shared" si="11"/>
        <v>0</v>
      </c>
    </row>
    <row r="38" spans="1:133" x14ac:dyDescent="0.25">
      <c r="A38" s="67" t="str">
        <f ca="1">OFFSET(Polygon!A$1,MATCH($D38,Polygon!$C:$C,0)-1,0)</f>
        <v>{"type":"Polygon","coordinates":[[[-0.5097,51.4692],[-0.5103,51.4675],[-0.5073,51.4669],[-0.5063,51.4677],[-0.5038,51.4677],[-0.5015,51.4674],[-0.4976,51.4662],[-0.4946,51.4636],[-0.4939,51.4627],[-0.4929,51.463],[-0.4903,51.4623],[-0.4899,51.4619],[-0.4853,51.4613],[-0.4797,51.4614],[-0.4764,51.4611],[-0.4759,51.4601],[-0.474,51.4588],[-0.4715,51.4582],[-0.4663,51.4578],[-0.4617,51.4573],[-0.4587,51.4563],[-0.4593,51.4527],[-0.4613,51.4524],[-0.4615,51.449],[-0.4579,51.4492],[-0.4573,51.4453],[-0.4575,51.443],[-0.4554,51.442],[-0.4565,51.4381],[-0.451,51.439],[-0.4463,51.44],[-0.4477,51.435],[-0.4398,51.4346],[-0.4401,51.4328],[-0.44,51.4306],[-0.4329,51.429],[-0.4296,51.4288],[-0.4279,51.4293],[-0.4275,51.4308],[-0.4242,51.431],[-0.4212,51.4322],[-0.4191,51.4324],[-0.4179,51.431],[-0.4138,51.4301],[-0.4144,51.4293],[-0.4125,51.4288],[-0.4131,51.4279],[-0.4109,51.4273],[-0.409,51.4255],[-0.4085,51.4238],[-0.4054,51.4225],[-0.402,51.4233],[-0.3995,51.4235],[-0.3959,51.4234],[-0.3938,51.4231],[-0.3914,51.4223],[-0.3867,51.4201],[-0.3877,51.4193],[-0.3868,51.4177],[-0.3861,51.4143],[-0.3903,51.4143],[-0.3897,51.4107],[-0.3892,51.4103],[-0.3867,51.4104],[-0.3838,51.4101],[-0.3834,51.4085],[-0.3812,51.408],[-0.3781,51.4079],[-0.3732,51.4086],[-0.3662,51.4112],[-0.3631,51.4119],[-0.36,51.412],[-0.3554,51.4108],[-0.3551,51.4098],[-0.3507,51.4076],[-0.3488,51.4065],[-0.3472,51.4059],[-0.3446,51.4044],[-0.3405,51.403],[-0.339,51.4017],[-0.3371,51.3995],[-0.3321,51.3958],[-0.3308,51.3941],[-0.3278,51.3918],[-0.3246,51.3915],[-0.3199,51.3926],[-0.3177,51.3937],[-0.3157,51.392],[-0.3141,51.3902],[-0.3167,51.3888],[-0.316,51.3876],[-0.3132,51.3888],[-0.3109,51.3862],[-0.3118,51.3858],[-0.3107,51.3849],[-0.3093,51.3819],[-0.3075,51.379],[-0.308,51.3767],[-0.3087,51.3754],[-0.3125,51.3748],[-0.3143,51.3746],[-0.316,51.3738],[-0.3175,51.372],[-0.3185,51.3662],[-0.3183,51.3635],[-0.3191,51.3623],[-0.3203,51.3591],[-0.3223,51.3562],[-0.3238,51.3544],[-0.328,51.3521],[-0.3305,51.3484],[-0.3282,51.344],[-0.3282,51.3423],[-0.3289,51.3408],[-0.3289,51.3382],[-0.3297,51.3329],[-0.3291,51.3304],[-0.3308,51.3289],[-0.3301,51.3275],[-0.3283,51.3265],[-0.324,51.3267],[-0.3218,51.3274],[-0.3193,51.3278],[-0.316,51.3297],[-0.3137,51.3314],[-0.3099,51.3329],[-0.3077,51.3345],[-0.3057,51.3354],[-0.3049,51.3375],[-0.3054,51.3392],[-0.3039,51.3433],[-0.3013,51.3453],[-0.2999,51.3477],[-0.2982,51.3491],[-0.2965,51.35],[-0.2928,51.3525],[-0.2928,51.3534],[-0.2912,51.3552],[-0.2911,51.3566],[-0.289,51.3587],[-0.287,51.3594],[-0.2854,51.3611],[-0.2876,51.3618],[-0.2872,51.3625],[-0.2855,51.3643],[-0.2822,51.366],[-0.2798,51.3678],[-0.2766,51.3688],[-0.2759,51.37],[-0.274,51.3707],[-0.2734,51.3717],[-0.272,51.3726],[-0.2689,51.3736],[-0.2647,51.3756],[-0.2625,51.3773],[-0.2608,51.3796],[-0.2584,51.379],[-0.2558,51.3788],[-0.2524,51.3789],[-0.2479,51.3802],[-0.2451,51.38],[-0.2452,51.3784],[-0.2447,51.3744],[-0.2446,51.3705],[-0.2449,51.3682],[-0.2454,51.3668],[-0.2412,51.3663],[-0.2409,51.367],[-0.2371,51.3669],[-0.2338,51.3653],[-0.2332,51.366],[-0.2299,51.364],[-0.2269,51.3626],[-0.2241,51.3593],[-0.2229,51.3571],[-0.222,51.3538],[-0.2221,51.3513],[-0.2204,51.3514],[-0.2203,51.3502],[-0.218,51.3456],[-0.2173,51.3434],[-0.2192,51.3426],[-0.2241,51.34],[-0.227,51.3378],[-0.2298,51.3365],[-0.2292,51.3359],[-0.2231,51.3317],[-0.221,51.3299],[-0.2161,51.3298],[-0.2141,51.3304],[-0.2119,51.3333],[-0.2131,51.3355],[-0.2035,51.3396],[-0.2019,51.3402],[-0.2012,51.3399],[-0.1996,51.3419],[-0.1986,51.3423],[-0.1977,51.3435],[-0.1961,51.3433],[-0.1913,51.3421],[-0.1873,51.3406],[-0.1816,51.3376],[-0.1794,51.3362],[-0.1742,51.3332],[-0.1729,51.33],[-0.1702,51.3302],[-0.1701,51.3295],[-0.1631,51.3303],[-0.1623,51.3289],[-0.1644,51.3281],[-0.1636,51.3262],[-0.1642,51.326],[-0.1606,51.3232],[-0.1587,51.324],[-0.1566,51.3215],[-0.1619,51.3196],[-0.1612,51.3175],[-0.1596,51.3171],[-0.1593,51.316],[-0.1572,51.3134],[-0.1584,51.311],[-0.1563,51.3104],[-0.1543,51.3103],[-0.1564,51.3074],[-0.1564,51.3065],[-0.155,51.3058],[-0.1577,51.3046],[-0.1567,51.3036],[-0.1553,51.3013],[-0.1534,51.3017],[-0.1498,51.3002],[-0.1485,51.3007],[-0.1457,51.2998],[-0.1449,51.3007],[-0.1436,51.3013],[-0.1429,51.3],[-0.141,51.2996],[-0.1373,51.3008],[-0.1367,51.2998],[-0.1364,51.2983],[-0.1345,51.2984],[-0.1311,51.2953],[-0.1315,51.2947],[-0.1302,51.2927],[-0.128,51.2911],[-0.1262,51.2894],[-0.1261,51.2884],[-0.1243,51.2868],[-0.1178,51.2871],[-0.117,51.2894],[-0.1151,51.2914],[-0.1147,51.2924],[-0.1111,51.2923],[-0.103,51.2959],[-0.1007,51.2964],[-0.0944,51.2994],[-0.0973,51.3003],[-0.0974,51.3011],[-0.0961,51.3015],[-0.0944,51.3006],[-0.0912,51.3015],[-0.0907,51.304],[-0.0897,51.304],[-0.0887,51.3052],[-0.0889,51.3072],[-0.0866,51.3089],[-0.082,51.3106],[-0.0819,51.3126],[-0.0839,51.3151],[-0.0848,51.3159],[-0.0837,51.3167],[-0.0812,51.3172],[-0.0789,51.3181],[-0.079,51.3198],[-0.0769,51.3199],[-0.073,51.3207],[-0.071,51.3212],[-0.0701,51.3189],[-0.0642,51.3186],[-0.0621,51.3192],[-0.0607,51.3201],[-0.0584,51.3204],[-0.0563,51.3217],[-0.0549,51.3213],[-0.0525,51.3224],[-0.0513,51.3224],[-0.0513,51.3234],[-0.0498,51.3253],[-0.0479,51.3252],[-0.0479,51.3265],[-0.0495,51.3294],[-0.0511,51.3308],[-0.0503,51.3326],[-0.0485,51.3328],[-0.0466,51.3335],[-0.042,51.3338],[-0.0393,51.3378],[-0.0379,51.3387],[-0.0343,51.338],[-0.0328,51.3374],[-0.031,51.3375],[-0.0275,51.3383],[-0.0251,51.3386],[-0.0224,51.3382],[-0.0206,51.3371],[-0.0183,51.3341],[-0.0178,51.3329],[-0.016,51.332],[-0.0145,51.33],[-0.0133,51.3315],[-0.0107,51.3338],[-0.0092,51.3339],[-0.0072,51.3334],[-0.0047,51.3321],[-0.0017,51.3303],[-0.0005,51.3288],[0.0023,51.3291],[0.0032,51.327],[0.0037,51.3245],[0.0049,51.3219],[0.0054,51.3187],[0.0066,51.3156],[0.0103,51.3161],[0.0085,51.3101],[0.0096,51.3066],[0.0103,51.3056],[0.0111,51.303],[0.0111,51.302],[0.0134,51.2963],[0.0145,51.2926],[0.015,51.2918],[0.0191,51.2917],[0.0209,51.2957],[0.0208,51.2966],[0.0236,51.2997],[0.0248,51.3022],[0.0281,51.3048],[0.0303,51.3056],[0.0329,51.3075],[0.0365,51.3057],[0.0388,51.3039],[0.0411,51.3027],[0.0428,51.301],[0.0431,51.2991],[0.0443,51.2986],[0.0433,51.2966],[0.0424,51.2927],[0.0426,51.292],[0.0448,51.2907],[0.0467,51.2886],[0.0482,51.2855],[0.0475,51.2841],[0.0469,51.2814],[0.0463,51.2796],[0.0453,51.278],[0.0454,51.2764],[0.046,51.2757],[0.0463,51.2737],[0.048,51.2701],[0.0496,51.268],[0.0497,51.2657],[0.0504,51.2643],[0.0519,51.2627],[0.0527,51.2611],[0.0528,51.2598],[0.0536,51.2573],[0.0542,51.2566],[0.0538,51.2542],[0.055,51.2525],[0.057,51.2514],[0.0582,51.2478],[0.0574,51.2442],[0.0563,51.2433],[0.0551,51.2403],[0.0536,51.2394],[0.0539,51.2381],[0.0521,51.2359],[0.0482,51.234],[0.0461,51.2333],[0.0441,51.2312],[0.0423,51.2273],[0.0437,51.2256],[0.0425,51.2241],[0.0424,51.2223],[0.0429,51.2218],[0.0431,51.2202],[0.0414,51.2182],[0.0411,51.2166],[0.0363,51.2166],[0.0336,51.2143],[0.0347,51.2135],[0.0341,51.2117],[0.0335,51.2112],[0.0343,51.2097],[0.0354,51.2085],[0.0364,51.2081],[0.0373,51.207],[0.0367,51.2052],[0.0358,51.2041],[0.0373,51.203],[0.0391,51.2009],[0.0383,51.1996],[0.0384,51.1987],[0.0407,51.1976],[0.0404,51.1967],[0.0414,51.1958],[0.0425,51.1941],[0.0427,51.193],[0.0442,51.1922],[0.0462,51.1921],[0.0476,51.1912],[0.0473,51.19],[0.0451,51.1886],[0.0468,51.1876],[0.0473,51.1857],[0.0497,51.1847],[0.0495,51.1839],[0.0502,51.1825],[0.0523,51.1812],[0.0526,51.1804],[0.0517,51.1787],[0.0518,51.1778],[0.0505,51.1763],[0.0487,51.1756],[0.0486,51.1749],[0.0468,51.1736],[0.0462,51.1726],[0.0465,51.1715],[0.0462,51.1692],[0.047,51.1671],[0.0464,51.1662],[0.0469,51.1649],[0.0486,51.1644],[0.0474,51.1615],[0.049,51.1588],[0.0515,51.1572],[0.0512,51.1556],[0.0514,51.1544],[0.0508,51.1535],[0.0513,51.1515],[0.0524,51.1507],[0.0547,51.1504],[0.0548,51.1496],[0.0542,51.1482],[0.053,51.1475],[0.052,51.1452],[0.0499,51.1439],[0.05,51.1427],[0.0473,51.1424],[0.045,51.1418],[0.0431,51.1416],[0.039,51.1406],[0.0383,51.1403],[0.0332,51.1401],[0.0316,51.1398],[0.0291,51.14],[0.0273,51.1399],[0.0233,51.1391],[0.0211,51.1393],[0.0203,51.1399],[0.0168,51.1391],[0.0156,51.1393],[0.0125,51.1389],[0.008,51.1389],[0.0039,51.1395],[0.001,51.1396],[-0.0015,51.1389],[-0.003,51.1382],[-0.0056,51.1379],[-0.0069,51.1392],[-0.0099,51.1382],[-0.0102,51.1388],[-0.0126,51.1393],[-0.0144,51.14],[-0.0162,51.1404],[-0.0167,51.141],[-0.0201,51.141],[-0.0201,51.1393],[-0.0213,51.1393],[-0.0246,51.1386],[-0.0313,51.1387],[-0.0327,51.1392],[-0.0357,51.1394],[-0.0372,51.1392],[-0.0415,51.1396],[-0.0465,51.1391],[-0.0489,51.1385],[-0.053,51.1378],[-0.0564,51.1368],[-0.0593,51.1388],[-0.0632,51.1413],[-0.0671,51.1411],[-0.074,51.1418],[-0.0763,51.1423],[-0.0811,51.1422],[-0.0826,51.1426],[-0.0857,51.1426],[-0.0916,51.1395],[-0.0937,51.1384],[-0.1062,51.1391],[-0.1093,51.1394],[-0.1148,51.1412],[-0.1173,51.1416],[-0.1177,51.1407],[-0.1211,51.1407],[-0.1239,51.1403],[-0.1251,51.1409],[-0.1276,51.1403],[-0.1274,51.1395],[-0.1311,51.1395],[-0.1317,51.1414],[-0.1341,51.1419],[-0.1376,51.1422],[-0.1368,51.1444],[-0.1363,51.147],[-0.1359,51.151],[-0.1354,51.1544],[-0.1347,51.157],[-0.1332,51.1592],[-0.136,51.1597],[-0.1441,51.1603],[-0.15,51.1601],[-0.1555,51.1596],[-0.1595,51.1597],[-0.1625,51.1601],[-0.1659,51.1611],[-0.1691,51.1626],[-0.1774,51.1672],[-0.1793,51.1671],[-0.1853,51.1648],[-0.1868,51.1639],[-0.1863,51.1621],[-0.1889,51.1624],[-0.191,51.162],[-0.195,51.1625],[-0.1963,51.1621],[-0.2017,51.1576],[-0.2041,51.1557],[-0.2067,51.1552],[-0.2122,51.1555],[-0.2112,51.1525],[-0.2116,51.1504],[-0.2143,51.1503],[-0.2143,51.1485],[-0.2159,51.1482],[-0.217,51.1494],[-0.22,51.1491],[-0.2228,51.1481],[-0.2267,51.1482],[-0.2291,51.1457],[-0.2302,51.146],[-0.2363,51.146],[-0.2361,51.1467],[-0.2392,51.1468],[-0.2433,51.1456],[-0.2442,51.1444],[-0.2466,51.1459],[-0.2485,51.1441],[-0.2501,51.1443],[-0.2515,51.1436],[-0.2552,51.1441],[-0.2555,51.1431],[-0.2555,51.1406],[-0.2546,51.1391],[-0.2575,51.1384],[-0.2602,51.1382],[-0.2626,51.137],[-0.2652,51.1352],[-0.266,51.1339],[-0.2679,51.1326],[-0.2716,51.1316],[-0.2733,51.1309],[-0.2765,51.1301],[-0.2794,51.13],[-0.2822,51.1301],[-0.2847,51.1306],[-0.2864,51.1305],[-0.2878,51.1299],[-0.2893,51.1281],[-0.2916,51.1269],[-0.2942,51.1261],[-0.2954,51.126],[-0.3004,51.1247],[-0.3039,51.1244],[-0.3068,51.1245],[-0.3085,51.1248],[-0.3126,51.124],[-0.3182,51.1244],[-0.3206,51.1251],[-0.325,51.1255],[-0.3263,51.1258],[-0.3297,51.1243],[-0.3306,51.1231],[-0.3322,51.1223],[-0.3363,51.121],[-0.3419,51.12],[-0.3444,51.1189],[-0.3481,51.1188],[-0.3503,51.1184],[-0.3527,51.1183],[-0.354,51.1188],[-0.3554,51.1201],[-0.3581,51.121],[-0.3597,51.1206],[-0.3594,51.1197],[-0.3603,51.1189],[-0.3624,51.1188],[-0.3643,51.1191],[-0.3652,51.118],[-0.3674,51.1174],[-0.3687,51.1175],[-0.3723,51.1172],[-0.3742,51.1168],[-0.3765,51.1167],[-0.3794,51.1171],[-0.3831,51.117],[-0.3847,51.1147],[-0.3864,51.115],[-0.3904,51.1147],[-0.3914,51.116],[-0.3955,51.1139],[-0.3965,51.1122],[-0.3981,51.1123],[-0.3997,51.1116],[-0.3992,51.1101],[-0.4009,51.1097],[-0.4005,51.1084],[-0.4017,51.1078],[-0.4069,51.1073],[-0.4095,51.1075],[-0.4112,51.1068],[-0.4195,51.1051],[-0.4212,51.1043],[-0.4216,51.1036],[-0.4266,51.1025],[-0.4284,51.1014],[-0.4319,51.101],[-0.4355,51.0997],[-0.4376,51.0981],[-0.4413,51.0978],[-0.4425,51.0981],[-0.4424,51.0991],[-0.4389,51.1003],[-0.4396,51.1011],[-0.4395,51.102],[-0.4433,51.1011],[-0.4449,51.0996],[-0.4458,51.1004],[-0.4485,51.1006],[-0.4505,51.1003],[-0.4512,51.0997],[-0.4527,51.0996],[-0.4537,51.1002],[-0.4566,51.1006],[-0.4609,51.0991],[-0.4657,51.0989],[-0.4706,51.0984],[-0.4734,51.0973],[-0.4759,51.0969],[-0.4792,51.0973],[-0.483,51.0962],[-0.4885,51.0973],[-0.4893,51.0962],[-0.4904,51.096],[-0.4909,51.0944],[-0.4926,51.0945],[-0.4955,51.0934],[-0.4963,51.0922],[-0.5002,51.0903],[-0.5013,51.0904],[-0.503,51.0886],[-0.5069,51.0883],[-0.5107,51.0896],[-0.5129,51.0899],[-0.5133,51.0895],[-0.5172,51.091],[-0.5185,51.0908],[-0.5204,51.0909],[-0.5209,51.0914],[-0.5232,51.0916],[-0.5242,51.0899],[-0.527,51.0896],[-0.5273,51.091],[-0.5265,51.0919],[-0.5288,51.092],[-0.5324,51.0932],[-0.535,51.0936],[-0.5366,51.0907],[-0.5359,51.0898],[-0.5361,51.0887],[-0.5345,51.0869],[-0.5326,51.0861],[-0.5352,51.0841],[-0.5355,51.0832],[-0.5373,51.0836],[-0.5378,51.0827],[-0.5391,51.0821],[-0.5413,51.0822],[-0.5414,51.0832],[-0.5444,51.0834],[-0.5508,51.0834],[-0.5528,51.0839],[-0.5566,51.0844],[-0.5585,51.083],[-0.5617,51.0838],[-0.5631,51.0837],[-0.5672,51.0846],[-0.5687,51.0855],[-0.5719,51.0861],[-0.573,51.086],[-0.5776,51.0867],[-0.5837,51.0855],[-0.5883,51.0842],[-0.5905,51.0821],[-0.5946,51.0801],[-0.5972,51.0798],[-0.6004,51.0797],[-0.6037,51.08],[-0.605,51.0805],[-0.6076,51.0824],[-0.6107,51.083],[-0.6152,51.0847],[-0.6179,51.0865],[-0.619,51.0868],[-0.6213,51.0882],[-0.6247,51.088],[-0.6278,51.0889],[-0.6296,51.089],[-0.6316,51.0881],[-0.6338,51.0866],[-0.6373,51.0855],[-0.6427,51.0845],[-0.646,51.0844],[-0.648,51.0834],[-0.651,51.0836],[-0.6545,51.0834],[-0.6574,51.0823],[-0.6615,51.0821],[-0.6641,51.0817],[-0.6659,51.0807],[-0.6678,51.0784],[-0.669,51.0774],[-0.6728,51.0772],[-0.6758,51.0764],[-0.6788,51.0763],[-0.6823,51.0754],[-0.6872,51.0756],[-0.6907,51.0738],[-0.6944,51.073],[-0.696,51.0723],[-0.6978,51.0731],[-0.6981,51.0738],[-0.7008,51.0746],[-0.7019,51.0761],[-0.7045,51.0769],[-0.7065,51.0787],[-0.7077,51.0788],[-0.7106,51.0779],[-0.7129,51.0779],[-0.7146,51.0774],[-0.7186,51.0779],[-0.72,51.0787],[-0.7224,51.0793],[-0.7229,51.0779],[-0.7253,51.0782],[-0.7299,51.0801],[-0.7306,51.0809],[-0.731,51.0824],[-0.7324,51.0837],[-0.7351,51.0838],[-0.7378,51.0851],[-0.7409,51.0852],[-0.7423,51.0855],[-0.7449,51.0853],[-0.7458,51.0845],[-0.7469,51.0852],[-0.7491,51.0859],[-0.7535,51.0865],[-0.7543,51.0865],[-0.757,51.0875],[-0.7589,51.0914],[-0.7586,51.092],[-0.7555,51.0945],[-0.7543,51.0959],[-0.7556,51.0982],[-0.7563,51.0983],[-0.7583,51.101],[-0.7586,51.1023],[-0.7598,51.1039],[-0.7599,51.1049],[-0.7563,51.1046],[-0.7493,51.1033],[-0.7447,51.1064],[-0.7457,51.1064],[-0.7476,51.1078],[-0.7469,51.1085],[-0.7455,51.1122],[-0.7488,51.1125],[-0.7502,51.1135],[-0.7531,51.1132],[-0.7562,51.1142],[-0.7584,51.1153],[-0.7598,51.1154],[-0.7616,51.115],[-0.7632,51.115],[-0.7656,51.1156],[-0.7674,51.1166],[-0.7695,51.1173],[-0.7695,51.1189],[-0.7707,51.121],[-0.7724,51.1218],[-0.773,51.1227],[-0.775,51.1239],[-0.7778,51.1269],[-0.7825,51.1286],[-0.783,51.1297],[-0.7806,51.1313],[-0.7809,51.1328],[-0.7805,51.1344],[-0.7819,51.1356],[-0.7849,51.1361],[-0.7869,51.1375],[-0.7902,51.1386],[-0.7915,51.1397],[-0.7914,51.1403],[-0.7924,51.1424],[-0.7927,51.1439],[-0.7938,51.1448],[-0.7946,51.1481],[-0.7945,51.1495],[-0.797,51.1509],[-0.7992,51.1514],[-0.7995,51.1524],[-0.8034,51.153],[-0.8037,51.1546],[-0.8047,51.1554],[-0.8068,51.1542],[-0.8093,51.1536],[-0.8118,51.1523],[-0.8135,51.1519],[-0.8126,51.1512],[-0.8157,51.1502],[-0.8177,51.1489],[-0.8174,51.1478],[-0.8232,51.1464],[-0.8248,51.1476],[-0.826,51.1458],[-0.8284,51.1453],[-0.8323,51.1477],[-0.8343,51.1485],[-0.8338,51.1498],[-0.8325,51.1521],[-0.8309,51.1557],[-0.8314,51.1578],[-0.8311,51.1598],[-0.8305,51.1612],[-0.8304,51.1627],[-0.8292,51.1678],[-0.8271,51.1746],[-0.8277,51.177],[-0.8268,51.1775],[-0.8254,51.1812],[-0.8272,51.1847],[-0.8281,51.1849],[-0.8283,51.186],[-0.83,51.1882],[-0.8329,51.19],[-0.8359,51.1922],[-0.8373,51.1944],[-0.8426,51.1993],[-0.8442,51.1991],[-0.8458,51.2008],[-0.8438,51.2017],[-0.8451,51.2037],[-0.847,51.206],[-0.8465,51.2068],[-0.8471,51.2089],[-0.8489,51.2107],[-0.8468,51.2124],[-0.8425,51.2139],[-0.8401,51.2153],[-0.8396,51.2169],[-0.8362,51.2196],[-0.8347,51.222],[-0.8321,51.2241],[-0.829,51.2255],[-0.8285,51.2273],[-0.8285,51.2314],[-0.828,51.2331],[-0.8266,51.2344],[-0.8246,51.2342],[-0.8209,51.2345],[-0.8208,51.2393],[-0.8167,51.2393],[-0.8137,51.2403],[-0.8134,51.2415],[-0.8076,51.243],[-0.8062,51.2448],[-0.8047,51.245],[-0.8035,51.2415],[-0.8018,51.239],[-0.7974,51.2395],[-0.7929,51.2417],[-0.7897,51.2425],[-0.7869,51.2419],[-0.7844,51.242],[-0.7819,51.2417],[-0.7779,51.2421],[-0.7761,51.242],[-0.775,51.2415],[-0.7732,51.2399],[-0.7714,51.2389],[-0.7713,51.2379],[-0.7697,51.2364],[-0.7658,51.2358],[-0.7611,51.2349],[-0.7595,51.234],[-0.7584,51.2338],[-0.7521,51.232],[-0.7495,51.2308],[-0.746,51.2305],[-0.7439,51.2306],[-0.742,51.2311],[-0.7391,51.2337],[-0.7389,51.2355],[-0.7359,51.2376],[-0.7359,51.2389],[-0.7382,51.2401],[-0.7385,51.2411],[-0.7371,51.2434],[-0.7366,51.2451],[-0.7352,51.2456],[-0.7348,51.2468],[-0.7361,51.2488],[-0.7345,51.2506],[-0.7328,51.2509],[-0.7307,51.2521],[-0.7312,51.2535],[-0.7306,51.2552],[-0.7294,51.2564],[-0.7304,51.2574],[-0.7325,51.2577],[-0.7327,51.2588],[-0.7336,51.2598],[-0.7333,51.2611],[-0.7321,51.2622],[-0.7326,51.2638],[-0.7316,51.2643],[-0.7313,51.266],[-0.7317,51.2667],[-0.7315,51.2683],[-0.7302,51.2701],[-0.7306,51.272],[-0.7304,51.2733],[-0.7314,51.2749],[-0.7331,51.2768],[-0.733,51.2792],[-0.7311,51.2804],[-0.7312,51.2814],[-0.7333,51.2816],[-0.7345,51.285],[-0.7357,51.2855],[-0.7372,51.2904],[-0.7367,51.2924],[-0.7383,51.2929],[-0.7394,51.294],[-0.7399,51.2956],[-0.7396,51.2967],[-0.7398,51.2987],[-0.7389,51.2998],[-0.7394,51.3014],[-0.7413,51.3032],[-0.7425,51.3056],[-0.7436,51.3057],[-0.7438,51.3076],[-0.7444,51.3082],[-0.7445,51.3096],[-0.7474,51.3104],[-0.7487,51.3116],[-0.7496,51.3114],[-0.7513,51.3126],[-0.7535,51.3128],[-0.7562,51.3138],[-0.7565,51.3147],[-0.7583,51.3157],[-0.7585,51.3168],[-0.7627,51.3178],[-0.7635,51.3214],[-0.766,51.3234],[-0.765,51.3247],[-0.7665,51.3261],[-0.7682,51.3267],[-0.7686,51.3276],[-0.7707,51.3275],[-0.7724,51.3279],[-0.7722,51.3285],[-0.7736,51.3301],[-0.7747,51.3306],[-0.7755,51.332],[-0.7728,51.3328],[-0.7677,51.336],[-0.7647,51.337],[-0.7615,51.3402],[-0.7582,51.3406],[-0.7589,51.3428],[-0.7582,51.3437],[-0.7555,51.3452],[-0.7541,51.3463],[-0.7523,51.3486],[-0.7498,51.3499],[-0.7481,51.3523],[-0.7443,51.3546],[-0.7413,51.3573],[-0.7391,51.3598],[-0.7377,51.3623],[-0.7354,51.365],[-0.7319,51.3664],[-0.7243,51.3685],[-0.7105,51.3707],[-0.697,51.3744],[-0.6894,51.3769],[-0.6801,51.3801],[-0.6677,51.3846],[-0.6644,51.3857],[-0.6621,51.3861],[-0.658,51.3863],[-0.6559,51.3871],[-0.6535,51.3871],[-0.6521,51.3867],[-0.6508,51.3857],[-0.6471,51.3859],[-0.6466,51.3853],[-0.6405,51.3874],[-0.6385,51.3867],[-0.6362,51.3852],[-0.6325,51.3843],[-0.6282,51.3842],[-0.6259,51.3829],[-0.6252,51.3828],[-0.6209,51.3852],[-0.6193,51.385],[-0.6181,51.3834],[-0.6164,51.3835],[-0.6172,51.3858],[-0.6189,51.3875],[-0.6227,51.3897],[-0.618,51.3921],[-0.6197,51.3928],[-0.6154,51.3964],[-0.6166,51.397],[-0.6148,51.3978],[-0.6158,51.3987],[-0.6182,51.3988],[-0.6143,51.4032],[-0.6109,51.4092],[-0.6067,51.4141],[-0.6051,51.4176],[-0.6049,51.4226],[-0.6051,51.4313],[-0.5942,51.4393],[-0.594,51.4416],[-0.5925,51.4417],[-0.5912,51.4411],[-0.5898,51.4415],[-0.5886,51.4423],[-0.5854,51.4424],[-0.5845,51.4437],[-0.5797,51.4448],[-0.5762,51.4474],[-0.5735,51.4497],[-0.5717,51.451],[-0.5676,51.4499],[-0.565,51.448],[-0.5639,51.4464],[-0.562,51.4451],[-0.5593,51.4443],[-0.5558,51.4415],[-0.5537,51.4418],[-0.5529,51.4429],[-0.5516,51.4436],[-0.5497,51.4432],[-0.5482,51.4419],[-0.5458,51.4413],[-0.5426,51.4401],[-0.5372,51.4386],[-0.5353,51.4377],[-0.5314,51.4364],[-0.5276,51.4357],[-0.5228,51.4353],[-0.5248,51.4361],[-0.5253,51.4376],[-0.5241,51.4387],[-0.525,51.4401],[-0.5277,51.4409],[-0.5301,51.441],[-0.5315,51.4417],[-0.5307,51.4436],[-0.5311,51.4449],[-0.5294,51.4455],[-0.5268,51.4475],[-0.5406,51.4571],[-0.5404,51.4583],[-0.537,51.4596],[-0.5361,51.4597],[-0.5326,51.4637],[-0.5301,51.4684],[-0.53,51.4702],[-0.5244,51.4715],[-0.5218,51.4715],[-0.5193,51.471],[-0.5176,51.4702],[-0.5158,51.4683],[-0.5136,51.4684],[-0.5112,51.4693],[-0.5097,51.4692]]]}</v>
      </c>
      <c r="B38" s="67" t="str">
        <f ca="1">OFFSET(Polygon!B$1,MATCH($D38,Polygon!$C:$C,0)-1,0)</f>
        <v>E10000030</v>
      </c>
      <c r="C38" s="29" t="s">
        <v>144</v>
      </c>
      <c r="D38" s="29" t="s">
        <v>106</v>
      </c>
      <c r="E38" s="42">
        <v>1189934</v>
      </c>
      <c r="F38" s="30">
        <v>6</v>
      </c>
      <c r="G38" s="30">
        <v>6</v>
      </c>
      <c r="H38" s="30">
        <v>10</v>
      </c>
      <c r="I38" s="30">
        <v>13</v>
      </c>
      <c r="J38" s="30">
        <v>16</v>
      </c>
      <c r="K38" s="30">
        <v>15</v>
      </c>
      <c r="L38" s="30">
        <v>23</v>
      </c>
      <c r="M38" s="30">
        <v>25</v>
      </c>
      <c r="N38" s="30">
        <v>30</v>
      </c>
      <c r="O38" s="30">
        <v>39</v>
      </c>
      <c r="P38" s="30">
        <v>45</v>
      </c>
      <c r="Q38" s="30">
        <v>57</v>
      </c>
      <c r="R38" s="30">
        <v>65</v>
      </c>
      <c r="S38" s="30">
        <v>68</v>
      </c>
      <c r="T38" s="30">
        <v>69</v>
      </c>
      <c r="U38" s="30">
        <v>110</v>
      </c>
      <c r="V38" s="30">
        <v>117</v>
      </c>
      <c r="W38" s="30">
        <v>142</v>
      </c>
      <c r="X38" s="30">
        <v>271</v>
      </c>
      <c r="Y38" s="30">
        <v>314</v>
      </c>
      <c r="Z38" s="30">
        <v>338</v>
      </c>
      <c r="AA38" s="30">
        <v>358</v>
      </c>
      <c r="AB38" s="30">
        <v>387</v>
      </c>
      <c r="AC38" s="30">
        <v>571</v>
      </c>
      <c r="AD38" s="30">
        <v>618</v>
      </c>
      <c r="AE38" s="30">
        <v>649</v>
      </c>
      <c r="AF38" s="30">
        <v>736</v>
      </c>
      <c r="AG38" s="30">
        <v>811</v>
      </c>
      <c r="AH38" s="30">
        <v>887</v>
      </c>
      <c r="AI38" s="30">
        <v>1017</v>
      </c>
      <c r="AJ38" s="30">
        <v>1059</v>
      </c>
      <c r="AK38" s="30">
        <v>1175</v>
      </c>
      <c r="AL38" s="30">
        <v>1238</v>
      </c>
      <c r="AM38" s="30">
        <v>1310</v>
      </c>
      <c r="AN38" s="30">
        <v>1334</v>
      </c>
      <c r="AO38" s="30">
        <v>1344</v>
      </c>
      <c r="AP38" s="30">
        <v>1441</v>
      </c>
      <c r="AQ38" s="30">
        <v>1649</v>
      </c>
      <c r="AR38" s="30">
        <v>1739</v>
      </c>
      <c r="AS38" s="30">
        <v>1771</v>
      </c>
      <c r="AT38" s="30">
        <v>1832</v>
      </c>
      <c r="AU38" s="30">
        <v>1941</v>
      </c>
      <c r="AV38" s="30">
        <v>1961</v>
      </c>
      <c r="AW38" s="30">
        <v>2100</v>
      </c>
      <c r="AX38" s="30">
        <v>2134</v>
      </c>
      <c r="AY38" s="30">
        <v>2176</v>
      </c>
      <c r="AZ38" s="30">
        <v>2288</v>
      </c>
      <c r="BA38" s="30">
        <v>2333</v>
      </c>
      <c r="BB38" s="30">
        <v>2381</v>
      </c>
      <c r="BC38" s="30">
        <v>2434</v>
      </c>
      <c r="BD38" s="30">
        <v>2462</v>
      </c>
      <c r="BE38" s="30">
        <v>2498</v>
      </c>
      <c r="BF38" s="30">
        <v>2530</v>
      </c>
      <c r="BG38" s="30">
        <v>2559</v>
      </c>
      <c r="BH38" s="30">
        <v>2588</v>
      </c>
      <c r="BI38" s="30">
        <v>2608</v>
      </c>
      <c r="BJ38" s="30">
        <v>2626</v>
      </c>
      <c r="BK38" s="30">
        <v>2647</v>
      </c>
      <c r="BL38" s="30">
        <v>2677</v>
      </c>
      <c r="BM38" s="30">
        <v>2693</v>
      </c>
      <c r="BN38" s="30">
        <v>2720</v>
      </c>
      <c r="BO38" s="30">
        <v>2740</v>
      </c>
      <c r="BP38" s="30">
        <v>2755</v>
      </c>
      <c r="BQ38" s="30">
        <v>2759</v>
      </c>
      <c r="BR38" s="30">
        <v>2763</v>
      </c>
      <c r="BS38" s="30">
        <v>2774</v>
      </c>
      <c r="BT38" s="30">
        <v>2786</v>
      </c>
      <c r="BU38" s="30">
        <v>2792</v>
      </c>
      <c r="BV38" s="30">
        <v>2803</v>
      </c>
      <c r="BW38" s="30">
        <v>2811</v>
      </c>
      <c r="BX38" s="30">
        <v>2819</v>
      </c>
      <c r="BY38" s="30">
        <v>2832</v>
      </c>
      <c r="BZ38" s="30">
        <v>2835</v>
      </c>
      <c r="CA38" s="30">
        <v>2847</v>
      </c>
      <c r="CB38" s="30">
        <v>2861</v>
      </c>
      <c r="CC38" s="30">
        <v>2884</v>
      </c>
      <c r="CD38" s="30">
        <v>2896</v>
      </c>
      <c r="CE38" s="30">
        <v>2903</v>
      </c>
      <c r="CF38" s="30">
        <v>2908</v>
      </c>
      <c r="CG38" s="30">
        <v>2913</v>
      </c>
      <c r="CH38" s="30">
        <v>2917</v>
      </c>
      <c r="CI38" s="30">
        <v>2919</v>
      </c>
      <c r="CJ38" s="30">
        <v>2924</v>
      </c>
      <c r="CK38" s="30">
        <v>2924</v>
      </c>
      <c r="CL38" s="30">
        <v>2925</v>
      </c>
      <c r="CM38" s="30">
        <v>2931</v>
      </c>
      <c r="CN38" s="30">
        <v>2934</v>
      </c>
      <c r="CO38" s="30">
        <v>2937</v>
      </c>
      <c r="CP38" s="30">
        <v>2941</v>
      </c>
      <c r="CQ38" s="30">
        <v>2945</v>
      </c>
      <c r="CR38" s="30">
        <v>2948</v>
      </c>
      <c r="CS38" s="30">
        <v>2949</v>
      </c>
      <c r="CT38" s="30">
        <v>2951</v>
      </c>
      <c r="CU38" s="30">
        <v>2952</v>
      </c>
      <c r="CV38" s="30">
        <v>2957</v>
      </c>
      <c r="CW38" s="30">
        <v>2959</v>
      </c>
      <c r="CX38" s="30">
        <v>2960</v>
      </c>
      <c r="CY38" s="30">
        <v>2967</v>
      </c>
      <c r="CZ38" s="30">
        <v>2975</v>
      </c>
      <c r="DA38" s="30">
        <v>2976</v>
      </c>
      <c r="DB38" s="30">
        <v>2982</v>
      </c>
      <c r="DC38" s="30">
        <v>2994</v>
      </c>
      <c r="DD38" s="30">
        <v>2995</v>
      </c>
      <c r="DE38" s="30">
        <v>3005</v>
      </c>
      <c r="DF38" s="30">
        <v>3006</v>
      </c>
      <c r="DG38" s="30">
        <v>3010</v>
      </c>
      <c r="DJ38" s="181">
        <f t="shared" ca="1" si="14"/>
        <v>4</v>
      </c>
      <c r="DK38" s="25">
        <f t="shared" ca="1" si="15"/>
        <v>1.3306719893546241E-3</v>
      </c>
      <c r="DL38" s="325">
        <f t="shared" ca="1" si="8"/>
        <v>0.33615309756675582</v>
      </c>
      <c r="DM38" s="329">
        <f t="shared" ca="1" si="16"/>
        <v>35</v>
      </c>
      <c r="DN38" s="25">
        <f t="shared" ca="1" si="17"/>
        <v>1.1764705882352941E-2</v>
      </c>
      <c r="DO38" s="325">
        <f t="shared" ca="1" si="9"/>
        <v>2.9413396037091131</v>
      </c>
      <c r="DP38" s="332">
        <f t="shared" ca="1" si="18"/>
        <v>252.95520591898375</v>
      </c>
      <c r="DR38">
        <f t="shared" si="12"/>
        <v>3010</v>
      </c>
      <c r="DS38" s="419">
        <f t="shared" si="13"/>
        <v>253</v>
      </c>
      <c r="DT38" s="131">
        <f t="shared" ca="1" si="10"/>
        <v>0</v>
      </c>
      <c r="DV38" s="164" t="s">
        <v>33</v>
      </c>
      <c r="DW38">
        <v>372</v>
      </c>
      <c r="DX38" s="385">
        <v>98.8</v>
      </c>
      <c r="DY38" s="67">
        <f t="shared" si="19"/>
        <v>65</v>
      </c>
      <c r="EA38">
        <f>SUMIF('L4-LTLA'!$D:$D,$D38,'L4-LTLA'!$G:$G)</f>
        <v>1189934</v>
      </c>
      <c r="EB38" s="42">
        <v>1189934</v>
      </c>
      <c r="EC38" s="4">
        <f t="shared" si="11"/>
        <v>0</v>
      </c>
    </row>
    <row r="39" spans="1:133" x14ac:dyDescent="0.25">
      <c r="A39" s="67" t="str">
        <f ca="1">OFFSET(Polygon!A$1,MATCH($D39,Polygon!$C:$C,0)-1,0)</f>
        <v>{"type":"Polygon","coordinates":[[[-0.8713,52.0402],[-0.8695,52.0404],[-0.867,52.0401],[-0.8671,52.0386],[-0.8612,52.0357],[-0.8591,52.0344],[-0.858,52.033],[-0.8559,52.0317],[-0.8569,52.0305],[-0.8553,52.0299],[-0.8519,52.028],[-0.8524,52.0274],[-0.8495,52.026],[-0.8475,52.0256],[-0.847,52.0246],[-0.8452,52.0229],[-0.8391,52.0212],[-0.8353,52.0189],[-0.8329,52.0185],[-0.8308,52.0174],[-0.8292,52.016],[-0.8266,52.0149],[-0.825,52.0148],[-0.8233,52.0138],[-0.8211,52.013],[-0.8196,52.012],[-0.8193,52.0106],[-0.8194,52.0075],[-0.818,52.0061],[-0.8163,52.0054],[-0.8138,52.0055],[-0.8123,52.006],[-0.8107,52.0043],[-0.808,52.0003],[-0.8063,51.9957],[-0.806,51.993],[-0.8044,51.9858],[-0.8035,51.9855],[-0.7997,51.9869],[-0.7941,51.9871],[-0.7888,51.988],[-0.7844,51.9882],[-0.7828,51.9885],[-0.7763,51.9886],[-0.7712,51.9829],[-0.762,51.9855],[-0.7609,51.9847],[-0.7576,51.9828],[-0.7555,51.9806],[-0.7497,51.978],[-0.7467,51.9764],[-0.7437,51.9752],[-0.7476,51.9735],[-0.7449,51.9723],[-0.7406,51.97],[-0.7309,51.9724],[-0.7251,51.9746],[-0.7238,51.9753],[-0.7219,51.9756],[-0.7166,51.9772],[-0.714,51.9779],[-0.714,51.9786],[-0.7128,51.9792],[-0.7143,51.9803],[-0.7145,51.981],[-0.717,51.9814],[-0.7178,51.9826],[-0.7157,51.9843],[-0.7139,51.9883],[-0.7125,51.9897],[-0.71,51.9885],[-0.7077,51.9881],[-0.7065,51.9883],[-0.7038,51.988],[-0.7016,51.987],[-0.7016,51.9855],[-0.7001,51.9854],[-0.7001,51.9844],[-0.6974,51.9828],[-0.696,51.9822],[-0.6932,51.9824],[-0.6898,51.9812],[-0.6857,51.9803],[-0.685,51.9799],[-0.6823,51.9796],[-0.6783,51.9782],[-0.6776,51.9769],[-0.6746,51.9766],[-0.6706,51.9766],[-0.6705,51.9778],[-0.6691,51.9785],[-0.6685,51.9776],[-0.6661,51.9761],[-0.6611,51.9734],[-0.6573,51.9716],[-0.653,51.9692],[-0.6513,51.9683],[-0.653,51.9677],[-0.6535,51.967],[-0.6537,51.9639],[-0.6555,51.9611],[-0.6553,51.9606],[-0.6593,51.9599],[-0.6603,51.9578],[-0.6621,51.9556],[-0.6641,51.9566],[-0.6655,51.9557],[-0.6654,51.955],[-0.6676,51.9545],[-0.6717,51.9562],[-0.6723,51.9556],[-0.6728,51.9539],[-0.6725,51.9528],[-0.6732,51.9523],[-0.6715,51.9508],[-0.6714,51.9499],[-0.6698,51.9488],[-0.6708,51.9472],[-0.6727,51.946],[-0.6721,51.9452],[-0.6706,51.9447],[-0.6705,51.9436],[-0.6739,51.9432],[-0.6739,51.944],[-0.6749,51.9451],[-0.6787,51.9444],[-0.6823,51.9428],[-0.683,51.9418],[-0.6811,51.9387],[-0.6816,51.9376],[-0.6805,51.9367],[-0.6803,51.9355],[-0.6817,51.9351],[-0.683,51.9358],[-0.6874,51.9312],[-0.6897,51.9283],[-0.6915,51.927],[-0.6903,51.9254],[-0.6918,51.9219],[-0.6945,51.9184],[-0.6966,51.9162],[-0.6985,51.9131],[-0.7022,51.9091],[-0.6979,51.9056],[-0.6963,51.9041],[-0.6956,51.9015],[-0.6945,51.9007],[-0.6924,51.9001],[-0.6827,51.9003],[-0.6784,51.9015],[-0.6737,51.9015],[-0.6723,51.9002],[-0.6707,51.8992],[-0.6673,51.8966],[-0.6664,51.8966],[-0.6629,51.8955],[-0.6625,51.8958],[-0.6595,51.8942],[-0.659,51.8931],[-0.6603,51.8922],[-0.6595,51.8905],[-0.6584,51.8903],[-0.6557,51.8889],[-0.6549,51.8879],[-0.6515,51.887],[-0.651,51.8865],[-0.6482,51.8861],[-0.6433,51.8843],[-0.6379,51.883],[-0.6374,51.8826],[-0.6291,51.8825],[-0.6271,51.8827],[-0.6201,51.8855],[-0.6196,51.8852],[-0.6126,51.8775],[-0.609,51.8756],[-0.591,51.8714],[-0.5869,51.8705],[-0.5836,51.8703],[-0.5832,51.8687],[-0.5825,51.8678],[-0.5798,51.8664],[-0.5773,51.866],[-0.5763,51.8647],[-0.5739,51.8625],[-0.5737,51.8611],[-0.5726,51.86],[-0.5705,51.8591],[-0.5692,51.8578],[-0.5715,51.855],[-0.5708,51.8546],[-0.5696,51.8522],[-0.5686,51.8513],[-0.5671,51.851],[-0.5642,51.8516],[-0.5641,51.851],[-0.5668,51.8508],[-0.5656,51.8486],[-0.5641,51.8471],[-0.5623,51.8459],[-0.5608,51.8453],[-0.5573,51.8451],[-0.5563,51.8447],[-0.556,51.8433],[-0.5533,51.8417],[-0.5509,51.8394],[-0.5483,51.8359],[-0.5469,51.8352],[-0.5453,51.835],[-0.5423,51.8332],[-0.5399,51.832],[-0.5377,51.8314],[-0.5394,51.8286],[-0.5414,51.827],[-0.5421,51.8257],[-0.5435,51.8247],[-0.5462,51.8258],[-0.549,51.828],[-0.5501,51.8281],[-0.5537,51.8267],[-0.5554,51.8284],[-0.5572,51.831],[-0.5597,51.8305],[-0.5609,51.8299],[-0.5613,51.8289],[-0.558,51.8255],[-0.5588,51.8247],[-0.5608,51.8264],[-0.5617,51.8255],[-0.5627,51.8235],[-0.5656,51.8213],[-0.5672,51.8198],[-0.571,51.819],[-0.5724,51.8194],[-0.5752,51.8188],[-0.5763,51.8169],[-0.5743,51.8162],[-0.5771,51.8123],[-0.5772,51.8118],[-0.5808,51.8083],[-0.5819,51.8069],[-0.5881,51.8078],[-0.5917,51.8081],[-0.5946,51.8113],[-0.5947,51.8139],[-0.5974,51.8143],[-0.6029,51.8133],[-0.6065,51.8123],[-0.6109,51.8121],[-0.6154,51.8148],[-0.6179,51.8145],[-0.6207,51.8149],[-0.6219,51.816],[-0.6242,51.8162],[-0.6257,51.8159],[-0.6266,51.8171],[-0.6276,51.8173],[-0.633,51.8199],[-0.6344,51.8186],[-0.6357,51.8181],[-0.6372,51.8179],[-0.641,51.8164],[-0.644,51.8159],[-0.6452,51.8154],[-0.6478,51.8136],[-0.6511,51.8153],[-0.653,51.8153],[-0.6565,51.8158],[-0.6591,51.8154],[-0.663,51.8162],[-0.6642,51.8156],[-0.6672,51.8158],[-0.6688,51.8172],[-0.6692,51.8185],[-0.6725,51.8197],[-0.677,51.8242],[-0.6782,51.8256],[-0.6787,51.8273],[-0.6797,51.8291],[-0.6818,51.8318],[-0.6826,51.8333],[-0.6831,51.8351],[-0.6837,51.836],[-0.6859,51.8378],[-0.6881,51.84],[-0.6903,51.8413],[-0.6907,51.8405],[-0.692,51.8403],[-0.6955,51.8411],[-0.6938,51.8425],[-0.6929,51.844],[-0.69,51.8466],[-0.6868,51.8492],[-0.6883,51.8506],[-0.6909,51.855],[-0.6923,51.857],[-0.6946,51.8564],[-0.6964,51.8581],[-0.7018,51.8575],[-0.7046,51.8555],[-0.7071,51.8544],[-0.7089,51.8558],[-0.7105,51.8578],[-0.7175,51.8571],[-0.7203,51.8561],[-0.7226,51.8542],[-0.7221,51.8527],[-0.7221,51.8508],[-0.7227,51.85],[-0.7253,51.8498],[-0.7276,51.8502],[-0.7312,51.849],[-0.7328,51.8476],[-0.7345,51.8443],[-0.7364,51.8424],[-0.7401,51.8426],[-0.7444,51.8424],[-0.7457,51.8421],[-0.7453,51.8384],[-0.7447,51.8375],[-0.7379,51.834],[-0.7367,51.8319],[-0.7379,51.8309],[-0.7329,51.8278],[-0.7315,51.8265],[-0.7303,51.8249],[-0.7291,51.8219],[-0.7245,51.8183],[-0.7215,51.8167],[-0.7192,51.8161],[-0.7144,51.8173],[-0.7118,51.8184],[-0.7115,51.8191],[-0.7093,51.8205],[-0.7075,51.8191],[-0.7012,51.8149],[-0.7002,51.8132],[-0.6983,51.8112],[-0.6964,51.8102],[-0.6935,51.8072],[-0.6923,51.8056],[-0.6904,51.8045],[-0.688,51.8024],[-0.6872,51.8013],[-0.6852,51.7998],[-0.6827,51.7972],[-0.684,51.7963],[-0.6822,51.7946],[-0.684,51.7938],[-0.6888,51.7926],[-0.689,51.7916],[-0.6879,51.7912],[-0.6815,51.7881],[-0.6794,51.7847],[-0.6795,51.7834],[-0.6789,51.7819],[-0.6775,51.7809],[-0.6762,51.779],[-0.6774,51.7759],[-0.6761,51.7733],[-0.6761,51.7714],[-0.6755,51.7705],[-0.6737,51.7686],[-0.6688,51.7657],[-0.6664,51.7651],[-0.6643,51.7649],[-0.6611,51.7641],[-0.6578,51.7628],[-0.6529,51.7598],[-0.6516,51.76],[-0.6486,51.7585],[-0.6492,51.7576],[-0.6478,51.7573],[-0.6471,51.7562],[-0.6448,51.7546],[-0.6428,51.7539],[-0.6343,51.7532],[-0.6311,51.753],[-0.6299,51.754],[-0.6283,51.7547],[-0.6262,51.7536],[-0.6256,51.7544],[-0.6237,51.7535],[-0.6233,51.7544],[-0.6204,51.753],[-0.6173,51.7526],[-0.6138,51.7509],[-0.6135,51.7482],[-0.613,51.7474],[-0.6106,51.7484],[-0.6093,51.7494],[-0.6052,51.7499],[-0.6021,51.7511],[-0.6002,51.7515],[-0.5941,51.7514],[-0.5912,51.7518],[-0.5864,51.7521],[-0.5858,51.7501],[-0.5847,51.7487],[-0.5838,51.7463],[-0.5809,51.7438],[-0.5795,51.7413],[-0.576,51.7377],[-0.5728,51.7359],[-0.5697,51.7361],[-0.5704,51.7368],[-0.5692,51.7378],[-0.5684,51.7375],[-0.5668,51.739],[-0.5656,51.7389],[-0.5637,51.7396],[-0.563,51.7383],[-0.5656,51.7365],[-0.5635,51.7357],[-0.5603,51.7373],[-0.5593,51.7373],[-0.5585,51.7356],[-0.5607,51.7341],[-0.5596,51.7334],[-0.5584,51.7341],[-0.556,51.7332],[-0.5545,51.7341],[-0.5531,51.7333],[-0.5543,51.7323],[-0.5516,51.731],[-0.5516,51.73],[-0.5535,51.7282],[-0.5515,51.7252],[-0.5506,51.7247],[-0.5504,51.723],[-0.5537,51.7225],[-0.5559,51.7218],[-0.5587,51.7192],[-0.5613,51.718],[-0.5627,51.715],[-0.5632,51.7122],[-0.5631,51.7115],[-0.5579,51.7083],[-0.5572,51.7071],[-0.556,51.7059],[-0.5527,51.7042],[-0.5482,51.7035],[-0.5468,51.7016],[-0.5469,51.6986],[-0.5445,51.6973],[-0.5432,51.6951],[-0.543,51.6941],[-0.5438,51.6923],[-0.5471,51.6892],[-0.5485,51.6873],[-0.5492,51.6849],[-0.5487,51.6827],[-0.5469,51.6825],[-0.5463,51.6804],[-0.5396,51.6803],[-0.5389,51.68],[-0.5349,51.6816],[-0.5321,51.6818],[-0.5311,51.6807],[-0.5276,51.6817],[-0.5244,51.682],[-0.525,51.68],[-0.525,51.6787],[-0.5225,51.6788],[-0.5214,51.6799],[-0.519,51.6803],[-0.5168,51.6802],[-0.516,51.6796],[-0.5115,51.6799],[-0.5098,51.6787],[-0.5079,51.678],[-0.5051,51.6731],[-0.5077,51.6721],[-0.51,51.6699],[-0.5125,51.6686],[-0.5141,51.667],[-0.5147,51.6654],[-0.5175,51.6671],[-0.521,51.668],[-0.5218,51.6662],[-0.5226,51.6636],[-0.5227,51.6615],[-0.5224,51.6593],[-0.5228,51.6584],[-0.5245,51.6578],[-0.5271,51.6596],[-0.5326,51.663],[-0.5333,51.6609],[-0.5364,51.6604],[-0.5365,51.6555],[-0.5343,51.6529],[-0.5367,51.6524],[-0.5344,51.6509],[-0.5309,51.6491],[-0.532,51.6477],[-0.5348,51.6457],[-0.538,51.6423],[-0.5389,51.6403],[-0.5393,51.638],[-0.5353,51.6375],[-0.5343,51.6368],[-0.5357,51.6358],[-0.5346,51.6299],[-0.5319,51.6253],[-0.5317,51.6236],[-0.5305,51.6198],[-0.5301,51.6171],[-0.5288,51.6153],[-0.5265,51.6139],[-0.5229,51.6069],[-0.5223,51.6045],[-0.5218,51.6042],[-0.5207,51.6019],[-0.5196,51.601],[-0.5176,51.6002],[-0.5147,51.5999],[-0.5102,51.5996],[-0.5031,51.5998],[-0.5006,51.5997],[-0.5006,51.5987],[-0.4995,51.5964],[-0.4994,51.5952],[-0.4986,51.5944],[-0.4988,51.5931],[-0.4994,51.5926],[-0.4989,51.5913],[-0.4979,51.591],[-0.4972,51.5893],[-0.4958,51.5881],[-0.495,51.5865],[-0.4947,51.5846],[-0.4911,51.5828],[-0.4896,51.5818],[-0.4886,51.5796],[-0.4895,51.5782],[-0.4881,51.5765],[-0.484,51.5749],[-0.4855,51.5739],[-0.485,51.5722],[-0.484,51.571],[-0.4848,51.5669],[-0.4826,51.5657],[-0.4832,51.5651],[-0.4824,51.5641],[-0.4828,51.5628],[-0.4808,51.5618],[-0.4812,51.561],[-0.4775,51.5603],[-0.4767,51.5593],[-0.4766,51.558],[-0.4774,51.5553],[-0.4789,51.5548],[-0.4827,51.5515],[-0.4844,51.5514],[-0.4864,51.5502],[-0.4875,51.549],[-0.4881,51.5475],[-0.4894,51.5472],[-0.4893,51.5464],[-0.4912,51.5462],[-0.4908,51.545],[-0.4921,51.5424],[-0.4918,51.5417],[-0.4934,51.5411],[-0.4955,51.5383],[-0.4933,51.5358],[-0.4905,51.5341],[-0.4912,51.5334],[-0.4902,51.5321],[-0.4899,51.5304],[-0.489,51.5292],[-0.4893,51.5278],[-0.4907,51.5268],[-0.4908,51.5257],[-0.4903,51.5247],[-0.4905,51.5226],[-0.4911,51.5215],[-0.4904,51.5199],[-0.4916,51.519],[-0.4923,51.5173],[-0.4912,51.5152],[-0.4896,51.5142],[-0.4899,51.5133],[-0.4898,51.5115],[-0.4888,51.5114],[-0.4863,51.5102],[-0.4835,51.508],[-0.4832,51.5066],[-0.4853,51.5047],[-0.4848,51.5037],[-0.4851,51.5027],[-0.4898,51.4989],[-0.4886,51.4968],[-0.4887,51.496],[-0.49,51.4947],[-0.4961,51.495],[-0.5006,51.4948],[-0.5007,51.4953],[-0.5058,51.4946],[-0.5106,51.4937],[-0.516,51.4933],[-0.5278,51.4935],[-0.5318,51.4934],[-0.5292,51.4964],[-0.5282,51.4979],[-0.5278,51.4995],[-0.528,51.5016],[-0.5289,51.5015],[-0.5274,51.5057],[-0.5262,51.5074],[-0.5264,51.509],[-0.5289,51.5101],[-0.5324,51.5099],[-0.5417,51.5095],[-0.5504,51.5091],[-0.554,51.5091],[-0.5601,51.5098],[-0.5661,51.5105],[-0.5687,51.5113],[-0.5667,51.5145],[-0.569,51.5177],[-0.5651,51.5207],[-0.5654,51.5213],[-0.5675,51.5215],[-0.5708,51.5232],[-0.5716,51.5239],[-0.5725,51.5274],[-0.5742,51.5284],[-0.5751,51.5294],[-0.573,51.5297],[-0.5695,51.5298],[-0.568,51.5303],[-0.5673,51.5317],[-0.5672,51.5329],[-0.5692,51.533],[-0.5724,51.5339],[-0.576,51.5339],[-0.5784,51.5305],[-0.5792,51.5281],[-0.5809,51.5257],[-0.581,51.5231],[-0.5874,51.5231],[-0.5899,51.5227],[-0.5899,51.5241],[-0.595,51.5242],[-0.5947,51.5257],[-0.5965,51.5258],[-0.5962,51.5279],[-0.5978,51.5281],[-0.6042,51.5293],[-0.606,51.53],[-0.6064,51.5321],[-0.6085,51.532],[-0.6105,51.5315],[-0.6118,51.533],[-0.6134,51.5328],[-0.6146,51.5342],[-0.6165,51.5339],[-0.6168,51.5347],[-0.6197,51.5355],[-0.619,51.5368],[-0.6197,51.5379],[-0.6238,51.5378],[-0.6252,51.5382],[-0.6306,51.5389],[-0.6356,51.5378],[-0.6368,51.5379],[-0.6398,51.5371],[-0.6434,51.5368],[-0.6449,51.5361],[-0.6452,51.5343],[-0.6473,51.533],[-0.6527,51.53],[-0.6553,51.5296],[-0.66,51.5284],[-0.6602,51.5255],[-0.6596,51.5208],[-0.6589,51.5194],[-0.6568,51.5188],[-0.655,51.5188],[-0.6542,51.5176],[-0.6533,51.5148],[-0.654,51.5123],[-0.654,51.511],[-0.6531,51.5105],[-0.654,51.5083],[-0.6554,51.5083],[-0.6556,51.5068],[-0.659,51.5071],[-0.6593,51.5049],[-0.6539,51.5042],[-0.6544,51.5016],[-0.6551,51.501],[-0.6535,51.5005],[-0.6495,51.5006],[-0.6471,51.501],[-0.6449,51.5022],[-0.643,51.5027],[-0.6422,51.5006],[-0.6445,51.4965],[-0.6402,51.4964],[-0.6377,51.4954],[-0.6357,51.495],[-0.634,51.493],[-0.6385,51.4917],[-0.6399,51.4905],[-0.6416,51.4902],[-0.6459,51.4902],[-0.6468,51.4898],[-0.6479,51.4885],[-0.6498,51.487],[-0.6511,51.4856],[-0.6524,51.4856],[-0.6543,51.4869],[-0.6559,51.4872],[-0.6583,51.4871],[-0.6623,51.4879],[-0.6656,51.4883],[-0.6692,51.4896],[-0.6729,51.4924],[-0.6743,51.4931],[-0.6785,51.4946],[-0.6795,51.4972],[-0.6817,51.4999],[-0.6825,51.5014],[-0.6827,51.5033],[-0.6861,51.507],[-0.6885,51.5085],[-0.6913,51.5094],[-0.6926,51.5101],[-0.6955,51.5103],[-0.6989,51.5096],[-0.7019,51.5104],[-0.7032,51.5111],[-0.7035,51.5128],[-0.7016,51.5187],[-0.7015,51.5213],[-0.702,51.5242],[-0.7014,51.5254],[-0.7009,51.5275],[-0.7002,51.5287],[-0.6997,51.5314],[-0.6978,51.5346],[-0.698,51.5375],[-0.6962,51.5402],[-0.6935,51.5428],[-0.6925,51.5443],[-0.6914,51.5478],[-0.6915,51.5498],[-0.6911,51.5538],[-0.6912,51.5568],[-0.6926,51.5601],[-0.6942,51.5622],[-0.6948,51.5635],[-0.696,51.5649],[-0.6973,51.5654],[-0.7005,51.5658],[-0.7022,51.5652],[-0.7031,51.5631],[-0.7037,51.5626],[-0.7056,51.5622],[-0.7085,51.5631],[-0.7108,51.5641],[-0.7122,51.5655],[-0.7115,51.5687],[-0.7118,51.5709],[-0.7125,51.5727],[-0.7136,51.5744],[-0.7155,51.5765],[-0.7164,51.577],[-0.719,51.5777],[-0.7229,51.5778],[-0.7279,51.5772],[-0.731,51.5762],[-0.7333,51.5751],[-0.7371,51.5741],[-0.7388,51.5734],[-0.7411,51.5717],[-0.7454,51.5706],[-0.7489,51.5684],[-0.7539,51.5665],[-0.7568,51.5649],[-0.7577,51.5648],[-0.7613,51.5661],[-0.7648,51.5664],[-0.7681,51.5658],[-0.7701,51.5666],[-0.7709,51.5679],[-0.7737,51.5672],[-0.7764,51.5658],[-0.7778,51.5639],[-0.7794,51.5602],[-0.7827,51.556],[-0.7864,51.554],[-0.7904,51.553],[-0.793,51.5514],[-0.7955,51.5512],[-0.7971,51.5515],[-0.8033,51.5519],[-0.8072,51.5528],[-0.8105,51.5527],[-0.8169,51.551],[-0.8229,51.5507],[-0.8242,51.5505],[-0.8264,51.5492],[-0.8276,51.5468],[-0.8291,51.5456],[-0.8311,51.5457],[-0.8327,51.5453],[-0.8341,51.5457],[-0.8356,51.5467],[-0.8385,51.5468],[-0.8407,51.5453],[-0.8428,51.5448],[-0.8471,51.5452],[-0.851,51.5466],[-0.854,51.548],[-0.8575,51.5488],[-0.8597,51.5484],[-0.8617,51.5487],[-0.8637,51.5499],[-0.8638,51.551],[-0.8649,51.553],[-0.8678,51.5561],[-0.8705,51.5573],[-0.8716,51.5581],[-0.8728,51.5603],[-0.8744,51.5612],[-0.877,51.562],[-0.8813,51.562],[-0.8835,51.5614],[-0.8861,51.5603],[-0.8874,51.5595],[-0.889,51.5577],[-0.8904,51.5549],[-0.8921,51.5521],[-0.8937,51.5493],[-0.8959,51.5465],[-0.8969,51.5449],[-0.8983,51.5453],[-0.9033,51.5459],[-0.9021,51.5488],[-0.9028,51.5529],[-0.9017,51.5561],[-0.9093,51.5575],[-0.9108,51.5581],[-0.9117,51.5598],[-0.9136,51.5617],[-0.9159,51.5617],[-0.9171,51.5626],[-0.9185,51.5615],[-0.9196,51.5619],[-0.9217,51.5645],[-0.9242,51.5634],[-0.9279,51.5659],[-0.9282,51.5673],[-0.9278,51.5681],[-0.9305,51.5685],[-0.9308,51.5691],[-0.9339,51.5698],[-0.9368,51.5714],[-0.9386,51.5713],[-0.9401,51.5765],[-0.9395,51.5788],[-0.9399,51.5821],[-0.9414,51.5844],[-0.9416,51.5853],[-0.9391,51.5866],[-0.9345,51.5886],[-0.9333,51.5886],[-0.9285,51.5901],[-0.9283,51.5907],[-0.9249,51.5909],[-0.9199,51.5956],[-0.9169,51.5993],[-0.9172,51.6001],[-0.9192,51.6021],[-0.9201,51.6036],[-0.9217,51.6036],[-0.9235,51.6042],[-0.9282,51.6043],[-0.9297,51.6042],[-0.9307,51.6027],[-0.9323,51.6018],[-0.9339,51.6017],[-0.9363,51.6023],[-0.936,51.6033],[-0.9385,51.604],[-0.943,51.6048],[-0.9433,51.6057],[-0.9426,51.6073],[-0.9441,51.6095],[-0.9439,51.6108],[-0.943,51.6118],[-0.941,51.6132],[-0.94,51.6143],[-0.9386,51.6179],[-0.9395,51.6186],[-0.9446,51.6183],[-0.9459,51.6185],[-0.9478,51.6205],[-0.9495,51.6207],[-0.9501,51.6214],[-0.95,51.6237],[-0.9495,51.6255],[-0.9496,51.6273],[-0.9501,51.6289],[-0.9489,51.6314],[-0.9449,51.6305],[-0.9436,51.6305],[-0.9422,51.6318],[-0.9401,51.6328],[-0.9379,51.6353],[-0.9354,51.6357],[-0.9346,51.6365],[-0.9362,51.6397],[-0.9376,51.6416],[-0.9413,51.644],[-0.9447,51.6467],[-0.9452,51.6483],[-0.9486,51.6496],[-0.95,51.6509],[-0.945,51.6498],[-0.944,51.6512],[-0.9444,51.6521],[-0.9481,51.6524],[-0.9471,51.6533],[-0.9454,51.654],[-0.9437,51.6538],[-0.9396,51.6543],[-0.9338,51.6529],[-0.9332,51.6526],[-0.9315,51.6532],[-0.9315,51.6552],[-0.9295,51.6557],[-0.9294,51.6542],[-0.9281,51.6523],[-0.9274,51.6548],[-0.9252,51.655],[-0.9231,51.6567],[-0.9252,51.6598],[-0.9266,51.66],[-0.9285,51.6612],[-0.9296,51.6634],[-0.9322,51.6649],[-0.9308,51.6661],[-0.9294,51.6663],[-0.9278,51.6656],[-0.9249,51.6654],[-0.9249,51.6669],[-0.9206,51.6701],[-0.9187,51.6712],[-0.9178,51.6724],[-0.9162,51.6724],[-0.9104,51.6738],[-0.9072,51.6735],[-0.9047,51.6722],[-0.9012,51.671],[-0.8975,51.6702],[-0.8948,51.6683],[-0.884,51.6677],[-0.8777,51.6684],[-0.8786,51.6699],[-0.8818,51.6727],[-0.8846,51.6739],[-0.889,51.674],[-0.8921,51.6748],[-0.8948,51.6746],[-0.896,51.675],[-0.8979,51.6764],[-0.8958,51.6773],[-0.8938,51.6791],[-0.8925,51.6783],[-0.891,51.6787],[-0.8877,51.6806],[-0.8868,51.6814],[-0.8819,51.6805],[-0.8799,51.6809],[-0.8813,51.6839],[-0.8837,51.6858],[-0.8859,51.6868],[-0.8876,51.6872],[-0.8927,51.6891],[-0.8939,51.6906],[-0.8947,51.6926],[-0.8934,51.6945],[-0.8907,51.6974],[-0.8893,51.6998],[-0.8896,51.7012],[-0.8872,51.7035],[-0.8871,51.7052],[-0.8876,51.7063],[-0.8897,51.7081],[-0.8887,51.709],[-0.8883,51.7124],[-0.8878,51.7133],[-0.8875,51.7167],[-0.8878,51.7185],[-0.8894,51.7201],[-0.891,51.7213],[-0.8934,51.722],[-0.8955,51.7218],[-0.8966,51.7223],[-0.8989,51.7245],[-0.8997,51.725],[-0.9017,51.7282],[-0.9006,51.7294],[-0.9036,51.7313],[-0.9055,51.7333],[-0.9061,51.7334],[-0.9087,51.7351],[-0.9094,51.7366],[-0.9135,51.7373],[-0.9148,51.7379],[-0.9169,51.7369],[-0.9182,51.7372],[-0.9187,51.7388],[-0.9204,51.7406],[-0.9203,51.7426],[-0.9209,51.7446],[-0.9241,51.7477],[-0.9284,51.7459],[-0.9324,51.7498],[-0.9333,51.7524],[-0.9361,51.7535],[-0.9404,51.7529],[-0.9424,51.753],[-0.945,51.7536],[-0.9471,51.7555],[-0.9511,51.7562],[-0.9511,51.7566],[-0.9537,51.7578],[-0.9606,51.7587],[-0.9647,51.759],[-0.9667,51.7587],[-0.9701,51.7585],[-0.9716,51.7581],[-0.9739,51.758],[-0.9753,51.7589],[-0.9762,51.7601],[-0.9798,51.7607],[-0.9814,51.76],[-0.9812,51.7579],[-0.9808,51.7571],[-0.9817,51.7559],[-0.9808,51.7534],[-0.9834,51.7524],[-0.9863,51.7521],[-0.9871,51.7532],[-0.989,51.7531],[-0.9907,51.7541],[-0.9927,51.754],[-0.9936,51.7547],[-0.9972,51.7534],[-0.9983,51.7535],[-0.998,51.7547],[-0.9995,51.7545],[-1.0038,51.7549],[-1.0075,51.7549],[-1.0078,51.7559],[-1.0106,51.756],[-1.02,51.7558],[-1.0236,51.7555],[-1.0253,51.7558],[-1.0269,51.7571],[-1.0298,51.7579],[-1.032,51.757],[-1.0327,51.7558],[-1.0325,51.753],[-1.0312,51.7519],[-1.0307,51.7495],[-1.0296,51.7489],[-1.03,51.7466],[-1.0297,51.7459],[-1.0306,51.7448],[-1.0317,51.7444],[-1.0346,51.7446],[-1.0361,51.7441],[-1.0386,51.7441],[-1.0391,51.7447],[-1.0425,51.7447],[-1.046,51.745],[-1.0456,51.7459],[-1.0473,51.7465],[-1.0481,51.7476],[-1.0508,51.7483],[-1.0533,51.7497],[-1.055,51.7522],[-1.0564,51.752],[-1.0633,51.7536],[-1.0664,51.7536],[-1.0682,51.7548],[-1.068,51.7555],[-1.069,51.7562],[-1.0728,51.7583],[-1.075,51.7585],[-1.0778,51.7585],[-1.0809,51.7565],[-1.0831,51.7604],[-1.0827,51.7605],[-1.0828,51.7641],[-1.0817,51.7668],[-1.0793,51.7694],[-1.0799,51.7702],[-1.0791,51.7713],[-1.0808,51.7722],[-1.0806,51.7728],[-1.0827,51.7735],[-1.0813,51.7759],[-1.08,51.7775],[-1.0838,51.7808],[-1.0858,51.7813],[-1.0967,51.7822],[-1.0969,51.7812],[-1.098,51.7805],[-1.1064,51.7816],[-1.1059,51.7819],[-1.1107,51.7838],[-1.1154,51.7869],[-1.122,51.7871],[-1.1221,51.7884],[-1.1229,51.7885],[-1.12,51.7923],[-1.1205,51.793],[-1.1236,51.7942],[-1.1213,51.7969],[-1.1189,51.7981],[-1.1174,51.7992],[-1.1199,51.8002],[-1.1207,51.8041],[-1.1226,51.8058],[-1.1249,51.8075],[-1.124,51.8081],[-1.1235,51.8096],[-1.119,51.8105],[-1.1175,51.8119],[-1.1172,51.8143],[-1.1161,51.8152],[-1.1141,51.8157],[-1.1101,51.8173],[-1.1148,51.8185],[-1.1175,51.8204],[-1.119,51.8208],[-1.1212,51.8228],[-1.1234,51.8246],[-1.1232,51.8253],[-1.1246,51.8265],[-1.1265,51.8285],[-1.1275,51.8291],[-1.1301,51.8297],[-1.1305,51.8311],[-1.134,51.8318],[-1.1379,51.8335],[-1.1406,51.8343],[-1.1407,51.8347],[-1.1379,51.8359],[-1.1327,51.8384],[-1.1291,51.8391],[-1.1272,51.8411],[-1.1247,51.8422],[-1.1238,51.843],[-1.1216,51.8453],[-1.1208,51.8452],[-1.117,51.8437],[-1.1129,51.8414],[-1.1084,51.8413],[-1.1045,51.8408],[-1.1025,51.8403],[-1.1003,51.8385],[-1.097,51.8373],[-1.0923,51.8345],[-1.089,51.8339],[-1.0876,51.8331],[-1.0862,51.8313],[-1.0806,51.8295],[-1.0764,51.8293],[-1.0736,51.8302],[-1.0721,51.8313],[-1.0716,51.8339],[-1.0686,51.8346],[-1.0672,51.8345],[-1.0663,51.8332],[-1.0619,51.8324],[-1.0606,51.8342],[-1.0592,51.8354],[-1.0575,51.8362],[-1.0497,51.8389],[-1.0498,51.8398],[-1.0517,51.8399],[-1.0558,51.8418],[-1.0616,51.8438],[-1.062,51.8442],[-1.0622,51.8465],[-1.0636,51.8478],[-1.0616,51.8486],[-1.0642,51.8513],[-1.0661,51.8528],[-1.066,51.8532],[-1.0631,51.8543],[-1.0635,51.8555],[-1.0631,51.8563],[-1.0643,51.8576],[-1.0635,51.8586],[-1.0642,51.8593],[-1.0645,51.8611],[-1.0661,51.8649],[-1.0656,51.866],[-1.0645,51.8663],[-1.0656,51.8682],[-1.0646,51.8682],[-1.0653,51.8698],[-1.0693,51.8746],[-1.0718,51.8749],[-1.0746,51.8756],[-1.0763,51.8756],[-1.0766,51.8787],[-1.0742,51.88],[-1.073,51.881],[-1.0709,51.8815],[-1.0697,51.8831],[-1.0698,51.8843],[-1.0708,51.8846],[-1.0686,51.8866],[-1.0699,51.8875],[-1.0706,51.8888],[-1.0733,51.8881],[-1.0756,51.8883],[-1.0787,51.8901],[-1.0858,51.8911],[-1.0901,51.8924],[-1.0906,51.893],[-1.0935,51.8939],[-1.0929,51.8957],[-1.0911,51.8976],[-1.0871,51.8974],[-1.0843,51.8995],[-1.086,51.9009],[-1.0854,51.9019],[-1.0858,51.9029],[-1.085,51.9046],[-1.0863,51.9053],[-1.0856,51.9075],[-1.0836,51.91],[-1.0824,51.9122],[-1.0827,51.9158],[-1.0799,51.9162],[-1.0794,51.9172],[-1.0808,51.9174],[-1.0834,51.9182],[-1.0851,51.9199],[-1.0863,51.9204],[-1.0867,51.922],[-1.086,51.9231],[-1.0826,51.923],[-1.0829,51.9249],[-1.0813,51.9276],[-1.0781,51.9275],[-1.075,51.9307],[-1.0775,51.9313],[-1.0758,51.9324],[-1.0704,51.9341],[-1.0639,51.9347],[-1.0621,51.9351],[-1.0609,51.937],[-1.0606,51.9382],[-1.0591,51.9391],[-1.0589,51.9398],[-1.0559,51.9426],[-1.0559,51.946],[-1.0548,51.9465],[-1.055,51.9487],[-1.0566,51.9493],[-1.0593,51.9493],[-1.0637,51.9482],[-1.0649,51.9482],[-1.0666,51.9469],[-1.0703,51.9458],[-1.0709,51.9461],[-1.0728,51.9448],[-1.076,51.9433],[-1.0778,51.9431],[-1.0791,51.9434],[-1.0804,51.9447],[-1.0788,51.9465],[-1.0811,51.9502],[-1.0825,51.9513],[-1.0861,51.9523],[-1.0895,51.954],[-1.0889,51.9556],[-1.0937,51.9569],[-1.0953,51.9571],[-1.0935,51.9602],[-1.0918,51.9622],[-1.0888,51.9648],[-1.0877,51.967],[-1.0858,51.9684],[-1.0849,51.9685],[-1.0838,51.9703],[-1.0842,51.9723],[-1.0822,51.9728],[-1.0797,51.9759],[-1.0786,51.9788],[-1.0794,51.9797],[-1.0776,51.9814],[-1.0726,51.9859],[-1.0691,51.9888],[-1.0656,51.9921],[-1.059,51.9979],[-1.0579,51.9994],[-1.0557,52.001],[-1.0531,52.0024],[-1.0576,52.0032],[-1.059,52.0052],[-1.0585,52.0065],[-1.059,52.0079],[-1.0609,52.0086],[-1.0634,52.0084],[-1.0646,52.0086],[-1.0674,52.0082],[-1.0685,52.0077],[-1.0739,52.0063],[-1.0757,52.0077],[-1.076,52.0084],[-1.0779,52.0082],[-1.0787,52.0086],[-1.0819,52.0069],[-1.0842,52.0064],[-1.0862,52.0064],[-1.0865,52.0059],[-1.0884,52.0058],[-1.0897,52.0073],[-1.0905,52.0093],[-1.0923,52.0106],[-1.0942,52.0123],[-1.0938,52.0134],[-1.0946,52.0143],[-1.0968,52.0151],[-1.0993,52.0136],[-1.1003,52.0125],[-1.1034,52.0127],[-1.1066,52.0142],[-1.1101,52.0156],[-1.1116,52.0156],[-1.112,52.0166],[-1.1151,52.0162],[-1.1168,52.0152],[-1.1181,52.0154],[-1.1183,52.0163],[-1.1202,52.0172],[-1.1217,52.017],[-1.1232,52.0173],[-1.1246,52.0167],[-1.1258,52.0174],[-1.128,52.0181],[-1.1295,52.018],[-1.1325,52.0193],[-1.1334,52.0191],[-1.1362,52.02],[-1.136,52.0211],[-1.1365,52.0218],[-1.1353,52.0237],[-1.1355,52.0243],[-1.133,52.0278],[-1.1325,52.0302],[-1.133,52.0317],[-1.1314,52.0322],[-1.1309,52.0333],[-1.13,52.0335],[-1.1277,52.0363],[-1.1267,52.0371],[-1.127,52.0382],[-1.1264,52.0393],[-1.1232,52.0416],[-1.1227,52.0438],[-1.122,52.0451],[-1.1197,52.0465],[-1.1169,52.0474],[-1.1136,52.0481],[-1.1119,52.0479],[-1.1063,52.0491],[-1.1036,52.0477],[-1.099,52.0486],[-1.0986,52.0499],[-1.0962,52.0513],[-1.0925,52.0511],[-1.0903,52.0514],[-1.0895,52.0522],[-1.0876,52.0524],[-1.0856,52.0522],[-1.0833,52.0523],[-1.0822,52.0529],[-1.0812,52.0543],[-1.0804,52.0561],[-1.0796,52.057],[-1.0771,52.0581],[-1.0765,52.0589],[-1.0717,52.0581],[-1.0709,52.0594],[-1.0679,52.0611],[-1.0652,52.0614],[-1.0621,52.0627],[-1.06,52.0618],[-1.053,52.0596],[-1.0526,52.0603],[-1.0495,52.0616],[-1.0483,52.0628],[-1.0444,52.0645],[-1.0406,52.0658],[-1.0382,52.0661],[-1.0371,52.0652],[-1.0346,52.0645],[-1.0334,52.0636],[-1.0303,52.0629],[-1.0274,52.0638],[-1.0265,52.0645],[-1.0261,52.0656],[-1.028,52.0673],[-1.0294,52.07],[-1.0321,52.0712],[-1.0369,52.0724],[-1.0421,52.0735],[-1.0421,52.0739],[-1.0283,52.0751],[-1.0264,52.0754],[-1.0229,52.0749],[-1.0215,52.0749],[-1.0201,52.0733],[-1.0159,52.0726],[-1.0135,52.0729],[-1.0129,52.0716],[-1.0109,52.072],[-1.0071,52.0722],[-1.0059,52.0734],[-1.004,52.0733],[-1.0026,52.0728],[-1.0005,52.0725],[-0.998,52.0726],[-0.9955,52.0732],[-0.994,52.0728],[-0.9935,52.0721],[-0.9914,52.071],[-0.9851,52.07],[-0.9824,52.07],[-0.9812,52.0713],[-0.9778,52.0716],[-0.9753,52.0725],[-0.9734,52.0727],[-0.9722,52.0723],[-0.9699,52.0722],[-0.9678,52.0709],[-0.9669,52.0725],[-0.9651,52.0748],[-0.9626,52.0765],[-0.9612,52.0783],[-0.96,52.0791],[-0.9519,52.0815],[-0.9501,52.0798],[-0.9488,52.0798],[-0.9472,52.0792],[-0.9451,52.0769],[-0.9401,52.0758],[-0.9445,52.0732],[-0.9444,52.07],[-0.9418,52.0688],[-0.9416,52.0682],[-0.9399,52.0675],[-0.9421,52.0666],[-0.9405,52.065],[-0.9417,52.0643],[-0.9393,52.0621],[-0.9377,52.0628],[-0.935,52.0628],[-0.9348,52.0622],[-0.9379,52.0612],[-0.9371,52.0588],[-0.9357,52.0579],[-0.9335,52.0551],[-0.9319,52.054],[-0.9319,52.0522],[-0.9301,52.0495],[-0.9302,52.0456],[-0.9299,52.0449],[-0.9302,52.0431],[-0.9284,52.0424],[-0.9273,52.0395],[-0.9245,52.0362],[-0.9226,52.0353],[-0.9196,52.0334],[-0.9167,52.0311],[-0.9149,52.0303],[-0.9135,52.029],[-0.9121,52.0266],[-0.9118,52.025],[-0.9084,52.0222],[-0.906,52.0212],[-0.9046,52.0223],[-0.9039,52.0237],[-0.9008,52.0247],[-0.8996,52.0265],[-0.8983,52.0275],[-0.8969,52.0274],[-0.8956,52.0283],[-0.8937,52.0288],[-0.8914,52.0299],[-0.8906,52.0313],[-0.8893,52.0315],[-0.8867,52.0299],[-0.8839,52.0285],[-0.8827,52.0282],[-0.8801,52.0288],[-0.8775,52.03],[-0.8773,52.031],[-0.8763,52.0325],[-0.8761,52.0335],[-0.8727,52.036],[-0.8732,52.0374],[-0.8721,52.0398],[-0.8713,52.0402]]]}</v>
      </c>
      <c r="B39" s="67" t="str">
        <f ca="1">OFFSET(Polygon!B$1,MATCH($D39,Polygon!$C:$C,0)-1,0)</f>
        <v>E10000002</v>
      </c>
      <c r="C39" s="29" t="s">
        <v>144</v>
      </c>
      <c r="D39" s="29" t="s">
        <v>15</v>
      </c>
      <c r="E39" s="42">
        <v>540059</v>
      </c>
      <c r="F39" s="30">
        <v>1</v>
      </c>
      <c r="G39" s="30">
        <v>2</v>
      </c>
      <c r="H39" s="30">
        <v>2</v>
      </c>
      <c r="I39" s="30">
        <v>4</v>
      </c>
      <c r="J39" s="30">
        <v>7</v>
      </c>
      <c r="K39" s="30">
        <v>13</v>
      </c>
      <c r="L39" s="30">
        <v>15</v>
      </c>
      <c r="M39" s="30">
        <v>12</v>
      </c>
      <c r="N39" s="30">
        <v>23</v>
      </c>
      <c r="O39" s="30">
        <v>27</v>
      </c>
      <c r="P39" s="30">
        <v>39</v>
      </c>
      <c r="Q39" s="30">
        <v>39</v>
      </c>
      <c r="R39" s="30">
        <v>41</v>
      </c>
      <c r="S39" s="30">
        <v>44</v>
      </c>
      <c r="T39" s="30">
        <v>45</v>
      </c>
      <c r="U39" s="30">
        <v>50</v>
      </c>
      <c r="V39" s="30">
        <v>59</v>
      </c>
      <c r="W39" s="30">
        <v>66</v>
      </c>
      <c r="X39" s="30">
        <v>106</v>
      </c>
      <c r="Y39" s="30">
        <v>115</v>
      </c>
      <c r="Z39" s="30">
        <v>128</v>
      </c>
      <c r="AA39" s="30">
        <v>140</v>
      </c>
      <c r="AB39" s="30">
        <v>147</v>
      </c>
      <c r="AC39" s="30">
        <v>195</v>
      </c>
      <c r="AD39" s="30">
        <v>212</v>
      </c>
      <c r="AE39" s="30">
        <v>222</v>
      </c>
      <c r="AF39" s="30">
        <v>255</v>
      </c>
      <c r="AG39" s="30">
        <v>268</v>
      </c>
      <c r="AH39" s="30">
        <v>300</v>
      </c>
      <c r="AI39" s="30">
        <v>329</v>
      </c>
      <c r="AJ39" s="30">
        <v>342</v>
      </c>
      <c r="AK39" s="30">
        <v>364</v>
      </c>
      <c r="AL39" s="30">
        <v>391</v>
      </c>
      <c r="AM39" s="30">
        <v>421</v>
      </c>
      <c r="AN39" s="30">
        <v>454</v>
      </c>
      <c r="AO39" s="30">
        <v>478</v>
      </c>
      <c r="AP39" s="30">
        <v>492</v>
      </c>
      <c r="AQ39" s="30">
        <v>521</v>
      </c>
      <c r="AR39" s="30">
        <v>542</v>
      </c>
      <c r="AS39" s="30">
        <v>565</v>
      </c>
      <c r="AT39" s="30">
        <v>577</v>
      </c>
      <c r="AU39" s="30">
        <v>613</v>
      </c>
      <c r="AV39" s="30">
        <v>625</v>
      </c>
      <c r="AW39" s="30">
        <v>652</v>
      </c>
      <c r="AX39" s="30">
        <v>681</v>
      </c>
      <c r="AY39" s="30">
        <v>691</v>
      </c>
      <c r="AZ39" s="30">
        <v>709</v>
      </c>
      <c r="BA39" s="30">
        <v>730</v>
      </c>
      <c r="BB39" s="30">
        <v>745</v>
      </c>
      <c r="BC39" s="30">
        <v>765</v>
      </c>
      <c r="BD39" s="30">
        <v>784</v>
      </c>
      <c r="BE39" s="30">
        <v>789</v>
      </c>
      <c r="BF39" s="30">
        <v>801</v>
      </c>
      <c r="BG39" s="30">
        <v>816</v>
      </c>
      <c r="BH39" s="30">
        <v>836</v>
      </c>
      <c r="BI39" s="30">
        <v>838</v>
      </c>
      <c r="BJ39" s="30">
        <v>845</v>
      </c>
      <c r="BK39" s="30">
        <v>859</v>
      </c>
      <c r="BL39" s="30">
        <v>864</v>
      </c>
      <c r="BM39" s="30">
        <v>868</v>
      </c>
      <c r="BN39" s="30">
        <v>877</v>
      </c>
      <c r="BO39" s="30">
        <v>880</v>
      </c>
      <c r="BP39" s="30">
        <v>886</v>
      </c>
      <c r="BQ39" s="30">
        <v>890</v>
      </c>
      <c r="BR39" s="30">
        <v>891</v>
      </c>
      <c r="BS39" s="30">
        <v>898</v>
      </c>
      <c r="BT39" s="30">
        <v>906</v>
      </c>
      <c r="BU39" s="30">
        <v>913</v>
      </c>
      <c r="BV39" s="30">
        <v>923</v>
      </c>
      <c r="BW39" s="30">
        <v>933</v>
      </c>
      <c r="BX39" s="30">
        <v>940</v>
      </c>
      <c r="BY39" s="30">
        <v>947</v>
      </c>
      <c r="BZ39" s="30">
        <v>959</v>
      </c>
      <c r="CA39" s="30">
        <v>966</v>
      </c>
      <c r="CB39" s="30">
        <v>968</v>
      </c>
      <c r="CC39" s="30">
        <v>977</v>
      </c>
      <c r="CD39" s="30">
        <v>983</v>
      </c>
      <c r="CE39" s="30">
        <v>987</v>
      </c>
      <c r="CF39" s="30">
        <v>989</v>
      </c>
      <c r="CG39" s="30">
        <v>994</v>
      </c>
      <c r="CH39" s="30">
        <v>997</v>
      </c>
      <c r="CI39" s="30">
        <v>997</v>
      </c>
      <c r="CJ39" s="30">
        <v>998</v>
      </c>
      <c r="CK39" s="30">
        <v>1005</v>
      </c>
      <c r="CL39" s="30">
        <v>1005</v>
      </c>
      <c r="CM39" s="30">
        <v>1008</v>
      </c>
      <c r="CN39" s="30">
        <v>1010</v>
      </c>
      <c r="CO39" s="30">
        <v>1014</v>
      </c>
      <c r="CP39" s="30">
        <v>1016</v>
      </c>
      <c r="CQ39" s="30">
        <v>1020</v>
      </c>
      <c r="CR39" s="30">
        <v>1022</v>
      </c>
      <c r="CS39" s="30">
        <v>1022</v>
      </c>
      <c r="CT39" s="30">
        <v>1027</v>
      </c>
      <c r="CU39" s="30">
        <v>1028</v>
      </c>
      <c r="CV39" s="30">
        <v>1030</v>
      </c>
      <c r="CW39" s="30">
        <v>1031</v>
      </c>
      <c r="CX39" s="30">
        <v>1040</v>
      </c>
      <c r="CY39" s="30">
        <v>1043</v>
      </c>
      <c r="CZ39" s="30">
        <v>1044</v>
      </c>
      <c r="DA39" s="30">
        <v>1045</v>
      </c>
      <c r="DB39" s="30">
        <v>1046</v>
      </c>
      <c r="DC39" s="30">
        <v>1047</v>
      </c>
      <c r="DD39" s="30">
        <v>1047</v>
      </c>
      <c r="DE39" s="30">
        <v>1054</v>
      </c>
      <c r="DF39" s="30">
        <v>1056</v>
      </c>
      <c r="DG39" s="30">
        <v>1057</v>
      </c>
      <c r="DJ39" s="181">
        <f t="shared" ca="1" si="14"/>
        <v>1</v>
      </c>
      <c r="DK39" s="25">
        <f t="shared" ca="1" si="15"/>
        <v>9.46969696969697E-4</v>
      </c>
      <c r="DL39" s="325">
        <f t="shared" ca="1" si="8"/>
        <v>0.18516495419944859</v>
      </c>
      <c r="DM39" s="329">
        <f t="shared" ca="1" si="16"/>
        <v>13</v>
      </c>
      <c r="DN39" s="25">
        <f t="shared" ca="1" si="17"/>
        <v>1.2452107279693486E-2</v>
      </c>
      <c r="DO39" s="325">
        <f t="shared" ca="1" si="9"/>
        <v>2.4071444045928314</v>
      </c>
      <c r="DP39" s="332">
        <f t="shared" ca="1" si="18"/>
        <v>195.71935658881713</v>
      </c>
      <c r="DR39">
        <f t="shared" si="12"/>
        <v>1057</v>
      </c>
      <c r="DS39" s="419">
        <f t="shared" si="13"/>
        <v>195.7</v>
      </c>
      <c r="DT39" s="131">
        <f t="shared" ca="1" si="10"/>
        <v>0</v>
      </c>
      <c r="DV39" s="164" t="s">
        <v>34</v>
      </c>
      <c r="DW39">
        <v>895</v>
      </c>
      <c r="DX39" s="385">
        <v>279.10000000000002</v>
      </c>
      <c r="DY39" s="67">
        <f t="shared" si="19"/>
        <v>94</v>
      </c>
      <c r="EA39">
        <f>SUMIF('L4-LTLA'!$D:$D,$D39,'L4-LTLA'!$G:$G)</f>
        <v>540059</v>
      </c>
      <c r="EB39" s="42">
        <v>540059</v>
      </c>
      <c r="EC39" s="4">
        <f t="shared" si="11"/>
        <v>0</v>
      </c>
    </row>
    <row r="40" spans="1:133" x14ac:dyDescent="0.25">
      <c r="A40" s="67" t="str">
        <f ca="1">OFFSET(Polygon!A$1,MATCH($D40,Polygon!$C:$C,0)-1,0)</f>
        <v>{"type":"Polygon","coordinates":[[[-1.1181,52.0154],[-1.1168,52.0152],[-1.1151,52.0162],[-1.112,52.0166],[-1.1116,52.0156],[-1.1101,52.0156],[-1.1066,52.0142],[-1.1034,52.0127],[-1.1003,52.0125],[-1.0993,52.0136],[-1.0968,52.0151],[-1.0946,52.0143],[-1.0938,52.0134],[-1.0942,52.0123],[-1.0923,52.0106],[-1.0905,52.0093],[-1.0897,52.0073],[-1.0884,52.0058],[-1.0865,52.0059],[-1.0862,52.0064],[-1.0842,52.0064],[-1.0819,52.0069],[-1.0787,52.0086],[-1.0779,52.0082],[-1.076,52.0084],[-1.0757,52.0077],[-1.0739,52.0063],[-1.0685,52.0077],[-1.0674,52.0082],[-1.0646,52.0086],[-1.0634,52.0084],[-1.0609,52.0086],[-1.059,52.0079],[-1.0585,52.0065],[-1.059,52.0052],[-1.0576,52.0032],[-1.0531,52.0024],[-1.0557,52.001],[-1.0579,51.9994],[-1.059,51.9979],[-1.0656,51.9921],[-1.0691,51.9888],[-1.0726,51.9859],[-1.0776,51.9814],[-1.0794,51.9797],[-1.0786,51.9788],[-1.0797,51.9759],[-1.0822,51.9728],[-1.0842,51.9723],[-1.0838,51.9703],[-1.0849,51.9685],[-1.0858,51.9684],[-1.0877,51.967],[-1.0888,51.9648],[-1.0918,51.9622],[-1.0935,51.9602],[-1.0953,51.9571],[-1.0937,51.9569],[-1.0889,51.9556],[-1.0895,51.954],[-1.0861,51.9523],[-1.0825,51.9513],[-1.0811,51.9502],[-1.0788,51.9465],[-1.0804,51.9447],[-1.0791,51.9434],[-1.0778,51.9431],[-1.076,51.9433],[-1.0728,51.9448],[-1.0709,51.9461],[-1.0703,51.9458],[-1.0666,51.9469],[-1.0649,51.9482],[-1.0637,51.9482],[-1.0593,51.9493],[-1.0566,51.9493],[-1.055,51.9487],[-1.0548,51.9465],[-1.0559,51.946],[-1.0559,51.9426],[-1.0589,51.9398],[-1.0591,51.9391],[-1.0606,51.9382],[-1.0609,51.937],[-1.0621,51.9351],[-1.0639,51.9347],[-1.0704,51.9341],[-1.0758,51.9324],[-1.0775,51.9313],[-1.075,51.9307],[-1.0781,51.9275],[-1.0813,51.9276],[-1.0829,51.9249],[-1.0826,51.923],[-1.086,51.9231],[-1.0867,51.922],[-1.0863,51.9204],[-1.0851,51.9199],[-1.0834,51.9182],[-1.0808,51.9174],[-1.0794,51.9172],[-1.0799,51.9162],[-1.0827,51.9158],[-1.0824,51.9122],[-1.0836,51.91],[-1.0856,51.9075],[-1.0863,51.9053],[-1.085,51.9046],[-1.0858,51.9029],[-1.0854,51.9019],[-1.086,51.9009],[-1.0843,51.8995],[-1.0871,51.8974],[-1.0911,51.8976],[-1.0929,51.8957],[-1.0935,51.8939],[-1.0906,51.893],[-1.0901,51.8924],[-1.0858,51.8911],[-1.0787,51.8901],[-1.0756,51.8883],[-1.0733,51.8881],[-1.0706,51.8888],[-1.0699,51.8875],[-1.0686,51.8866],[-1.0708,51.8846],[-1.0698,51.8843],[-1.0697,51.8831],[-1.0709,51.8815],[-1.073,51.881],[-1.0742,51.88],[-1.0766,51.8787],[-1.0763,51.8756],[-1.0746,51.8756],[-1.0718,51.8749],[-1.0693,51.8746],[-1.0653,51.8698],[-1.0646,51.8682],[-1.0656,51.8682],[-1.0645,51.8663],[-1.0656,51.866],[-1.0661,51.8649],[-1.0645,51.8611],[-1.0642,51.8593],[-1.0635,51.8586],[-1.0643,51.8576],[-1.0631,51.8563],[-1.0635,51.8555],[-1.0631,51.8543],[-1.066,51.8532],[-1.0661,51.8528],[-1.0642,51.8513],[-1.0616,51.8486],[-1.0636,51.8478],[-1.0622,51.8465],[-1.062,51.8442],[-1.0616,51.8438],[-1.0558,51.8418],[-1.0517,51.8399],[-1.0498,51.8398],[-1.0497,51.8389],[-1.0575,51.8362],[-1.0592,51.8354],[-1.0606,51.8342],[-1.0619,51.8324],[-1.0663,51.8332],[-1.0672,51.8345],[-1.0686,51.8346],[-1.0716,51.8339],[-1.0721,51.8313],[-1.0736,51.8302],[-1.0764,51.8293],[-1.0806,51.8295],[-1.0862,51.8313],[-1.0876,51.8331],[-1.089,51.8339],[-1.0923,51.8345],[-1.097,51.8373],[-1.1003,51.8385],[-1.1025,51.8403],[-1.1045,51.8408],[-1.1084,51.8413],[-1.1129,51.8414],[-1.117,51.8437],[-1.1208,51.8452],[-1.1216,51.8453],[-1.1238,51.843],[-1.1247,51.8422],[-1.1272,51.8411],[-1.1291,51.8391],[-1.1327,51.8384],[-1.1379,51.8359],[-1.1407,51.8347],[-1.1406,51.8343],[-1.1379,51.8335],[-1.134,51.8318],[-1.1305,51.8311],[-1.1301,51.8297],[-1.1275,51.8291],[-1.1265,51.8285],[-1.1246,51.8265],[-1.1232,51.8253],[-1.1234,51.8246],[-1.1212,51.8228],[-1.119,51.8208],[-1.1175,51.8204],[-1.1148,51.8185],[-1.1101,51.8173],[-1.1141,51.8157],[-1.1161,51.8152],[-1.1172,51.8143],[-1.1175,51.8119],[-1.119,51.8105],[-1.1235,51.8096],[-1.124,51.8081],[-1.1249,51.8075],[-1.1226,51.8058],[-1.1207,51.8041],[-1.1199,51.8002],[-1.1174,51.7992],[-1.1189,51.7981],[-1.1213,51.7969],[-1.1236,51.7942],[-1.1205,51.793],[-1.12,51.7923],[-1.1229,51.7885],[-1.1221,51.7884],[-1.122,51.7871],[-1.1154,51.7869],[-1.1107,51.7838],[-1.1059,51.7819],[-1.1064,51.7816],[-1.098,51.7805],[-1.0969,51.7812],[-1.0967,51.7822],[-1.0858,51.7813],[-1.0838,51.7808],[-1.08,51.7775],[-1.0813,51.7759],[-1.0827,51.7735],[-1.0806,51.7728],[-1.0808,51.7722],[-1.0791,51.7713],[-1.0799,51.7702],[-1.0793,51.7694],[-1.0817,51.7668],[-1.0828,51.7641],[-1.0827,51.7605],[-1.0831,51.7604],[-1.0809,51.7565],[-1.0778,51.7585],[-1.075,51.7585],[-1.0728,51.7583],[-1.069,51.7562],[-1.068,51.7555],[-1.0682,51.7548],[-1.0664,51.7536],[-1.0633,51.7536],[-1.0564,51.752],[-1.055,51.7522],[-1.0533,51.7497],[-1.0508,51.7483],[-1.0481,51.7476],[-1.0473,51.7465],[-1.0456,51.7459],[-1.046,51.745],[-1.0425,51.7447],[-1.0391,51.7447],[-1.0386,51.7441],[-1.0361,51.7441],[-1.0346,51.7446],[-1.0317,51.7444],[-1.0306,51.7448],[-1.0297,51.7459],[-1.03,51.7466],[-1.0296,51.7489],[-1.0307,51.7495],[-1.0312,51.7519],[-1.0325,51.753],[-1.0327,51.7558],[-1.032,51.757],[-1.0298,51.7579],[-1.0269,51.7571],[-1.0253,51.7558],[-1.0236,51.7555],[-1.02,51.7558],[-1.0106,51.756],[-1.0078,51.7559],[-1.0075,51.7549],[-1.0038,51.7549],[-0.9995,51.7545],[-0.998,51.7547],[-0.9983,51.7535],[-0.9972,51.7534],[-0.9936,51.7547],[-0.9927,51.754],[-0.9907,51.7541],[-0.989,51.7531],[-0.9871,51.7532],[-0.9863,51.7521],[-0.9834,51.7524],[-0.9808,51.7534],[-0.9817,51.7559],[-0.9808,51.7571],[-0.9812,51.7579],[-0.9814,51.76],[-0.9798,51.7607],[-0.9762,51.7601],[-0.9753,51.7589],[-0.9739,51.758],[-0.9716,51.7581],[-0.9701,51.7585],[-0.9667,51.7587],[-0.9647,51.759],[-0.9606,51.7587],[-0.9537,51.7578],[-0.9511,51.7566],[-0.9511,51.7562],[-0.9471,51.7555],[-0.945,51.7536],[-0.9424,51.753],[-0.9404,51.7529],[-0.9361,51.7535],[-0.9333,51.7524],[-0.9324,51.7498],[-0.9284,51.7459],[-0.9241,51.7477],[-0.9209,51.7446],[-0.9203,51.7426],[-0.9204,51.7406],[-0.9187,51.7388],[-0.9182,51.7372],[-0.9169,51.7369],[-0.9148,51.7379],[-0.9135,51.7373],[-0.9094,51.7366],[-0.9087,51.7351],[-0.9061,51.7334],[-0.9055,51.7333],[-0.9036,51.7313],[-0.9006,51.7294],[-0.9017,51.7282],[-0.8997,51.725],[-0.8989,51.7245],[-0.8966,51.7223],[-0.8955,51.7218],[-0.8934,51.722],[-0.891,51.7213],[-0.8894,51.7201],[-0.8878,51.7185],[-0.8875,51.7167],[-0.8878,51.7133],[-0.8883,51.7124],[-0.8887,51.709],[-0.8897,51.7081],[-0.8876,51.7063],[-0.8871,51.7052],[-0.8872,51.7035],[-0.8896,51.7012],[-0.8893,51.6998],[-0.8907,51.6974],[-0.8934,51.6945],[-0.8947,51.6926],[-0.8939,51.6906],[-0.8927,51.6891],[-0.8876,51.6872],[-0.8859,51.6868],[-0.8837,51.6858],[-0.8813,51.6839],[-0.8799,51.6809],[-0.8819,51.6805],[-0.8868,51.6814],[-0.8877,51.6806],[-0.891,51.6787],[-0.8925,51.6783],[-0.8938,51.6791],[-0.8958,51.6773],[-0.8979,51.6764],[-0.896,51.675],[-0.8948,51.6746],[-0.8921,51.6748],[-0.889,51.674],[-0.8846,51.6739],[-0.8818,51.6727],[-0.8786,51.6699],[-0.8777,51.6684],[-0.884,51.6677],[-0.8948,51.6683],[-0.8975,51.6702],[-0.9012,51.671],[-0.9047,51.6722],[-0.9072,51.6735],[-0.9104,51.6738],[-0.9162,51.6724],[-0.9178,51.6724],[-0.9187,51.6712],[-0.9206,51.6701],[-0.9249,51.6669],[-0.9249,51.6654],[-0.9278,51.6656],[-0.9294,51.6663],[-0.9308,51.6661],[-0.9322,51.6649],[-0.9296,51.6634],[-0.9285,51.6612],[-0.9266,51.66],[-0.9252,51.6598],[-0.9231,51.6567],[-0.9252,51.655],[-0.9274,51.6548],[-0.9281,51.6523],[-0.9294,51.6542],[-0.9295,51.6557],[-0.9315,51.6552],[-0.9315,51.6532],[-0.9332,51.6526],[-0.9338,51.6529],[-0.9396,51.6543],[-0.9437,51.6538],[-0.9454,51.654],[-0.9471,51.6533],[-0.9481,51.6524],[-0.9444,51.6521],[-0.944,51.6512],[-0.945,51.6498],[-0.95,51.6509],[-0.9486,51.6496],[-0.9452,51.6483],[-0.9447,51.6467],[-0.9413,51.644],[-0.9376,51.6416],[-0.9362,51.6397],[-0.9346,51.6365],[-0.9354,51.6357],[-0.9379,51.6353],[-0.9401,51.6328],[-0.9422,51.6318],[-0.9436,51.6305],[-0.9449,51.6305],[-0.9489,51.6314],[-0.9501,51.6289],[-0.9496,51.6273],[-0.9495,51.6255],[-0.95,51.6237],[-0.9501,51.6214],[-0.9495,51.6207],[-0.9478,51.6205],[-0.9459,51.6185],[-0.9446,51.6183],[-0.9395,51.6186],[-0.9386,51.6179],[-0.94,51.6143],[-0.941,51.6132],[-0.943,51.6118],[-0.9439,51.6108],[-0.9441,51.6095],[-0.9426,51.6073],[-0.9433,51.6057],[-0.943,51.6048],[-0.9385,51.604],[-0.936,51.6033],[-0.9363,51.6023],[-0.9339,51.6017],[-0.9323,51.6018],[-0.9307,51.6027],[-0.9297,51.6042],[-0.9282,51.6043],[-0.9235,51.6042],[-0.9217,51.6036],[-0.9201,51.6036],[-0.9192,51.6021],[-0.9172,51.6001],[-0.9169,51.5993],[-0.9199,51.5956],[-0.9249,51.5909],[-0.9283,51.5907],[-0.9285,51.5901],[-0.9333,51.5886],[-0.9345,51.5886],[-0.9391,51.5866],[-0.9416,51.5853],[-0.9414,51.5844],[-0.9399,51.5821],[-0.9395,51.5788],[-0.9401,51.5765],[-0.9386,51.5713],[-0.9368,51.5714],[-0.9339,51.5698],[-0.9308,51.5691],[-0.9305,51.5685],[-0.9278,51.5681],[-0.9282,51.5673],[-0.9279,51.5659],[-0.9242,51.5634],[-0.9217,51.5645],[-0.9196,51.5619],[-0.9185,51.5615],[-0.9171,51.5626],[-0.9159,51.5617],[-0.9136,51.5617],[-0.9117,51.5598],[-0.9108,51.5581],[-0.9093,51.5575],[-0.9017,51.5561],[-0.9028,51.5529],[-0.9021,51.5488],[-0.9033,51.5459],[-0.8983,51.5453],[-0.8969,51.5449],[-0.8988,51.5425],[-0.9001,51.5405],[-0.9004,51.5389],[-0.9003,51.5369],[-0.899,51.5356],[-0.8954,51.5336],[-0.8924,51.5326],[-0.888,51.5301],[-0.886,51.5286],[-0.8788,51.5237],[-0.8783,51.5231],[-0.8786,51.5181],[-0.8801,51.517],[-0.8803,51.5152],[-0.8809,51.5136],[-0.8801,51.5115],[-0.8763,51.5098],[-0.8743,51.5092],[-0.872,51.5079],[-0.871,51.5067],[-0.871,51.5056],[-0.8701,51.5045],[-0.8707,51.503],[-0.8718,51.5024],[-0.8745,51.5021],[-0.8797,51.5019],[-0.8824,51.5014],[-0.8859,51.5001],[-0.8872,51.5],[-0.8908,51.4983],[-0.894,51.4965],[-0.8938,51.495],[-0.8953,51.494],[-0.8935,51.4928],[-0.8938,51.4922],[-0.8965,51.4916],[-0.8967,51.4899],[-0.8982,51.4885],[-0.8977,51.4873],[-0.9009,51.4857],[-0.9024,51.4853],[-0.9053,51.4851],[-0.9082,51.484],[-0.9102,51.4822],[-0.9106,51.4796],[-0.9103,51.4771],[-0.9132,51.476],[-0.9145,51.4749],[-0.917,51.4743],[-0.9193,51.4727],[-0.9205,51.4713],[-0.9217,51.468],[-0.9233,51.4673],[-0.9248,51.4671],[-0.9298,51.4678],[-0.9313,51.4673],[-0.9324,51.466],[-0.9356,51.4643],[-0.938,51.4627],[-0.9424,51.4606],[-0.946,51.4595],[-0.9492,51.4595],[-0.9542,51.4608],[-0.9552,51.4614],[-0.9546,51.4622],[-0.9544,51.4645],[-0.9552,51.4653],[-0.9516,51.4657],[-0.9495,51.4649],[-0.9493,51.4661],[-0.9472,51.4667],[-0.9492,51.4701],[-0.9465,51.4715],[-0.9473,51.4729],[-0.9454,51.4738],[-0.9412,51.475],[-0.9449,51.4792],[-0.9453,51.4814],[-0.9445,51.482],[-0.9481,51.4852],[-0.947,51.4861],[-0.9492,51.487],[-0.9498,51.4865],[-0.9524,51.4876],[-0.9557,51.4908],[-0.9555,51.4914],[-0.9575,51.4931],[-0.9623,51.4931],[-0.9651,51.4921],[-0.9646,51.4915],[-0.9692,51.4902],[-0.9709,51.4882],[-0.9718,51.4876],[-0.9743,51.4867],[-0.9759,51.4882],[-0.9776,51.4883],[-0.9789,51.487],[-0.9786,51.4856],[-0.9799,51.4857],[-0.9825,51.485],[-0.9841,51.485],[-0.987,51.4857],[-0.9889,51.4857],[-0.9913,51.4852],[-0.9934,51.4863],[-0.9939,51.4852],[-0.9971,51.4844],[-0.9984,51.4843],[-0.9979,51.4824],[-0.9981,51.4817],[-1,51.4815],[-1.0006,51.4808],[-0.9987,51.4803],[-0.9982,51.4775],[-0.9998,51.4753],[-1.0013,51.4745],[-1.0033,51.4744],[-1.0038,51.4733],[-1.0068,51.4734],[-1.006,51.4726],[-1.0078,51.4714],[-1.0076,51.4688],[-1.0072,51.468],[-1.0112,51.4672],[-1.014,51.4663],[-1.0182,51.4666],[-1.0209,51.4676],[-1.0266,51.4707],[-1.0307,51.4726],[-1.0324,51.4731],[-1.0366,51.4752],[-1.039,51.4767],[-1.0386,51.4803],[-1.0375,51.482],[-1.0376,51.484],[-1.0399,51.4855],[-1.0398,51.4866],[-1.0422,51.4887],[-1.0454,51.49],[-1.0487,51.4908],[-1.0499,51.4914],[-1.0522,51.492],[-1.0578,51.492],[-1.0597,51.4918],[-1.0669,51.4906],[-1.069,51.4899],[-1.0724,51.4896],[-1.0771,51.4879],[-1.0816,51.4873],[-1.0847,51.4866],[-1.0878,51.4858],[-1.0952,51.4874],[-1.1013,51.4892],[-1.1025,51.4899],[-1.1044,51.4923],[-1.1063,51.4966],[-1.1074,51.4997],[-1.1081,51.5007],[-1.107,51.5011],[-1.1094,51.5054],[-1.1114,51.5079],[-1.1132,51.5096],[-1.1151,51.5106],[-1.1191,51.5118],[-1.123,51.512],[-1.1261,51.5117],[-1.1275,51.5119],[-1.134,51.5113],[-1.138,51.5137],[-1.1411,51.5152],[-1.1422,51.5163],[-1.1433,51.5198],[-1.1426,51.5208],[-1.144,51.5219],[-1.1436,51.5235],[-1.14,51.5259],[-1.1381,51.5275],[-1.1379,51.5287],[-1.1347,51.5327],[-1.1345,51.5337],[-1.1347,51.5365],[-1.1365,51.5402],[-1.1375,51.5407],[-1.1404,51.5429],[-1.1425,51.542],[-1.1487,51.5402],[-1.1527,51.5394],[-1.1561,51.5379],[-1.1602,51.5366],[-1.1594,51.5349],[-1.1608,51.5346],[-1.1658,51.534],[-1.1728,51.5338],[-1.175,51.5334],[-1.1801,51.532],[-1.1862,51.5308],[-1.1928,51.5297],[-1.198,51.5292],[-1.2047,51.5284],[-1.205,51.5303],[-1.206,51.5316],[-1.2055,51.5332],[-1.2042,51.5343],[-1.2033,51.5367],[-1.2047,51.5376],[-1.2061,51.5375],[-1.2102,51.5364],[-1.2166,51.5362],[-1.219,51.5369],[-1.2215,51.5362],[-1.224,51.5358],[-1.23,51.5346],[-1.2325,51.5359],[-1.2363,51.537],[-1.2394,51.5375],[-1.2423,51.5378],[-1.2507,51.5375],[-1.2568,51.537],[-1.2607,51.5378],[-1.2622,51.5386],[-1.2679,51.5422],[-1.2703,51.5446],[-1.2778,51.5461],[-1.2803,51.5468],[-1.2838,51.5486],[-1.2855,51.5483],[-1.2864,51.5502],[-1.2866,51.5516],[-1.2876,51.5528],[-1.2895,51.5523],[-1.2941,51.5538],[-1.2972,51.5529],[-1.3005,51.5547],[-1.3017,51.5549],[-1.3038,51.5566],[-1.3076,51.5568],[-1.3095,51.5572],[-1.3153,51.5573],[-1.3199,51.5588],[-1.3265,51.5597],[-1.3287,51.5637],[-1.3305,51.5626],[-1.3332,51.5604],[-1.3336,51.5582],[-1.3348,51.5549],[-1.3365,51.5528],[-1.337,51.5509],[-1.3381,51.5493],[-1.3383,51.5475],[-1.338,51.5458],[-1.3408,51.5442],[-1.344,51.5434],[-1.3471,51.5442],[-1.3495,51.5464],[-1.3508,51.5469],[-1.3544,51.5469],[-1.3579,51.5465],[-1.359,51.5467],[-1.3616,51.5484],[-1.3626,51.5496],[-1.3651,51.5509],[-1.3673,51.5525],[-1.3693,51.5521],[-1.3722,51.5508],[-1.378,51.5497],[-1.377,51.5458],[-1.3806,51.5424],[-1.3822,51.5412],[-1.3838,51.5404],[-1.387,51.5399],[-1.3889,51.5399],[-1.3925,51.5404],[-1.3959,51.5403],[-1.3982,51.5434],[-1.4002,51.5447],[-1.4046,51.5465],[-1.4049,51.5472],[-1.4099,51.5447],[-1.4138,51.5421],[-1.415,51.5406],[-1.4175,51.5388],[-1.4228,51.5358],[-1.4239,51.5378],[-1.4259,51.5426],[-1.4266,51.5456],[-1.4308,51.5427],[-1.4371,51.54],[-1.4395,51.5396],[-1.4465,51.537],[-1.4474,51.5365],[-1.4545,51.5354],[-1.4573,51.5355],[-1.4614,51.5363],[-1.4648,51.5379],[-1.4648,51.5348],[-1.463,51.5302],[-1.4708,51.5286],[-1.4707,51.53],[-1.4764,51.5308],[-1.4764,51.5318],[-1.4778,51.5329],[-1.4859,51.5341],[-1.488,51.5362],[-1.4876,51.5389],[-1.486,51.5406],[-1.4887,51.542],[-1.4896,51.5428],[-1.4959,51.5457],[-1.5012,51.5467],[-1.5048,51.5467],[-1.5061,51.5472],[-1.509,51.5491],[-1.5129,51.5507],[-1.5146,51.5512],[-1.5172,51.5512],[-1.5213,51.5509],[-1.5249,51.5498],[-1.5307,51.5481],[-1.5302,51.5469],[-1.5319,51.5469],[-1.5348,51.5484],[-1.5403,51.5495],[-1.5403,51.551],[-1.5415,51.5521],[-1.543,51.5523],[-1.5471,51.5514],[-1.5474,51.5531],[-1.5509,51.5531],[-1.555,51.5534],[-1.5564,51.553],[-1.5597,51.5513],[-1.5626,51.549],[-1.5661,51.5456],[-1.5696,51.5475],[-1.5701,51.5471],[-1.5703,51.5447],[-1.5694,51.5432],[-1.5738,51.5409],[-1.5767,51.5391],[-1.5812,51.537],[-1.5814,51.535],[-1.5829,51.5303],[-1.5834,51.5283],[-1.5852,51.5257],[-1.5847,51.5249],[-1.5879,51.5249],[-1.5894,51.5242],[-1.59,51.5217],[-1.5923,51.5214],[-1.5941,51.5198],[-1.5981,51.5187],[-1.6028,51.5183],[-1.6034,51.5203],[-1.6045,51.5205],[-1.6048,51.5227],[-1.6069,51.5258],[-1.6081,51.5278],[-1.6083,51.5289],[-1.6128,51.5341],[-1.6138,51.5365],[-1.6155,51.5367],[-1.6154,51.5381],[-1.6163,51.5383],[-1.6206,51.5411],[-1.6236,51.5436],[-1.623,51.5442],[-1.6254,51.5455],[-1.6248,51.5461],[-1.6272,51.5473],[-1.6312,51.5518],[-1.632,51.5531],[-1.633,51.5525],[-1.6341,51.5533],[-1.6385,51.5591],[-1.6438,51.5641],[-1.646,51.5677],[-1.6466,51.5692],[-1.6461,51.5701],[-1.6477,51.572],[-1.6497,51.5731],[-1.6521,51.5742],[-1.6551,51.5765],[-1.6584,51.5742],[-1.6626,51.5735],[-1.6651,51.5727],[-1.6719,51.571],[-1.6766,51.5694],[-1.6782,51.5702],[-1.6803,51.5718],[-1.6827,51.5726],[-1.6847,51.5738],[-1.6854,51.576],[-1.687,51.5773],[-1.6883,51.5788],[-1.6891,51.582],[-1.6911,51.5835],[-1.689,51.5862],[-1.6875,51.5866],[-1.687,51.5873],[-1.6854,51.5876],[-1.6858,51.5896],[-1.6849,51.5909],[-1.6854,51.5937],[-1.6864,51.5935],[-1.687,51.5948],[-1.6879,51.5955],[-1.6875,51.5964],[-1.6878,51.5974],[-1.688,51.5998],[-1.6886,51.6015],[-1.6907,51.6015],[-1.6903,51.6037],[-1.6909,51.6039],[-1.6904,51.6056],[-1.6893,51.6059],[-1.6885,51.6069],[-1.687,51.6074],[-1.6853,51.6086],[-1.6834,51.609],[-1.6825,51.6096],[-1.682,51.6114],[-1.6827,51.6125],[-1.6817,51.6134],[-1.6792,51.6138],[-1.6767,51.6125],[-1.676,51.6117],[-1.6725,51.6129],[-1.6718,51.6136],[-1.6696,51.6143],[-1.6694,51.6151],[-1.6675,51.6159],[-1.6668,51.6167],[-1.6669,51.6177],[-1.6723,51.6203],[-1.6731,51.6226],[-1.6708,51.6251],[-1.6693,51.6256],[-1.6687,51.6265],[-1.6691,51.6271],[-1.6685,51.6283],[-1.6675,51.6286],[-1.6652,51.63],[-1.6628,51.6312],[-1.6601,51.6346],[-1.66,51.6352],[-1.6615,51.6369],[-1.6632,51.6399],[-1.6646,51.6404],[-1.6704,51.6408],[-1.6723,51.6415],[-1.6742,51.6412],[-1.6756,51.6414],[-1.6756,51.6424],[-1.6773,51.6431],[-1.678,51.6443],[-1.6798,51.6448],[-1.6801,51.6467],[-1.6816,51.6477],[-1.6818,51.6485],[-1.6833,51.6494],[-1.6833,51.6502],[-1.685,51.651],[-1.6864,51.6524],[-1.689,51.6526],[-1.6909,51.6521],[-1.6927,51.6532],[-1.689,51.6557],[-1.6885,51.6568],[-1.6892,51.6574],[-1.6892,51.6596],[-1.6896,51.6611],[-1.691,51.6623],[-1.6907,51.6638],[-1.6942,51.6664],[-1.6943,51.6688],[-1.6986,51.6694],[-1.7,51.6702],[-1.7003,51.6712],[-1.7001,51.6724],[-1.699,51.6731],[-1.6985,51.6742],[-1.6988,51.6764],[-1.6978,51.6775],[-1.6949,51.6786],[-1.6952,51.6798],[-1.6962,51.68],[-1.6969,51.681],[-1.6965,51.6821],[-1.6951,51.6832],[-1.6932,51.6841],[-1.693,51.6856],[-1.6911,51.6873],[-1.6889,51.6875],[-1.6865,51.6893],[-1.6839,51.6888],[-1.6831,51.6901],[-1.6815,51.6904],[-1.6791,51.6894],[-1.676,51.6884],[-1.6751,51.6873],[-1.676,51.687],[-1.6753,51.686],[-1.6738,51.6848],[-1.6742,51.6838],[-1.6762,51.6839],[-1.6752,51.6825],[-1.6708,51.6818],[-1.6689,51.6811],[-1.6657,51.6811],[-1.6652,51.6818],[-1.6633,51.6813],[-1.6621,51.6805],[-1.6607,51.6812],[-1.6593,51.6808],[-1.6556,51.6818],[-1.6539,51.6815],[-1.6522,51.6817],[-1.6483,51.6841],[-1.6489,51.6854],[-1.653,51.687],[-1.6509,51.6882],[-1.6513,51.6889],[-1.6541,51.6902],[-1.6555,51.6915],[-1.6551,51.6925],[-1.6553,51.6936],[-1.6562,51.6938],[-1.6575,51.6964],[-1.659,51.6975],[-1.6623,51.6965],[-1.6654,51.6972],[-1.6753,51.7038],[-1.6774,51.7053],[-1.6819,51.709],[-1.6862,51.7102],[-1.688,51.712],[-1.6873,51.7128],[-1.6888,51.7136],[-1.6873,51.7145],[-1.6892,51.7167],[-1.6888,51.7173],[-1.691,51.7193],[-1.6929,51.7204],[-1.6933,51.7212],[-1.6955,51.7229],[-1.6958,51.7238],[-1.6915,51.7259],[-1.6901,51.7264],[-1.6868,51.7285],[-1.6855,51.7306],[-1.6858,51.7334],[-1.6866,51.7341],[-1.6875,51.7368],[-1.6891,51.7391],[-1.687,51.7399],[-1.6883,51.742],[-1.6893,51.7426],[-1.6927,51.746],[-1.6917,51.7467],[-1.6943,51.748],[-1.6939,51.7491],[-1.6944,51.751],[-1.6957,51.7523],[-1.6937,51.7537],[-1.694,51.7543],[-1.6964,51.7571],[-1.6997,51.7645],[-1.6993,51.7646],[-1.7003,51.7696],[-1.7007,51.7706],[-1.7046,51.7742],[-1.7084,51.7775],[-1.7166,51.7813],[-1.7175,51.7815],[-1.7195,51.7832],[-1.7153,51.7855],[-1.7077,51.7883],[-1.7049,51.7895],[-1.7022,51.791],[-1.698,51.7926],[-1.6935,51.7941],[-1.6889,51.7968],[-1.6869,51.7982],[-1.6858,51.7999],[-1.6838,51.8013],[-1.6819,51.804],[-1.6803,51.8071],[-1.6791,51.8098],[-1.6785,51.812],[-1.6778,51.813],[-1.6769,51.817],[-1.678,51.817],[-1.6811,51.816],[-1.6831,51.8203],[-1.6837,51.8237],[-1.6846,51.8256],[-1.6864,51.8326],[-1.6865,51.8344],[-1.6854,51.8369],[-1.6842,51.8385],[-1.6831,51.8403],[-1.6811,51.8419],[-1.6792,51.846],[-1.6787,51.8495],[-1.6764,51.8503],[-1.6785,51.8524],[-1.6791,51.8536],[-1.6806,51.8547],[-1.6809,51.858],[-1.6806,51.8587],[-1.6821,51.8604],[-1.6847,51.8614],[-1.6872,51.8628],[-1.6851,51.8643],[-1.6869,51.8655],[-1.6859,51.8669],[-1.6836,51.8687],[-1.6808,51.8692],[-1.6789,51.8698],[-1.6756,51.8726],[-1.6745,51.8726],[-1.6741,51.8737],[-1.6717,51.8751],[-1.6681,51.8763],[-1.6672,51.8769],[-1.6671,51.878],[-1.6688,51.878],[-1.6693,51.8796],[-1.669,51.8815],[-1.6669,51.8814],[-1.667,51.8828],[-1.6657,51.8854],[-1.6639,51.8861],[-1.6626,51.8873],[-1.6623,51.8889],[-1.6626,51.8919],[-1.663,51.8922],[-1.6613,51.8935],[-1.6617,51.8944],[-1.6589,51.8958],[-1.6576,51.8972],[-1.6559,51.8968],[-1.6531,51.8969],[-1.6516,51.896],[-1.6479,51.8951],[-1.645,51.8947],[-1.6435,51.8959],[-1.6425,51.8953],[-1.6408,51.8959],[-1.6396,51.8971],[-1.6378,51.8973],[-1.6351,51.8982],[-1.6331,51.8992],[-1.6336,51.9],[-1.6357,51.9015],[-1.6352,51.9027],[-1.6355,51.9035],[-1.6349,51.905],[-1.6337,51.9057],[-1.6354,51.9072],[-1.6347,51.9084],[-1.636,51.9108],[-1.6343,51.9115],[-1.6353,51.9129],[-1.6388,51.9123],[-1.6412,51.9135],[-1.6423,51.9128],[-1.6439,51.913],[-1.6452,51.915],[-1.6436,51.9161],[-1.6444,51.9169],[-1.6448,51.9187],[-1.6426,51.9191],[-1.6414,51.9199],[-1.6412,51.9216],[-1.6428,51.9222],[-1.6455,51.9223],[-1.6429,51.9239],[-1.64,51.9251],[-1.6378,51.9267],[-1.6361,51.9274],[-1.6353,51.9283],[-1.6302,51.9315],[-1.6283,51.9331],[-1.6236,51.9357],[-1.6199,51.9375],[-1.6177,51.9373],[-1.6152,51.9377],[-1.6165,51.9389],[-1.6188,51.942],[-1.6202,51.9434],[-1.6245,51.9485],[-1.6257,51.9503],[-1.6275,51.9517],[-1.6289,51.9532],[-1.6325,51.9556],[-1.6347,51.9567],[-1.6409,51.9568],[-1.6433,51.9571],[-1.6458,51.957],[-1.6489,51.9589],[-1.6523,51.9577],[-1.6554,51.9575],[-1.6551,51.9599],[-1.6535,51.9598],[-1.6524,51.9615],[-1.6559,51.9628],[-1.6582,51.9633],[-1.661,51.9633],[-1.6623,51.9638],[-1.6643,51.9664],[-1.6646,51.968],[-1.666,51.9709],[-1.6677,51.9731],[-1.669,51.9753],[-1.6675,51.9784],[-1.6653,51.9808],[-1.6649,51.9832],[-1.6641,51.9849],[-1.6647,51.9851],[-1.6658,51.9875],[-1.659,51.9849],[-1.6573,51.9844],[-1.6566,51.9835],[-1.6517,51.9814],[-1.6478,51.98],[-1.6472,51.9796],[-1.6428,51.9777],[-1.6359,51.9737],[-1.6365,51.9729],[-1.6351,51.9725],[-1.6332,51.9714],[-1.6324,51.9705],[-1.6297,51.9699],[-1.6268,51.9679],[-1.6236,51.9648],[-1.6216,51.9624],[-1.6219,51.9619],[-1.6199,51.9607],[-1.618,51.9591],[-1.6162,51.9579],[-1.6136,51.9557],[-1.6124,51.9554],[-1.6092,51.9575],[-1.6004,51.9627],[-1.5969,51.9644],[-1.596,51.9656],[-1.5953,51.9676],[-1.5943,51.9681],[-1.5916,51.9704],[-1.5958,51.9726],[-1.5967,51.9743],[-1.6004,51.9768],[-1.5949,51.9758],[-1.5897,51.9745],[-1.5867,51.9739],[-1.5806,51.973],[-1.5756,51.9745],[-1.5678,51.9765],[-1.5636,51.977],[-1.5568,51.9788],[-1.5497,51.9808],[-1.5536,51.9856],[-1.5534,51.9857],[-1.5567,51.9893],[-1.5572,51.9916],[-1.554,51.992],[-1.553,51.9926],[-1.5464,51.995],[-1.5439,51.9963],[-1.5399,51.9964],[-1.536,51.9953],[-1.5348,51.9943],[-1.533,51.9939],[-1.5291,51.9926],[-1.5279,51.9917],[-1.5269,51.9925],[-1.5253,51.9929],[-1.5243,51.994],[-1.5228,51.9968],[-1.5216,52.0016],[-1.5213,52.0055],[-1.5207,52.0067],[-1.5192,52.0088],[-1.5182,52.0109],[-1.5157,52.0142],[-1.5135,52.0185],[-1.511,52.0214],[-1.5104,52.0238],[-1.5101,52.0267],[-1.5091,52.0295],[-1.5074,52.0337],[-1.5075,52.0353],[-1.5065,52.0382],[-1.505,52.0414],[-1.504,52.0426],[-1.5032,52.0443],[-1.503,52.0462],[-1.5018,52.0498],[-1.4996,52.0524],[-1.4986,52.0551],[-1.4974,52.0589],[-1.4972,52.0607],[-1.4982,52.0622],[-1.5018,52.0663],[-1.5026,52.0692],[-1.5001,52.0699],[-1.5019,52.0716],[-1.5004,52.0733],[-1.4985,52.0742],[-1.4963,52.0741],[-1.495,52.0747],[-1.4933,52.0749],[-1.4921,52.0756],[-1.4907,52.0772],[-1.4933,52.0796],[-1.4937,52.0816],[-1.4944,52.0822],[-1.492,52.0834],[-1.4906,52.0838],[-1.49,52.0862],[-1.4889,52.0862],[-1.4878,52.0878],[-1.4856,52.0877],[-1.4856,52.0887],[-1.4847,52.0913],[-1.4868,52.0915],[-1.4881,52.0928],[-1.4878,52.0939],[-1.4848,52.0941],[-1.4801,52.0935],[-1.4795,52.0956],[-1.4773,52.1013],[-1.4744,52.1011],[-1.4718,52.0994],[-1.4708,52.0979],[-1.4678,52.0972],[-1.4669,52.0977],[-1.4656,52.0974],[-1.4598,52.0975],[-1.4582,52.098],[-1.4555,52.0981],[-1.4535,52.0985],[-1.4536,52.0973],[-1.452,52.0973],[-1.4472,52.0976],[-1.4469,52.0987],[-1.4483,52.1007],[-1.4481,52.1051],[-1.4493,52.1085],[-1.4535,52.113],[-1.4515,52.1145],[-1.4488,52.1161],[-1.448,52.1161],[-1.4448,52.1152],[-1.4423,52.1153],[-1.4392,52.116],[-1.4371,52.1167],[-1.4353,52.1167],[-1.4313,52.1173],[-1.4285,52.1179],[-1.425,52.1183],[-1.4223,52.1178],[-1.4199,52.1176],[-1.4178,52.1169],[-1.414,52.1152],[-1.412,52.1133],[-1.408,52.1116],[-1.404,52.1101],[-1.4029,52.1091],[-1.4028,52.1075],[-1.402,52.1056],[-1.3967,52.1019],[-1.3956,52.1017],[-1.3931,52.1004],[-1.3914,52.0992],[-1.3881,52.0975],[-1.3872,52.0961],[-1.3854,52.0943],[-1.3785,52.0957],[-1.3783,52.0968],[-1.3744,52.0997],[-1.3719,52.0991],[-1.3706,52.0992],[-1.3656,52.1003],[-1.3623,52.1011],[-1.3606,52.101],[-1.3584,52.1014],[-1.3595,52.1053],[-1.361,52.1059],[-1.3617,52.1076],[-1.3632,52.108],[-1.3634,52.1093],[-1.3647,52.1096],[-1.3652,52.1113],[-1.3672,52.1119],[-1.3687,52.112],[-1.3705,52.1133],[-1.3702,52.1151],[-1.3715,52.1176],[-1.3744,52.1183],[-1.3777,52.1181],[-1.3803,52.1172],[-1.3821,52.1169],[-1.3853,52.1174],[-1.3902,52.1168],[-1.3921,52.117],[-1.3933,52.119],[-1.3914,52.1215],[-1.3892,52.122],[-1.3901,52.1227],[-1.3885,52.1245],[-1.3875,52.126],[-1.3857,52.128],[-1.3836,52.1281],[-1.3827,52.1275],[-1.3752,52.1309],[-1.3716,52.1328],[-1.3702,52.1331],[-1.3696,52.1347],[-1.3641,52.1367],[-1.3628,52.1348],[-1.36,52.1354],[-1.3598,52.135],[-1.3566,52.1356],[-1.3556,52.136],[-1.3521,52.1348],[-1.3498,52.1348],[-1.3483,52.1378],[-1.3493,52.1388],[-1.3503,52.1409],[-1.35,52.1416],[-1.3467,52.1424],[-1.3433,52.1443],[-1.3411,52.1448],[-1.3413,52.146],[-1.3426,52.1481],[-1.3428,52.1491],[-1.3416,52.1505],[-1.342,52.1515],[-1.3435,52.1532],[-1.3424,52.1549],[-1.3399,52.1573],[-1.3383,52.1586],[-1.3339,52.1593],[-1.3341,52.1618],[-1.334,52.1654],[-1.3326,52.168],[-1.3319,52.1685],[-1.33,52.1673],[-1.3301,52.1663],[-1.3287,52.1655],[-1.3239,52.1621],[-1.3247,52.1612],[-1.323,52.16],[-1.3209,52.1592],[-1.3213,52.1583],[-1.3194,52.1576],[-1.3199,52.157],[-1.3183,52.1558],[-1.3177,52.1545],[-1.3178,52.1534],[-1.3161,52.1523],[-1.3133,52.1511],[-1.3124,52.1498],[-1.3108,52.1495],[-1.3118,52.1479],[-1.3094,52.1476],[-1.3086,52.1465],[-1.3064,52.1455],[-1.3087,52.1443],[-1.3084,52.1435],[-1.3049,52.1416],[-1.3054,52.1412],[-1.302,52.1398],[-1.3021,52.1393],[-1.2994,52.1384],[-1.2992,52.1372],[-1.2979,52.1371],[-1.2977,52.1353],[-1.2951,52.1347],[-1.2956,52.1338],[-1.2937,52.1327],[-1.2913,52.1303],[-1.2906,52.1293],[-1.2886,52.128],[-1.2852,52.1249],[-1.2822,52.1226],[-1.2816,52.1226],[-1.2791,52.1199],[-1.2784,52.1186],[-1.2768,52.1171],[-1.2743,52.1156],[-1.273,52.1145],[-1.269,52.113],[-1.2646,52.1106],[-1.2612,52.1093],[-1.2593,52.1083],[-1.2572,52.1062],[-1.2529,52.1039],[-1.254,52.1026],[-1.2519,52.102],[-1.2519,52.1014],[-1.25,52.1005],[-1.2489,52.0991],[-1.248,52.0968],[-1.248,52.0958],[-1.25,52.0959],[-1.2544,52.0956],[-1.2564,52.0958],[-1.2585,52.0964],[-1.2617,52.0964],[-1.2643,52.0972],[-1.2696,52.098],[-1.2723,52.0979],[-1.2743,52.097],[-1.2762,52.0968],[-1.2773,52.096],[-1.2807,52.0941],[-1.2825,52.0936],[-1.2857,52.0935],[-1.287,52.0927],[-1.295,52.0934],[-1.2998,52.0914],[-1.3036,52.0916],[-1.3043,52.092],[-1.308,52.0923],[-1.312,52.0908],[-1.3168,52.0898],[-1.3166,52.0891],[-1.3205,52.0878],[-1.3213,52.0866],[-1.3206,52.0862],[-1.3213,52.0848],[-1.3195,52.0839],[-1.3207,52.0823],[-1.3191,52.0803],[-1.3182,52.0799],[-1.3157,52.0795],[-1.3131,52.0799],[-1.3092,52.0795],[-1.3048,52.0799],[-1.3021,52.0799],[-1.2994,52.0801],[-1.2996,52.0783],[-1.2975,52.078],[-1.2989,52.0753],[-1.302,52.0751],[-1.302,52.0738],[-1.3039,52.0735],[-1.3035,52.072],[-1.3055,52.0721],[-1.3069,52.0703],[-1.3001,52.0694],[-1.3013,52.0661],[-1.3022,52.065],[-1.3038,52.0643],[-1.3077,52.0644],[-1.3076,52.0635],[-1.3085,52.0624],[-1.3091,52.0605],[-1.3074,52.0576],[-1.3127,52.0517],[-1.3128,52.051],[-1.3114,52.0505],[-1.3075,52.0472],[-1.3032,52.0464],[-1.3001,52.0452],[-1.3001,52.0436],[-1.2986,52.0434],[-1.2976,52.0427],[-1.2963,52.0406],[-1.2953,52.0403],[-1.2948,52.0391],[-1.2939,52.0386],[-1.2946,52.0377],[-1.2933,52.0343],[-1.2924,52.0334],[-1.2917,52.031],[-1.2933,52.0299],[-1.2944,52.0284],[-1.294,52.0277],[-1.2919,52.0274],[-1.2902,52.0274],[-1.2856,52.0266],[-1.2859,52.0255],[-1.2839,52.0251],[-1.2844,52.0238],[-1.2836,52.0233],[-1.2844,52.0209],[-1.283,52.0199],[-1.2827,52.019],[-1.281,52.0182],[-1.2802,52.017],[-1.2806,52.0165],[-1.2793,52.0156],[-1.2782,52.0143],[-1.2786,52.0114],[-1.2801,52.011],[-1.2822,52.0113],[-1.284,52.0111],[-1.2846,52.0106],[-1.2839,52.0094],[-1.2796,52.0087],[-1.2786,52.0083],[-1.2776,52.0072],[-1.2771,52.0053],[-1.2804,52.0034],[-1.2806,52.001],[-1.2815,52.0003],[-1.2827,52.0004],[-1.2834,51.9995],[-1.2837,51.9981],[-1.2827,51.9969],[-1.2843,51.9955],[-1.2839,51.9944],[-1.2824,51.9929],[-1.284,51.9908],[-1.2854,51.9907],[-1.2874,51.9895],[-1.2874,51.9878],[-1.2845,51.9826],[-1.2835,51.982],[-1.2816,51.9799],[-1.2809,51.9824],[-1.2703,51.9829],[-1.2677,51.9826],[-1.2631,51.9813],[-1.2609,51.9809],[-1.2594,51.9813],[-1.2574,51.9825],[-1.2557,51.9826],[-1.2524,51.9836],[-1.2489,51.9857],[-1.2474,51.9851],[-1.2416,51.9863],[-1.2395,51.9847],[-1.2364,51.9837],[-1.2346,51.9835],[-1.2321,51.9824],[-1.2305,51.982],[-1.2297,51.9814],[-1.2268,51.9812],[-1.2237,51.9804],[-1.2202,51.9801],[-1.2176,51.9803],[-1.214,51.9799],[-1.2069,51.9783],[-1.2034,51.9786],[-1.1982,51.9773],[-1.1963,51.9774],[-1.1948,51.979],[-1.1907,51.9815],[-1.1884,51.9812],[-1.1847,51.9817],[-1.183,51.9815],[-1.1797,51.9817],[-1.1747,51.983],[-1.1724,51.9858],[-1.1678,51.9899],[-1.1651,51.992],[-1.1638,51.9934],[-1.1567,51.9922],[-1.1561,51.9934],[-1.1515,51.9931],[-1.1489,51.995],[-1.1439,51.997],[-1.1402,51.9976],[-1.1356,51.9973],[-1.1343,51.9974],[-1.1339,51.9993],[-1.1315,52.0032],[-1.1313,52.0049],[-1.1281,52.0054],[-1.127,52.006],[-1.1263,52.007],[-1.1254,52.0071],[-1.1231,52.0113],[-1.1225,52.0122],[-1.1215,52.0124],[-1.1198,52.0157],[-1.1181,52.0154]]]}</v>
      </c>
      <c r="B40" s="67" t="str">
        <f ca="1">OFFSET(Polygon!B$1,MATCH($D40,Polygon!$C:$C,0)-1,0)</f>
        <v>E10000025</v>
      </c>
      <c r="C40" t="s">
        <v>144</v>
      </c>
      <c r="D40" t="s">
        <v>82</v>
      </c>
      <c r="E40" s="27">
        <v>687524</v>
      </c>
      <c r="F40" s="23">
        <v>5</v>
      </c>
      <c r="G40" s="23">
        <v>7</v>
      </c>
      <c r="H40" s="23">
        <v>9</v>
      </c>
      <c r="I40" s="23">
        <v>17</v>
      </c>
      <c r="J40" s="23">
        <v>22</v>
      </c>
      <c r="K40" s="23">
        <v>21</v>
      </c>
      <c r="L40" s="23">
        <v>24</v>
      </c>
      <c r="M40" s="23">
        <v>23</v>
      </c>
      <c r="N40" s="23">
        <v>25</v>
      </c>
      <c r="O40" s="23">
        <v>34</v>
      </c>
      <c r="P40" s="23">
        <v>34</v>
      </c>
      <c r="Q40" s="23">
        <v>40</v>
      </c>
      <c r="R40" s="23">
        <v>44</v>
      </c>
      <c r="S40" s="23">
        <v>52</v>
      </c>
      <c r="T40" s="23">
        <v>63</v>
      </c>
      <c r="U40" s="23">
        <v>69</v>
      </c>
      <c r="V40" s="23">
        <v>86</v>
      </c>
      <c r="W40" s="23">
        <v>98</v>
      </c>
      <c r="X40" s="23">
        <v>113</v>
      </c>
      <c r="Y40" s="23">
        <v>121</v>
      </c>
      <c r="Z40" s="23">
        <v>140</v>
      </c>
      <c r="AA40" s="23">
        <v>165</v>
      </c>
      <c r="AB40" s="23">
        <v>198</v>
      </c>
      <c r="AC40" s="23">
        <v>234</v>
      </c>
      <c r="AD40" s="23">
        <v>277</v>
      </c>
      <c r="AE40" s="23">
        <v>315</v>
      </c>
      <c r="AF40" s="23">
        <v>356</v>
      </c>
      <c r="AG40" s="23">
        <v>411</v>
      </c>
      <c r="AH40" s="23">
        <v>450</v>
      </c>
      <c r="AI40" s="23">
        <v>501</v>
      </c>
      <c r="AJ40" s="23">
        <v>533</v>
      </c>
      <c r="AK40" s="23">
        <v>583</v>
      </c>
      <c r="AL40" s="23">
        <v>653</v>
      </c>
      <c r="AM40" s="23">
        <v>730</v>
      </c>
      <c r="AN40" s="23">
        <v>784</v>
      </c>
      <c r="AO40" s="23">
        <v>857</v>
      </c>
      <c r="AP40" s="23">
        <v>890</v>
      </c>
      <c r="AQ40" s="23">
        <v>948</v>
      </c>
      <c r="AR40" s="23">
        <v>1015</v>
      </c>
      <c r="AS40" s="23">
        <v>1070</v>
      </c>
      <c r="AT40" s="23">
        <v>1111</v>
      </c>
      <c r="AU40" s="23">
        <v>1158</v>
      </c>
      <c r="AV40" s="23">
        <v>1202</v>
      </c>
      <c r="AW40" s="23">
        <v>1240</v>
      </c>
      <c r="AX40" s="23">
        <v>1288</v>
      </c>
      <c r="AY40" s="23">
        <v>1314</v>
      </c>
      <c r="AZ40" s="23">
        <v>1336</v>
      </c>
      <c r="BA40" s="23">
        <v>1369</v>
      </c>
      <c r="BB40" s="23">
        <v>1413</v>
      </c>
      <c r="BC40" s="23">
        <v>1452</v>
      </c>
      <c r="BD40" s="23">
        <v>1489</v>
      </c>
      <c r="BE40" s="23">
        <v>1515</v>
      </c>
      <c r="BF40" s="23">
        <v>1540</v>
      </c>
      <c r="BG40" s="23">
        <v>1552</v>
      </c>
      <c r="BH40" s="23">
        <v>1561</v>
      </c>
      <c r="BI40" s="23">
        <v>1583</v>
      </c>
      <c r="BJ40" s="23">
        <v>1601</v>
      </c>
      <c r="BK40" s="23">
        <v>1630</v>
      </c>
      <c r="BL40" s="23">
        <v>1633</v>
      </c>
      <c r="BM40" s="23">
        <v>1652</v>
      </c>
      <c r="BN40" s="23">
        <v>1688</v>
      </c>
      <c r="BO40" s="23">
        <v>1711</v>
      </c>
      <c r="BP40" s="23">
        <v>1741</v>
      </c>
      <c r="BQ40" s="23">
        <v>1755</v>
      </c>
      <c r="BR40" s="23">
        <v>1785</v>
      </c>
      <c r="BS40" s="23">
        <v>1808</v>
      </c>
      <c r="BT40" s="23">
        <v>1848</v>
      </c>
      <c r="BU40" s="23">
        <v>1879</v>
      </c>
      <c r="BV40" s="23">
        <v>1902</v>
      </c>
      <c r="BW40" s="23">
        <v>1947</v>
      </c>
      <c r="BX40" s="23">
        <v>1965</v>
      </c>
      <c r="BY40" s="23">
        <v>1974</v>
      </c>
      <c r="BZ40" s="23">
        <v>1981</v>
      </c>
      <c r="CA40" s="23">
        <v>1994</v>
      </c>
      <c r="CB40" s="23">
        <v>2004</v>
      </c>
      <c r="CC40" s="23">
        <v>2020</v>
      </c>
      <c r="CD40" s="23">
        <v>2032</v>
      </c>
      <c r="CE40" s="23">
        <v>2040</v>
      </c>
      <c r="CF40" s="23">
        <v>2042</v>
      </c>
      <c r="CG40" s="23">
        <v>2047</v>
      </c>
      <c r="CH40" s="23">
        <v>2049</v>
      </c>
      <c r="CI40" s="23">
        <v>2061</v>
      </c>
      <c r="CJ40" s="23">
        <v>2065</v>
      </c>
      <c r="CK40" s="23">
        <v>2072</v>
      </c>
      <c r="CL40" s="23">
        <v>2074</v>
      </c>
      <c r="CM40" s="23">
        <v>2074</v>
      </c>
      <c r="CN40" s="23">
        <v>2077</v>
      </c>
      <c r="CO40" s="23">
        <v>2084</v>
      </c>
      <c r="CP40" s="23">
        <v>2087</v>
      </c>
      <c r="CQ40" s="23">
        <v>2093</v>
      </c>
      <c r="CR40" s="23">
        <v>2095</v>
      </c>
      <c r="CS40" s="23">
        <v>2095</v>
      </c>
      <c r="CT40" s="23">
        <v>2096</v>
      </c>
      <c r="CU40" s="23">
        <v>2097</v>
      </c>
      <c r="CV40" s="23">
        <v>2100</v>
      </c>
      <c r="CW40" s="23">
        <v>2101</v>
      </c>
      <c r="CX40" s="23">
        <v>2109</v>
      </c>
      <c r="CY40" s="23">
        <v>2112</v>
      </c>
      <c r="CZ40" s="23">
        <v>2116</v>
      </c>
      <c r="DA40" s="23">
        <v>2117</v>
      </c>
      <c r="DB40" s="23">
        <v>2117</v>
      </c>
      <c r="DC40" s="23">
        <v>2119</v>
      </c>
      <c r="DD40" s="23">
        <v>2119</v>
      </c>
      <c r="DE40" s="23">
        <v>2123</v>
      </c>
      <c r="DF40" s="23">
        <v>2126</v>
      </c>
      <c r="DG40" s="23">
        <v>2123</v>
      </c>
      <c r="DJ40" s="181">
        <f t="shared" ca="1" si="14"/>
        <v>-3</v>
      </c>
      <c r="DK40" s="25">
        <f t="shared" ca="1" si="15"/>
        <v>-1.4111006585136407E-3</v>
      </c>
      <c r="DL40" s="325">
        <f t="shared" ca="1" si="8"/>
        <v>-0.43634840383753876</v>
      </c>
      <c r="DM40" s="329">
        <f t="shared" ca="1" si="16"/>
        <v>7</v>
      </c>
      <c r="DN40" s="25">
        <f t="shared" ca="1" si="17"/>
        <v>3.3081285444234404E-3</v>
      </c>
      <c r="DO40" s="325">
        <f t="shared" ca="1" si="9"/>
        <v>1.0181462756209239</v>
      </c>
      <c r="DP40" s="332">
        <f t="shared" ca="1" si="18"/>
        <v>308.78922044903157</v>
      </c>
      <c r="DR40">
        <f t="shared" si="12"/>
        <v>2123</v>
      </c>
      <c r="DS40" s="419">
        <f t="shared" si="13"/>
        <v>308.8</v>
      </c>
      <c r="DT40" s="131">
        <f t="shared" ca="1" si="10"/>
        <v>0</v>
      </c>
      <c r="DV40" s="164" t="s">
        <v>35</v>
      </c>
      <c r="DW40" s="4">
        <v>1228</v>
      </c>
      <c r="DX40" s="4">
        <v>359.1</v>
      </c>
      <c r="DY40" s="67">
        <f t="shared" si="19"/>
        <v>4</v>
      </c>
      <c r="EA40">
        <f>SUMIF('L4-LTLA'!$D:$D,$D40,'L4-LTLA'!$G:$G)</f>
        <v>687524</v>
      </c>
      <c r="EB40" s="27">
        <v>687524</v>
      </c>
      <c r="EC40" s="4">
        <f t="shared" si="11"/>
        <v>0</v>
      </c>
    </row>
    <row r="41" spans="1:133" x14ac:dyDescent="0.25">
      <c r="A41" s="67" t="str">
        <f ca="1">OFFSET(Polygon!A$1,MATCH($D41,Polygon!$C:$C,0)-1,0)</f>
        <v>{"type":"Polygon","coordinates":[[[-1.0366,51.4752],[-1.0359,51.4744],[-1.0367,51.4734],[-1.0385,51.4723],[-1.0391,51.4715],[-1.0427,51.4694],[-1.0425,51.4689],[-1.0447,51.465],[-1.0455,51.4651],[-1.0479,51.4646],[-1.0485,51.4624],[-1.0498,51.4621],[-1.053,51.4604],[-1.0467,51.4562],[-1.0479,51.4553],[-1.0471,51.4548],[-1.048,51.4538],[-1.0492,51.4537],[-1.0492,51.4514],[-1.0468,51.4502],[-1.0397,51.4524],[-1.0381,51.4528],[-1.034,51.4527],[-1.0304,51.4497],[-1.0304,51.4479],[-1.0296,51.447],[-1.0267,51.4459],[-1.026,51.445],[-1.0266,51.444],[-1.0235,51.4443],[-1.0225,51.4416],[-1.0219,51.4408],[-1.0217,51.4373],[-1.022,51.4359],[-1.0196,51.4358],[-1.0158,51.4353],[-1.0134,51.4354],[-1.0129,51.4345],[-1.0115,51.4343],[-1.0092,51.4345],[-1.0077,51.4338],[-1.0037,51.4339],[-1.0038,51.4326],[-1.0018,51.4313],[-1.0006,51.4296],[-1.0012,51.4264],[-1.0028,51.4261],[-0.9996,51.4249],[-1.0003,51.4224],[-0.9992,51.4219],[-1,51.4201],[-0.998,51.4195],[-0.9983,51.4175],[-0.9979,51.417],[-1.0003,51.4158],[-1.0014,51.4143],[-1.0002,51.4143],[-0.9998,51.4127],[-0.9992,51.4122],[-1.0008,51.4102],[-1.0011,51.4093],[-1.0035,51.4079],[-1.0039,51.4063],[-1.0035,51.4051],[-1.0042,51.4036],[-1.0091,51.3988],[-1.0098,51.3967],[-1.0106,51.3955],[-1.0119,51.3929],[-1.0072,51.3915],[-1.0026,51.3897],[-0.9999,51.3883],[-0.9968,51.386],[-0.9927,51.384],[-0.9903,51.3815],[-0.9871,51.3798],[-0.9837,51.3772],[-0.9843,51.3767],[-0.9817,51.3757],[-0.9836,51.3733],[-0.9838,51.3719],[-0.9854,51.3707],[-0.9876,51.3711],[-0.9886,51.3701],[-0.9905,51.3697],[-0.9905,51.3679],[-0.9917,51.3668],[-0.9915,51.3652],[-0.9899,51.3639],[-0.988,51.3644],[-0.9865,51.3639],[-0.9861,51.3628],[-0.9876,51.362],[-0.9889,51.3629],[-0.9903,51.3629],[-0.9919,51.3619],[-0.9929,51.3626],[-0.9963,51.3623],[-0.9993,51.3616],[-1,51.3626],[-1.0013,51.3617],[-1.0025,51.3603],[-1.0047,51.3605],[-1.009,51.3594],[-1.0235,51.359],[-1.029,51.3587],[-1.0356,51.3586],[-1.043,51.3583],[-1.05,51.3581],[-1.0502,51.3596],[-1.0515,51.3626],[-1.0531,51.3623],[-1.0554,51.3636],[-1.0559,51.3651],[-1.0578,51.3654],[-1.0591,51.3662],[-1.0592,51.3675],[-1.0602,51.3682],[-1.0621,51.3677],[-1.0631,51.3691],[-1.0626,51.3697],[-1.0658,51.3723],[-1.0692,51.3732],[-1.0725,51.3753],[-1.0779,51.3746],[-1.08,51.3746],[-1.0763,51.3783],[-1.0754,51.3795],[-1.0831,51.3818],[-1.0866,51.3839],[-1.0975,51.3817],[-1.099,51.38],[-1.1029,51.3783],[-1.1075,51.3771],[-1.1155,51.3742],[-1.1175,51.3681],[-1.1162,51.3665],[-1.1164,51.3648],[-1.1154,51.3625],[-1.1158,51.3605],[-1.1174,51.36],[-1.1193,51.3603],[-1.1238,51.3613],[-1.1249,51.359],[-1.1248,51.3581],[-1.1274,51.3582],[-1.1313,51.358],[-1.1366,51.3575],[-1.1386,51.3572],[-1.1442,51.3573],[-1.1469,51.3594],[-1.1564,51.3601],[-1.1696,51.3607],[-1.1769,51.3573],[-1.1856,51.3618],[-1.1889,51.3632],[-1.1922,51.3634],[-1.1999,51.3647],[-1.2006,51.3657],[-1.2021,51.3662],[-1.2049,51.3664],[-1.2064,51.3662],[-1.2067,51.367],[-1.2101,51.3667],[-1.2107,51.3671],[-1.2127,51.3661],[-1.214,51.3657],[-1.2168,51.3662],[-1.2183,51.3659],[-1.2217,51.3677],[-1.2227,51.3697],[-1.2238,51.3692],[-1.2248,51.3695],[-1.2315,51.3675],[-1.2348,51.3671],[-1.236,51.3675],[-1.2402,51.3662],[-1.2439,51.3674],[-1.2462,51.3684],[-1.2473,51.3695],[-1.2469,51.371],[-1.2488,51.3719],[-1.2543,51.372],[-1.2581,51.3719],[-1.2591,51.3711],[-1.2591,51.3702],[-1.2605,51.3696],[-1.2612,51.3689],[-1.2626,51.3688],[-1.2631,51.3702],[-1.2656,51.3708],[-1.2678,51.3703],[-1.2699,51.3703],[-1.2703,51.3689],[-1.273,51.3676],[-1.276,51.3673],[-1.2767,51.3681],[-1.2784,51.3688],[-1.2815,51.3684],[-1.2829,51.3677],[-1.2845,51.368],[-1.2871,51.3679],[-1.2884,51.3689],[-1.2915,51.37],[-1.2939,51.3711],[-1.2951,51.3706],[-1.2981,51.3705],[-1.3008,51.371],[-1.3017,51.3708],[-1.3072,51.3713],[-1.311,51.3723],[-1.312,51.373],[-1.3148,51.3728],[-1.3187,51.373],[-1.3213,51.3725],[-1.3225,51.3717],[-1.3247,51.3726],[-1.3264,51.3717],[-1.3283,51.3718],[-1.3315,51.3708],[-1.3333,51.3705],[-1.3343,51.3694],[-1.3383,51.3686],[-1.3406,51.369],[-1.3412,51.3686],[-1.3429,51.3691],[-1.3454,51.3689],[-1.3458,51.3683],[-1.3495,51.3671],[-1.3521,51.3678],[-1.3529,51.3673],[-1.3557,51.368],[-1.3574,51.368],[-1.3585,51.3675],[-1.3618,51.3678],[-1.3638,51.3686],[-1.3662,51.3686],[-1.3687,51.368],[-1.3719,51.3684],[-1.3736,51.3678],[-1.3756,51.3683],[-1.3779,51.3678],[-1.3805,51.3683],[-1.3828,51.3691],[-1.3853,51.3694],[-1.3879,51.3703],[-1.3908,51.3706],[-1.3935,51.3705],[-1.3966,51.3713],[-1.401,51.3716],[-1.4028,51.372],[-1.4061,51.3722],[-1.4071,51.3727],[-1.4095,51.3723],[-1.4112,51.3728],[-1.4133,51.3722],[-1.4156,51.3719],[-1.4176,51.3707],[-1.419,51.3675],[-1.4191,51.3667],[-1.4217,51.3643],[-1.422,51.3633],[-1.4232,51.3622],[-1.4246,51.3616],[-1.4268,51.36],[-1.4276,51.3591],[-1.4278,51.3577],[-1.4286,51.3566],[-1.4322,51.3558],[-1.4354,51.3558],[-1.4386,51.3555],[-1.4405,51.3555],[-1.4441,51.3548],[-1.4436,51.352],[-1.4442,51.3491],[-1.445,51.3481],[-1.4416,51.3468],[-1.4361,51.3427],[-1.4335,51.3411],[-1.4331,51.3401],[-1.4297,51.3365],[-1.4323,51.3359],[-1.4416,51.3344],[-1.4424,51.3342],[-1.4469,51.3336],[-1.4505,51.3327],[-1.4542,51.3328],[-1.4556,51.3325],[-1.4583,51.333],[-1.4608,51.3324],[-1.4655,51.3324],[-1.4683,51.3321],[-1.4844,51.331],[-1.4886,51.3304],[-1.4915,51.3296],[-1.4954,51.329],[-1.4983,51.3294],[-1.4978,51.3306],[-1.4974,51.3334],[-1.4962,51.3345],[-1.492,51.3394],[-1.491,51.3411],[-1.4876,51.3446],[-1.4866,51.3453],[-1.4857,51.3477],[-1.4868,51.3494],[-1.4899,51.3507],[-1.4914,51.3521],[-1.4942,51.3524],[-1.4954,51.3529],[-1.4974,51.3546],[-1.5001,51.3556],[-1.5007,51.3564],[-1.4997,51.3585],[-1.5,51.3606],[-1.4994,51.3615],[-1.4993,51.3634],[-1.4984,51.3646],[-1.4952,51.3677],[-1.4955,51.3697],[-1.4994,51.369],[-1.5023,51.3689],[-1.5048,51.3699],[-1.5099,51.3713],[-1.51,51.3719],[-1.5134,51.372],[-1.5138,51.3752],[-1.5146,51.3769],[-1.517,51.3788],[-1.5207,51.3793],[-1.5254,51.3781],[-1.5283,51.3792],[-1.5269,51.38],[-1.5288,51.3813],[-1.5334,51.3834],[-1.5345,51.3842],[-1.536,51.3845],[-1.5383,51.3855],[-1.5387,51.3871],[-1.5377,51.3883],[-1.5423,51.3896],[-1.5426,51.3905],[-1.5448,51.3902],[-1.5465,51.3905],[-1.5474,51.3916],[-1.5471,51.3933],[-1.5488,51.393],[-1.549,51.3947],[-1.5533,51.3947],[-1.5555,51.3955],[-1.5563,51.3966],[-1.5562,51.3981],[-1.5539,51.4008],[-1.5536,51.4015],[-1.5542,51.4035],[-1.5537,51.4067],[-1.5543,51.4076],[-1.5536,51.4081],[-1.553,51.41],[-1.5543,51.4103],[-1.5552,51.4096],[-1.5578,51.4091],[-1.5601,51.4081],[-1.5623,51.4082],[-1.5625,51.4113],[-1.5635,51.4132],[-1.5654,51.4133],[-1.5668,51.4143],[-1.5696,51.4147],[-1.5709,51.4153],[-1.5712,51.4165],[-1.568,51.42],[-1.5665,51.4214],[-1.5651,51.422],[-1.5634,51.421],[-1.5609,51.4205],[-1.5582,51.4205],[-1.5585,51.4217],[-1.557,51.4215],[-1.5537,51.4224],[-1.5531,51.4213],[-1.5499,51.4223],[-1.546,51.4228],[-1.5444,51.4235],[-1.5435,51.4248],[-1.5419,51.4255],[-1.5387,51.4261],[-1.5368,51.4258],[-1.5329,51.4256],[-1.5317,51.4251],[-1.5266,51.4239],[-1.5253,51.425],[-1.527,51.4259],[-1.528,51.4277],[-1.5292,51.4285],[-1.5321,51.4296],[-1.5285,51.4352],[-1.5264,51.4376],[-1.5242,51.4407],[-1.5245,51.4429],[-1.524,51.4475],[-1.5249,51.4503],[-1.5291,51.4544],[-1.5292,51.4555],[-1.5318,51.456],[-1.5346,51.4561],[-1.5388,51.4574],[-1.5417,51.4576],[-1.5458,51.459],[-1.5484,51.4607],[-1.5496,51.4622],[-1.5504,51.4645],[-1.5516,51.4659],[-1.5574,51.468],[-1.5595,51.4697],[-1.5607,51.4722],[-1.5612,51.4745],[-1.5612,51.4758],[-1.5627,51.4768],[-1.5656,51.4767],[-1.5669,51.477],[-1.5669,51.4785],[-1.5677,51.48],[-1.5681,51.4817],[-1.5705,51.4863],[-1.5736,51.4872],[-1.5784,51.4904],[-1.5816,51.4933],[-1.5834,51.4958],[-1.5823,51.4957],[-1.5834,51.4975],[-1.5821,51.4995],[-1.5825,51.5008],[-1.5858,51.5021],[-1.587,51.5071],[-1.5873,51.5111],[-1.5879,51.5129],[-1.588,51.5142],[-1.5873,51.5156],[-1.5864,51.5189],[-1.5854,51.5237],[-1.5847,51.5249],[-1.5852,51.5257],[-1.5834,51.5283],[-1.5829,51.5303],[-1.5814,51.535],[-1.5812,51.537],[-1.5767,51.5391],[-1.5738,51.5409],[-1.5694,51.5432],[-1.5703,51.5447],[-1.5701,51.5471],[-1.5696,51.5475],[-1.5661,51.5456],[-1.5626,51.549],[-1.5597,51.5513],[-1.5564,51.553],[-1.555,51.5534],[-1.5509,51.5531],[-1.5474,51.5531],[-1.5471,51.5514],[-1.543,51.5523],[-1.5415,51.5521],[-1.5403,51.551],[-1.5403,51.5495],[-1.5348,51.5484],[-1.5319,51.5469],[-1.5302,51.5469],[-1.5307,51.5481],[-1.5249,51.5498],[-1.5213,51.5509],[-1.5172,51.5512],[-1.5146,51.5512],[-1.5129,51.5507],[-1.509,51.5491],[-1.5061,51.5472],[-1.5048,51.5467],[-1.5012,51.5467],[-1.4959,51.5457],[-1.4896,51.5428],[-1.4887,51.542],[-1.486,51.5406],[-1.4876,51.5389],[-1.488,51.5362],[-1.4859,51.5341],[-1.4778,51.5329],[-1.4764,51.5318],[-1.4764,51.5308],[-1.4707,51.53],[-1.4708,51.5286],[-1.463,51.5302],[-1.4648,51.5348],[-1.4648,51.5379],[-1.4614,51.5363],[-1.4573,51.5355],[-1.4545,51.5354],[-1.4474,51.5365],[-1.4465,51.537],[-1.4395,51.5396],[-1.4371,51.54],[-1.4308,51.5427],[-1.4266,51.5456],[-1.4259,51.5426],[-1.4239,51.5378],[-1.4228,51.5358],[-1.4175,51.5388],[-1.415,51.5406],[-1.4138,51.5421],[-1.4099,51.5447],[-1.4049,51.5472],[-1.4046,51.5465],[-1.4002,51.5447],[-1.3982,51.5434],[-1.3959,51.5403],[-1.3925,51.5404],[-1.3889,51.5399],[-1.387,51.5399],[-1.3838,51.5404],[-1.3822,51.5412],[-1.3806,51.5424],[-1.377,51.5458],[-1.378,51.5497],[-1.3722,51.5508],[-1.3693,51.5521],[-1.3673,51.5525],[-1.3651,51.5509],[-1.3626,51.5496],[-1.3616,51.5484],[-1.359,51.5467],[-1.3579,51.5465],[-1.3544,51.5469],[-1.3508,51.5469],[-1.3495,51.5464],[-1.3471,51.5442],[-1.344,51.5434],[-1.3408,51.5442],[-1.338,51.5458],[-1.3383,51.5475],[-1.3381,51.5493],[-1.337,51.5509],[-1.3365,51.5528],[-1.3348,51.5549],[-1.3336,51.5582],[-1.3332,51.5604],[-1.3305,51.5626],[-1.3287,51.5637],[-1.3265,51.5597],[-1.3199,51.5588],[-1.3153,51.5573],[-1.3095,51.5572],[-1.3076,51.5568],[-1.3038,51.5566],[-1.3017,51.5549],[-1.3005,51.5547],[-1.2972,51.5529],[-1.2941,51.5538],[-1.2895,51.5523],[-1.2876,51.5528],[-1.2866,51.5516],[-1.2864,51.5502],[-1.2855,51.5483],[-1.2838,51.5486],[-1.2803,51.5468],[-1.2778,51.5461],[-1.2703,51.5446],[-1.2679,51.5422],[-1.2622,51.5386],[-1.2607,51.5378],[-1.2568,51.537],[-1.2507,51.5375],[-1.2423,51.5378],[-1.2394,51.5375],[-1.2363,51.537],[-1.2325,51.5359],[-1.23,51.5346],[-1.224,51.5358],[-1.2215,51.5362],[-1.219,51.5369],[-1.2166,51.5362],[-1.2102,51.5364],[-1.2061,51.5375],[-1.2047,51.5376],[-1.2033,51.5367],[-1.2042,51.5343],[-1.2055,51.5332],[-1.206,51.5316],[-1.205,51.5303],[-1.2047,51.5284],[-1.198,51.5292],[-1.1928,51.5297],[-1.1862,51.5308],[-1.1801,51.532],[-1.175,51.5334],[-1.1728,51.5338],[-1.1658,51.534],[-1.1608,51.5346],[-1.1594,51.5349],[-1.1602,51.5366],[-1.1561,51.5379],[-1.1527,51.5394],[-1.1487,51.5402],[-1.1425,51.542],[-1.1404,51.5429],[-1.1375,51.5407],[-1.1365,51.5402],[-1.1347,51.5365],[-1.1345,51.5337],[-1.1347,51.5327],[-1.1379,51.5287],[-1.1381,51.5275],[-1.14,51.5259],[-1.1436,51.5235],[-1.144,51.5219],[-1.1426,51.5208],[-1.1433,51.5198],[-1.1422,51.5163],[-1.1411,51.5152],[-1.138,51.5137],[-1.134,51.5113],[-1.1275,51.5119],[-1.1261,51.5117],[-1.123,51.512],[-1.1191,51.5118],[-1.1151,51.5106],[-1.1132,51.5096],[-1.1114,51.5079],[-1.1094,51.5054],[-1.107,51.5011],[-1.1081,51.5007],[-1.1074,51.4997],[-1.1063,51.4966],[-1.1044,51.4923],[-1.1025,51.4899],[-1.1013,51.4892],[-1.0952,51.4874],[-1.0878,51.4858],[-1.0847,51.4866],[-1.0816,51.4873],[-1.0771,51.4879],[-1.0724,51.4896],[-1.069,51.4899],[-1.0669,51.4906],[-1.0597,51.4918],[-1.0578,51.492],[-1.0522,51.492],[-1.0499,51.4914],[-1.0487,51.4908],[-1.0454,51.49],[-1.0422,51.4887],[-1.0398,51.4866],[-1.0399,51.4855],[-1.0376,51.484],[-1.0375,51.482],[-1.0386,51.4803],[-1.039,51.4767],[-1.0366,51.4752]]]}</v>
      </c>
      <c r="B41" s="67" t="str">
        <f ca="1">OFFSET(Polygon!B$1,MATCH($D41,Polygon!$C:$C,0)-1,0)</f>
        <v>E06000037</v>
      </c>
      <c r="C41" t="s">
        <v>144</v>
      </c>
      <c r="D41" t="s">
        <v>119</v>
      </c>
      <c r="E41" s="27">
        <v>158527</v>
      </c>
      <c r="F41" s="23">
        <v>0</v>
      </c>
      <c r="G41" s="23">
        <v>0</v>
      </c>
      <c r="H41" s="23">
        <v>0</v>
      </c>
      <c r="I41" s="23">
        <v>0</v>
      </c>
      <c r="J41" s="23">
        <v>1</v>
      </c>
      <c r="K41" s="23">
        <v>3</v>
      </c>
      <c r="L41" s="23">
        <v>3</v>
      </c>
      <c r="M41" s="23">
        <v>3</v>
      </c>
      <c r="N41" s="23">
        <v>3</v>
      </c>
      <c r="O41" s="23">
        <v>3</v>
      </c>
      <c r="P41" s="23">
        <v>3</v>
      </c>
      <c r="Q41" s="23">
        <v>6</v>
      </c>
      <c r="R41" s="23">
        <v>7</v>
      </c>
      <c r="S41" s="23">
        <v>8</v>
      </c>
      <c r="T41" s="23">
        <v>10</v>
      </c>
      <c r="U41" s="23">
        <v>12</v>
      </c>
      <c r="V41" s="23">
        <v>16</v>
      </c>
      <c r="W41" s="23">
        <v>18</v>
      </c>
      <c r="X41" s="23">
        <v>32</v>
      </c>
      <c r="Y41" s="23">
        <v>36</v>
      </c>
      <c r="Z41" s="23">
        <v>40</v>
      </c>
      <c r="AA41" s="23">
        <v>41</v>
      </c>
      <c r="AB41" s="23">
        <v>43</v>
      </c>
      <c r="AC41" s="23">
        <v>63</v>
      </c>
      <c r="AD41" s="23">
        <v>66</v>
      </c>
      <c r="AE41" s="23">
        <v>69</v>
      </c>
      <c r="AF41" s="23">
        <v>74</v>
      </c>
      <c r="AG41" s="23">
        <v>80</v>
      </c>
      <c r="AH41" s="23">
        <v>92</v>
      </c>
      <c r="AI41" s="23">
        <v>107</v>
      </c>
      <c r="AJ41" s="23">
        <v>121</v>
      </c>
      <c r="AK41" s="23">
        <v>131</v>
      </c>
      <c r="AL41" s="23">
        <v>132</v>
      </c>
      <c r="AM41" s="23">
        <v>143</v>
      </c>
      <c r="AN41" s="23">
        <v>144</v>
      </c>
      <c r="AO41" s="23">
        <v>146</v>
      </c>
      <c r="AP41" s="23">
        <v>148</v>
      </c>
      <c r="AQ41" s="23">
        <v>180</v>
      </c>
      <c r="AR41" s="23">
        <v>186</v>
      </c>
      <c r="AS41" s="23">
        <v>188</v>
      </c>
      <c r="AT41" s="23">
        <v>189</v>
      </c>
      <c r="AU41" s="23">
        <v>202</v>
      </c>
      <c r="AV41" s="23">
        <v>206</v>
      </c>
      <c r="AW41" s="23">
        <v>241</v>
      </c>
      <c r="AX41" s="23">
        <v>255</v>
      </c>
      <c r="AY41" s="23">
        <v>256</v>
      </c>
      <c r="AZ41" s="23">
        <v>276</v>
      </c>
      <c r="BA41" s="23">
        <v>283</v>
      </c>
      <c r="BB41" s="23">
        <v>291</v>
      </c>
      <c r="BC41" s="23">
        <v>300</v>
      </c>
      <c r="BD41" s="23">
        <v>303</v>
      </c>
      <c r="BE41" s="23">
        <v>312</v>
      </c>
      <c r="BF41" s="23">
        <v>315</v>
      </c>
      <c r="BG41" s="23">
        <v>316</v>
      </c>
      <c r="BH41" s="23">
        <v>319</v>
      </c>
      <c r="BI41" s="23">
        <v>328</v>
      </c>
      <c r="BJ41" s="23">
        <v>333</v>
      </c>
      <c r="BK41" s="23">
        <v>335</v>
      </c>
      <c r="BL41" s="23">
        <v>335</v>
      </c>
      <c r="BM41" s="23">
        <v>339</v>
      </c>
      <c r="BN41" s="23">
        <v>343</v>
      </c>
      <c r="BO41" s="23">
        <v>343</v>
      </c>
      <c r="BP41" s="23">
        <v>343</v>
      </c>
      <c r="BQ41" s="23">
        <v>344</v>
      </c>
      <c r="BR41" s="23">
        <v>345</v>
      </c>
      <c r="BS41" s="23">
        <v>346</v>
      </c>
      <c r="BT41" s="23">
        <v>352</v>
      </c>
      <c r="BU41" s="23">
        <v>352</v>
      </c>
      <c r="BV41" s="23">
        <v>353</v>
      </c>
      <c r="BW41" s="23">
        <v>356</v>
      </c>
      <c r="BX41" s="23">
        <v>359</v>
      </c>
      <c r="BY41" s="23">
        <v>361</v>
      </c>
      <c r="BZ41" s="23">
        <v>361</v>
      </c>
      <c r="CA41" s="23">
        <v>365</v>
      </c>
      <c r="CB41" s="23">
        <v>368</v>
      </c>
      <c r="CC41" s="23">
        <v>371</v>
      </c>
      <c r="CD41" s="23">
        <v>372</v>
      </c>
      <c r="CE41" s="23">
        <v>374</v>
      </c>
      <c r="CF41" s="23">
        <v>374</v>
      </c>
      <c r="CG41" s="23">
        <v>377</v>
      </c>
      <c r="CH41" s="23">
        <v>377</v>
      </c>
      <c r="CI41" s="23">
        <v>377</v>
      </c>
      <c r="CJ41" s="23">
        <v>379</v>
      </c>
      <c r="CK41" s="23">
        <v>379</v>
      </c>
      <c r="CL41" s="23">
        <v>379</v>
      </c>
      <c r="CM41" s="23">
        <v>379</v>
      </c>
      <c r="CN41" s="23">
        <v>379</v>
      </c>
      <c r="CO41" s="23">
        <v>380</v>
      </c>
      <c r="CP41" s="23">
        <v>380</v>
      </c>
      <c r="CQ41" s="23">
        <v>382</v>
      </c>
      <c r="CR41" s="23">
        <v>382</v>
      </c>
      <c r="CS41" s="23">
        <v>382</v>
      </c>
      <c r="CT41" s="23">
        <v>382</v>
      </c>
      <c r="CU41" s="23">
        <v>382</v>
      </c>
      <c r="CV41" s="23">
        <v>382</v>
      </c>
      <c r="CW41" s="23">
        <v>382</v>
      </c>
      <c r="CX41" s="23">
        <v>382</v>
      </c>
      <c r="CY41" s="23">
        <v>383</v>
      </c>
      <c r="CZ41" s="23">
        <v>384</v>
      </c>
      <c r="DA41" s="23">
        <v>384</v>
      </c>
      <c r="DB41" s="23">
        <v>384</v>
      </c>
      <c r="DC41" s="23">
        <v>384</v>
      </c>
      <c r="DD41" s="23">
        <v>384</v>
      </c>
      <c r="DE41" s="23">
        <v>384</v>
      </c>
      <c r="DF41" s="23">
        <v>384</v>
      </c>
      <c r="DG41" s="23">
        <v>384</v>
      </c>
      <c r="DJ41" s="181">
        <f t="shared" ca="1" si="14"/>
        <v>0</v>
      </c>
      <c r="DK41" s="25">
        <f t="shared" ca="1" si="15"/>
        <v>0</v>
      </c>
      <c r="DL41" s="325">
        <f t="shared" ca="1" si="8"/>
        <v>0</v>
      </c>
      <c r="DM41" s="329">
        <f t="shared" ca="1" si="16"/>
        <v>0</v>
      </c>
      <c r="DN41" s="25">
        <f t="shared" ca="1" si="17"/>
        <v>0</v>
      </c>
      <c r="DO41" s="325">
        <f t="shared" ca="1" si="9"/>
        <v>0</v>
      </c>
      <c r="DP41" s="332">
        <f t="shared" ca="1" si="18"/>
        <v>242.23003021567305</v>
      </c>
      <c r="DR41">
        <f t="shared" si="12"/>
        <v>384</v>
      </c>
      <c r="DS41" s="419">
        <f t="shared" si="13"/>
        <v>242.2</v>
      </c>
      <c r="DT41" s="131">
        <f t="shared" ca="1" si="10"/>
        <v>0</v>
      </c>
      <c r="DV41" s="164" t="s">
        <v>36</v>
      </c>
      <c r="DW41">
        <v>962</v>
      </c>
      <c r="DX41" s="385">
        <v>283.3</v>
      </c>
      <c r="DY41" s="67">
        <f t="shared" si="19"/>
        <v>111</v>
      </c>
      <c r="EA41">
        <f>SUMIF('L4-LTLA'!$D:$D,$D41,'L4-LTLA'!$G:$G)</f>
        <v>158527</v>
      </c>
      <c r="EB41" s="27">
        <v>158527</v>
      </c>
      <c r="EC41" s="4">
        <f t="shared" si="11"/>
        <v>0</v>
      </c>
    </row>
    <row r="42" spans="1:133" x14ac:dyDescent="0.25">
      <c r="A42" s="67" t="str">
        <f ca="1">OFFSET(Polygon!A$1,MATCH($D42,Polygon!$C:$C,0)-1,0)</f>
        <v>{"type":"Polygon","coordinates":[[[-0.49,51.4947],[-0.4914,51.4931],[-0.4946,51.4927],[-0.4949,51.4916],[-0.4967,51.4898],[-0.4986,51.4893],[-0.4996,51.4872],[-0.4987,51.4861],[-0.5023,51.4825],[-0.5041,51.4793],[-0.5052,51.4744],[-0.5067,51.4712],[-0.5086,51.4694],[-0.5097,51.4692],[-0.5112,51.4693],[-0.5136,51.4684],[-0.5158,51.4683],[-0.5176,51.4702],[-0.5193,51.471],[-0.5218,51.4715],[-0.5244,51.4715],[-0.5237,51.4724],[-0.5255,51.4746],[-0.525,51.4753],[-0.5254,51.4769],[-0.5243,51.4795],[-0.527,51.4802],[-0.5328,51.4835],[-0.5344,51.4868],[-0.5368,51.4872],[-0.5381,51.4883],[-0.5413,51.4893],[-0.5419,51.4887],[-0.547,51.4904],[-0.5472,51.4899],[-0.5521,51.4907],[-0.5541,51.4913],[-0.5525,51.4948],[-0.5565,51.4959],[-0.5606,51.4972],[-0.5624,51.4951],[-0.5631,51.4936],[-0.565,51.4914],[-0.5656,51.4913],[-0.5685,51.4923],[-0.5703,51.4934],[-0.5717,51.4934],[-0.5754,51.495],[-0.5761,51.4956],[-0.5795,51.4965],[-0.5872,51.4988],[-0.5898,51.4994],[-0.591,51.4973],[-0.593,51.4987],[-0.5971,51.5004],[-0.6006,51.5023],[-0.6043,51.4975],[-0.6067,51.4982],[-0.6077,51.4972],[-0.609,51.498],[-0.6107,51.4984],[-0.6121,51.4993],[-0.6145,51.5002],[-0.6161,51.5013],[-0.6179,51.5018],[-0.6209,51.5033],[-0.6243,51.5041],[-0.6279,51.5044],[-0.6311,51.5036],[-0.6329,51.5025],[-0.6347,51.5005],[-0.6371,51.5002],[-0.6391,51.5007],[-0.6422,51.5006],[-0.643,51.5027],[-0.6449,51.5022],[-0.6471,51.501],[-0.6495,51.5006],[-0.6535,51.5005],[-0.6551,51.501],[-0.6544,51.5016],[-0.6539,51.5042],[-0.6593,51.5049],[-0.659,51.5071],[-0.6556,51.5068],[-0.6554,51.5083],[-0.654,51.5083],[-0.6531,51.5105],[-0.654,51.511],[-0.654,51.5123],[-0.6533,51.5148],[-0.6542,51.5176],[-0.655,51.5188],[-0.6568,51.5188],[-0.6589,51.5194],[-0.6596,51.5208],[-0.6602,51.5255],[-0.66,51.5284],[-0.6553,51.5296],[-0.6527,51.53],[-0.6473,51.533],[-0.6452,51.5343],[-0.6449,51.5361],[-0.6434,51.5368],[-0.6398,51.5371],[-0.6368,51.5379],[-0.6356,51.5378],[-0.6306,51.5389],[-0.6252,51.5382],[-0.6238,51.5378],[-0.6197,51.5379],[-0.619,51.5368],[-0.6197,51.5355],[-0.6168,51.5347],[-0.6165,51.5339],[-0.6146,51.5342],[-0.6134,51.5328],[-0.6118,51.533],[-0.6105,51.5315],[-0.6085,51.532],[-0.6064,51.5321],[-0.606,51.53],[-0.6042,51.5293],[-0.5978,51.5281],[-0.5962,51.5279],[-0.5965,51.5258],[-0.5947,51.5257],[-0.595,51.5242],[-0.5899,51.5241],[-0.5899,51.5227],[-0.5874,51.5231],[-0.581,51.5231],[-0.5809,51.5257],[-0.5792,51.5281],[-0.5784,51.5305],[-0.576,51.5339],[-0.5724,51.5339],[-0.5692,51.533],[-0.5672,51.5329],[-0.5673,51.5317],[-0.568,51.5303],[-0.5695,51.5298],[-0.573,51.5297],[-0.5751,51.5294],[-0.5742,51.5284],[-0.5725,51.5274],[-0.5716,51.5239],[-0.5708,51.5232],[-0.5675,51.5215],[-0.5654,51.5213],[-0.5651,51.5207],[-0.569,51.5177],[-0.5667,51.5145],[-0.5687,51.5113],[-0.5661,51.5105],[-0.5601,51.5098],[-0.554,51.5091],[-0.5504,51.5091],[-0.5417,51.5095],[-0.5324,51.5099],[-0.5289,51.5101],[-0.5264,51.509],[-0.5262,51.5074],[-0.5274,51.5057],[-0.5289,51.5015],[-0.528,51.5016],[-0.5278,51.4995],[-0.5282,51.4979],[-0.5292,51.4964],[-0.5318,51.4934],[-0.5278,51.4935],[-0.516,51.4933],[-0.5106,51.4937],[-0.5058,51.4946],[-0.5007,51.4953],[-0.5006,51.4948],[-0.4961,51.495],[-0.49,51.4947]]]}</v>
      </c>
      <c r="B42" s="67" t="str">
        <f ca="1">OFFSET(Polygon!B$1,MATCH($D42,Polygon!$C:$C,0)-1,0)</f>
        <v>E06000039</v>
      </c>
      <c r="C42" t="s">
        <v>144</v>
      </c>
      <c r="D42" t="s">
        <v>95</v>
      </c>
      <c r="E42" s="27">
        <v>149112</v>
      </c>
      <c r="F42" s="23">
        <v>0</v>
      </c>
      <c r="G42" s="23">
        <v>1</v>
      </c>
      <c r="H42" s="23">
        <v>1</v>
      </c>
      <c r="I42" s="23">
        <v>1</v>
      </c>
      <c r="J42" s="23">
        <v>2</v>
      </c>
      <c r="K42" s="23">
        <v>2</v>
      </c>
      <c r="L42" s="23">
        <v>3</v>
      </c>
      <c r="M42" s="23">
        <v>2</v>
      </c>
      <c r="N42" s="23">
        <v>12</v>
      </c>
      <c r="O42" s="23">
        <v>13</v>
      </c>
      <c r="P42" s="23">
        <v>17</v>
      </c>
      <c r="Q42" s="23">
        <v>20</v>
      </c>
      <c r="R42" s="23">
        <v>21</v>
      </c>
      <c r="S42" s="23">
        <v>21</v>
      </c>
      <c r="T42" s="23">
        <v>22</v>
      </c>
      <c r="U42" s="23">
        <v>22</v>
      </c>
      <c r="V42" s="23">
        <v>22</v>
      </c>
      <c r="W42" s="23">
        <v>22</v>
      </c>
      <c r="X42" s="23">
        <v>59</v>
      </c>
      <c r="Y42" s="23">
        <v>69</v>
      </c>
      <c r="Z42" s="23">
        <v>73</v>
      </c>
      <c r="AA42" s="23">
        <v>73</v>
      </c>
      <c r="AB42" s="23">
        <v>73</v>
      </c>
      <c r="AC42" s="23">
        <v>115</v>
      </c>
      <c r="AD42" s="23">
        <v>117</v>
      </c>
      <c r="AE42" s="23">
        <v>117</v>
      </c>
      <c r="AF42" s="23">
        <v>129</v>
      </c>
      <c r="AG42" s="23">
        <v>143</v>
      </c>
      <c r="AH42" s="23">
        <v>155</v>
      </c>
      <c r="AI42" s="23">
        <v>167</v>
      </c>
      <c r="AJ42" s="23">
        <v>169</v>
      </c>
      <c r="AK42" s="23">
        <v>194</v>
      </c>
      <c r="AL42" s="23">
        <v>196</v>
      </c>
      <c r="AM42" s="23">
        <v>207</v>
      </c>
      <c r="AN42" s="23">
        <v>207</v>
      </c>
      <c r="AO42" s="23">
        <v>207</v>
      </c>
      <c r="AP42" s="23">
        <v>209</v>
      </c>
      <c r="AQ42" s="23">
        <v>256</v>
      </c>
      <c r="AR42" s="23">
        <v>262</v>
      </c>
      <c r="AS42" s="23">
        <v>270</v>
      </c>
      <c r="AT42" s="23">
        <v>272</v>
      </c>
      <c r="AU42" s="23">
        <v>295</v>
      </c>
      <c r="AV42" s="23">
        <v>296</v>
      </c>
      <c r="AW42" s="23">
        <v>317</v>
      </c>
      <c r="AX42" s="23">
        <v>325</v>
      </c>
      <c r="AY42" s="23">
        <v>325</v>
      </c>
      <c r="AZ42" s="23">
        <v>341</v>
      </c>
      <c r="BA42" s="23">
        <v>345</v>
      </c>
      <c r="BB42" s="23">
        <v>354</v>
      </c>
      <c r="BC42" s="23">
        <v>361</v>
      </c>
      <c r="BD42" s="23">
        <v>365</v>
      </c>
      <c r="BE42" s="23">
        <v>370</v>
      </c>
      <c r="BF42" s="23">
        <v>376</v>
      </c>
      <c r="BG42" s="23">
        <v>382</v>
      </c>
      <c r="BH42" s="23">
        <v>384</v>
      </c>
      <c r="BI42" s="23">
        <v>389</v>
      </c>
      <c r="BJ42" s="23">
        <v>401</v>
      </c>
      <c r="BK42" s="23">
        <v>417</v>
      </c>
      <c r="BL42" s="23">
        <v>419</v>
      </c>
      <c r="BM42" s="23">
        <v>424</v>
      </c>
      <c r="BN42" s="23">
        <v>428</v>
      </c>
      <c r="BO42" s="23">
        <v>432</v>
      </c>
      <c r="BP42" s="23">
        <v>432</v>
      </c>
      <c r="BQ42" s="23">
        <v>433</v>
      </c>
      <c r="BR42" s="23">
        <v>434</v>
      </c>
      <c r="BS42" s="23">
        <v>436</v>
      </c>
      <c r="BT42" s="23">
        <v>438</v>
      </c>
      <c r="BU42" s="23">
        <v>440</v>
      </c>
      <c r="BV42" s="23">
        <v>441</v>
      </c>
      <c r="BW42" s="23">
        <v>444</v>
      </c>
      <c r="BX42" s="23">
        <v>446</v>
      </c>
      <c r="BY42" s="23">
        <v>446</v>
      </c>
      <c r="BZ42" s="23">
        <v>446</v>
      </c>
      <c r="CA42" s="23">
        <v>446</v>
      </c>
      <c r="CB42" s="23">
        <v>449</v>
      </c>
      <c r="CC42" s="23">
        <v>449</v>
      </c>
      <c r="CD42" s="23">
        <v>449</v>
      </c>
      <c r="CE42" s="23">
        <v>449</v>
      </c>
      <c r="CF42" s="23">
        <v>450</v>
      </c>
      <c r="CG42" s="23">
        <v>451</v>
      </c>
      <c r="CH42" s="23">
        <v>451</v>
      </c>
      <c r="CI42" s="23">
        <v>452</v>
      </c>
      <c r="CJ42" s="23">
        <v>453</v>
      </c>
      <c r="CK42" s="23">
        <v>453</v>
      </c>
      <c r="CL42" s="23">
        <v>454</v>
      </c>
      <c r="CM42" s="23">
        <v>454</v>
      </c>
      <c r="CN42" s="23">
        <v>454</v>
      </c>
      <c r="CO42" s="23">
        <v>453</v>
      </c>
      <c r="CP42" s="23">
        <v>453</v>
      </c>
      <c r="CQ42" s="23">
        <v>455</v>
      </c>
      <c r="CR42" s="23">
        <v>457</v>
      </c>
      <c r="CS42" s="23">
        <v>457</v>
      </c>
      <c r="CT42" s="23">
        <v>458</v>
      </c>
      <c r="CU42" s="23">
        <v>458</v>
      </c>
      <c r="CV42" s="23">
        <v>458</v>
      </c>
      <c r="CW42" s="23">
        <v>458</v>
      </c>
      <c r="CX42" s="23">
        <v>458</v>
      </c>
      <c r="CY42" s="23">
        <v>459</v>
      </c>
      <c r="CZ42" s="23">
        <v>459</v>
      </c>
      <c r="DA42" s="23">
        <v>460</v>
      </c>
      <c r="DB42" s="23">
        <v>460</v>
      </c>
      <c r="DC42" s="23">
        <v>462</v>
      </c>
      <c r="DD42" s="23">
        <v>462</v>
      </c>
      <c r="DE42" s="23">
        <v>465</v>
      </c>
      <c r="DF42" s="23">
        <v>465</v>
      </c>
      <c r="DG42" s="23">
        <v>465</v>
      </c>
      <c r="DJ42" s="181">
        <f t="shared" ca="1" si="14"/>
        <v>0</v>
      </c>
      <c r="DK42" s="25">
        <f t="shared" ca="1" si="15"/>
        <v>0</v>
      </c>
      <c r="DL42" s="325">
        <f t="shared" ca="1" si="8"/>
        <v>0</v>
      </c>
      <c r="DM42" s="329">
        <f t="shared" ca="1" si="16"/>
        <v>6</v>
      </c>
      <c r="DN42" s="25">
        <f t="shared" ca="1" si="17"/>
        <v>1.3071895424836602E-2</v>
      </c>
      <c r="DO42" s="325">
        <f t="shared" ca="1" si="9"/>
        <v>4.0238210204410105</v>
      </c>
      <c r="DP42" s="332">
        <f t="shared" ca="1" si="18"/>
        <v>311.84612908417836</v>
      </c>
      <c r="DR42">
        <f t="shared" si="12"/>
        <v>465</v>
      </c>
      <c r="DS42" s="419">
        <f t="shared" si="13"/>
        <v>311.8</v>
      </c>
      <c r="DT42" s="131">
        <f t="shared" ca="1" si="10"/>
        <v>0</v>
      </c>
      <c r="DV42" s="164" t="s">
        <v>37</v>
      </c>
      <c r="DW42">
        <v>775</v>
      </c>
      <c r="DX42" s="385">
        <v>139.69999999999999</v>
      </c>
      <c r="DY42" s="67">
        <f t="shared" si="19"/>
        <v>36</v>
      </c>
      <c r="EA42">
        <f>SUMIF('L4-LTLA'!$D:$D,$D42,'L4-LTLA'!$G:$G)</f>
        <v>149112</v>
      </c>
      <c r="EB42" s="27">
        <v>149112</v>
      </c>
      <c r="EC42" s="4">
        <f t="shared" si="11"/>
        <v>0</v>
      </c>
    </row>
    <row r="43" spans="1:133" x14ac:dyDescent="0.25">
      <c r="A43" s="67" t="str">
        <f ca="1">OFFSET(Polygon!A$1,MATCH($D43,Polygon!$C:$C,0)-1,0)</f>
        <v>{"type":"Polygon","coordinates":[[[-0.6422,51.5006],[-0.6391,51.5007],[-0.6371,51.5002],[-0.6347,51.5005],[-0.6329,51.5025],[-0.6311,51.5036],[-0.6279,51.5044],[-0.6243,51.5041],[-0.6209,51.5033],[-0.6179,51.5018],[-0.6161,51.5013],[-0.6145,51.5002],[-0.6121,51.4993],[-0.6107,51.4984],[-0.609,51.498],[-0.6077,51.4972],[-0.6067,51.4982],[-0.6043,51.4975],[-0.6006,51.5023],[-0.5971,51.5004],[-0.593,51.4987],[-0.591,51.4973],[-0.5898,51.4994],[-0.5872,51.4988],[-0.5795,51.4965],[-0.5761,51.4956],[-0.5754,51.495],[-0.5717,51.4934],[-0.5703,51.4934],[-0.5685,51.4923],[-0.5656,51.4913],[-0.565,51.4914],[-0.5631,51.4936],[-0.5624,51.4951],[-0.5606,51.4972],[-0.5565,51.4959],[-0.5525,51.4948],[-0.5541,51.4913],[-0.5521,51.4907],[-0.5472,51.4899],[-0.547,51.4904],[-0.5419,51.4887],[-0.5413,51.4893],[-0.5381,51.4883],[-0.5368,51.4872],[-0.5344,51.4868],[-0.5328,51.4835],[-0.527,51.4802],[-0.5243,51.4795],[-0.5254,51.4769],[-0.525,51.4753],[-0.5255,51.4746],[-0.5237,51.4724],[-0.5244,51.4715],[-0.53,51.4702],[-0.5301,51.4684],[-0.5326,51.4637],[-0.5361,51.4597],[-0.537,51.4596],[-0.5404,51.4583],[-0.5406,51.4571],[-0.5268,51.4475],[-0.5294,51.4455],[-0.5311,51.4449],[-0.5307,51.4436],[-0.5315,51.4417],[-0.5301,51.441],[-0.5277,51.4409],[-0.525,51.4401],[-0.5241,51.4387],[-0.5253,51.4376],[-0.5248,51.4361],[-0.5228,51.4353],[-0.5276,51.4357],[-0.5314,51.4364],[-0.5353,51.4377],[-0.5372,51.4386],[-0.5426,51.4401],[-0.5458,51.4413],[-0.5482,51.4419],[-0.5497,51.4432],[-0.5516,51.4436],[-0.5529,51.4429],[-0.5537,51.4418],[-0.5558,51.4415],[-0.5593,51.4443],[-0.562,51.4451],[-0.5639,51.4464],[-0.565,51.448],[-0.5676,51.4499],[-0.5717,51.451],[-0.5735,51.4497],[-0.5762,51.4474],[-0.5797,51.4448],[-0.5845,51.4437],[-0.5854,51.4424],[-0.5886,51.4423],[-0.5898,51.4415],[-0.5912,51.4411],[-0.5925,51.4417],[-0.594,51.4416],[-0.5942,51.4393],[-0.6051,51.4313],[-0.6049,51.4226],[-0.6051,51.4176],[-0.6067,51.4141],[-0.6109,51.4092],[-0.6143,51.4032],[-0.6182,51.3988],[-0.6158,51.3987],[-0.6148,51.3978],[-0.6166,51.397],[-0.6154,51.3964],[-0.6197,51.3928],[-0.618,51.3921],[-0.6227,51.3897],[-0.6189,51.3875],[-0.6172,51.3858],[-0.6164,51.3835],[-0.6181,51.3834],[-0.6193,51.385],[-0.6209,51.3852],[-0.6252,51.3828],[-0.6259,51.3829],[-0.6282,51.3842],[-0.6325,51.3843],[-0.6362,51.3852],[-0.6385,51.3867],[-0.6405,51.3874],[-0.6466,51.3853],[-0.6471,51.3859],[-0.6508,51.3857],[-0.6521,51.3867],[-0.6535,51.3871],[-0.6559,51.3871],[-0.658,51.3863],[-0.6621,51.3861],[-0.6644,51.3857],[-0.6677,51.3846],[-0.6714,51.3858],[-0.6732,51.3887],[-0.6795,51.3931],[-0.6851,51.401],[-0.6872,51.4035],[-0.6928,51.4074],[-0.6966,51.4109],[-0.6962,51.4129],[-0.6937,51.415],[-0.6901,51.4189],[-0.6851,51.4214],[-0.6804,51.4256],[-0.6788,51.4285],[-0.679,51.43],[-0.6763,51.4316],[-0.6725,51.4313],[-0.668,51.4307],[-0.6663,51.4292],[-0.6638,51.4264],[-0.6585,51.4241],[-0.6565,51.4238],[-0.6539,51.424],[-0.6498,51.4215],[-0.6458,51.4198],[-0.6433,51.4189],[-0.641,51.4169],[-0.6405,51.4158],[-0.6383,51.4147],[-0.635,51.4143],[-0.6318,51.4144],[-0.6313,51.4168],[-0.6321,51.4189],[-0.6313,51.423],[-0.633,51.4242],[-0.6338,51.4251],[-0.6372,51.428],[-0.6329,51.4367],[-0.6306,51.4422],[-0.6328,51.4421],[-0.6423,51.441],[-0.6508,51.4418],[-0.6539,51.4414],[-0.662,51.4443],[-0.6582,51.4493],[-0.6585,51.452],[-0.6568,51.4615],[-0.661,51.4619],[-0.6627,51.4625],[-0.665,51.4625],[-0.6687,51.4598],[-0.6728,51.4578],[-0.676,51.4604],[-0.6798,51.463],[-0.6821,51.4634],[-0.6848,51.4646],[-0.6889,51.467],[-0.6909,51.4669],[-0.7001,51.4676],[-0.7057,51.4677],[-0.7102,51.4675],[-0.7105,51.4664],[-0.7144,51.4671],[-0.7197,51.4607],[-0.721,51.4593],[-0.7233,51.4577],[-0.7245,51.4561],[-0.7411,51.4589],[-0.7459,51.4588],[-0.7528,51.4622],[-0.7573,51.459],[-0.7608,51.4591],[-0.763,51.4597],[-0.7646,51.4597],[-0.7698,51.4634],[-0.7701,51.4647],[-0.7697,51.4678],[-0.7752,51.4684],[-0.7757,51.4687],[-0.7826,51.4687],[-0.7836,51.4646],[-0.7839,51.4608],[-0.7871,51.4556],[-0.7899,51.4524],[-0.7927,51.4514],[-0.796,51.4495],[-0.7972,51.4475],[-0.799,51.4465],[-0.8001,51.4449],[-0.8003,51.4431],[-0.8,51.4412],[-0.806,51.4414],[-0.8085,51.4425],[-0.8132,51.4425],[-0.8181,51.4432],[-0.8261,51.4545],[-0.8267,51.4557],[-0.8283,51.4617],[-0.8293,51.4624],[-0.8338,51.4641],[-0.8303,51.4645],[-0.8252,51.4656],[-0.825,51.4688],[-0.8246,51.4701],[-0.8218,51.4726],[-0.822,51.4741],[-0.8237,51.4759],[-0.8242,51.4779],[-0.8251,51.4784],[-0.8262,51.4798],[-0.8267,51.4815],[-0.8264,51.4825],[-0.828,51.4839],[-0.8293,51.4865],[-0.8292,51.4878],[-0.8272,51.4895],[-0.8253,51.492],[-0.8228,51.494],[-0.8216,51.4956],[-0.821,51.4972],[-0.82,51.4971],[-0.8197,51.4958],[-0.8186,51.4958],[-0.8171,51.4964],[-0.8187,51.4989],[-0.8175,51.5012],[-0.8171,51.5028],[-0.8174,51.5073],[-0.8192,51.5092],[-0.822,51.5106],[-0.8242,51.5125],[-0.8283,51.5124],[-0.834,51.5129],[-0.836,51.5127],[-0.8378,51.5141],[-0.8393,51.5159],[-0.8402,51.5163],[-0.8453,51.5206],[-0.8474,51.5221],[-0.8501,51.5245],[-0.8539,51.5261],[-0.8524,51.5293],[-0.8505,51.5307],[-0.8496,51.5318],[-0.8469,51.533],[-0.846,51.5346],[-0.8459,51.5368],[-0.8441,51.5395],[-0.8428,51.5429],[-0.8428,51.5448],[-0.8407,51.5453],[-0.8385,51.5468],[-0.8356,51.5467],[-0.8341,51.5457],[-0.8327,51.5453],[-0.8311,51.5457],[-0.8291,51.5456],[-0.8276,51.5468],[-0.8264,51.5492],[-0.8242,51.5505],[-0.8229,51.5507],[-0.8169,51.551],[-0.8105,51.5527],[-0.8072,51.5528],[-0.8033,51.5519],[-0.7971,51.5515],[-0.7955,51.5512],[-0.793,51.5514],[-0.7904,51.553],[-0.7864,51.554],[-0.7827,51.556],[-0.7794,51.5602],[-0.7778,51.5639],[-0.7764,51.5658],[-0.7737,51.5672],[-0.7709,51.5679],[-0.7701,51.5666],[-0.7681,51.5658],[-0.7648,51.5664],[-0.7613,51.5661],[-0.7577,51.5648],[-0.7568,51.5649],[-0.7539,51.5665],[-0.7489,51.5684],[-0.7454,51.5706],[-0.7411,51.5717],[-0.7388,51.5734],[-0.7371,51.5741],[-0.7333,51.5751],[-0.731,51.5762],[-0.7279,51.5772],[-0.7229,51.5778],[-0.719,51.5777],[-0.7164,51.577],[-0.7155,51.5765],[-0.7136,51.5744],[-0.7125,51.5727],[-0.7118,51.5709],[-0.7115,51.5687],[-0.7122,51.5655],[-0.7108,51.5641],[-0.7085,51.5631],[-0.7056,51.5622],[-0.7037,51.5626],[-0.7031,51.5631],[-0.7022,51.5652],[-0.7005,51.5658],[-0.6973,51.5654],[-0.696,51.5649],[-0.6948,51.5635],[-0.6942,51.5622],[-0.6926,51.5601],[-0.6912,51.5568],[-0.6911,51.5538],[-0.6915,51.5498],[-0.6914,51.5478],[-0.6925,51.5443],[-0.6935,51.5428],[-0.6962,51.5402],[-0.698,51.5375],[-0.6978,51.5346],[-0.6997,51.5314],[-0.7002,51.5287],[-0.7009,51.5275],[-0.7014,51.5254],[-0.702,51.5242],[-0.7015,51.5213],[-0.7016,51.5187],[-0.7035,51.5128],[-0.7032,51.5111],[-0.7019,51.5104],[-0.6989,51.5096],[-0.6955,51.5103],[-0.6926,51.5101],[-0.6913,51.5094],[-0.6885,51.5085],[-0.6861,51.507],[-0.6827,51.5033],[-0.6825,51.5014],[-0.6817,51.4999],[-0.6795,51.4972],[-0.6785,51.4946],[-0.6743,51.4931],[-0.6729,51.4924],[-0.6692,51.4896],[-0.6656,51.4883],[-0.6623,51.4879],[-0.6583,51.4871],[-0.6559,51.4872],[-0.6543,51.4869],[-0.6524,51.4856],[-0.6511,51.4856],[-0.6498,51.487],[-0.6479,51.4885],[-0.6468,51.4898],[-0.6459,51.4902],[-0.6416,51.4902],[-0.6399,51.4905],[-0.6385,51.4917],[-0.634,51.493],[-0.6357,51.495],[-0.6377,51.4954],[-0.6402,51.4964],[-0.6445,51.4965],[-0.6422,51.5006]]]}</v>
      </c>
      <c r="B43" s="67" t="str">
        <f ca="1">OFFSET(Polygon!B$1,MATCH($D43,Polygon!$C:$C,0)-1,0)</f>
        <v>E06000040</v>
      </c>
      <c r="C43" t="s">
        <v>144</v>
      </c>
      <c r="D43" t="s">
        <v>124</v>
      </c>
      <c r="E43" s="27">
        <v>150906</v>
      </c>
      <c r="F43" s="23">
        <v>0</v>
      </c>
      <c r="G43" s="23">
        <v>1</v>
      </c>
      <c r="H43" s="23">
        <v>1</v>
      </c>
      <c r="I43" s="23">
        <v>1</v>
      </c>
      <c r="J43" s="23">
        <v>4</v>
      </c>
      <c r="K43" s="23">
        <v>5</v>
      </c>
      <c r="L43" s="23">
        <v>6</v>
      </c>
      <c r="M43" s="23">
        <v>6</v>
      </c>
      <c r="N43" s="23">
        <v>9</v>
      </c>
      <c r="O43" s="23">
        <v>10</v>
      </c>
      <c r="P43" s="23">
        <v>13</v>
      </c>
      <c r="Q43" s="23">
        <v>13</v>
      </c>
      <c r="R43" s="23">
        <v>13</v>
      </c>
      <c r="S43" s="23">
        <v>13</v>
      </c>
      <c r="T43" s="23">
        <v>13</v>
      </c>
      <c r="U43" s="23">
        <v>13</v>
      </c>
      <c r="V43" s="23">
        <v>13</v>
      </c>
      <c r="W43" s="23">
        <v>14</v>
      </c>
      <c r="X43" s="23">
        <v>37</v>
      </c>
      <c r="Y43" s="23">
        <v>44</v>
      </c>
      <c r="Z43" s="23">
        <v>48</v>
      </c>
      <c r="AA43" s="23">
        <v>48</v>
      </c>
      <c r="AB43" s="23">
        <v>49</v>
      </c>
      <c r="AC43" s="23">
        <v>75</v>
      </c>
      <c r="AD43" s="23">
        <v>75</v>
      </c>
      <c r="AE43" s="23">
        <v>76</v>
      </c>
      <c r="AF43" s="23">
        <v>88</v>
      </c>
      <c r="AG43" s="23">
        <v>99</v>
      </c>
      <c r="AH43" s="23">
        <v>105</v>
      </c>
      <c r="AI43" s="23">
        <v>116</v>
      </c>
      <c r="AJ43" s="23">
        <v>117</v>
      </c>
      <c r="AK43" s="23">
        <v>126</v>
      </c>
      <c r="AL43" s="23">
        <v>126</v>
      </c>
      <c r="AM43" s="23">
        <v>133</v>
      </c>
      <c r="AN43" s="23">
        <v>135</v>
      </c>
      <c r="AO43" s="23">
        <v>138</v>
      </c>
      <c r="AP43" s="23">
        <v>142</v>
      </c>
      <c r="AQ43" s="23">
        <v>162</v>
      </c>
      <c r="AR43" s="23">
        <v>163</v>
      </c>
      <c r="AS43" s="23">
        <v>166</v>
      </c>
      <c r="AT43" s="23">
        <v>168</v>
      </c>
      <c r="AU43" s="23">
        <v>182</v>
      </c>
      <c r="AV43" s="23">
        <v>184</v>
      </c>
      <c r="AW43" s="23">
        <v>205</v>
      </c>
      <c r="AX43" s="23">
        <v>206</v>
      </c>
      <c r="AY43" s="23">
        <v>206</v>
      </c>
      <c r="AZ43" s="23">
        <v>217</v>
      </c>
      <c r="BA43" s="23">
        <v>219</v>
      </c>
      <c r="BB43" s="23">
        <v>224</v>
      </c>
      <c r="BC43" s="23">
        <v>229</v>
      </c>
      <c r="BD43" s="23">
        <v>233</v>
      </c>
      <c r="BE43" s="23">
        <v>240</v>
      </c>
      <c r="BF43" s="23">
        <v>245</v>
      </c>
      <c r="BG43" s="23">
        <v>251</v>
      </c>
      <c r="BH43" s="23">
        <v>253</v>
      </c>
      <c r="BI43" s="23">
        <v>256</v>
      </c>
      <c r="BJ43" s="23">
        <v>259</v>
      </c>
      <c r="BK43" s="23">
        <v>261</v>
      </c>
      <c r="BL43" s="23">
        <v>264</v>
      </c>
      <c r="BM43" s="23">
        <v>268</v>
      </c>
      <c r="BN43" s="23">
        <v>270</v>
      </c>
      <c r="BO43" s="23">
        <v>272</v>
      </c>
      <c r="BP43" s="23">
        <v>273</v>
      </c>
      <c r="BQ43" s="23">
        <v>274</v>
      </c>
      <c r="BR43" s="23">
        <v>275</v>
      </c>
      <c r="BS43" s="23">
        <v>275</v>
      </c>
      <c r="BT43" s="23">
        <v>276</v>
      </c>
      <c r="BU43" s="23">
        <v>277</v>
      </c>
      <c r="BV43" s="23">
        <v>278</v>
      </c>
      <c r="BW43" s="23">
        <v>278</v>
      </c>
      <c r="BX43" s="23">
        <v>280</v>
      </c>
      <c r="BY43" s="23">
        <v>279</v>
      </c>
      <c r="BZ43" s="23">
        <v>279</v>
      </c>
      <c r="CA43" s="23">
        <v>280</v>
      </c>
      <c r="CB43" s="23">
        <v>280</v>
      </c>
      <c r="CC43" s="23">
        <v>281</v>
      </c>
      <c r="CD43" s="23">
        <v>283</v>
      </c>
      <c r="CE43" s="23">
        <v>283</v>
      </c>
      <c r="CF43" s="23">
        <v>288</v>
      </c>
      <c r="CG43" s="23">
        <v>289</v>
      </c>
      <c r="CH43" s="23">
        <v>292</v>
      </c>
      <c r="CI43" s="23">
        <v>292</v>
      </c>
      <c r="CJ43" s="23">
        <v>292</v>
      </c>
      <c r="CK43" s="23">
        <v>292</v>
      </c>
      <c r="CL43" s="23">
        <v>292</v>
      </c>
      <c r="CM43" s="23">
        <v>292</v>
      </c>
      <c r="CN43" s="23">
        <v>292</v>
      </c>
      <c r="CO43" s="23">
        <v>293</v>
      </c>
      <c r="CP43" s="23">
        <v>298</v>
      </c>
      <c r="CQ43" s="23">
        <v>298</v>
      </c>
      <c r="CR43" s="23">
        <v>298</v>
      </c>
      <c r="CS43" s="23">
        <v>298</v>
      </c>
      <c r="CT43" s="23">
        <v>301</v>
      </c>
      <c r="CU43" s="23">
        <v>301</v>
      </c>
      <c r="CV43" s="23">
        <v>302</v>
      </c>
      <c r="CW43" s="23">
        <v>302</v>
      </c>
      <c r="CX43" s="23">
        <v>305</v>
      </c>
      <c r="CY43" s="23">
        <v>306</v>
      </c>
      <c r="CZ43" s="23">
        <v>306</v>
      </c>
      <c r="DA43" s="23">
        <v>306</v>
      </c>
      <c r="DB43" s="23">
        <v>306</v>
      </c>
      <c r="DC43" s="23">
        <v>306</v>
      </c>
      <c r="DD43" s="23">
        <v>306</v>
      </c>
      <c r="DE43" s="23">
        <v>307</v>
      </c>
      <c r="DF43" s="23">
        <v>307</v>
      </c>
      <c r="DG43" s="23">
        <v>307</v>
      </c>
      <c r="DJ43" s="181">
        <f t="shared" ca="1" si="14"/>
        <v>0</v>
      </c>
      <c r="DK43" s="25">
        <f t="shared" ca="1" si="15"/>
        <v>0</v>
      </c>
      <c r="DL43" s="325">
        <f t="shared" ca="1" si="8"/>
        <v>0</v>
      </c>
      <c r="DM43" s="329">
        <f t="shared" ca="1" si="16"/>
        <v>1</v>
      </c>
      <c r="DN43" s="25">
        <f t="shared" ca="1" si="17"/>
        <v>3.2679738562091504E-3</v>
      </c>
      <c r="DO43" s="325">
        <f t="shared" ca="1" si="9"/>
        <v>0.66266417504936848</v>
      </c>
      <c r="DP43" s="332">
        <f t="shared" ca="1" si="18"/>
        <v>203.43790174015612</v>
      </c>
      <c r="DR43">
        <f t="shared" si="12"/>
        <v>307</v>
      </c>
      <c r="DS43" s="419">
        <f t="shared" si="13"/>
        <v>203.4</v>
      </c>
      <c r="DT43" s="131">
        <f t="shared" ca="1" si="10"/>
        <v>0</v>
      </c>
      <c r="DV43" s="164" t="s">
        <v>38</v>
      </c>
      <c r="DW43">
        <v>894</v>
      </c>
      <c r="DX43" s="385">
        <v>267.8</v>
      </c>
      <c r="DY43" s="67">
        <f t="shared" si="19"/>
        <v>17</v>
      </c>
      <c r="EA43">
        <f>SUMIF('L4-LTLA'!$D:$D,$D43,'L4-LTLA'!$G:$G)</f>
        <v>150906</v>
      </c>
      <c r="EB43" s="27">
        <v>150906</v>
      </c>
      <c r="EC43" s="4">
        <f t="shared" si="11"/>
        <v>0</v>
      </c>
    </row>
    <row r="44" spans="1:133" x14ac:dyDescent="0.25">
      <c r="A44" s="67" t="str">
        <f ca="1">OFFSET(Polygon!A$1,MATCH($D44,Polygon!$C:$C,0)-1,0)</f>
        <v>{"type":"Polygon","coordinates":[[[-0.6677,51.3846],[-0.6801,51.3801],[-0.6894,51.3769],[-0.697,51.3744],[-0.7105,51.3707],[-0.7243,51.3685],[-0.7319,51.3664],[-0.7354,51.365],[-0.7377,51.3623],[-0.7391,51.3598],[-0.7413,51.3573],[-0.7443,51.3546],[-0.7481,51.3523],[-0.7498,51.3499],[-0.7523,51.3486],[-0.7541,51.3463],[-0.7555,51.3452],[-0.7582,51.3437],[-0.7589,51.3428],[-0.7582,51.3406],[-0.7615,51.3402],[-0.7647,51.337],[-0.7677,51.336],[-0.7728,51.3328],[-0.7755,51.332],[-0.7766,51.3332],[-0.7783,51.3337],[-0.7801,51.3348],[-0.7823,51.3356],[-0.7834,51.3364],[-0.7833,51.3374],[-0.7851,51.3384],[-0.7872,51.3392],[-0.7911,51.34],[-0.7933,51.3401],[-0.7942,51.3411],[-0.7957,51.341],[-0.7978,51.3416],[-0.8041,51.3414],[-0.8045,51.3416],[-0.8095,51.341],[-0.8131,51.3413],[-0.8151,51.3423],[-0.8153,51.3444],[-0.814,51.3454],[-0.8158,51.3464],[-0.816,51.3471],[-0.8189,51.3479],[-0.8191,51.3488],[-0.8205,51.349],[-0.8248,51.3501],[-0.8264,51.3523],[-0.8278,51.3523],[-0.8307,51.353],[-0.8339,51.353],[-0.8366,51.3523],[-0.8374,51.3529],[-0.8346,51.3543],[-0.8342,51.3554],[-0.8325,51.3578],[-0.8291,51.361],[-0.8281,51.363],[-0.827,51.364],[-0.8145,51.3695],[-0.8136,51.3703],[-0.8092,51.371],[-0.7889,51.3718],[-0.7917,51.3804],[-0.796,51.3929],[-0.7978,51.3957],[-0.7981,51.3975],[-0.799,51.4001],[-0.8014,51.4049],[-0.802,51.4091],[-0.7981,51.4092],[-0.7939,51.4085],[-0.7925,51.4088],[-0.7929,51.4108],[-0.7936,51.4118],[-0.7958,51.4132],[-0.797,51.415],[-0.7976,51.4169],[-0.7985,51.4186],[-0.7987,51.4214],[-0.798,51.4237],[-0.7981,51.4253],[-0.7979,51.4288],[-0.7985,51.4301],[-0.7985,51.4341],[-0.7981,51.4355],[-0.7983,51.4364],[-0.7996,51.439],[-0.8,51.4412],[-0.8003,51.4431],[-0.8001,51.4449],[-0.799,51.4465],[-0.7972,51.4475],[-0.796,51.4495],[-0.7927,51.4514],[-0.7899,51.4524],[-0.7871,51.4556],[-0.7839,51.4608],[-0.7836,51.4646],[-0.7826,51.4687],[-0.7757,51.4687],[-0.7752,51.4684],[-0.7697,51.4678],[-0.7701,51.4647],[-0.7698,51.4634],[-0.7646,51.4597],[-0.763,51.4597],[-0.7608,51.4591],[-0.7573,51.459],[-0.7528,51.4622],[-0.7459,51.4588],[-0.7411,51.4589],[-0.7245,51.4561],[-0.7233,51.4577],[-0.721,51.4593],[-0.7197,51.4607],[-0.7144,51.4671],[-0.7105,51.4664],[-0.7102,51.4675],[-0.7057,51.4677],[-0.7001,51.4676],[-0.6909,51.4669],[-0.6889,51.467],[-0.6848,51.4646],[-0.6821,51.4634],[-0.6798,51.463],[-0.676,51.4604],[-0.6728,51.4578],[-0.6687,51.4598],[-0.665,51.4625],[-0.6627,51.4625],[-0.661,51.4619],[-0.6568,51.4615],[-0.6585,51.452],[-0.6582,51.4493],[-0.662,51.4443],[-0.6539,51.4414],[-0.6508,51.4418],[-0.6423,51.441],[-0.6328,51.4421],[-0.6306,51.4422],[-0.6329,51.4367],[-0.6372,51.428],[-0.6338,51.4251],[-0.633,51.4242],[-0.6313,51.423],[-0.6321,51.4189],[-0.6313,51.4168],[-0.6318,51.4144],[-0.635,51.4143],[-0.6383,51.4147],[-0.6405,51.4158],[-0.641,51.4169],[-0.6433,51.4189],[-0.6458,51.4198],[-0.6498,51.4215],[-0.6539,51.424],[-0.6565,51.4238],[-0.6585,51.4241],[-0.6638,51.4264],[-0.6663,51.4292],[-0.668,51.4307],[-0.6725,51.4313],[-0.6763,51.4316],[-0.679,51.43],[-0.6788,51.4285],[-0.6804,51.4256],[-0.6851,51.4214],[-0.6901,51.4189],[-0.6937,51.415],[-0.6962,51.4129],[-0.6966,51.4109],[-0.6928,51.4074],[-0.6872,51.4035],[-0.6851,51.401],[-0.6795,51.3931],[-0.6732,51.3887],[-0.6714,51.3858],[-0.6677,51.3846]]]}</v>
      </c>
      <c r="B44" s="67" t="str">
        <f ca="1">OFFSET(Polygon!B$1,MATCH($D44,Polygon!$C:$C,0)-1,0)</f>
        <v>E06000036</v>
      </c>
      <c r="C44" t="s">
        <v>144</v>
      </c>
      <c r="D44" t="s">
        <v>9</v>
      </c>
      <c r="E44" s="27">
        <v>121676</v>
      </c>
      <c r="F44" s="23">
        <v>2</v>
      </c>
      <c r="G44" s="23">
        <v>2</v>
      </c>
      <c r="H44" s="23">
        <v>2</v>
      </c>
      <c r="I44" s="23">
        <v>4</v>
      </c>
      <c r="J44" s="23">
        <v>4</v>
      </c>
      <c r="K44" s="23">
        <v>3</v>
      </c>
      <c r="L44" s="23">
        <v>5</v>
      </c>
      <c r="M44" s="23">
        <v>4</v>
      </c>
      <c r="N44" s="23">
        <v>3</v>
      </c>
      <c r="O44" s="23">
        <v>3</v>
      </c>
      <c r="P44" s="23">
        <v>3</v>
      </c>
      <c r="Q44" s="23">
        <v>3</v>
      </c>
      <c r="R44" s="23">
        <v>3</v>
      </c>
      <c r="S44" s="23">
        <v>3</v>
      </c>
      <c r="T44" s="23">
        <v>3</v>
      </c>
      <c r="U44" s="23">
        <v>3</v>
      </c>
      <c r="V44" s="23">
        <v>3</v>
      </c>
      <c r="W44" s="23">
        <v>3</v>
      </c>
      <c r="X44" s="23">
        <v>16</v>
      </c>
      <c r="Y44" s="23">
        <v>17</v>
      </c>
      <c r="Z44" s="23">
        <v>19</v>
      </c>
      <c r="AA44" s="23">
        <v>21</v>
      </c>
      <c r="AB44" s="23">
        <v>21</v>
      </c>
      <c r="AC44" s="23">
        <v>35</v>
      </c>
      <c r="AD44" s="23">
        <v>36</v>
      </c>
      <c r="AE44" s="23">
        <v>36</v>
      </c>
      <c r="AF44" s="23">
        <v>45</v>
      </c>
      <c r="AG44" s="23">
        <v>57</v>
      </c>
      <c r="AH44" s="23">
        <v>69</v>
      </c>
      <c r="AI44" s="23">
        <v>79</v>
      </c>
      <c r="AJ44" s="23">
        <v>79</v>
      </c>
      <c r="AK44" s="23">
        <v>90</v>
      </c>
      <c r="AL44" s="23">
        <v>90</v>
      </c>
      <c r="AM44" s="23">
        <v>103</v>
      </c>
      <c r="AN44" s="23">
        <v>103</v>
      </c>
      <c r="AO44" s="23">
        <v>104</v>
      </c>
      <c r="AP44" s="23">
        <v>107</v>
      </c>
      <c r="AQ44" s="23">
        <v>134</v>
      </c>
      <c r="AR44" s="23">
        <v>139</v>
      </c>
      <c r="AS44" s="23">
        <v>143</v>
      </c>
      <c r="AT44" s="23">
        <v>145</v>
      </c>
      <c r="AU44" s="23">
        <v>155</v>
      </c>
      <c r="AV44" s="23">
        <v>156</v>
      </c>
      <c r="AW44" s="23">
        <v>172</v>
      </c>
      <c r="AX44" s="23">
        <v>174</v>
      </c>
      <c r="AY44" s="23">
        <v>174</v>
      </c>
      <c r="AZ44" s="23">
        <v>183</v>
      </c>
      <c r="BA44" s="23">
        <v>185</v>
      </c>
      <c r="BB44" s="23">
        <v>191</v>
      </c>
      <c r="BC44" s="23">
        <v>200</v>
      </c>
      <c r="BD44" s="23">
        <v>201</v>
      </c>
      <c r="BE44" s="23">
        <v>205</v>
      </c>
      <c r="BF44" s="23">
        <v>209</v>
      </c>
      <c r="BG44" s="23">
        <v>212</v>
      </c>
      <c r="BH44" s="23">
        <v>214</v>
      </c>
      <c r="BI44" s="23">
        <v>217</v>
      </c>
      <c r="BJ44" s="23">
        <v>218</v>
      </c>
      <c r="BK44" s="23">
        <v>222</v>
      </c>
      <c r="BL44" s="23">
        <v>225</v>
      </c>
      <c r="BM44" s="23">
        <v>226</v>
      </c>
      <c r="BN44" s="23">
        <v>228</v>
      </c>
      <c r="BO44" s="23">
        <v>228</v>
      </c>
      <c r="BP44" s="23">
        <v>230</v>
      </c>
      <c r="BQ44" s="23">
        <v>231</v>
      </c>
      <c r="BR44" s="23">
        <v>234</v>
      </c>
      <c r="BS44" s="23">
        <v>234</v>
      </c>
      <c r="BT44" s="23">
        <v>235</v>
      </c>
      <c r="BU44" s="23">
        <v>235</v>
      </c>
      <c r="BV44" s="23">
        <v>235</v>
      </c>
      <c r="BW44" s="23">
        <v>235</v>
      </c>
      <c r="BX44" s="23">
        <v>236</v>
      </c>
      <c r="BY44" s="23">
        <v>237</v>
      </c>
      <c r="BZ44" s="23">
        <v>240</v>
      </c>
      <c r="CA44" s="23">
        <v>240</v>
      </c>
      <c r="CB44" s="23">
        <v>242</v>
      </c>
      <c r="CC44" s="23">
        <v>249</v>
      </c>
      <c r="CD44" s="23">
        <v>253</v>
      </c>
      <c r="CE44" s="23">
        <v>253</v>
      </c>
      <c r="CF44" s="23">
        <v>253</v>
      </c>
      <c r="CG44" s="23">
        <v>253</v>
      </c>
      <c r="CH44" s="23">
        <v>255</v>
      </c>
      <c r="CI44" s="23">
        <v>255</v>
      </c>
      <c r="CJ44" s="23">
        <v>256</v>
      </c>
      <c r="CK44" s="23">
        <v>256</v>
      </c>
      <c r="CL44" s="23">
        <v>256</v>
      </c>
      <c r="CM44" s="23">
        <v>257</v>
      </c>
      <c r="CN44" s="23">
        <v>258</v>
      </c>
      <c r="CO44" s="23">
        <v>258</v>
      </c>
      <c r="CP44" s="23">
        <v>258</v>
      </c>
      <c r="CQ44" s="23">
        <v>258</v>
      </c>
      <c r="CR44" s="23">
        <v>258</v>
      </c>
      <c r="CS44" s="23">
        <v>258</v>
      </c>
      <c r="CT44" s="23">
        <v>259</v>
      </c>
      <c r="CU44" s="23">
        <v>260</v>
      </c>
      <c r="CV44" s="23">
        <v>260</v>
      </c>
      <c r="CW44" s="23">
        <v>260</v>
      </c>
      <c r="CX44" s="23">
        <v>261</v>
      </c>
      <c r="CY44" s="23">
        <v>263</v>
      </c>
      <c r="CZ44" s="23">
        <v>263</v>
      </c>
      <c r="DA44" s="23">
        <v>263</v>
      </c>
      <c r="DB44" s="23">
        <v>263</v>
      </c>
      <c r="DC44" s="23">
        <v>263</v>
      </c>
      <c r="DD44" s="23">
        <v>264</v>
      </c>
      <c r="DE44" s="23">
        <v>264</v>
      </c>
      <c r="DF44" s="23">
        <v>264</v>
      </c>
      <c r="DG44" s="23">
        <v>264</v>
      </c>
      <c r="DJ44" s="181">
        <f t="shared" ca="1" si="14"/>
        <v>0</v>
      </c>
      <c r="DK44" s="25">
        <f t="shared" ca="1" si="15"/>
        <v>0</v>
      </c>
      <c r="DL44" s="325">
        <f t="shared" ca="1" si="8"/>
        <v>0</v>
      </c>
      <c r="DM44" s="329">
        <f t="shared" ca="1" si="16"/>
        <v>1</v>
      </c>
      <c r="DN44" s="25">
        <f t="shared" ca="1" si="17"/>
        <v>3.8022813688212928E-3</v>
      </c>
      <c r="DO44" s="325">
        <f t="shared" ca="1" si="9"/>
        <v>0.82185476182648998</v>
      </c>
      <c r="DP44" s="332">
        <f t="shared" ca="1" si="18"/>
        <v>216.96965712219335</v>
      </c>
      <c r="DR44">
        <f t="shared" si="12"/>
        <v>264</v>
      </c>
      <c r="DS44" s="419">
        <f t="shared" si="13"/>
        <v>217</v>
      </c>
      <c r="DT44" s="131">
        <f t="shared" ca="1" si="10"/>
        <v>0</v>
      </c>
      <c r="DV44" s="164" t="s">
        <v>39</v>
      </c>
      <c r="DW44" s="4">
        <v>3405</v>
      </c>
      <c r="DX44" s="4">
        <v>230.4</v>
      </c>
      <c r="DY44" s="67">
        <f t="shared" si="19"/>
        <v>70</v>
      </c>
      <c r="EA44">
        <f>SUMIF('L4-LTLA'!$D:$D,$D44,'L4-LTLA'!$G:$G)</f>
        <v>121676</v>
      </c>
      <c r="EB44" s="27">
        <v>121676</v>
      </c>
      <c r="EC44" s="4">
        <f t="shared" si="11"/>
        <v>0</v>
      </c>
    </row>
    <row r="45" spans="1:133" x14ac:dyDescent="0.25">
      <c r="A45" s="67" t="str">
        <f ca="1">OFFSET(Polygon!A$1,MATCH($D45,Polygon!$C:$C,0)-1,0)</f>
        <v>{"type":"Polygon","coordinates":[[[-0.8428,51.5448],[-0.8428,51.5429],[-0.8441,51.5395],[-0.8459,51.5368],[-0.846,51.5346],[-0.8469,51.533],[-0.8496,51.5318],[-0.8505,51.5307],[-0.8524,51.5293],[-0.8539,51.5261],[-0.8501,51.5245],[-0.8474,51.5221],[-0.8453,51.5206],[-0.8402,51.5163],[-0.8393,51.5159],[-0.8378,51.5141],[-0.836,51.5127],[-0.834,51.5129],[-0.8283,51.5124],[-0.8242,51.5125],[-0.822,51.5106],[-0.8192,51.5092],[-0.8174,51.5073],[-0.8171,51.5028],[-0.8175,51.5012],[-0.8187,51.4989],[-0.8171,51.4964],[-0.8186,51.4958],[-0.8197,51.4958],[-0.82,51.4971],[-0.821,51.4972],[-0.8216,51.4956],[-0.8228,51.494],[-0.8253,51.492],[-0.8272,51.4895],[-0.8292,51.4878],[-0.8293,51.4865],[-0.828,51.4839],[-0.8264,51.4825],[-0.8267,51.4815],[-0.8262,51.4798],[-0.8251,51.4784],[-0.8242,51.4779],[-0.8237,51.4759],[-0.822,51.4741],[-0.8218,51.4726],[-0.8246,51.4701],[-0.825,51.4688],[-0.8252,51.4656],[-0.8303,51.4645],[-0.8338,51.4641],[-0.8293,51.4624],[-0.8283,51.4617],[-0.8267,51.4557],[-0.8261,51.4545],[-0.8181,51.4432],[-0.8132,51.4425],[-0.8085,51.4425],[-0.806,51.4414],[-0.8,51.4412],[-0.7996,51.439],[-0.7983,51.4364],[-0.7981,51.4355],[-0.7985,51.4341],[-0.7985,51.4301],[-0.7979,51.4288],[-0.7981,51.4253],[-0.798,51.4237],[-0.7987,51.4214],[-0.7985,51.4186],[-0.7976,51.4169],[-0.797,51.415],[-0.7958,51.4132],[-0.7936,51.4118],[-0.7929,51.4108],[-0.7925,51.4088],[-0.7939,51.4085],[-0.7981,51.4092],[-0.802,51.4091],[-0.8014,51.4049],[-0.799,51.4001],[-0.7981,51.3975],[-0.7978,51.3957],[-0.796,51.3929],[-0.7917,51.3804],[-0.7889,51.3718],[-0.8092,51.371],[-0.8136,51.3703],[-0.8145,51.3695],[-0.827,51.364],[-0.8281,51.363],[-0.8291,51.361],[-0.8325,51.3578],[-0.8342,51.3554],[-0.8346,51.3543],[-0.8374,51.3529],[-0.8413,51.3527],[-0.8416,51.3522],[-0.8446,51.3522],[-0.8459,51.3527],[-0.8475,51.3524],[-0.8502,51.3532],[-0.8512,51.354],[-0.8533,51.3542],[-0.8543,51.3539],[-0.8575,51.3538],[-0.8601,51.3541],[-0.8649,51.3543],[-0.866,51.3539],[-0.8682,51.3547],[-0.8717,51.3527],[-0.8733,51.3523],[-0.8779,51.3526],[-0.8792,51.3532],[-0.8792,51.3538],[-0.8817,51.3538],[-0.8829,51.3555],[-0.8845,51.3555],[-0.8853,51.3547],[-0.8882,51.3563],[-0.8897,51.3569],[-0.8926,51.3563],[-0.8954,51.3572],[-0.8972,51.3573],[-0.8975,51.3579],[-0.8998,51.359],[-0.9015,51.359],[-0.9037,51.3581],[-0.9071,51.3597],[-0.9111,51.361],[-0.9145,51.3609],[-0.9159,51.3611],[-0.9178,51.3622],[-0.9184,51.3632],[-0.9176,51.3636],[-0.9183,51.3649],[-0.9237,51.366],[-0.9251,51.3659],[-0.9262,51.3653],[-0.9284,51.3653],[-0.9307,51.3645],[-0.9329,51.3647],[-0.9367,51.366],[-0.9371,51.3639],[-0.9392,51.3632],[-0.9414,51.3639],[-0.9467,51.3632],[-0.9527,51.3626],[-0.967,51.3607],[-0.971,51.3603],[-0.9725,51.3599],[-0.9755,51.3602],[-0.9774,51.3606],[-0.9813,51.36],[-0.9841,51.3597],[-0.9868,51.3599],[-0.9879,51.3607],[-0.9855,51.3619],[-0.9861,51.3628],[-0.9865,51.3639],[-0.988,51.3644],[-0.9899,51.3639],[-0.9915,51.3652],[-0.9917,51.3668],[-0.9905,51.3679],[-0.9905,51.3697],[-0.9886,51.3701],[-0.9876,51.3711],[-0.9854,51.3707],[-0.9838,51.3719],[-0.9836,51.3733],[-0.9817,51.3757],[-0.9843,51.3767],[-0.9837,51.3772],[-0.9871,51.3798],[-0.9903,51.3815],[-0.9927,51.384],[-0.9968,51.386],[-0.9999,51.3883],[-1.0026,51.3897],[-1.0072,51.3915],[-1.0119,51.3929],[-1.0106,51.3955],[-1.0098,51.3967],[-1.0091,51.3988],[-1.0042,51.4036],[-1.0035,51.4051],[-1.0039,51.4063],[-1.0035,51.4079],[-1.0011,51.4093],[-1.0008,51.4102],[-0.9992,51.4122],[-0.9998,51.4127],[-1.0002,51.4143],[-1.0014,51.4143],[-1.0003,51.4158],[-0.9979,51.417],[-0.9983,51.4175],[-0.998,51.4195],[-1,51.4201],[-0.9992,51.4219],[-1.0003,51.4224],[-0.9996,51.4249],[-1.0028,51.4261],[-1.0012,51.4264],[-1.0013,51.4257],[-0.9994,51.4248],[-0.9984,51.424],[-0.9966,51.4217],[-0.9963,51.4196],[-0.9932,51.4195],[-0.9915,51.4205],[-0.9878,51.4208],[-0.9848,51.422],[-0.9845,51.4213],[-0.9814,51.4206],[-0.9834,51.4189],[-0.981,51.4172],[-0.9798,51.4146],[-0.9799,51.413],[-0.9794,51.4125],[-0.9737,51.4125],[-0.9737,51.4098],[-0.9705,51.4103],[-0.9621,51.4123],[-0.9621,51.4139],[-0.9599,51.4143],[-0.9603,51.4151],[-0.9569,51.4195],[-0.9558,51.4205],[-0.9512,51.4232],[-0.9492,51.4238],[-0.9462,51.4271],[-0.9434,51.4293],[-0.944,51.4301],[-0.9436,51.4364],[-0.9437,51.4384],[-0.9463,51.4381],[-0.9464,51.4392],[-0.9482,51.4393],[-0.9479,51.4411],[-0.9466,51.441],[-0.9463,51.4423],[-0.9446,51.4429],[-0.9446,51.4464],[-0.9418,51.446],[-0.9374,51.4444],[-0.9348,51.443],[-0.9339,51.4419],[-0.9321,51.4411],[-0.9307,51.4422],[-0.9285,51.4452],[-0.9316,51.4477],[-0.9333,51.4501],[-0.9353,51.4522],[-0.9389,51.4546],[-0.9424,51.4561],[-0.9451,51.4569],[-0.9501,51.4577],[-0.9492,51.4595],[-0.946,51.4595],[-0.9424,51.4606],[-0.938,51.4627],[-0.9356,51.4643],[-0.9324,51.466],[-0.9313,51.4673],[-0.9298,51.4678],[-0.9248,51.4671],[-0.9233,51.4673],[-0.9217,51.468],[-0.9205,51.4713],[-0.9193,51.4727],[-0.917,51.4743],[-0.9145,51.4749],[-0.9132,51.476],[-0.9103,51.4771],[-0.9106,51.4796],[-0.9102,51.4822],[-0.9082,51.484],[-0.9053,51.4851],[-0.9024,51.4853],[-0.9009,51.4857],[-0.8977,51.4873],[-0.8982,51.4885],[-0.8967,51.4899],[-0.8965,51.4916],[-0.8938,51.4922],[-0.8935,51.4928],[-0.8953,51.494],[-0.8938,51.495],[-0.894,51.4965],[-0.8908,51.4983],[-0.8872,51.5],[-0.8859,51.5001],[-0.8824,51.5014],[-0.8797,51.5019],[-0.8745,51.5021],[-0.8718,51.5024],[-0.8707,51.503],[-0.8701,51.5045],[-0.871,51.5056],[-0.871,51.5067],[-0.872,51.5079],[-0.8743,51.5092],[-0.8763,51.5098],[-0.8801,51.5115],[-0.8809,51.5136],[-0.8803,51.5152],[-0.8801,51.517],[-0.8786,51.5181],[-0.8783,51.5231],[-0.8788,51.5237],[-0.886,51.5286],[-0.888,51.5301],[-0.8924,51.5326],[-0.8954,51.5336],[-0.899,51.5356],[-0.9003,51.5369],[-0.9004,51.5389],[-0.9001,51.5405],[-0.8988,51.5425],[-0.8969,51.5449],[-0.8959,51.5465],[-0.8937,51.5493],[-0.8921,51.5521],[-0.8904,51.5549],[-0.889,51.5577],[-0.8874,51.5595],[-0.8861,51.5603],[-0.8835,51.5614],[-0.8813,51.562],[-0.877,51.562],[-0.8744,51.5612],[-0.8728,51.5603],[-0.8716,51.5581],[-0.8705,51.5573],[-0.8678,51.5561],[-0.8649,51.553],[-0.8638,51.551],[-0.8637,51.5499],[-0.8617,51.5487],[-0.8597,51.5484],[-0.8575,51.5488],[-0.854,51.548],[-0.851,51.5466],[-0.8471,51.5452],[-0.8428,51.5448]]]}</v>
      </c>
      <c r="B45" s="67" t="str">
        <f ca="1">OFFSET(Polygon!B$1,MATCH($D45,Polygon!$C:$C,0)-1,0)</f>
        <v>E06000041</v>
      </c>
      <c r="C45" t="s">
        <v>144</v>
      </c>
      <c r="D45" t="s">
        <v>126</v>
      </c>
      <c r="E45" s="27">
        <v>167979</v>
      </c>
      <c r="F45" s="23">
        <v>3</v>
      </c>
      <c r="G45" s="23">
        <v>3</v>
      </c>
      <c r="H45" s="23">
        <v>3</v>
      </c>
      <c r="I45" s="23">
        <v>3</v>
      </c>
      <c r="J45" s="23">
        <v>4</v>
      </c>
      <c r="K45" s="23">
        <v>6</v>
      </c>
      <c r="L45" s="23">
        <v>5</v>
      </c>
      <c r="M45" s="23">
        <v>6</v>
      </c>
      <c r="N45" s="23">
        <v>8</v>
      </c>
      <c r="O45" s="23">
        <v>10</v>
      </c>
      <c r="P45" s="23">
        <v>9</v>
      </c>
      <c r="Q45" s="23">
        <v>12</v>
      </c>
      <c r="R45" s="23">
        <v>13</v>
      </c>
      <c r="S45" s="23">
        <v>13</v>
      </c>
      <c r="T45" s="23">
        <v>13</v>
      </c>
      <c r="U45" s="23">
        <v>13</v>
      </c>
      <c r="V45" s="23">
        <v>13</v>
      </c>
      <c r="W45" s="23">
        <v>13</v>
      </c>
      <c r="X45" s="23">
        <v>22</v>
      </c>
      <c r="Y45" s="23">
        <v>23</v>
      </c>
      <c r="Z45" s="23">
        <v>23</v>
      </c>
      <c r="AA45" s="23">
        <v>23</v>
      </c>
      <c r="AB45" s="23">
        <v>24</v>
      </c>
      <c r="AC45" s="23">
        <v>67</v>
      </c>
      <c r="AD45" s="23">
        <v>67</v>
      </c>
      <c r="AE45" s="23">
        <v>69</v>
      </c>
      <c r="AF45" s="23">
        <v>83</v>
      </c>
      <c r="AG45" s="23">
        <v>101</v>
      </c>
      <c r="AH45" s="23">
        <v>114</v>
      </c>
      <c r="AI45" s="23">
        <v>129</v>
      </c>
      <c r="AJ45" s="23">
        <v>129</v>
      </c>
      <c r="AK45" s="23">
        <v>142</v>
      </c>
      <c r="AL45" s="23">
        <v>142</v>
      </c>
      <c r="AM45" s="23">
        <v>156</v>
      </c>
      <c r="AN45" s="23">
        <v>156</v>
      </c>
      <c r="AO45" s="23">
        <v>157</v>
      </c>
      <c r="AP45" s="23">
        <v>155</v>
      </c>
      <c r="AQ45" s="23">
        <v>193</v>
      </c>
      <c r="AR45" s="23">
        <v>201</v>
      </c>
      <c r="AS45" s="23">
        <v>210</v>
      </c>
      <c r="AT45" s="23">
        <v>210</v>
      </c>
      <c r="AU45" s="23">
        <v>231</v>
      </c>
      <c r="AV45" s="23">
        <v>232</v>
      </c>
      <c r="AW45" s="23">
        <v>275</v>
      </c>
      <c r="AX45" s="23">
        <v>283</v>
      </c>
      <c r="AY45" s="23">
        <v>285</v>
      </c>
      <c r="AZ45" s="23">
        <v>311</v>
      </c>
      <c r="BA45" s="23">
        <v>325</v>
      </c>
      <c r="BB45" s="23">
        <v>339</v>
      </c>
      <c r="BC45" s="23">
        <v>347</v>
      </c>
      <c r="BD45" s="23">
        <v>357</v>
      </c>
      <c r="BE45" s="23">
        <v>362</v>
      </c>
      <c r="BF45" s="23">
        <v>362</v>
      </c>
      <c r="BG45" s="23">
        <v>366</v>
      </c>
      <c r="BH45" s="23">
        <v>370</v>
      </c>
      <c r="BI45" s="23">
        <v>377</v>
      </c>
      <c r="BJ45" s="23">
        <v>386</v>
      </c>
      <c r="BK45" s="23">
        <v>397</v>
      </c>
      <c r="BL45" s="23">
        <v>401</v>
      </c>
      <c r="BM45" s="23">
        <v>400</v>
      </c>
      <c r="BN45" s="23">
        <v>406</v>
      </c>
      <c r="BO45" s="23">
        <v>407</v>
      </c>
      <c r="BP45" s="23">
        <v>412</v>
      </c>
      <c r="BQ45" s="23">
        <v>417</v>
      </c>
      <c r="BR45" s="23">
        <v>418</v>
      </c>
      <c r="BS45" s="23">
        <v>419</v>
      </c>
      <c r="BT45" s="23">
        <v>421</v>
      </c>
      <c r="BU45" s="23">
        <v>424</v>
      </c>
      <c r="BV45" s="23">
        <v>425</v>
      </c>
      <c r="BW45" s="23">
        <v>429</v>
      </c>
      <c r="BX45" s="23">
        <v>431</v>
      </c>
      <c r="BY45" s="23">
        <v>432</v>
      </c>
      <c r="BZ45" s="23">
        <v>435</v>
      </c>
      <c r="CA45" s="23">
        <v>438</v>
      </c>
      <c r="CB45" s="23">
        <v>440</v>
      </c>
      <c r="CC45" s="23">
        <v>442</v>
      </c>
      <c r="CD45" s="23">
        <v>442</v>
      </c>
      <c r="CE45" s="23">
        <v>442</v>
      </c>
      <c r="CF45" s="23">
        <v>442</v>
      </c>
      <c r="CG45" s="23">
        <v>443</v>
      </c>
      <c r="CH45" s="23">
        <v>443</v>
      </c>
      <c r="CI45" s="23">
        <v>444</v>
      </c>
      <c r="CJ45" s="23">
        <v>445</v>
      </c>
      <c r="CK45" s="23">
        <v>446</v>
      </c>
      <c r="CL45" s="23">
        <v>446</v>
      </c>
      <c r="CM45" s="23">
        <v>447</v>
      </c>
      <c r="CN45" s="23">
        <v>448</v>
      </c>
      <c r="CO45" s="23">
        <v>449</v>
      </c>
      <c r="CP45" s="23">
        <v>450</v>
      </c>
      <c r="CQ45" s="23">
        <v>450</v>
      </c>
      <c r="CR45" s="23">
        <v>452</v>
      </c>
      <c r="CS45" s="23">
        <v>452</v>
      </c>
      <c r="CT45" s="23">
        <v>452</v>
      </c>
      <c r="CU45" s="23">
        <v>453</v>
      </c>
      <c r="CV45" s="23">
        <v>453</v>
      </c>
      <c r="CW45" s="23">
        <v>453</v>
      </c>
      <c r="CX45" s="23">
        <v>458</v>
      </c>
      <c r="CY45" s="23">
        <v>458</v>
      </c>
      <c r="CZ45" s="23">
        <v>458</v>
      </c>
      <c r="DA45" s="23">
        <v>458</v>
      </c>
      <c r="DB45" s="23">
        <v>458</v>
      </c>
      <c r="DC45" s="23">
        <v>458</v>
      </c>
      <c r="DD45" s="23">
        <v>458</v>
      </c>
      <c r="DE45" s="23">
        <v>458</v>
      </c>
      <c r="DF45" s="23">
        <v>458</v>
      </c>
      <c r="DG45" s="23">
        <v>458</v>
      </c>
      <c r="DJ45" s="181">
        <f t="shared" ca="1" si="14"/>
        <v>0</v>
      </c>
      <c r="DK45" s="25">
        <f t="shared" ca="1" si="15"/>
        <v>0</v>
      </c>
      <c r="DL45" s="325">
        <f t="shared" ca="1" si="8"/>
        <v>0</v>
      </c>
      <c r="DM45" s="329">
        <f t="shared" ca="1" si="16"/>
        <v>0</v>
      </c>
      <c r="DN45" s="25">
        <f t="shared" ca="1" si="17"/>
        <v>0</v>
      </c>
      <c r="DO45" s="325">
        <f t="shared" ca="1" si="9"/>
        <v>0</v>
      </c>
      <c r="DP45" s="332">
        <f t="shared" ca="1" si="18"/>
        <v>272.65312926020516</v>
      </c>
      <c r="DR45">
        <f t="shared" si="12"/>
        <v>458</v>
      </c>
      <c r="DS45" s="419">
        <f t="shared" si="13"/>
        <v>272.7</v>
      </c>
      <c r="DT45" s="131">
        <f t="shared" ca="1" si="10"/>
        <v>0</v>
      </c>
      <c r="DV45" s="164" t="s">
        <v>40</v>
      </c>
      <c r="DW45" s="4">
        <v>1014</v>
      </c>
      <c r="DX45" s="385">
        <v>500.7</v>
      </c>
      <c r="DY45" s="67">
        <f t="shared" si="19"/>
        <v>106</v>
      </c>
      <c r="EA45">
        <f>SUMIF('L4-LTLA'!$D:$D,$D45,'L4-LTLA'!$G:$G)</f>
        <v>167979</v>
      </c>
      <c r="EB45" s="27">
        <v>167979</v>
      </c>
      <c r="EC45" s="4">
        <f t="shared" si="11"/>
        <v>0</v>
      </c>
    </row>
    <row r="46" spans="1:133" x14ac:dyDescent="0.25">
      <c r="A46" s="67" t="str">
        <f ca="1">OFFSET(Polygon!A$1,MATCH($D46,Polygon!$C:$C,0)-1,0)</f>
        <v>{"type":"Polygon","coordinates":[[[-0.9492,51.4595],[-0.9501,51.4577],[-0.9451,51.4569],[-0.9424,51.4561],[-0.9389,51.4546],[-0.9353,51.4522],[-0.9333,51.4501],[-0.9316,51.4477],[-0.9285,51.4452],[-0.9307,51.4422],[-0.9321,51.4411],[-0.9339,51.4419],[-0.9348,51.443],[-0.9374,51.4444],[-0.9418,51.446],[-0.9446,51.4464],[-0.9446,51.4429],[-0.9463,51.4423],[-0.9466,51.441],[-0.9479,51.4411],[-0.9482,51.4393],[-0.9464,51.4392],[-0.9463,51.4381],[-0.9437,51.4384],[-0.9436,51.4364],[-0.944,51.4301],[-0.9434,51.4293],[-0.9462,51.4271],[-0.9492,51.4238],[-0.9512,51.4232],[-0.9558,51.4205],[-0.9569,51.4195],[-0.9603,51.4151],[-0.9599,51.4143],[-0.9621,51.4139],[-0.9621,51.4123],[-0.9705,51.4103],[-0.9737,51.4098],[-0.9737,51.4125],[-0.9794,51.4125],[-0.9799,51.413],[-0.9798,51.4146],[-0.981,51.4172],[-0.9834,51.4189],[-0.9814,51.4206],[-0.9845,51.4213],[-0.9848,51.422],[-0.9878,51.4208],[-0.9915,51.4205],[-0.9932,51.4195],[-0.9963,51.4196],[-0.9966,51.4217],[-0.9984,51.424],[-0.9994,51.4248],[-1.0013,51.4257],[-1.0012,51.4264],[-1.0006,51.4296],[-1.0018,51.4313],[-1.0038,51.4326],[-1.0037,51.4339],[-1.0077,51.4338],[-1.0092,51.4345],[-1.0115,51.4343],[-1.0129,51.4345],[-1.0134,51.4354],[-1.0158,51.4353],[-1.0196,51.4358],[-1.022,51.4359],[-1.0217,51.4373],[-1.0219,51.4408],[-1.0225,51.4416],[-1.0235,51.4443],[-1.0266,51.444],[-1.026,51.445],[-1.0267,51.4459],[-1.0296,51.447],[-1.0304,51.4479],[-1.0304,51.4497],[-1.034,51.4527],[-1.0381,51.4528],[-1.0397,51.4524],[-1.0468,51.4502],[-1.0492,51.4514],[-1.0492,51.4537],[-1.048,51.4538],[-1.0471,51.4548],[-1.0479,51.4553],[-1.0467,51.4562],[-1.053,51.4604],[-1.0498,51.4621],[-1.0485,51.4624],[-1.0479,51.4646],[-1.0455,51.4651],[-1.0447,51.465],[-1.0425,51.4689],[-1.0427,51.4694],[-1.0391,51.4715],[-1.0385,51.4723],[-1.0367,51.4734],[-1.0359,51.4744],[-1.0366,51.4752],[-1.0324,51.4731],[-1.0307,51.4726],[-1.0266,51.4707],[-1.0209,51.4676],[-1.0182,51.4666],[-1.014,51.4663],[-1.0112,51.4672],[-1.0072,51.468],[-1.0076,51.4688],[-1.0078,51.4714],[-1.006,51.4726],[-1.0068,51.4734],[-1.0038,51.4733],[-1.0033,51.4744],[-1.0013,51.4745],[-0.9998,51.4753],[-0.9982,51.4775],[-0.9987,51.4803],[-1.0006,51.4808],[-1,51.4815],[-0.9981,51.4817],[-0.9979,51.4824],[-0.9984,51.4843],[-0.9971,51.4844],[-0.9939,51.4852],[-0.9934,51.4863],[-0.9913,51.4852],[-0.9889,51.4857],[-0.987,51.4857],[-0.9841,51.485],[-0.9825,51.485],[-0.9799,51.4857],[-0.9786,51.4856],[-0.9789,51.487],[-0.9776,51.4883],[-0.9759,51.4882],[-0.9743,51.4867],[-0.9718,51.4876],[-0.9709,51.4882],[-0.9692,51.4902],[-0.9646,51.4915],[-0.9651,51.4921],[-0.9623,51.4931],[-0.9575,51.4931],[-0.9555,51.4914],[-0.9557,51.4908],[-0.9524,51.4876],[-0.9498,51.4865],[-0.9492,51.487],[-0.947,51.4861],[-0.9481,51.4852],[-0.9445,51.482],[-0.9453,51.4814],[-0.9449,51.4792],[-0.9412,51.475],[-0.9454,51.4738],[-0.9473,51.4729],[-0.9465,51.4715],[-0.9492,51.4701],[-0.9472,51.4667],[-0.9493,51.4661],[-0.9495,51.4649],[-0.9516,51.4657],[-0.9552,51.4653],[-0.9544,51.4645],[-0.9546,51.4622],[-0.9552,51.4614],[-0.9542,51.4608],[-0.9492,51.4595]]]}</v>
      </c>
      <c r="B46" s="67" t="str">
        <f ca="1">OFFSET(Polygon!B$1,MATCH($D46,Polygon!$C:$C,0)-1,0)</f>
        <v>E06000038</v>
      </c>
      <c r="C46" s="29" t="s">
        <v>144</v>
      </c>
      <c r="D46" s="29" t="s">
        <v>86</v>
      </c>
      <c r="E46" s="42">
        <v>163203</v>
      </c>
      <c r="F46" s="30">
        <v>0</v>
      </c>
      <c r="G46" s="30">
        <v>0</v>
      </c>
      <c r="H46" s="30">
        <v>0</v>
      </c>
      <c r="I46" s="30">
        <v>2</v>
      </c>
      <c r="J46" s="30">
        <v>3</v>
      </c>
      <c r="K46" s="30">
        <v>3</v>
      </c>
      <c r="L46" s="30">
        <v>3</v>
      </c>
      <c r="M46" s="30">
        <v>3</v>
      </c>
      <c r="N46" s="30">
        <v>3</v>
      </c>
      <c r="O46" s="30">
        <v>5</v>
      </c>
      <c r="P46" s="30">
        <v>7</v>
      </c>
      <c r="Q46" s="30">
        <v>7</v>
      </c>
      <c r="R46" s="30">
        <v>7</v>
      </c>
      <c r="S46" s="30">
        <v>8</v>
      </c>
      <c r="T46" s="30">
        <v>8</v>
      </c>
      <c r="U46" s="30">
        <v>8</v>
      </c>
      <c r="V46" s="30">
        <v>9</v>
      </c>
      <c r="W46" s="30">
        <v>10</v>
      </c>
      <c r="X46" s="30">
        <v>25</v>
      </c>
      <c r="Y46" s="30">
        <v>27</v>
      </c>
      <c r="Z46" s="30">
        <v>27</v>
      </c>
      <c r="AA46" s="30">
        <v>28</v>
      </c>
      <c r="AB46" s="30">
        <v>29</v>
      </c>
      <c r="AC46" s="30">
        <v>66</v>
      </c>
      <c r="AD46" s="30">
        <v>67</v>
      </c>
      <c r="AE46" s="30">
        <v>67</v>
      </c>
      <c r="AF46" s="30">
        <v>79</v>
      </c>
      <c r="AG46" s="30">
        <v>89</v>
      </c>
      <c r="AH46" s="30">
        <v>111</v>
      </c>
      <c r="AI46" s="30">
        <v>128</v>
      </c>
      <c r="AJ46" s="30">
        <v>129</v>
      </c>
      <c r="AK46" s="30">
        <v>141</v>
      </c>
      <c r="AL46" s="30">
        <v>141</v>
      </c>
      <c r="AM46" s="30">
        <v>159</v>
      </c>
      <c r="AN46" s="30">
        <v>159</v>
      </c>
      <c r="AO46" s="30">
        <v>161</v>
      </c>
      <c r="AP46" s="30">
        <v>163</v>
      </c>
      <c r="AQ46" s="30">
        <v>224</v>
      </c>
      <c r="AR46" s="30">
        <v>246</v>
      </c>
      <c r="AS46" s="30">
        <v>263</v>
      </c>
      <c r="AT46" s="30">
        <v>262</v>
      </c>
      <c r="AU46" s="30">
        <v>307</v>
      </c>
      <c r="AV46" s="30">
        <v>307</v>
      </c>
      <c r="AW46" s="30">
        <v>361</v>
      </c>
      <c r="AX46" s="30">
        <v>368</v>
      </c>
      <c r="AY46" s="30">
        <v>369</v>
      </c>
      <c r="AZ46" s="30">
        <v>402</v>
      </c>
      <c r="BA46" s="30">
        <v>410</v>
      </c>
      <c r="BB46" s="30">
        <v>426</v>
      </c>
      <c r="BC46" s="30">
        <v>437</v>
      </c>
      <c r="BD46" s="30">
        <v>448</v>
      </c>
      <c r="BE46" s="30">
        <v>454</v>
      </c>
      <c r="BF46" s="30">
        <v>460</v>
      </c>
      <c r="BG46" s="30">
        <v>474</v>
      </c>
      <c r="BH46" s="30">
        <v>480</v>
      </c>
      <c r="BI46" s="30">
        <v>496</v>
      </c>
      <c r="BJ46" s="30">
        <v>501</v>
      </c>
      <c r="BK46" s="30">
        <v>507</v>
      </c>
      <c r="BL46" s="30">
        <v>514</v>
      </c>
      <c r="BM46" s="30">
        <v>517</v>
      </c>
      <c r="BN46" s="30">
        <v>529</v>
      </c>
      <c r="BO46" s="30">
        <v>536</v>
      </c>
      <c r="BP46" s="30">
        <v>536</v>
      </c>
      <c r="BQ46" s="30">
        <v>541</v>
      </c>
      <c r="BR46" s="30">
        <v>543</v>
      </c>
      <c r="BS46" s="30">
        <v>545</v>
      </c>
      <c r="BT46" s="30">
        <v>547</v>
      </c>
      <c r="BU46" s="30">
        <v>551</v>
      </c>
      <c r="BV46" s="30">
        <v>552</v>
      </c>
      <c r="BW46" s="30">
        <v>558</v>
      </c>
      <c r="BX46" s="30">
        <v>564</v>
      </c>
      <c r="BY46" s="30">
        <v>568</v>
      </c>
      <c r="BZ46" s="30">
        <v>566</v>
      </c>
      <c r="CA46" s="30">
        <v>569</v>
      </c>
      <c r="CB46" s="30">
        <v>572</v>
      </c>
      <c r="CC46" s="30">
        <v>575</v>
      </c>
      <c r="CD46" s="30">
        <v>578</v>
      </c>
      <c r="CE46" s="30">
        <v>579</v>
      </c>
      <c r="CF46" s="30">
        <v>580</v>
      </c>
      <c r="CG46" s="30">
        <v>583</v>
      </c>
      <c r="CH46" s="30">
        <v>584</v>
      </c>
      <c r="CI46" s="30">
        <v>584</v>
      </c>
      <c r="CJ46" s="30">
        <v>585</v>
      </c>
      <c r="CK46" s="30">
        <v>586</v>
      </c>
      <c r="CL46" s="30">
        <v>586</v>
      </c>
      <c r="CM46" s="30">
        <v>585</v>
      </c>
      <c r="CN46" s="30">
        <v>587</v>
      </c>
      <c r="CO46" s="30">
        <v>587</v>
      </c>
      <c r="CP46" s="30">
        <v>588</v>
      </c>
      <c r="CQ46" s="30">
        <v>591</v>
      </c>
      <c r="CR46" s="30">
        <v>591</v>
      </c>
      <c r="CS46" s="30">
        <v>592</v>
      </c>
      <c r="CT46" s="30">
        <v>591</v>
      </c>
      <c r="CU46" s="30">
        <v>591</v>
      </c>
      <c r="CV46" s="30">
        <v>593</v>
      </c>
      <c r="CW46" s="30">
        <v>592</v>
      </c>
      <c r="CX46" s="30">
        <v>592</v>
      </c>
      <c r="CY46" s="30">
        <v>591</v>
      </c>
      <c r="CZ46" s="30">
        <v>592</v>
      </c>
      <c r="DA46" s="30">
        <v>593</v>
      </c>
      <c r="DB46" s="30">
        <v>593</v>
      </c>
      <c r="DC46" s="30">
        <v>594</v>
      </c>
      <c r="DD46" s="30">
        <v>595</v>
      </c>
      <c r="DE46" s="30">
        <v>595</v>
      </c>
      <c r="DF46" s="30">
        <v>595</v>
      </c>
      <c r="DG46" s="30">
        <v>595</v>
      </c>
      <c r="DJ46" s="181">
        <f t="shared" ca="1" si="14"/>
        <v>0</v>
      </c>
      <c r="DK46" s="25">
        <f t="shared" ca="1" si="15"/>
        <v>0</v>
      </c>
      <c r="DL46" s="325">
        <f t="shared" ca="1" si="8"/>
        <v>0</v>
      </c>
      <c r="DM46" s="329">
        <f t="shared" ca="1" si="16"/>
        <v>3</v>
      </c>
      <c r="DN46" s="25">
        <f t="shared" ca="1" si="17"/>
        <v>5.0675675675675678E-3</v>
      </c>
      <c r="DO46" s="325">
        <f t="shared" ca="1" si="9"/>
        <v>1.8382015036488299</v>
      </c>
      <c r="DP46" s="332">
        <f t="shared" ca="1" si="18"/>
        <v>364.57663155701795</v>
      </c>
      <c r="DR46">
        <f t="shared" si="12"/>
        <v>595</v>
      </c>
      <c r="DS46" s="419">
        <f t="shared" si="13"/>
        <v>364.6</v>
      </c>
      <c r="DT46" s="131">
        <f t="shared" ca="1" si="10"/>
        <v>0</v>
      </c>
      <c r="DV46" s="164" t="s">
        <v>41</v>
      </c>
      <c r="DW46" s="4">
        <v>1382</v>
      </c>
      <c r="DX46" s="4">
        <v>218.1</v>
      </c>
      <c r="DY46" s="67">
        <f t="shared" si="19"/>
        <v>52</v>
      </c>
      <c r="EA46">
        <f>SUMIF('L4-LTLA'!$D:$D,$D46,'L4-LTLA'!$G:$G)</f>
        <v>163203</v>
      </c>
      <c r="EB46" s="42">
        <v>163203</v>
      </c>
      <c r="EC46" s="4">
        <f t="shared" si="11"/>
        <v>0</v>
      </c>
    </row>
    <row r="47" spans="1:133" x14ac:dyDescent="0.25">
      <c r="A47" s="67" t="str">
        <f ca="1">OFFSET(Polygon!A$1,MATCH($D47,Polygon!$C:$C,0)-1,0)</f>
        <v>{"type":"Polygon","coordinates":[[[-0.135,50.8866],[-0.1356,50.8851],[-0.1359,50.8799],[-0.1353,50.8781],[-0.1299,50.8787],[-0.1267,50.8781],[-0.1242,50.878],[-0.1243,50.8762],[-0.1223,50.8761],[-0.1218,50.8734],[-0.1156,50.8743],[-0.1139,50.874],[-0.1117,50.8732],[-0.1053,50.8723],[-0.1035,50.8728],[-0.1045,50.8746],[-0.098,50.8765],[-0.0985,50.8775],[-0.0975,50.878],[-0.0948,50.8765],[-0.0938,50.8764],[-0.085,50.8731],[-0.0861,50.8714],[-0.0856,50.8702],[-0.0843,50.8686],[-0.0829,50.8675],[-0.0842,50.8669],[-0.0832,50.863],[-0.0817,50.8607],[-0.08,50.8609],[-0.0789,50.8538],[-0.0725,50.8483],[-0.0708,50.8458],[-0.0724,50.844],[-0.0735,50.8413],[-0.0642,50.8414],[-0.0604,50.842],[-0.0584,50.8429],[-0.0532,50.8444],[-0.0489,50.8444],[-0.0456,50.845],[-0.0435,50.8443],[-0.0433,50.8431],[-0.0369,50.8412],[-0.0363,50.8396],[-0.039,50.8379],[-0.0381,50.8364],[-0.0387,50.8342],[-0.0389,50.8294],[-0.0391,50.8286],[-0.0425,50.8243],[-0.0446,50.8236],[-0.0458,50.8235],[-0.0453,50.8219],[-0.0422,50.8215],[-0.0397,50.8215],[-0.0379,50.8209],[-0.0356,50.8197],[-0.0333,50.8188],[-0.031,50.8174],[-0.0303,50.8174],[-0.0264,50.818],[-0.0205,50.8218],[-0.0193,50.8197],[-0.0164,50.816],[-0.016,50.8149],[-0.0187,50.8139],[-0.0207,50.8129],[-0.0231,50.8112],[-0.0281,50.8084],[-0.0314,50.805],[-0.0344,50.8025],[-0.0371,50.8009],[-0.0382,50.7995],[-0.0383,50.7995],[-0.0385,50.7992],[-0.0418,50.8],[-0.0437,50.7999],[-0.0452,50.8006],[-0.0502,50.8015],[-0.0543,50.8014],[-0.0565,50.8017],[-0.0656,50.8046],[-0.0692,50.8055],[-0.0734,50.8069],[-0.0789,50.8083],[-0.0858,50.8104],[-0.0896,50.8113],[-0.0926,50.8118],[-0.0936,50.8105],[-0.1037,50.8122],[-0.1045,50.8113],[-0.1078,50.8117],[-0.1075,50.8128],[-0.1121,50.8141],[-0.119,50.8157],[-0.1204,50.8156],[-0.1325,50.8183],[-0.1368,50.819],[-0.137,50.8186],[-0.141,50.819],[-0.1462,50.8202],[-0.1481,50.8201],[-0.1495,50.8205],[-0.156,50.8215],[-0.1614,50.8226],[-0.1647,50.8228],[-0.1672,50.8233],[-0.1692,50.8234],[-0.1731,50.8238],[-0.175,50.8238],[-0.1942,50.8259],[-0.1994,50.826],[-0.2044,50.8265],[-0.2054,50.8262],[-0.2085,50.8267],[-0.2094,50.8266],[-0.2161,50.8276],[-0.2154,50.8305],[-0.2164,50.8306],[-0.2167,50.833],[-0.2175,50.8329],[-0.2222,50.8383],[-0.225,50.8413],[-0.226,50.8429],[-0.2277,50.8444],[-0.2284,50.8456],[-0.2294,50.8457],[-0.2306,50.8483],[-0.2324,50.8495],[-0.2344,50.8511],[-0.2354,50.8524],[-0.2359,50.8538],[-0.236,50.8565],[-0.2364,50.8575],[-0.239,50.8587],[-0.2397,50.8619],[-0.2415,50.8629],[-0.2447,50.8634],[-0.2451,50.8639],[-0.2406,50.8652],[-0.2395,50.8667],[-0.2388,50.8697],[-0.2374,50.872],[-0.2338,50.8752],[-0.2327,50.8759],[-0.2293,50.877],[-0.2267,50.8782],[-0.2255,50.8781],[-0.2247,50.8772],[-0.2246,50.8763],[-0.223,50.8763],[-0.2174,50.8753],[-0.2142,50.8752],[-0.2143,50.8737],[-0.2139,50.8705],[-0.2107,50.8705],[-0.2067,50.8704],[-0.2054,50.8701],[-0.2025,50.8756],[-0.2009,50.8749],[-0.199,50.8701],[-0.1975,50.8696],[-0.1944,50.8697],[-0.1892,50.869],[-0.1878,50.8686],[-0.1898,50.8744],[-0.1879,50.8755],[-0.1864,50.8756],[-0.185,50.8767],[-0.1832,50.879],[-0.1818,50.8811],[-0.1813,50.8837],[-0.1823,50.8871],[-0.1825,50.8883],[-0.1808,50.8884],[-0.1778,50.8905],[-0.1694,50.8899],[-0.1686,50.8924],[-0.1659,50.8923],[-0.1682,50.8851],[-0.1677,50.8847],[-0.1685,50.8819],[-0.1676,50.881],[-0.1619,50.881],[-0.1596,50.8803],[-0.1549,50.8797],[-0.153,50.8799],[-0.1528,50.8826],[-0.1532,50.8849],[-0.151,50.8858],[-0.1446,50.887],[-0.1426,50.8862],[-0.142,50.8851],[-0.1424,50.8843],[-0.1372,50.8846],[-0.135,50.8866]]]}</v>
      </c>
      <c r="B47" s="67" t="str">
        <f ca="1">OFFSET(Polygon!B$1,MATCH($D47,Polygon!$C:$C,0)-1,0)</f>
        <v>E06000043</v>
      </c>
      <c r="C47" s="29" t="s">
        <v>144</v>
      </c>
      <c r="D47" s="29" t="s">
        <v>12</v>
      </c>
      <c r="E47" s="42">
        <v>290395</v>
      </c>
      <c r="F47" s="30">
        <v>8</v>
      </c>
      <c r="G47" s="30">
        <v>8</v>
      </c>
      <c r="H47" s="30">
        <v>8</v>
      </c>
      <c r="I47" s="30">
        <v>8</v>
      </c>
      <c r="J47" s="30">
        <v>9</v>
      </c>
      <c r="K47" s="30">
        <v>9</v>
      </c>
      <c r="L47" s="30">
        <v>10</v>
      </c>
      <c r="M47" s="30">
        <v>10</v>
      </c>
      <c r="N47" s="30">
        <v>9</v>
      </c>
      <c r="O47" s="30">
        <v>11</v>
      </c>
      <c r="P47" s="30">
        <v>12</v>
      </c>
      <c r="Q47" s="30">
        <v>14</v>
      </c>
      <c r="R47" s="30">
        <v>17</v>
      </c>
      <c r="S47" s="30">
        <v>17</v>
      </c>
      <c r="T47" s="30">
        <v>17</v>
      </c>
      <c r="U47" s="30">
        <v>25</v>
      </c>
      <c r="V47" s="30">
        <v>25</v>
      </c>
      <c r="W47" s="30">
        <v>30</v>
      </c>
      <c r="X47" s="30">
        <v>33</v>
      </c>
      <c r="Y47" s="30">
        <v>33</v>
      </c>
      <c r="Z47" s="30">
        <v>33</v>
      </c>
      <c r="AA47" s="30">
        <v>33</v>
      </c>
      <c r="AB47" s="30">
        <v>44</v>
      </c>
      <c r="AC47" s="30">
        <v>49</v>
      </c>
      <c r="AD47" s="30">
        <v>50</v>
      </c>
      <c r="AE47" s="30">
        <v>71</v>
      </c>
      <c r="AF47" s="30">
        <v>73</v>
      </c>
      <c r="AG47" s="30">
        <v>84</v>
      </c>
      <c r="AH47" s="30">
        <v>85</v>
      </c>
      <c r="AI47" s="30">
        <v>86</v>
      </c>
      <c r="AJ47" s="30">
        <v>153</v>
      </c>
      <c r="AK47" s="30">
        <v>165</v>
      </c>
      <c r="AL47" s="30">
        <v>182</v>
      </c>
      <c r="AM47" s="30">
        <v>199</v>
      </c>
      <c r="AN47" s="30">
        <v>204</v>
      </c>
      <c r="AO47" s="30">
        <v>213</v>
      </c>
      <c r="AP47" s="30">
        <v>218</v>
      </c>
      <c r="AQ47" s="30">
        <v>227</v>
      </c>
      <c r="AR47" s="30">
        <v>233</v>
      </c>
      <c r="AS47" s="30">
        <v>268</v>
      </c>
      <c r="AT47" s="30">
        <v>279</v>
      </c>
      <c r="AU47" s="30">
        <v>292</v>
      </c>
      <c r="AV47" s="30">
        <v>305</v>
      </c>
      <c r="AW47" s="30">
        <v>319</v>
      </c>
      <c r="AX47" s="30">
        <v>322</v>
      </c>
      <c r="AY47" s="30">
        <v>334</v>
      </c>
      <c r="AZ47" s="30">
        <v>337</v>
      </c>
      <c r="BA47" s="30">
        <v>339</v>
      </c>
      <c r="BB47" s="30">
        <v>343</v>
      </c>
      <c r="BC47" s="30">
        <v>345</v>
      </c>
      <c r="BD47" s="30">
        <v>346</v>
      </c>
      <c r="BE47" s="30">
        <v>354</v>
      </c>
      <c r="BF47" s="30">
        <v>355</v>
      </c>
      <c r="BG47" s="30">
        <v>373</v>
      </c>
      <c r="BH47" s="30">
        <v>376</v>
      </c>
      <c r="BI47" s="30">
        <v>381</v>
      </c>
      <c r="BJ47" s="30">
        <v>384</v>
      </c>
      <c r="BK47" s="30">
        <v>386</v>
      </c>
      <c r="BL47" s="30">
        <v>390</v>
      </c>
      <c r="BM47" s="30">
        <v>396</v>
      </c>
      <c r="BN47" s="30">
        <v>399</v>
      </c>
      <c r="BO47" s="30">
        <v>399</v>
      </c>
      <c r="BP47" s="30">
        <v>399</v>
      </c>
      <c r="BQ47" s="30">
        <v>400</v>
      </c>
      <c r="BR47" s="30">
        <v>399</v>
      </c>
      <c r="BS47" s="30">
        <v>403</v>
      </c>
      <c r="BT47" s="30">
        <v>404</v>
      </c>
      <c r="BU47" s="30">
        <v>405</v>
      </c>
      <c r="BV47" s="30">
        <v>405</v>
      </c>
      <c r="BW47" s="30">
        <v>407</v>
      </c>
      <c r="BX47" s="30">
        <v>408</v>
      </c>
      <c r="BY47" s="30">
        <v>409</v>
      </c>
      <c r="BZ47" s="30">
        <v>409</v>
      </c>
      <c r="CA47" s="30">
        <v>410</v>
      </c>
      <c r="CB47" s="30">
        <v>413</v>
      </c>
      <c r="CC47" s="30">
        <v>417</v>
      </c>
      <c r="CD47" s="30">
        <v>420</v>
      </c>
      <c r="CE47" s="30">
        <v>421</v>
      </c>
      <c r="CF47" s="30">
        <v>421</v>
      </c>
      <c r="CG47" s="30">
        <v>429</v>
      </c>
      <c r="CH47" s="30">
        <v>434</v>
      </c>
      <c r="CI47" s="30">
        <v>434</v>
      </c>
      <c r="CJ47" s="30">
        <v>440</v>
      </c>
      <c r="CK47" s="30">
        <v>440</v>
      </c>
      <c r="CL47" s="30">
        <v>441</v>
      </c>
      <c r="CM47" s="30">
        <v>444</v>
      </c>
      <c r="CN47" s="30">
        <v>449</v>
      </c>
      <c r="CO47" s="30">
        <v>457</v>
      </c>
      <c r="CP47" s="30">
        <v>458</v>
      </c>
      <c r="CQ47" s="30">
        <v>464</v>
      </c>
      <c r="CR47" s="30">
        <v>468</v>
      </c>
      <c r="CS47" s="30">
        <v>468</v>
      </c>
      <c r="CT47" s="30">
        <v>471</v>
      </c>
      <c r="CU47" s="30">
        <v>472</v>
      </c>
      <c r="CV47" s="30">
        <v>473</v>
      </c>
      <c r="CW47" s="30">
        <v>475</v>
      </c>
      <c r="CX47" s="30">
        <v>477</v>
      </c>
      <c r="CY47" s="30">
        <v>478</v>
      </c>
      <c r="CZ47" s="30">
        <v>479</v>
      </c>
      <c r="DA47" s="30">
        <v>482</v>
      </c>
      <c r="DB47" s="30">
        <v>482</v>
      </c>
      <c r="DC47" s="30">
        <v>484</v>
      </c>
      <c r="DD47" s="30">
        <v>484</v>
      </c>
      <c r="DE47" s="30">
        <v>485</v>
      </c>
      <c r="DF47" s="30">
        <v>486</v>
      </c>
      <c r="DG47" s="30">
        <v>487</v>
      </c>
      <c r="DJ47" s="181">
        <f t="shared" ca="1" si="14"/>
        <v>1</v>
      </c>
      <c r="DK47" s="25">
        <f t="shared" ca="1" si="15"/>
        <v>2.05761316872428E-3</v>
      </c>
      <c r="DL47" s="325">
        <f t="shared" ca="1" si="8"/>
        <v>0.34435854611821831</v>
      </c>
      <c r="DM47" s="329">
        <f t="shared" ca="1" si="16"/>
        <v>8</v>
      </c>
      <c r="DN47" s="25">
        <f t="shared" ca="1" si="17"/>
        <v>1.6701461377870562E-2</v>
      </c>
      <c r="DO47" s="325">
        <f t="shared" ca="1" si="9"/>
        <v>2.7548683689457465</v>
      </c>
      <c r="DP47" s="332">
        <f t="shared" ca="1" si="18"/>
        <v>167.70261195957229</v>
      </c>
      <c r="DR47">
        <f t="shared" si="12"/>
        <v>487</v>
      </c>
      <c r="DS47" s="419">
        <f t="shared" si="13"/>
        <v>167.7</v>
      </c>
      <c r="DT47" s="131">
        <f t="shared" ca="1" si="10"/>
        <v>0</v>
      </c>
      <c r="DV47" s="164" t="s">
        <v>42</v>
      </c>
      <c r="DW47">
        <v>712</v>
      </c>
      <c r="DX47" s="385">
        <v>248.8</v>
      </c>
      <c r="DY47" s="67">
        <f t="shared" si="19"/>
        <v>29</v>
      </c>
      <c r="EA47">
        <f>SUMIF('L4-LTLA'!$D:$D,$D47,'L4-LTLA'!$G:$G)</f>
        <v>290395</v>
      </c>
      <c r="EB47" s="42">
        <v>290395</v>
      </c>
      <c r="EC47" s="4">
        <f t="shared" si="11"/>
        <v>0</v>
      </c>
    </row>
    <row r="48" spans="1:133" x14ac:dyDescent="0.25">
      <c r="A48" s="67" t="str">
        <f ca="1">OFFSET(Polygon!A$1,MATCH($D48,Polygon!$C:$C,0)-1,0)</f>
        <v>{"type":"MultiPolygon","coordinates":[[[[-1.108,50.792],[-1.1084,50.7939],[-1.1072,50.7945],[-1.1087,50.7957],[-1.1088,50.7965],[-1.1058,50.7973],[-1.1074,50.7986],[-1.109,50.7993],[-1.1113,50.7985],[-1.1118,50.801],[-1.1116,50.807],[-1.1077,50.8069],[-1.1079,50.804],[-1.1062,50.804],[-1.1062,50.8055],[-1.1038,50.8057],[-1.1039,50.8073],[-1.1057,50.8074],[-1.1062,50.8088],[-1.104,50.8105],[-1.0947,50.8089],[-1.0938,50.8086],[-1.0912,50.8091],[-1.0905,50.8116],[-1.0948,50.8111],[-1.0939,50.8128],[-1.0912,50.8148],[-1.0908,50.8168],[-1.0931,50.8209],[-1.0937,50.823],[-1.0942,50.8232],[-1.0973,50.8229],[-1.0998,50.8252],[-1.1003,50.8266],[-1.0953,50.8269],[-1.0932,50.828],[-1.0921,50.8278],[-1.0901,50.8265],[-1.0862,50.826],[-1.0861,50.825],[-1.0852,50.8247],[-1.084,50.8254],[-1.0833,50.8278],[-1.0839,50.8291],[-1.0832,50.8304],[-1.0814,50.8311],[-1.0804,50.8321],[-1.0789,50.833],[-1.0785,50.836],[-1.0768,50.8367],[-1.0754,50.8369],[-1.0715,50.8367],[-1.0713,50.8364],[-1.0672,50.8363],[-1.0606,50.8355],[-1.0576,50.8347],[-1.0548,50.8334],[-1.0525,50.8328],[-1.0483,50.8324],[-1.0477,50.8318],[-1.0449,50.8309],[-1.0441,50.83],[-1.0447,50.829],[-1.0447,50.8263],[-1.0423,50.8258],[-1.0412,50.8243],[-1.0419,50.8237],[-1.0414,50.8222],[-1.0419,50.8209],[-1.043,50.8197],[-1.0431,50.8185],[-1.0424,50.8171],[-1.0424,50.8137],[-1.0406,50.8114],[-1.0405,50.8106],[-1.0414,50.8095],[-1.0412,50.8087],[-1.0423,50.8071],[-1.0418,50.8041],[-1.0397,50.7992],[-1.0389,50.7977],[-1.0384,50.7946],[-1.04,50.794],[-1.0425,50.7917],[-1.0428,50.7908],[-1.0443,50.7906],[-1.0437,50.7897],[-1.042,50.7896],[-1.0398,50.7901],[-1.0347,50.7923],[-1.0323,50.792],[-1.0306,50.7929],[-1.0305,50.7951],[-1.0292,50.7937],[-1.0299,50.7909],[-1.0292,50.79],[-1.0294,50.7887],[-1.0302,50.7878],[-1.0321,50.7868],[-1.0334,50.7866],[-1.0364,50.7857],[-1.0395,50.7854],[-1.0437,50.7847],[-1.0511,50.7838],[-1.0556,50.7829],[-1.062,50.7813],[-1.0682,50.7802],[-1.082,50.7782],[-1.0888,50.7776],[-1.0923,50.7791],[-1.0934,50.7803],[-1.0957,50.7817],[-1.1004,50.7851],[-1.1018,50.7856],[-1.102,50.7866],[-1.104,50.7878],[-1.1056,50.7885],[-1.1072,50.7898],[-1.109,50.7905],[-1.1095,50.7916],[-1.108,50.792]]],[[[-1.0206,50.8391],[-1.0219,50.8373],[-1.0221,50.8358],[-1.0223,50.8346],[-1.024,50.833],[-1.0244,50.8315],[-1.0229,50.8304],[-1.0249,50.8264],[-1.0275,50.8268],[-1.0279,50.8276],[-1.0299,50.8273],[-1.0317,50.8288],[-1.035,50.8294],[-1.0362,50.8334],[-1.0362,50.8353],[-1.0387,50.8346],[-1.0411,50.8345],[-1.0435,50.8337],[-1.0446,50.834],[-1.0487,50.8335],[-1.0526,50.8335],[-1.0587,50.8353],[-1.063,50.8361],[-1.071,50.8369],[-1.0745,50.8369],[-1.0773,50.8373],[-1.079,50.8372],[-1.0818,50.8358],[-1.087,50.831],[-1.0879,50.8299],[-1.0879,50.8287],[-1.0897,50.8289],[-1.0878,50.8313],[-1.0894,50.8308],[-1.0922,50.8312],[-1.0947,50.8313],[-1.0966,50.8324],[-1.0994,50.8346],[-1.1005,50.8349],[-1.1062,50.8379],[-1.1064,50.8388],[-1.1025,50.8459],[-1.1033,50.8464],[-1.1083,50.8469],[-1.1139,50.8468],[-1.115,50.8457],[-1.1126,50.8442],[-1.113,50.8432],[-1.1146,50.8439],[-1.1166,50.8439],[-1.117,50.843],[-1.1158,50.842],[-1.1161,50.8413],[-1.1165,50.8423],[-1.1182,50.8442],[-1.1177,50.8444],[-1.1179,50.847],[-1.1176,50.8497],[-1.1176,50.8515],[-1.1167,50.8515],[-1.1168,50.8545],[-1.1159,50.8548],[-1.1159,50.8583],[-1.113,50.8583],[-1.0999,50.8572],[-1.0992,50.8589],[-1.0941,50.8593],[-1.0841,50.8573],[-1.0795,50.8569],[-1.0756,50.8564],[-1.0715,50.8566],[-1.0711,50.8587],[-1.0689,50.8583],[-1.0657,50.8585],[-1.0652,50.8577],[-1.0622,50.8576],[-1.0622,50.8555],[-1.0596,50.8555],[-1.0544,50.8551],[-1.0542,50.8566],[-1.0522,50.8565],[-1.0517,50.856],[-1.0499,50.8559],[-1.0498,50.8553],[-1.0468,50.8551],[-1.047,50.8539],[-1.042,50.8533],[-1.0376,50.853],[-1.0266,50.8527],[-1.0231,50.8528],[-1.0224,50.8513],[-1.0225,50.8504],[-1.0245,50.8498],[-1.0239,50.8479],[-1.0252,50.8477],[-1.0248,50.846],[-1.0235,50.8461],[-1.0224,50.8418],[-1.0206,50.8391]]],[[[-1.0926,50.8151],[-1.0984,50.8137],[-1.1013,50.8136],[-1.1012,50.8147],[-1.1003,50.8155],[-1.0997,50.8183],[-1.0987,50.8199],[-1.097,50.8206],[-1.0961,50.8206],[-1.0942,50.8192],[-1.0926,50.8151]]]]}</v>
      </c>
      <c r="B48" s="67" t="str">
        <f ca="1">OFFSET(Polygon!B$1,MATCH($D48,Polygon!$C:$C,0)-1,0)</f>
        <v>E06000044</v>
      </c>
      <c r="C48" s="29" t="s">
        <v>144</v>
      </c>
      <c r="D48" s="29" t="s">
        <v>85</v>
      </c>
      <c r="E48" s="42">
        <v>215133</v>
      </c>
      <c r="F48" s="30">
        <v>0</v>
      </c>
      <c r="G48" s="30">
        <v>0</v>
      </c>
      <c r="H48" s="30">
        <v>0</v>
      </c>
      <c r="I48" s="30">
        <v>0</v>
      </c>
      <c r="J48" s="30">
        <v>0</v>
      </c>
      <c r="K48" s="30">
        <v>1</v>
      </c>
      <c r="L48" s="30">
        <v>1</v>
      </c>
      <c r="M48" s="30">
        <v>1</v>
      </c>
      <c r="N48" s="30">
        <v>3</v>
      </c>
      <c r="O48" s="30">
        <v>4</v>
      </c>
      <c r="P48" s="30">
        <v>5</v>
      </c>
      <c r="Q48" s="30">
        <v>13</v>
      </c>
      <c r="R48" s="30">
        <v>22</v>
      </c>
      <c r="S48" s="30">
        <v>25</v>
      </c>
      <c r="T48" s="30">
        <v>25</v>
      </c>
      <c r="U48" s="30">
        <v>29</v>
      </c>
      <c r="V48" s="30">
        <v>33</v>
      </c>
      <c r="W48" s="30">
        <v>42</v>
      </c>
      <c r="X48" s="30">
        <v>50</v>
      </c>
      <c r="Y48" s="30">
        <v>64</v>
      </c>
      <c r="Z48" s="30">
        <v>70</v>
      </c>
      <c r="AA48" s="30">
        <v>72</v>
      </c>
      <c r="AB48" s="30">
        <v>78</v>
      </c>
      <c r="AC48" s="30">
        <v>79</v>
      </c>
      <c r="AD48" s="30">
        <v>83</v>
      </c>
      <c r="AE48" s="30">
        <v>85</v>
      </c>
      <c r="AF48" s="30">
        <v>89</v>
      </c>
      <c r="AG48" s="30">
        <v>96</v>
      </c>
      <c r="AH48" s="30">
        <v>104</v>
      </c>
      <c r="AI48" s="30">
        <v>115</v>
      </c>
      <c r="AJ48" s="30">
        <v>130</v>
      </c>
      <c r="AK48" s="30">
        <v>136</v>
      </c>
      <c r="AL48" s="30">
        <v>151</v>
      </c>
      <c r="AM48" s="30">
        <v>155</v>
      </c>
      <c r="AN48" s="30">
        <v>169</v>
      </c>
      <c r="AO48" s="30">
        <v>182</v>
      </c>
      <c r="AP48" s="30">
        <v>189</v>
      </c>
      <c r="AQ48" s="30">
        <v>193</v>
      </c>
      <c r="AR48" s="30">
        <v>200</v>
      </c>
      <c r="AS48" s="30">
        <v>217</v>
      </c>
      <c r="AT48" s="30">
        <v>222</v>
      </c>
      <c r="AU48" s="30">
        <v>232</v>
      </c>
      <c r="AV48" s="30">
        <v>236</v>
      </c>
      <c r="AW48" s="30">
        <v>237</v>
      </c>
      <c r="AX48" s="30">
        <v>238</v>
      </c>
      <c r="AY48" s="30">
        <v>238</v>
      </c>
      <c r="AZ48" s="30">
        <v>249</v>
      </c>
      <c r="BA48" s="30">
        <v>260</v>
      </c>
      <c r="BB48" s="30">
        <v>268</v>
      </c>
      <c r="BC48" s="30">
        <v>270</v>
      </c>
      <c r="BD48" s="30">
        <v>275</v>
      </c>
      <c r="BE48" s="30">
        <v>281</v>
      </c>
      <c r="BF48" s="30">
        <v>284</v>
      </c>
      <c r="BG48" s="30">
        <v>285</v>
      </c>
      <c r="BH48" s="30">
        <v>286</v>
      </c>
      <c r="BI48" s="30">
        <v>292</v>
      </c>
      <c r="BJ48" s="30">
        <v>294</v>
      </c>
      <c r="BK48" s="30">
        <v>296</v>
      </c>
      <c r="BL48" s="30">
        <v>297</v>
      </c>
      <c r="BM48" s="30">
        <v>299</v>
      </c>
      <c r="BN48" s="30">
        <v>307</v>
      </c>
      <c r="BO48" s="30">
        <v>308</v>
      </c>
      <c r="BP48" s="30">
        <v>308</v>
      </c>
      <c r="BQ48" s="30">
        <v>308</v>
      </c>
      <c r="BR48" s="30">
        <v>310</v>
      </c>
      <c r="BS48" s="30">
        <v>310</v>
      </c>
      <c r="BT48" s="30">
        <v>310</v>
      </c>
      <c r="BU48" s="30">
        <v>311</v>
      </c>
      <c r="BV48" s="30">
        <v>311</v>
      </c>
      <c r="BW48" s="30">
        <v>312</v>
      </c>
      <c r="BX48" s="30">
        <v>312</v>
      </c>
      <c r="BY48" s="30">
        <v>312</v>
      </c>
      <c r="BZ48" s="30">
        <v>313</v>
      </c>
      <c r="CA48" s="30">
        <v>313</v>
      </c>
      <c r="CB48" s="30">
        <v>314</v>
      </c>
      <c r="CC48" s="30">
        <v>315</v>
      </c>
      <c r="CD48" s="30">
        <v>315</v>
      </c>
      <c r="CE48" s="30">
        <v>316</v>
      </c>
      <c r="CF48" s="30">
        <v>316</v>
      </c>
      <c r="CG48" s="30">
        <v>317</v>
      </c>
      <c r="CH48" s="30">
        <v>317</v>
      </c>
      <c r="CI48" s="30">
        <v>318</v>
      </c>
      <c r="CJ48" s="30">
        <v>319</v>
      </c>
      <c r="CK48" s="30">
        <v>319</v>
      </c>
      <c r="CL48" s="30">
        <v>320</v>
      </c>
      <c r="CM48" s="30">
        <v>320</v>
      </c>
      <c r="CN48" s="30">
        <v>320</v>
      </c>
      <c r="CO48" s="30">
        <v>320</v>
      </c>
      <c r="CP48" s="30">
        <v>320</v>
      </c>
      <c r="CQ48" s="30">
        <v>320</v>
      </c>
      <c r="CR48" s="30">
        <v>321</v>
      </c>
      <c r="CS48" s="30">
        <v>321</v>
      </c>
      <c r="CT48" s="30">
        <v>322</v>
      </c>
      <c r="CU48" s="30">
        <v>323</v>
      </c>
      <c r="CV48" s="30">
        <v>324</v>
      </c>
      <c r="CW48" s="30">
        <v>324</v>
      </c>
      <c r="CX48" s="30">
        <v>324</v>
      </c>
      <c r="CY48" s="30">
        <v>324</v>
      </c>
      <c r="CZ48" s="30">
        <v>324</v>
      </c>
      <c r="DA48" s="30">
        <v>324</v>
      </c>
      <c r="DB48" s="30">
        <v>324</v>
      </c>
      <c r="DC48" s="30">
        <v>324</v>
      </c>
      <c r="DD48" s="30">
        <v>324</v>
      </c>
      <c r="DE48" s="30">
        <v>324</v>
      </c>
      <c r="DF48" s="30">
        <v>324</v>
      </c>
      <c r="DG48" s="30">
        <v>324</v>
      </c>
      <c r="DJ48" s="181">
        <f t="shared" ca="1" si="14"/>
        <v>0</v>
      </c>
      <c r="DK48" s="25">
        <f t="shared" ca="1" si="15"/>
        <v>0</v>
      </c>
      <c r="DL48" s="325">
        <f t="shared" ca="1" si="8"/>
        <v>0</v>
      </c>
      <c r="DM48" s="329">
        <f t="shared" ca="1" si="16"/>
        <v>0</v>
      </c>
      <c r="DN48" s="25">
        <f t="shared" ca="1" si="17"/>
        <v>0</v>
      </c>
      <c r="DO48" s="325">
        <f t="shared" ca="1" si="9"/>
        <v>0</v>
      </c>
      <c r="DP48" s="332">
        <f t="shared" ca="1" si="18"/>
        <v>150.60450976837583</v>
      </c>
      <c r="DR48">
        <f t="shared" si="12"/>
        <v>324</v>
      </c>
      <c r="DS48" s="419">
        <f t="shared" si="13"/>
        <v>150.6</v>
      </c>
      <c r="DT48" s="131">
        <f t="shared" ca="1" si="10"/>
        <v>0</v>
      </c>
      <c r="DV48" s="164" t="s">
        <v>531</v>
      </c>
      <c r="DW48">
        <v>660</v>
      </c>
      <c r="DX48" s="385">
        <v>236</v>
      </c>
      <c r="DY48" s="67" t="e">
        <f t="shared" si="19"/>
        <v>#N/A</v>
      </c>
      <c r="EA48">
        <f>SUMIF('L4-LTLA'!$D:$D,$D48,'L4-LTLA'!$G:$G)</f>
        <v>215133</v>
      </c>
      <c r="EB48" s="42">
        <v>215133</v>
      </c>
      <c r="EC48" s="4">
        <f t="shared" si="11"/>
        <v>0</v>
      </c>
    </row>
    <row r="49" spans="1:133" x14ac:dyDescent="0.25">
      <c r="A49" s="67" t="str">
        <f ca="1">OFFSET(Polygon!A$1,MATCH($D49,Polygon!$C:$C,0)-1,0)</f>
        <v>{"type":"MultiPolygon","coordinates":[[[[-0.9861,51.3628],[-0.9855,51.3619],[-0.9879,51.3607],[-0.9868,51.3599],[-0.9841,51.3597],[-0.9813,51.36],[-0.9774,51.3606],[-0.9755,51.3602],[-0.9725,51.3599],[-0.971,51.3603],[-0.967,51.3607],[-0.9527,51.3626],[-0.9467,51.3632],[-0.9414,51.3639],[-0.9392,51.3632],[-0.9371,51.3639],[-0.9367,51.366],[-0.9329,51.3647],[-0.9307,51.3645],[-0.9284,51.3653],[-0.9262,51.3653],[-0.9251,51.3659],[-0.9237,51.366],[-0.9183,51.3649],[-0.9176,51.3636],[-0.9184,51.3632],[-0.9178,51.3622],[-0.9159,51.3611],[-0.9145,51.3609],[-0.9111,51.361],[-0.9071,51.3597],[-0.9037,51.3581],[-0.9015,51.359],[-0.8998,51.359],[-0.8975,51.3579],[-0.8972,51.3573],[-0.8954,51.3572],[-0.8926,51.3563],[-0.8897,51.3569],[-0.8882,51.3563],[-0.8853,51.3547],[-0.8845,51.3555],[-0.8829,51.3555],[-0.8817,51.3538],[-0.8792,51.3538],[-0.8792,51.3532],[-0.8779,51.3526],[-0.8733,51.3523],[-0.8717,51.3527],[-0.8682,51.3547],[-0.866,51.3539],[-0.8649,51.3543],[-0.8601,51.3541],[-0.8575,51.3538],[-0.8543,51.3539],[-0.8533,51.3542],[-0.8512,51.354],[-0.8502,51.3532],[-0.8475,51.3524],[-0.8459,51.3527],[-0.8446,51.3522],[-0.8416,51.3522],[-0.8413,51.3527],[-0.8374,51.3529],[-0.8366,51.3523],[-0.8339,51.353],[-0.8307,51.353],[-0.8278,51.3523],[-0.8264,51.3523],[-0.8248,51.3501],[-0.8205,51.349],[-0.8191,51.3488],[-0.8189,51.3479],[-0.816,51.3471],[-0.8158,51.3464],[-0.814,51.3454],[-0.8153,51.3444],[-0.8151,51.3423],[-0.8131,51.3413],[-0.8095,51.341],[-0.8045,51.3416],[-0.8041,51.3414],[-0.7978,51.3416],[-0.7957,51.341],[-0.7942,51.3411],[-0.7933,51.3401],[-0.7911,51.34],[-0.7872,51.3392],[-0.7851,51.3384],[-0.7833,51.3374],[-0.7834,51.3364],[-0.7823,51.3356],[-0.7801,51.3348],[-0.7783,51.3337],[-0.7766,51.3332],[-0.7755,51.332],[-0.7747,51.3306],[-0.7736,51.3301],[-0.7722,51.3285],[-0.7724,51.3279],[-0.7707,51.3275],[-0.7686,51.3276],[-0.7682,51.3267],[-0.7665,51.3261],[-0.765,51.3247],[-0.766,51.3234],[-0.7635,51.3214],[-0.7627,51.3178],[-0.7585,51.3168],[-0.7583,51.3157],[-0.7565,51.3147],[-0.7562,51.3138],[-0.7535,51.3128],[-0.7513,51.3126],[-0.7496,51.3114],[-0.7487,51.3116],[-0.7474,51.3104],[-0.7445,51.3096],[-0.7444,51.3082],[-0.7438,51.3076],[-0.7436,51.3057],[-0.7425,51.3056],[-0.7413,51.3032],[-0.7394,51.3014],[-0.7389,51.2998],[-0.7398,51.2987],[-0.7396,51.2967],[-0.7399,51.2956],[-0.7394,51.294],[-0.7383,51.2929],[-0.7367,51.2924],[-0.7372,51.2904],[-0.7357,51.2855],[-0.7345,51.285],[-0.7333,51.2816],[-0.7312,51.2814],[-0.7311,51.2804],[-0.733,51.2792],[-0.7331,51.2768],[-0.7314,51.2749],[-0.7304,51.2733],[-0.7306,51.272],[-0.7302,51.2701],[-0.7315,51.2683],[-0.7317,51.2667],[-0.7313,51.266],[-0.7316,51.2643],[-0.7326,51.2638],[-0.7321,51.2622],[-0.7333,51.2611],[-0.7336,51.2598],[-0.7327,51.2588],[-0.7325,51.2577],[-0.7304,51.2574],[-0.7294,51.2564],[-0.7306,51.2552],[-0.7312,51.2535],[-0.7307,51.2521],[-0.7328,51.2509],[-0.7345,51.2506],[-0.7361,51.2488],[-0.7348,51.2468],[-0.7352,51.2456],[-0.7366,51.2451],[-0.7371,51.2434],[-0.7385,51.2411],[-0.7382,51.2401],[-0.7359,51.2389],[-0.7359,51.2376],[-0.7389,51.2355],[-0.7391,51.2337],[-0.742,51.2311],[-0.7439,51.2306],[-0.746,51.2305],[-0.7495,51.2308],[-0.7521,51.232],[-0.7584,51.2338],[-0.7595,51.234],[-0.7611,51.2349],[-0.7658,51.2358],[-0.7697,51.2364],[-0.7713,51.2379],[-0.7714,51.2389],[-0.7732,51.2399],[-0.775,51.2415],[-0.7761,51.242],[-0.7779,51.2421],[-0.7819,51.2417],[-0.7844,51.242],[-0.7869,51.2419],[-0.7897,51.2425],[-0.7929,51.2417],[-0.7974,51.2395],[-0.8018,51.239],[-0.8035,51.2415],[-0.8047,51.245],[-0.8062,51.2448],[-0.8076,51.243],[-0.8134,51.2415],[-0.8137,51.2403],[-0.8167,51.2393],[-0.8208,51.2393],[-0.8209,51.2345],[-0.8246,51.2342],[-0.8266,51.2344],[-0.828,51.2331],[-0.8285,51.2314],[-0.8285,51.2273],[-0.829,51.2255],[-0.8321,51.2241],[-0.8347,51.222],[-0.8362,51.2196],[-0.8396,51.2169],[-0.8401,51.2153],[-0.8425,51.2139],[-0.8468,51.2124],[-0.8489,51.2107],[-0.8471,51.2089],[-0.8465,51.2068],[-0.847,51.206],[-0.8451,51.2037],[-0.8438,51.2017],[-0.8458,51.2008],[-0.8442,51.1991],[-0.8426,51.1993],[-0.8373,51.1944],[-0.8359,51.1922],[-0.8329,51.19],[-0.83,51.1882],[-0.8283,51.186],[-0.8281,51.1849],[-0.8272,51.1847],[-0.8254,51.1812],[-0.8268,51.1775],[-0.8277,51.177],[-0.8271,51.1746],[-0.8292,51.1678],[-0.8304,51.1627],[-0.8305,51.1612],[-0.8311,51.1598],[-0.8314,51.1578],[-0.8309,51.1557],[-0.8325,51.1521],[-0.8338,51.1498],[-0.8343,51.1485],[-0.8323,51.1477],[-0.8284,51.1453],[-0.826,51.1458],[-0.8248,51.1476],[-0.8232,51.1464],[-0.8174,51.1478],[-0.8177,51.1489],[-0.8157,51.1502],[-0.8126,51.1512],[-0.8135,51.1519],[-0.8118,51.1523],[-0.8093,51.1536],[-0.8068,51.1542],[-0.8047,51.1554],[-0.8037,51.1546],[-0.8034,51.153],[-0.7995,51.1524],[-0.7992,51.1514],[-0.797,51.1509],[-0.7945,51.1495],[-0.7946,51.1481],[-0.7938,51.1448],[-0.7927,51.1439],[-0.7924,51.1424],[-0.7914,51.1403],[-0.7915,51.1397],[-0.7902,51.1386],[-0.7869,51.1375],[-0.7849,51.1361],[-0.7819,51.1356],[-0.7805,51.1344],[-0.7809,51.1328],[-0.7806,51.1313],[-0.783,51.1297],[-0.7825,51.1286],[-0.7778,51.1269],[-0.775,51.1239],[-0.773,51.1227],[-0.7724,51.1218],[-0.7707,51.121],[-0.7695,51.1189],[-0.7695,51.1173],[-0.7674,51.1166],[-0.7656,51.1156],[-0.7632,51.115],[-0.7616,51.115],[-0.7598,51.1154],[-0.7584,51.1153],[-0.7562,51.1142],[-0.7531,51.1132],[-0.7502,51.1135],[-0.7488,51.1125],[-0.7455,51.1122],[-0.7469,51.1085],[-0.7476,51.1078],[-0.7457,51.1064],[-0.7447,51.1064],[-0.7493,51.1033],[-0.7563,51.1046],[-0.7599,51.1049],[-0.7598,51.1039],[-0.7586,51.1023],[-0.7583,51.101],[-0.7563,51.0983],[-0.7556,51.0982],[-0.7543,51.0959],[-0.7555,51.0945],[-0.7586,51.092],[-0.7589,51.0914],[-0.757,51.0875],[-0.7543,51.0865],[-0.7535,51.0865],[-0.7551,51.0853],[-0.7563,51.0851],[-0.7592,51.0855],[-0.7616,51.0855],[-0.7641,51.0852],[-0.7649,51.0845],[-0.7667,51.0846],[-0.7688,51.0835],[-0.7706,51.0832],[-0.771,51.0826],[-0.7738,51.082],[-0.776,51.0811],[-0.7777,51.0797],[-0.7811,51.0792],[-0.7823,51.0773],[-0.7827,51.0759],[-0.7844,51.0751],[-0.7856,51.0732],[-0.7881,51.072],[-0.793,51.0676],[-0.7957,51.0647],[-0.7977,51.0636],[-0.8002,51.0633],[-0.8028,51.064],[-0.8061,51.0641],[-0.8073,51.0636],[-0.8116,51.063],[-0.8133,51.0656],[-0.8145,51.0667],[-0.8155,51.0655],[-0.8156,51.0624],[-0.8173,51.0612],[-0.8201,51.0607],[-0.8223,51.0617],[-0.8233,51.0618],[-0.8264,51.0613],[-0.8274,51.0622],[-0.8298,51.0635],[-0.8296,51.0651],[-0.8297,51.0671],[-0.8292,51.0678],[-0.8314,51.0685],[-0.8373,51.0692],[-0.8384,51.0685],[-0.8428,51.0669],[-0.8452,51.0651],[-0.8478,51.0622],[-0.8501,51.0593],[-0.8496,51.0564],[-0.8502,51.0539],[-0.8502,51.0518],[-0.8508,51.051],[-0.851,51.0485],[-0.8518,51.0461],[-0.8529,51.0448],[-0.8563,51.0434],[-0.861,51.0418],[-0.867,51.0385],[-0.8686,51.0375],[-0.877,51.0308],[-0.8804,51.0283],[-0.8831,51.0267],[-0.8863,51.0266],[-0.8911,51.0252],[-0.8925,51.0241],[-0.8953,51.0234],[-0.8971,51.0218],[-0.8982,51.0192],[-0.8985,51.0177],[-0.8971,51.0163],[-0.8972,51.0143],[-0.8976,51.013],[-0.8978,51.0103],[-0.8969,51.009],[-0.8943,51.0069],[-0.8934,51.0054],[-0.8935,51.0027],[-0.8947,51.0025],[-0.8955,51.0011],[-0.8968,51.0014],[-0.9004,51.0012],[-0.9018,51.0002],[-0.9019,50.9992],[-0.904,50.9986],[-0.9056,50.9968],[-0.9065,50.9952],[-0.9077,50.9944],[-0.9076,50.9906],[-0.9118,50.9871],[-0.9126,50.9856],[-0.9137,50.9847],[-0.9151,50.9813],[-0.9169,50.98],[-0.9178,50.9782],[-0.9152,50.9715],[-0.9166,50.9698],[-0.9168,50.9689],[-0.9203,50.9653],[-0.9208,50.9646],[-0.9247,50.9625],[-0.9292,50.9584],[-0.9297,50.9567],[-0.9295,50.9559],[-0.9281,50.9548],[-0.9266,50.9526],[-0.929,50.9523],[-0.9292,50.9507],[-0.9302,50.9482],[-0.9323,50.9454],[-0.9351,50.9451],[-0.9394,50.944],[-0.9421,50.9429],[-0.9411,50.9424],[-0.9371,50.942],[-0.9353,50.9411],[-0.9344,50.939],[-0.9332,50.9379],[-0.931,50.9345],[-0.9292,50.9327],[-0.9282,50.9311],[-0.9277,50.9278],[-0.925,50.9254],[-0.924,50.9242],[-0.9253,50.9233],[-0.9391,50.919],[-0.9405,50.9177],[-0.9417,50.9159],[-0.9428,50.9134],[-0.9445,50.9117],[-0.9457,50.9109],[-0.9475,50.9083],[-0.9487,50.905],[-0.9496,50.905],[-0.9504,50.9013],[-0.9502,50.8985],[-0.952,50.897],[-0.9535,50.8946],[-0.9546,50.8931],[-0.9557,50.8911],[-0.9576,50.8906],[-0.9556,50.8891],[-0.9543,50.8886],[-0.9512,50.8862],[-0.9471,50.8841],[-0.9464,50.8831],[-0.9453,50.8803],[-0.9439,50.8797],[-0.9412,50.8776],[-0.9396,50.8756],[-0.9395,50.8744],[-0.9386,50.8738],[-0.9388,50.873],[-0.937,50.8701],[-0.9351,50.8689],[-0.9319,50.8684],[-0.9299,50.8672],[-0.9287,50.8658],[-0.9271,50.865],[-0.9265,50.8641],[-0.9281,50.8627],[-0.9283,50.8614],[-0.9296,50.8588],[-0.932,50.8557],[-0.9335,50.8547],[-0.9328,50.8539],[-0.9328,50.8523],[-0.9337,50.8518],[-0.9344,50.8497],[-0.9341,50.8484],[-0.9325,50.8461],[-0.9321,50.8439],[-0.9356,50.8445],[-0.9376,50.8444],[-0.9376,50.8429],[-0.9388,50.8422],[-0.9436,50.8423],[-0.9452,50.8427],[-0.948,50.8427],[-0.9515,50.8432],[-0.9517,50.8426],[-0.9558,50.8412],[-0.9559,50.8399],[-0.9587,50.8393],[-0.9607,50.8398],[-0.9635,50.8409],[-0.9655,50.8404],[-0.9675,50.8413],[-0.9715,50.8423],[-0.9744,50.8423],[-0.9771,50.8414],[-0.9782,50.8395],[-0.98,50.839],[-0.9803,50.837],[-0.9797,50.8356],[-0.9834,50.8382],[-0.9854,50.8382],[-0.9865,50.8376],[-0.9897,50.8377],[-0.9937,50.839],[-0.9974,50.8406],[-0.9984,50.8421],[-1.0012,50.8437],[-1.0038,50.8428],[-1.0119,50.8445],[-1.0139,50.8444],[-1.0157,50.8438],[-1.0206,50.843],[-1.0192,50.8422],[-1.0208,50.8416],[-1.0193,50.8407],[-1.0189,50.8393],[-1.0206,50.8391],[-1.0224,50.8418],[-1.0235,50.8461],[-1.0248,50.846],[-1.0252,50.8477],[-1.0239,50.8479],[-1.0245,50.8498],[-1.0225,50.8504],[-1.0224,50.8513],[-1.0231,50.8528],[-1.0266,50.8527],[-1.0376,50.853],[-1.042,50.8533],[-1.047,50.8539],[-1.0468,50.8551],[-1.0498,50.8553],[-1.0499,50.8559],[-1.0517,50.856],[-1.0522,50.8565],[-1.0542,50.8566],[-1.0544,50.8551],[-1.0596,50.8555],[-1.0622,50.8555],[-1.0622,50.8576],[-1.0652,50.8577],[-1.0657,50.8585],[-1.0689,50.8583],[-1.0711,50.8587],[-1.0715,50.8566],[-1.0756,50.8564],[-1.0795,50.8569],[-1.0841,50.8573],[-1.0941,50.8593],[-1.0992,50.8589],[-1.0999,50.8572],[-1.113,50.8583],[-1.1159,50.8583],[-1.1159,50.8548],[-1.1168,50.8545],[-1.1167,50.8515],[-1.1176,50.8515],[-1.1176,50.8497],[-1.1179,50.847],[-1.1177,50.8444],[-1.1182,50.8442],[-1.1165,50.8423],[-1.1161,50.8413],[-1.1142,50.8403],[-1.1123,50.8379],[-1.1129,50.8361],[-1.1173,50.836],[-1.1189,50.8356],[-1.123,50.8358],[-1.1277,50.8372],[-1.1303,50.8382],[-1.132,50.8382],[-1.1341,50.8389],[-1.1374,50.8393],[-1.1397,50.8387],[-1.1416,50.8386],[-1.1445,50.8392],[-1.1477,50.8419],[-1.149,50.8421],[-1.152,50.8411],[-1.1529,50.8413],[-1.1544,50.8428],[-1.1529,50.8438],[-1.1543,50.8451],[-1.1582,50.8447],[-1.1597,50.8452],[-1.1637,50.8434],[-1.1641,50.8431],[-1.1632,50.8417],[-1.1638,50.8413],[-1.1681,50.8403],[-1.1708,50.84],[-1.1732,50.8411],[-1.1737,50.844],[-1.1748,50.8458],[-1.1766,50.8473],[-1.176,50.8485],[-1.174,50.8479],[-1.1716,50.8476],[-1.1692,50.8483],[-1.1664,50.8502],[-1.1665,50.8525],[-1.1684,50.8524],[-1.1693,50.8503],[-1.1703,50.8494],[-1.1736,50.8495],[-1.1762,50.8499],[-1.1777,50.8498],[-1.1794,50.8484],[-1.1785,50.8476],[-1.178,50.846],[-1.1762,50.8449],[-1.1762,50.8436],[-1.1758,50.8421],[-1.1758,50.8409],[-1.1767,50.8396],[-1.1752,50.8387],[-1.1711,50.8375],[-1.1677,50.8379],[-1.1662,50.8376],[-1.1655,50.8368],[-1.1614,50.8373],[-1.1584,50.8387],[-1.1555,50.837],[-1.1526,50.8358],[-1.1513,50.8348],[-1.1504,50.8332],[-1.1503,50.8306],[-1.1522,50.8295],[-1.1491,50.826],[-1.1463,50.8261],[-1.1454,50.8257],[-1.1445,50.8235],[-1.1432,50.8218],[-1.1426,50.8204],[-1.142,50.8171],[-1.1406,50.816],[-1.1387,50.8154],[-1.135,50.8135],[-1.1304,50.8107],[-1.1283,50.8089],[-1.1257,50.8076],[-1.124,50.8063],[-1.1255,50.8055],[-1.1293,50.8052],[-1.1313,50.8046],[-1.1335,50.8046],[-1.1345,50.8056],[-1.1358,50.8051],[-1.1347,50.8038],[-1.1371,50.8024],[-1.1347,50.8021],[-1.1334,50.8029],[-1.1308,50.8029],[-1.1272,50.8035],[-1.1254,50.8041],[-1.1238,50.8041],[-1.1241,50.8008],[-1.1229,50.8008],[-1.1223,50.7999],[-1.1239,50.7994],[-1.1201,50.7969],[-1.1188,50.7973],[-1.1171,50.7965],[-1.1166,50.7955],[-1.1172,50.7932],[-1.1182,50.7918],[-1.1209,50.7901],[-1.1239,50.792],[-1.1256,50.7921],[-1.1285,50.7917],[-1.1269,50.7894],[-1.1298,50.7895],[-1.1311,50.7889],[-1.1326,50.7899],[-1.1346,50.7904],[-1.1363,50.7897],[-1.1332,50.7891],[-1.1319,50.7879],[-1.1325,50.7869],[-1.134,50.7859],[-1.1359,50.786],[-1.1385,50.7852],[-1.1408,50.7851],[-1.1438,50.7854],[-1.1426,50.7845],[-1.1385,50.7843],[-1.1357,50.785],[-1.1344,50.7849],[-1.1321,50.7854],[-1.129,50.788],[-1.1272,50.7879],[-1.1258,50.7883],[-1.1246,50.7895],[-1.1238,50.7895],[-1.1208,50.7882],[-1.1194,50.7885],[-1.1183,50.788],[-1.1164,50.788],[-1.1148,50.7888],[-1.1148,50.7901],[-1.1131,50.7913],[-1.1121,50.7897],[-1.1178,50.7863],[-1.1263,50.7814],[-1.1274,50.7807],[-1.1341,50.7756],[-1.1371,50.7741],[-1.1393,50.7735],[-1.1413,50.7734],[-1.1443,50.7745],[-1.1477,50.777],[-1.1492,50.7778],[-1.1525,50.7803],[-1.157,50.7827],[-1.1615,50.7844],[-1.165,50.7853],[-1.1678,50.7857],[-1.1716,50.7857],[-1.1733,50.7862],[-1.1805,50.787],[-1.1848,50.7879],[-1.1883,50.7894],[-1.1899,50.7898],[-1.1919,50.7909],[-1.1948,50.7931],[-1.196,50.7935],[-1.1973,50.7946],[-1.201,50.7984],[-1.2038,50.8005],[-1.2094,50.8059],[-1.2152,50.8099],[-1.2207,50.8117],[-1.2233,50.813],[-1.2268,50.8139],[-1.2282,50.814],[-1.2308,50.8154],[-1.2331,50.816],[-1.2382,50.818],[-1.24,50.8182],[-1.2409,50.8177],[-1.2447,50.8171],[-1.2463,50.8173],[-1.2501,50.8193],[-1.2525,50.8209],[-1.2567,50.8233],[-1.2601,50.825],[-1.2658,50.8273],[-1.2671,50.8274],[-1.275,50.8298],[-1.2878,50.8333],[-1.2907,50.8342],[-1.2952,50.8353],[-1.3005,50.8371],[-1.3029,50.8381],[-1.3064,50.8407],[-1.3081,50.8427],[-1.3069,50.8436],[-1.3071,50.8446],[-1.3062,50.8455],[-1.3047,50.8455],[-1.3033,50.8483],[-1.3039,50.8496],[-1.3051,50.851],[-1.3073,50.8528],[-1.307,50.8542],[-1.3078,50.8564],[-1.3062,50.8575],[-1.3075,50.8596],[-1.3086,50.8604],[-1.3078,50.8634],[-1.3061,50.8659],[-1.3056,50.8677],[-1.3054,50.871],[-1.3048,50.872],[-1.3055,50.8725],[-1.3056,50.8738],[-1.3043,50.8751],[-1.3011,50.8768],[-1.2971,50.8784],[-1.2964,50.8792],[-1.2967,50.8801],[-1.2982,50.8818],[-1.2989,50.8817],[-1.3021,50.8837],[-1.2999,50.8846],[-1.2981,50.8868],[-1.295,50.8874],[-1.2935,50.8891],[-1.2932,50.8901],[-1.2923,50.8907],[-1.2878,50.8917],[-1.288,50.8948],[-1.2871,50.8954],[-1.2846,50.8954],[-1.2817,50.8961],[-1.2792,50.8962],[-1.2764,50.897],[-1.2746,50.8978],[-1.2727,50.8976],[-1.2681,50.8985],[-1.2636,50.8974],[-1.2616,50.8991],[-1.2608,50.9006],[-1.2592,50.9016],[-1.2585,50.903],[-1.2613,50.9032],[-1.2609,50.9021],[-1.2623,50.9014],[-1.2627,50.8999],[-1.2641,50.8991],[-1.2693,50.8994],[-1.2729,50.8986],[-1.2758,50.8986],[-1.2781,50.8975],[-1.2819,50.8969],[-1.2874,50.8967],[-1.2885,50.8965],[-1.2894,50.8957],[-1.2895,50.8935],[-1.2905,50.8925],[-1.293,50.8925],[-1.2935,50.8916],[-1.2952,50.8902],[-1.2956,50.8891],[-1.2968,50.8882],[-1.2988,50.8878],[-1.3004,50.8868],[-1.3007,50.8861],[-1.3035,50.8844],[-1.3046,50.8835],[-1.3046,50.8822],[-1.3021,50.8805],[-1.3002,50.8795],[-1.3015,50.8791],[-1.3035,50.8794],[-1.3029,50.8783],[-1.3051,50.8777],[-1.3085,50.8758],[-1.3124,50.8766],[-1.314,50.8752],[-1.3151,50.8725],[-1.3131,50.8732],[-1.3119,50.8701],[-1.3098,50.8698],[-1.3094,50.8687],[-1.3115,50.8656],[-1.3128,50.8625],[-1.3131,50.8603],[-1.3124,50.8572],[-1.3127,50.8569],[-1.3125,50.8551],[-1.3138,50.8552],[-1.3142,50.8537],[-1.3127,50.8529],[-1.312,50.8518],[-1.3101,50.8504],[-1.31,50.8493],[-1.3124,50.8489],[-1.3137,50.8492],[-1.3144,50.85],[-1.3214,50.8517],[-1.3243,50.853],[-1.3294,50.856],[-1.3319,50.8571],[-1.3351,50.8592],[-1.3385,50.8621],[-1.3437,50.8654],[-1.3503,50.8691],[-1.353,50.8709],[-1.3548,50.8727],[-1.3584,50.8757],[-1.362,50.8783],[-1.3651,50.88],[-1.3627,50.8817],[-1.3604,50.884],[-1.3586,50.885],[-1.3547,50.8858],[-1.351,50.8868],[-1.3491,50.8889],[-1.347,50.8894],[-1.3433,50.8914],[-1.3415,50.8942],[-1.3366,50.8951],[-1.3351,50.8964],[-1.3351,50.8974],[-1.322,50.901],[-1.324,50.9044],[-1.3279,50.9045],[-1.3277,50.9056],[-1.3287,50.9067],[-1.3247,50.9084],[-1.3291,50.9133],[-1.329,50.9144],[-1.3329,50.9187],[-1.3334,50.9199],[-1.3351,50.9209],[-1.3366,50.9205],[-1.3385,50.9215],[-1.3377,50.9225],[-1.3395,50.9237],[-1.3445,50.9229],[-1.3483,50.9251],[-1.3501,50.9258],[-1.3511,50.9267],[-1.3531,50.9262],[-1.355,50.9289],[-1.3579,50.9307],[-1.357,50.9329],[-1.3536,50.9348],[-1.3531,50.9354],[-1.3543,50.9367],[-1.3568,50.9377],[-1.359,50.938],[-1.357,50.9395],[-1.3545,50.9406],[-1.3547,50.941],[-1.3632,50.9452],[-1.3669,50.9469],[-1.3698,50.9471],[-1.371,50.9461],[-1.3766,50.9471],[-1.3805,50.9476],[-1.3816,50.9461],[-1.3858,50.9461],[-1.3879,50.9464],[-1.3898,50.9459],[-1.3908,50.9464],[-1.3913,50.9481],[-1.3929,50.9489],[-1.3929,50.9494],[-1.3955,50.9493],[-1.3981,50.9495],[-1.4004,50.9504],[-1.4014,50.9504],[-1.4039,50.9524],[-1.4034,50.9542],[-1.4025,50.9553],[-1.4047,50.9553],[-1.4065,50.9559],[-1.4065,50.9547],[-1.4093,50.9516],[-1.4096,50.9498],[-1.4119,50.9504],[-1.4143,50.9493],[-1.4151,50.9508],[-1.4164,50.9509],[-1.4176,50.9516],[-1.4208,50.9517],[-1.4217,50.9513],[-1.4229,50.9493],[-1.4237,50.9472],[-1.4282,50.9472],[-1.4303,50.9475],[-1.4317,50.9481],[-1.4361,50.949],[-1.4401,50.9481],[-1.4407,50.9471],[-1.4435,50.9474],[-1.4492,50.949],[-1.4496,50.9499],[-1.4518,50.9491],[-1.45,50.9472],[-1.451,50.9443],[-1.4524,50.9436],[-1.456,50.946],[-1.4593,50.9436],[-1.4594,50.9433],[-1.4637,50.9399],[-1.4651,50.9379],[-1.4649,50.936],[-1.4641,50.9351],[-1.4662,50.9347],[-1.4676,50.9339],[-1.4703,50.9315],[-1.4716,50.9316],[-1.4719,50.93],[-1.4759,50.9291],[-1.4773,50.9286],[-1.4759,50.9279],[-1.4773,50.9267],[-1.4774,50.9258],[-1.4806,50.9265],[-1.4811,50.9258],[-1.4829,50.925],[-1.4828,50.9261],[-1.4854,50.9261],[-1.4862,50.9268],[-1.4869,50.9284],[-1.4878,50.9283],[-1.4859,50.9259],[-1.4835,50.926],[-1.4828,50.9247],[-1.4815,50.9255],[-1.4784,50.9233],[-1.4786,50.9215],[-1.4774,50.9209],[-1.477,50.9199],[-1.4785,50.919],[-1.4776,50.9177],[-1.4743,50.9162],[-1.4747,50.9153],[-1.4736,50.9144],[-1.475,50.9129],[-1.4761,50.9133],[-1.476,50.9141],[-1.4776,50.9143],[-1.4779,50.9152],[-1.4795,50.9156],[-1.4784,50.9126],[-1.4799,50.9124],[-1.4815,50.9117],[-1.4823,50.9109],[-1.4815,50.9103],[-1.4792,50.9119],[-1.4782,50.912],[-1.4767,50.9108],[-1.4738,50.9093],[-1.4721,50.9076],[-1.4702,50.9066],[-1.4671,50.9058],[-1.4641,50.9033],[-1.4612,50.9017],[-1.4594,50.9023],[-1.4579,50.9011],[-1.4568,50.9016],[-1.4556,50.9015],[-1.4532,50.9019],[-1.4505,50.9014],[-1.4495,50.9016],[-1.4472,50.9015],[-1.4428,50.902],[-1.4417,50.9017],[-1.4326,50.8988],[-1.4294,50.8976],[-1.4285,50.8967],[-1.4264,50.8964],[-1.4259,50.8956],[-1.4238,50.8942],[-1.4171,50.8883],[-1.4073,50.8798],[-1.3975,50.8748],[-1.4005,50.8723],[-1.4004,50.8718],[-1.3986,50.871],[-1.3956,50.8691],[-1.3945,50.8687],[-1.3929,50.8695],[-1.3917,50.8667],[-1.39,50.8671],[-1.389,50.8664],[-1.3898,50.8658],[-1.3881,50.8651],[-1.3875,50.8643],[-1.3831,50.8626],[-1.381,50.8605],[-1.3795,50.8603],[-1.3792,50.8593],[-1.3773,50.8589],[-1.3766,50.858],[-1.3744,50.8576],[-1.3734,50.8564],[-1.3738,50.8555],[-1.3724,50.8553],[-1.3712,50.854],[-1.3685,50.8532],[-1.367,50.8532],[-1.366,50.8524],[-1.3642,50.8517],[-1.3629,50.8507],[-1.3606,50.8502],[-1.3588,50.8501],[-1.3575,50.8495],[-1.3567,50.8486],[-1.3551,50.8488],[-1.3539,50.8481],[-1.3552,50.8469],[-1.3544,50.846],[-1.3565,50.8461],[-1.3596,50.8453],[-1.3603,50.8448],[-1.3605,50.8429],[-1.3593,50.843],[-1.3582,50.8441],[-1.359,50.8452],[-1.3566,50.8456],[-1.3524,50.8453],[-1.3501,50.8463],[-1.348,50.8457],[-1.3442,50.8451],[-1.3419,50.8441],[-1.3393,50.8419],[-1.3373,50.8387],[-1.3347,50.8377],[-1.3349,50.8373],[-1.3392,50.8362],[-1.3389,50.8348],[-1.3399,50.8336],[-1.3404,50.8322],[-1.3396,50.8317],[-1.3382,50.8294],[-1.3389,50.8276],[-1.3381,50.827],[-1.3365,50.8278],[-1.3355,50.8263],[-1.3326,50.8261],[-1.3319,50.8267],[-1.3297,50.8277],[-1.3277,50.8278],[-1.3249,50.8262],[-1.3235,50.8275],[-1.3225,50.8262],[-1.3197,50.8252],[-1.3193,50.8242],[-1.32,50.8221],[-1.3208,50.822],[-1.3215,50.8208],[-1.3234,50.8201],[-1.324,50.819],[-1.3235,50.8183],[-1.3205,50.8177],[-1.3202,50.8172],[-1.3182,50.8172],[-1.3164,50.8167],[-1.3168,50.8183],[-1.3181,50.8186],[-1.318,50.8207],[-1.3159,50.8212],[-1.3148,50.8206],[-1.3143,50.8195],[-1.3132,50.819],[-1.3124,50.8179],[-1.3104,50.8173],[-1.3136,50.8153],[-1.3131,50.8142],[-1.3118,50.8135],[-1.31,50.8143],[-1.3083,50.817],[-1.3098,50.8189],[-1.3098,50.8197],[-1.3085,50.8203],[-1.307,50.8201],[-1.3069,50.8193],[-1.3076,50.8162],[-1.3085,50.815],[-1.3122,50.8122],[-1.3199,50.8084],[-1.3225,50.8068],[-1.3279,50.8028],[-1.3317,50.7987],[-1.3334,50.7964],[-1.3361,50.7944],[-1.338,50.792],[-1.3404,50.7877],[-1.342,50.786],[-1.3438,50.7854],[-1.3474,50.785],[-1.3496,50.7851],[-1.3535,50.7838],[-1.3586,50.7845],[-1.3597,50.7844],[-1.3666,50.7852],[-1.375,50.7853],[-1.376,50.7852],[-1.3787,50.7855],[-1.3812,50.7851],[-1.3841,50.7853],[-1.3883,50.7859],[-1.3938,50.7855],[-1.3951,50.7836],[-1.3971,50.7828],[-1.3996,50.7823],[-1.4011,50.783],[-1.4005,50.7843],[-1.404,50.7847],[-1.4067,50.7856],[-1.4082,50.7858],[-1.4085,50.7866],[-1.4071,50.7879],[-1.4063,50.7892],[-1.4069,50.7896],[-1.4064,50.7912],[-1.407,50.7918],[-1.4067,50.7931],[-1.4083,50.7935],[-1.4095,50.7951],[-1.4097,50.7961],[-1.4096,50.799],[-1.409,50.8003],[-1.4096,50.8009],[-1.4145,50.8034],[-1.416,50.8033],[-1.4188,50.8015],[-1.4185,50.8008],[-1.4201,50.8003],[-1.4205,50.802],[-1.4183,50.8032],[-1.4176,50.8042],[-1.4173,50.8055],[-1.4191,50.8071],[-1.4247,50.808],[-1.4258,50.8073],[-1.4269,50.8079],[-1.4279,50.8103],[-1.4292,50.811],[-1.4312,50.8111],[-1.436,50.81],[-1.4385,50.8121],[-1.4374,50.8136],[-1.4387,50.8154],[-1.4405,50.8157],[-1.4428,50.8156],[-1.4446,50.8162],[-1.4446,50.8189],[-1.4452,50.8193],[-1.4486,50.8202],[-1.4509,50.8191],[-1.4472,50.8187],[-1.4465,50.8179],[-1.4467,50.8155],[-1.4457,50.8149],[-1.4427,50.8143],[-1.4404,50.8144],[-1.4393,50.8137],[-1.4399,50.8116],[-1.439,50.8106],[-1.4361,50.809],[-1.4339,50.8085],[-1.4313,50.8092],[-1.43,50.8092],[-1.4279,50.8063],[-1.4269,50.8058],[-1.425,50.8054],[-1.4219,50.8059],[-1.4206,50.8052],[-1.4224,50.8037],[-1.4215,50.8035],[-1.4235,50.802],[-1.4237,50.8008],[-1.4211,50.7993],[-1.419,50.7991],[-1.4162,50.7994],[-1.4137,50.8002],[-1.4121,50.7998],[-1.4115,50.7975],[-1.4117,50.7949],[-1.4124,50.7944],[-1.411,50.7933],[-1.4098,50.7911],[-1.4098,50.7903],[-1.4116,50.79],[-1.4121,50.7888],[-1.4134,50.7878],[-1.4124,50.7867],[-1.4135,50.7864],[-1.4129,50.7841],[-1.4104,50.7828],[-1.4066,50.7816],[-1.4059,50.7809],[-1.3986,50.7772],[-1.3973,50.7764],[-1.3951,50.7774],[-1.3942,50.7767],[-1.399,50.7756],[-1.4019,50.7747],[-1.4035,50.7738],[-1.4055,50.7732],[-1.4076,50.7717],[-1.4067,50.7711],[-1.4053,50.7722],[-1.3984,50.7751],[-1.395,50.7759],[-1.394,50.775],[-1.398,50.7733],[-1.4017,50.7724],[-1.4042,50.7714],[-1.4106,50.7692],[-1.4155,50.7673],[-1.4185,50.7666],[-1.4205,50.7664],[-1.4253,50.7664],[-1.4284,50.7656],[-1.4311,50.7654],[-1.439,50.7645],[-1.4422,50.7639],[-1.4434,50.7631],[-1.4473,50.7623],[-1.4501,50.7625],[-1.4526,50.7622],[-1.4565,50.7622],[-1.4614,50.7611],[-1.4631,50.7609],[-1.4629,50.7627],[-1.465,50.7649],[-1.4659,50.7642],[-1.4653,50.7632],[-1.4662,50.7621],[-1.4647,50.7604],[-1.4668,50.7602],[-1.4683,50.7595],[-1.4707,50.759],[-1.4755,50.7586],[-1.4806,50.7573],[-1.4843,50.7559],[-1.487,50.7555],[-1.4896,50.7557],[-1.4901,50.7553],[-1.4926,50.7554],[-1.497,50.755],[-1.4984,50.7545],[-1.5027,50.7539],[-1.5082,50.7541],[-1.5115,50.7538],[-1.5139,50.7532],[-1.52,50.7544],[-1.5211,50.7552],[-1.5249,50.7564],[-1.5268,50.7572],[-1.5271,50.7583],[-1.5283,50.7586],[-1.5288,50.7572],[-1.5311,50.7591],[-1.5344,50.7591],[-1.5343,50.7604],[-1.5335,50.7615],[-1.5339,50.7631],[-1.5353,50.7639],[-1.5376,50.7627],[-1.5351,50.7617],[-1.5366,50.7598],[-1.5363,50.759],[-1.5352,50.7582],[-1.5335,50.7577],[-1.5284,50.7542],[-1.5276,50.7532],[-1.53,50.7508],[-1.5298,50.7497],[-1.5287,50.7496],[-1.5281,50.7486],[-1.5267,50.7497],[-1.5254,50.7487],[-1.5271,50.7472],[-1.5266,50.7451],[-1.5259,50.7445],[-1.5307,50.7425],[-1.5325,50.7441],[-1.5338,50.7438],[-1.5348,50.7449],[-1.5369,50.7431],[-1.537,50.7423],[-1.5352,50.7418],[-1.5352,50.7407],[-1.5335,50.7414],[-1.5313,50.7403],[-1.5319,50.7394],[-1.5311,50.7383],[-1.5311,50.737],[-1.5333,50.7351],[-1.5354,50.7344],[-1.536,50.7337],[-1.5388,50.7314],[-1.5434,50.728],[-1.5455,50.727],[-1.5466,50.7283],[-1.5503,50.7286],[-1.5525,50.7275],[-1.5545,50.7242],[-1.5549,50.7227],[-1.5597,50.7212],[-1.5617,50.7212],[-1.5636,50.7221],[-1.5646,50.7231],[-1.5665,50.7226],[-1.5651,50.7209],[-1.5711,50.7182],[-1.5742,50.7173],[-1.5753,50.7167],[-1.5759,50.7157],[-1.5703,50.7122],[-1.5666,50.7102],[-1.5625,50.7087],[-1.5589,50.7083],[-1.5579,50.7075],[-1.5571,50.7085],[-1.5559,50.7091],[-1.5544,50.7071],[-1.5535,50.7066],[-1.5522,50.7069],[-1.5525,50.7078],[-1.5539,50.7087],[-1.5539,50.7113],[-1.5542,50.7118],[-1.5534,50.7131],[-1.5524,50.711],[-1.5502,50.7087],[-1.5487,50.7083],[-1.5481,50.7073],[-1.551,50.7061],[-1.5553,50.7061],[-1.5573,50.7068],[-1.5641,50.7086],[-1.5672,50.71],[-1.5706,50.7118],[-1.5764,50.7154],[-1.5776,50.7158],[-1.5799,50.7173],[-1.5833,50.7188],[-1.5891,50.7204],[-1.607,50.7242],[-1.6113,50.7252],[-1.6265,50.7284],[-1.6354,50.7307],[-1.6411,50.7322],[-1.6424,50.7321],[-1.6471,50.7333],[-1.65,50.7329],[-1.6531,50.7337],[-1.6551,50.7338],[-1.6589,50.7345],[-1.6668,50.735],[-1.6809,50.7367],[-1.6911,50.7375],[-1.6926,50.7374],[-1.692,50.7394],[-1.6908,50.7406],[-1.6884,50.7417],[-1.6846,50.7438],[-1.6828,50.7466],[-1.6817,50.7501],[-1.6817,50.7515],[-1.6825,50.7519],[-1.688,50.7516],[-1.6906,50.7516],[-1.6956,50.7519],[-1.7039,50.7526],[-1.7127,50.7525],[-1.715,50.752],[-1.718,50.7522],[-1.7276,50.7509],[-1.7355,50.7492],[-1.7442,50.7475],[-1.7423,50.7493],[-1.7436,50.75],[-1.7437,50.753],[-1.7444,50.7536],[-1.7446,50.7561],[-1.742,50.7567],[-1.7414,50.7587],[-1.7417,50.7603],[-1.7402,50.7609],[-1.7399,50.7628],[-1.739,50.7632],[-1.7397,50.7654],[-1.7412,50.7671],[-1.7448,50.7731],[-1.7458,50.7731],[-1.7483,50.7752],[-1.7464,50.7758],[-1.746,50.7765],[-1.7487,50.7794],[-1.7492,50.7795],[-1.7526,50.7788],[-1.7563,50.7785],[-1.7627,50.7752],[-1.7673,50.7731],[-1.768,50.7733],[-1.7701,50.7725],[-1.7699,50.7713],[-1.7689,50.7698],[-1.7732,50.7682],[-1.776,50.7667],[-1.778,50.7669],[-1.7791,50.7674],[-1.7805,50.7672],[-1.7828,50.7647],[-1.7838,50.7656],[-1.7853,50.7656],[-1.788,50.7666],[-1.7887,50.7673],[-1.7886,50.7683],[-1.7872,50.7704],[-1.7891,50.7699],[-1.7905,50.7717],[-1.7895,50.7723],[-1.7882,50.7745],[-1.7902,50.7748],[-1.7905,50.7765],[-1.7891,50.7768],[-1.7879,50.7789],[-1.7899,50.7796],[-1.791,50.7803],[-1.7919,50.7825],[-1.7948,50.7824],[-1.796,50.7835],[-1.7973,50.7837],[-1.7972,50.7846],[-1.796,50.7854],[-1.7962,50.7864],[-1.7976,50.7858],[-1.7991,50.7861],[-1.8011,50.7878],[-1.8015,50.789],[-1.8026,50.7907],[-1.8012,50.7912],[-1.8016,50.7919],[-1.8034,50.7914],[-1.8036,50.793],[-1.8011,50.794],[-1.8015,50.7946],[-1.804,50.7948],[-1.8048,50.7957],[-1.803,50.7961],[-1.8024,50.7972],[-1.8035,50.7976],[-1.8032,50.7988],[-1.8013,50.7995],[-1.8025,50.8003],[-1.8042,50.8],[-1.8048,50.801],[-1.804,50.8026],[-1.8047,50.8037],[-1.8061,50.8034],[-1.8079,50.8038],[-1.8117,50.8061],[-1.8121,50.8069],[-1.8118,50.8087],[-1.8104,50.809],[-1.81,50.8097],[-1.8075,50.8102],[-1.8064,50.8108],[-1.8048,50.8123],[-1.8029,50.8134],[-1.8034,50.814],[-1.8058,50.8147],[-1.8073,50.8163],[-1.8066,50.8178],[-1.8054,50.8183],[-1.804,50.82],[-1.8018,50.8208],[-1.8016,50.8221],[-1.8038,50.8219],[-1.8049,50.8241],[-1.8033,50.8255],[-1.8046,50.827],[-1.8034,50.8303],[-1.8006,50.8315],[-1.799,50.8314],[-1.7978,50.8302],[-1.7964,50.8302],[-1.7944,50.831],[-1.796,50.8321],[-1.7967,50.8332],[-1.7955,50.8339],[-1.7923,50.8335],[-1.7916,50.8339],[-1.7916,50.8353],[-1.7907,50.8362],[-1.7914,50.837],[-1.7934,50.8366],[-1.7944,50.8376],[-1.7968,50.8382],[-1.7986,50.8389],[-1.8005,50.8407],[-1.797,50.8411],[-1.7982,50.842],[-1.8019,50.8424],[-1.8036,50.845],[-1.8002,50.8472],[-1.7999,50.8485],[-1.802,50.8494],[-1.8032,50.8508],[-1.8051,50.8514],[-1.8059,50.8529],[-1.8036,50.8534],[-1.8045,50.8544],[-1.804,50.8565],[-1.8054,50.8576],[-1.8053,50.8591],[-1.8071,50.8606],[-1.8064,50.8615],[-1.8071,50.8633],[-1.808,50.8645],[-1.811,50.8643],[-1.8128,50.8646],[-1.8138,50.8634],[-1.8129,50.8623],[-1.8148,50.8621],[-1.8148,50.8587],[-1.8191,50.8576],[-1.8212,50.8568],[-1.83,50.8553],[-1.8416,50.8581],[-1.8451,50.8581],[-1.851,50.8587],[-1.8505,50.8601],[-1.8511,50.861],[-1.8532,50.8627],[-1.8535,50.8635],[-1.8517,50.8642],[-1.8535,50.8666],[-1.8507,50.8679],[-1.8478,50.8697],[-1.8485,50.8738],[-1.8453,50.878],[-1.846,50.8793],[-1.8477,50.8808],[-1.848,50.8823],[-1.8475,50.8834],[-1.8449,50.8849],[-1.8441,50.8869],[-1.8451,50.8883],[-1.8486,50.8899],[-1.8449,50.8932],[-1.8417,50.897],[-1.8399,50.8979],[-1.838,50.8973],[-1.8325,50.8974],[-1.8256,50.8962],[-1.825,50.8958],[-1.8237,50.8984],[-1.8198,50.9013],[-1.8166,50.9041],[-1.8173,50.9054],[-1.8176,50.9075],[-1.8185,50.9091],[-1.8199,50.9109],[-1.8204,50.9121],[-1.8193,50.9125],[-1.8186,50.9146],[-1.8189,50.9165],[-1.8166,50.9186],[-1.815,50.9206],[-1.8148,50.9231],[-1.8126,50.9254],[-1.8106,50.9269],[-1.812,50.9278],[-1.8133,50.9278],[-1.8139,50.9271],[-1.8164,50.9272],[-1.8205,50.9263],[-1.8244,50.9271],[-1.8263,50.9269],[-1.8283,50.9278],[-1.8299,50.9276],[-1.8326,50.9292],[-1.8354,50.9296],[-1.8358,50.9301],[-1.839,50.9309],[-1.8402,50.9319],[-1.842,50.9316],[-1.8454,50.9301],[-1.8481,50.9293],[-1.8512,50.9288],[-1.8542,50.9275],[-1.856,50.9265],[-1.8564,50.9258],[-1.8558,50.9249],[-1.8573,50.9234],[-1.8592,50.9223],[-1.8601,50.9213],[-1.8609,50.9211],[-1.8625,50.9199],[-1.8646,50.9189],[-1.8706,50.9179],[-1.8737,50.9172],[-1.875,50.9198],[-1.8775,50.9222],[-1.878,50.9232],[-1.8804,50.9249],[-1.8816,50.9264],[-1.8837,50.9272],[-1.888,50.9293],[-1.8891,50.93],[-1.8926,50.9316],[-1.8969,50.9344],[-1.8985,50.9358],[-1.8991,50.9384],[-1.9026,50.9407],[-1.9053,50.943],[-1.9092,50.9453],[-1.9098,50.9464],[-1.9106,50.9492],[-1.9125,50.951],[-1.9125,50.9522],[-1.9161,50.9531],[-1.9187,50.9564],[-1.9197,50.9581],[-1.9198,50.959],[-1.921,50.9615],[-1.9243,50.9628],[-1.9272,50.9636],[-1.9283,50.9649],[-1.9287,50.9662],[-1.9299,50.9678],[-1.9335,50.9686],[-1.9343,50.969],[-1.9391,50.9696],[-1.9413,50.9718],[-1.9417,50.9729],[-1.9451,50.9758],[-1.9484,50.9766],[-1.9506,50.978],[-1.9525,50.9786],[-1.9555,50.9783],[-1.9559,50.9803],[-1.9568,50.9816],[-1.9573,50.9837],[-1.957,50.9853],[-1.9572,50.9874],[-1.9568,50.9898],[-1.9539,50.9881],[-1.9499,50.9823],[-1.9446,50.9861],[-1.9366,50.9915],[-1.9349,50.993],[-1.9301,50.9963],[-1.9279,50.9977],[-1.9238,50.9973],[-1.9216,50.9973],[-1.9187,50.9977],[-1.9126,50.9993],[-1.9028,50.9993],[-1.898,50.9986],[-1.8973,50.9989],[-1.8924,50.9996],[-1.8916,50.9995],[-1.8888,51],[-1.8867,50.9995],[-1.8853,51.0003],[-1.8833,51.0022],[-1.8792,51.004],[-1.8754,51.0047],[-1.8744,51.0054],[-1.8747,51.0025],[-1.8746,51.0011],[-1.8747,50.9944],[-1.8751,50.9921],[-1.8746,50.9882],[-1.8742,50.9877],[-1.874,50.9844],[-1.8718,50.9864],[-1.8693,50.9889],[-1.8668,50.9908],[-1.8621,50.9966],[-1.8559,51.0016],[-1.8537,51.0045],[-1.8528,51.005],[-1.8421,51.0085],[-1.8358,51.0094],[-1.832,51.0042],[-1.8274,50.9972],[-1.8216,50.993],[-1.82,50.9904],[-1.8154,50.9859],[-1.8119,50.9888],[-1.8086,50.9911],[-1.8076,50.9921],[-1.8063,50.9917],[-1.8003,50.9914],[-1.796,50.9902],[-1.7905,50.9899],[-1.788,50.9882],[-1.783,50.9867],[-1.7756,50.9852],[-1.7758,50.9848],[-1.7699,50.9835],[-1.7656,50.9829],[-1.7622,50.9822],[-1.7543,50.9805],[-1.7544,50.9779],[-1.749,50.978],[-1.7439,50.9778],[-1.743,50.9771],[-1.7398,50.9766],[-1.734,50.9764],[-1.7307,50.9773],[-1.7261,50.9773],[-1.724,50.977],[-1.7196,50.9768],[-1.7187,50.9757],[-1.717,50.9745],[-1.7142,50.9731],[-1.7098,50.9713],[-1.7045,50.9663],[-1.701,50.9627],[-1.6964,50.9596],[-1.6894,50.9547],[-1.6857,50.9529],[-1.6763,50.9494],[-1.6692,50.9472],[-1.6673,50.947],[-1.6617,50.9453],[-1.6557,50.9463],[-1.6519,50.9472],[-1.6497,50.9485],[-1.6471,50.9492],[-1.6428,50.9516],[-1.6411,50.9532],[-1.6407,50.9551],[-1.6402,50.9556],[-1.6348,50.9592],[-1.6285,50.9571],[-1.6234,50.9546],[-1.6215,50.9569],[-1.6195,50.9588],[-1.6168,50.9625],[-1.6161,50.9651],[-1.6147,50.9661],[-1.6134,50.9681],[-1.6121,50.9713],[-1.61,50.9722],[-1.6087,50.9723],[-1.6082,50.9733],[-1.605,50.9754],[-1.6051,50.9768],[-1.6029,50.9785],[-1.6045,50.9793],[-1.607,50.9799],[-1.611,50.98],[-1.6144,50.9795],[-1.6146,50.9803],[-1.6158,50.9805],[-1.6171,50.9817],[-1.6197,50.9831],[-1.6202,50.9843],[-1.6195,50.9846],[-1.6189,50.9864],[-1.6197,50.988],[</v>
      </c>
      <c r="B49" s="67" t="str">
        <f ca="1">OFFSET(Polygon!B$1,MATCH($D49,Polygon!$C:$C,0)-1,0)</f>
        <v>E10000014</v>
      </c>
      <c r="C49" t="s">
        <v>144</v>
      </c>
      <c r="D49" t="s">
        <v>45</v>
      </c>
      <c r="E49" s="27">
        <v>1376316</v>
      </c>
      <c r="F49" s="23">
        <v>8</v>
      </c>
      <c r="G49" s="23">
        <v>10</v>
      </c>
      <c r="H49" s="23">
        <v>13</v>
      </c>
      <c r="I49" s="23">
        <v>15</v>
      </c>
      <c r="J49" s="23">
        <v>20</v>
      </c>
      <c r="K49" s="23">
        <v>41</v>
      </c>
      <c r="L49" s="23">
        <v>53</v>
      </c>
      <c r="M49" s="23">
        <v>55</v>
      </c>
      <c r="N49" s="23">
        <v>69</v>
      </c>
      <c r="O49" s="23">
        <v>77</v>
      </c>
      <c r="P49" s="23">
        <v>87</v>
      </c>
      <c r="Q49" s="23">
        <v>107</v>
      </c>
      <c r="R49" s="23">
        <v>138</v>
      </c>
      <c r="S49" s="23">
        <v>156</v>
      </c>
      <c r="T49" s="23">
        <v>171</v>
      </c>
      <c r="U49" s="23">
        <v>207</v>
      </c>
      <c r="V49" s="23">
        <v>251</v>
      </c>
      <c r="W49" s="23">
        <v>267</v>
      </c>
      <c r="X49" s="23">
        <v>317</v>
      </c>
      <c r="Y49" s="23">
        <v>384</v>
      </c>
      <c r="Z49" s="23">
        <v>432</v>
      </c>
      <c r="AA49" s="23">
        <v>498</v>
      </c>
      <c r="AB49" s="23">
        <v>567</v>
      </c>
      <c r="AC49" s="23">
        <v>652</v>
      </c>
      <c r="AD49" s="23">
        <v>699</v>
      </c>
      <c r="AE49" s="23">
        <v>749</v>
      </c>
      <c r="AF49" s="23">
        <v>809</v>
      </c>
      <c r="AG49" s="23">
        <v>876</v>
      </c>
      <c r="AH49" s="23">
        <v>921</v>
      </c>
      <c r="AI49" s="23">
        <v>989</v>
      </c>
      <c r="AJ49" s="23">
        <v>1241</v>
      </c>
      <c r="AK49" s="23">
        <v>1317</v>
      </c>
      <c r="AL49" s="23">
        <v>1416</v>
      </c>
      <c r="AM49" s="23">
        <v>1518</v>
      </c>
      <c r="AN49" s="23">
        <v>1573</v>
      </c>
      <c r="AO49" s="23">
        <v>1600</v>
      </c>
      <c r="AP49" s="23">
        <v>1678</v>
      </c>
      <c r="AQ49" s="23">
        <v>1802</v>
      </c>
      <c r="AR49" s="23">
        <v>1858</v>
      </c>
      <c r="AS49" s="23">
        <v>1941</v>
      </c>
      <c r="AT49" s="23">
        <v>2005</v>
      </c>
      <c r="AU49" s="23">
        <v>2122</v>
      </c>
      <c r="AV49" s="23">
        <v>2159</v>
      </c>
      <c r="AW49" s="23">
        <v>2251</v>
      </c>
      <c r="AX49" s="23">
        <v>2336</v>
      </c>
      <c r="AY49" s="23">
        <v>2371</v>
      </c>
      <c r="AZ49" s="23">
        <v>2439</v>
      </c>
      <c r="BA49" s="23">
        <v>2519</v>
      </c>
      <c r="BB49" s="23">
        <v>2577</v>
      </c>
      <c r="BC49" s="23">
        <v>2624</v>
      </c>
      <c r="BD49" s="23">
        <v>2652</v>
      </c>
      <c r="BE49" s="23">
        <v>2689</v>
      </c>
      <c r="BF49" s="23">
        <v>2734</v>
      </c>
      <c r="BG49" s="23">
        <v>2781</v>
      </c>
      <c r="BH49" s="23">
        <v>2827</v>
      </c>
      <c r="BI49" s="23">
        <v>2861</v>
      </c>
      <c r="BJ49" s="23">
        <v>2887</v>
      </c>
      <c r="BK49" s="23">
        <v>2915</v>
      </c>
      <c r="BL49" s="23">
        <v>2944</v>
      </c>
      <c r="BM49" s="23">
        <v>2969</v>
      </c>
      <c r="BN49" s="23">
        <v>2979</v>
      </c>
      <c r="BO49" s="23">
        <v>3005</v>
      </c>
      <c r="BP49" s="23">
        <v>3021</v>
      </c>
      <c r="BQ49" s="23">
        <v>3032</v>
      </c>
      <c r="BR49" s="23">
        <v>3043</v>
      </c>
      <c r="BS49" s="23">
        <v>3081</v>
      </c>
      <c r="BT49" s="23">
        <v>3098</v>
      </c>
      <c r="BU49" s="23">
        <v>3121</v>
      </c>
      <c r="BV49" s="23">
        <v>3133</v>
      </c>
      <c r="BW49" s="23">
        <v>3157</v>
      </c>
      <c r="BX49" s="23">
        <v>3168</v>
      </c>
      <c r="BY49" s="23">
        <v>3183</v>
      </c>
      <c r="BZ49" s="23">
        <v>3193</v>
      </c>
      <c r="CA49" s="23">
        <v>3206</v>
      </c>
      <c r="CB49" s="23">
        <v>3241</v>
      </c>
      <c r="CC49" s="23">
        <v>3262</v>
      </c>
      <c r="CD49" s="23">
        <v>3276</v>
      </c>
      <c r="CE49" s="23">
        <v>3282</v>
      </c>
      <c r="CF49" s="23">
        <v>3289</v>
      </c>
      <c r="CG49" s="23">
        <v>3305</v>
      </c>
      <c r="CH49" s="23">
        <v>3311</v>
      </c>
      <c r="CI49" s="23">
        <v>3315</v>
      </c>
      <c r="CJ49" s="23">
        <v>3331</v>
      </c>
      <c r="CK49" s="23">
        <v>3334</v>
      </c>
      <c r="CL49" s="23">
        <v>3336</v>
      </c>
      <c r="CM49" s="23">
        <v>3336</v>
      </c>
      <c r="CN49" s="23">
        <v>3345</v>
      </c>
      <c r="CO49" s="23">
        <v>3347</v>
      </c>
      <c r="CP49" s="23">
        <v>3348</v>
      </c>
      <c r="CQ49" s="23">
        <v>3352</v>
      </c>
      <c r="CR49" s="23">
        <v>3355</v>
      </c>
      <c r="CS49" s="23">
        <v>3355</v>
      </c>
      <c r="CT49" s="23">
        <v>3358</v>
      </c>
      <c r="CU49" s="23">
        <v>3360</v>
      </c>
      <c r="CV49" s="23">
        <v>3368</v>
      </c>
      <c r="CW49" s="23">
        <v>3372</v>
      </c>
      <c r="CX49" s="23">
        <v>3373</v>
      </c>
      <c r="CY49" s="23">
        <v>3376</v>
      </c>
      <c r="CZ49" s="23">
        <v>3377</v>
      </c>
      <c r="DA49" s="23">
        <v>3377</v>
      </c>
      <c r="DB49" s="23">
        <v>3377</v>
      </c>
      <c r="DC49" s="23">
        <v>3380</v>
      </c>
      <c r="DD49" s="23">
        <v>3381</v>
      </c>
      <c r="DE49" s="23">
        <v>3382</v>
      </c>
      <c r="DF49" s="23">
        <v>3383</v>
      </c>
      <c r="DG49" s="23">
        <v>3383</v>
      </c>
      <c r="DJ49" s="181">
        <f t="shared" ca="1" si="14"/>
        <v>0</v>
      </c>
      <c r="DK49" s="25">
        <f t="shared" ca="1" si="15"/>
        <v>0</v>
      </c>
      <c r="DL49" s="325">
        <f t="shared" ca="1" si="8"/>
        <v>0</v>
      </c>
      <c r="DM49" s="329">
        <f t="shared" ca="1" si="16"/>
        <v>6</v>
      </c>
      <c r="DN49" s="25">
        <f t="shared" ca="1" si="17"/>
        <v>1.7767249037607344E-3</v>
      </c>
      <c r="DO49" s="325">
        <f t="shared" ca="1" si="9"/>
        <v>0.43594639603114399</v>
      </c>
      <c r="DP49" s="332">
        <f t="shared" ca="1" si="18"/>
        <v>245.80110962889336</v>
      </c>
      <c r="DR49">
        <f t="shared" si="12"/>
        <v>3383</v>
      </c>
      <c r="DS49" s="419">
        <f t="shared" si="13"/>
        <v>245.8</v>
      </c>
      <c r="DT49" s="131">
        <f t="shared" ca="1" si="10"/>
        <v>0</v>
      </c>
      <c r="DV49" s="164" t="s">
        <v>186</v>
      </c>
      <c r="DW49">
        <v>417</v>
      </c>
      <c r="DX49" s="385">
        <v>324.7</v>
      </c>
      <c r="DY49" s="67">
        <f t="shared" si="19"/>
        <v>145</v>
      </c>
      <c r="EA49">
        <f>SUMIF('L4-LTLA'!$D:$D,$D49,'L4-LTLA'!$G:$G)</f>
        <v>1376316</v>
      </c>
      <c r="EB49" s="27">
        <v>1376316</v>
      </c>
      <c r="EC49" s="4">
        <f t="shared" si="11"/>
        <v>0</v>
      </c>
    </row>
    <row r="50" spans="1:133" x14ac:dyDescent="0.25">
      <c r="A50" s="67" t="str">
        <f ca="1">OFFSET(Polygon!A$1,MATCH($D50,Polygon!$C:$C,0)-1,0)</f>
        <v>{"type":"Polygon","coordinates":[[[-1.4773,50.9286],[-1.4759,50.9291],[-1.4719,50.93],[-1.4716,50.9316],[-1.4703,50.9315],[-1.4676,50.9339],[-1.4662,50.9347],[-1.4641,50.9351],[-1.4649,50.936],[-1.4651,50.9379],[-1.4637,50.9399],[-1.4594,50.9433],[-1.4593,50.9436],[-1.456,50.946],[-1.4524,50.9436],[-1.451,50.9443],[-1.45,50.9472],[-1.4518,50.9491],[-1.4496,50.9499],[-1.4492,50.949],[-1.4435,50.9474],[-1.4407,50.9471],[-1.4401,50.9481],[-1.4361,50.949],[-1.4317,50.9481],[-1.4303,50.9475],[-1.4282,50.9472],[-1.4237,50.9472],[-1.4229,50.9493],[-1.4217,50.9513],[-1.4208,50.9517],[-1.4176,50.9516],[-1.4164,50.9509],[-1.4151,50.9508],[-1.4143,50.9493],[-1.4119,50.9504],[-1.4096,50.9498],[-1.4093,50.9516],[-1.4065,50.9547],[-1.4065,50.9559],[-1.4047,50.9553],[-1.4025,50.9553],[-1.4034,50.9542],[-1.4039,50.9524],[-1.4014,50.9504],[-1.4004,50.9504],[-1.3981,50.9495],[-1.3955,50.9493],[-1.3929,50.9494],[-1.3929,50.9489],[-1.3913,50.9481],[-1.3908,50.9464],[-1.3898,50.9459],[-1.3879,50.9464],[-1.3858,50.9461],[-1.3816,50.9461],[-1.3805,50.9476],[-1.3766,50.9471],[-1.371,50.9461],[-1.3698,50.9471],[-1.3669,50.9469],[-1.3632,50.9452],[-1.3547,50.941],[-1.3545,50.9406],[-1.357,50.9395],[-1.359,50.938],[-1.3568,50.9377],[-1.3543,50.9367],[-1.3531,50.9354],[-1.3536,50.9348],[-1.357,50.9329],[-1.3579,50.9307],[-1.355,50.9289],[-1.3531,50.9262],[-1.3511,50.9267],[-1.3501,50.9258],[-1.3483,50.9251],[-1.3445,50.9229],[-1.3395,50.9237],[-1.3377,50.9225],[-1.3385,50.9215],[-1.3366,50.9205],[-1.3351,50.9209],[-1.3334,50.9199],[-1.3329,50.9187],[-1.329,50.9144],[-1.3291,50.9133],[-1.3247,50.9084],[-1.3287,50.9067],[-1.3277,50.9056],[-1.3279,50.9045],[-1.324,50.9044],[-1.322,50.901],[-1.3351,50.8974],[-1.3351,50.8964],[-1.3366,50.8951],[-1.3415,50.8942],[-1.3433,50.8914],[-1.347,50.8894],[-1.3491,50.8889],[-1.351,50.8868],[-1.3547,50.8858],[-1.3586,50.885],[-1.3604,50.884],[-1.3627,50.8817],[-1.3651,50.88],[-1.3687,50.8835],[-1.3724,50.8856],[-1.3754,50.8867],[-1.379,50.8874],[-1.3829,50.8892],[-1.3841,50.8907],[-1.3844,50.8929],[-1.3842,50.8944],[-1.3828,50.8979],[-1.3829,50.9001],[-1.3848,50.9035],[-1.3837,50.9035],[-1.3828,50.9057],[-1.3798,50.9072],[-1.377,50.9081],[-1.3723,50.9104],[-1.3718,50.9121],[-1.3723,50.9133],[-1.3753,50.9156],[-1.3778,50.9165],[-1.3775,50.9148],[-1.3807,50.9156],[-1.382,50.9162],[-1.384,50.9164],[-1.3855,50.9157],[-1.3874,50.9166],[-1.3871,50.9181],[-1.3837,50.9188],[-1.3807,50.9201],[-1.378,50.921],[-1.3766,50.9226],[-1.3774,50.9231],[-1.3773,50.9241],[-1.3781,50.9255],[-1.3794,50.9269],[-1.3801,50.9295],[-1.3792,50.9314],[-1.3802,50.9322],[-1.3787,50.9337],[-1.3776,50.9343],[-1.3761,50.9342],[-1.3748,50.9359],[-1.3778,50.9349],[-1.3792,50.9347],[-1.3802,50.934],[-1.381,50.9321],[-1.3805,50.9305],[-1.3813,50.9292],[-1.381,50.9269],[-1.3796,50.9251],[-1.3796,50.9236],[-1.3811,50.9219],[-1.3837,50.9209],[-1.384,50.9212],[-1.3871,50.9205],[-1.3873,50.9199],[-1.3897,50.9189],[-1.391,50.9162],[-1.3874,50.9139],[-1.3822,50.9135],[-1.378,50.9122],[-1.3777,50.9103],[-1.384,50.9086],[-1.3883,50.906],[-1.3879,50.9058],[-1.3897,50.9017],[-1.3878,50.9011],[-1.3872,50.9],[-1.3872,50.8973],[-1.3884,50.8967],[-1.3912,50.8967],[-1.3925,50.896],[-1.3925,50.8943],[-1.3896,50.8945],[-1.3884,50.8943],[-1.3899,50.893],[-1.3924,50.8885],[-1.3935,50.889],[-1.3937,50.8913],[-1.3964,50.8926],[-1.3967,50.8903],[-1.3929,50.8874],[-1.3933,50.8831],[-1.3954,50.8831],[-1.3991,50.8887],[-1.398,50.893],[-1.3992,50.8946],[-1.4007,50.8903],[-1.4014,50.8911],[-1.4009,50.8925],[-1.4019,50.8928],[-1.4036,50.8956],[-1.4052,50.8959],[-1.4114,50.8979],[-1.4109,50.8986],[-1.4398,50.9082],[-1.4413,50.9079],[-1.4429,50.9083],[-1.4471,50.9038],[-1.451,50.9041],[-1.4668,50.9109],[-1.4688,50.9138],[-1.4712,50.9181],[-1.4716,50.9181],[-1.4739,50.9202],[-1.4751,50.9223],[-1.4765,50.9232],[-1.477,50.9243],[-1.4785,50.9251],[-1.4773,50.9256],[-1.4769,50.9268],[-1.4756,50.9283],[-1.4773,50.9286]]]}</v>
      </c>
      <c r="B50" s="67" t="str">
        <f ca="1">OFFSET(Polygon!B$1,MATCH($D50,Polygon!$C:$C,0)-1,0)</f>
        <v>E06000045</v>
      </c>
      <c r="C50" t="s">
        <v>144</v>
      </c>
      <c r="D50" t="s">
        <v>176</v>
      </c>
      <c r="E50" s="27">
        <v>252796</v>
      </c>
      <c r="F50" s="23">
        <v>0</v>
      </c>
      <c r="G50" s="23">
        <v>0</v>
      </c>
      <c r="H50" s="23">
        <v>0</v>
      </c>
      <c r="I50" s="23">
        <v>0</v>
      </c>
      <c r="J50" s="23">
        <v>0</v>
      </c>
      <c r="K50" s="23">
        <v>0</v>
      </c>
      <c r="L50" s="23">
        <v>1</v>
      </c>
      <c r="M50" s="23">
        <v>1</v>
      </c>
      <c r="N50" s="23">
        <v>3</v>
      </c>
      <c r="O50" s="23">
        <v>4</v>
      </c>
      <c r="P50" s="23">
        <v>7</v>
      </c>
      <c r="Q50" s="23">
        <v>7</v>
      </c>
      <c r="R50" s="23">
        <v>8</v>
      </c>
      <c r="S50" s="23">
        <v>11</v>
      </c>
      <c r="T50" s="23">
        <v>11</v>
      </c>
      <c r="U50" s="23">
        <v>24</v>
      </c>
      <c r="V50" s="23">
        <v>28</v>
      </c>
      <c r="W50" s="23">
        <v>32</v>
      </c>
      <c r="X50" s="23">
        <v>37</v>
      </c>
      <c r="Y50" s="23">
        <v>41</v>
      </c>
      <c r="Z50" s="23">
        <v>43</v>
      </c>
      <c r="AA50" s="23">
        <v>68</v>
      </c>
      <c r="AB50" s="23">
        <v>76</v>
      </c>
      <c r="AC50" s="23">
        <v>100</v>
      </c>
      <c r="AD50" s="23">
        <v>105</v>
      </c>
      <c r="AE50" s="23">
        <v>128</v>
      </c>
      <c r="AF50" s="23">
        <v>145</v>
      </c>
      <c r="AG50" s="23">
        <v>147</v>
      </c>
      <c r="AH50" s="23">
        <v>149</v>
      </c>
      <c r="AI50" s="23">
        <v>181</v>
      </c>
      <c r="AJ50" s="23">
        <v>191</v>
      </c>
      <c r="AK50" s="23">
        <v>192</v>
      </c>
      <c r="AL50" s="23">
        <v>212</v>
      </c>
      <c r="AM50" s="23">
        <v>221</v>
      </c>
      <c r="AN50" s="23">
        <v>228</v>
      </c>
      <c r="AO50" s="23">
        <v>230</v>
      </c>
      <c r="AP50" s="23">
        <v>261</v>
      </c>
      <c r="AQ50" s="23">
        <v>283</v>
      </c>
      <c r="AR50" s="23">
        <v>301</v>
      </c>
      <c r="AS50" s="23">
        <v>317</v>
      </c>
      <c r="AT50" s="23">
        <v>331</v>
      </c>
      <c r="AU50" s="23">
        <v>353</v>
      </c>
      <c r="AV50" s="23">
        <v>354</v>
      </c>
      <c r="AW50" s="23">
        <v>365</v>
      </c>
      <c r="AX50" s="23">
        <v>382</v>
      </c>
      <c r="AY50" s="23">
        <v>398</v>
      </c>
      <c r="AZ50" s="23">
        <v>411</v>
      </c>
      <c r="BA50" s="23">
        <v>429</v>
      </c>
      <c r="BB50" s="23">
        <v>437</v>
      </c>
      <c r="BC50" s="23">
        <v>439</v>
      </c>
      <c r="BD50" s="23">
        <v>443</v>
      </c>
      <c r="BE50" s="23">
        <v>444</v>
      </c>
      <c r="BF50" s="23">
        <v>454</v>
      </c>
      <c r="BG50" s="23">
        <v>473</v>
      </c>
      <c r="BH50" s="23">
        <v>487</v>
      </c>
      <c r="BI50" s="23">
        <v>491</v>
      </c>
      <c r="BJ50" s="23">
        <v>496</v>
      </c>
      <c r="BK50" s="23">
        <v>509</v>
      </c>
      <c r="BL50" s="23">
        <v>513</v>
      </c>
      <c r="BM50" s="23">
        <v>519</v>
      </c>
      <c r="BN50" s="23">
        <v>522</v>
      </c>
      <c r="BO50" s="23">
        <v>532</v>
      </c>
      <c r="BP50" s="23">
        <v>536</v>
      </c>
      <c r="BQ50" s="23">
        <v>539</v>
      </c>
      <c r="BR50" s="23">
        <v>541</v>
      </c>
      <c r="BS50" s="23">
        <v>548</v>
      </c>
      <c r="BT50" s="23">
        <v>554</v>
      </c>
      <c r="BU50" s="23">
        <v>560</v>
      </c>
      <c r="BV50" s="23">
        <v>561</v>
      </c>
      <c r="BW50" s="23">
        <v>564</v>
      </c>
      <c r="BX50" s="23">
        <v>564</v>
      </c>
      <c r="BY50" s="23">
        <v>565</v>
      </c>
      <c r="BZ50" s="23">
        <v>567</v>
      </c>
      <c r="CA50" s="23">
        <v>569</v>
      </c>
      <c r="CB50" s="23">
        <v>573</v>
      </c>
      <c r="CC50" s="23">
        <v>574</v>
      </c>
      <c r="CD50" s="23">
        <v>577</v>
      </c>
      <c r="CE50" s="23">
        <v>579</v>
      </c>
      <c r="CF50" s="23">
        <v>579</v>
      </c>
      <c r="CG50" s="23">
        <v>582</v>
      </c>
      <c r="CH50" s="23">
        <v>583</v>
      </c>
      <c r="CI50" s="23">
        <v>584</v>
      </c>
      <c r="CJ50" s="23">
        <v>588</v>
      </c>
      <c r="CK50" s="23">
        <v>589</v>
      </c>
      <c r="CL50" s="23">
        <v>589</v>
      </c>
      <c r="CM50" s="23">
        <v>589</v>
      </c>
      <c r="CN50" s="23">
        <v>593</v>
      </c>
      <c r="CO50" s="23">
        <v>593</v>
      </c>
      <c r="CP50" s="23">
        <v>597</v>
      </c>
      <c r="CQ50" s="23">
        <v>597</v>
      </c>
      <c r="CR50" s="23">
        <v>597</v>
      </c>
      <c r="CS50" s="23">
        <v>597</v>
      </c>
      <c r="CT50" s="23">
        <v>601</v>
      </c>
      <c r="CU50" s="23">
        <v>603</v>
      </c>
      <c r="CV50" s="23">
        <v>604</v>
      </c>
      <c r="CW50" s="23">
        <v>605</v>
      </c>
      <c r="CX50" s="23">
        <v>604</v>
      </c>
      <c r="CY50" s="23">
        <v>605</v>
      </c>
      <c r="CZ50" s="23">
        <v>605</v>
      </c>
      <c r="DA50" s="23">
        <v>605</v>
      </c>
      <c r="DB50" s="23">
        <v>607</v>
      </c>
      <c r="DC50" s="23">
        <v>610</v>
      </c>
      <c r="DD50" s="23">
        <v>611</v>
      </c>
      <c r="DE50" s="23">
        <v>611</v>
      </c>
      <c r="DF50" s="23">
        <v>612</v>
      </c>
      <c r="DG50" s="23">
        <v>612</v>
      </c>
      <c r="DJ50" s="181">
        <f t="shared" ca="1" si="14"/>
        <v>0</v>
      </c>
      <c r="DK50" s="25">
        <f t="shared" ca="1" si="15"/>
        <v>0</v>
      </c>
      <c r="DL50" s="325">
        <f t="shared" ca="1" si="8"/>
        <v>0</v>
      </c>
      <c r="DM50" s="329">
        <f t="shared" ca="1" si="16"/>
        <v>7</v>
      </c>
      <c r="DN50" s="25">
        <f t="shared" ca="1" si="17"/>
        <v>1.1570247933884297E-2</v>
      </c>
      <c r="DO50" s="325">
        <f t="shared" ca="1" si="9"/>
        <v>2.769031155556259</v>
      </c>
      <c r="DP50" s="332">
        <f t="shared" ca="1" si="18"/>
        <v>242.09243817149004</v>
      </c>
      <c r="DR50">
        <f t="shared" si="12"/>
        <v>612</v>
      </c>
      <c r="DS50" s="419">
        <f t="shared" si="13"/>
        <v>242.1</v>
      </c>
      <c r="DT50" s="131">
        <f t="shared" ca="1" si="10"/>
        <v>0</v>
      </c>
      <c r="DV50" s="164" t="s">
        <v>44</v>
      </c>
      <c r="DW50">
        <v>682</v>
      </c>
      <c r="DX50" s="385">
        <v>367.8</v>
      </c>
      <c r="DY50" s="67">
        <f t="shared" si="19"/>
        <v>7</v>
      </c>
      <c r="EA50">
        <f>SUMIF('L4-LTLA'!$D:$D,$D50,'L4-LTLA'!$G:$G)</f>
        <v>252796</v>
      </c>
      <c r="EB50" s="27">
        <v>252796</v>
      </c>
      <c r="EC50" s="4">
        <f t="shared" si="11"/>
        <v>0</v>
      </c>
    </row>
    <row r="51" spans="1:133" x14ac:dyDescent="0.25">
      <c r="A51" s="67" t="str">
        <f ca="1">OFFSET(Polygon!A$1,MATCH($D51,Polygon!$C:$C,0)-1,0)</f>
        <v>{"type":"Polygon","coordinates":[[[-1.3058,50.7671],[-1.3016,50.7667],[-1.2995,50.7659],[-1.298,50.7649],[-1.2958,50.7612],[-1.2944,50.7602],[-1.2922,50.758],[-1.2931,50.7559],[-1.2938,50.7552],[-1.2944,50.7533],[-1.2934,50.7494],[-1.2918,50.7461],[-1.2901,50.7438],[-1.2902,50.7431],[-1.2894,50.7417],[-1.2896,50.7396],[-1.2901,50.7385],[-1.2871,50.7359],[-1.2867,50.7348],[-1.2879,50.7341],[-1.2852,50.7338],[-1.285,50.7327],[-1.2836,50.7301],[-1.2832,50.7288],[-1.284,50.7279],[-1.2835,50.7268],[-1.2847,50.7242],[-1.2849,50.7223],[-1.2869,50.7193],[-1.2875,50.7171],[-1.2883,50.7158],[-1.2895,50.715],[-1.2893,50.7135],[-1.2899,50.7106],[-1.2909,50.708],[-1.292,50.7071],[-1.2922,50.7053],[-1.2909,50.7033],[-1.2904,50.7033],[-1.2913,50.7059],[-1.2911,50.7068],[-1.2891,50.7084],[-1.2882,50.7102],[-1.2874,50.713],[-1.2866,50.7145],[-1.2859,50.7146],[-1.2858,50.7161],[-1.2842,50.719],[-1.284,50.7199],[-1.2824,50.723],[-1.2812,50.7238],[-1.2802,50.7251],[-1.2785,50.7261],[-1.2774,50.7299],[-1.2775,50.7317],[-1.2806,50.7331],[-1.2823,50.736],[-1.2814,50.7363],[-1.2851,50.7389],[-1.2864,50.7406],[-1.2861,50.7426],[-1.2865,50.7441],[-1.2878,50.7448],[-1.2893,50.7468],[-1.2895,50.749],[-1.2907,50.7507],[-1.291,50.7538],[-1.2903,50.755],[-1.2906,50.7582],[-1.2901,50.7605],[-1.2894,50.7611],[-1.2883,50.763],[-1.2836,50.7646],[-1.2784,50.7662],[-1.2758,50.7663],[-1.2719,50.7657],[-1.2697,50.7648],[-1.2673,50.7636],[-1.2649,50.762],[-1.2615,50.7606],[-1.2597,50.7593],[-1.2586,50.7575],[-1.2567,50.7552],[-1.2556,50.7542],[-1.2482,50.7522],[-1.2469,50.7509],[-1.2463,50.7496],[-1.2417,50.7459],[-1.2402,50.744],[-1.2386,50.7428],[-1.2401,50.7418],[-1.2414,50.7423],[-1.2424,50.7411],[-1.2418,50.7387],[-1.2406,50.7403],[-1.2415,50.741],[-1.2391,50.742],[-1.2381,50.7434],[-1.2366,50.7435],[-1.231,50.743],[-1.2263,50.7413],[-1.221,50.7392],[-1.2181,50.7387],[-1.216,50.7387],[-1.214,50.7382],[-1.2134,50.7375],[-1.2157,50.7356],[-1.2173,50.736],[-1.2188,50.7353],[-1.2199,50.7344],[-1.2197,50.7332],[-1.2201,50.732],[-1.2222,50.7312],[-1.2242,50.7291],[-1.2269,50.7273],[-1.2265,50.7253],[-1.2251,50.7246],[-1.2245,50.7255],[-1.2245,50.7272],[-1.223,50.728],[-1.2217,50.7291],[-1.2198,50.7299],[-1.2182,50.7309],[-1.2174,50.7321],[-1.2176,50.7335],[-1.2157,50.734],[-1.2121,50.7341],[-1.211,50.735],[-1.2072,50.7348],[-1.2021,50.7342],[-1.1972,50.7337],[-1.1948,50.7329],[-1.193,50.7328],[-1.1901,50.7329],[-1.186,50.7335],[-1.1838,50.733],[-1.1817,50.7333],[-1.18,50.734],[-1.1767,50.734],[-1.1721,50.7332],[-1.1643,50.7328],[-1.1613,50.7335],[-1.1595,50.7333],[-1.1586,50.7328],[-1.1516,50.7312],[-1.1491,50.731],[-1.1465,50.7304],[-1.1418,50.728],[-1.1393,50.7274],[-1.1371,50.7265],[-1.1364,50.7268],[-1.1342,50.7267],[-1.1318,50.7269],[-1.1294,50.7266],[-1.1277,50.7257],[-1.124,50.7245],[-1.121,50.7234],[-1.1183,50.723],[-1.1146,50.722],[-1.1115,50.722],[-1.1096,50.7215],[-1.1082,50.7201],[-1.1079,50.7181],[-1.1069,50.7171],[-1.1063,50.7142],[-1.1054,50.7132],[-1.1033,50.7128],[-1.1021,50.7085],[-1.1005,50.7065],[-1.0981,50.7064],[-1.0981,50.703],[-1.0993,50.7008],[-1.0979,50.6965],[-1.097,50.695],[-1.099,50.6947],[-1.1011,50.6959],[-1.1011,50.6967],[-1.1026,50.6973],[-1.1019,50.6984],[-1.1022,50.6996],[-1.1039,50.6988],[-1.1058,50.6975],[-1.1071,50.696],[-1.1075,50.6949],[-1.1068,50.6931],[-1.1037,50.6926],[-1.1018,50.6921],[-1.0995,50.6908],[-1.098,50.6905],[-1.0967,50.691],[-1.0935,50.6931],[-1.0925,50.6944],[-1.0945,50.695],[-1.0934,50.6958],[-1.0923,50.6954],[-1.088,50.6952],[-1.0854,50.6947],[-1.0824,50.6944],[-1.0776,50.6922],[-1.0742,50.6902],[-1.0708,50.6879],[-1.0698,50.6866],[-1.07,50.6836],[-1.0733,50.6815],[-1.078,50.6802],[-1.0853,50.6771],[-1.0877,50.6746],[-1.0914,50.6736],[-1.0939,50.6724],[-1.0963,50.6707],[-1.0971,50.6696],[-1.0973,50.6684],[-1.0954,50.6673],[-1.0985,50.6652],[-1.1001,50.665],[-1.1053,50.6651],[-1.1073,50.6655],[-1.111,50.6658],[-1.1142,50.6656],[-1.1249,50.6639],[-1.1336,50.6619],[-1.1376,50.6606],[-1.1432,50.6585],[-1.1482,50.6564],[-1.148,50.6562],[-1.152,50.6544],[-1.1591,50.6506],[-1.1634,50.6469],[-1.1671,50.6429],[-1.1684,50.6407],[-1.1689,50.6388],[-1.1688,50.636],[-1.1699,50.6342],[-1.1692,50.6334],[-1.1714,50.6304],[-1.1714,50.6298],[-1.1735,50.6263],[-1.1744,50.6244],[-1.1747,50.6225],[-1.1745,50.6207],[-1.1733,50.6194],[-1.1731,50.6174],[-1.1723,50.6154],[-1.1735,50.614],[-1.1757,50.6123],[-1.177,50.6105],[-1.1752,50.6078],[-1.1752,50.6069],[-1.1763,50.6056],[-1.1775,50.6033],[-1.1784,50.6025],[-1.179,50.601],[-1.1806,50.5997],[-1.1839,50.5984],[-1.1845,50.5977],[-1.1872,50.5968],[-1.19,50.5965],[-1.192,50.5959],[-1.1961,50.5951],[-1.2001,50.5933],[-1.2019,50.5929],[-1.205,50.5931],[-1.2062,50.5928],[-1.2096,50.5931],[-1.2133,50.5917],[-1.2156,50.5913],[-1.2199,50.5898],[-1.2211,50.5897],[-1.2228,50.5887],[-1.2262,50.5883],[-1.229,50.5871],[-1.2313,50.5869],[-1.2335,50.586],[-1.2344,50.5862],[-1.2404,50.5841],[-1.2426,50.5828],[-1.2449,50.5823],[-1.2466,50.5824],[-1.2491,50.5811],[-1.2533,50.5807],[-1.2554,50.58],[-1.2599,50.5795],[-1.2635,50.5801],[-1.2682,50.5796],[-1.2712,50.5797],[-1.2745,50.579],[-1.2779,50.5787],[-1.2802,50.5772],[-1.2825,50.5771],[-1.2865,50.5775],[-1.2913,50.5756],[-1.2949,50.5749],[-1.2996,50.5751],[-1.3027,50.5757],[-1.304,50.5762],[-1.3045,50.5769],[-1.3078,50.5774],[-1.3087,50.5787],[-1.3087,50.5805],[-1.3124,50.5843],[-1.3143,50.5857],[-1.3174,50.5889],[-1.3191,50.5901],[-1.3237,50.5922],[-1.3273,50.5943],[-1.3388,50.6016],[-1.3441,50.6041],[-1.3509,50.6069],[-1.3548,50.6083],[-1.3587,50.6092],[-1.3621,50.6097],[-1.3637,50.6108],[-1.3658,50.6131],[-1.3713,50.6168],[-1.3744,50.6183],[-1.3774,50.62],[-1.3818,50.6227],[-1.3893,50.6268],[-1.3917,50.6276],[-1.3974,50.6289],[-1.4022,50.6312],[-1.4093,50.6342],[-1.4178,50.6358],[-1.4218,50.637],[-1.4262,50.6378],[-1.4281,50.6383],[-1.432,50.6398],[-1.4371,50.6412],[-1.4432,50.6424],[-1.4466,50.6433],[-1.4498,50.6447],[-1.453,50.6466],[-1.457,50.6502],[-1.4584,50.651],[-1.4627,50.6523],[-1.4651,50.6526],[-1.4679,50.6555],[-1.4711,50.658],[-1.4733,50.6599],[-1.4786,50.6635],[-1.4848,50.6669],[-1.4931,50.6685],[-1.4973,50.6687],[-1.5057,50.6684],[-1.5092,50.6699],[-1.5113,50.67],[-1.5128,50.6694],[-1.5134,50.6684],[-1.5162,50.6685],[-1.5192,50.668],[-1.5239,50.668],[-1.5378,50.6662],[-1.542,50.6653],[-1.5487,50.6637],[-1.5539,50.6633],[-1.5612,50.6632],[-1.5639,50.6628],[-1.568,50.6614],[-1.5718,50.6608],[-1.5793,50.6602],[-1.5791,50.6612],[-1.5831,50.6622],[-1.5845,50.6634],[-1.5766,50.6639],[-1.5729,50.6645],[-1.5693,50.6657],[-1.569,50.6675],[-1.57,50.6711],[-1.5703,50.6728],[-1.569,50.6738],[-1.5673,50.6741],[-1.5636,50.6756],[-1.5605,50.6762],[-1.5578,50.6764],[-1.5545,50.677],[-1.5494,50.6777],[-1.5467,50.6796],[-1.5447,50.6823],[-1.544,50.6836],[-1.5425,50.6881],[-1.5418,50.6888],[-1.539,50.6892],[-1.5357,50.6914],[-1.5345,50.6931],[-1.5335,50.6959],[-1.5342,50.7],[-1.5312,50.7024],[-1.53,50.7035],[-1.527,50.7044],[-1.5219,50.7072],[-1.5168,50.7069],[-1.5165,50.7071],[-1.5082,50.7058],[-1.5096,50.7054],[-1.5066,50.7046],[-1.5062,50.7043],[-1.5059,50.7023],[-1.5042,50.7019],[-1.5028,50.7029],[-1.5024,50.7005],[-1.5033,50.6997],[-1.5016,50.6994],[-1.4999,50.6978],[-1.502,50.6961],[-1.5059,50.6941],[-1.5065,50.6934],[-1.5062,50.6925],[-1.505,50.6917],[-1.505,50.6901],[-1.5041,50.6897],[-1.5037,50.6873],[-1.5039,50.6861],[-1.5073,50.6855],[-1.5086,50.6832],[-1.5071,50.6832],[-1.5051,50.6851],[-1.5023,50.6864],[-1.5038,50.6915],[-1.5057,50.6935],[-1.5054,50.6938],[-1.5014,50.6955],[-1.5002,50.6966],[-1.4978,50.6969],[-1.4991,50.6986],[-1.5002,50.6993],[-1.5013,50.701],[-1.4985,50.7016],[-1.4966,50.7009],[-1.4967,50.7027],[-1.4984,50.7035],[-1.5002,50.7031],[-1.5034,50.7052],[-1.5013,50.7057],[-1.5003,50.7068],[-1.497,50.7069],[-1.4926,50.7067],[-1.4864,50.7067],[-1.4795,50.7085],[-1.4751,50.7089],[-1.4719,50.7099],[-1.47,50.7097],[-1.4646,50.7123],[-1.4597,50.7144],[-1.4567,50.7163],[-1.453,50.7174],[-1.4509,50.7183],[-1.4498,50.7191],[-1.4461,50.7198],[-1.4434,50.7211],[-1.4416,50.7223],[-1.4371,50.7235],[-1.436,50.7237],[-1.4309,50.7252],[-1.4293,50.726],[-1.4256,50.7268],[-1.4237,50.7266],[-1.415,50.7249],[-1.416,50.7244],[-1.4209,50.7245],[-1.4173,50.7232],[-1.4144,50.7229],[-1.4131,50.7214],[-1.4154,50.7204],[-1.4181,50.7198],[-1.4138,50.7194],[-1.413,50.7187],[-1.4159,50.7162],[-1.416,50.7152],[-1.4174,50.7138],[-1.4173,50.7131],[-1.419,50.7124],[-1.4197,50.7126],[-1.4225,50.7124],[-1.4234,50.7112],[-1.4252,50.7107],[-1.4265,50.7092],[-1.4259,50.7087],[-1.427,50.7074],[-1.4264,50.7069],[-1.4247,50.7081],[-1.4251,50.7091],[-1.4241,50.7099],[-1.4207,50.7117],[-1.4176,50.712],[-1.4161,50.713],[-1.4145,50.7148],[-1.4136,50.7146],[-1.4129,50.7131],[-1.4139,50.7122],[-1.4144,50.7108],[-1.4137,50.7071],[-1.4131,50.7082],[-1.4129,50.7103],[-1.4119,50.7116],[-1.4118,50.7128],[-1.4123,50.7141],[-1.4109,50.7146],[-1.409,50.7136],[-1.4042,50.7121],[-1.4027,50.7111],[-1.402,50.7114],[-1.404,50.7129],[-1.4067,50.7142],[-1.4094,50.7152],[-1.4099,50.7166],[-1.4094,50.7179],[-1.408,50.7185],[-1.4068,50.7174],[-1.4052,50.7183],[-1.4058,50.7195],[-1.404,50.7209],[-1.4031,50.7201],[-1.4039,50.7196],[-1.4029,50.718],[-1.3991,50.7172],[-1.3958,50.7172],[-1.3899,50.7162],[-1.3872,50.7161],[-1.3869,50.7155],[-1.384,50.7155],[-1.3834,50.7164],[-1.3808,50.7163],[-1.3803,50.7172],[-1.3835,50.7171],[-1.3891,50.7167],[-1.3891,50.7173],[-1.391,50.7177],[-1.3927,50.7176],[-1.3948,50.7184],[-1.3946,50.7197],[-1.3934,50.722],[-1.3902,50.7225],[-1.3891,50.7219],[-1.3878,50.7222],[-1.3887,50.7232],[-1.3907,50.7234],[-1.394,50.7232],[-1.3986,50.7238],[-1.4002,50.725],[-1.3991,50.7255],[-1.3963,50.7253],[-1.3963,50.7262],[-1.3984,50.7266],[-1.4002,50.7266],[-1.4021,50.7272],[-1.4029,50.7263],[-1.4041,50.7265],[-1.406,50.7264],[-1.4074,50.7254],[-1.4073,50.7241],[-1.4101,50.7241],[-1.4098,50.7256],[-1.4058,50.7267],[-1.4026,50.7281],[-1.398,50.7288],[-1.3914,50.7308],[-1.3896,50.7316],[-1.3867,50.7319],[-1.3854,50.7323],[-1.3813,50.7328],[-1.3793,50.7341],[-1.3768,50.7347],[-1.3699,50.7361],[-1.3678,50.7368],[-1.3657,50.7372],[-1.3637,50.738],[-1.3591,50.7381],[-1.3537,50.7389],[-1.3513,50.7407],[-1.3499,50.7411],[-1.3486,50.7419],[-1.3474,50.7432],[-1.3468,50.7451],[-1.3455,50.7474],[-1.3451,50.7491],[-1.3452,50.7506],[-1.3425,50.7527],[-1.3407,50.7533],[-1.3378,50.7552],[-1.3351,50.7555],[-1.332,50.7567],[-1.3281,50.758],[-1.3247,50.7608],[-1.3238,50.7626],[-1.3223,50.764],[-1.3194,50.7657],[-1.3173,50.7664],[-1.3135,50.7673],[-1.3058,50.7671]]]}</v>
      </c>
      <c r="B51" s="67" t="str">
        <f ca="1">OFFSET(Polygon!B$1,MATCH($D51,Polygon!$C:$C,0)-1,0)</f>
        <v>E06000046</v>
      </c>
      <c r="C51" s="31" t="s">
        <v>144</v>
      </c>
      <c r="D51" s="31" t="s">
        <v>53</v>
      </c>
      <c r="E51" s="44">
        <v>141538</v>
      </c>
      <c r="F51" s="32">
        <v>1</v>
      </c>
      <c r="G51" s="32">
        <v>1</v>
      </c>
      <c r="H51" s="32">
        <v>1</v>
      </c>
      <c r="I51" s="32">
        <v>1</v>
      </c>
      <c r="J51" s="32">
        <v>1</v>
      </c>
      <c r="K51" s="32">
        <v>2</v>
      </c>
      <c r="L51" s="32">
        <v>2</v>
      </c>
      <c r="M51" s="32">
        <v>1</v>
      </c>
      <c r="N51" s="32">
        <v>2</v>
      </c>
      <c r="O51" s="32">
        <v>2</v>
      </c>
      <c r="P51" s="32">
        <v>2</v>
      </c>
      <c r="Q51" s="32">
        <v>2</v>
      </c>
      <c r="R51" s="32">
        <v>2</v>
      </c>
      <c r="S51" s="32">
        <v>2</v>
      </c>
      <c r="T51" s="32">
        <v>2</v>
      </c>
      <c r="U51" s="32">
        <v>3</v>
      </c>
      <c r="V51" s="32">
        <v>3</v>
      </c>
      <c r="W51" s="32">
        <v>7</v>
      </c>
      <c r="X51" s="32">
        <v>8</v>
      </c>
      <c r="Y51" s="32">
        <v>10</v>
      </c>
      <c r="Z51" s="32">
        <v>10</v>
      </c>
      <c r="AA51" s="32">
        <v>11</v>
      </c>
      <c r="AB51" s="32">
        <v>13</v>
      </c>
      <c r="AC51" s="32">
        <v>14</v>
      </c>
      <c r="AD51" s="32">
        <v>17</v>
      </c>
      <c r="AE51" s="32">
        <v>19</v>
      </c>
      <c r="AF51" s="32">
        <v>25</v>
      </c>
      <c r="AG51" s="32">
        <v>32</v>
      </c>
      <c r="AH51" s="32">
        <v>32</v>
      </c>
      <c r="AI51" s="32">
        <v>36</v>
      </c>
      <c r="AJ51" s="32">
        <v>38</v>
      </c>
      <c r="AK51" s="32">
        <v>41</v>
      </c>
      <c r="AL51" s="32">
        <v>41</v>
      </c>
      <c r="AM51" s="32">
        <v>45</v>
      </c>
      <c r="AN51" s="32">
        <v>53</v>
      </c>
      <c r="AO51" s="32">
        <v>56</v>
      </c>
      <c r="AP51" s="32">
        <v>53</v>
      </c>
      <c r="AQ51" s="32">
        <v>55</v>
      </c>
      <c r="AR51" s="32">
        <v>55</v>
      </c>
      <c r="AS51" s="32">
        <v>58</v>
      </c>
      <c r="AT51" s="32">
        <v>67</v>
      </c>
      <c r="AU51" s="32">
        <v>68</v>
      </c>
      <c r="AV51" s="32">
        <v>69</v>
      </c>
      <c r="AW51" s="32">
        <v>73</v>
      </c>
      <c r="AX51" s="32">
        <v>74</v>
      </c>
      <c r="AY51" s="32">
        <v>76</v>
      </c>
      <c r="AZ51" s="32">
        <v>82</v>
      </c>
      <c r="BA51" s="32">
        <v>86</v>
      </c>
      <c r="BB51" s="32">
        <v>101</v>
      </c>
      <c r="BC51" s="32">
        <v>103</v>
      </c>
      <c r="BD51" s="32">
        <v>104</v>
      </c>
      <c r="BE51" s="32">
        <v>104</v>
      </c>
      <c r="BF51" s="32">
        <v>107</v>
      </c>
      <c r="BG51" s="32">
        <v>122</v>
      </c>
      <c r="BH51" s="32">
        <v>123</v>
      </c>
      <c r="BI51" s="32">
        <v>127</v>
      </c>
      <c r="BJ51" s="32">
        <v>143</v>
      </c>
      <c r="BK51" s="32">
        <v>145</v>
      </c>
      <c r="BL51" s="32">
        <v>146</v>
      </c>
      <c r="BM51" s="32">
        <v>149</v>
      </c>
      <c r="BN51" s="32">
        <v>152</v>
      </c>
      <c r="BO51" s="32">
        <v>155</v>
      </c>
      <c r="BP51" s="32">
        <v>155</v>
      </c>
      <c r="BQ51" s="32">
        <v>154</v>
      </c>
      <c r="BR51" s="32">
        <v>156</v>
      </c>
      <c r="BS51" s="32">
        <v>157</v>
      </c>
      <c r="BT51" s="32">
        <v>161</v>
      </c>
      <c r="BU51" s="32">
        <v>166</v>
      </c>
      <c r="BV51" s="32">
        <v>169</v>
      </c>
      <c r="BW51" s="32">
        <v>177</v>
      </c>
      <c r="BX51" s="32">
        <v>178</v>
      </c>
      <c r="BY51" s="32">
        <v>178</v>
      </c>
      <c r="BZ51" s="32">
        <v>178</v>
      </c>
      <c r="CA51" s="32">
        <v>181</v>
      </c>
      <c r="CB51" s="32">
        <v>185</v>
      </c>
      <c r="CC51" s="32">
        <v>189</v>
      </c>
      <c r="CD51" s="32">
        <v>194</v>
      </c>
      <c r="CE51" s="32">
        <v>195</v>
      </c>
      <c r="CF51" s="32">
        <v>196</v>
      </c>
      <c r="CG51" s="32">
        <v>196</v>
      </c>
      <c r="CH51" s="32">
        <v>196</v>
      </c>
      <c r="CI51" s="32">
        <v>198</v>
      </c>
      <c r="CJ51" s="32">
        <v>199</v>
      </c>
      <c r="CK51" s="32">
        <v>199</v>
      </c>
      <c r="CL51" s="32">
        <v>199</v>
      </c>
      <c r="CM51" s="32">
        <v>200</v>
      </c>
      <c r="CN51" s="32">
        <v>200</v>
      </c>
      <c r="CO51" s="32">
        <v>200</v>
      </c>
      <c r="CP51" s="32">
        <v>200</v>
      </c>
      <c r="CQ51" s="32">
        <v>200</v>
      </c>
      <c r="CR51" s="32">
        <v>200</v>
      </c>
      <c r="CS51" s="32">
        <v>200</v>
      </c>
      <c r="CT51" s="32">
        <v>201</v>
      </c>
      <c r="CU51" s="32">
        <v>201</v>
      </c>
      <c r="CV51" s="32">
        <v>201</v>
      </c>
      <c r="CW51" s="32">
        <v>201</v>
      </c>
      <c r="CX51" s="32">
        <v>201</v>
      </c>
      <c r="CY51" s="32">
        <v>202</v>
      </c>
      <c r="CZ51" s="32">
        <v>202</v>
      </c>
      <c r="DA51" s="32">
        <v>202</v>
      </c>
      <c r="DB51" s="32">
        <v>202</v>
      </c>
      <c r="DC51" s="32">
        <v>202</v>
      </c>
      <c r="DD51" s="32">
        <v>202</v>
      </c>
      <c r="DE51" s="32">
        <v>202</v>
      </c>
      <c r="DF51" s="32">
        <v>202</v>
      </c>
      <c r="DG51" s="32">
        <v>202</v>
      </c>
      <c r="DH51" s="31"/>
      <c r="DI51" s="31"/>
      <c r="DJ51" s="347">
        <f t="shared" ca="1" si="14"/>
        <v>0</v>
      </c>
      <c r="DK51" s="33">
        <f t="shared" ca="1" si="15"/>
        <v>0</v>
      </c>
      <c r="DL51" s="326">
        <f t="shared" ca="1" si="8"/>
        <v>0</v>
      </c>
      <c r="DM51" s="330">
        <f t="shared" ca="1" si="16"/>
        <v>0</v>
      </c>
      <c r="DN51" s="33">
        <f t="shared" ca="1" si="17"/>
        <v>0</v>
      </c>
      <c r="DO51" s="326">
        <f t="shared" ca="1" si="9"/>
        <v>0</v>
      </c>
      <c r="DP51" s="333">
        <f t="shared" ca="1" si="18"/>
        <v>142.71785668866312</v>
      </c>
      <c r="DR51">
        <f t="shared" si="12"/>
        <v>202</v>
      </c>
      <c r="DS51" s="419">
        <f t="shared" si="13"/>
        <v>142.69999999999999</v>
      </c>
      <c r="DT51" s="131">
        <f t="shared" ca="1" si="10"/>
        <v>0</v>
      </c>
      <c r="DV51" s="164" t="s">
        <v>45</v>
      </c>
      <c r="DW51" s="4">
        <v>3383</v>
      </c>
      <c r="DX51" s="4">
        <v>245.8</v>
      </c>
      <c r="DY51" s="67">
        <f t="shared" si="19"/>
        <v>49</v>
      </c>
      <c r="EA51">
        <f>SUMIF('L4-LTLA'!$D:$D,$D51,'L4-LTLA'!$G:$G)</f>
        <v>141538</v>
      </c>
      <c r="EB51" s="44">
        <v>141538</v>
      </c>
      <c r="EC51" s="4">
        <f t="shared" si="11"/>
        <v>0</v>
      </c>
    </row>
    <row r="52" spans="1:133" x14ac:dyDescent="0.25">
      <c r="A52" s="67" t="str">
        <f ca="1">OFFSET(Polygon!A$1,MATCH($D52,Polygon!$C:$C,0)-1,0)</f>
        <v>{"type":"Polygon","coordinates":[[[-1.6658,51.9875],[-1.6647,51.9851],[-1.6641,51.9849],[-1.6649,51.9832],[-1.6653,51.9808],[-1.6675,51.9784],[-1.669,51.9753],[-1.6677,51.9731],[-1.666,51.9709],[-1.6646,51.968],[-1.6643,51.9664],[-1.6623,51.9638],[-1.661,51.9633],[-1.6582,51.9633],[-1.6559,51.9628],[-1.6524,51.9615],[-1.6535,51.9598],[-1.6551,51.9599],[-1.6554,51.9575],[-1.6523,51.9577],[-1.6489,51.9589],[-1.6458,51.957],[-1.6433,51.9571],[-1.6409,51.9568],[-1.6347,51.9567],[-1.6325,51.9556],[-1.6289,51.9532],[-1.6275,51.9517],[-1.6257,51.9503],[-1.6245,51.9485],[-1.6202,51.9434],[-1.6188,51.942],[-1.6165,51.9389],[-1.6152,51.9377],[-1.6177,51.9373],[-1.6199,51.9375],[-1.6236,51.9357],[-1.6283,51.9331],[-1.6302,51.9315],[-1.6353,51.9283],[-1.6361,51.9274],[-1.6378,51.9267],[-1.64,51.9251],[-1.6429,51.9239],[-1.6455,51.9223],[-1.6428,51.9222],[-1.6412,51.9216],[-1.6414,51.9199],[-1.6426,51.9191],[-1.6448,51.9187],[-1.6444,51.9169],[-1.6436,51.9161],[-1.6452,51.915],[-1.6439,51.913],[-1.6423,51.9128],[-1.6412,51.9135],[-1.6388,51.9123],[-1.6353,51.9129],[-1.6343,51.9115],[-1.636,51.9108],[-1.6347,51.9084],[-1.6354,51.9072],[-1.6337,51.9057],[-1.6349,51.905],[-1.6355,51.9035],[-1.6352,51.9027],[-1.6357,51.9015],[-1.6336,51.9],[-1.6331,51.8992],[-1.6351,51.8982],[-1.6378,51.8973],[-1.6396,51.8971],[-1.6408,51.8959],[-1.6425,51.8953],[-1.6435,51.8959],[-1.645,51.8947],[-1.6479,51.8951],[-1.6516,51.896],[-1.6531,51.8969],[-1.6559,51.8968],[-1.6576,51.8972],[-1.6589,51.8958],[-1.6617,51.8944],[-1.6613,51.8935],[-1.663,51.8922],[-1.6626,51.8919],[-1.6623,51.8889],[-1.6626,51.8873],[-1.6639,51.8861],[-1.6657,51.8854],[-1.667,51.8828],[-1.6669,51.8814],[-1.669,51.8815],[-1.6693,51.8796],[-1.6688,51.878],[-1.6671,51.878],[-1.6672,51.8769],[-1.6681,51.8763],[-1.6717,51.8751],[-1.6741,51.8737],[-1.6745,51.8726],[-1.6756,51.8726],[-1.6789,51.8698],[-1.6808,51.8692],[-1.6836,51.8687],[-1.6859,51.8669],[-1.6869,51.8655],[-1.6851,51.8643],[-1.6872,51.8628],[-1.6847,51.8614],[-1.6821,51.8604],[-1.6806,51.8587],[-1.6809,51.858],[-1.6806,51.8547],[-1.6791,51.8536],[-1.6785,51.8524],[-1.6764,51.8503],[-1.6787,51.8495],[-1.6792,51.846],[-1.6811,51.8419],[-1.6831,51.8403],[-1.6842,51.8385],[-1.6854,51.8369],[-1.6865,51.8344],[-1.6864,51.8326],[-1.6846,51.8256],[-1.6837,51.8237],[-1.6831,51.8203],[-1.6811,51.816],[-1.678,51.817],[-1.6769,51.817],[-1.6778,51.813],[-1.6785,51.812],[-1.6791,51.8098],[-1.6803,51.8071],[-1.6819,51.804],[-1.6838,51.8013],[-1.6858,51.7999],[-1.6869,51.7982],[-1.6889,51.7968],[-1.6935,51.7941],[-1.698,51.7926],[-1.7022,51.791],[-1.7049,51.7895],[-1.7077,51.7883],[-1.7153,51.7855],[-1.7195,51.7832],[-1.7175,51.7815],[-1.7166,51.7813],[-1.7084,51.7775],[-1.7046,51.7742],[-1.7007,51.7706],[-1.7003,51.7696],[-1.6993,51.7646],[-1.6997,51.7645],[-1.6964,51.7571],[-1.694,51.7543],[-1.6937,51.7537],[-1.6957,51.7523],[-1.6944,51.751],[-1.6939,51.7491],[-1.6943,51.748],[-1.6917,51.7467],[-1.6927,51.746],[-1.6893,51.7426],[-1.6883,51.742],[-1.687,51.7399],[-1.6891,51.7391],[-1.6875,51.7368],[-1.6866,51.7341],[-1.6858,51.7334],[-1.6855,51.7306],[-1.6868,51.7285],[-1.6901,51.7264],[-1.6915,51.7259],[-1.6958,51.7238],[-1.6955,51.7229],[-1.6933,51.7212],[-1.6929,51.7204],[-1.691,51.7193],[-1.6888,51.7173],[-1.6892,51.7167],[-1.6873,51.7145],[-1.6888,51.7136],[-1.6873,51.7128],[-1.688,51.712],[-1.6862,51.7102],[-1.6819,51.709],[-1.6774,51.7053],[-1.6753,51.7038],[-1.6654,51.6972],[-1.6623,51.6965],[-1.659,51.6975],[-1.6575,51.6964],[-1.6562,51.6938],[-1.6553,51.6936],[-1.6551,51.6925],[-1.6555,51.6915],[-1.6541,51.6902],[-1.6513,51.6889],[-1.6509,51.6882],[-1.653,51.687],[-1.6489,51.6854],[-1.6483,51.6841],[-1.6522,51.6817],[-1.6539,51.6815],[-1.6556,51.6818],[-1.6593,51.6808],[-1.6607,51.6812],[-1.6621,51.6805],[-1.6633,51.6813],[-1.6652,51.6818],[-1.6657,51.6811],[-1.6689,51.6811],[-1.6708,51.6818],[-1.6752,51.6825],[-1.6762,51.6839],[-1.6742,51.6838],[-1.6738,51.6848],[-1.6753,51.686],[-1.676,51.687],[-1.6751,51.6873],[-1.676,51.6884],[-1.6791,51.6894],[-1.6815,51.6904],[-1.6831,51.6901],[-1.6845,51.6913],[-1.686,51.6911],[-1.6877,51.6915],[-1.6886,51.6922],[-1.6901,51.6921],[-1.6937,51.6927],[-1.6963,51.6922],[-1.6973,51.6916],[-1.6992,51.688],[-1.7003,51.6878],[-1.7007,51.6864],[-1.7037,51.686],[-1.7061,51.6845],[-1.7063,51.6833],[-1.7082,51.6829],[-1.7097,51.6816],[-1.7098,51.6802],[-1.7089,51.6794],[-1.7102,51.6771],[-1.7097,51.6762],[-1.7107,51.6757],[-1.7113,51.6747],[-1.7109,51.6725],[-1.7125,51.6719],[-1.7176,51.6709],[-1.7208,51.6689],[-1.7226,51.6695],[-1.7279,51.6672],[-1.7302,51.6677],[-1.7317,51.6674],[-1.7355,51.6677],[-1.7375,51.6673],[-1.7391,51.6674],[-1.7417,51.6661],[-1.7422,51.6654],[-1.7447,51.6647],[-1.7448,51.6641],[-1.7492,51.663],[-1.7509,51.6633],[-1.7516,51.6628],[-1.7546,51.6626],[-1.7579,51.6632],[-1.7613,51.6631],[-1.7614,51.6625],[-1.7663,51.6627],[-1.7678,51.6634],[-1.7684,51.6642],[-1.7686,51.6658],[-1.7703,51.668],[-1.7726,51.6679],[-1.7744,51.6683],[-1.7768,51.6693],[-1.778,51.6691],[-1.7807,51.6692],[-1.7825,51.6687],[-1.7845,51.6678],[-1.7886,51.667],[-1.7907,51.6686],[-1.7921,51.6704],[-1.7954,51.6728],[-1.7947,51.6752],[-1.7945,51.6768],[-1.7966,51.6771],[-1.7994,51.6808],[-1.8012,51.6855],[-1.8025,51.6854],[-1.8037,51.6882],[-1.8062,51.6905],[-1.8067,51.6928],[-1.8101,51.6961],[-1.8112,51.6975],[-1.8075,51.6992],[-1.812,51.702],[-1.812,51.7031],[-1.8134,51.7031],[-1.8185,51.7023],[-1.8193,51.6996],[-1.8193,51.6981],[-1.8187,51.6967],[-1.8194,51.696],[-1.8194,51.6945],[-1.8187,51.693],[-1.8172,51.6916],[-1.8161,51.6897],[-1.8148,51.6883],[-1.8137,51.6879],[-1.8125,51.6864],[-1.814,51.6842],[-1.8161,51.6806],[-1.8159,51.68],[-1.8196,51.6784],[-1.8217,51.6769],[-1.8214,51.676],[-1.8229,51.6746],[-1.8231,51.6732],[-1.8213,51.6728],[-1.8199,51.671],[-1.8184,51.6712],[-1.8179,51.6692],[-1.8168,51.668],[-1.8166,51.6649],[-1.8152,51.6635],[-1.8159,51.663],[-1.8195,51.6628],[-1.8246,51.6608],[-1.8257,51.6606],[-1.8345,51.6575],[-1.8373,51.6571],[-1.8402,51.6562],[-1.8465,51.6565],[-1.8505,51.6563],[-1.8511,51.6578],[-1.8531,51.6599],[-1.8531,51.6606],[-1.855,51.6622],[-1.8574,51.6622],[-1.8595,51.6639],[-1.8607,51.6652],[-1.8607,51.6667],[-1.8602,51.6685],[-1.8629,51.67],[-1.8649,51.6706],[-1.8653,51.6731],[-1.8664,51.6744],[-1.8688,51.6751],[-1.8687,51.6758],[-1.8706,51.6771],[-1.8725,51.6788],[-1.8731,51.6798],[-1.8739,51.6826],[-1.8787,51.6819],[-1.8828,51.6809],[-1.8863,51.6796],[-1.8891,51.6783],[-1.8933,51.6769],[-1.8951,51.677],[-1.899,51.6797],[-1.8998,51.6784],[-1.8997,51.6777],[-1.8985,51.6768],[-1.8968,51.6741],[-1.8968,51.6728],[-1.8947,51.6705],[-1.8919,51.6684],[-1.8918,51.6669],[-1.8885,51.6658],[-1.8886,51.662],[-1.8867,51.66],[-1.8867,51.6594],[-1.8809,51.6556],[-1.8763,51.6531],[-1.8779,51.6519],[-1.8804,51.6523],[-1.8828,51.6507],[-1.8862,51.6493],[-1.8884,51.6489],[-1.8923,51.6512],[-1.8951,51.6524],[-1.8958,51.6531],[-1.9001,51.6545],[-1.9039,51.656],[-1.9056,51.6555],[-1.9088,51.6564],[-1.9089,51.6552],[-1.9141,51.6556],[-1.9168,51.6562],[-1.9209,51.6572],[-1.9217,51.6586],[-1.9266,51.6602],[-1.9256,51.6611],[-1.9291,51.6618],[-1.9381,51.6673],[-1.9391,51.6692],[-1.9425,51.67],[-1.9453,51.6698],[-1.9475,51.669],[-1.9495,51.6674],[-1.9518,51.6672],[-1.9524,51.6655],[-1.9548,51.6653],[-1.9546,51.6625],[-1.9586,51.6611],[-1.9579,51.6597],[-1.9631,51.6587],[-1.9624,51.6567],[-1.9612,51.6569],[-1.9562,51.6473],[-1.9508,51.6371],[-1.9554,51.638],[-1.9563,51.6377],[-1.9586,51.6386],[-1.9608,51.639],[-1.9647,51.6388],[-1.9686,51.6399],[-1.9709,51.6397],[-1.9718,51.6392],[-1.9744,51.6389],[-1.9757,51.6382],[-1.9773,51.6383],[-1.9764,51.6432],[-1.9793,51.6429],[-1.9813,51.643],[-1.9831,51.6435],[-1.9849,51.6432],[-1.986,51.6448],[-1.9875,51.6464],[-1.9911,51.6474],[-1.9912,51.6489],[-1.9922,51.6498],[-1.9938,51.6498],[-1.995,51.6512],[-1.9975,51.6512],[-2.0019,51.6491],[-2.0032,51.649],[-2.0064,51.6493],[-2.0106,51.6489],[-2.0129,51.6506],[-2.015,51.6503],[-2.02,51.6525],[-2.0214,51.6549],[-2.0244,51.6543],[-2.0251,51.6551],[-2.0276,51.6563],[-2.028,51.6568],[-2.0316,51.6582],[-2.0337,51.6585],[-2.0359,51.6594],[-2.0409,51.6619],[-2.0441,51.6642],[-2.0462,51.6655],[-2.0471,51.6669],[-2.0534,51.6697],[-2.0545,51.6712],[-2.0572,51.6724],[-2.0589,51.671],[-2.0672,51.6646],[-2.0736,51.6594],[-2.0872,51.6481],[-2.095,51.6418],[-2.0959,51.6409],[-2.1006,51.6371],[-2.1136,51.6264],[-2.1179,51.6223],[-2.1207,51.6205],[-2.1217,51.6196],[-2.129,51.6128],[-2.1345,51.6079],[-2.141,51.6014],[-2.149,51.5938],[-2.1525,51.5903],[-2.1544,51.5915],[-2.1566,51.592],[-2.1581,51.5935],[-2.1613,51.5935],[-2.1677,51.5946],[-2.1679,51.595],[-2.1711,51.5958],[-2.1747,51.5962],[-2.1774,51.5973],[-2.1795,51.6],[-2.1827,51.5993],[-2.1828,51.5991],[-2.1811,51.5965],[-2.184,51.5958],[-2.1833,51.5949],[-2.19,51.5925],[-2.192,51.5942],[-2.1924,51.5958],[-2.1943,51.5955],[-2.1988,51.5961],[-2.2017,51.5962],[-2.2066,51.5959],[-2.206,51.5982],[-2.206,51.6013],[-2.2074,51.6034],[-2.2108,51.603],[-2.2126,51.6013],[-2.2142,51.6005],[-2.2175,51.5994],[-2.2192,51.5985],[-2.2221,51.5964],[-2.2261,51.5952],[-2.2299,51.5952],[-2.2354,51.594],[-2.2419,51.5921],[-2.2411,51.5897],[-2.2432,51.5872],[-2.2447,51.5836],[-2.2451,51.5814],[-2.2478,51.5819],[-2.2506,51.582],[-2.2513,51.5833],[-2.2568,51.5828],[-2.2643,51.583],[-2.2675,51.5827],[-2.2705,51.5805],[-2.2711,51.5789],[-2.2726,51.5776],[-2.2743,51.5791],[-2.2766,51.5799],[-2.2787,51.5778],[-2.2802,51.5779],[-2.2827,51.5785],[-2.2813,51.5796],[-2.2821,51.5807],[-2.2807,51.581],[-2.2821,51.5823],[-2.2849,51.5832],[-2.2873,51.5832],[-2.2866,51.5845],[-2.2846,51.5842],[-2.2835,51.585],[-2.2883,51.5868],[-2.2905,51.5874],[-2.291,51.5869],[-2.2934,51.5877],[-2.2941,51.5886],[-2.2927,51.59],[-2.2907,51.5908],[-2.2893,51.5924],[-2.2899,51.5932],[-2.2944,51.5948],[-2.2966,51.595],[-2.2969,51.593],[-2.2979,51.5924],[-2.3011,51.592],[-2.3056,51.593],[-2.3058,51.5922],[-2.3069,51.5916],[-2.3083,51.5929],[-2.3166,51.5898],[-2.3197,51.5927],[-2.3199,51.5939],[-2.3225,51.5937],[-2.3239,51.5932],[-2.3268,51.5928],[-2.3284,51.5932],[-2.3304,51.5922],[-2.3313,51.5955],[-2.3333,51.5955],[-2.3342,51.5966],[-2.3351,51.5964],[-2.3353,51.5943],[-2.3383,51.5953],[-2.3395,51.5941],[-2.3413,51.5948],[-2.3443,51.5954],[-2.344,51.5965],[-2.3473,51.5974],[-2.3528,51.5967],[-2.3542,51.5992],[-2.3551,51.6001],[-2.3567,51.6005],[-2.3575,51.6016],[-2.3599,51.601],[-2.3629,51.6012],[-2.3624,51.6028],[-2.3656,51.6037],[-2.3666,51.6031],[-2.3668,51.601],[-2.3686,51.5992],[-2.3701,51.5985],[-2.3706,51.5976],[-2.3754,51.5976],[-2.3758,51.598],[-2.3787,51.5967],[-2.3813,51.5964],[-2.3865,51.5972],[-2.39,51.597],[-2.3919,51.5974],[-2.3931,51.5971],[-2.3945,51.5973],[-2.3944,51.5988],[-2.396,51.5997],[-2.3964,51.6007],[-2.3952,51.6014],[-2.3943,51.6034],[-2.3954,51.6058],[-2.3947,51.607],[-2.3942,51.6096],[-2.3932,51.6106],[-2.3906,51.6116],[-2.3902,51.6122],[-2.3918,51.614],[-2.3915,51.6154],[-2.3905,51.616],[-2.3902,51.6174],[-2.3893,51.6181],[-2.3895,51.6196],[-2.3894,51.6218],[-2.3889,51.6222],[-2.3884,51.6244],[-2.3892,51.6247],[-2.389,51.6261],[-2.3895,51.6272],[-2.3891,51.6278],[-2.3929,51.63],[-2.3937,51.6314],[-2.3953,51.6323],[-2.3975,51.633],[-2.3982,51.6338],[-2.3993,51.6337],[-2.4003,51.635],[-2.3974,51.636],[-2.3921,51.6361],[-2.3902,51.6364],[-2.3883,51.6373],[-2.3861,51.6376],[-2.3854,51.6387],[-2.3858,51.6398],[-2.3884,51.6401],[-2.3903,51.6406],[-2.3926,51.6391],[-2.3958,51.6387],[-2.3971,51.6396],[-2.3948,51.6421],[-2.3966,51.6428],[-2.3958,51.6436],[-2.3988,51.6458],[-2.4003,51.6452],[-2.4027,51.6425],[-2.4041,51.6429],[-2.4048,51.6414],[-2.4064,51.6417],[-2.4074,51.6414],[-2.4102,51.6419],[-2.4115,51.6428],[-2.4149,51.6445],[-2.4167,51.6433],[-2.4209,51.645],[-2.4211,51.6454],[-2.4241,51.6458],[-2.4273,51.6473],[-2.4308,51.6465],[-2.4319,51.6469],[-2.4317,51.6486],[-2.4322,51.6491],[-2.4342,51.6492],[-2.4357,51.6498],[-2.4403,51.6507],[-2.4421,51.6523],[-2.4431,51.6522],[-2.4448,51.6511],[-2.4457,51.6493],[-2.4487,51.6497],[-2.4502,51.6501],[-2.4521,51.6512],[-2.4553,51.6521],[-2.4588,51.6513],[-2.4604,51.6526],[-2.4627,51.652],[-2.4637,51.651],[-2.4658,51.651],[-2.4681,51.6494],[-2.4694,51.6479],[-2.4731,51.6468],[-2.4758,51.6465],[-2.4773,51.6467],[-2.482,51.6464],[-2.4851,51.6452],[-2.4873,51.6447],[-2.49,51.6447],[-2.4896,51.6459],[-2.4864,51.6474],[-2.4862,51.6484],[-2.4893,51.6489],[-2.4918,51.6497],[-2.493,51.6518],[-2.4914,51.6538],[-2.4917,51.6559],[-2.4927,51.6578],[-2.4917,51.661],[-2.4917,51.6629],[-2.4898,51.6634],[-2.4908,51.6643],[-2.4925,51.6642],[-2.4952,51.6646],[-2.4964,51.6644],[-2.4984,51.665],[-2.5017,51.6647],[-2.5014,51.6654],[-2.5058,51.6663],[-2.509,51.666],[-2.5099,51.6679],[-2.5158,51.6699],[-2.5175,51.6707],[-2.5198,51.6713],[-2.527,51.6741],[-2.5335,51.6764],[-2.5347,51.6772],[-2.5271,51.6808],[-2.5239,51.6817],[-2.5174,51.6826],[-2.5123,51.6844],[-2.507,51.6872],[-2.4973,51.6932],[-2.4939,51.6964],[-2.4914,51.6992],[-2.49,51.6992],[-2.4893,51.698],[-2.4874,51.6982],[-2.4875,51.6993],[-2.489,51.7009],[-2.489,51.7016],[-2.4862,51.705],[-2.4855,51.7071],[-2.4841,51.7119],[-2.4841,51.7131],[-2.4836,51.716],[-2.4831,51.7168],[-2.4832,51.7186],[-2.4824,51.7242],[-2.4819,51.7256],[-2.4802,51.7254],[-2.4741,51.7255],[-2.4723,51.726],[-2.4699,51.7273],[-2.4655,51.73],[-2.4622,51.733],[-2.4569,51.7366],[-2.4515,51.7393],[-2.4483,51.74],[-2.446,51.739],[-2.4413,51.738],[-2.4362,51.7367],[-2.4323,51.7367],[-2.4298,51.7373],[-2.4292,51.7382],[-2.4266,51.7391],[-2.4159,51.7436],[-2.4129,51.7457],[-2.4104,51.7481],[-2.4093,51.749],[-2.4078,51.7489],[-2.4055,51.7492],[-2.4033,51.75],[-2.3995,51.7509],[-2.3978,51.7517],[-2.3957,51.753],[-2.3912,51.7554],[-2.3901,51.7567],[-2.3888,51.7567],[-2.3827,51.7584],[-2.3802,51.7614],[-2.3795,51.7635],[-2.3793,51.7651],[-2.3795,51.7671],[-2.3808,51.7701],[-2.3841,51.7751],[-2.3859,51.7761],[-2.3896,51.7775],[-2.3938,51.7789],[-2.3987,51.7809],[-2.403,51.7821],[-2.405,51.7823],[-2.4083,51.784],[-2.4116,51.7852],[-2.4177,51.7863],[-2.4313,51.7865],[-2.436,51.7871],[-2.4405,51.7882],[-2.4451,51.7902],[-2.4459,51.7909],[-2.4471,51.7929],[-2.4472,51.7947],[-2.4469,51.7957],[-2.4444,51.7993],[-2.438,51.807],[-2.4365,51.8085],[-2.4323,51.8119],[-2.428,51.8145],[-2.4246,51.815],[-2.422,51.8139],[-2.4197,51.8117],[-2.4182,51.8093],[-2.4142,51.8061],[-2.4101,51.8043],[-2.4068,51.8032],[-2.4035,51.8015],[-2.399,51.8005],[-2.3967,51.8004],[-2.3915,51.7998],[-2.3899,51.7994],[-2.3839,51.7961],[-2.3806,51.7948],[-2.3749,51.7928],[-2.3722,51.7923],[-2.3686,51.7919],[-2.3642,51.7922],[-2.3629,51.7927],[-2.3612,51.7927],[-2.3563,51.7934],[-2.3517,51.7948],[-2.3498,51.7958],[-2.3474,51.7978],[-2.3461,51.7992],[-2.3452,51.8013],[-2.346,51.8032],[-2.3458,51.8039],[-2.3475,51.806],[-2.3488,51.8064],[-2.35,51.8074],[-2.3548,51.8091],[-2.3593,51.8112],[-2.3597,51.8125],[-2.3596,51.8158],[-2.3601,51.8182],[-2.3614,51.8209],[-2.3617,51.8222],[-2.3614,51.8238],[-2.3606,51.8258],[-2.3598,51.8266],[-2.3574,51.8273],[-2.3515,51.8281],[-2.3503,51.8284],[-2.349,51.8295],[-2.3489,51.8304],[-2.3502,51.8317],[-2.3552,51.8339],[-2.3558,51.836],[-2.3552,51.8394],[-2.3537,51.8432],[-2.3516,51.8459],[-2.3493,51.8465],[-2.345,51.8471],[-2.3418,51.8477],[-2.3374,51.8494],[-2.3338,51.8501],[-2.3308,51.85],[-2.3281,51.8492],[-2.3252,51.8479],[-2.3235,51.8475],[-2.3205,51.8472],[-2.315,51.8472],[-2.311,51.847],[-2.3064,51.8461],[-2.3054,51.8454],[-2.3043,51.8435],[-2.3042,51.841],[-2.303,51.8374],[-2.302,51.8348],[-2.3009,51.8336],[-2.2983,51.8322],[-2.2964,51.8319],[-2.2944,51.8321],[-2.2915,51.8332],[-2.29,51.8349],[-2.29,51.8375],[-2.2897,51.8387],[-2.2887,51.8395],[-2.2849,51.8413],[-2.2809,51.8428],[-2.2792,51.8437],[-2.2786,51.8449],[-2.2796,51.8479],[-2.2848,51.8546],[-2.2877,51.8586],[-2.287,51.86],[-2.2854,51.8605],[-2.2778,51.8614],[-2.2755,51.8619],[-2.2735,51.8632],[-2.272,51.8649],[-2.2711,51.8668],[-2.2693,51.8683],[-2.2699,51.87],[-2.2698,51.8711],[-2.2676,51.8738],[-2.2676,51.875],[-2.2669,51.8769],[-2.2668,51.8783],[-2.2678,51.8807],[-2.2679,51.8821],[-2.2672,51.8851],[-2.2675,51.8878],[-2.2683,51.888],[-2.2681,51.8847],[-2.2688,51.8813],[-2.2677,51.8781],[-2.2677,51.8765],[-2.2686,51.8738],[-2.2705,51.8714],[-2.2708,51.8704],[-2.2704,51.8685],[-2.272,51.8672],[-2.2731,51.8651],[-2.2748,51.8633],[-2.2781,51.8621],[-2.2848,51.8613],[-2.2883,51.8602],[-2.2889,51.8584],[-2.2849,51.8531],[-2.2838,51.8512],[-2.2806,51.8469],[-2.2799,51.8454],[-2.28,51.8446],[-2.2814,51.8435],[-2.2862,51.8416],[-2.2896,51.84],[-2.2908,51.8391],[-2.2915,51.8375],[-2.291,51.8351],[-2.2919,51.8339],[-2.2949,51.8326],[-2.297,51.8326],[-2.2987,51.8332],[-2.3007,51.8346],[-2.3015,51.8359],[-2.303,51.8411],[-2.3035,51.8443],[-2.3045,51.8458],[-2.3057,51.8466],[-2.3076,51.8473],[-2.314,51.8478],[-2.3205,51.8477],[-2.3244,51.8483],[-2.329,51.8502],[-2.3314,51.8507],[-2.3342,51.8506],[-2.3373,51.85],[-2.3412,51.8486],[-2.344,51.8479],[-2.3514,51.8467],[-2.3539,51.8454],[-2.3555,51.8425],[-2.3565,51.84],[-2.3571,51.8359],[-2.3567,51.8341],[-2.3559,51.8332],[-2.3543,51.8322],[-2.352,51.8313],[-2.3507,51.8306],[-2.3504,51.8298],[-2.3525,51.8289],[-2.3566,51.8284],[-2.3588,51.828],[-2.3605,51.8274],[-2.3621,51.8261],[-2.3627,51.8251],[-2.3632,51.8228],[-2.3632,51.8215],[-2.3622,51.8171],[-2.3623,51.8142],[-2.3621,51.8125],[-2.3623,51.8111],[-2.3619,51.8096],[-2.3604,51.8069],[-2.3591,51.8058],[-2.3556,51.8045],[-2.3537,51.8034],[-2.3523,51.8031],[-2.3497,51.8033],[-2.3479,51.8025],[-2.3484,51.8003],[-2.3507,51.7979],[-2.3528,51.7968],[-2.3584,51.7952],[-2.3635,51.7943],[-2.3673,51.7941],[-2.369,51.7944],[-2.3726,51.7957],[-2.3763,51.7972],[-2.381,51.7994],[-2.3856,51.801],[-2.3901,51.8021],[-2.3928,51.8024],[-2.3973,51.8035],[-2.4018,51.8043],[-2.4054,51.8074],[-2.4081,51.8104],[-2.4107,51.8138],[-2.4146,51.8171],[-2.417,51.8182],[-2.4208,51.8191],[-2.4239,51.8193],[-2.4266,51.8189],[-2.4298,51.8181],[-2.4336,51.8165],[-2.4385,51.8138],[-2.4413,51.8119],[-2.4433,51.8101],[-2.4446,51.8083],[-2.4476,51.8019],[-2.4487,51.8016],[-2.4505,51.8001],[-2.4522,51.798],[-2.4529,51.7966],[-2.4526,51.7944],[-2.4519,51.7916],[-2.4508,51.7908],[-2.4501,51.7868],[-2.4483,51.7848],[-2.4441,51.783],[-2.4433,51.783],[-2.4414,51.7819],[-2.4388,51.7813],[-2.436,51.781],[-2.43,51.7821],[-2.4228,51.7816],[-2.4162,51.7808],[-2.4118,51.7799],[-2.4069,51.7785],[-2.4058,51.778],[-2.4046,51.7762],[-2.4042,51.7747],[-2.4046,51.7729],[-2.4063,51.7708],[-2.411,51.7684],[-2.4134,51.7679],[-2.4168,51.7666],[-2.4199,51.7659],[-2.4208,51.7654],[-2.4242,51.7648],[-2.4275,51.7635],[-2.4301,51.7617],[-2.4341,51.7601],[-2.4368,51.7593],[-2.4398,51.7581],[-2.4466,51.754],[-2.4514,51.7515],[-2.4597,51.7478],[-2.4651,51.7466],[-2.4704,51.7447],[-2.4728,51.7435],[-2.4764,51.7405],[-2.4778,51.7387],[-2.4788,51.735],[-2.4819,51.7339],[-2.4888,51.7318],[-2.4904,51.731],[-2.4942,51.7287],[-2.4972,51.7255],[-2.4982,51.7239],[-2.4982,51.7228],[-2.5008,51.7184],[-2.5014,51.716],[-2.5021,51.7149],[-2.5051,51.7117],[-2.5061,51.7101],[-2.508,51.7098],[-2.5114,51.7085],[-2.5156,51.7085],[-2.5197,51.7074],[-2.525,51.7042],[-2.5271,51.7025],[-2.5285,51.7024],[-2.5318,51.7016],[-2.5342,51.7008],[-2.5375,51.7006],[-2.5445,51.6989],[-2.5476,51.6971],[-2.5524,51.693],[-2.5543,51.6925],[-2.5556,51.6931],[-2.5577,51.6936],[-2.559,51.6935],[-2.5611,51.6927],[-2.5635,51.6904],[-2.5681,51.6901],[-2.5706,51.6897],[-2.573,51.6889],[-2.5744,51.6876],[-2.5744,51.6857],[-2.5814,51.6831],[-2.5846,51.6825],[-2.5896,51.6807],[-2.5969,51.6784],[-2.6034,51.6753],[-2.6061,51.6736],[-2.6093,51.6725],[-2.6082,51.6722],[-2.6098,51.6712],[-2.6146,51.6674],[-2.617,51.6657],[-2.6218,51.6633],[-2.624,51.6619],[-2.6256,51.6606],[-2.626,51.6586],[-2.6254,51.657],[-2.6236,51.6541],[-2.6248,51.653],[-2.6277,51.651],[-2.6289,51.6497],[-2.6313,51.6477],[-2.6312,51.6471],[-2.6322,51.6453],[-2.6362,51.6423],[-2.6383,51.6402],[-2.6391,51.6391],[-2.6404,51.6362],[-2.6411,51.6354],[-2.6453,51.6334],[-2.6476,51.6316],[-2.6499,51.628],[-2.6507,51.6261],[-2.651,51.6235],[-2.6506,51.6206],[-2.6488,51.6179],[-2.6472,51.6167],[-2.6471,51.6156],[-2.6477,51.6146],[-2.6478,51.6134],[-2.6488,51.6114],[-2.6498,51.6104],[-2.6526,51.6094],[-2.6547,51.6101],[-2.6561,51.6102],[-2.6572,51.6113],[-2.6581,51.6135],[-2.6594,51.6158],[-2.6592,51.6169],[-2.6578,51.619],[-2.6555,51.6202],[-2.655,51.6216],[-2.6553,51.6232],[-2.6574,51.6253],[-2.6625,51.6284],[-2.6644,51.6301],[-2.6674,51.6336],[-2.6676,51.6356],[-2.6665,51.637],[-2.6652,51.6403],[-2.6658,51.6432],[-2.6689,51.6464],[-2.6715,51.6469],[-2.6734,51.6468],[-2.6752,51.6457],[-2.6775,51.6452],[-2.6792,51.6469],[-2.6791,51.6483],[-2.6779,51.6496],[-2.6765,51.6505],[-2.671,51.655],[-2.6682,51.6576],[-2.6659,51.6606],[-2.6649,51.6632],[-2.6653,51.6649],[-2.6664,51.6655],[-2.669,51.6656],[-2.6705,51.6649],[-2.6725,51.663],[-2.6745,51.6615],[-2.6771,51.6605],[-2.6791,51.6603],[-2.6808,51.6604],[-2.6829,51.661],[-2.6847,51.6618],[-2.6856,51.6633],[-2.6842,51.6659],[-2.684,51.6676],[-2.6825,51.6686],[-2.6799,51.6692],[-2.6746,51.6692],[-2.6716,51.6686],[-2.6672,51.6689],[-2.6597,51.6708],[-2.6579,51.6717],[-2.6564,51.6734],[-2.6563,51.6744],[-2.6569,51.6758],[-2.6594,51.6771],[-2.6626,51.678],[-2.6679,51.6789],[-2.6706,51.6803],[-2.6722,51.6819],[-2.6722,51.6831],[-2.6712,51.6848],[-2.6691,51.687],[-2.6685,51.6883],[-2.6684,51.6908],[-2.6681,51.6916],[-2.6685,51.6936],[-2.6695,51.6948],[-2.6728,51.6974],[-2.6756,51.6983],[-2.6779,51.6988],[-2.6827,51.7002],[-2.6836,51.7018],[-2.6829,51.7029],[-2.6801,51.7029],[-2.6787,51.7021],[-2.677,51.7005],[-2.6761,51.7001],[-2.6727,51.7001],[-2.6699,51.7008],[-2.6687,51.7021],[-2.6681,51.7058],[-2.6685,51.707],[-2.6726,51.7106],[-2.6777,51.713],[-2.6792,51.7142],[-2.6796,51.7164],[-2.6813,51.7212],[-2.6812,51.7222],[-2.68,51.724],[-2.6802,51.7248],[-2.686,51.7283],[-2.6871,51.73],[-2.6871,51.7308],[-2.6857,51.7318],[-2.6794,51.7333],[-2.675,51.7346],[-2.673,51.7355],[-2.6711,51.7368],[-2.6713,51.7399],[-2.6695,51.7427],[-2.6686,51.745],[-2.6657,51.748],[-2.6627,51.7539],[-2.6631,51.755],[-2.6659,51.7569],[-2.6698,51.7584],[-2.6715,51.7589],[-2.6744,51.7609],[-2.6763,51.7641],[-2.6795,51.7672],[-2.6804,51.7689],[-2.6799,51.7714],[-2.6777,51.773],[-2.6763,51.7745],[-2.6752,51.7763],[-2.675,51.7776],[-2.6762,51.7799],[-2.6758,51.7812],[-2.6735,51.7838],[-2.6734,51.7847],[-2.6746,51.786],[-2.6758,51.7881],[-2.6737,51.7884],[-2.673,51.7891],[-2.6728,51.7907],[-2.6731,51.7918],[-2.6727,51.7931],[-2.6698,51.7943],[-2.6715,51.795],[-2.6749,51.7972],[-2.6769,51.7987],[-2.6775,51.7999],[-2.6778,51.8016],[-2.6786,51.8026],[-2.6781,51.8036],[-2.6756,51.8059],[-2.6755,51.8067],[-2.6734,51.8078],[-2.6726,51.8089],[-2.669,51.8091],[-2.6654,51.8101],[-2.6619,51.8101],[-2.6595,51.8107],[-2.6589,51.8114],[-2.6588,51.8135],[-2.6597,51.816],[-2.6611,51.8181],[-2.6597,51.8186],[-2.6589,51.8198],[-2.6609,51.8227],[-2.6502,51.8241],[-2.6499,51.825],[-2.6504,51.8261],[-2.6484,51.8268],[-2.6464,51.8291],[-2.6443,51.8334],[-2.6435,51.8346],[-2.641,51.8366],[-2.6405,51.8362],[-2.6384,51.8375],[-2.6365,51.8392],[-2.6356,51.8411],[-2.6367,51.8427],[-2.6357,51.8429],[-2.6325,51.84],[-2.6298,51.8388],[-2.6288,51.8391],[-2.6255,51.839],[-2.6246,51.8394],[-2.622,51.8431],[-2.6201,51.8439],[-2.6168,51.845],[-2.6122,51.8462],[-2.6095,51.8467],[-2.6074,51.8498],[-2.607,51.8511],[-2.6046,51.8545],[-2.6017,51.856],[-2.6003,51.8564],[-2.5984,51.8565],[-2.5961,51.8562],[-2.5939,51.8556],[-2.5916,51.8542],[-2.5899,51.8522],[-2.5882,51.8508],[-2.5861,51.8498],[-2.5825,51.8496],[-2.5812,51.85],[-2.5788,51.8518],[-2.5788,51.8533],[-2.5794,51.8542],[-2.5831,51.8582],[-2.5852,51.8599],[-2.5808,51.8616],[-2.5777,51.8614],[-2.5762,51.8625],[-2.5731,51.8625],[-2.5693,51.863],[-2.5681,51.8626],[-2.564,51.8634],[-2.5617,51.8643],[-2.5589,51.8639],[-2.5564,51.8629],[-2.5546,51.8632],[-2.5501,51.8628],[-2.5483,51.862],[-2.5467,51.8608],[-2.5439,51.8602],[-2.5389,51.8602],[-2.5371,51.8604],[-2.5341,51.8604],[-2.5316,51.8608],[-2.5311,51.863],[-2.5277,51.863],[-2.5254,51.8634],[-2.5222,51.8647],[-2.5218,51.8662],[-2.5202,51.8679],[-2.5193,51.871],[-2.5179,51.8734],[-2.5133,51.8801],[-2.5123,51.881],[-2.5099,51.8841],[-2.5086,51.8852],[-2.5067,51.8854],[-2.5054,51.8861],[-2.5035,51.8866],[-2.5023,51.8863],[-2.5009,51.8851],[-2.5012,51.882],[-2.5,51.8817],[-2.4982,51.882],[-2.4963,51.8834],[-2.4947,51.8842],[-2.494,51.8818],[-2.4939,51.88],[-2.4887,51.8805],[-2.4878,51.8812],[-2.4867,51.8847],[-2.4849,51.885],[-2.4824,51.8859],[-2.48,51.8858],[-2.4776,51.885],[-2.4734,51.8855],[-2.4738,51.8868],[-2.4713,51.8893],[-2.4686,51.8908],[-2.4678,51.892],[-2.4647,51.8931],[-2.4625,51.8929],[-2.4582,51.8932],[-2.4546,51.8938],[-2.451,51.8942],[-2.4489,51.8948],[-2.446,51.894],[-2.4449,51.895],[-2.4426,51.8962],[-2.4401,51.8968],[-2.4408,51.8985],[-2.4427,51.8984],[-2.4443,51.8989],[-2.4439,51.9008],[-2.4419,51.902],[-2.4402,51.9024],[-2.4423,51.9041],[-2.4425,51.905],[-2.4441,51.9058],[-2.4418,51.9072],[-2.443,51.9085],[-2.4433,51.9094],[-2.4444,51.9098],[-2.4431,51.912],[-2.4445,51.9138],[-2.4475,51.9155],[-2.4485,51.9189],[-2.4493,51.9191],[-2.4518,51.9188],[-2.4524,51.9192],[-2.4546,51.9193],[-2.4567,51.9205],[-2.4579,51.922],[-2.46,51.9235],[-2.4613,51.925],[-2.466,51.928],[-2.4662,51.9314],[-2.4674,51.9346],[-2.4679,51.9374],[-2.4663,51.9373],[-2.4642,51.9384],[-2.4636,51.9394],[-2.465,51.9413],[-2.4649,51.9428],[-2.4638,51.9434],[-2.4649,51.9446],[-2.4655,51.9466],[-2.4645,51.9486],[-2.466,51.9502],[-2.4655,51.9517],[-2.4673,51.9518],[-2.4707,51.9533],[-2.4722,51.9554],[-2.4738,51.9564],[-2.4798,51.9557],[-2.4808,51.9561],[-2.4824,51.9557],[-2.4839,51.9568],[-2.4861,51.9574],[-2.4878,51.9567],[-2.4902,51.955],[-2.4919,51.9567],[-2.4955,51.9583],[-2.4975,51.9588],[-2.4966,51.9603],[-2.5006,51.9605],[-2.4999,51.9615],[-2.4999,51.9627],[-2.499,51.9637],[-2.4957,51.9644],[-2.4924,51.9639],[-2.4929,51.9647],[-2.4924,51.9667],[-2.493,51.9686],[-2.4938,51.97],[-2.4951,51.9711],[-2.4965,51.9761],[-2.4964,51.9775],[-2.4949,51.9811],[-2.4926,51.9819],[-2.4914,51.9819],[-2.4903,51.9835],[-2.4892,51.987],[-2.4868,51.988],[-2.4835,51.988],[-2.4821,51.9885],[-2.4816,51.9895],[-2.4802,51.9905],[-2.48,51.9913],[-2.4772,51.9927],[-2.4748,51.9928],[-2.4711,51.9946],[-2.4736,51.9961],[-2.4751,51.9981],[-2.4788,52.0004],[-2.4832,52.0002],[-2.4853,52.0004],[-2.4874,52.0035],[-2.4912,52.0061],[-2.4921,52.0083],[-2.4913,52.0105],[-2.4896,52.0113],[-2.4876,52.0115],[-2.4871,52.0123],[-2.4846,52.0125],[-2.4839,52.0138],[-2.4827,52.0142],[-2.4793,52.0171],[-2.4774,52.0199],[-2.4789,52.0225],[-2.4739,52.0238],[-2.4712,52.0238],[-2.4706,52.0234],[-2.4685,52.0238],[-2.4636,52.023],[-2.4625,52.0219],[-2.4626,52.0204],[-2.4636,52.0188],[-2.4625,52.0173],[-2.4625,52.0162],[-2.4639,52.0148],[-2.4619,52.0145],[-2.4603,52.0156],[-2.4569,52.0149],[-2.4548,52.0149],[-2.4504,52.0156],[-2.4474,52.0158],[-2.4461,52.0153],[-2.4442,52.0157],[-2.4435,52.0151],[-2.441,52.0145],[-2.4378,52.0143],[-2.437,52.0149],[-2.4338,52.0123],[-2.4354,52.0108],[-2.4339,52.0093],[-2.4338,52.0069],[-2.4346,52.0063],[-2.4358,52.0043],[-2.4351,52.0027],[-2.4365,52.0014],[-2.4357,51.9994],[-2.435,51.999],[-2.4356,51.9979],[-2.4372,51.9975],[-2.4366,51.9968],[-2.4324,51.996],[-2.4302,51.9961],[-2.4261,51.9956],[-2.4228,51.9943],[-2.421,51.9942],[-2.4181,51.9946],[-2.4162,51.9942],[-2.4132,51.9941],[-2.4064,51.9953],[-2.403,51.9961],[-2.399,51.9961],[-2.3995,51.998],[-2.3994,51.9993],[-2.3968,52.0011],[-2.3959,52.0022],[-2.3949,52.0047],[-2.3955,52.0058],[-2.3947,52.0076],[-2.3947,52.0099],[-2.3941,52.0118],[-2.3929,52.0129],[-2.387,52.0122],[-2.3824,52.0134],[-2.3799,52.0139],[-2.3753,52.016],[-2.3707,52.017],[-2.3655,52.0174],[-2.3634,52.0181],[-2.3615,52.0182],[-2.3563,52.0197],[-2.3544,52.0197],[-2.3526,52.0204],[-2.3514,52.0213],[-2.3513,52.0207],[-2.3494,52.0178],[-2.3505,52.0165],[-2.3519,52.0157],[-2.3525,52.0135],[-2.3511,52.0132],[-2.3493,52.0114],[-2.3471,52.0111],[-2.3452,52.0099],[-2.344,52.0088],[-2.3431,52.0092],[-2.3413,52.0083],[-2.3409,52.0069],[-2.3385,52.0071],[-2.3367,52.0077],[-2.3342,52.0077],[-2.333,52.0073],[-2.3294,52.0068],[-2.326,52.0055],[-2.3247,52.0035],[-2.3258,52.0007],[-2.3257,51.9996],[-2.3235,51.9994],[-2.3228,51.9975],[-2.3233,51.9963],[-2.3223,51.9944],[-2.3207,51.9925],[-2.3211,51.9907],[-2.322,51.9898],[-2.3223,51.9865],[-2.3229,51.9843],[-2.3224,51.9818],[-2.3241,51.9788],[-2.3251,51.9779],[-2.3258,51.9756],[-2.3204,51.9758],[-2.3133,51.9766],[-2.3112,51.9758],[-2.3088,51.9744],[-2.3093,51.9738],[-2.3079,51.9728],[-2.3091,51.9722],[-2.3095,51.9706],[-2.3058,51.9708],[-2.3037,51.9686],[-2.3004,51.9668],[-2.2971,51.9677],[-2.2959,51.9685],[-2.2933,51.9697],[-2.2883,51.9707],[-2.2806,51.9706],[-2.2769,51.9696],[-2.2734,51.9694],[-2.2685,51.9686],[-2.2678,51.9681],[-2.2636,51.9673],[-2.2587,51.9678],[-2.2565,51.9671],[-2.2514,51.9666],[-2.2518,51.9677],[-2.2511,51.9687],[-2.2489,51.9682],[-2.2463,51.9714],[-2.244,51.9729],[-2.2429,51.9743],[-2.2436,51.9747],[-2.2399,51.979],[-2.2376,51.9812],[-2.2342,51.9858],[-2.2332,51.9867],[-2.2316,51.9871],[-2.2296,51.9881],[-2.2278,51.9886],[-2.229,51.9908],[-2.2264,51.9908],[-2.2244,51.9928],[-2.2214,51.9945],[-2.2206,51.9955],[-2.217,51.9941],[-2.2145,51.9954],[-2.2157,51.9958],[-2.213,51.9968],[-2.2112,51.9965],[-2.2085,51.9958],[-2.2056,51.9953],[-2.2056,51.9964],[-2.2029,51.9964],[-2.2031,51.9953],[-2.2008,51.9948],[-2.2005,51.9957],[-2.1985,51.9955],[-2.1972,51.995],[-2.1971,51.9943],[-2.1952,51.9944],[-2.1904,51.9915],[-2.189,51.9911],[-2.1851,51.9906],[-2.1837,51.9908],[-2.1817,51.9919],[-2.1794,51.9948],[-2.1799,51.9968],[-2.1815,51.9991],[-2.1795,51.9992],[-2.1749,51.9961],[-2.1717,51.9948],[-2.1696,51.9947],[-2.1663,51.9953],[-2.1649,51.996],[-2.164,51.9969],[-2.1636,52.0015],[-2.1645,52.004],[-2.1655,52.0048],[-2.1721,52.0085],[-2.1766,52.0104],[-2.1808,52.0125],[-2.1841,52.0139],[-2.1854,52.0155],[-2.1866,52.0179],[-2.1877,52.0191],[-2.1831,52.0197],[-2.1783,52.0219],[-2.1769,52.0227],[-2.1771,52.0239],[-2.1783,52.026],[-2.1776,52.0272],[-2.1786,52.0286],[-2.1781,52.0291],[-2.1794,52.0319],[-2.1791,52.0334],[-2.1797,52.0348],[-2.1806,52.0355],[-2.1803,52.0373],[-2.1809,52.0402],[-2.1805,52.0423],[-2.1782,52.0437],[-2.177,52.0455],[-2.1741,52.047],[-2.1714,52.0476],[-2.1701,52.0475],[-2.1683,52.0487],[-2.166,52.0492],[-2.1645,52.05],[-2.162,52.0506],[-2.1581,52.0502],[-2.1555,52.0493],[-2.1553,52.0485],[-2.153,52.0481],[-2.1492,52.0469],[-2.1472,52.0468],[-2.1436,52.0459],[-2.1415,52.0456],[-2.138,52.0458],[-2.1337,52.0463],[-2.1264,52.0432],[-2.1235,52.0429],[-2.121,52.0423],[-2.1184,52.0421],[-2.1173,52.0394],[-2.1161,52.0379],[-2.1156,52.0362],[-2.117,52.0339],[-2.1179,52.0331],[-2.1223,52.0318],[-2.1259,52.0305],[-2.1293,52.0298],[-2.1335,52.0294],[-2.1364,52.0293],[-2.1394,52.0279],[-2.141,52.025],[-2.1413,52.0231],[-2.1424,52.0196],[-2.1445,52.0169],[-2.1449,52.0154],[-2.1461,52.0137],[-2.1475,52.0131],[-2.149,52.012],[-2.1498,52.011],[-2.1508,52.0066],[-2.1476,52.0054],[-2.1463,52.0046],[-2.1454,52.0047],[-2.1437,52.0041],[-2.1417,52.0046],[-2.1391,52.0039],[-2.1408,52.0024],[-2.1391,52.0008],[-2.1406,51.9995],[-2.1386,51.9994],[-2.1369,51.9998],[-2.1356,51.9996],[-2.1342,52.0006],[-2.1333,52.0017],[-2.1334,52.0025],[-2.1323,52.0028],[-2.1315,52.0059],[-2.1291,52.0065],[-2.1271,52.0073],[-2.1258,52.0091],[-2.1239,52.01],[-2.1234,52.0109],[-2.1212,52.0113],[-2.1204,52.0128],[-2.118,52.0142],[-2.1139,52.0146],[-2.1126,52.0153],[-2.1093,52.0143],[-2.1076,52.0146],[-2.1054,52.014],[-2.1038,52.0141],[-2.0997,52.0132],[-2.0977,52.0131],[-2.0977,52.0118],[-2.0965,52.0114],[-2.0939,52.0117],[-2.0927,52.0113],[-2.0895,52.0113],[-2.0874,52.0107],[-2.0855,52.0106],[-2.0829,52.0111],[-2.0809,52.0108],[-2.0789,52.0117],[-2.0781,52.0111],[-2.0757,52.0115],[-2.0724,52.0115],[-2.0703,52.0125],[-2.0657,52.0138],[-2.0628,52.0139],[-2.0624,52.0144],[-2.0604,52.0145],[-2.0599,52.0108],[-2.0593,52.0095],[-2.0573,52.0098],[-2.0533,52.0086],[-2.0516,52.0087],[-2.0511,52.008],[-2.0489,52.0069],[-2.0501,52.006],[-2.0495,52.0038],[-2.045,52.0036],[-2.0384,52.0046],[-2.0369,52.006],[-2.0379,52.0079],[-2.0383,52.0096],[-2.0344,52.0098],[-2.0324,52.0097],[-2.0295,52.0099],[-2.027,52.0106],[-2.0292,52.0127],[-2.0281,52.0134],[-2.0217,52.0156],[-2.0237,52.0169],[-2.0193,52.0189],[-2.0166,52.0204],[-2.0134,52.0213],[-2.0071,52.0242],[-2.0014,52.0277],[-1.9993,52.0293],[-1.9976,52.0299],[-1.9957,52.0268],[-1.994,52.0278],[-1.9926,52.0293],[-1.9885,52.0322],[-1.9879,52.033],[-1.9841,52.0359],[-1.9763,52.036],[-1.9728,52.0361],[-1.967,52.036],[-1.9631,52.0362],[-1.9567,52.0371],[-1.954,52.0371],[-1.9515,52.0375],[-1.9504,52.0354],[-1.9497,52.0353],[-1.948,52.034],[-1.9477,52.032],[-1.9462,52.0317],[-1.9441,52.0318],[-1.9423,52.0324],[-1.9399,52.0323],[-1.9338,52.0308],[-1.932,52.0299],[-1.9311,52.0302],[</v>
      </c>
      <c r="B52" s="67" t="str">
        <f ca="1">OFFSET(Polygon!B$1,MATCH($D52,Polygon!$C:$C,0)-1,0)</f>
        <v>E10000013</v>
      </c>
      <c r="C52" t="s">
        <v>148</v>
      </c>
      <c r="D52" t="s">
        <v>41</v>
      </c>
      <c r="E52" s="27">
        <v>633558</v>
      </c>
      <c r="F52" s="23">
        <v>3</v>
      </c>
      <c r="G52" s="23">
        <v>3</v>
      </c>
      <c r="H52" s="23">
        <v>4</v>
      </c>
      <c r="I52" s="23">
        <v>3</v>
      </c>
      <c r="J52" s="23">
        <v>5</v>
      </c>
      <c r="K52" s="23">
        <v>6</v>
      </c>
      <c r="L52" s="23">
        <v>6</v>
      </c>
      <c r="M52" s="23">
        <v>6</v>
      </c>
      <c r="N52" s="23">
        <v>11</v>
      </c>
      <c r="O52" s="23">
        <v>12</v>
      </c>
      <c r="P52" s="23">
        <v>15</v>
      </c>
      <c r="Q52" s="23">
        <v>22</v>
      </c>
      <c r="R52" s="23">
        <v>27</v>
      </c>
      <c r="S52" s="23">
        <v>29</v>
      </c>
      <c r="T52" s="23">
        <v>32</v>
      </c>
      <c r="U52" s="23">
        <v>49</v>
      </c>
      <c r="V52" s="23">
        <v>57</v>
      </c>
      <c r="W52" s="23">
        <v>64</v>
      </c>
      <c r="X52" s="23">
        <v>78</v>
      </c>
      <c r="Y52" s="23">
        <v>105</v>
      </c>
      <c r="Z52" s="23">
        <v>107</v>
      </c>
      <c r="AA52" s="23">
        <v>109</v>
      </c>
      <c r="AB52" s="23">
        <v>156</v>
      </c>
      <c r="AC52" s="23">
        <v>172</v>
      </c>
      <c r="AD52" s="23">
        <v>208</v>
      </c>
      <c r="AE52" s="23">
        <v>224</v>
      </c>
      <c r="AF52" s="23">
        <v>258</v>
      </c>
      <c r="AG52" s="23">
        <v>281</v>
      </c>
      <c r="AH52" s="23">
        <v>306</v>
      </c>
      <c r="AI52" s="23">
        <v>364</v>
      </c>
      <c r="AJ52" s="23">
        <v>402</v>
      </c>
      <c r="AK52" s="23">
        <v>429</v>
      </c>
      <c r="AL52" s="23">
        <v>496</v>
      </c>
      <c r="AM52" s="23">
        <v>549</v>
      </c>
      <c r="AN52" s="23">
        <v>598</v>
      </c>
      <c r="AO52" s="23">
        <v>644</v>
      </c>
      <c r="AP52" s="23">
        <v>701</v>
      </c>
      <c r="AQ52" s="23">
        <v>737</v>
      </c>
      <c r="AR52" s="23">
        <v>768</v>
      </c>
      <c r="AS52" s="23">
        <v>825</v>
      </c>
      <c r="AT52" s="23">
        <v>887</v>
      </c>
      <c r="AU52" s="23">
        <v>904</v>
      </c>
      <c r="AV52" s="23">
        <v>934</v>
      </c>
      <c r="AW52" s="23">
        <v>972</v>
      </c>
      <c r="AX52" s="23">
        <v>989</v>
      </c>
      <c r="AY52" s="23">
        <v>1021</v>
      </c>
      <c r="AZ52" s="23">
        <v>1053</v>
      </c>
      <c r="BA52" s="23">
        <v>1084</v>
      </c>
      <c r="BB52" s="23">
        <v>1098</v>
      </c>
      <c r="BC52" s="23">
        <v>1112</v>
      </c>
      <c r="BD52" s="23">
        <v>1139</v>
      </c>
      <c r="BE52" s="23">
        <v>1152</v>
      </c>
      <c r="BF52" s="23">
        <v>1181</v>
      </c>
      <c r="BG52" s="23">
        <v>1214</v>
      </c>
      <c r="BH52" s="23">
        <v>1228</v>
      </c>
      <c r="BI52" s="23">
        <v>1231</v>
      </c>
      <c r="BJ52" s="23">
        <v>1243</v>
      </c>
      <c r="BK52" s="23">
        <v>1267</v>
      </c>
      <c r="BL52" s="23">
        <v>1268</v>
      </c>
      <c r="BM52" s="23">
        <v>1292</v>
      </c>
      <c r="BN52" s="23">
        <v>1315</v>
      </c>
      <c r="BO52" s="23">
        <v>1325</v>
      </c>
      <c r="BP52" s="23">
        <v>1327</v>
      </c>
      <c r="BQ52" s="23">
        <v>1328</v>
      </c>
      <c r="BR52" s="23">
        <v>1330</v>
      </c>
      <c r="BS52" s="23">
        <v>1330</v>
      </c>
      <c r="BT52" s="23">
        <v>1334</v>
      </c>
      <c r="BU52" s="23">
        <v>1337</v>
      </c>
      <c r="BV52" s="23">
        <v>1342</v>
      </c>
      <c r="BW52" s="23">
        <v>1345</v>
      </c>
      <c r="BX52" s="23">
        <v>1346</v>
      </c>
      <c r="BY52" s="23">
        <v>1353</v>
      </c>
      <c r="BZ52" s="23">
        <v>1354</v>
      </c>
      <c r="CA52" s="23">
        <v>1354</v>
      </c>
      <c r="CB52" s="23">
        <v>1358</v>
      </c>
      <c r="CC52" s="23">
        <v>1360</v>
      </c>
      <c r="CD52" s="23">
        <v>1363</v>
      </c>
      <c r="CE52" s="23">
        <v>1365</v>
      </c>
      <c r="CF52" s="23">
        <v>1368</v>
      </c>
      <c r="CG52" s="23">
        <v>1369</v>
      </c>
      <c r="CH52" s="23">
        <v>1369</v>
      </c>
      <c r="CI52" s="23">
        <v>1370</v>
      </c>
      <c r="CJ52" s="23">
        <v>1373</v>
      </c>
      <c r="CK52" s="23">
        <v>1374</v>
      </c>
      <c r="CL52" s="23">
        <v>1374</v>
      </c>
      <c r="CM52" s="23">
        <v>1374</v>
      </c>
      <c r="CN52" s="23">
        <v>1376</v>
      </c>
      <c r="CO52" s="23">
        <v>1376</v>
      </c>
      <c r="CP52" s="23">
        <v>1376</v>
      </c>
      <c r="CQ52" s="23">
        <v>1377</v>
      </c>
      <c r="CR52" s="23">
        <v>1377</v>
      </c>
      <c r="CS52" s="23">
        <v>1377</v>
      </c>
      <c r="CT52" s="23">
        <v>1378</v>
      </c>
      <c r="CU52" s="23">
        <v>1378</v>
      </c>
      <c r="CV52" s="23">
        <v>1378</v>
      </c>
      <c r="CW52" s="23">
        <v>1378</v>
      </c>
      <c r="CX52" s="23">
        <v>1379</v>
      </c>
      <c r="CY52" s="23">
        <v>1380</v>
      </c>
      <c r="CZ52" s="23">
        <v>1381</v>
      </c>
      <c r="DA52" s="23">
        <v>1381</v>
      </c>
      <c r="DB52" s="23">
        <v>1381</v>
      </c>
      <c r="DC52" s="23">
        <v>1382</v>
      </c>
      <c r="DD52" s="23">
        <v>1382</v>
      </c>
      <c r="DE52" s="23">
        <v>1382</v>
      </c>
      <c r="DF52" s="23">
        <v>1382</v>
      </c>
      <c r="DG52" s="23">
        <v>1382</v>
      </c>
      <c r="DJ52" s="181">
        <f t="shared" ca="1" si="14"/>
        <v>0</v>
      </c>
      <c r="DK52" s="25">
        <f t="shared" ca="1" si="15"/>
        <v>0</v>
      </c>
      <c r="DL52" s="325">
        <f t="shared" ca="1" si="8"/>
        <v>0</v>
      </c>
      <c r="DM52" s="329">
        <f t="shared" ca="1" si="16"/>
        <v>1</v>
      </c>
      <c r="DN52" s="25">
        <f t="shared" ca="1" si="17"/>
        <v>7.2411296162201298E-4</v>
      </c>
      <c r="DO52" s="325">
        <f t="shared" ca="1" si="9"/>
        <v>0.15783874562392078</v>
      </c>
      <c r="DP52" s="332">
        <f t="shared" ca="1" si="18"/>
        <v>218.1331464522585</v>
      </c>
      <c r="DR52">
        <f t="shared" si="12"/>
        <v>1382</v>
      </c>
      <c r="DS52" s="419">
        <f t="shared" si="13"/>
        <v>218.1</v>
      </c>
      <c r="DT52" s="131">
        <f t="shared" ca="1" si="10"/>
        <v>0</v>
      </c>
      <c r="DV52" s="164" t="s">
        <v>46</v>
      </c>
      <c r="DW52">
        <v>603</v>
      </c>
      <c r="DX52" s="385">
        <v>222.8</v>
      </c>
      <c r="DY52" s="67">
        <f t="shared" si="19"/>
        <v>18</v>
      </c>
      <c r="EA52">
        <f>SUMIF('L4-LTLA'!$D:$D,$D52,'L4-LTLA'!$G:$G)</f>
        <v>633558</v>
      </c>
      <c r="EB52" s="27">
        <v>633558</v>
      </c>
      <c r="EC52" s="4">
        <f t="shared" si="11"/>
        <v>0</v>
      </c>
    </row>
    <row r="53" spans="1:133" x14ac:dyDescent="0.25">
      <c r="A53" s="67" t="str">
        <f ca="1">OFFSET(Polygon!A$1,MATCH($D53,Polygon!$C:$C,0)-1,0)</f>
        <v>{"type":"MultiPolygon","coordinates":[[[[-4.2062,50.5191],[-4.2069,50.5184],[-4.2076,50.5169],[-4.209,50.5161],[-4.2099,50.5146],[-4.2095,50.5135],[-4.2086,50.5131],[-4.2022,50.5134],[-4.2019,50.5128],[-4.2027,50.5089],[-4.2028,50.5075],[-4.2035,50.5052],[-4.2029,50.503],[-4.2018,50.5026],[-4.1998,50.5024],[-4.1941,50.5026],[-4.1932,50.5031],[-4.1919,50.5057],[-4.1905,50.5071],[-4.1876,50.508],[-4.1852,50.5081],[-4.1839,50.5075],[-4.1832,50.5063],[-4.1808,50.5035],[-4.1805,50.5026],[-4.1814,50.5008],[-4.1822,50.5003],[-4.185,50.5],[-4.1894,50.4987],[-4.1932,50.4992],[-4.1945,50.4989],[-4.1955,50.498],[-4.1941,50.4957],[-4.1948,50.494],[-4.1958,50.4935],[-4.1997,50.4926],[-4.2012,50.4925],[-4.204,50.493],[-4.207,50.4959],[-4.2107,50.4972],[-4.2149,50.4978],[-4.218,50.4985],[-4.2204,50.4986],[-4.2213,50.498],[-4.2217,50.4967],[-4.2208,50.4937],[-4.2221,50.4919],[-4.2245,50.4898],[-4.223,50.4866],[-4.2217,50.4852],[-4.2193,50.4844],[-4.2185,50.4828],[-4.2186,50.4807],[-4.2186,50.4766],[-4.2195,50.4752],[-4.2235,50.4738],[-4.2267,50.4723],[-4.2289,50.4717],[-4.235,50.4689],[-4.2376,50.4672],[-4.2395,50.4649],[-4.24,50.4626],[-4.2394,50.4601],[-4.2375,50.4575],[-4.2348,50.4559],[-4.2337,50.4561],[-4.2307,50.4551],[-4.2286,50.4553],[-4.224,50.4587],[-4.2244,50.4611],[-4.2225,50.463],[-4.2206,50.4639],[-4.2182,50.4644],[-4.2169,50.4639],[-4.2151,50.4611],[-4.2129,50.4589],[-4.2116,50.4562],[-4.2113,50.4528],[-4.2104,50.4499],[-4.2093,50.4488],[-4.2097,50.4475],[-4.2094,50.4455],[-4.2068,50.4437],[-4.2043,50.4431],[-4.203,50.4423],[-4.2059,50.4414],[-4.2057,50.4405],[-4.2035,50.4396],[-4.202,50.4385],[-4.2006,50.4381],[-4.1994,50.4364],[-4.1993,50.4357],[-4.2014,50.4345],[-4.202,50.4334],[-4.2031,50.4325],[-4.2026,50.4314],[-4.2037,50.4308],[-4.2037,50.43],[-4.2052,50.4296],[-4.2081,50.4295],[-4.2142,50.4297],[-4.218,50.428],[-4.2198,50.4261],[-4.2224,50.4263],[-4.2233,50.4273],[-4.2254,50.4283],[-4.2259,50.4296],[-4.225,50.4303],[-4.2258,50.4309],[-4.225,50.4332],[-4.2258,50.434],[-4.2262,50.4355],[-4.2275,50.4362],[-4.2297,50.4362],[-4.2325,50.437],[-4.2329,50.4386],[-4.2352,50.4387],[-4.2334,50.4374],[-4.2342,50.4367],[-4.2306,50.4353],[-4.228,50.435],[-4.2267,50.4313],[-4.227,50.43],[-4.2282,50.4297],[-4.2281,50.4283],[-4.2275,50.4278],[-4.2244,50.427],[-4.2244,50.4259],[-4.2263,50.4253],[-4.2245,50.4243],[-4.2226,50.4242],[-4.2212,50.4252],[-4.2188,50.4251],[-4.2179,50.4259],[-4.2144,50.4268],[-4.2116,50.4263],[-4.21,50.4257],[-4.21,50.425],[-4.2112,50.424],[-4.2112,50.4231],[-4.2105,50.4222],[-4.2114,50.4215],[-4.2108,50.4205],[-4.2107,50.4188],[-4.2116,50.4177],[-4.2116,50.415],[-4.2124,50.414],[-4.2105,50.4135],[-4.2092,50.412],[-4.2071,50.4109],[-4.2067,50.4088],[-4.2055,50.4078],[-4.2078,50.4058],[-4.2098,50.405],[-4.2124,50.405],[-4.2119,50.4043],[-4.2101,50.4039],[-4.21,50.4029],[-4.2108,50.4012],[-4.2128,50.399],[-4.2156,50.3987],[-4.2179,50.3975],[-4.221,50.3976],[-4.224,50.3965],[-4.2254,50.3963],[-4.2258,50.3953],[-4.2251,50.3948],[-4.2268,50.3934],[-4.2298,50.3937],[-4.2302,50.3943],[-4.2295,50.3953],[-4.2304,50.396],[-4.2301,50.397],[-4.2323,50.3972],[-4.2335,50.4001],[-4.2346,50.398],[-4.2324,50.3964],[-4.2331,50.3954],[-4.232,50.3944],[-4.2341,50.3935],[-4.238,50.3932],[-4.242,50.3916],[-4.2423,50.3909],[-4.2417,50.3896],[-4.2437,50.3892],[-4.2457,50.39],[-4.2478,50.3912],[-4.2493,50.3917],[-4.2479,50.393],[-4.2486,50.3937],[-4.25,50.3931],[-4.2514,50.3932],[-4.2516,50.3916],[-4.2505,50.3917],[-4.2494,50.3908],[-4.248,50.3904],[-4.2528,50.3891],[-4.2528,50.3884],[-4.2494,50.3892],[-4.2478,50.388],[-4.2459,50.3876],[-4.2452,50.387],[-4.2484,50.385],[-4.2502,50.3846],[-4.2527,50.3845],[-4.254,50.3834],[-4.2557,50.3836],[-4.2578,50.385],[-4.262,50.3863],[-4.2637,50.3864],[-4.2663,50.3872],[-4.2695,50.3867],[-4.2715,50.3868],[-4.2714,50.3856],[-4.2704,50.3848],[-4.2706,50.3834],[-4.2703,50.3803],[-4.2715,50.3789],[-4.2717,50.3777],[-4.2735,50.3767],[-4.2749,50.3771],[-4.2762,50.377],[-4.277,50.3781],[-4.28,50.3801],[-4.2825,50.3815],[-4.2837,50.3832],[-4.2836,50.3836],[-4.2885,50.3872],[-4.2885,50.3881],[-4.2899,50.3894],[-4.2903,50.3905],[-4.2899,50.3924],[-4.2872,50.3941],[-4.2829,50.396],[-4.2817,50.3978],[-4.2808,50.3984],[-4.2807,50.3994],[-4.2799,50.4008],[-4.2804,50.4039],[-4.2799,50.405],[-4.2777,50.4075],[-4.2783,50.4111],[-4.279,50.4093],[-4.2786,50.4081],[-4.2792,50.4067],[-4.2813,50.4049],[-4.2815,50.4033],[-4.2808,50.4014],[-4.2817,50.3993],[-4.2849,50.3965],[-4.2887,50.3948],[-4.2901,50.3948],[-4.2916,50.3941],[-4.292,50.3915],[-4.2934,50.3891],[-4.2949,50.3896],[-4.2994,50.3907],[-4.3004,50.3911],[-4.3016,50.3926],[-4.3015,50.3942],[-4.2998,50.3957],[-4.2992,50.3969],[-4.2997,50.3984],[-4.3011,50.3997],[-4.3026,50.4],[-4.3055,50.4015],[-4.3047,50.4026],[-4.3029,50.4037],[-4.3053,50.4036],[-4.3064,50.4026],[-4.3069,50.4012],[-4.3064,50.3989],[-4.3021,50.3976],[-4.3014,50.3962],[-4.3028,50.3945],[-4.3035,50.3921],[-4.3023,50.3904],[-4.3032,50.3882],[-4.3048,50.3882],[-4.3067,50.3902],[-4.3075,50.3901],[-4.306,50.3885],[-4.3037,50.3876],[-4.3021,50.3878],[-4.3008,50.3886],[-4.2956,50.3873],[-4.2964,50.3863],[-4.2964,50.3842],[-4.2976,50.3833],[-4.2993,50.3837],[-4.3013,50.3831],[-4.303,50.3813],[-4.3049,50.381],[-4.3052,50.3786],[-4.3042,50.3784],[-4.3044,50.3804],[-4.304,50.3809],[-4.302,50.3815],[-4.3016,50.3824],[-4.2993,50.3835],[-4.2973,50.383],[-4.2958,50.3841],[-4.2957,50.3862],[-4.2948,50.3868],[-4.2939,50.3854],[-4.2915,50.3843],[-4.287,50.3829],[-4.2846,50.3809],[-4.2841,50.3799],[-4.2823,50.3788],[-4.2797,50.3777],[-4.2792,50.3763],[-4.2772,50.3745],[-4.2755,50.3739],[-4.2725,50.3743],[-4.2707,50.3752],[-4.2688,50.3754],[-4.268,50.3749],[-4.2687,50.3734],[-4.2721,50.3732],[-4.2741,50.3723],[-4.2754,50.3726],[-4.2791,50.3719],[-4.279,50.3713],[-4.2735,50.3718],[-4.2713,50.3728],[-4.2698,50.3722],[-4.2683,50.3726],[-4.2654,50.3711],[-4.2665,50.3732],[-4.267,50.3736],[-4.2662,50.3747],[-4.2628,50.3762],[-4.2597,50.3767],[-4.2573,50.3764],[-4.2535,50.3762],[-4.2511,50.3757],[-4.2502,50.3746],[-4.2489,50.3749],[-4.2495,50.3765],[-4.248,50.3774],[-4.245,50.3772],[-4.2438,50.3787],[-4.2424,50.3794],[-4.2396,50.3802],[-4.2375,50.382],[-4.2375,50.3831],[-4.2338,50.3842],[-4.235,50.3847],[-4.2354,50.3874],[-4.2328,50.3887],[-4.2314,50.3902],[-4.2302,50.3903],[-4.2284,50.3895],[-4.2262,50.3893],[-4.2233,50.3903],[-4.2216,50.3914],[-4.22,50.3911],[-4.2187,50.392],[-4.2159,50.3923],[-4.2145,50.3922],[-4.2133,50.3927],[-4.2102,50.3923],[-4.2059,50.389],[-4.204,50.3888],[-4.2019,50.3881],[-4.2023,50.3871],[-4.2043,50.3869],[-4.2058,50.3873],[-4.208,50.3873],[-4.2095,50.3859],[-4.2053,50.3851],[-4.2037,50.3839],[-4.1993,50.3834],[-4.1978,50.3821],[-4.1989,50.3812],[-4.2026,50.3807],[-4.2025,50.3791],[-4.2019,50.3788],[-4.1974,50.3785],[-4.1977,50.3775],[-4.1938,50.3758],[-4.1929,50.3746],[-4.1947,50.3737],[-4.1941,50.3731],[-4.1947,50.3719],[-4.1981,50.371],[-4.1995,50.3702],[-4.2021,50.3704],[-4.2051,50.3717],[-4.2067,50.372],[-4.2086,50.3715],[-4.2069,50.3704],[-4.2079,50.3699],[-4.2127,50.3696],[-4.2172,50.3682],[-4.2195,50.3669],[-4.2197,50.3681],[-4.2204,50.3689],[-4.2219,50.3691],[-4.2229,50.3679],[-4.2273,50.3663],[-4.2288,50.3663],[-4.2292,50.3658],[-4.2308,50.3656],[-4.2324,50.366],[-4.2344,50.3654],[-4.2366,50.3656],[-4.236,50.3646],[-4.237,50.3637],[-4.2318,50.3639],[-4.2293,50.3633],[-4.2247,50.3631],[-4.222,50.3634],[-4.2174,50.3622],[-4.2191,50.3606],[-4.2216,50.36],[-4.2203,50.3593],[-4.2179,50.3597],[-4.2157,50.359],[-4.2105,50.3593],[-4.2084,50.3596],[-4.2076,50.3605],[-4.2082,50.3615],[-4.2067,50.3616],[-4.2028,50.3608],[-4.2018,50.36],[-4.1986,50.3599],[-4.1966,50.3593],[-4.1965,50.3582],[-4.1973,50.3572],[-4.1972,50.3554],[-4.1962,50.3541],[-4.1991,50.3525],[-4.2011,50.3527],[-4.2026,50.3515],[-4.2032,50.3505],[-4.2032,50.3493],[-4.2039,50.3488],[-4.2055,50.3489],[-4.2062,50.3504],[-4.2081,50.3511],[-4.2101,50.3504],[-4.2097,50.3494],[-4.2067,50.3484],[-4.2083,50.3474],[-4.2062,50.3472],[-4.2059,50.3479],[-4.2042,50.347],[-4.2008,50.3484],[-4.2003,50.3488],[-4.1981,50.3493],[-4.1968,50.3499],[-4.1952,50.3499],[-4.1924,50.3506],[-4.191,50.3516],[-4.1928,50.3521],[-4.1936,50.3535],[-4.1896,50.3553],[-4.1869,50.3555],[-4.1864,50.3567],[-4.1845,50.3567],[-4.1828,50.3573],[-4.1805,50.3603],[-4.1772,50.3607],[-4.1769,50.3611],[-4.1746,50.3605],[-4.1739,50.3592],[-4.172,50.359],[-4.1714,50.3582],[-4.173,50.3558],[-4.171,50.354],[-4.1695,50.3536],[-4.1679,50.3521],[-4.1667,50.3516],[-4.1673,50.3501],[-4.1664,50.3488],[-4.1666,50.3466],[-4.1673,50.3456],[-4.1687,50.3447],[-4.1723,50.3432],[-4.1771,50.3431],[-4.1799,50.3421],[-4.1807,50.3414],[-4.186,50.3413],[-4.1877,50.3409],[-4.1909,50.3396],[-4.1925,50.3382],[-4.1958,50.3366],[-4.1986,50.3347],[-4.2004,50.3339],[-4.2012,50.3329],[-4.2005,50.332],[-4.2013,50.3308],[-4.2008,50.3295],[-4.1997,50.3292],[-4.1992,50.3284],[-4.1931,50.3255],[-4.1908,50.3246],[-4.1888,50.3224],[-4.1896,50.3211],[-4.1885,50.3194],[-4.1892,50.3182],[-4.1903,50.3177],[-4.1957,50.3184],[-4.1967,50.318],[-4.2002,50.3181],[-4.2024,50.3184],[-4.2058,50.3182],[-4.2073,50.3186],[-4.2106,50.3183],[-4.2152,50.3165],[-4.2169,50.3153],[-4.2192,50.3146],[-4.2213,50.3146],[-4.2209,50.3123],[-4.2221,50.3115],[-4.2238,50.3114],[-4.2257,50.3127],[-4.2266,50.3141],[-4.2237,50.3152],[-4.2234,50.3171],[-4.2264,50.3181],[-4.2271,50.319],[-4.2263,50.3199],[-4.2217,50.3219],[-4.22,50.3223],[-4.2203,50.323],[-4.2195,50.3237],[-4.2203,50.3259],[-4.2222,50.3282],[-4.2243,50.3298],[-4.2257,50.3304],[-4.2259,50.3312],[-4.229,50.3334],[-4.233,50.3354],[-4.2336,50.3361],[-4.2363,50.3376],[-4.2381,50.3383],[-4.2416,50.3401],[-4.2448,50.3421],[-4.2481,50.3429],[-4.2486,50.3436],[-4.2502,50.3443],[-4.2527,50.3447],[-4.2531,50.3456],[-4.2546,50.3458],[-4.2562,50.3469],[-4.2574,50.3469],[-4.2597,50.3474],[-4.2608,50.3484],[-4.2628,50.3485],[-4.2642,50.3498],[-4.2666,50.3501],[-4.2671,50.3508],[-4.2684,50.3512],[-4.2703,50.3525],[-4.2768,50.3549],[-4.2777,50.3553],[-4.2827,50.3569],[-4.2866,50.3572],[-4.2887,50.3578],[-4.2901,50.3578],[-4.2918,50.3588],[-4.2958,50.3589],[-4.2973,50.3596],[-4.2993,50.3599],[-4.3003,50.3595],[-4.3013,50.3602],[-4.3039,50.3607],[-4.3058,50.3604],[-4.3081,50.3614],[-4.3144,50.361],[-4.3162,50.362],[-4.3172,50.362],[-4.3201,50.3611],[-4.3208,50.3616],[-4.3262,50.362],[-4.3298,50.3618],[-4.3318,50.3623],[-4.3369,50.3597],[-4.3382,50.3595],[-4.3444,50.3608],[-4.3554,50.3618],[-4.3579,50.3614],[-4.3585,50.361],[-4.362,50.3601],[-4.3649,50.3601],[-4.3678,50.3603],[-4.3723,50.361],[-4.3744,50.3615],[-4.3801,50.3625],[-4.388,50.3647],[-4.3898,50.3639],[-4.3929,50.3632],[-4.3983,50.3636],[-4.3998,50.3634],[-4.4047,50.3637],[-4.4077,50.3641],[-4.4101,50.3641],[-4.4135,50.3634],[-4.4148,50.3628],[-4.4164,50.3628],[-4.4181,50.3621],[-4.4222,50.3618],[-4.4272,50.3618],[-4.4301,50.3615],[-4.4322,50.3609],[-4.4345,50.3607],[-4.4366,50.361],[-4.4377,50.3598],[-4.4394,50.3595],[-4.4411,50.3588],[-4.4416,50.3582],[-4.4434,50.3574],[-4.4464,50.3549],[-4.4483,50.3542],[-4.4492,50.3532],[-4.4518,50.3527],[-4.4525,50.3516],[-4.4546,50.3528],[-4.4554,50.3557],[-4.4556,50.3578],[-4.457,50.3604],[-4.4566,50.3621],[-4.4574,50.3644],[-4.4574,50.3665],[-4.46,50.3706],[-4.4602,50.3718],[-4.4612,50.3732],[-4.4644,50.3745],[-4.4657,50.3759],[-4.4665,50.3751],[-4.465,50.3739],[-4.4623,50.3728],[-4.4617,50.372],[-4.4611,50.3701],[-4.4601,50.368],[-4.4606,50.3674],[-4.4591,50.3663],[-4.4593,50.3653],[-4.4586,50.3639],[-4.4583,50.3623],[-4.4592,50.3613],[-4.4595,50.3593],[-4.462,50.3587],[-4.4642,50.359],[-4.4671,50.3608],[-4.4678,50.3629],[-4.4694,50.3636],[-4.4729,50.3633],[-4.4774,50.3632],[-4.4776,50.3625],[-4.4733,50.3624],[-4.4694,50.3627],[-4.4685,50.36],[-4.4662,50.359],[-4.465,50.3581],[-4.4637,50.3578],[-4.4616,50.3582],[-4.4583,50.3577],[-4.4566,50.3578],[-4.4566,50.3562],[-4.4559,50.3531],[-4.4538,50.3512],[-4.4515,50.3505],[-4.4506,50.3495],[-4.4512,50.347],[-4.4525,50.3449],[-4.457,50.3441],[-4.4584,50.3434],[-4.4586,50.3424],[-4.4601,50.3414],[-4.4629,50.3416],[-4.4694,50.3399],[-4.4731,50.3385],[-4.4733,50.3375],[-4.472,50.3362],[-4.4715,50.3346],[-4.4731,50.3331],[-4.4778,50.3334],[-4.4784,50.3338],[-4.4834,50.3343],[-4.4855,50.3357],[-4.4883,50.3353],[-4.4916,50.3354],[-4.4925,50.3367],[-4.4943,50.3372],[-4.4965,50.3368],[-4.497,50.3373],[-4.4989,50.3361],[-4.4997,50.334],[-4.4992,50.3334],[-4.4996,50.3323],[-4.502,50.3307],[-4.5102,50.3305],[-4.5124,50.3299],[-4.5139,50.3308],[-4.5167,50.3294],[-4.5199,50.328],[-4.5223,50.3278],[-4.5234,50.3273],[-4.5256,50.3277],[-4.5261,50.3269],[-4.5273,50.3268],[-4.5279,50.326],[-4.5318,50.3249],[-4.5348,50.3247],[-4.5364,50.3242],[-4.5385,50.324],[-4.54,50.3245],[-4.543,50.3241],[-4.5441,50.3249],[-4.5468,50.3248],[-4.5473,50.3241],[-4.5489,50.3243],[-4.5514,50.3243],[-4.5522,50.3249],[-4.5516,50.3257],[-4.5551,50.3255],[-4.5558,50.326],[-4.5582,50.3266],[-4.559,50.3278],[-4.5608,50.3274],[-4.5619,50.3281],[-4.5636,50.3279],[-4.5671,50.3285],[-4.5728,50.3301],[-4.5752,50.331],[-4.5759,50.3319],[-4.5773,50.3314],[-4.578,50.3324],[-4.5794,50.3324],[-4.5825,50.331],[-4.5831,50.3321],[-4.5873,50.3321],[-4.5888,50.3306],[-4.5905,50.3305],[-4.591,50.3294],[-4.5924,50.3283],[-4.597,50.3265],[-4.5974,50.3242],[-4.5993,50.324],[-4.6018,50.3243],[-4.6024,50.3259],[-4.6012,50.327],[-4.6033,50.3279],[-4.6035,50.3287],[-4.6108,50.3283],[-4.6126,50.3278],[-4.6139,50.3268],[-4.6141,50.3259],[-4.6152,50.325],[-4.6182,50.3239],[-4.62,50.324],[-4.624,50.3246],[-4.6243,50.3241],[-4.6284,50.3243],[-4.6289,50.3248],[-4.6307,50.3243],[-4.633,50.3244],[-4.6339,50.3251],[-4.6363,50.325],[-4.6359,50.3258],[-4.6386,50.3262],[-4.6397,50.3283],[-4.6382,50.3298],[-4.6359,50.3291],[-4.6333,50.3298],[-4.632,50.3305],[-4.6304,50.3324],[-4.6251,50.3332],[-4.6239,50.3332],[-4.6225,50.3343],[-4.6212,50.3344],[-4.6179,50.3341],[-4.6157,50.3349],[-4.6155,50.3356],[-4.6132,50.3365],[-4.6133,50.3375],[-4.6161,50.3362],[-4.6171,50.3354],[-4.6224,50.3358],[-4.624,50.3354],[-4.6251,50.3347],[-4.6268,50.3344],[-4.6296,50.3346],[-4.6299,50.337],[-4.6296,50.3382],[-4.6302,50.3398],[-4.6311,50.3404],[-4.6314,50.3414],[-4.6288,50.3435],[-4.6291,50.3453],[-4.6274,50.3479],[-4.6308,50.3466],[-4.6323,50.3469],[-4.6353,50.3469],[-4.6358,50.3475],[-4.6347,50.349],[-4.6345,50.3501],[-4.6359,50.3538],[-4.6365,50.356],[-4.6357,50.3584],[-4.634,50.3584],[-4.6301,50.3575],[-4.6276,50.3572],[-4.6245,50.3578],[-4.6225,50.3589],[-4.6177,50.3583],[-4.6205,50.3595],[-4.6225,50.3599],[-4.6239,50.3597],[-4.6276,50.3583],[-4.6296,50.3585],[-4.6336,50.3595],[-4.6354,50.3598],[-4.636,50.3605],[-4.6359,50.3614],[-4.6339,50.3636],[-4.6335,50.3655],[-4.6337,50.3673],[-4.6354,50.3703],[-4.6346,50.3725],[-4.6336,50.3744],[-4.6341,50.3758],[-4.6335,50.3768],[-4.6341,50.3786],[-4.6332,50.3797],[-4.6314,50.3806],[-4.6296,50.3807],[-4.627,50.3804],[-4.6253,50.3811],[-4.6224,50.3818],[-4.6186,50.3831],[-4.6185,50.384],[-4.6235,50.3825],[-4.6249,50.3816],[-4.6279,50.3809],[-4.6304,50.3812],[-4.6334,50.3807],[-4.6352,50.3793],[-4.6363,50.3763],[-4.6361,50.374],[-4.6377,50.373],[-4.6402,50.3746],[-4.6427,50.3771],[-4.6448,50.3783],[-4.6465,50.3799],[-4.6478,50.3806],[-4.6523,50.382],[-4.6533,50.383],[-4.6558,50.3848],[-4.6575,50.3864],[-4.6608,50.3888],[-4.6622,50.3925],[-4.6633,50.3917],[-4.6622,50.389],[-4.6605,50.3866],[-4.6575,50.3843],[-4.6569,50.3833],[-4.6563,50.3808],[-4.6538,50.3787],[-4.65,50.3774],[-4.6511,50.3755],[-4.649,50.3763],[-4.6479,50.3764],[-4.6452,50.3739],[-4.6432,50.3728],[-4.6396,50.3714],[-4.6387,50.3697],[-4.639,50.3668],[-4.6403,50.3652],[-4.6408,50.3629],[-4.6396,50.3621],[-4.6387,50.3603],[-4.6393,50.3574],[-4.6393,50.3551],[-4.6406,50.3541],[-4.6387,50.3537],[-4.6371,50.3513],[-4.6379,50.3477],[-4.6372,50.3464],[-4.6353,50.3456],[-4.6331,50.3454],[-4.6312,50.3447],[-4.633,50.342],[-4.6334,50.3402],[-4.6319,50.3388],[-4.6342,50.3349],[-4.6372,50.3337],[-4.6385,50.3326],[-4.6411,50.3318],[-4.6426,50.3301],[-4.645,50.3291],[-4.6436,50.3283],[-4.6465,50.327],[-4.6488,50.3273],[-4.6495,50.3269],[-4.6516,50.3269],[-4.6524,50.3265],[-4.6525,50.3245],[-4.6539,50.3236],[-4.6565,50.323],[-4.6591,50.3232],[-4.6618,50.3222],[-4.6643,50.3219],[-4.665,50.3235],[-4.6679,50.3228],[-4.6675,50.3222],[-4.6694,50.32],[-4.6691,50.3187],[-4.669,50.3163],[-4.671,50.3153],[-4.6713,50.3142],[-4.6731,50.314],[-4.6748,50.3146],[-4.6757,50.3167],[-4.6766,50.3179],[-4.678,50.3184],[-4.681,50.3184],[-4.6818,50.3198],[-4.6827,50.3197],[-4.6846,50.3201],[-4.6842,50.3209],[-4.6822,50.3223],[-4.6818,50.3236],[-4.6819,50.3251],[-4.6828,50.3258],[-4.6817,50.3276],[-4.6823,50.3281],[-4.6821,50.3303],[-4.6827,50.3306],[-4.6821,50.3327],[-4.6826,50.334],[-4.6822,50.3343],[-4.6826,50.336],[-4.6814,50.3373],[-4.6819,50.3383],[-4.6851,50.3394],[-4.6857,50.3407],[-4.6881,50.3414],[-4.6895,50.3422],[-4.6889,50.3437],[-4.6902,50.3447],[-4.6897,50.3458],[-4.6903,50.3465],[-4.6933,50.3474],[-4.6957,50.3478],[-4.6993,50.3477],[-4.7023,50.347],[-4.702,50.3461],[-4.7002,50.3446],[-4.701,50.3438],[-4.7042,50.3446],[-4.7046,50.3427],[-4.7043,50.3422],[-4.7061,50.3405],[-4.7086,50.3405],[-4.7112,50.3395],[-4.7174,50.3383],[-4.7185,50.3384],[-4.7331,50.3363],[-4.7356,50.3357],[-4.7372,50.335],[-4.7379,50.3355],[-4.7394,50.3353],[-4.7417,50.3346],[-4.7433,50.3337],[-4.7434,50.333],[-4.7448,50.3322],[-4.7467,50.3317],[-4.7491,50.3322],[-4.7504,50.3315],[-4.7524,50.3322],[-4.7533,50.332],[-4.7568,50.3307],[-4.7569,50.3291],[-4.7592,50.3288],[-4.7608,50.3281],[-4.7629,50.3267],[-4.7632,50.3261],[-4.762,50.3244],[-4.7648,50.3243],[-4.766,50.3234],[-4.7668,50.3221],[-4.7669,50.3209],[-4.7664,50.3191],[-4.7658,50.3181],[-4.7654,50.3163],[-4.7637,50.3157],[-4.7645,50.3151],[-4.7651,50.313],[-4.7632,50.3117],[-4.7635,50.3104],[-4.7609,50.3082],[-4.758,50.3073],[-4.7554,50.3073],[-4.754,50.3047],[-4.7551,50.3037],[-4.7555,50.3016],[-4.755,50.301],[-4.7525,50.2992],[-4.7526,50.2985],[-4.7541,50.2982],[-4.7554,50.2988],[-4.7564,50.3003],[-4.7581,50.2997],[-4.759,50.2985],[-4.7618,50.2995],[-4.7626,50.3007],[-4.7656,50.2998],[-4.7659,50.2992],[-4.7675,50.2987],[-4.7667,50.2977],[-4.7671,50.2972],[-4.7705,50.2962],[-4.7711,50.2955],[-4.7726,50.2953],[-4.7736,50.2944],[-4.7734,50.2927],[-4.7772,50.2911],[-4.7807,50.29],[-4.7808,50.289],[-4.7822,50.2879],[-4.7843,50.2849],[-4.7831,50.2832],[-4.7823,50.2828],[-4.7832,50.2817],[-4.7811,50.281],[-4.7792,50.2799],[-4.7788,50.279],[-4.7805,50.2775],[-4.7839,50.2752],[-4.7845,50.2734],[-4.7836,50.271],[-4.7846,50.2703],[-4.7864,50.2702],[-4.7866,50.269],[-4.7844,50.2685],[-4.7833,50.2686],[-4.782,50.2669],[-4.783,50.266],[-4.7844,50.2654],[-4.7841,50.2637],[-4.7834,50.2631],[-4.7859,50.2622],[-4.7848,50.2614],[-4.7829,50.2616],[-4.7821,50.2608],[-4.7787,50.2592],[-4.7751,50.2585],[-4.7739,50.2579],[-4.7721,50.2582],[-4.7706,50.258],[-4.7704,50.2562],[-4.7706,50.255],[-4.7689,50.2548],[-4.7681,50.2539],[-4.7692,50.2532],[-4.7703,50.2519],[-4.7714,50.2518],[-4.772,50.251],[-4.774,50.2506],[-4.7749,50.251],[-4.7774,50.2506],[-4.7842,50.2466],[-4.7856,50.2454],[-4.7851,50.2443],[-4.7863,50.243],[-4.7881,50.2421],[-4.7878,50.2407],[-4.7849,50.2398],[-4.7844,50.2387],[-4.7829,50.2379],[-4.7811,50.2379],[-4.7833,50.2363],[-4.7834,50.2352],[-4.7871,50.235],[-4.7904,50.234],[-4.792,50.2337],[-4.7942,50.2329],[-4.7964,50.2317],[-4.7982,50.2302],[-4.7982,50.2289],[-4.7991,50.2272],[-4.7988,50.2261],[-4.7976,50.2241],[-4.7977,50.2228],[-4.797,50.2219],[-4.7978,50.2201],[-4.7985,50.2195],[-4.8,50.2194],[-4.8018,50.2188],[-4.8036,50.2188],[-4.8047,50.2194],[-4.8055,50.2209],[-4.8075,50.221],[-4.8085,50.2231],[-4.8105,50.2231],[-4.8104,50.2246],[-4.8126,50.2251],[-4.8122,50.2258],[-4.8124,50.228],[-4.8131,50.2298],[-4.8155,50.2306],[-4.8183,50.2308],[-4.8193,50.2317],[-4.8209,50.2316],[-4.8235,50.2309],[-4.8258,50.231],[-4.8279,50.2304],[-4.8308,50.2306],[-4.8313,50.2329],[-4.8334,50.2333],[-4.8341,50.2329],[-4.836,50.2328],[-4.8376,50.2321],[-4.8389,50.2324],[-4.8401,50.2338],[-4.8394,50.2351],[-4.8417,50.2369],[-4.8445,50.2367],[-4.8447,50.2349],[-4.8466,50.2352],[-4.8503,50.2352],[-4.8515,50.2347],[-4.8529,50.2353],[-4.8549,50.2353],[-4.8568,50.2346],[-4.8579,50.2351],[-4.8607,50.2351],[-4.8624,50.236],[-4.8645,50.235],[-4.8658,50.2349],[-4.8653,50.234],[-4.8686,50.233],[-4.8707,50.2317],[-4.8714,50.232],[-4.874,50.2304],[-4.874,50.229],[-4.8757,50.2271],[-4.8762,50.2247],[-4.8772,50.2247],[-4.8795,50.224],[-4.8797,50.2233],[-4.883,50.2241],[-4.8843,50.2229],[-4.8845,50.2217],[-4.886,50.2209],[-4.889,50.2183],[-4.8907,50.2182],[-4.8927,50.2172],[-4.8935,50.216],[-4.8935,50.2147],[-4.8945,50.2145],[-4.8954,50.2133],[-4.8967,50.2132],[-4.8998,50.2143],[-4.9031,50.2119],[-4.9039,50.2102],[-4.9047,50.2093],[-4.9024,50.2082],[-4.9032,50.2065],[-4.9047,50.2051],[-4.9059,50.2052],[-4.9081,50.2062],[-4.9107,50.2053],[-4.9098,50.2026],[-4.9109,50.2003],[-4.9121,50.1996],[-4.913,50.1998],[-4.9143,50.1985],[-4.9162,50.1972],[-4.9208,50.1957],[-4.922,50.1959],[-4.9224,50.1969],[-4.922,50.1977],[-4.9222,50.199],[-4.9231,50.1999],[-4.9236,50.2023],[-4.9255,50.2021],[-4.9257,50.2029],[-4.9275,50.2036],[-4.9283,50.2045],[-4.9316,50.2056],[-4.9321,50.2065],[-4.934,50.2072],[-4.9376,50.2071],[-4.9486,50.2057],[-4.9514,50.2044],[-4.9532,50.204],[-4.9575,50.2022],[-4.9586,50.2009],[-4.9599,50.2002],[-4.961,50.1988],[-4.9627,50.1977],[-4.9623,50.1961],[-4.9636,50.1959],[-4.9651,50.1949],[-4.9653,50.1941],[-4.9676,50.1931],[-4.9689,50.1916],[-4.9684,50.1912],[-4.9687,50.1892],[-4.9677,50.1873],[-4.9679,50.1857],[-4.9721,50.1864],[-4.9736,50.1857],[-4.9736,50.1845],[-4.9747,50.1822],[-4.9746,50.1798],[-4.9735,50.1791],[-4.9715,50.179],[-4.971,50.1781],[-4.9731,50.1754],[-4.9731,50.1743],[-4.9739,50.173],[-4.9742,50.1698],[-4.9736,50.1689],[-4.9737,50.1675],[-4.9725,50.1647],[-4.9733,50.1636],[-4.9749,50.1636],[-4.9777,50.1612],[-4.9778,50.1606],[-4.9797,50.1603],[-4.9814,50.1597],[-4.9835,50.1582],[-4.9846,50.156],[-4.9837,50.1551],[-4.984,50.1536],[-4.9827,50.1534],[-4.9819,50.1518],[-4.983,50.1513],[-4.9837,50.1502],[-4.9851,50.1505],[-4.9867,50.1498],[-4.9877,50.1504],[-4.9903,50.1499],[-4.9911,50.1502],[-4.9932,50.1497],[-4.9959,50.1486],[-4.9971,50.1477],[-4.9976,50.1466],[-5.0008,50.1442],[-5.0039,50.1429],[-5.0047,50.1431],[-5.0057,50.1413],[-5.0078,50.1399],[-5.0096,50.1392],[-5.0108,50.1396],[-5.0125,50.1413],[-5.0149,50.1405],[-5.0162,50.1413],[-5.0152,50.1427],[-5.0143,50.1446],[-5.0161,50.146],[-5.0164,50.1476],[-5.018,50.1486],[-5.0174,50.1495],[-5.0154,50.1503],[-5.013,50.1516],[-5.0107,50.1538],[-5.0094,50.1541],[-5.0079,50.1529],[-5.009,50.1517],[-5.007,50.1507],[-5.0055,50.1512],[-5.0046,50.1504],[-5.004,50.1533],[-5.0028,50.1539],[-5.0004,50.1559],[-5.0002,50.1568],[-4.9994,50.1573],[-5,50.1596],[-4.9986,50.1618],[-4.9948,50.1612],[-4.9933,50.1608],[-4.9906,50.1614],[-4.9893,50.1611],[-4.9884,50.1617],[-4.991,50.1622],[-4.9927,50.1616],[-4.9936,50.1617],[-4.9971,50.1639],[-4.9936,50.1674],[-4.9946,50.168],[-4.9965,50.1667],[-5.0015,50.1676],[-5.0019,50.1693],[-5.0012,50.1698],[-4.9995,50.1694],[-4.9975,50.1696],[-4.9956,50.171],[-4.996,50.172],[-4.9946,50.1724],[-4.9933,50.174],[-4.9936,50.1754],[-4.9907,50.1769],[-4.9911,50.1777],[-4.9939,50.1768],[-4.9962,50.1753],[-4.9966,50.1767],[-4.9953,50.1782],[-4.995,50.1793],[-4.9962,50.1809],[-4.9954,50.182],[-4.9958,50.1828],[-4.9969,50.1836],[-4.9991,50.1843],[-4.9993,50.1835],[-4.9976,50.1831],[-4.9968,50.1824],[-4.9973,50.1805],[-4.9969,50.1791],[-4.9986,50.1759],[-4.9978,50.1742],[-4.9966,50.1736],[-4.999,50.1712],[-4.9998,50.1709],[-5.0024,50.1711],[-5.0038,50.1708],[-5.0042,50.1701],[-5.0044,50.1679],[-5.0036,50.1675],[-5.0017,50.1657],[-5.0006,50.1653],[-5.0026,50.1643],[-5.0027,50.1634],[-5.0043,50.1623],[-5.0056,50.1619],[-5.006,50.161],[-5.0048,50.16],[-5.004,50.1585],[-5.0049,50.1569],[-5.0061,50.1564],[-5.0082,50.1569],[-5.0102,50.1584],[-5.0119,50.159],[-5.0136,50.1591],[-5.0151,50.158],[-5.0174,50.1572],[-5.0194,50.1574],[-5.0209,50.1566],[-5.0221,50.1555],[-5.0238,50.1548],[-5.0259,50.1561],[-5.0283,50.159],[-5.0274,50.1615],[-5.0254,50.1629],[-5.0242,50.1642],[-5.0237,50.1666],[-5.023,50.1676],[-5.0231,50.1684],[-5.0214,50.1713],[-5.023,50.1727],[-5.0231,50.1737],[-5.0221,50.1753],[-5.0207,50.1758],[-5.0197,50.1774],[-5.0199,50.1807],[-5.0205,50.1813],[-5.0167,50.1833],[-5.0154,50.1823],[-5.0142,50.1823],[-5.0152,50.1844],[-5.0139,50.1878],[-5.0152,50.1896],[-5.0157,50.1871],[-5.0172,50.1844],[-5.0216,50.1837],[-5.0241,50.182],[-5.0257,50.1822],[-5.0278,50.1864],[-5.0281,50.1906],[-5.0286,50.1921],[-5.0294,50.1931],[-5.0295,50.1946],[-5.0301,50.1969],[-5.0315,50.2003],[-5.0349,50.2034],[-5.034,50.2049],[-5.0328,50.2054],[-5.0301,50.2053],[-5.0295,50.2061],[-5.027,50.2073],[-5.0255,50.2084],[-5.0244,50.2099],[-5.0244,50.2112],[-5.0231,50.2115],[-5.0246,50.2125],[-5.0251,50.2144],[-5.0246,50.2164],[-5.0254,50.2174],[-5.0246,50.2189],[-5.0244,50.2207],[-5.0228,50.2227],[-5.0212,50.2222],[-5.0176,50.2223],[-5.0155,50.2232],[-5.0135,50.2248],[-5.0092,50.2271],[-5.0085,50.2269],[-5.0072,50.2251],[-5.006,50.2241],[-5.0064,50.2225],[-5.0044,50.2234],[-4.999,50.2234],[-4.9971,50.2237],[-4.9942,50.2247],[-4.9916,50.222],[-4.9912,50.2228],[-4.9928,50.2246],[-4.9897,50.2252],[-4.9885,50.2252],[-4.986,50.226],[-4.9846,50.2258],[-4.9821,50.2267],[-4.9809,50.2263],[-4.9801,50.2243],[-4.9807,50.2226],[-4.9795,50.2228],[-4.9783,50.2239],[-4.979,50.2243],[-4.9788,50.2257],[-4.9789,50.2272],[-4.9764,50.2275],[-4.9754,50.2269],[-4.9731,50.2269],[-4.971,50.2267],[-4.9708,50.2282],[-4.9722,50.2296],[-4.9753,50.2292],[-4.9773,50.2295],[-4.9793,50.2292],[-4.9817,50.2295],[-4.9832,50.232],[-4.9826,50.2323],[-4.9788,50.2327],[-4.9772,50.2324],[-4.9761,50.2315],[-4.9723,50.2309],[-4.9709,50.2309],[-4.9695,50.232],[-4.9661,50.2324],[-4.967,50.2334],[-4.9671,50.2346],[-4.9641,50.2381],[-4.966,50.2376],[-4.9658,50.2391],[-4.9681,50.239],[-4.9687,50.2381],[-4.9712,50.2361],[-4.9722,50.2358],[-4.9746,50.236],[-4.9763,50.2365],[-4.977,50.2356],[-4.9751,50.2353],[-4.9749,50.2344],[-4.9763,50.234],[-4.9789,50.2342],[-4.9821,50.2336],[-4.9841,50.2329],[-4.9856,50.2317],[-4.9849,50.2286],[-4.9889,50.2277],[-4.9918,50.2264],[-4.9934,50.2261],[-4.9956,50.2265],[-4.9989,50.2257],[-5.0012,50.2249],[-5.004,50.2259],[-5.0058,50.2281],[-5.009,50.2288],[-5.0111,50.2288],[-5.014,50.2274],[-5.0148,50.2287],[-5.0137,50.2297],[-5.015,50.2301],[-5.0159,50.2316],[-5.0164,50.2338],[-5.0156,50.2361],[-5.0146,50.2369],[-5.0126,50.2394],[-5.0121,50.2408],[-5.0132,50.2426],[-5.0172,50.2446],[-5.0197,50.2446],[-5.0218,50.245],[-5.0206,50.2462],[-5.0189,50.2469],[-5.0166,50.2474],[-5.0129,50.2488],[-5.0106,50.2495],[-5.0091,50.2508],[-5.0086,50.2517],[-5.009,50.2538],[-5.0102,50.2542],[-5.0107,50.2552],[-5.0101,50.2576],[-5.0084,50.2595],[-5.0084,50.2604],[-5.0067,50.2628],[-5.0058,50.2648],[-5.0058,50.2664],[-5.0046,50.2667],[-5.0026,50.2681],[-5.0018,50.2695],[-5.0024,50.2709],[-5.001,50.2737],[-5.0022,50.2739],[-5.0034,50.273],[-5.0043,50.2706],[-5.0035,50.2702],[-5.0043,50.269],[-5.0072,50.2675],[-5.008,50.2659],[-5.0094,50.2649],[-5.0102,50.2634],[-5.0104,50.262],[-5.0119,50.2606],[-5.0135,50.258],[-5.0135,50.2572],[-5.0151,50.2556],[-5.0138,50.2552],[-5.0119,50.2528],[-5.0114,50.2515],[-5.0135,50.2505],[-5.0156,50.2503],[-5.0171,50.2495],[-5.0229,50.2467],[-5.0243,50.2448],[-5.0267,50.2432],[-5.029,50.2436],[-5.0296,50.2447],[-5.0317,50.2464],[-5.0335,50.2492],[-5.0346,50.2497],[-5.0384,50.25],[-5.0407,50.2523],[-5.0412,50.2531],[-5.0401,50.2546],[-5.0432,50.2564],[-5.0447,50.2577],[-5.0461,50.2603],[-5.047,50.2595],[-5.0465,50.2579],[-5.0452,50.2563],[-5.0441,50.2544],[-5.0425,50.2526],[-5.0414,50.2523],[-5.0392,50.2492],[-5.0401,50.2481],[-5.0434,50.2479],[-5.0457,50.2489],[-5.0475,50.249],[-5.049,50.2483],[-5.051,50.2483],[-5.0515,50.2475],[-5.0473,50.2477],[-5.0441,50.247],[-5.0426,50.2469],[-5.0401,50.2458],[-5.0378,50.2462],[-5.0357,50.2462],[-5.0355,50.2437],[-5.0319,50.2427],[-5.0301,50.2419],[-5.0304,50.2404],[-5.0318,50.2398],[-5.0315,50.2384],[-5.0307,50.2382],[-5.029,50.2393],[-5.0274,50.2411],[-5.0233,50.2428],[-5.0222,50.2431],[-5.0167,50.2416],[-5.016,50.2401],[-5.0178,50.2387],[-5.02,50.2365],[-5.0218,50.2331],[-5.0207,50.2326],[-5.0186,50.2301],[-5.0187,50.2292],[-5.018,50.2273],[-5.0178,50.2259],[-5.0194,50.2255],[-5.0206,50.2256],[-5.0226,50.225],[-5.0256,50.2248],[-5.0277,50.2236],[-5.0309,50.2255],[-5.0336,50.2262],[-5.0342,50.2277],[-5.0362,50.2278],[-5.0377,50.2285],[-5.0389,50.2295],[-5.0408,50.2292],[-5.0437,50.2276],[-5.0406,50.2279],[-5.0399,50.2284],[-5.0365,50.2271],[-5.0338,50.2247],[-5.032,50.2248],[-5.0309,50.2236],[-5.0404,50.2213],[-5.0369,50.2206],[-5.0334,50.2221],[-5.0305,50.2224],[-5.0283,50.2213],[-5.0278,50.2204],[-5.0277,50.2185],[-5.0285,50.2143],[-5.0283,50.2128],[-5.0274,50.2114],[-5.0284,50.21],[-5.0296,50.209],[-5.0311,50.209],[-5.0326,50.2099],[-5.0324,50.2118],[-5.0331,50.2124],[-5.0363,50.2127],[-5.0381,50.212],[-5.0365,50.2115],[-5.0359,50.2102],[-5.0365,50.2089],[-5.0384,50.2069],[-5.0383,50.2064],[-5.0405,50.2047],[-5.0432,50.2044],[-5.0451,50.2059],[-5.046,50.2072],[-5.0479,50.2078],[-5.0477,50.2063],[-5.0455,50.2051],[-5.0441,50.2031],[-5.0482,50.2029],[-5.0499,50.2025],[-5.0509,50.2015],[-5.0533,50.1998],[-5.0537,50.1987],[-5.0552,50.1974],[-5.0558,50.1953],[-5.0588,50.1933],[-5.0599,50.194],[-5.0579,50.1969],[-5.0578,50.1983],[-5.0586,50.1994],[-5.0612,50.2005],[-5.0633,50.2022],[-5.0646,50.2024],[-5.0651,50.2036],[-5.0648,50.2059],[-5.0653,50.2077],[-5.0662,50.2081],[-5.0676,50.2076],[-5.0681,50.2067],[-5.0701,50.2057],[-5.0715,50.2068],[-5.0748,50.2084],[-5.076,50.2081],[-5.0785,50.2081],[-5.081,50.2084],[-5.082,50.2095],[-5.0829,50.2098],[-5.085,50.2096],[-5.0853,50.2086],[-5.0883,50.2092],[-5.0947,50.2095],[-5.0964,50.2101],[-5.0961,50.2088],[-5.0927,50.2079],[-5.095,50.2071],[-5.0922,50.2065],[-5.0896,50.2071],[-5.0876,50.2071],[-5.0842,50.2064],[-5.0836,50.2057],[-5.0812,50.2064],[-5.0792,50.2064],[-5.0763,50.2056],[-5.0754,50.2047],[-5.0756,50.2026],[-5.0739,50.2016],[-5.0736,50.1998],[-5.0723,50.1997],[-5.0705,50.1989],[-5.0696,50.1989],[-5.068,50.1981],[-5.0654,50.1962],[-5.0643,50.1965],[-5.0642,50.195],[-5.0633,50.1944],[-5.0633,50.1935],[-5.061,50.1916],[-5.0582,50.1905],[-5.0566,50.1903],[-5.056,50.1888],[-5.0549,50.1878],[-5.0545,50.1859],[-5.0548,50.1847],[-5.0541,50.1813],[-5.0553,50.1797],[-5.058,50.1789],[-5.0608,50.1785],[-5.0656,50.1796],[-5.069,50.1821],[-5.0716,50.1825],[-5.075,50.1837],[-5.0752,50.1825],[-5.072,50.181],[-5.0715,50.1803],[-5.069,50.179],[-5.0649,50.1783],[-5.0632,50.1783],[-5.0617,50.1777],[-5.0578,50.1775],[-5.0577,50.1779],[-5.0551,50.1779],[-5.053,50.1771],[-5.051,50.1774],[-5.0481,50.1764],[-5.0456,50.1758],[-5.0448,50.1751],[-5.0446,50.1739],[-5.0457,50.1723],[-5.0455,50.1708],[-5.0458,50.1696],[-5.0468,50.1683],[-5.0489,50.1664],[-5.0529,50.1632],[-5.0535,50.1624],[-5.0563,50.1613],[-5.0584,50.1622],[-5.0601,50.1625],[-5.0636,50.1621],[-5.0647,50.1623],[-5.0677,50.1618],[-5.0691,50.1619],[-5.0708,50.1647],[-5.0746,50.1656],[-5.0753,50.1673],[-5.0765,50.1675],[-5.0786,50.1668],[-5.0799,50.1672],[-5.0799,50.168],[-5.0828,50.1671],[-5.0843,50.1669],[-5.087,50.1682],[-5.0905,50.1693],[-5.0917,50.1689],[-5.0934,50.1676],[-5.0945,50.1676],[-5.0969,50.1685],[-5.0992,50.1697],[-5.0997,50.1689],[-5.0972,50.1675],[-5.0971,50.1669],[-5.0911,50.1661],[-5.0895,50.1653],[-5.0875,50.1647],[-5.086,50.1632],[-5.0851,50.1628],[-5.0831,50.1632],[-5.0819,50.1648],[-5.0801,50.1645],[-5.0771,50.1633],[-5.0767,50.1627],[-5.0738,50.1611],[-5.074,50.1604],[-5.0733,50.1587],[-5.0705,50.1569],[-5.0703,50.1563],[-5.0679,50.1554],[-5.0676,50.1544],[-5.0652,50.1524],[-5.0638,50.1525],[-5.0623,50.1516],[-5.0601,50.1519],[-5.0586,50.1516],[-5.0599,50.1535],[-5.0565,50.1538],[-5.0567,50.1567],[-5.0544,50.1568],[-5.055,50.1557],[-5.056,50.1554],[-5.0559,50.1537],[-5.0529,50.1537],[-5.0522,50.1533],[-5.0502,50.1534],[-5.0498,50.1529],[-5.0474,50.152],[-5.0473,50.1503],[-5.0449,50.1497],[-5.0436,50.1466],[-5.0436,50.1457],[-5.0417,50.1441],[-5.0437,50.1435],[-5.0445,50.1443],[-5.046,50.1446],[-5.0476,50.1445],[-5.0499,50.1459],[-5.0506,50.1472],[-5.0516,50.148],[-5.0531,50.1485],[-5.057,50.1479],[-5.0613,50.1462],[-5.0636,50.1455],[-5.0666,50.145],[-5.0682,50.1443],[-5.0693,50.1428],[-5.0714,50.1415],[-5.0746,50.1406],[-5.0764,50.1405],[-5.077,50.1378],[-5.0749,50.1355],[-5.0737,50.1355],[-5.0729,50.1343],[-5.0765,50.1332],[-5.0793,50.1329],[-5.0817,50.131],[-5.0815,50.1301],[-5.082,50.129],[-5.0837,50.1287],[-5.0854,50.1279],[-5.0881,50.1271],[-5.0936,50.126],[-5.0932,50.1248],[-5.0897,50.1243],[-5.0904,50.1224],[-5.0893,50.1215],[-5.0888,50.1204],[-5.0913,50.119],[-5.0899,50.1173],[-5.0909,50.1171],[-5.0914,50.1161],[-5.0912,50.1144],[-5.0892,50.1138],[-5.0888,50.1128],[-5</v>
      </c>
      <c r="B53" s="67" t="str">
        <f ca="1">OFFSET(Polygon!B$1,MATCH($D53,Polygon!$C:$C,0)-1,0)</f>
        <v>E06000052</v>
      </c>
      <c r="C53" t="s">
        <v>148</v>
      </c>
      <c r="D53" t="s">
        <v>23</v>
      </c>
      <c r="E53" s="27">
        <v>568210</v>
      </c>
      <c r="F53" s="23">
        <v>4</v>
      </c>
      <c r="G53" s="23">
        <v>4</v>
      </c>
      <c r="H53" s="23">
        <v>5</v>
      </c>
      <c r="I53" s="23">
        <v>5</v>
      </c>
      <c r="J53" s="23">
        <v>5</v>
      </c>
      <c r="K53" s="23">
        <v>4</v>
      </c>
      <c r="L53" s="23">
        <v>5</v>
      </c>
      <c r="M53" s="23">
        <v>8</v>
      </c>
      <c r="N53" s="23">
        <v>10</v>
      </c>
      <c r="O53" s="23">
        <v>10</v>
      </c>
      <c r="P53" s="23">
        <v>10</v>
      </c>
      <c r="Q53" s="23">
        <v>16</v>
      </c>
      <c r="R53" s="23">
        <v>20</v>
      </c>
      <c r="S53" s="23">
        <v>20</v>
      </c>
      <c r="T53" s="23">
        <v>25</v>
      </c>
      <c r="U53" s="23">
        <v>30</v>
      </c>
      <c r="V53" s="23">
        <v>37</v>
      </c>
      <c r="W53" s="23">
        <v>43</v>
      </c>
      <c r="X53" s="23">
        <v>48</v>
      </c>
      <c r="Y53" s="23">
        <v>56</v>
      </c>
      <c r="Z53" s="23">
        <v>64</v>
      </c>
      <c r="AA53" s="23">
        <v>69</v>
      </c>
      <c r="AB53" s="23">
        <v>81</v>
      </c>
      <c r="AC53" s="23">
        <v>99</v>
      </c>
      <c r="AD53" s="23">
        <v>114</v>
      </c>
      <c r="AE53" s="23">
        <v>125</v>
      </c>
      <c r="AF53" s="23">
        <v>149</v>
      </c>
      <c r="AG53" s="23">
        <v>187</v>
      </c>
      <c r="AH53" s="23">
        <v>198</v>
      </c>
      <c r="AI53" s="23">
        <v>198</v>
      </c>
      <c r="AJ53" s="23">
        <v>224</v>
      </c>
      <c r="AK53" s="23">
        <v>246</v>
      </c>
      <c r="AL53" s="23">
        <v>259</v>
      </c>
      <c r="AM53" s="23">
        <v>274</v>
      </c>
      <c r="AN53" s="23">
        <v>290</v>
      </c>
      <c r="AO53" s="23">
        <v>301</v>
      </c>
      <c r="AP53" s="23">
        <v>321</v>
      </c>
      <c r="AQ53" s="23">
        <v>339</v>
      </c>
      <c r="AR53" s="23">
        <v>349</v>
      </c>
      <c r="AS53" s="23">
        <v>360</v>
      </c>
      <c r="AT53" s="23">
        <v>368</v>
      </c>
      <c r="AU53" s="23">
        <v>396</v>
      </c>
      <c r="AV53" s="23">
        <v>400</v>
      </c>
      <c r="AW53" s="23">
        <v>410</v>
      </c>
      <c r="AX53" s="23">
        <v>427</v>
      </c>
      <c r="AY53" s="23">
        <v>436</v>
      </c>
      <c r="AZ53" s="23">
        <v>444</v>
      </c>
      <c r="BA53" s="23">
        <v>454</v>
      </c>
      <c r="BB53" s="23">
        <v>459</v>
      </c>
      <c r="BC53" s="23">
        <v>464</v>
      </c>
      <c r="BD53" s="23">
        <v>473</v>
      </c>
      <c r="BE53" s="23">
        <v>482</v>
      </c>
      <c r="BF53" s="23">
        <v>485</v>
      </c>
      <c r="BG53" s="23">
        <v>496</v>
      </c>
      <c r="BH53" s="23">
        <v>505</v>
      </c>
      <c r="BI53" s="23">
        <v>507</v>
      </c>
      <c r="BJ53" s="23">
        <v>512</v>
      </c>
      <c r="BK53" s="23">
        <v>522</v>
      </c>
      <c r="BL53" s="23">
        <v>524</v>
      </c>
      <c r="BM53" s="23">
        <v>531</v>
      </c>
      <c r="BN53" s="23">
        <v>532</v>
      </c>
      <c r="BO53" s="23">
        <v>537</v>
      </c>
      <c r="BP53" s="23">
        <v>542</v>
      </c>
      <c r="BQ53" s="23">
        <v>547</v>
      </c>
      <c r="BR53" s="23">
        <v>552</v>
      </c>
      <c r="BS53" s="23">
        <v>553</v>
      </c>
      <c r="BT53" s="23">
        <v>555</v>
      </c>
      <c r="BU53" s="23">
        <v>556</v>
      </c>
      <c r="BV53" s="23">
        <v>557</v>
      </c>
      <c r="BW53" s="23">
        <v>558</v>
      </c>
      <c r="BX53" s="23">
        <v>561</v>
      </c>
      <c r="BY53" s="23">
        <v>561</v>
      </c>
      <c r="BZ53" s="23">
        <v>564</v>
      </c>
      <c r="CA53" s="23">
        <v>568</v>
      </c>
      <c r="CB53" s="23">
        <v>569</v>
      </c>
      <c r="CC53" s="23">
        <v>573</v>
      </c>
      <c r="CD53" s="23">
        <v>573</v>
      </c>
      <c r="CE53" s="23">
        <v>573</v>
      </c>
      <c r="CF53" s="23">
        <v>573</v>
      </c>
      <c r="CG53" s="23">
        <v>575</v>
      </c>
      <c r="CH53" s="23">
        <v>575</v>
      </c>
      <c r="CI53" s="23">
        <v>575</v>
      </c>
      <c r="CJ53" s="23">
        <v>576</v>
      </c>
      <c r="CK53" s="23">
        <v>576</v>
      </c>
      <c r="CL53" s="23">
        <v>576</v>
      </c>
      <c r="CM53" s="23">
        <v>576</v>
      </c>
      <c r="CN53" s="23">
        <v>576</v>
      </c>
      <c r="CO53" s="23">
        <v>578</v>
      </c>
      <c r="CP53" s="23">
        <v>579</v>
      </c>
      <c r="CQ53" s="23">
        <v>580</v>
      </c>
      <c r="CR53" s="23">
        <v>580</v>
      </c>
      <c r="CS53" s="23">
        <v>582</v>
      </c>
      <c r="CT53" s="23">
        <v>587</v>
      </c>
      <c r="CU53" s="23">
        <v>587</v>
      </c>
      <c r="CV53" s="23">
        <v>588</v>
      </c>
      <c r="CW53" s="23">
        <v>588</v>
      </c>
      <c r="CX53" s="23">
        <v>591</v>
      </c>
      <c r="CY53" s="23">
        <v>591</v>
      </c>
      <c r="CZ53" s="23">
        <v>591</v>
      </c>
      <c r="DA53" s="23">
        <v>591</v>
      </c>
      <c r="DB53" s="23">
        <v>592</v>
      </c>
      <c r="DC53" s="23">
        <v>593</v>
      </c>
      <c r="DD53" s="23">
        <v>593</v>
      </c>
      <c r="DE53" s="23">
        <v>593</v>
      </c>
      <c r="DF53" s="23">
        <v>593</v>
      </c>
      <c r="DG53" s="23">
        <v>594</v>
      </c>
      <c r="DJ53" s="181">
        <f t="shared" ca="1" si="14"/>
        <v>1</v>
      </c>
      <c r="DK53" s="25">
        <f t="shared" ca="1" si="15"/>
        <v>1.6863406408094434E-3</v>
      </c>
      <c r="DL53" s="325">
        <f t="shared" ca="1" si="8"/>
        <v>0.17599127083296667</v>
      </c>
      <c r="DM53" s="329">
        <f t="shared" ca="1" si="16"/>
        <v>3</v>
      </c>
      <c r="DN53" s="25">
        <f t="shared" ca="1" si="17"/>
        <v>5.076142131979695E-3</v>
      </c>
      <c r="DO53" s="325">
        <f t="shared" ca="1" si="9"/>
        <v>0.52797381249890007</v>
      </c>
      <c r="DP53" s="332">
        <f t="shared" ca="1" si="18"/>
        <v>104.5388148747822</v>
      </c>
      <c r="DR53">
        <f t="shared" ref="DR53:DR84" si="20">VLOOKUP($D53,$DV:$DW,2,FALSE)</f>
        <v>594</v>
      </c>
      <c r="DS53" s="419">
        <f t="shared" ref="DS53:DS84" si="21">VLOOKUP($D53,$DV:$DX,3,FALSE)</f>
        <v>104.5</v>
      </c>
      <c r="DT53" s="131">
        <f t="shared" ca="1" si="10"/>
        <v>0</v>
      </c>
      <c r="DV53" s="164" t="s">
        <v>47</v>
      </c>
      <c r="DW53" s="4">
        <v>1046</v>
      </c>
      <c r="DX53" s="385">
        <v>418.2</v>
      </c>
      <c r="DY53" s="67">
        <f t="shared" si="19"/>
        <v>3</v>
      </c>
      <c r="EA53" s="176">
        <f>SUMIF('L4-LTLA'!$D:$D,$D53,'L4-LTLA'!$G:$G)</f>
        <v>568210</v>
      </c>
      <c r="EB53" s="27">
        <v>565968</v>
      </c>
      <c r="EC53" s="4">
        <f t="shared" si="11"/>
        <v>2242</v>
      </c>
    </row>
    <row r="54" spans="1:133" x14ac:dyDescent="0.25">
      <c r="A54" s="67" t="str">
        <f ca="1">OFFSET(Polygon!A$1,MATCH($D54,Polygon!$C:$C,0)-1,0)</f>
        <v>{"type":"MultiPolygon","coordinates":[[[[-3.7208,51.2331],[-3.7219,51.2325],[-3.7225,51.231],[-3.7232,51.2305],[-3.7252,51.2301],[-3.7271,51.2294],[-3.7271,51.2273],[-3.7267,51.2258],[-3.7283,51.2251],[-3.729,51.2241],[-3.7303,51.2235],[-3.7332,51.2227],[-3.7287,51.2189],[-3.729,51.2168],[-3.7315,51.2155],[-3.731,51.2135],[-3.7297,51.2119],[-3.7277,51.2081],[-3.7285,51.207],[-3.7285,51.2058],[-3.7279,51.2045],[-3.7266,51.2032],[-3.7264,51.2021],[-3.727,51.2015],[-3.7262,51.1992],[-3.727,51.1975],[-3.729,51.1946],[-3.732,51.1936],[-3.7319,51.1906],[-3.7294,51.1883],[-3.7264,51.1867],[-3.7256,51.1859],[-3.7244,51.1836],[-3.7251,51.1825],[-3.7238,51.1807],[-3.726,51.1789],[-3.7281,51.1787],[-3.7287,51.1782],[-3.7302,51.178],[-3.7318,51.1773],[-3.7355,51.177],[-3.7372,51.1774],[-3.7394,51.1772],[-3.742,51.176],[-3.7461,51.1756],[-3.7511,51.1771],[-3.7534,51.1773],[-3.758,51.1772],[-3.7701,51.1748],[-3.7782,51.1733],[-3.7825,51.1722],[-3.7879,51.172],[-3.7934,51.1728],[-3.7953,51.1742],[-3.8029,51.1769],[-3.8063,51.1779],[-3.8077,51.178],[-3.8119,51.1776],[-3.8156,51.1785],[-3.8175,51.1785],[-3.8223,51.1767],[-3.8243,51.1761],[-3.8284,51.1767],[-3.8303,51.1772],[-3.8327,51.1776],[-3.8355,51.1771],[-3.8382,51.1771],[-3.8398,51.1767],[-3.8389,51.175],[-3.8384,51.172],[-3.8377,51.1702],[-3.8375,51.1674],[-3.8364,51.165],[-3.8363,51.1627],[-3.8353,51.1541],[-3.8321,51.1512],[-3.8345,51.1449],[-3.8344,51.1427],[-3.8347,51.1414],[-3.8341,51.1401],[-3.8345,51.1384],[-3.831,51.1352],[-3.8274,51.1326],[-3.8251,51.1311],[-3.8216,51.1264],[-3.8164,51.1227],[-3.8137,51.1211],[-3.8066,51.1176],[-3.8043,51.1157],[-3.7975,51.1141],[-3.7942,51.1127],[-3.7912,51.1113],[-3.7822,51.1086],[-3.7801,51.1077],[-3.7769,51.1069],[-3.7736,51.1067],[-3.7672,51.1057],[-3.7646,51.1041],[-3.7573,51.1004],[-3.7514,51.0956],[-3.7504,51.0948],[-3.7455,51.0925],[-3.7425,51.0905],[-3.7387,51.0887],[-3.7308,51.0871],[-3.7277,51.0858],[-3.7244,51.0838],[-3.7224,51.0829],[-3.72,51.0809],[-3.7184,51.0805],[-3.7149,51.0802],[-3.7092,51.0807],[-3.7077,51.0804],[-3.706,51.0806],[-3.7043,51.0804],[-3.7013,51.0808],[-3.6977,51.0805],[-3.6965,51.081],[-3.6924,51.0806],[-3.6887,51.0785],[-3.6872,51.0762],[-3.6856,51.0751],[-3.6841,51.0746],[-3.6824,51.0733],[-3.6798,51.0727],[-3.6761,51.0729],[-3.6731,51.0713],[-3.6698,51.0704],[-3.6668,51.0703],[-3.6648,51.0694],[-3.6643,51.0672],[-3.6598,51.0661],[-3.6561,51.0651],[-3.6533,51.0648],[-3.6502,51.0641],[-3.6511,51.0613],[-3.6523,51.0603],[-3.6523,51.0596],[-3.6498,51.0594],[-3.6489,51.0586],[-3.6448,51.0579],[-3.6424,51.0585],[-3.6402,51.0579],[-3.6379,51.0566],[-3.6351,51.0563],[-3.6337,51.057],[-3.6317,51.0587],[-3.6313,51.0595],[-3.6284,51.0597],[-3.6243,51.0612],[-3.6213,51.0607],[-3.6193,51.0599],[-3.615,51.0571],[-3.6147,51.0566],[-3.6124,51.0562],[-3.6112,51.0576],[-3.61,51.0579],[-3.6073,51.0573],[-3.6051,51.0576],[-3.6042,51.0574],[-3.603,51.0558],[-3.6012,51.0554],[-3.5977,51.0559],[-3.5961,51.0559],[-3.596,51.0549],[-3.5966,51.0537],[-3.5975,51.0535],[-3.5998,51.0517],[-3.6003,51.0506],[-3.5999,51.0475],[-3.5992,51.0464],[-3.599,51.045],[-3.5982,51.0425],[-3.5975,51.0416],[-3.5981,51.0405],[-3.5982,51.0369],[-3.5994,51.0361],[-3.601,51.0339],[-3.6024,51.0327],[-3.6025,51.0303],[-3.6033,51.0294],[-3.6062,51.0277],[-3.6079,51.0263],[-3.6099,51.0252],[-3.6112,51.0237],[-3.6109,51.0222],[-3.6121,51.0184],[-3.6146,51.0155],[-3.6141,51.0126],[-3.6117,51.0115],[-3.6101,51.01],[-3.6102,51.0087],[-3.6096,51.0079],[-3.6,51.0069],[-3.5944,51.0065],[-3.5916,51.0062],[-3.5857,51.0061],[-3.5782,51.0056],[-3.5728,51.0048],[-3.5678,51.0051],[-3.5647,51.0049],[-3.5615,51.0052],[-3.5582,51.0051],[-3.5543,51.0046],[-3.55,51.0045],[-3.5481,51.0048],[-3.5415,51.0042],[-3.5373,51.0045],[-3.5344,51.0045],[-3.535,51.0034],[-3.5307,51.0048],[-3.5275,51.0055],[-3.527,51.0063],[-3.5273,51.0076],[-3.5269,51.0092],[-3.5261,51.0098],[-3.5237,51.0096],[-3.5228,51.0102],[-3.5227,51.0118],[-3.523,51.013],[-3.5189,51.0148],[-3.5207,51.0159],[-3.5205,51.0167],[-3.5216,51.0181],[-3.5203,51.0189],[-3.521,51.0208],[-3.5194,51.0224],[-3.5205,51.0241],[-3.5198,51.0255],[-3.5155,51.0255],[-3.5131,51.0259],[-3.5095,51.0272],[-3.5055,51.0298],[-3.5032,51.0303],[-3.4976,51.0307],[-3.4885,51.0324],[-3.485,51.0337],[-3.4833,51.0338],[-3.482,51.033],[-3.4779,51.0314],[-3.4748,51.0295],[-3.4724,51.0292],[-3.4686,51.0281],[-3.4649,51.0262],[-3.4637,51.0253],[-3.462,51.0256],[-3.4602,51.0252],[-3.4583,51.0256],[-3.4542,51.0267],[-3.4505,51.0256],[-3.4464,51.0259],[-3.4464,51.0274],[-3.4459,51.0279],[-3.4423,51.0289],[-3.4404,51.0291],[-3.4368,51.0303],[-3.4311,51.0309],[-3.4293,51.0306],[-3.4269,51.0314],[-3.4254,51.0315],[-3.4242,51.031],[-3.4213,51.0308],[-3.4187,51.0296],[-3.4178,51.0287],[-3.4157,51.0278],[-3.4151,51.0272],[-3.4158,51.0236],[-3.4134,51.022],[-3.4129,51.0213],[-3.4142,51.0197],[-3.4118,51.0195],[-3.4075,51.0195],[-3.4029,51.0201],[-3.4003,51.0198],[-3.3953,51.0198],[-3.394,51.0196],[-3.3899,51.0198],[-3.3861,51.0193],[-3.3836,51.0187],[-3.3805,51.0185],[-3.3792,51.0168],[-3.3789,51.0155],[-3.3796,51.015],[-3.3808,51.0133],[-3.3801,51.0116],[-3.3805,51.0081],[-3.3802,51.007],[-3.3809,51.0067],[-3.3824,51.0046],[-3.382,51.0016],[-3.3814,50.9992],[-3.3819,50.9982],[-3.3817,50.9969],[-3.3834,50.9945],[-3.3827,50.9916],[-3.383,50.9896],[-3.3813,50.9868],[-3.3806,50.9847],[-3.3804,50.9824],[-3.3794,50.9809],[-3.3787,50.9775],[-3.3724,50.9773],[-3.3714,50.9779],[-3.368,50.9789],[-3.3645,50.9788],[-3.3623,50.9781],[-3.3604,50.978],[-3.3556,50.9791],[-3.3515,50.9798],[-3.3507,50.9801],[-3.3482,50.9802],[-3.3435,50.9808],[-3.3394,50.9811],[-3.3382,50.9814],[-3.3353,50.9828],[-3.3336,50.9828],[-3.3313,50.9818],[-3.3307,50.981],[-3.3259,50.9791],[-3.3237,50.978],[-3.3236,50.9768],[-3.3228,50.9756],[-3.3234,50.9745],[-3.3204,50.9724],[-3.3203,50.9709],[-3.3176,50.9705],[-3.3158,50.9698],[-3.3121,50.9675],[-3.3055,50.965],[-3.3018,50.9631],[-3.3004,50.9618],[-3.3015,50.9606],[-3.3001,50.9587],[-3.2983,50.9585],[-3.2952,50.9564],[-3.2938,50.9551],[-3.2925,50.9549],[-3.2901,50.9551],[-3.2857,50.954],[-3.2831,50.9533],[-3.2764,50.9508],[-3.2725,50.949],[-3.2687,50.948],[-3.2674,50.9474],[-3.2643,50.9466],[-3.2623,50.9442],[-3.2564,50.9432],[-3.2548,50.9419],[-3.2488,50.9424],[-3.2443,50.943],[-3.2411,50.9429],[-3.2358,50.9435],[-3.2325,50.9442],[-3.2277,50.9438],[-3.2263,50.944],[-3.2183,50.9433],[-3.2059,50.9458],[-3.1986,50.9471],[-3.1945,50.9476],[-3.1887,50.9486],[-3.1845,50.9487],[-3.1811,50.9483],[-3.1718,50.9474],[-3.1665,50.9477],[-3.1654,50.9465],[-3.1639,50.946],[-3.1653,50.9441],[-3.1702,50.9398],[-3.1713,50.9369],[-3.1725,50.9357],[-3.1735,50.9297],[-3.1729,50.9286],[-3.1734,50.9269],[-3.1725,50.9256],[-3.1764,50.9238],[-3.1774,50.9239],[-3.1795,50.9232],[-3.1802,50.9224],[-3.1793,50.9211],[-3.1792,50.9201],[-3.18,50.9189],[-3.1825,50.9169],[-3.1842,50.9145],[-3.1862,50.9131],[-3.1875,50.9115],[-3.1878,50.9103],[-3.1853,50.9098],[-3.1794,50.9083],[-3.1777,50.9082],[-3.1758,50.9077],[-3.1737,50.9079],[-3.1705,50.9076],[-3.1712,50.9067],[-3.1718,50.9043],[-3.1718,50.9027],[-3.1704,50.9004],[-3.1674,50.9008],[-3.1627,50.9009],[-3.1594,50.9008],[-3.156,50.9],[-3.1541,50.8978],[-3.1544,50.8971],[-3.1539,50.8951],[-3.1528,50.8937],[-3.1477,50.8917],[-3.1418,50.8918],[-3.1401,50.8921],[-3.1396,50.8915],[-3.1378,50.8927],[-3.135,50.8951],[-3.1323,50.8963],[-3.1279,50.8998],[-3.1263,50.9017],[-3.1233,50.8994],[-3.1221,50.8981],[-3.12,50.8986],[-3.1169,50.9],[-3.1162,50.9006],[-3.112,50.9023],[-3.1099,50.9024],[-3.107,50.9028],[-3.1055,50.9036],[-3.1031,50.9042],[-3.1006,50.9042],[-3.0992,50.9047],[-3.0946,50.905],[-3.0896,50.9061],[-3.087,50.9061],[-3.0805,50.9054],[-3.0779,50.9055],[-3.071,50.9065],[-3.0698,50.907],[-3.0661,50.9074],[-3.0641,50.9079],[-3.0601,50.9085],[-3.0572,50.9084],[-3.0563,50.9081],[-3.0529,50.9087],[-3.051,50.9062],[-3.0504,50.906],[-3.0505,50.9046],[-3.0499,50.904],[-3.0502,50.9029],[-3.0514,50.9015],[-3.0523,50.9008],[-3.0523,50.9],[-3.0533,50.8986],[-3.0531,50.8976],[-3.0547,50.8966],[-3.0539,50.8956],[-3.055,50.8946],[-3.0557,50.8911],[-3.0553,50.8902],[-3.0536,50.8884],[-3.0532,50.8866],[-3.0522,50.8857],[-3.0533,50.8835],[-3.0519,50.8827],[-3.052,50.8801],[-3.0524,50.8791],[-3.0536,50.8787],[-3.0535,50.8778],[-3.0545,50.8759],[-3.0548,50.8746],[-3.0538,50.8737],[-3.0541,50.8731],[-3.0516,50.8728],[-3.0463,50.8715],[-3.0453,50.8696],[-3.0436,50.8681],[-3.042,50.8689],[-3.0391,50.8687],[-3.0382,50.8682],[-3.037,50.8667],[-3.0365,50.8651],[-3.0346,50.8639],[-3.0347,50.8625],[-3.0326,50.8616],[-3.0333,50.8612],[-3.0346,50.8591],[-3.0363,50.8583],[-3.0357,50.8563],[-3.0371,50.8544],[-3.0362,50.853],[-3.0368,50.8511],[-3.0348,50.8509],[-3.0301,50.8523],[-3.0211,50.8555],[-3.0184,50.8558],[-3.0141,50.8551],[-3.0128,50.8559],[-3.0124,50.8571],[-3.0106,50.8566],[-3.0082,50.8554],[-3.0075,50.8545],[-3.0059,50.8538],[-3.0039,50.8534],[-3.0022,50.852],[-2.9985,50.851],[-2.9982,50.8519],[-2.9963,50.8546],[-2.9942,50.8552],[-2.9936,50.8549],[-2.9917,50.8554],[-2.9878,50.8559],[-2.9825,50.8548],[-2.9798,50.8548],[-2.9766,50.8556],[-2.9736,50.8557],[-2.9738,50.8539],[-2.9746,50.8524],[-2.9718,50.8518],[-2.971,50.8514],[-2.968,50.8513],[-2.9701,50.8495],[-2.971,50.8476],[-2.9725,50.846],[-2.9723,50.8444],[-2.971,50.8429],[-2.9696,50.842],[-2.9685,50.8405],[-2.9689,50.8395],[-2.9691,50.837],[-2.9698,50.8342],[-2.9661,50.8335],[-2.9656,50.8318],[-2.9633,50.8305],[-2.9617,50.8298],[-2.9626,50.8288],[-2.9629,50.8277],[-2.9616,50.827],[-2.959,50.8261],[-2.9575,50.8248],[-2.9577,50.8243],[-2.9562,50.8233],[-2.9543,50.8212],[-2.9555,50.8202],[-2.9573,50.8204],[-2.9582,50.82],[-2.9596,50.8168],[-2.9591,50.816],[-2.9565,50.8158],[-2.9526,50.8151],[-2.9499,50.815],[-2.948,50.8154],[-2.9472,50.8144],[-2.9441,50.8134],[-2.9416,50.8112],[-2.939,50.8104],[-2.9382,50.8098],[-2.9364,50.8098],[-2.9334,50.8091],[-2.9297,50.8091],[-2.9286,50.8083],[-2.9245,50.8082],[-2.9219,50.8069],[-2.921,50.8069],[-2.9191,50.8058],[-2.917,50.8059],[-2.9149,50.8053],[-2.9121,50.8052],[-2.9114,50.8046],[-2.9075,50.8047],[-2.9052,50.8053],[-2.9014,50.8046],[-2.8993,50.8051],[-2.8972,50.8045],[-2.8957,50.805],[-2.8929,50.8048],[-2.8909,50.8035],[-2.8902,50.8035],[-2.8902,50.8016],[-2.8888,50.7997],[-2.8889,50.7987],[-2.8882,50.7974],[-2.8872,50.7968],[-2.8867,50.7947],[-2.8892,50.7939],[-2.8878,50.7935],[-2.887,50.7925],[-2.888,50.7918],[-2.8906,50.7905],[-2.8935,50.79],[-2.8968,50.7866],[-2.8985,50.7859],[-2.9002,50.7859],[-2.9041,50.7853],[-2.9136,50.7845],[-2.9187,50.7836],[-2.9293,50.7825],[-2.9319,50.7818],[-2.9368,50.7796],[-2.9411,50.7774],[-2.9435,50.7759],[-2.9489,50.772],[-2.9543,50.7677],[-2.956,50.7649],[-2.956,50.7637],[-2.9532,50.7622],[-2.9526,50.7614],[-2.9502,50.7611],[-2.9387,50.7568],[-2.9369,50.7553],[-2.9351,50.7543],[-2.9366,50.753],[-2.9397,50.7519],[-2.9406,50.7499],[-2.9406,50.7486],[-2.9382,50.746],[-2.9379,50.7448],[-2.9384,50.7437],[-2.9404,50.7429],[-2.9425,50.7411],[-2.9456,50.738],[-2.9466,50.7373],[-2.9463,50.7353],[-2.9493,50.7326],[-2.9505,50.7311],[-2.953,50.7287],[-2.9531,50.7276],[-2.9526,50.7246],[-2.9487,50.7213],[-2.9488,50.72],[-2.9478,50.7183],[-2.9506,50.7168],[-2.9535,50.7143],[-2.9577,50.7131],[-2.9619,50.7132],[-2.9654,50.7131],[-2.9672,50.7126],[-2.9687,50.711],[-2.9711,50.7094],[-2.974,50.7085],[-2.9757,50.7083],[-2.9776,50.7074],[-2.9793,50.7062],[-2.9815,50.7052],[-2.9845,50.7046],[-2.9851,50.7049],[-2.9924,50.7056],[-2.9951,50.7055],[-2.9977,50.7046],[-3.0019,50.702],[-3.0067,50.7004],[-3.0108,50.6999],[-3.0167,50.699],[-3.0228,50.6984],[-3.025,50.6986],[-3.0278,50.6986],[-3.0306,50.699],[-3.0337,50.6996],[-3.0394,50.7003],[-3.0478,50.7016],[-3.0522,50.7017],[-3.0537,50.7019],[-3.0548,50.703],[-3.058,50.7039],[-3.0589,50.7047],[-3.0582,50.7068],[-3.0575,50.7099],[-3.0565,50.7116],[-3.056,50.7139],[-3.0561,50.7149],[-3.0551,50.7167],[-3.0569,50.7171],[-3.0575,50.7202],[-3.0589,50.7187],[-3.0588,50.7167],[-3.0584,50.7164],[-3.0578,50.7141],[-3.0584,50.7129],[-3.0587,50.711],[-3.0599,50.7084],[-3.0603,50.7082],[-3.0608,50.7058],[-3.06,50.7042],[-3.0584,50.7029],[-3.0613,50.7031],[-3.0691,50.7032],[-3.0734,50.703],[-3.0799,50.7023],[-3.0829,50.7014],[-3.0845,50.7006],[-3.0845,50.6992],[-3.0863,50.698],[-3.0878,50.6967],[-3.0909,50.6963],[-3.0924,50.6955],[-3.0931,50.6918],[-3.0927,50.6905],[-3.0947,50.6898],[-3.0949,50.6891],[-3.0945,50.6875],[-3.0955,50.6866],[-3.096,50.6852],[-3.1004,50.6857],[-3.104,50.6853],[-3.1084,50.6859],[-3.1152,50.6865],[-3.1214,50.6869],[-3.1283,50.6869],[-3.1333,50.6865],[-3.1384,50.6865],[-3.1411,50.6859],[-3.1469,50.6854],[-3.1524,50.6855],[-3.157,50.686],[-3.1591,50.6861],[-3.1651,50.6854],[-3.1661,50.685],[-3.1703,50.6848],[-3.1778,50.6848],[-3.1828,50.6851],[-3.1933,50.6844],[-3.1978,50.6831],[-3.1989,50.6825],[-3.2043,50.6821],[-3.2071,50.6822],[-3.2126,50.6816],[-3.2313,50.6793],[-3.2338,50.6789],[-3.2347,50.6784],[-3.239,50.6777],[-3.2456,50.6753],[-3.2479,50.6753],[-3.2549,50.674],[-3.2593,50.6728],[-3.2641,50.6713],[-3.2669,50.6698],[-3.2676,50.6673],[-3.2672,50.6666],[-3.2689,50.6652],[-3.2709,50.6646],[-3.2722,50.6634],[-3.2743,50.6625],[-3.2755,50.6625],[-3.2781,50.6595],[-3.2797,50.6584],[-3.2811,50.6571],[-3.2808,50.6553],[-3.2837,50.6542],[-3.2847,50.6534],[-3.2854,50.6516],[-3.2851,50.6485],[-3.2858,50.6471],[-3.2873,50.6457],[-3.2886,50.6433],[-3.289,50.6418],[-3.2897,50.6408],[-3.293,50.6387],[-3.2931,50.6379],[-3.2944,50.6361],[-3.2965,50.6352],[-3.3006,50.6321],[-3.3006,50.6315],[-3.3025,50.6309],[-3.3037,50.6298],[-3.3057,50.6301],[-3.3067,50.6316],[-3.3074,50.6315],[-3.3087,50.6334],[-3.3084,50.6344],[-3.3093,50.6347],[-3.3102,50.6337],[-3.3093,50.6331],[-3.3082,50.6315],[-3.309,50.6306],[-3.3079,50.6296],[-3.3105,50.6299],[-3.3142,50.6297],[-3.3224,50.6284],[-3.3249,50.6278],[-3.3342,50.6254],[-3.3426,50.6226],[-3.3478,50.6207],[-3.353,50.6185],[-3.3566,50.6168],[-3.359,50.615],[-3.3592,50.6139],[-3.3577,50.6123],[-3.358,50.6116],[-3.3579,50.6086],[-3.3587,50.607],[-3.361,50.6077],[-3.3631,50.6079],[-3.3641,50.6099],[-3.3689,50.6097],[-3.3721,50.6091],[-3.3742,50.6082],[-3.3772,50.6079],[-3.3809,50.6077],[-3.3855,50.6068],[-3.3879,50.6081],[-3.388,50.6091],[-3.3903,50.6094],[-3.3968,50.6104],[-3.3987,50.6103],[-3.4017,50.611],[-3.4047,50.6109],[-3.4069,50.6111],[-3.4092,50.6117],[-3.4139,50.6148],[-3.4166,50.616],[-3.4198,50.6162],[-3.4231,50.6167],[-3.4243,50.6165],[-3.4247,50.6174],[-3.4261,50.6177],[-3.4259,50.6186],[-3.4244,50.6195],[-3.4205,50.6197],[-3.4221,50.6203],[-3.422,50.6212],[-3.4201,50.6217],[-3.4178,50.6211],[-3.4165,50.6216],[-3.4156,50.6241],[-3.4162,50.6267],[-3.4157,50.6291],[-3.4163,50.6304],[-3.4176,50.632],[-3.4196,50.6336],[-3.4217,50.6349],[-3.4223,50.6359],[-3.4222,50.6369],[-3.4231,50.6388],[-3.4244,50.6403],[-3.4318,50.6451],[-3.4328,50.6462],[-3.4322,50.6475],[-3.434,50.649],[-3.4331,50.6502],[-3.4344,50.6517],[-3.4355,50.6547],[-3.4366,50.6569],[-3.4384,50.6588],[-3.4409,50.662],[-3.4447,50.6688],[-3.4454,50.6699],[-3.4491,50.6725],[-3.4502,50.6745],[-3.4499,50.676],[-3.4512,50.6781],[-3.4515,50.6792],[-3.4507,50.6822],[-3.4516,50.6821],[-3.4527,50.6788],[-3.454,50.677],[-3.4563,50.6749],[-3.4593,50.6756],[-3.4605,50.6766],[-3.4633,50.678],[-3.4631,50.6788],[-3.464,50.6803],[-3.4646,50.6802],[-3.4665,50.6827],[-3.4722,50.6852],[-3.4725,50.6867],[-3.4732,50.6874],[-3.4749,50.688],[-3.4799,50.6908],[-3.4821,50.6912],[-3.484,50.6905],[-3.4861,50.6905],[-3.4888,50.693],[-3.4909,50.6939],[-3.4942,50.6936],[-3.4969,50.6942],[-3.5011,50.6983],[-3.5013,50.6997],[-3.5022,50.7],[-3.5076,50.6997],[-3.5076,50.6994],[-3.5021,50.6995],[-3.5015,50.6979],[-3.5004,50.6965],[-3.4981,50.6943],[-3.496,50.6934],[-3.4942,50.6931],[-3.4907,50.6932],[-3.4888,50.6921],[-3.4879,50.6908],[-3.4865,50.69],[-3.4846,50.6898],[-3.4825,50.69],[-3.4816,50.6895],[-3.483,50.6888],[-3.4805,50.6873],[-3.4785,50.6853],[-3.4766,50.684],[-3.4709,50.6827],[-3.4687,50.6819],[-3.4688,50.6812],[-3.4678,50.6775],[-3.4676,50.675],[-3.4676,50.6715],[-3.4674,50.6702],[-3.4677,50.6675],[-3.4667,50.6656],[-3.4666,50.6645],[-3.4681,50.664],[-3.4672,50.6633],[-3.4655,50.6603],[-3.4614,50.6584],[-3.4576,50.6571],[-3.4561,50.6556],[-3.4556,50.6529],[-3.4524,50.6493],[-3.4514,50.6475],[-3.4513,50.6464],[-3.4523,50.6451],[-3.4526,50.6439],[-3.4524,50.6421],[-3.4504,50.638],[-3.4496,50.6355],[-3.449,50.6312],[-3.4476,50.628],[-3.4462,50.6256],[-3.4461,50.6229],[-3.4471,50.6196],[-3.4469,50.6171],[-3.4452,50.6133],[-3.4444,50.6074],[-3.4446,50.6056],[-3.4439,50.6019],[-3.4421,50.6025],[-3.4402,50.6039],[-3.4374,50.6054],[-3.4362,50.6058],[-3.4353,50.6067],[-3.4331,50.6071],[-3.4313,50.6078],[-3.4303,50.6072],[-3.4288,50.6076],[-3.4275,50.6092],[-3.4274,50.6106],[-3.428,50.611],[-3.4305,50.6114],[-3.4269,50.6134],[-3.4258,50.6133],[-3.4246,50.6114],[-3.4249,50.6105],[-3.4264,50.6092],[-3.4296,50.6054],[-3.4326,50.6031],[-3.4377,50.6],[-3.4396,50.5986],[-3.4393,50.598],[-3.4419,50.5967],[-3.4429,50.5958],[-3.4432,50.5941],[-3.4442,50.5921],[-3.4502,50.5894],[-3.4548,50.587],[-3.4582,50.5849],[-3.464,50.5808],[-3.4648,50.5797],[-3.4669,50.578],[-3.4677,50.5755],[-3.4688,50.5745],[-3.4689,50.5714],[-3.4694,50.5694],[-3.4685,50.5663],[-3.4696,50.5645],[-3.4688,50.5634],[-3.4699,50.5625],[-3.4724,50.5619],[-3.4733,50.5624],[-3.4752,50.5617],[-3.4771,50.5606],[-3.4794,50.5587],[-3.4828,50.5552],[-3.4862,50.5526],[-3.4886,50.5501],[-3.4896,50.5494],[-3.4929,50.5461],[-3.4961,50.5418],[-3.4991,50.542],[-3.4984,50.5431],[-3.4988,50.5449],[-3.4998,50.545],[-3.5022,50.5461],[-3.5067,50.5462],[-3.5075,50.5465],[-3.5104,50.5465],[-3.5155,50.5455],[-3.5278,50.5472],[-3.5322,50.547],[-3.5368,50.5462],[-3.5373,50.545],[-3.5393,50.5453],[-3.5408,50.545],[-3.5419,50.5454],[-3.5468,50.5451],[-3.5482,50.5447],[-3.5496,50.5451],[-3.5518,50.545],[-3.5557,50.5455],[-3.5594,50.5455],[-3.5649,50.5445],[-3.5664,50.543],[-3.568,50.5426],[-3.573,50.5428],[-3.5763,50.5423],[-3.5788,50.5417],[-3.5799,50.5407],[-3.5807,50.5393],[-3.5822,50.5397],[-3.5851,50.5393],[-3.5837,50.5385],[-3.5828,50.5376],[-3.5877,50.5365],[-3.5873,50.5362],[-3.5828,50.5372],[-3.575,50.5386],[-3.5718,50.5385],[-3.5661,50.5386],[-3.5661,50.5393],[-3.564,50.5396],[-3.5607,50.5392],[-3.554,50.5407],[-3.5521,50.5402],[-3.5509,50.5411],[-3.549,50.5401],[-3.5435,50.5396],[-3.5404,50.5381],[-3.5397,50.5403],[-3.5358,50.5405],[-3.5336,50.54],[-3.5322,50.5404],[-3.5285,50.5406],[-3.5275,50.5404],[-3.5241,50.5407],[-3.5223,50.5412],[-3.5214,50.5408],[-3.5188,50.5414],[-3.518,50.5407],[-3.5157,50.541],[-3.5141,50.5409],[-3.5124,50.5419],[-3.5079,50.5423],[-3.5059,50.5416],[-3.5012,50.5393],[-3.4986,50.5382],[-3.4967,50.5382],[-3.4963,50.5371],[-3.498,50.5362],[-3.5008,50.5327],[-3.5008,50.5308],[-3.5012,50.5299],[-3.5027,50.5287],[-3.503,50.5276],[-3.5041,50.5261],[-3.504,50.5254],[-3.505,50.5232],[-3.5063,50.5217],[-3.507,50.5195],[-3.5083,50.5186],[-3.5081,50.5179],[-3.5092,50.5166],[-3.5139,50.5166],[-3.5165,50.5185],[-3.5172,50.5174],[-3.5209,50.5177],[-3.52,50.5111],[-3.5231,50.5098],[-3.5249,50.5087],[-3.5269,50.508],[-3.529,50.5068],[-3.5299,50.5046],[-3.5328,50.5053],[-3.5332,50.5046],[-3.5366,50.506],[-3.5392,50.5035],[-3.539,50.5023],[-3.5415,50.5004],[-3.5422,50.4989],[-3.5433,50.499],[-3.5441,50.4972],[-3.5516,50.4949],[-3.5537,50.4951],[-3.5564,50.4948],[-3.5578,50.495],[-3.56,50.4949],[-3.5625,50.4934],[-3.5621,50.4916],[-3.5624,50.4885],[-3.5648,50.487],[-3.5672,50.4879],[-3.5673,50.489],[-3.5681,50.4898],[-3.5702,50.4905],[-3.5703,50.4895],[-3.5713,50.4881],[-3.5741,50.4877],[-3.5749,50.4869],[-3.5757,50.4845],[-3.5767,50.4831],[-3.5801,50.4815],[-3.5808,50.4803],[-3.5845,50.4793],[-3.5843,50.4776],[-3.5836,50.4768],[-3.5841,50.4758],[-3.5836,50.4734],[-3.5826,50.4719],[-3.5828,50.469],[-3.5848,50.4666],[-3.5869,50.4646],[-3.5899,50.4628],[-3.591,50.4615],[-3.5915,50.4597],[-3.5889,50.4598],[-3.5883,50.4572],[-3.587,50.4571],[-3.5869,50.4562],[-3.588,50.4554],[-3.587,50.4542],[-3.5869,50.4522],[-3.5884,50.452],[-3.5887,50.4511],[-3.5906,50.4503],[-3.5922,50.4502],[-3.5919,50.4491],[-3.5943,50.4485],[-3.5972,50.4489],[-3.6006,50.4478],[-3.6029,50.448],[-3.606,50.4473],[-3.608,50.4467],[-3.6109,50.447],[-3.6128,50.447],[-3.6149,50.4457],[-3.6156,50.4444],[-3.6189,50.4426],[-3.6233,50.4414],[-3.6251,50.4413],[-3.6246,50.4403],[-3.6253,50.4389],[-3.6252,50.4371],[-3.6271,50.4348],[-3.6284,50.4344],[-3.628,50.4336],[-3.6281,50.4285],[-3.628,50.426],[-3.6263,50.4257],[-3.6241,50.425],[-3.6237,50.4243],[-3.6238,50.4227],[-3.6198,50.423],[-3.6183,50.4227],[-3.6167,50.4231],[-3.614,50.4228],[-3.6144,50.4191],[-3.6138,50.4172],[-3.6139,50.4155],[-3.6131,50.4145],[-3.6116,50.4138],[-3.6097,50.4139],[-3.6072,50.4133],[-3.6071,50.4127],[-3.6045,50.4122],[-3.6035,50.4113],[-3.6003,50.4102],[-3.599,50.4093],[-3.5974,50.4101],[-3.5964,50.4099],[-3.5938,50.41],[-3.5916,50.4087],[-3.5893,50.4093],[-3.5878,50.4105],[-3.5853,50.4106],[-3.5825,50.4102],[-3.582,50.4112],[-3.5798,50.4102],[-3.5801,50.4094],[-3.5786,50.4089],[-3.5775,50.4078],[-3.5788,50.4045],[-3.5764,50.4037],[-3.5743,50.4019],[-3.5759,50.4008],[-3.5753,50.3991],[-3.5755,50.3972],[-3.5738,50.3967],[-3.5729,50.3951],[-3.5695,50.3939],[-3.5695,50.3922],[-3.5658,50.3916],[-3.5646,50.3922],[-3.563,50.3901],[-3.5622,50.3877],[-3.5612,50.386],[-3.56,50.3849],[-3.5596,50.383],[-3.558,50.3806],[-3.5562,50.3787],[-3.5548,50.3779],[-3.5485,50.3761],[-3.5442,50.3735],[-3.5437,50.374],[-3.5417,50.3745],[-3.5413,50.3753],[-3.5394,50.3753],[-3.5354,50.3761],[-3.5339,50.3773],[-3.5293,50.3783],[-3.5261,50.3777],[-3.5243,50.3777],[-3.5155,50.3793],[-3.5148,50.3788],[-3.5094,50.3795],[-3.5076,50.3792],[-3.5081,50.3787],[-3.5088,50.3766],[-3.5094,50.3768],[-3.5113,50.3761],[-3.5149,50.3736],[-3.5162,50.3715],[-3.5158,50.3695],[-3.513,50.3693],[-3.5141,50.3681],[-3.5153,50.368],[-3.5163,50.3671],[-3.516,50.3646],[-3.5181,50.3642],[-3.5188,50.3634],[-3.5204,50.3606],[-3.5198,50.3592],[-3.521,50.3587],[-3.5208,50.3567],[-3.5163,50.3557],[-3.5153,50.3552],[-3.5147,50.3516],[-3.5154,50.3505],[-3.5181,50.3491],[-3.5172,50.3485],[-3.5183,50.3477],[-3.5181,50.3464],[-3.5205,50.3465],[-3.5205,50.3452],[-3.5229,50.3446],[-3.5237,50.3448],[-3.5262,50.344],[-3.5292,50.3439],[-3.5309,50.3444],[-3.5322,50.3416],[-3.5334,50.3407],[-3.5327,50.3391],[-3.534,50.3384],[-3.5342,50.3372],[-3.5358,50.3366],[-3.5383,50.3372],[-3.5392,50.3364],[-3.5415,50.3358],[-3.5441,50.3355],[-3.5449,50.336],[-3.5456,50.3379],[-3.547,50.3388],[-3.5504,50.3377],[-3.553,50.339],[-3.554,50.3399],[-3.5538,50.3409],[-3.5557,50.3414],[-3.5566,50.3432],[-3.5576,50.3416],[-3.5587,50.3416],[-3.5605,50.3423],[-3.5622,50.3425],[-3.5633,50.3438],[-3.564,50.3455],[-3.5676,50.3469],[-3.5705,50.3467],[-3.5724,50.3471],[-3.5736,50.3479],[-3.5732,50.3487],[-3.5698,50.3508],[-3.5679,50.3509],[-3.567,50.3521],[-3.5698,50.3517],[-3.5706,50.3518],[-3.57,50.3551],[-3.5707,50.3571],[-3.573,50.3599],[-3.5763,50.3631],[-3.5762,50.3644],[-3.5754,50.3658],[-3.5771,50.3664],[-3.5765,50.3676],[-3.575,50.3675],[-3.5736,50.3665],[-3.5721,50.3677],[-3.5754,50.3682],[-3.5767,50.3704],[-3.5768,50.3716],[-3.5776,50.3734],[-3.5782,50.3759],[-3.58,50.3776],[-3.5825,50.3787],[-3.5845,50.3791],[-3.5875,50.381],[-3.5883,50.3813],[-3.5909,50.3813],[-3.5912,50.3822],[-3.5871,50.3849],[-3.5827,50.3863],[-3.5809,50.388],[-3.5805,50.3888],[-3.578,50.3889],[-3.5772,50.3898],[-3.5785,50.3908],[-3.5767,50.3915],[-3.5752,50.3916],[-3.5748,50.3925],[-3.5776,50.3929],[-3.5784,50.3924],[-3.58,50.3923],[-3.5822,50.393],[-3.5829,50.394],[-3.5859,50.3934],[-3.5875,50.3946],[-3.5911,50.3951],[-3.5939,50.3948],[-3.602,50.3943],[-3.603,50.3953],[-3.604,50.3943],[-3.6072,50.3924],[-3.6094,50.3923],[-3.6123,50.3932],[-3.6125,50.3937],[-3.6156,50.397],[-3.618,50.398],[-3.6206,50.3984],[-3.6223,50.3996],[-3.6218,50.4002],[-3.623,50.4009],[-3.6238,50.4002],[-3.6232,50.3986],[-3.6237,50.398],[-3.6272,50.3988],[-3.6289,50.3997],[-3.6325,50.4],[-3.6333,50.4018],[-3.632,50.402],[-3.6302,50.4034],[-3.6321,50.406],[-3.6354,50.4075],[-3.6371,50.4075],[-3.6416,50.406],[-3.6442,50.4055],[-3.6476,50.4062],[-3.6477,50.4067],[-3.645,50.4073],[-3.6423,50.4089],[-3.6419,50.4099],[-3.6435,50.4119],[-3.6454,50.4125],[-3.6489,50.4126],[-3.6554,50.4117],[-3.6591,50.4121],[-3.6589,50.4139],[-3.6608,50.4153],[-3.6633,50.4157],[-3.6656,50.4172],[-3.6678,50.4184],[-3.6693,50.4196],[-3.6766,50.4235],[-3.6802,50.4261],[-3.6817,50.4277],[-3.6808,50.431],[-3.6809,50.432],[-3.6798,50.4344],[-3.6801,50.4366],[-3.6819,50.437],[-3.6843,50.4371],[-3.6882,50.4394],[-3.6896,50.4396],[-3.6903,50.4386],[-3.6881,50.4387],[-3.6854,50.4371],[-3.6829,50.4365],[-3.6809,50.4365],[-3.6805,50.436],[-3.6807,50.4336],[-3.6816,50.432],[-3.6821,50.4283],[-3.6816,50.4267],[-3.6768,50.4229],[-3.6738,50.4212],[-3.6705,50.4196],[-3.6692,50.4182],[-3.6701,50.4179],[-3.6684,50.4156],[-3.6661,50.4142],[-3.666,50.413],[-3.6641,50.4134],[-3.6622,50.4127],[-3.6607,50.4115],[-3.6591,50.4107],[-3.6572,50.4104],[-3.6528,50.4109],[-3.6492,50.4107],[-3.6472,50.411],[-3.6451,50.4106],[-3.644,50.4096],[-3.6462,50.4086],[-3.6485,50.408],[-3.6495,50.4063],[-3.6478,50.4047],[-3.644,50.4037],[-3.6417,50.4036],[-3.6393,50.404],[-3.6372,50.4052],[-3.6352,50.4054],[-3.634,50.4049],[-3.638,50.4005],[-3.6386,50.4002],[-3.6422,50.3999],[-3.6432,50.3992],[-3.6439,50.3969],[-3.6459,50.3973],[-3.6478,50.3972],[-3.651,50.3963],[-3.6534,50.3963],[-3.6581,50.3953],[-3.6603,50.3953],[-3.6625,50.3948],[-3.6653,50.3948],[-3.6656,50.3943],[-3.663,50.3941],[-3.6629,50.3924],[-3.6611,50.3942],[-3.6588,50.3937],[-3.6573,50.3938],[-3.6538,50.3949],[-3.6519,50.3947],[-3.6506,50.3952],[-3.6428,50.3962],[-3.6409,50.3979],[-3.6395,50.3982],[-3.6379,50.3978],[-3.6353,50.398],[-3.6306,50.3966],[-3.6298,50.3957],[-3.6275,50.3945],[-3.625,50.3918],[-3.6205,50.3915],[-3.618,50.391],[-3.6163,50.3902],[-3.6113,50.3889],[-3.6096,50.3887],[-3.6085,50.3891],[-3.6076,50.3883],[-3.6094,50.3873],[-3.6108,50.3856],[-3.6065,50.3852],[-3.6056,50.3857],[-3.6058,50.3872],[-3.6035,50.3884],[-3.6015,50.3897],[-3.6013,50.3906],[-3.6003,50.3913],[-3.5974,50.3909],[-3.594,50.3897],[-3.5947,50.3881],[-3.5966,50.3852],[-3.5974,50.3847],[-3.5962,50.3834],[-3.5946,50.3806],[-3.5914,50.3796],[-3.5898,50.3796],[-3.5907,50.3784],[-3.5867,50.3761],[-3.5849,50.3753],[-3.5829,50.375],[-3.5812,50.3736],[-3.5806,50.3725],[-3.5822,50.3689],[-3.5823,50.3678],[-3.5831,50.3662],[-3.5862,50.3626],[-3.5896,50.3637],[-3.5889,50.3622],[-3.5913,50.3612],[-3.5928,50.3601],[-3.5941,50.3598],[-3.5958,50.3599],[-3.5975,50.359],[-3.5993,50.3576],[-3.5957,50.3584],[-3.5927,50.3586],[-3.5911,50.3595],[-3.5888,50.3604],[-3.5876,50.36],[-3.5863,50.3602],[-3.5835,50.3599],[-3.5816,50.3605],[-3.5793,50.3602],[-3.5787,50.3598],[-3.5766,50.3571],[-3.5767,50.3531],[-3.5772,50.3512],[-3.5772,50.349],[-3.5778,50.3487],[-3.5772,50.3469],[-3.5763,50.3455],[-3.5736,50.344],[-3.5736,50.3428],[-3.5718,50.3426],[-3.5692,50.3436],[-3.5672,50.3425],[-3.566,50.3425],[-3.5659,50.3403],[-3.5671,50.3401],[-3.5658,50.3377],[-3.5656,50.3366],[-3.5635,50.3355],[-3.5647,50.3345],[-3.5677,50.3337],[-3.5687,50.3328],[-3.5693,50.3312],[-3.5724,50.3302],[-3.5718,50.3293],[-3.5725,50.328],[-3.5704,50.3277],[-3.5721,50.3262],[-3.5746,50.326],[-3.5763,50.3251],[-3.5805,50.326],[-3.5813,50.3253],[-3.5836,50.3251],[-3.5841,50.3262],[-3.5882,50.3259],[-3.5898,50.3249],[-3.5944,50.3227],[-3.595,50.322],[-3.5952,50.3205],[-3.5967,50.3198],[-3.6035,50.3191],[-3.6055,50.3201],[-3.6066,50.3202],[-3.609,50.3197],[-3.6123,50.3184],[-3.6131,50.3175],[-3.6124,50.3169],[-3.6142,50.3155],[-3.6166,50.3143],[-3.6168,50.3133],[-3.6194,50.3118],[-3.6198,50.3109],[-3.6213,50.31],[-3.6218,50.3088],[-3.6238,50.3082],[-3.6271,50.3067],[-3.6296,50.3049],[-3.6338,50.3009],[-3.6363,50.298],[-3.6398,50.2936],[-3.6419,50.2905],[-3.6447,50.2859],[-3.6465,50.2824],[-3.6495,50.2749],[-3.6508,50.2712],[-3.6518,50.2669],[-3.6521,50.2635],[-3.6531,50.2623],[-3.657,50.2501],[-3.6571,50.248],[-3.6578,50.2461],[-3.6574,50.2452],[-3.6589,50.2423],[-3.659,50.2381],[-3.6584,50.233],[-3.6572,50.2309],[-3.6555,50.2292],[-3.6546,50.229],[-3.6543,50.2276],[-3.6522,50.2268],[-3.6509,50.2253],[-3.649,50.2248],[-3.6466,50.2246],[-3.6451,50.2239],[-3.6441,50.2239],[-3.6407,50.2225],[-3.6418,50.2218],[-3.6447,50.2222],[-3.6482,50.2218],[-3.6498,50.2218],[-3.652,50.2198],[-3.6561,50.2178],[-3.6577,50.2184],[-3.658,50.2192],[-3.6594,50.2205],[-3.6614,50.2207],[-3.6645,50.2202],[-3.6661,50.2206],[-3.6681,50.2204],[-3.6735,50.2213],[-3.6754,50.2213],[-3.6769,50.2217],[-3.6791,50.2218],[-3.6807,50.2225],[-3.683,50.2215],[-3.6829,50.221],[-3.6851,50.2196],[-3.6857,50.2199],[-3.6871,50.2189],[-3.6887,50.2186],[-3.689,50.2162],[-3.6928,50.2155],[-3.6945,50.214],[-3.6955,50.2141],[-3.6973,50.2133],[-3.7034,50.2112],[-3.7031,50.2097],[-3.7037,50.2083],[-3.7066,50.2069],[-3.7069,50.2062],[-3.7082,50.2054],[-3.7097,50.2064],[-3.7146,50.2058],[-3.7167,50.2055],[-3.7176,50.2039],[-3.7187,50.2037],[-3.7191,50.2029],[-3.7215,50.2019],[-3.7229,50.2025],[-3.7237,50.2036],[-3.7265,50.206],[-3.7259,50.2081],[-3.7301,50.2086],[-3.7302,50.207],[-3.732,50.2072],[-3.7329,50.2095],[-3.7348,50.2105],[-3.7351,50.2117],[-3.7368,50.2127],[-3.7358,50.2136],[-3.7372,50.2145],[-3.7407,50.2149],[-3.7418,50.2154],[-3.7428,50.2153],[-3.746,50.2163],[-3.7472,50.217],[-3.7468,50.2176],[-3.7481,50.2185],[-3.7492,50.2183],[-3.75,50.2191],[-3.7529,50.2186],[-3.7548,50.2186],[-3.7563,50.2192],[-3.7589,50.2195],[-3.7607,50.2205],[-3.7639,50.22],[-3.768,50.2215],[-3.7706,50.222],[-3.7716,50.2238],[-3.7731,50.2238],[-3.7727,50.2259],[-3.7705,50.2273],[-3.7708,50.2288],[-3.7685,50.2298],[-3.7671,50.2298],[-3.767,50.2314],[-3.7661,50.2325],[-3.7649,50.233],[-3.764,50.2349],[-3.7614,50.2363],[-3.7574,50.2364],[-3.7567,50.2373],[-3.7528,50.2379],[-3.7512,50.2375],[-3.7467,50.2381],[-3.7448,50.238],[-3.7445,50.2387],[-3.7431,50.2392],[-3.7401,50.2397],[-3.7377,50.2387],[-3.7336,50.2377],[-3.7328,50.237],[-3.7288,50.2364],[-3.729,50.237],[-3.7311,50.2376],[-3.7317,50.2384],[-3.7335,50.2392],[-3.7361,50.2396],[-3.7379,50.2402],[-3.7391,50.2411],[-3.7383,50.2417],[-3.7357,50.2414],[-3.7342,50.2421],[-3.7331,50.2432],[-3.7331,50.2444],[-3.7307,50.2455],[-3.7298,50.2463],[-3.726,50.248],[-3.7258,50.2488],[-3.7282,50.2483],[-3.7308,50.2474],[-3.733,50.2463],[-3.734,50.2453],[-3.7347,50.243],[-3.7374,50.243],[-3.7382,50.2433],[-3.7401,50.2424],[-3.7443,50.2411],[-3.7471,50.2408],[-3.7487,50.2415],[-3.7492,50.2405],[-3.7524,50.2398],[-3.7558,50.2402],[-3.7561,50.241],[-3.7551,50.2415],[-3.7569,50.2435],[-3.756,50.2443],[-3.7533,50.2447],[-3.7525,50.2454],[-3.7528,50.2468],[-3.7546,50.2491],[-3.7564,50.2499],[-3.7568,50.2505],[-3.755,50.2522],[-3.7523,50.2528],[-3.7507,50.2528],[-3.7475,50.2516],[-3.7468,50.2522],[-3.7474,50.2535],[-3.7484,50.2542],[-3.7483,50.2554],[-3.7475,50.2565],[-3.7463,50.2569],[-3.7425,50.2573],[-3.739,50.2572],[-3.7371,50.2575],[-3.7373,50.2591],[-3.7444,50.2595],[-3.7453,50.26],[-3.7422,50.2615],[-3.7391,50.2618],[-3.7362,50.2614],[-3.7345,50.2616],[-3.7334,50.2624],[-3.7295,50.2634],[-3.7305,50.2643],[-3.7292,50.2663],[-3.7257,50.2684],[-3.7241,50.2687],[-3.72,50.2705],[-3.7201,50.2708],[-3.7245,50.2699],[-3.7289,50.2688],[-3.7305,50.2674],[-3.7304,50.2666],[-3.7324,50.2644],[-3.7357,50.2636],[-3.7387,50.2635],[-3.7415,50.2631],[-3.7432,50.2622],[-3.7452,50.2621],[-3.7473,50.2609],[-3.7474,50.2603],[-3.7501,50.2596],[-3.7511,50.2587],[-3.7519,50.2574],[-3.7515,50.256],[-3.7534,50.2555],[-3.7541,50.255],[-3.7565,50.2547],[-3.7572,50.2554],[-3.7559,50.2564],[-3.7537,50.2577],[-3.7539,50.2589],[-3.7548,50.2609],[-3.7566,50.2614],[-3.7577,50.2605],[-3.7594,50.2603],[-3.7617,50.2611],[-3.7619,50.2626],[-3.7615,50.2639],[-3.7619,50.2646],[-3.7609,50.2655],[-3.7616,50.2668],[-3.7603,50.2671],[-3.7593,50.268],[-3.76,50.2696],[-3.7599,50.2707],[-3.7609,50.2716],[-3.7611,50.2732],[-3.762,50.274],[-3.7619,50.2748],[-3.76,50.2753],[-3.759,50.2772],[-3.759,50.2787],[-3.7583,50.2826],[-3.7595,50.2825],[-3.7608,50.2789],[-3.761,50.2767],[-3.7621,50.2761],[-3.7628,50.2745],[-3.7636,50.2741],[-3.7652,50.2718],[-3.7679,50.2724],[-3.7726,50.2753],[-3.7723,50.2771],[-3.7735,50.2783],[-3.7738,50.2793],[-3.7752,50.2797],[-3.7762,50.2793],[-3.774,50.278],[-3.7736,50.2773],[-3.7742,50.2745],[-3.7731,50.2727],[-3.7721,50.2721],[-3.7735,50.2706],[-3.7731,50.2701],[-3.7701,50.2698],[-3.7712,50.2686],[-3.7713,50.2677],[-3.7674,50.2646],[-3.7674,50.2631],[-3.7687,50.2611],[-3.7704,50.2602],[-3.772,50.2602],[-3.7751,50.2617],[-3.7813,50.262],[-3.7848,50.2635],[-3.7848,50.2623],[-3.7819,50.2614],[-3.7768,50.2608],[-3.7763,50.2602],[-3.7765,50.2586],[-3.7746,50.2576],[-3.7756,50.2572],[-3.7798,50.2564],[-3.7838,50.2564],[-3.7869,50.2555],[-3.786,50.255],[-3.7817,50.2548],[-3.7805,50.2538],[-3.7784,50.2547],[-3.7777,5</v>
      </c>
      <c r="B54" s="67" t="str">
        <f ca="1">OFFSET(Polygon!B$1,MATCH($D54,Polygon!$C:$C,0)-1,0)</f>
        <v>E10000008</v>
      </c>
      <c r="C54" t="s">
        <v>148</v>
      </c>
      <c r="D54" t="s">
        <v>31</v>
      </c>
      <c r="E54" s="27">
        <v>795286</v>
      </c>
      <c r="F54" s="23">
        <v>12</v>
      </c>
      <c r="G54" s="23">
        <v>13</v>
      </c>
      <c r="H54" s="23">
        <v>13</v>
      </c>
      <c r="I54" s="23">
        <v>13</v>
      </c>
      <c r="J54" s="23">
        <v>14</v>
      </c>
      <c r="K54" s="23">
        <v>14</v>
      </c>
      <c r="L54" s="23">
        <v>15</v>
      </c>
      <c r="M54" s="23">
        <v>20</v>
      </c>
      <c r="N54" s="23">
        <v>24</v>
      </c>
      <c r="O54" s="23">
        <v>25</v>
      </c>
      <c r="P54" s="23">
        <v>26</v>
      </c>
      <c r="Q54" s="23">
        <v>30</v>
      </c>
      <c r="R54" s="23">
        <v>42</v>
      </c>
      <c r="S54" s="23">
        <v>43</v>
      </c>
      <c r="T54" s="23">
        <v>46</v>
      </c>
      <c r="U54" s="23">
        <v>48</v>
      </c>
      <c r="V54" s="23">
        <v>50</v>
      </c>
      <c r="W54" s="23">
        <v>55</v>
      </c>
      <c r="X54" s="23">
        <v>65</v>
      </c>
      <c r="Y54" s="23">
        <v>84</v>
      </c>
      <c r="Z54" s="23">
        <v>91</v>
      </c>
      <c r="AA54" s="23">
        <v>101</v>
      </c>
      <c r="AB54" s="23">
        <v>121</v>
      </c>
      <c r="AC54" s="23">
        <v>128</v>
      </c>
      <c r="AD54" s="23">
        <v>147</v>
      </c>
      <c r="AE54" s="23">
        <v>163</v>
      </c>
      <c r="AF54" s="23">
        <v>181</v>
      </c>
      <c r="AG54" s="23">
        <v>207</v>
      </c>
      <c r="AH54" s="23">
        <v>229</v>
      </c>
      <c r="AI54" s="23">
        <v>236</v>
      </c>
      <c r="AJ54" s="23">
        <v>250</v>
      </c>
      <c r="AK54" s="23">
        <v>294</v>
      </c>
      <c r="AL54" s="23">
        <v>312</v>
      </c>
      <c r="AM54" s="23">
        <v>324</v>
      </c>
      <c r="AN54" s="23">
        <v>355</v>
      </c>
      <c r="AO54" s="23">
        <v>374</v>
      </c>
      <c r="AP54" s="23">
        <v>396</v>
      </c>
      <c r="AQ54" s="23">
        <v>426</v>
      </c>
      <c r="AR54" s="23">
        <v>460</v>
      </c>
      <c r="AS54" s="23">
        <v>471</v>
      </c>
      <c r="AT54" s="23">
        <v>482</v>
      </c>
      <c r="AU54" s="23">
        <v>517</v>
      </c>
      <c r="AV54" s="23">
        <v>543</v>
      </c>
      <c r="AW54" s="23">
        <v>561</v>
      </c>
      <c r="AX54" s="23">
        <v>581</v>
      </c>
      <c r="AY54" s="23">
        <v>594</v>
      </c>
      <c r="AZ54" s="23">
        <v>604</v>
      </c>
      <c r="BA54" s="23">
        <v>629</v>
      </c>
      <c r="BB54" s="23">
        <v>643</v>
      </c>
      <c r="BC54" s="23">
        <v>652</v>
      </c>
      <c r="BD54" s="23">
        <v>658</v>
      </c>
      <c r="BE54" s="23">
        <v>676</v>
      </c>
      <c r="BF54" s="23">
        <v>686</v>
      </c>
      <c r="BG54" s="23">
        <v>701</v>
      </c>
      <c r="BH54" s="23">
        <v>712</v>
      </c>
      <c r="BI54" s="23">
        <v>727</v>
      </c>
      <c r="BJ54" s="23">
        <v>733</v>
      </c>
      <c r="BK54" s="23">
        <v>750</v>
      </c>
      <c r="BL54" s="23">
        <v>753</v>
      </c>
      <c r="BM54" s="23">
        <v>755</v>
      </c>
      <c r="BN54" s="23">
        <v>767</v>
      </c>
      <c r="BO54" s="23">
        <v>768</v>
      </c>
      <c r="BP54" s="23">
        <v>775</v>
      </c>
      <c r="BQ54" s="23">
        <v>776</v>
      </c>
      <c r="BR54" s="23">
        <v>777</v>
      </c>
      <c r="BS54" s="23">
        <v>784</v>
      </c>
      <c r="BT54" s="23">
        <v>787</v>
      </c>
      <c r="BU54" s="23">
        <v>790</v>
      </c>
      <c r="BV54" s="23">
        <v>794</v>
      </c>
      <c r="BW54" s="23">
        <v>795</v>
      </c>
      <c r="BX54" s="23">
        <v>795</v>
      </c>
      <c r="BY54" s="23">
        <v>796</v>
      </c>
      <c r="BZ54" s="23">
        <v>802</v>
      </c>
      <c r="CA54" s="23">
        <v>807</v>
      </c>
      <c r="CB54" s="23">
        <v>808</v>
      </c>
      <c r="CC54" s="23">
        <v>808</v>
      </c>
      <c r="CD54" s="23">
        <v>809</v>
      </c>
      <c r="CE54" s="23">
        <v>810</v>
      </c>
      <c r="CF54" s="23">
        <v>810</v>
      </c>
      <c r="CG54" s="23">
        <v>810</v>
      </c>
      <c r="CH54" s="23">
        <v>812</v>
      </c>
      <c r="CI54" s="23">
        <v>811</v>
      </c>
      <c r="CJ54" s="23">
        <v>812</v>
      </c>
      <c r="CK54" s="23">
        <v>814</v>
      </c>
      <c r="CL54" s="23">
        <v>815</v>
      </c>
      <c r="CM54" s="23">
        <v>817</v>
      </c>
      <c r="CN54" s="23">
        <v>820</v>
      </c>
      <c r="CO54" s="23">
        <v>821</v>
      </c>
      <c r="CP54" s="23">
        <v>822</v>
      </c>
      <c r="CQ54" s="23">
        <v>822</v>
      </c>
      <c r="CR54" s="23">
        <v>822</v>
      </c>
      <c r="CS54" s="23">
        <v>823</v>
      </c>
      <c r="CT54" s="23">
        <v>823</v>
      </c>
      <c r="CU54" s="23">
        <v>824</v>
      </c>
      <c r="CV54" s="23">
        <v>824</v>
      </c>
      <c r="CW54" s="23">
        <v>824</v>
      </c>
      <c r="CX54" s="23">
        <v>826</v>
      </c>
      <c r="CY54" s="23">
        <v>826</v>
      </c>
      <c r="CZ54" s="23">
        <v>826</v>
      </c>
      <c r="DA54" s="23">
        <v>827</v>
      </c>
      <c r="DB54" s="23">
        <v>827</v>
      </c>
      <c r="DC54" s="23">
        <v>827</v>
      </c>
      <c r="DD54" s="23">
        <v>828</v>
      </c>
      <c r="DE54" s="23">
        <v>829</v>
      </c>
      <c r="DF54" s="23">
        <v>829</v>
      </c>
      <c r="DG54" s="23">
        <v>829</v>
      </c>
      <c r="DJ54" s="181">
        <f t="shared" ca="1" si="14"/>
        <v>0</v>
      </c>
      <c r="DK54" s="25">
        <f t="shared" ca="1" si="15"/>
        <v>0</v>
      </c>
      <c r="DL54" s="325">
        <f t="shared" ca="1" si="8"/>
        <v>0</v>
      </c>
      <c r="DM54" s="329">
        <f t="shared" ca="1" si="16"/>
        <v>3</v>
      </c>
      <c r="DN54" s="25">
        <f t="shared" ca="1" si="17"/>
        <v>3.6319612590799033E-3</v>
      </c>
      <c r="DO54" s="325">
        <f t="shared" ca="1" si="9"/>
        <v>0.37722278526215725</v>
      </c>
      <c r="DP54" s="332">
        <f t="shared" ca="1" si="18"/>
        <v>104.23922966077612</v>
      </c>
      <c r="DR54">
        <f t="shared" si="20"/>
        <v>829</v>
      </c>
      <c r="DS54" s="419">
        <f t="shared" si="21"/>
        <v>104.2</v>
      </c>
      <c r="DT54" s="131">
        <f t="shared" ca="1" si="10"/>
        <v>0</v>
      </c>
      <c r="DV54" s="164" t="s">
        <v>194</v>
      </c>
      <c r="DW54">
        <v>352</v>
      </c>
      <c r="DX54" s="385">
        <v>377.5</v>
      </c>
      <c r="DY54" s="67">
        <f t="shared" si="19"/>
        <v>116</v>
      </c>
      <c r="EA54">
        <f>SUMIF('L4-LTLA'!$D:$D,$D54,'L4-LTLA'!$G:$G)</f>
        <v>795286</v>
      </c>
      <c r="EB54" s="27">
        <v>795286</v>
      </c>
      <c r="EC54" s="4">
        <f t="shared" si="11"/>
        <v>0</v>
      </c>
    </row>
    <row r="55" spans="1:133" x14ac:dyDescent="0.25">
      <c r="A55" s="67" t="str">
        <f ca="1">OFFSET(Polygon!A$1,MATCH($D55,Polygon!$C:$C,0)-1,0)</f>
        <v>{"type":"MultiPolygon","coordinates":[[[[-4.123,50.3467],[-4.1214,50.3489],[-4.1216,50.3506],[-4.1228,50.3523],[-4.1244,50.3537],[-4.1257,50.3539],[-4.1255,50.3549],[-4.1245,50.3554],[-4.1271,50.358],[-4.1286,50.3587],[-4.1307,50.3587],[-4.1323,50.3594],[-4.1313,50.3602],[-4.1298,50.3607],[-4.1282,50.3607],[-4.127,50.36],[-4.1255,50.3585],[-4.1237,50.3581],[-4.1204,50.3578],[-4.1176,50.3588],[-4.1179,50.3596],[-4.1162,50.3603],[-4.1156,50.3593],[-4.1138,50.3594],[-4.1131,50.3583],[-4.1127,50.3562],[-4.1139,50.3548],[-4.1136,50.3542],[-4.1094,50.3556],[-4.1052,50.3566],[-4.106,50.3584],[-4.1068,50.3586],[-4.1091,50.358],[-4.1107,50.3572],[-4.1123,50.3574],[-4.1124,50.3594],[-4.1112,50.3601],[-4.1111,50.3609],[-4.1101,50.3614],[-4.1103,50.3633],[-4.1088,50.3651],[-4.1089,50.3665],[-4.1071,50.3669],[-4.1047,50.3666],[-4.1016,50.3656],[-4.1014,50.366],[-4.1058,50.3672],[-4.1078,50.3675],[-4.1075,50.3687],[-4.1039,50.3705],[-4.0999,50.3782],[-4.0992,50.3798],[-4.0969,50.3805],[-4.0932,50.3819],[-4.0887,50.3831],[-4.087,50.3855],[-4.0847,50.3865],[-4.0878,50.3871],[-4.089,50.387],[-4.092,50.3857],[-4.0971,50.3845],[-4.1003,50.3835],[-4.1018,50.3823],[-4.1063,50.3781],[-4.1073,50.3766],[-4.1081,50.3746],[-4.1091,50.3731],[-4.1107,50.3727],[-4.1106,50.371],[-4.1095,50.3693],[-4.11,50.3679],[-4.1119,50.3654],[-4.1131,50.363],[-4.1149,50.3628],[-4.1157,50.3618],[-4.1205,50.3614],[-4.123,50.3622],[-4.124,50.3638],[-4.126,50.3647],[-4.128,50.3647],[-4.1298,50.3643],[-4.1304,50.3649],[-4.1296,50.3659],[-4.1317,50.3665],[-4.134,50.366],[-4.1344,50.3644],[-4.1336,50.3634],[-4.1368,50.3627],[-4.1375,50.3634],[-4.1398,50.3633],[-4.1413,50.3637],[-4.1425,50.363],[-4.1435,50.3638],[-4.146,50.3642],[-4.1484,50.3624],[-4.1494,50.3623],[-4.1511,50.363],[-4.1518,50.3645],[-4.1543,50.3676],[-4.1562,50.3672],[-4.1564,50.3661],[-4.1556,50.3652],[-4.1573,50.3646],[-4.1554,50.363],[-4.1566,50.3613],[-4.1575,50.3611],[-4.1612,50.3613],[-4.1627,50.3607],[-4.164,50.359],[-4.1674,50.3599],[-4.1671,50.3618],[-4.1649,50.3624],[-4.1631,50.3634],[-4.1627,50.3648],[-4.1649,50.3664],[-4.1663,50.3668],[-4.1672,50.3662],[-4.1668,50.3649],[-4.1684,50.3641],[-4.1692,50.3648],[-4.1724,50.3656],[-4.1738,50.3652],[-4.1768,50.3652],[-4.1792,50.3648],[-4.1805,50.365],[-4.1846,50.367],[-4.1854,50.3672],[-4.1853,50.3685],[-4.1833,50.3692],[-4.1852,50.3697],[-4.1841,50.3736],[-4.1843,50.3749],[-4.1836,50.3753],[-4.1844,50.3767],[-4.1859,50.3812],[-4.1859,50.3822],[-4.1836,50.3828],[-4.1842,50.3844],[-4.1883,50.3838],[-4.1903,50.3882],[-4.1901,50.3886],[-4.1929,50.39],[-4.1918,50.391],[-4.1853,50.3922],[-4.1846,50.3925],[-4.1854,50.3937],[-4.1848,50.3951],[-4.1866,50.3948],[-4.1879,50.3942],[-4.1877,50.3934],[-4.1941,50.3922],[-4.1954,50.3928],[-4.1961,50.394],[-4.1986,50.3953],[-4.2026,50.3963],[-4.2048,50.3991],[-4.2046,50.4],[-4.2031,50.4011],[-4.2014,50.4014],[-4.202,50.4047],[-4.2006,50.4059],[-4.2012,50.4069],[-4.1992,50.4097],[-4.1991,50.4106],[-4.198,50.4114],[-4.1971,50.413],[-4.1934,50.4217],[-4.1922,50.4229],[-4.1928,50.424],[-4.1923,50.4247],[-4.1903,50.4247],[-4.1883,50.4239],[-4.186,50.4236],[-4.1856,50.4212],[-4.1849,50.4214],[-4.1848,50.4228],[-4.1835,50.4233],[-4.1814,50.4233],[-4.1779,50.4222],[-4.1752,50.422],[-4.1741,50.4224],[-4.171,50.4226],[-4.1695,50.4221],[-4.1688,50.423],[-4.1664,50.4241],[-4.165,50.4256],[-4.1627,50.4274],[-4.1634,50.4276],[-4.1653,50.43],[-4.1636,50.4306],[-4.1603,50.4312],[-4.1562,50.4339],[-4.1558,50.4364],[-4.1511,50.4366],[-4.151,50.4336],[-4.1486,50.433],[-4.1468,50.4312],[-4.1446,50.4323],[-4.1416,50.4333],[-4.1393,50.4334],[-4.1381,50.433],[-4.1361,50.4329],[-4.1319,50.4337],[-4.1244,50.4361],[-4.1251,50.4382],[-4.1226,50.4408],[-4.1186,50.4423],[-4.1169,50.4434],[-4.1161,50.443],[-4.1135,50.4442],[-4.1127,50.4434],[-4.1102,50.4422],[-4.1091,50.4385],[-4.1065,50.4386],[-4.1067,50.437],[-4.1074,50.4357],[-4.1067,50.4349],[-4.1087,50.4338],[-4.1083,50.4326],[-4.1095,50.4321],[-4.107,50.4311],[-4.1062,50.4303],[-4.1041,50.4301],[-4.1016,50.4305],[-4.0993,50.4299],[-4.0979,50.4287],[-4.0943,50.4279],[-4.093,50.4271],[-4.0913,50.4272],[-4.0891,50.4269],[-4.0868,50.4258],[-4.0856,50.426],[-4.0831,50.4249],[-4.0825,50.4244],[-4.0823,50.4222],[-4.0804,50.4198],[-4.0791,50.419],[-4.0804,50.4176],[-4.081,50.4163],[-4.0802,50.4151],[-4.0779,50.4141],[-4.077,50.412],[-4.0776,50.4105],[-4.0787,50.4096],[-4.0775,50.4085],[-4.0745,50.4082],[-4.0723,50.4069],[-4.0723,50.4046],[-4.0715,50.4019],[-4.0649,50.4013],[-4.0598,50.4012],[-4.0567,50.4026],[-4.0554,50.402],[-4.0553,50.4012],[-4.0526,50.4015],[-4.0525,50.4025],[-4.0489,50.4016],[-4.0487,50.4021],[-4.0466,50.402],[-4.0446,50.4012],[-4.0396,50.4014],[-4.0395,50.4008],[-4.0414,50.3979],[-4.0381,50.3974],[-4.0347,50.3975],[-4.0304,50.3971],[-4.0315,50.3947],[-4.0302,50.3942],[-4.0278,50.394],[-4.0289,50.3922],[-4.023,50.3919],[-4.0218,50.3919],[-4.0208,50.3885],[-4.0201,50.3875],[-4.0258,50.383],[-4.0245,50.381],[-4.026,50.3801],[-4.0269,50.3791],[-4.0286,50.3784],[-4.0313,50.3778],[-4.0366,50.3771],[-4.0412,50.3772],[-4.0468,50.3777],[-4.0502,50.3775],[-4.0506,50.3747],[-4.0545,50.3695],[-4.0551,50.3683],[-4.0507,50.3643],[-4.0497,50.3631],[-4.0509,50.3623],[-4.0499,50.3615],[-4.0515,50.3604],[-4.0501,50.3581],[-4.0537,50.3574],[-4.0566,50.3582],[-4.0581,50.3561],[-4.0597,50.3567],[-4.0609,50.3559],[-4.0619,50.3567],[-4.0641,50.3561],[-4.0653,50.3554],[-4.0717,50.3535],[-4.0723,50.3527],[-4.0746,50.352],[-4.0794,50.3502],[-4.0817,50.3462],[-4.0832,50.3448],[-4.0858,50.3434],[-4.0886,50.343],[-4.0896,50.3413],[-4.0918,50.3427],[-4.0978,50.3441],[-4.0999,50.3443],[-4.1019,50.3451],[-4.1047,50.3457],[-4.1076,50.3455],[-4.1128,50.3445],[-4.1146,50.3444],[-4.1163,50.3456],[-4.1193,50.3452],[-4.1207,50.3456],[-4.123,50.3467]]],[[[-4.1547,50.3561],[-4.1514,50.3553],[-4.1522,50.3544],[-4.1539,50.3548],[-4.1547,50.3561]]]]}</v>
      </c>
      <c r="B55" s="67" t="str">
        <f ca="1">OFFSET(Polygon!B$1,MATCH($D55,Polygon!$C:$C,0)-1,0)</f>
        <v>E06000026</v>
      </c>
      <c r="C55" t="s">
        <v>148</v>
      </c>
      <c r="D55" t="s">
        <v>84</v>
      </c>
      <c r="E55" s="27">
        <v>263100</v>
      </c>
      <c r="F55" s="23">
        <v>0</v>
      </c>
      <c r="G55" s="23">
        <v>0</v>
      </c>
      <c r="H55" s="23">
        <v>0</v>
      </c>
      <c r="I55" s="23">
        <v>0</v>
      </c>
      <c r="J55" s="23">
        <v>1</v>
      </c>
      <c r="K55" s="23">
        <v>1</v>
      </c>
      <c r="L55" s="23">
        <v>2</v>
      </c>
      <c r="M55" s="23">
        <v>2</v>
      </c>
      <c r="N55" s="23">
        <v>2</v>
      </c>
      <c r="O55" s="23">
        <v>5</v>
      </c>
      <c r="P55" s="23">
        <v>7</v>
      </c>
      <c r="Q55" s="23">
        <v>7</v>
      </c>
      <c r="R55" s="23">
        <v>11</v>
      </c>
      <c r="S55" s="23">
        <v>11</v>
      </c>
      <c r="T55" s="23">
        <v>11</v>
      </c>
      <c r="U55" s="23">
        <v>16</v>
      </c>
      <c r="V55" s="23">
        <v>21</v>
      </c>
      <c r="W55" s="23">
        <v>26</v>
      </c>
      <c r="X55" s="23">
        <v>32</v>
      </c>
      <c r="Y55" s="23">
        <v>39</v>
      </c>
      <c r="Z55" s="23">
        <v>42</v>
      </c>
      <c r="AA55" s="23">
        <v>44</v>
      </c>
      <c r="AB55" s="23">
        <v>50</v>
      </c>
      <c r="AC55" s="23">
        <v>56</v>
      </c>
      <c r="AD55" s="23">
        <v>60</v>
      </c>
      <c r="AE55" s="23">
        <v>71</v>
      </c>
      <c r="AF55" s="23">
        <v>71</v>
      </c>
      <c r="AG55" s="23">
        <v>97</v>
      </c>
      <c r="AH55" s="23">
        <v>102</v>
      </c>
      <c r="AI55" s="23">
        <v>102</v>
      </c>
      <c r="AJ55" s="23">
        <v>110</v>
      </c>
      <c r="AK55" s="23">
        <v>112</v>
      </c>
      <c r="AL55" s="23">
        <v>119</v>
      </c>
      <c r="AM55" s="23">
        <v>132</v>
      </c>
      <c r="AN55" s="23">
        <v>142</v>
      </c>
      <c r="AO55" s="23">
        <v>142</v>
      </c>
      <c r="AP55" s="23">
        <v>150</v>
      </c>
      <c r="AQ55" s="23">
        <v>163</v>
      </c>
      <c r="AR55" s="23">
        <v>176</v>
      </c>
      <c r="AS55" s="23">
        <v>189</v>
      </c>
      <c r="AT55" s="23">
        <v>190</v>
      </c>
      <c r="AU55" s="23">
        <v>199</v>
      </c>
      <c r="AV55" s="23">
        <v>200</v>
      </c>
      <c r="AW55" s="23">
        <v>215</v>
      </c>
      <c r="AX55" s="23">
        <v>227</v>
      </c>
      <c r="AY55" s="23">
        <v>246</v>
      </c>
      <c r="AZ55" s="23">
        <v>256</v>
      </c>
      <c r="BA55" s="23">
        <v>266</v>
      </c>
      <c r="BB55" s="23">
        <v>268</v>
      </c>
      <c r="BC55" s="23">
        <v>272</v>
      </c>
      <c r="BD55" s="23">
        <v>273</v>
      </c>
      <c r="BE55" s="23">
        <v>273</v>
      </c>
      <c r="BF55" s="23">
        <v>278</v>
      </c>
      <c r="BG55" s="23">
        <v>287</v>
      </c>
      <c r="BH55" s="23">
        <v>293</v>
      </c>
      <c r="BI55" s="23">
        <v>297</v>
      </c>
      <c r="BJ55" s="23">
        <v>300</v>
      </c>
      <c r="BK55" s="23">
        <v>305</v>
      </c>
      <c r="BL55" s="23">
        <v>309</v>
      </c>
      <c r="BM55" s="23">
        <v>317</v>
      </c>
      <c r="BN55" s="23">
        <v>329</v>
      </c>
      <c r="BO55" s="23">
        <v>334</v>
      </c>
      <c r="BP55" s="23">
        <v>334</v>
      </c>
      <c r="BQ55" s="23">
        <v>335</v>
      </c>
      <c r="BR55" s="23">
        <v>337</v>
      </c>
      <c r="BS55" s="23">
        <v>339</v>
      </c>
      <c r="BT55" s="23">
        <v>341</v>
      </c>
      <c r="BU55" s="23">
        <v>341</v>
      </c>
      <c r="BV55" s="23">
        <v>343</v>
      </c>
      <c r="BW55" s="23">
        <v>347</v>
      </c>
      <c r="BX55" s="23">
        <v>347</v>
      </c>
      <c r="BY55" s="23">
        <v>348</v>
      </c>
      <c r="BZ55" s="23">
        <v>353</v>
      </c>
      <c r="CA55" s="23">
        <v>353</v>
      </c>
      <c r="CB55" s="23">
        <v>354</v>
      </c>
      <c r="CC55" s="23">
        <v>355</v>
      </c>
      <c r="CD55" s="23">
        <v>355</v>
      </c>
      <c r="CE55" s="23">
        <v>356</v>
      </c>
      <c r="CF55" s="23">
        <v>356</v>
      </c>
      <c r="CG55" s="23">
        <v>358</v>
      </c>
      <c r="CH55" s="23">
        <v>358</v>
      </c>
      <c r="CI55" s="23">
        <v>358</v>
      </c>
      <c r="CJ55" s="23">
        <v>358</v>
      </c>
      <c r="CK55" s="23">
        <v>358</v>
      </c>
      <c r="CL55" s="23">
        <v>358</v>
      </c>
      <c r="CM55" s="23">
        <v>358</v>
      </c>
      <c r="CN55" s="23">
        <v>359</v>
      </c>
      <c r="CO55" s="23">
        <v>360</v>
      </c>
      <c r="CP55" s="23">
        <v>362</v>
      </c>
      <c r="CQ55" s="23">
        <v>362</v>
      </c>
      <c r="CR55" s="23">
        <v>362</v>
      </c>
      <c r="CS55" s="23">
        <v>362</v>
      </c>
      <c r="CT55" s="23">
        <v>365</v>
      </c>
      <c r="CU55" s="23">
        <v>365</v>
      </c>
      <c r="CV55" s="23">
        <v>365</v>
      </c>
      <c r="CW55" s="23">
        <v>367</v>
      </c>
      <c r="CX55" s="23">
        <v>367</v>
      </c>
      <c r="CY55" s="23">
        <v>367</v>
      </c>
      <c r="CZ55" s="23">
        <v>367</v>
      </c>
      <c r="DA55" s="23">
        <v>368</v>
      </c>
      <c r="DB55" s="23">
        <v>368</v>
      </c>
      <c r="DC55" s="23">
        <v>368</v>
      </c>
      <c r="DD55" s="23">
        <v>368</v>
      </c>
      <c r="DE55" s="23">
        <v>369</v>
      </c>
      <c r="DF55" s="23">
        <v>369</v>
      </c>
      <c r="DG55" s="23">
        <v>370</v>
      </c>
      <c r="DJ55" s="181">
        <f t="shared" ca="1" si="14"/>
        <v>1</v>
      </c>
      <c r="DK55" s="25">
        <f t="shared" ca="1" si="15"/>
        <v>2.7100271002710027E-3</v>
      </c>
      <c r="DL55" s="325">
        <f t="shared" ca="1" si="8"/>
        <v>0.38008361839604715</v>
      </c>
      <c r="DM55" s="329">
        <f t="shared" ca="1" si="16"/>
        <v>3</v>
      </c>
      <c r="DN55" s="25">
        <f t="shared" ca="1" si="17"/>
        <v>8.1743869209809257E-3</v>
      </c>
      <c r="DO55" s="325">
        <f t="shared" ca="1" si="9"/>
        <v>1.1402508551881414</v>
      </c>
      <c r="DP55" s="332">
        <f t="shared" ca="1" si="18"/>
        <v>140.63093880653744</v>
      </c>
      <c r="DR55">
        <f t="shared" si="20"/>
        <v>370</v>
      </c>
      <c r="DS55" s="419">
        <f t="shared" si="21"/>
        <v>140.6</v>
      </c>
      <c r="DT55" s="131">
        <f t="shared" ca="1" si="10"/>
        <v>0</v>
      </c>
      <c r="DV55" s="164" t="s">
        <v>48</v>
      </c>
      <c r="DW55">
        <v>724</v>
      </c>
      <c r="DX55" s="385">
        <v>280.8</v>
      </c>
      <c r="DY55" s="67">
        <f t="shared" si="19"/>
        <v>33</v>
      </c>
      <c r="EA55">
        <f>SUMIF('L4-LTLA'!$D:$D,$D55,'L4-LTLA'!$G:$G)</f>
        <v>263100</v>
      </c>
      <c r="EB55" s="27">
        <v>263100</v>
      </c>
      <c r="EC55" s="4">
        <f t="shared" si="11"/>
        <v>0</v>
      </c>
    </row>
    <row r="56" spans="1:133" x14ac:dyDescent="0.25">
      <c r="A56" s="67" t="str">
        <f ca="1">OFFSET(Polygon!A$1,MATCH($D56,Polygon!$C:$C,0)-1,0)</f>
        <v>{"type":"Polygon","coordinates":[[[-3.5092,50.5166],[-3.5086,50.5151],[-3.5102,50.5143],[-3.5095,50.5128],[-3.5111,50.5117],[-3.5117,50.51],[-3.511,50.5079],[-3.5118,50.507],[-3.5132,50.5065],[-3.5127,50.5041],[-3.5131,50.5034],[-3.5124,50.501],[-3.5128,50.4987],[-3.5142,50.4976],[-3.5131,50.4969],[-3.5151,50.4963],[-3.5134,50.4948],[-3.5139,50.4932],[-3.5135,50.4924],[-3.5139,50.4915],[-3.5146,50.4886],[-3.5144,50.4874],[-3.5134,50.4874],[-3.513,50.4856],[-3.5146,50.4853],[-3.5148,50.4817],[-3.5125,50.4802],[-3.5095,50.4792],[-3.5059,50.4791],[-3.5033,50.4776],[-3.5017,50.4775],[-3.4989,50.4763],[-3.4988,50.4754],[-3.5009,50.4749],[-3.5021,50.4733],[-3.5012,50.4721],[-3.4995,50.4712],[-3.497,50.4713],[-3.4948,50.4702],[-3.4925,50.4702],[-3.4904,50.4692],[-3.4904,50.4674],[-3.4911,50.4663],[-3.49,50.4646],[-3.489,50.4638],[-3.4868,50.4632],[-3.4825,50.4635],[-3.4818,50.4641],[-3.4806,50.4635],[-3.483,50.4615],[-3.484,50.46],[-3.4858,50.4609],[-3.4879,50.4606],[-3.4887,50.4595],[-3.491,50.4582],[-3.4948,50.4593],[-3.4962,50.4591],[-3.4995,50.4592],[-3.5005,50.4599],[-3.5041,50.4596],[-3.5058,50.4587],[-3.5088,50.4575],[-3.5102,50.4565],[-3.5102,50.4554],[-3.5122,50.4553],[-3.5134,50.4544],[-3.5154,50.4539],[-3.5172,50.4546],[-3.5188,50.4544],[-3.5201,50.455],[-3.5218,50.4567],[-3.5234,50.4576],[-3.5253,50.4577],[-3.5255,50.4588],[-3.5241,50.4603],[-3.5252,50.4613],[-3.5261,50.4602],[-3.5309,50.4614],[-3.5331,50.463],[-3.5355,50.4627],[-3.5393,50.4611],[-3.5407,50.4601],[-3.5411,50.458],[-3.5422,50.4579],[-3.5438,50.4571],[-3.5452,50.4557],[-3.545,50.4541],[-3.544,50.4535],[-3.5451,50.4525],[-3.5467,50.452],[-3.549,50.4523],[-3.5503,50.4522],[-3.5519,50.4511],[-3.5535,50.4487],[-3.5534,50.4481],[-3.5554,50.4457],[-3.5573,50.4419],[-3.5591,50.4355],[-3.559,50.433],[-3.5577,50.4326],[-3.5573,50.4316],[-3.5534,50.4313],[-3.5539,50.4306],[-3.5532,50.4292],[-3.5543,50.4283],[-3.5577,50.4282],[-3.559,50.4279],[-3.5595,50.4265],[-3.5594,50.4213],[-3.5588,50.4202],[-3.5557,50.4186],[-3.5559,50.4176],[-3.5568,50.4169],[-3.5563,50.4147],[-3.5545,50.4147],[-3.5548,50.4131],[-3.5544,50.412],[-3.5553,50.4109],[-3.5561,50.4082],[-3.5549,50.4065],[-3.5538,50.4058],[-3.5522,50.4055],[-3.5512,50.4064],[-3.5487,50.4065],[-3.5475,50.4055],[-3.546,50.4038],[-3.5462,50.403],[-3.5448,50.4021],[-3.5433,50.4023],[-3.5405,50.4034],[-3.5374,50.4039],[-3.5366,50.4046],[-3.535,50.4043],[-3.5332,50.4048],[-3.5283,50.4048],[-3.5258,50.4038],[-3.5241,50.4037],[-3.5241,50.4028],[-3.5214,50.4021],[-3.5205,50.403],[-3.5195,50.4032],[-3.5165,50.4013],[-3.5131,50.3985],[-3.5123,50.3982],[-3.5131,50.3965],[-3.5114,50.3962],[-3.5106,50.3972],[-3.5086,50.3977],[-3.508,50.3983],[-3.5053,50.3995],[-3.5051,50.4],[-3.5066,50.4013],[-3.5093,50.4032],[-3.5131,50.4055],[-3.5129,50.4057],[-3.5085,50.403],[-3.5066,50.4016],[-3.505,50.4002],[-3.5039,50.3999],[-3.5007,50.4005],[-3.4986,50.4015],[-3.4961,50.4011],[-3.4927,50.4013],[-3.4886,50.4004],[-3.4868,50.4009],[-3.4837,50.4005],[-3.4824,50.4],[-3.4826,50.3988],[-3.4848,50.398],[-3.4879,50.398],[-3.4892,50.3968],[-3.4889,50.3943],[-3.4901,50.3942],[-3.4925,50.3932],[-3.4923,50.3925],[-3.4933,50.3917],[-3.4954,50.3918],[-3.4996,50.3897],[-3.5021,50.3895],[-3.5033,50.3888],[-3.5038,50.3868],[-3.5031,50.3846],[-3.502,50.3841],[-3.4982,50.3841],[-3.4974,50.3823],[-3.496,50.3815],[-3.4988,50.3806],[-3.5018,50.3804],[-3.5052,50.3798],[-3.5063,50.3798],[-3.5076,50.3792],[-3.5094,50.3795],[-3.5148,50.3788],[-3.5155,50.3793],[-3.5243,50.3777],[-3.5261,50.3777],[-3.5293,50.3783],[-3.5339,50.3773],[-3.5354,50.3761],[-3.5394,50.3753],[-3.5413,50.3753],[-3.5417,50.3745],[-3.5437,50.374],[-3.5442,50.3735],[-3.5485,50.3761],[-3.5548,50.3779],[-3.5562,50.3787],[-3.558,50.3806],[-3.5596,50.383],[-3.56,50.3849],[-3.5612,50.386],[-3.5622,50.3877],[-3.563,50.3901],[-3.5646,50.3922],[-3.5658,50.3916],[-3.5695,50.3922],[-3.5695,50.3939],[-3.5729,50.3951],[-3.5738,50.3967],[-3.5755,50.3972],[-3.5753,50.3991],[-3.5759,50.4008],[-3.5743,50.4019],[-3.5764,50.4037],[-3.5788,50.4045],[-3.5775,50.4078],[-3.5786,50.4089],[-3.5801,50.4094],[-3.5798,50.4102],[-3.582,50.4112],[-3.5825,50.4102],[-3.5853,50.4106],[-3.5878,50.4105],[-3.5893,50.4093],[-3.5916,50.4087],[-3.5938,50.41],[-3.5964,50.4099],[-3.5974,50.4101],[-3.599,50.4093],[-3.6003,50.4102],[-3.6035,50.4113],[-3.6045,50.4122],[-3.6071,50.4127],[-3.6072,50.4133],[-3.6097,50.4139],[-3.6116,50.4138],[-3.6131,50.4145],[-3.6139,50.4155],[-3.6138,50.4172],[-3.6144,50.4191],[-3.614,50.4228],[-3.6167,50.4231],[-3.6183,50.4227],[-3.6198,50.423],[-3.6238,50.4227],[-3.6237,50.4243],[-3.6241,50.425],[-3.6263,50.4257],[-3.628,50.426],[-3.6281,50.4285],[-3.628,50.4336],[-3.6284,50.4344],[-3.6271,50.4348],[-3.6252,50.4371],[-3.6253,50.4389],[-3.6246,50.4403],[-3.6251,50.4413],[-3.6233,50.4414],[-3.6189,50.4426],[-3.6156,50.4444],[-3.6149,50.4457],[-3.6128,50.447],[-3.6109,50.447],[-3.608,50.4467],[-3.606,50.4473],[-3.6029,50.448],[-3.6006,50.4478],[-3.5972,50.4489],[-3.5943,50.4485],[-3.5919,50.4491],[-3.5922,50.4502],[-3.5906,50.4503],[-3.5887,50.4511],[-3.5884,50.452],[-3.5869,50.4522],[-3.587,50.4542],[-3.588,50.4554],[-3.5869,50.4562],[-3.587,50.4571],[-3.5883,50.4572],[-3.5889,50.4598],[-3.5915,50.4597],[-3.591,50.4615],[-3.5899,50.4628],[-3.5869,50.4646],[-3.5848,50.4666],[-3.5828,50.469],[-3.5826,50.4719],[-3.5836,50.4734],[-3.5841,50.4758],[-3.5836,50.4768],[-3.5843,50.4776],[-3.5845,50.4793],[-3.5808,50.4803],[-3.5801,50.4815],[-3.5767,50.4831],[-3.5757,50.4845],[-3.5749,50.4869],[-3.5741,50.4877],[-3.5713,50.4881],[-3.5703,50.4895],[-3.5702,50.4905],[-3.5681,50.4898],[-3.5673,50.489],[-3.5672,50.4879],[-3.5648,50.487],[-3.5624,50.4885],[-3.5621,50.4916],[-3.5625,50.4934],[-3.56,50.4949],[-3.5578,50.495],[-3.5564,50.4948],[-3.5537,50.4951],[-3.5516,50.4949],[-3.5441,50.4972],[-3.5433,50.499],[-3.5422,50.4989],[-3.5415,50.5004],[-3.539,50.5023],[-3.5392,50.5035],[-3.5366,50.506],[-3.5332,50.5046],[-3.5328,50.5053],[-3.5299,50.5046],[-3.529,50.5068],[-3.5269,50.508],[-3.5249,50.5087],[-3.5231,50.5098],[-3.52,50.5111],[-3.5209,50.5177],[-3.5172,50.5174],[-3.5165,50.5185],[-3.5139,50.5166],[-3.5092,50.5166]]]}</v>
      </c>
      <c r="B56" s="67" t="str">
        <f ca="1">OFFSET(Polygon!B$1,MATCH($D56,Polygon!$C:$C,0)-1,0)</f>
        <v>E06000027</v>
      </c>
      <c r="C56" t="s">
        <v>148</v>
      </c>
      <c r="D56" t="s">
        <v>110</v>
      </c>
      <c r="E56" s="27">
        <v>135780</v>
      </c>
      <c r="F56" s="23">
        <v>7</v>
      </c>
      <c r="G56" s="23">
        <v>7</v>
      </c>
      <c r="H56" s="23">
        <v>7</v>
      </c>
      <c r="I56" s="23">
        <v>7</v>
      </c>
      <c r="J56" s="23">
        <v>7</v>
      </c>
      <c r="K56" s="23">
        <v>7</v>
      </c>
      <c r="L56" s="23">
        <v>7</v>
      </c>
      <c r="M56" s="23">
        <v>7</v>
      </c>
      <c r="N56" s="23">
        <v>6</v>
      </c>
      <c r="O56" s="23">
        <v>6</v>
      </c>
      <c r="P56" s="23">
        <v>8</v>
      </c>
      <c r="Q56" s="23">
        <v>10</v>
      </c>
      <c r="R56" s="23">
        <v>10</v>
      </c>
      <c r="S56" s="23">
        <v>16</v>
      </c>
      <c r="T56" s="23">
        <v>17</v>
      </c>
      <c r="U56" s="23">
        <v>17</v>
      </c>
      <c r="V56" s="23">
        <v>18</v>
      </c>
      <c r="W56" s="23">
        <v>21</v>
      </c>
      <c r="X56" s="23">
        <v>23</v>
      </c>
      <c r="Y56" s="23">
        <v>25</v>
      </c>
      <c r="Z56" s="23">
        <v>30</v>
      </c>
      <c r="AA56" s="23">
        <v>35</v>
      </c>
      <c r="AB56" s="23">
        <v>36</v>
      </c>
      <c r="AC56" s="23">
        <v>42</v>
      </c>
      <c r="AD56" s="23">
        <v>49</v>
      </c>
      <c r="AE56" s="23">
        <v>51</v>
      </c>
      <c r="AF56" s="23">
        <v>53</v>
      </c>
      <c r="AG56" s="23">
        <v>54</v>
      </c>
      <c r="AH56" s="23">
        <v>57</v>
      </c>
      <c r="AI56" s="23">
        <v>57</v>
      </c>
      <c r="AJ56" s="23">
        <v>64</v>
      </c>
      <c r="AK56" s="23">
        <v>66</v>
      </c>
      <c r="AL56" s="23">
        <v>74</v>
      </c>
      <c r="AM56" s="23">
        <v>87</v>
      </c>
      <c r="AN56" s="23">
        <v>96</v>
      </c>
      <c r="AO56" s="23">
        <v>98</v>
      </c>
      <c r="AP56" s="23">
        <v>101</v>
      </c>
      <c r="AQ56" s="23">
        <v>103</v>
      </c>
      <c r="AR56" s="23">
        <v>107</v>
      </c>
      <c r="AS56" s="23">
        <v>110</v>
      </c>
      <c r="AT56" s="23">
        <v>110</v>
      </c>
      <c r="AU56" s="23">
        <v>123</v>
      </c>
      <c r="AV56" s="23">
        <v>129</v>
      </c>
      <c r="AW56" s="23">
        <v>147</v>
      </c>
      <c r="AX56" s="23">
        <v>161</v>
      </c>
      <c r="AY56" s="23">
        <v>169</v>
      </c>
      <c r="AZ56" s="23">
        <v>177</v>
      </c>
      <c r="BA56" s="23">
        <v>182</v>
      </c>
      <c r="BB56" s="23">
        <v>182</v>
      </c>
      <c r="BC56" s="23">
        <v>199</v>
      </c>
      <c r="BD56" s="23">
        <v>199</v>
      </c>
      <c r="BE56" s="23">
        <v>200</v>
      </c>
      <c r="BF56" s="23">
        <v>202</v>
      </c>
      <c r="BG56" s="23">
        <v>202</v>
      </c>
      <c r="BH56" s="23">
        <v>203</v>
      </c>
      <c r="BI56" s="23">
        <v>206</v>
      </c>
      <c r="BJ56" s="23">
        <v>208</v>
      </c>
      <c r="BK56" s="23">
        <v>209</v>
      </c>
      <c r="BL56" s="23">
        <v>209</v>
      </c>
      <c r="BM56" s="23">
        <v>209</v>
      </c>
      <c r="BN56" s="23">
        <v>209</v>
      </c>
      <c r="BO56" s="23">
        <v>210</v>
      </c>
      <c r="BP56" s="23">
        <v>210</v>
      </c>
      <c r="BQ56" s="23">
        <v>210</v>
      </c>
      <c r="BR56" s="23">
        <v>210</v>
      </c>
      <c r="BS56" s="23">
        <v>211</v>
      </c>
      <c r="BT56" s="23">
        <v>217</v>
      </c>
      <c r="BU56" s="23">
        <v>221</v>
      </c>
      <c r="BV56" s="23">
        <v>221</v>
      </c>
      <c r="BW56" s="23">
        <v>221</v>
      </c>
      <c r="BX56" s="23">
        <v>221</v>
      </c>
      <c r="BY56" s="23">
        <v>221</v>
      </c>
      <c r="BZ56" s="23">
        <v>221</v>
      </c>
      <c r="CA56" s="23">
        <v>221</v>
      </c>
      <c r="CB56" s="23">
        <v>221</v>
      </c>
      <c r="CC56" s="23">
        <v>221</v>
      </c>
      <c r="CD56" s="23">
        <v>221</v>
      </c>
      <c r="CE56" s="23">
        <v>221</v>
      </c>
      <c r="CF56" s="23">
        <v>221</v>
      </c>
      <c r="CG56" s="23">
        <v>221</v>
      </c>
      <c r="CH56" s="23">
        <v>221</v>
      </c>
      <c r="CI56" s="23">
        <v>221</v>
      </c>
      <c r="CJ56" s="23">
        <v>221</v>
      </c>
      <c r="CK56" s="23">
        <v>221</v>
      </c>
      <c r="CL56" s="23">
        <v>221</v>
      </c>
      <c r="CM56" s="23">
        <v>221</v>
      </c>
      <c r="CN56" s="23">
        <v>221</v>
      </c>
      <c r="CO56" s="23">
        <v>221</v>
      </c>
      <c r="CP56" s="23">
        <v>222</v>
      </c>
      <c r="CQ56" s="23">
        <v>222</v>
      </c>
      <c r="CR56" s="23">
        <v>222</v>
      </c>
      <c r="CS56" s="23">
        <v>222</v>
      </c>
      <c r="CT56" s="23">
        <v>222</v>
      </c>
      <c r="CU56" s="23">
        <v>222</v>
      </c>
      <c r="CV56" s="23">
        <v>222</v>
      </c>
      <c r="CW56" s="23">
        <v>223</v>
      </c>
      <c r="CX56" s="23">
        <v>223</v>
      </c>
      <c r="CY56" s="23">
        <v>223</v>
      </c>
      <c r="CZ56" s="23">
        <v>223</v>
      </c>
      <c r="DA56" s="23">
        <v>224</v>
      </c>
      <c r="DB56" s="23">
        <v>224</v>
      </c>
      <c r="DC56" s="23">
        <v>224</v>
      </c>
      <c r="DD56" s="23">
        <v>224</v>
      </c>
      <c r="DE56" s="23">
        <v>224</v>
      </c>
      <c r="DF56" s="23">
        <v>224</v>
      </c>
      <c r="DG56" s="23">
        <v>224</v>
      </c>
      <c r="DJ56" s="181">
        <f t="shared" ca="1" si="14"/>
        <v>0</v>
      </c>
      <c r="DK56" s="25">
        <f t="shared" ca="1" si="15"/>
        <v>0</v>
      </c>
      <c r="DL56" s="325">
        <f t="shared" ca="1" si="8"/>
        <v>0</v>
      </c>
      <c r="DM56" s="329">
        <f t="shared" ca="1" si="16"/>
        <v>1</v>
      </c>
      <c r="DN56" s="25">
        <f t="shared" ca="1" si="17"/>
        <v>4.4843049327354259E-3</v>
      </c>
      <c r="DO56" s="325">
        <f t="shared" ca="1" si="9"/>
        <v>0.73648549123582263</v>
      </c>
      <c r="DP56" s="332">
        <f t="shared" ca="1" si="18"/>
        <v>164.97275003682427</v>
      </c>
      <c r="DR56">
        <f t="shared" si="20"/>
        <v>224</v>
      </c>
      <c r="DS56" s="419">
        <f t="shared" si="21"/>
        <v>165</v>
      </c>
      <c r="DT56" s="131">
        <f t="shared" ca="1" si="10"/>
        <v>0</v>
      </c>
      <c r="DV56" s="164" t="s">
        <v>49</v>
      </c>
      <c r="DW56">
        <v>463</v>
      </c>
      <c r="DX56" s="385">
        <v>241</v>
      </c>
      <c r="DY56" s="67">
        <f t="shared" si="19"/>
        <v>99</v>
      </c>
      <c r="EA56">
        <f>SUMIF('L4-LTLA'!$D:$D,$D56,'L4-LTLA'!$G:$G)</f>
        <v>135780</v>
      </c>
      <c r="EB56" s="27">
        <v>135780</v>
      </c>
      <c r="EC56" s="4">
        <f t="shared" si="11"/>
        <v>0</v>
      </c>
    </row>
    <row r="57" spans="1:133" x14ac:dyDescent="0.25">
      <c r="A57" s="67" t="str">
        <f ca="1">OFFSET(Polygon!A$1,MATCH($D57,Polygon!$C:$C,0)-1,0)</f>
        <v>{"type":"MultiPolygon","coordinates":[[[[-2.9932,51.301],[-2.992,51.2999],[-2.9892,51.2988],[-2.9871,51.2983],[-2.9832,51.2983],[-2.9811,51.2976],[-2.9768,51.2973],[-2.9744,51.2959],[-2.9721,51.2958],[-2.9697,51.2962],[-2.9644,51.2979],[-2.9623,51.2999],[-2.963,51.3021],[-2.9629,51.3044],[-2.9619,51.3048],[-2.9572,51.3045],[-2.9537,51.3045],[-2.9511,51.3028],[-2.9481,51.3026],[-2.939,51.3026],[-2.9377,51.303],[-2.9362,51.303],[-2.9338,51.3019],[-2.9318,51.2992],[-2.9283,51.298],[-2.9265,51.2981],[-2.9253,51.2986],[-2.9235,51.2982],[-2.9211,51.2966],[-2.9192,51.2957],[-2.9175,51.2945],[-2.9145,51.2942],[-2.9132,51.2937],[-2.8978,51.2908],[-2.8971,51.2906],[-2.8935,51.2951],[-2.8909,51.2996],[-2.8881,51.3049],[-2.8869,51.305],[-2.8849,51.3067],[-2.8822,51.3047],[-2.8814,51.3035],[-2.8803,51.3039],[-2.8792,51.3031],[-2.8771,51.3001],[-2.8679,51.3022],[-2.8644,51.3001],[-2.8565,51.3001],[-2.8532,51.2995],[-2.8417,51.3002],[-2.8296,51.3009],[-2.8191,51.3009],[-2.8159,51.3012],[-2.8102,51.3014],[-2.81,51.3056],[-2.8108,51.3073],[-2.8122,51.3091],[-2.8121,51.3107],[-2.8106,51.3112],[-2.8071,51.312],[-2.8076,51.3127],[-2.8078,51.3149],[-2.8101,51.3156],[-2.8105,51.3172],[-2.8119,51.3173],[-2.813,51.3184],[-2.8149,51.3188],[-2.8179,51.3191],[-2.8185,51.3228],[-2.8189,51.3241],[-2.8187,51.3264],[-2.8155,51.3268],[-2.8149,51.3271],[-2.8121,51.3272],[-2.8108,51.3267],[-2.8069,51.3261],[-2.8018,51.3265],[-2.7998,51.3262],[-2.7989,51.3269],[-2.7976,51.3268],[-2.797,51.3257],[-2.7956,51.325],[-2.7945,51.3252],[-2.7912,51.3251],[-2.7893,51.3247],[-2.7865,51.3248],[-2.7854,51.3242],[-2.7829,51.3241],[-2.7787,51.3236],[-2.7733,51.3234],[-2.7708,51.3237],[-2.7683,51.3237],[-2.7652,51.3224],[-2.7645,51.3227],[-2.7615,51.3221],[-2.7548,51.3246],[-2.7547,51.3234],[-2.7553,51.3214],[-2.7539,51.3198],[-2.7515,51.3199],[-2.749,51.3191],[-2.7478,51.3198],[-2.7454,51.3193],[-2.7395,51.3198],[-2.736,51.3196],[-2.7351,51.3187],[-2.733,51.3184],[-2.7326,51.3188],[-2.7302,51.3182],[-2.7281,51.3172],[-2.7254,51.3184],[-2.7219,51.3193],[-2.7212,51.3197],[-2.7209,51.3215],[-2.7168,51.3168],[-2.7086,51.3172],[-2.7031,51.3171],[-2.6995,51.3169],[-2.6969,51.3161],[-2.6971,51.3173],[-2.6949,51.3181],[-2.6911,51.3175],[-2.6897,51.317],[-2.6854,51.316],[-2.6859,51.3151],[-2.6819,51.314],[-2.6765,51.3116],[-2.6764,51.311],[-2.6745,51.3105],[-2.673,51.3118],[-2.6718,51.3117],[-2.6666,51.3092],[-2.667,51.3079],[-2.6647,51.3075],[-2.6625,51.3066],[-2.6649,51.3054],[-2.6668,51.3024],[-2.6629,51.303],[-2.6602,51.3026],[-2.6537,51.3007],[-2.6522,51.2998],[-2.6507,51.2997],[-2.649,51.2989],[-2.6464,51.2982],[-2.6447,51.297],[-2.6439,51.2971],[-2.641,51.2955],[-2.6387,51.2948],[-2.6403,51.2933],[-2.6396,51.2912],[-2.6372,51.2891],[-2.6383,51.2883],[-2.6357,51.2873],[-2.635,51.2863],[-2.6334,51.2859],[-2.632,51.2846],[-2.631,51.2847],[-2.63,51.2836],[-2.6275,51.2829],[-2.625,51.2825],[-2.6247,51.2854],[-2.621,51.2843],[-2.6185,51.2862],[-2.6159,51.2851],[-2.613,51.2842],[-2.6098,51.2853],[-2.6078,51.2864],[-2.6072,51.2872],[-2.6037,51.2878],[-2.6,51.2892],[-2.5986,51.2906],[-2.5965,51.2908],[-2.5949,51.2924],[-2.5952,51.2926],[-2.5946,51.2951],[-2.5955,51.2962],[-2.5916,51.2965],[-2.5886,51.2953],[-2.5878,51.2943],[-2.5857,51.2933],[-2.5829,51.2933],[-2.5806,51.293],[-2.5745,51.2949],[-2.5712,51.2951],[-2.5691,51.2963],[-2.5678,51.2974],[-2.5662,51.298],[-2.5627,51.2988],[-2.5611,51.3006],[-2.5578,51.3027],[-2.5528,51.3013],[-2.5542,51.2987],[-2.5514,51.2983],[-2.5511,51.2995],[-2.55,51.3005],[-2.5412,51.2984],[-2.5392,51.2962],[-2.5338,51.2953],[-2.5317,51.294],[-2.5285,51.2933],[-2.5251,51.2929],[-2.5232,51.2936],[-2.5133,51.2927],[-2.5124,51.2923],[-2.5094,51.292],[-2.5064,51.2911],[-2.5053,51.2899],[-2.5033,51.29],[-2.5005,51.291],[-2.4993,51.2906],[-2.4982,51.2909],[-2.497,51.2902],[-2.4965,51.2886],[-2.497,51.2863],[-2.4983,51.2864],[-2.5004,51.2846],[-2.4998,51.284],[-2.5,51.2829],[-2.5027,51.2813],[-2.5052,51.2795],[-2.5064,51.279],[-2.5033,51.2781],[-2.4995,51.2767],[-2.4959,51.2759],[-2.4948,51.2767],[-2.4928,51.2761],[-2.4935,51.2755],[-2.4906,51.2744],[-2.4899,51.2748],[-2.4879,51.2741],[-2.4872,51.2751],[-2.485,51.2742],[-2.4827,51.2742],[-2.478,51.2731],[-2.4738,51.278],[-2.472,51.277],[-2.4688,51.2763],[-2.4658,51.2753],[-2.4614,51.2742],[-2.4594,51.2741],[-2.4559,51.2737],[-2.4517,51.2743],[-2.4526,51.2767],[-2.4504,51.2774],[-2.4475,51.2771],[-2.4443,51.2774],[-2.4451,51.2787],[-2.446,51.2808],[-2.4425,51.282],[-2.4426,51.2826],[-2.4392,51.2838],[-2.439,51.2852],[-2.4356,51.2857],[-2.4345,51.2855],[-2.4326,51.286],[-2.4301,51.2846],[-2.43,51.2868],[-2.4277,51.2867],[-2.4224,51.2874],[-2.4211,51.2888],[-2.4213,51.2911],[-2.4174,51.2921],[-2.4178,51.2937],[-2.4203,51.2966],[-2.4184,51.2975],[-2.4175,51.2983],[-2.4146,51.2989],[-2.4115,51.3013],[-2.4103,51.3009],[-2.4079,51.3008],[-2.4061,51.3011],[-2.4043,51.3021],[-2.4009,51.3048],[-2.3998,51.3049],[-2.397,51.3026],[-2.395,51.2994],[-2.3933,51.2971],[-2.3923,51.2964],[-2.3914,51.2951],[-2.3896,51.2946],[-2.3871,51.2947],[-2.3852,51.2954],[-2.3842,51.2962],[-2.3852,51.297],[-2.3838,51.2985],[-2.3816,51.3001],[-2.3801,51.3005],[-2.3779,51.3006],[-2.3743,51.3011],[-2.3699,51.3009],[-2.3647,51.3022],[-2.3612,51.3038],[-2.3573,51.3051],[-2.3543,51.3069],[-2.3539,51.3067],[-2.3505,51.307],[-2.3487,51.3081],[-2.3458,51.3084],[-2.3391,51.3099],[-2.3374,51.3077],[-2.3325,51.3084],[-2.3299,51.3095],[-2.3288,51.3107],[-2.3261,51.3119],[-2.3247,51.313],[-2.3251,51.3134],[-2.3202,51.315],[-2.3197,51.3144],[-2.3164,51.3163],[-2.3123,51.3176],[-2.3107,51.3186],[-2.3095,51.319],[-2.3054,51.3194],[-2.3039,51.3201],[-2.2992,51.3213],[-2.2979,51.3224],[-2.2941,51.3228],[-2.2912,51.3238],[-2.2891,51.3253],[-2.2852,51.3245],[-2.2823,51.3253],[-2.2813,51.324],[-2.2795,51.3247],[-2.2778,51.3245],[-2.2774,51.3255],[-2.2753,51.325],[-2.2731,51.3229],[-2.2752,51.3221],[-2.2727,51.3188],[-2.2751,51.319],[-2.2744,51.3176],[-2.2731,51.3169],[-2.2724,51.3158],[-2.272,51.3142],[-2.2738,51.3128],[-2.2758,51.3124],[-2.2772,51.3104],[-2.2799,51.3104],[-2.2817,51.3109],[-2.2841,51.3104],[-2.2851,51.3094],[-2.2835,51.3077],[-2.2814,51.3073],[-2.2811,51.3066],[-2.2784,51.3055],[-2.2785,51.3049],[-2.2768,51.304],[-2.2785,51.3022],[-2.2788,51.301],[-2.2799,51.3002],[-2.2799,51.2993],[-2.2815,51.2987],[-2.2802,51.2972],[-2.2795,51.2955],[-2.28,51.2922],[-2.2758,51.2935],[-2.273,51.2949],[-2.2699,51.2946],[-2.2683,51.2951],[-2.2671,51.296],[-2.2648,51.2961],[-2.263,51.2952],[-2.2653,51.2929],[-2.2626,51.2917],[-2.261,51.2907],[-2.2574,51.2917],[-2.2556,51.2894],[-2.2535,51.2898],[-2.2508,51.2841],[-2.2506,51.2828],[-2.2499,51.2816],[-2.2484,51.2804],[-2.2473,51.2778],[-2.2474,51.2757],[-2.2451,51.2721],[-2.2447,51.2675],[-2.2451,51.2642],[-2.2444,51.2632],[-2.2479,51.2615],[-2.2496,51.259],[-2.2482,51.2583],[-2.2478,51.2565],[-2.2453,51.2539],[-2.2482,51.251],[-2.253,51.2472],[-2.2524,51.2464],[-2.255,51.2433],[-2.2579,51.2417],[-2.2609,51.239],[-2.262,51.236],[-2.2638,51.2344],[-2.2627,51.2335],[-2.2635,51.2323],[-2.2642,51.2305],[-2.2653,51.2286],[-2.267,51.2263],[-2.268,51.224],[-2.2681,51.2223],[-2.2676,51.2211],[-2.269,51.2204],[-2.2698,51.219],[-2.2694,51.2177],[-2.2668,51.2167],[-2.2666,51.2157],[-2.2682,51.2146],[-2.2694,51.2127],[-2.2713,51.211],[-2.2721,51.2095],[-2.2734,51.2092],[-2.2729,51.2085],[-2.2765,51.2056],[-2.2777,51.2039],[-2.2785,51.202],[-2.2796,51.2021],[-2.2809,51.1979],[-2.2819,51.1975],[-2.2845,51.1974],[-2.2841,51.1956],[-2.285,51.1945],[-2.2848,51.1931],[-2.2884,51.1922],[-2.2891,51.1912],[-2.2881,51.1895],[-2.2881,51.1883],[-2.291,51.1882],[-2.2915,51.1859],[-2.2944,51.1825],[-2.2978,51.18],[-2.2973,51.1783],[-2.2986,51.1752],[-2.3007,51.1745],[-2.3044,51.1724],[-2.3057,51.1707],[-2.3092,51.1692],[-2.3112,51.1672],[-2.3122,51.1638],[-2.3153,51.1609],[-2.3163,51.1606],[-2.317,51.1594],[-2.3195,51.1583],[-2.3216,51.155],[-2.3238,51.1528],[-2.3289,51.1485],[-2.3323,51.145],[-2.3316,51.1435],[-2.3309,51.1409],[-2.3327,51.1377],[-2.3414,51.1353],[-2.3428,51.1346],[-2.3459,51.1334],[-2.3463,51.1305],[-2.344,51.1287],[-2.3432,51.1273],[-2.3438,51.1256],[-2.3445,51.1247],[-2.3465,51.1237],[-2.349,51.1231],[-2.3508,51.1232],[-2.3528,51.1227],[-2.3558,51.1207],[-2.3577,51.1208],[-2.3611,51.1202],[-2.3644,51.1191],[-2.3649,51.1178],[-2.3656,51.115],[-2.3629,51.1158],[-2.3634,51.1133],[-2.3627,51.1126],[-2.3608,51.1088],[-2.3622,51.1069],[-2.3622,51.1054],[-2.3635,51.1043],[-2.363,51.1039],[-2.3625,51.1015],[-2.3612,51.0999],[-2.3553,51.097],[-2.3542,51.0962],[-2.3535,51.0946],[-2.3518,51.0931],[-2.3471,51.0882],[-2.3454,51.0883],[-2.3414,51.0878],[-2.3404,51.0869],[-2.339,51.0865],[-2.3374,51.0868],[-2.3355,51.0866],[-2.332,51.0856],[-2.3295,51.0852],[-2.329,51.0842],[-2.3277,51.0828],[-2.3271,51.0798],[-2.3259,51.0797],[-2.3265,51.079],[-2.33,51.0767],[-2.3329,51.0757],[-2.3366,51.0747],[-2.3391,51.0747],[-2.3426,51.075],[-2.3446,51.0742],[-2.3471,51.0727],[-2.3491,51.0707],[-2.35,51.0686],[-2.3495,51.0669],[-2.3497,51.062],[-2.3493,51.0612],[-2.3464,51.0585],[-2.3445,51.0555],[-2.3423,51.056],[-2.3401,51.0561],[-2.338,51.0545],[-2.3361,51.0536],[-2.3349,51.0524],[-2.3332,51.0514],[-2.3325,51.0495],[-2.3333,51.0467],[-2.3324,51.046],[-2.3315,51.0444],[-2.3304,51.0438],[-2.3296,51.0422],[-2.331,51.0405],[-2.3323,51.0397],[-2.3354,51.0396],[-2.3364,51.0393],[-2.3366,51.0381],[-2.3377,51.037],[-2.3428,51.0352],[-2.3434,51.0334],[-2.3443,51.0325],[-2.3473,51.0318],[-2.3475,51.0313],[-2.3495,51.0304],[-2.3517,51.0287],[-2.3543,51.0275],[-2.3567,51.0269],[-2.3582,51.0261],[-2.3607,51.0252],[-2.3604,51.0235],[-2.3615,51.0231],[-2.3621,51.0217],[-2.3635,51.02],[-2.3673,51.0178],[-2.3693,51.0156],[-2.3693,51.0146],[-2.371,51.0135],[-2.3781,51.0117],[-2.3765,51.0111],[-2.3759,51.0102],[-2.3776,51.0074],[-2.3784,51.0073],[-2.3796,51.0062],[-2.3797,51.0052],[-2.3814,51.0049],[-2.3814,51.0024],[-2.3809,51.0012],[-2.3809,50.9967],[-2.3797,50.9959],[-2.377,50.9918],[-2.377,50.9909],[-2.3737,50.9904],[-2.3721,50.9907],[-2.3707,50.9917],[-2.3686,50.9917],[-2.3674,50.9913],[-2.366,50.9914],[-2.3646,50.9905],[-2.3612,50.9913],[-2.3576,50.9912],[-2.3549,50.9909],[-2.3546,50.9902],[-2.353,50.9902],[-2.352,50.9888],[-2.3503,50.9881],[-2.3486,50.9864],[-2.346,50.9848],[-2.344,50.9848],[-2.3445,50.9836],[-2.3439,50.9823],[-2.3449,50.9804],[-2.3444,50.979],[-2.3459,50.979],[-2.3512,50.9786],[-2.354,50.9778],[-2.3583,50.9774],[-2.362,50.9767],[-2.3661,50.9754],[-2.3762,50.9731],[-2.3814,50.9728],[-2.3835,50.9724],[-2.3887,50.9705],[-2.3927,50.9692],[-2.3964,50.9686],[-2.3981,50.968],[-2.4031,50.9652],[-2.4071,50.9637],[-2.4111,50.9619],[-2.4149,50.9606],[-2.4161,50.9616],[-2.4183,50.9623],[-2.4195,50.9638],[-2.4196,50.9651],[-2.4213,50.9672],[-2.4237,50.969],[-2.425,50.9703],[-2.428,50.9714],[-2.4311,50.9707],[-2.4318,50.9713],[-2.4339,50.9702],[-2.4367,50.9693],[-2.4441,50.9682],[-2.4472,50.9679],[-2.4462,50.9664],[-2.4458,50.9652],[-2.4449,50.964],[-2.4448,50.9631],[-2.4429,50.963],[-2.4423,50.9625],[-2.444,50.9614],[-2.4424,50.9608],[-2.4435,50.9585],[-2.4448,50.9581],[-2.4457,50.9559],[-2.4486,50.9529],[-2.4515,50.9509],[-2.4554,50.9493],[-2.4587,50.9498],[-2.4604,50.9511],[-2.4581,50.953],[-2.4585,50.9541],[-2.4614,50.9563],[-2.4638,50.9554],[-2.4661,50.9584],[-2.4668,50.9598],[-2.4695,50.9594],[-2.473,50.958],[-2.4747,50.958],[-2.4754,50.96],[-2.4764,50.9608],[-2.4746,50.9625],[-2.4764,50.9639],[-2.4802,50.9659],[-2.4818,50.9678],[-2.484,50.9698],[-2.4848,50.9709],[-2.4878,50.9731],[-2.4903,50.9728],[-2.4905,50.9742],[-2.4882,50.9745],[-2.4882,50.9755],[-2.4892,50.9766],[-2.4922,50.9786],[-2.4937,50.9816],[-2.4954,50.984],[-2.4972,50.9874],[-2.5022,50.9937],[-2.5085,50.9947],[-2.5126,50.994],[-2.5159,50.9945],[-2.5189,50.9944],[-2.5201,50.994],[-2.5233,50.9923],[-2.5263,50.9919],[-2.5265,50.9926],[-2.5296,50.9927],[-2.5323,50.9934],[-2.5356,50.994],[-2.5358,50.9971],[-2.5352,50.9994],[-2.5377,50.9995],[-2.542,50.9995],[-2.5451,50.9996],[-2.5474,50.9995],[-2.547,50.9969],[-2.5485,50.996],[-2.5515,50.9964],[-2.5517,50.9937],[-2.5496,50.993],[-2.5447,50.9917],[-2.5454,50.9898],[-2.5454,50.9851],[-2.5476,50.985],[-2.5502,50.9838],[-2.5533,50.9828],[-2.5551,50.9814],[-2.5562,50.9795],[-2.5603,50.9786],[-2.5624,50.9777],[-2.5644,50.98],[-2.5656,50.9817],[-2.5664,50.9824],[-2.5691,50.9854],[-2.5703,50.9858],[-2.5747,50.9867],[-2.5743,50.9851],[-2.5749,50.9833],[-2.5769,50.9823],[-2.5808,50.9814],[-2.5832,50.9789],[-2.5843,50.9789],[-2.5867,50.9778],[-2.5862,50.9769],[-2.5893,50.9769],[-2.5913,50.9786],[-2.5945,50.9807],[-2.5959,50.9813],[-2.5995,50.9788],[-2.6011,50.978],[-2.6034,50.9764],[-2.602,50.9749],[-2.5986,50.9744],[-2.598,50.9733],[-2.5989,50.9728],[-2.5985,50.9717],[-2.5996,50.9707],[-2.5992,50.9702],[-2.5999,50.9674],[-2.5972,50.9656],[-2.5972,50.9647],[-2.596,50.9646],[-2.5949,50.9622],[-2.5954,50.9609],[-2.5969,50.9612],[-2.598,50.9607],[-2.5987,50.9586],[-2.5981,50.9578],[-2.5995,50.9538],[-2.5986,50.9529],[-2.5987,50.9506],[-2.598,50.9502],[-2.5988,50.9479],[-2.6015,50.9475],[-2.6019,50.9467],[-2.6056,50.9454],[-2.6068,50.9459],[-2.6075,50.9452],[-2.6072,50.9443],[-2.6086,50.9437],[-2.6085,50.9425],[-2.6101,50.941],[-2.6121,50.9401],[-2.6138,50.9403],[-2.614,50.9413],[-2.6157,50.9412],[-2.616,50.9402],[-2.6152,50.9387],[-2.6133,50.9375],[-2.6104,50.9367],[-2.6064,50.9348],[-2.6047,50.9327],[-2.604,50.931],[-2.6045,50.9277],[-2.604,50.9267],[-2.6052,50.9266],[-2.6066,50.9258],[-2.6099,50.9251],[-2.6147,50.9233],[-2.6145,50.9211],[-2.616,50.9192],[-2.6153,50.9177],[-2.6156,50.9167],[-2.617,50.9157],[-2.6173,50.9124],[-2.62,50.9115],[-2.6204,50.91],[-2.6216,50.91],[-2.6224,50.9088],[-2.6239,50.9082],[-2.6222,50.9054],[-2.6199,50.9046],[-2.6189,50.9033],[-2.6191,50.9021],[-2.6177,50.9005],[-2.6162,50.8995],[-2.6155,50.8973],[-2.6164,50.8968],[-2.6138,50.8926],[-2.6126,50.8922],[-2.6103,50.8924],[-2.6094,50.8909],[-2.6105,50.8899],[-2.6102,50.8889],[-2.6116,50.8865],[-2.6117,50.8849],[-2.6129,50.885],[-2.6149,50.8834],[-2.6156,50.8819],[-2.6176,50.8811],[-2.6205,50.8813],[-2.6222,50.8808],[-2.6245,50.8794],[-2.6272,50.8799],[-2.6273,50.8828],[-2.628,50.8846],[-2.628,50.8863],[-2.6307,50.8858],[-2.6344,50.8865],[-2.6376,50.887],[-2.6428,50.8872],[-2.6458,50.8881],[-2.6466,50.8862],[-2.6473,50.8855],[-2.647,50.884],[-2.6495,50.8842],[-2.6506,50.8834],[-2.654,50.8847],[-2.6545,50.8851],[-2.6591,50.8868],[-2.6606,50.8871],[-2.6613,50.8864],[-2.6649,50.8848],[-2.6662,50.8836],[-2.6689,50.8825],[-2.6718,50.8806],[-2.6745,50.8792],[-2.679,50.8775],[-2.6805,50.8771],[-2.6846,50.877],[-2.6879,50.8765],[-2.6913,50.8765],[-2.6957,50.876],[-2.6965,50.8755],[-2.6957,50.8747],[-2.6973,50.8734],[-2.6996,50.8728],[-2.7029,50.8733],[-2.7051,50.8715],[-2.7078,50.8698],[-2.7112,50.8701],[-2.7119,50.8709],[-2.7144,50.8712],[-2.7143,50.8683],[-2.7138,50.867],[-2.7144,50.8655],[-2.7146,50.8639],[-2.718,50.864],[-2.7214,50.8649],[-2.7231,50.8662],[-2.7248,50.8655],[-2.7299,50.8647],[-2.7337,50.8649],[-2.7363,50.8644],[-2.7394,50.8646],[-2.7487,50.8639],[-2.7505,50.8638],[-2.7534,50.8641],[-2.7543,50.8647],[-2.7547,50.8659],[-2.7556,50.8668],[-2.7575,50.8669],[-2.7599,50.866],[-2.761,50.8632],[-2.761,50.8613],[-2.7617,50.8608],[-2.7639,50.8606],[-2.7683,50.8606],[-2.7697,50.8603],[-2.7738,50.8607],[-2.7786,50.8605],[-2.7801,50.8603],[-2.7824,50.8596],[-2.7839,50.8571],[-2.7862,50.8545],[-2.7878,50.8537],[-2.7918,50.8529],[-2.7938,50.8535],[-2.7952,50.8547],[-2.7991,50.8555],[-2.8017,50.8568],[-2.8075,50.8586],[-2.8056,50.8614],[-2.8078,50.8629],[-2.8087,50.8632],[-2.8102,50.8626],[-2.8114,50.8634],[-2.8129,50.8621],[-2.8124,50.8612],[-2.8139,50.8591],[-2.8161,50.8569],[-2.8177,50.8556],[-2.8205,50.8539],[-2.822,50.8535],[-2.8233,50.8524],[-2.8245,50.852],[-2.8258,50.8509],[-2.8289,50.8514],[-2.8294,50.8506],[-2.8285,50.8488],[-2.8296,50.8486],[-2.8313,50.8494],[-2.8372,50.8488],[-2.8388,50.8481],[-2.8419,50.8474],[-2.8428,50.8477],[-2.8435,50.8496],[-2.8449,50.8506],[-2.8452,50.8516],[-2.8476,50.8513],[-2.8484,50.8509],[-2.8512,50.8506],[-2.8526,50.8494],[-2.855,50.8496],[-2.8578,50.8504],[-2.8622,50.8489],[-2.8658,50.8486],[-2.8668,50.8493],[-2.869,50.8491],[-2.8705,50.8482],[-2.8717,50.8491],[-2.8739,50.8489],[-2.8762,50.8492],[-2.8786,50.8478],[-2.8793,50.8465],[-2.8809,50.8472],[-2.881,50.848],[-2.8829,50.8483],[-2.8826,50.8493],[-2.8849,50.8497],[-2.8861,50.8506],[-2.889,50.8501],[-2.8903,50.8491],[-2.8925,50.8484],[-2.8925,50.8478],[-2.8949,50.8467],[-2.8973,50.8476],[-2.8991,50.8473],[-2.9006,50.8461],[-2.9016,50.8459],[-2.9031,50.8438],[-2.9067,50.8438],[-2.9104,50.8447],[-2.9124,50.8439],[-2.9131,50.8426],[-2.9162,50.8418],[-2.9201,50.8415],[-2.9217,50.8402],[-2.9254,50.8395],[-2.9273,50.8397],[-2.9282,50.8408],[-2.9299,50.8405],[-2.9303,50.8391],[-2.9328,50.8388],[-2.9325,50.8382],[-2.9345,50.8377],[-2.9343,50.8366],[-2.938,50.8351],[-2.9397,50.8364],[-2.9408,50.8363],[-2.943,50.8348],[-2.9443,50.8332],[-2.9438,50.8327],[-2.9446,50.8314],[-2.9439,50.8301],[-2.9441,50.8292],[-2.9463,50.8282],[-2.9461,50.8263],[-2.948,50.8253],[-2.9474,50.8237],[-2.9493,50.8226],[-2.9515,50.8229],[-2.953,50.8223],[-2.9543,50.8212],[-2.9562,50.8233],[-2.9577,50.8243],[-2.9575,50.8248],[-2.959,50.8261],[-2.9616,50.827],[-2.9629,50.8277],[-2.9626,50.8288],[-2.9617,50.8298],[-2.9633,50.8305],[-2.9656,50.8318],[-2.9661,50.8335],[-2.9698,50.8342],[-2.9691,50.837],[-2.9689,50.8395],[-2.9685,50.8405],[-2.9696,50.842],[-2.971,50.8429],[-2.9723,50.8444],[-2.9725,50.846],[-2.971,50.8476],[-2.9701,50.8495],[-2.968,50.8513],[-2.971,50.8514],[-2.9718,50.8518],[-2.9746,50.8524],[-2.9738,50.8539],[-2.9736,50.8557],[-2.9766,50.8556],[-2.9798,50.8548],[-2.9825,50.8548],[-2.9878,50.8559],[-2.9917,50.8554],[-2.9936,50.8549],[-2.9942,50.8552],[-2.9963,50.8546],[-2.9982,50.8519],[-2.9985,50.851],[-3.0022,50.852],[-3.0039,50.8534],[-3.0059,50.8538],[-3.0075,50.8545],[-3.0082,50.8554],[-3.0106,50.8566],[-3.0124,50.8571],[-3.0128,50.8559],[-3.0141,50.8551],[-3.0184,50.8558],[-3.0211,50.8555],[-3.0301,50.8523],[-3.0348,50.8509],[-3.0368,50.8511],[-3.0362,50.853],[-3.0371,50.8544],[-3.0357,50.8563],[-3.0363,50.8583],[-3.0346,50.8591],[-3.0333,50.8612],[-3.0326,50.8616],[-3.0347,50.8625],[-3.0346,50.8639],[-3.0365,50.8651],[-3.037,50.8667],[-3.0382,50.8682],[-3.0391,50.8687],[-3.042,50.8689],[-3.0436,50.8681],[-3.0453,50.8696],[-3.0463,50.8715],[-3.0516,50.8728],[-3.0541,50.8731],[-3.0538,50.8737],[-3.0548,50.8746],[-3.0545,50.8759],[-3.0535,50.8778],[-3.0536,50.8787],[-3.0524,50.8791],[-3.052,50.8801],[-3.0519,50.8827],[-3.0533,50.8835],[-3.0522,50.8857],[-3.0532,50.8866],[-3.0536,50.8884],[-3.0553,50.8902],[-3.0557,50.8911],[-3.055,50.8946],[-3.0539,50.8956],[-3.0547,50.8966],[-3.0531,50.8976],[-3.0533,50.8986],[-3.0523,50.9],[-3.0523,50.9008],[-3.0514,50.9015],[-3.0502,50.9029],[-3.0499,50.904],[-3.0505,50.9046],[-3.0504,50.906],[-3.051,50.9062],[-3.0529,50.9087],[-3.0563,50.9081],[-3.0572,50.9084],[-3.0601,50.9085],[-3.0641,50.9079],[-3.0661,50.9074],[-3.0698,50.907],[-3.071,50.9065],[-3.0779,50.9055],[-3.0805,50.9054],[-3.087,50.9061],[-3.0896,50.9061],[-3.0946,50.905],[-3.0992,50.9047],[-3.1006,50.9042],[-3.1031,50.9042],[-3.1055,50.9036],[-3.107,50.9028],[-3.1099,50.9024],[-3.112,50.9023],[-3.1162,50.9006],[-3.1169,50.9],[-3.12,50.8986],[-3.1221,50.8981],[-3.1233,50.8994],[-3.1263,50.9017],[-3.1279,50.8998],[-3.1323,50.8963],[-3.135,50.8951],[-3.1378,50.8927],[-3.1396,50.8915],[-3.1401,50.8921],[-3.1418,50.8918],[-3.1477,50.8917],[-3.1528,50.8937],[-3.1539,50.8951],[-3.1544,50.8971],[-3.1541,50.8978],[-3.156,50.9],[-3.1594,50.9008],[-3.1627,50.9009],[-3.1674,50.9008],[-3.1704,50.9004],[-3.1718,50.9027],[-3.1718,50.9043],[-3.1712,50.9067],[-3.1705,50.9076],[-3.1737,50.9079],[-3.1758,50.9077],[-3.1777,50.9082],[-3.1794,50.9083],[-3.1853,50.9098],[-3.1878,50.9103],[-3.1875,50.9115],[-3.1862,50.9131],[-3.1842,50.9145],[-3.1825,50.9169],[-3.18,50.9189],[-3.1792,50.9201],[-3.1793,50.9211],[-3.1802,50.9224],[-3.1795,50.9232],[-3.1774,50.9239],[-3.1764,50.9238],[-3.1725,50.9256],[-3.1734,50.9269],[-3.1729,50.9286],[-3.1735,50.9297],[-3.1725,50.9357],[-3.1713,50.9369],[-3.1702,50.9398],[-3.1653,50.9441],[-3.1639,50.946],[-3.1654,50.9465],[-3.1665,50.9477],[-3.1718,50.9474],[-3.1811,50.9483],[-3.1845,50.9487],[-3.1887,50.9486],[-3.1945,50.9476],[-3.1986,50.9471],[-3.2059,50.9458],[-3.2183,50.9433],[-3.2263,50.944],[-3.2277,50.9438],[-3.2325,50.9442],[-3.2358,50.9435],[-3.2411,50.9429],[-3.2443,50.943],[-3.2488,50.9424],[-3.2548,50.9419],[-3.2564,50.9432],[-3.2623,50.9442],[-3.2643,50.9466],[-3.2674,50.9474],[-3.2687,50.948],[-3.2725,50.949],[-3.2764,50.9508],[-3.2831,50.9533],[-3.2857,50.954],[-3.2901,50.9551],[-3.2925,50.9549],[-3.2938,50.9551],[-3.2952,50.9564],[-3.2983,50.9585],[-3.3001,50.9587],[-3.3015,50.9606],[-3.3004,50.9618],[-3.3018,50.9631],[-3.3055,50.965],[-3.3121,50.9675],[-3.3158,50.9698],[-3.3176,50.9705],[-3.3203,50.9709],[-3.3204,50.9724],[-3.3234,50.9745],[-3.3228,50.9756],[-3.3236,50.9768],[-3.3237,50.978],[-3.3259,50.9791],[-3.3307,50.981],[-3.3313,50.9818],[-3.3336,50.9828],[-3.3353,50.9828],[-3.3382,50.9814],[-3.3394,50.9811],[-3.3435,50.9808],[-3.3482,50.9802],[-3.3507,50.9801],[-3.3515,50.9798],[-3.3556,50.9791],[-3.3604,50.978],[-3.3623,50.9781],[-3.3645,50.9788],[-3.368,50.9789],[-3.3714,50.9779],[-3.3724,50.9773],[-3.3787,50.9775],[-3.3794,50.9809],[-3.3804,50.9824],[-3.3806,50.9847],[-3.3813,50.9868],[-3.383,50.9896],[-3.3827,50.9916],[-3.3834,50.9945],[-3.3817,50.9969],[-3.3819,50.9982],[-3.3814,50.9992],[-3.382,51.0016],[-3.3824,51.0046],[-3.3809,51.0067],[-3.3802,51.007],[-3.3805,51.0081],[-3.3801,51.0116],[-3.3808,51.0133],[-3.3796,51.015],[-3.3789,51.0155],[-3.3792,51.0168],[-3.3805,51.0185],[-3.3836,51.0187],[-3.3861,51.0193],[-3.3899,51.0198],[-3.394,51.0196],[-3.3953,51.0198],[-3.4003,51.0198],[-3.4029,51.0201],[-3.4075,51.0195],[-3.4118,51.0195],[-3.4142,51.0197],[-3.4129,51.0213],[-3.4134,51.022],[-3.4158,51.0236],[-3.4151,51.0272],[-3.4157,51.0278],[-3.4178,51.0287],[-3.4187,51.0296],[-3.4213,51.0308],[-3.4242,51.031],[-3.4254,51.0315],[-3.4269,51.0314],[-3.4293,51.0306],[-3.4311,51.0309],[-3.4368,51.0303],[-3.4404,51.0291],[-3.4423,51.0289],[-3.4459,51.0279],[-3.4464,51.0274],[-3.4464,51.0259],[-3.4505,51.0256],[-3.4542,51.0267],[-3.4583,51.0256],[-3.4602,51.0252],[-3.462,51.0256],[-3.4637,51.0253],[-3.4649,51.0262],[-3.4686,51.0281],[-3.4724,51.0292],[-3.4748,51.0295],[-3.4779,51.0314],[-3.482,51.033],[-3.4833,51.0338],[-3.485,51.0337],[-3.4885,51.0324],[-3.4976,51.0307],[-3.5032,51.0303],[-3.5055,51.0298],[-3.5095,51.0272],[-3.5131,51.0259],[-3.5155,51.0255],[-3.5198,51.0255],[-3.5205,51.0241],[-3.5194,51.0224],[-3.521,51.0208],[-3.5203,51.0189],[-3.5216,51.0181],[-3.5205,51.0167],[-3.5207,51.0159],[-3.5189,51.0148],[-3.523,51.013],[-3.5227,51.0118],[-3.5228,51.0102],[-3.5237,51.0096],[-3.5261,51.0098],[-3.5269,51.0092],[-3.5273,51.0076],[-3.527,51.0063],[-3.5275,51.0055],[-3.5307,51.0048],[-3.535,51.0034],[-3.5344,51.0045],[-3.5373,51.0045],[-3.5415,51.0042],[-3.5481,51.0048],[-3.55,51.0045],[-3.5543,51.0046],[-3.5582,51.0051],[-3.5615,51.0052],[-3.5647,51.0049],[-3.5678,51.0051],[-3.5728,51.0048],[-3.5782,51.0056],[-3.5857,51.0061],[-3.5916,51.0062],[-3.5944,51.0065],[-3.6,51.0069],[-3.6096,51.0079],[-3.6102,51.0087],[-3.6101,51.01],[-3.6117,51.0115],[-3.6141,51.0126],[-3.6146,51.0155],[-3.6121,51.0184],[-3.6109,51.0222],[-3.6112,51.0237],[-3.6099,51.0252],[-3.6079,51.0263],[-3.6062,51.0277],[-3.6033,51.0294],[-3.6025,51.0303],[-3.6024,51.0327],[-3.601,51.0339],[-3.5994,51.0361],[-3.5982,51.0369],[-3.5981,51.0405],[-3.5975,51.0416],[-3.5982,51.0425],[-3.599,51.045],[-3.5992,51.0464],[-3.5999,51.0475],[-3.6003,51.0506],[-3.5998,51.0517],[-3.5975,51.0535],[-3.5966,51.0537],[-3.596,51.0549],[-3.5961,51.0559],[-3.5977,51.0559],[-3.6012,51.0554],[-3.603,51.0558],[-3.6042,51.0574],[-3.6051,51.0576],[-3.6073,51.0573],[-3.61,51.0579],[-3.6112,51.0576],[-3.6124,51.0562],[-3.6147,51.0566],[-3.615,51.0571],[-3.6193,51.0599],[-3.6213,51.0607],[-3.6243,51.0612],[-3.6284,51.0597],[-3.6313,51.0595],[-3.6317,51.0587],[-3.6337,51.057],[-3.6351,51.0563],[-3.6379,51.0566],[-3.6402,51.0579],[-3.6424,51.0585],[-3.6448,51.0579],[-3.6489,51.0586],[-3.6498,51.0594],[-3.6523,51.0596],[-3.6523,51.0603],[-3.6511,51.0613],[-3.6502,51.0641],[-3.6533,51.0648],[-3.6561,51.0651],[-3.6598,51.0661],[-3.6643,51.0672],[-3.6648,51.0694],[-3.6668,51.0703],[-3.6698,51.0704],[-3.6731,51.0713],[-3.6761,51.0729],[-3.6798,51.0727],[-3.6824,51.0733],[-3.6841,51.0746],[-3.6856,51.0751],[-3.6872,51.0762],[-3.6887,51.0785],[-3.6924,51.0806],[-3.6965,51.081],[-3.6977,51.0805],[-3.7013,51.0808],[-3.7043,51.0804],[-3.706,51.0806],[-3.7077,51.0804],[-3.7092,51.0807],[-3.7149,51.0802],[-3.7184,51.0805],[-3.72,51.0809],[-3.7224,51.0829],[-3.7244,51.0838],[-3.7277,51.0858],[-3.7308,51.0871],[-3.7387,51.0887],[-3.7425,51.0905],[-3.7455,51.0925],[-3.7504,51.0948],[-3.7514,51.0956],[-3.7573,51.1004],[-3.7646,51.1041],[-3.7672,51.1057],[-3.7736,51.1067],[-3.7769,51.1069],[-3.7801,51.1077],[-3.7822,51.1086],[-3.7912,51.1113],[-3.7942,51.1127],[-3.7975,51.1141],[-3.8043,51.1157],[-3.8066,51.1176],[-3.8137,51.1211],[-3.8164,51.1227],[-3.8216,51.1264],[-3.8251,51.1311],[-3.8274,51.1326],[-3.831,51.1352],[-3.8345,51.1384],[-3.8341,51.1401],[-3.8347,51.1414],[-3.8344,51.1427],[-3.8345,51.1449],[-3.8321,51.1512],[-3.8353,51.1541],[-3.8363,51.1627],[-3.8364,51.165],[-3.8375,51.1674],[-3.8377,51.1702],[-3.8384,51.172],[-3.8389,51.175],[-3.8398,51.1767],[-3.8382,51.1771],[-3.8355,51.1771],[-3.8327,51.1776],[-3.8303,51.1772],[-3.8284,51.1767],[-3.8243,51.1761],[-3.8223,51.1767],[-3.8175,51.1785],[-3.8156,51.1785],[-3.8119,51.1776],[-3.8077,51.178],[-3.8063,51.1779],[-3.8029,51.1769],[-3.7953,51.1742],[-3.7934,51.1728],[-3.7879,51.172],[-3.7825,51.1722],[-3.7782,51.1733],[-3.7701,51.1748],[-3.758,51.1772],[-3.7534,51.1773],[-3.7511,51.1771],[-3.7461,51.1756],[-3.742,51.176],[-3.7394,51.1772],[-3.7372,51.1774],[-3.7355,51.177],[-3.7318,51.1773],[-3.7302,51.178],[-3.7287,51.1782],[-3.7281,51.1787],[-3.726,51.1789],[-3.7238,51.1807],[-3.7251,51.1825],[-3.7244,51.1836],[-3.7256,51.1859],[-3.7264,51.1867],[-3.7294,51.1883],[-3.7319,51.1906],[-3.732,51.1936],[-3.729,51.1946],[-3.727,51.1975],[-3.7262,51.1992],[-3.727,51.2015],[-3.7264,51.2021],[-3.7266,51.2032],[-3.7279,51.2045],[-3.7285,51.2058],[-3.7285,51.207],[-3.7277,51.2081],[-3.7297,51.2119],[-3.731,51.2135],[-3.7315,51.2155],[-3.729,51.2168],[-3.7287,51.2189],[-3.7332,51.2227],[-3.7303,51.2235],[-3.729,51.2241],[-3.7283,51.2251],[-3.7267,51.2258],[-3.7271,51.2273],[-3.7271,51.2294],[-3.7252,51.2301],[-3.7232,51.2305],[-3.7225,51.231],[-3.7219,51.2325],[-3.7208,51.2331],[-3.7178,51.2319],[-3.7127,51.2316],[-3.7092,51.232],[-3.7067,51.2316],[-3.704,51.2308],[-3.7007,51.2312],[-3.6974,51.2308],[-3.6939,51.2291],[-3.6912,51.2286],[-3.6813,51.2273],[-3.6794,51.2272],[-3.6742,51.2267],[-3.6714,51.2267],[-3.6676,51.226],[-3.6635,51.2257],[-3.6595,51.2251],[-3.6573,51.225],[-3.655,51.2245],[-3.6497,51.2245],[-3.6457,51.224],[-3.6431,51.2232],[-3.6409,51.2229],[-3.6368,51.223],[-3.6332,51.2238],[-3.6318,51.2237],[-3.6306,51.2231],[-3.6282,51.2208],[-3.6266,51.22],[-3.6273,51.2192],[-3.6251,51.219],[-3.6242,51.2176],[-3.6223,51.2168],[-3.6185,51.2168],[-3.6161,51.2175],[-3.6113,51.2197],[-3.6059,51.2205],[-3.6018,51.2204],[-3.599,51.2209],[-3.5922,51.2227],[-3.5871,51.225],[-3.5842,51.2267],[-3.5805,51.2294],[-3.5787,51.231],[-3.579,51.232],[-3.577,51.2318],[-3.5755,51.232],[-3.5724,51.2315],[-3.5699,51.2319],[-3.5676,51.2314],[-3.5631,51.2314],[-3.559,51.2326],[-3.5573,51.2325],[-3.555,51.2333],[-3.5518,51.2326],[-3.5485,51.2323],[-3.5449,51.2325],[-3.542,51.2322],[-3.5393,51.2316],[-3.5336,51.2306],[-3.5288,51.229],[-3.5221,51.2275],[-3.5179,51.2263],[-3.5152,51.226],[-3.5126,51.226],[-3.5079,51.2239],[-3.5029,51.223],[-3.4984,51.224],[-3.4969,51.224],[-3.493,51.2226],[-3.4908,51.221],[-3.4896,51.2204],[-3.4862,51.2199],[-3.484,51.2193],[-3.481,51.2177],[-3.4786,51.2168],[-3.4763,51.2149],[-3.4743,51.2143],[-3.4746,51.2134],[-3.4739,51.2127],[-3.4729,51.2093],[-3.4703,51.2081],[-3.4676,51.2076],[-3.4641,51.2075],[-3.4606,51.208],[-3.4557,51.2092],[-3.453,51.2088],[-3.448,51.209],[-3.4467,51.2082],[-3.4443,51.2075],[-3.4416,51.2063],[-3.4375,51.2023],[-3.4358,51.1988],[-3.4332,51.1969],[-3.4329,51.1959],[-3.4265,51.1924],[-3.4235,51.1903],[-3.4185,51.1884],[-3.4166,51.1865],[-3.4152,51.1855],[-3.4118,51.1839],[-3.4078,51.1829],[-3.4036,51.1825],[-3.4,51.1824],[-3.3897,51.1826],[-3.3847,51.183],[-3.3789,51.184],[-3.3761,51.1846],[-3.3721,51.1846],[-3.367,51.1842],[-3.3645,51.1842],[-3.3581,51.1828],[-3.356,51.1826],[-3.3524,51.1815],[-3.3458,51.1814],[-3.3421,51.1823],[-3.3389,51.1827],[-3.3369,51.1833],[-3.3349,51.1833],[-3.3326,51.1829],[-3.3313,51.1831],[-3.3299,51.1824],[-3.3278,51.1819],[-3.3272,51.1829],[-3.3247,51.1825],[-3.3227,51.1826],[-3.32,51.1822],[-3.32,51.181],[-3.3188,51.1804],[-3.3125,51.1794],[-3.3091,51.1794],[-3.3073,51.1797],[-3.3023,51.1813],[-3.3001,51.1817],[-3.2989,51.1816],[-3.2977,51.1823],[-3.2955,51.1823],[-3.2938,51.1827],[-3.2887,51.1817],[-3.2864,51.1819],[-3.2853,51.1817],[-3.2836,51.1803],[-3.2822,51.1802],[-3.2803,51.1805],[-3.2781,51.1796],[-3.2764,51.1797],[-3.2727,51.1807],[-3.2664,51.1832],[-3.2635,51.185],[-3.2617,51.186],[-3.256,51.1878],[-3.2542,51.1874],[-3.2503,51.1873],[-3.2489,51.1877],[-3.2444,51.1885],[-3.243,51.1891],[-3.2399,51.1899],[-3.2371,51.1911],[-3.2331,51.191],[-3.2283,51.192],[-3.226,51.193],[-3.2216,51.1931],[-3.2198,51.1941],[-3.2173,51.1941],[-3.215,51.1949],[-3.2137,51.1959],[-3.2098,51.1977],[-3.2065,51.1998],[-3.2023,51.2014],[-3.1992,51.2017],[-3.1986,51.202],[-3.1957,51.2024],[-3.1916,51.2027],[-3.1883,51.2024],[-3.1852,51.2015],[-3.183,51.2003],[-3.1812,51.1998],[-3.1763,51.2009],[-3.174,51.2017],[-3.1714,51.2022],[-3.1702,51.2021],[-3.1644,51.2026],[-3.1615,51.2041],[-3.1591,51.2056],[-3.1561,51.2083],[-3.1527,51.2089],[-3.1477,51.2092],[-3.1446,51.2091],[-3.1364,51.2098],[-3.1332,51.2106],[-3.1305,51.2109],[-3.1257,51.2109],[-3.1231,51.2101],[-3.121,51.2086],[-3.1141,51.207],[-3.1074,51.2078],[-3.1067,51.2077],[-3.1039,51.2084],[-3.1007,51.2084],[-3.0979,51.2075],[-3.0941,51.2068],[-3.0931,51.2061],[-3.0909,51.2058],[-3.0865,51.2045],[-3.0857,51.2037],[-3.0821,51.2025],[-3.0764,51.2014],[-3.075,51.2018],[-3.0717,51.2018],[-3.0672,51.2026],[-3.0651,51.2027],[-3.059,51.2042],[-3.0537,51.2061],[-3.0458,51.21],[-3.0386,51.2139],[-3.0326,51.2174],[-3.0305,51.2182],[-3.0274,51.2188],[-3.0217,51.2191],[-3.0197,51.2188],[-3.0203,51.2158],[-3.023,51.2141],[-3.0245,51.2122],[-3.0273,51.2037],[-3.0284,51.2007],[-3.0299,51.1977],[-3.0327,51.1944],[-3.0336,51.1939],[-3.0356,51.1936],[-3.0391,51.1941],[-3.0419,51.195],[-3.045,51.1947],[-3.0461,51.1941],[-3.0483,51.1921],[-3.0525,51.1899],[-3.055,51.1881],[-3.0564,51.1865],[-3.058,51.1834],[-3.0597,51.1794],[-3.0589,51.177],[-3.0581,51.1754],[-3.0562,51.1734],[-3.0492,51.1683],[-3.0448,51.1648],[-3.0431,51.1638],[-3.0406,51.1629],[-3.0378,51.1624],[-3.0344,51.1627],[-3.0321,51.1637],[-3.0302,51.1648],[-3.0288,51.1668],[-3.0283,51.1693],[-3.0291,51.1733],[-3.0289,51.1741],[-3.027,51.1752],[-3.0229,51.1759],[-3.0202,51.176],[-3.0175,51.1752],[-3.0109,51.1737],[-3.0077,51.1717],[-3.0067,51.1708],[-3.0055,51.1688],[-3.0038,51.1672],[-3.0035,51.1661],[-3.0055,51.1644],[-3.0055,51.1627],[-3.0024,51.161],[-2.9965,51.1608],[-2.9949,51.1609],[-2.9908,51.1619],[-2.9904,51.161],[-2.9923,51.1568],[-2.9925,51.1558],[-2.9919,51.1539],[-2.9958,51.1536],[-2.9981,51.153],[-2.9993,51.1521],[-2.9993,51.1505],[-2.9972,51.1487],[-2.9977,51.1477],[-2.9992,51.146],[-2.9992,51.145],[-2.9976,51.1444],[-2.9945,51.1448],[-2.9933,51.1447],[-2.9927,51.1437],[-2.9931,51.142],[-2.9942,51.1414],[-2.9972,51.1406],[-3.0025,51.1376],[-3.0028,51.1371],[-3.0024,51.1354],[-3.0034,51.1342],[-3.0035,51.1332],[-3.0015,51.1311],[-3.0012,51.1288],[-2.9984,51.1252],[-2.9962,51.1205],[-2.9959,51.119],[-2.994,51.1172],[-2.9927,51.1166],[-2.9875,51.1159],[-2.9852,51.1165],[-2.9837,51.1163],[-2.9822,51.1155],[-2.98,51.1151],[-2.9778,51.1136],[-2.9744,51.1117],[-2.9736,51.1106],[-2.9729,51.1078],[-2.9709,51.1062],[-2.9704,51.1047],[-2.9685,51.1036],[-2.9664,51.1031],[-2.9661,51.1025],[-2.9662,51.1006],[-2.9654,51.0995],[-2.964,51.0988],[-2.9598,51.096],[-2.9596,51.0961],[-2.9656,51.1],[-2.9658,51.1028],[-2.9666,51.1035],[-2.9698,51.1046],[-2.9705,51.1062],[-2.9727,51.1081],[-2.9731,51.1102],[-2.9743,51.1121],[-2.9777,51.1139],[-2.9795,51.1152],[-2.9817,51.1156],[-2.9836,51.1166],[-2.9854,51.1167],[-2.9869,51.1162],[-2.9884,51.1162],[-2.9932,51.1171],[-2.9948,51.1183],[-2.9958,51.1207],[-2.9978,51.1249],[-2.9998,51.1279],[-3.0009,51.1288],[-3.001,51.1313],[-3.003,51.1333],[-3.0019,51.1353],[-3.002,51.1373],[-2.997,51.1401],[-2.9932,51.1412]</v>
      </c>
      <c r="B57" s="67" t="str">
        <f ca="1">OFFSET(Polygon!B$1,MATCH($D57,Polygon!$C:$C,0)-1,0)</f>
        <v>E10000027</v>
      </c>
      <c r="C57" t="s">
        <v>148</v>
      </c>
      <c r="D57" t="s">
        <v>96</v>
      </c>
      <c r="E57" s="27">
        <v>559399</v>
      </c>
      <c r="F57" s="23">
        <v>2</v>
      </c>
      <c r="G57" s="23">
        <v>2</v>
      </c>
      <c r="H57" s="23">
        <v>2</v>
      </c>
      <c r="I57" s="23">
        <v>1</v>
      </c>
      <c r="J57" s="23">
        <v>1</v>
      </c>
      <c r="K57" s="23">
        <v>2</v>
      </c>
      <c r="L57" s="23">
        <v>2</v>
      </c>
      <c r="M57" s="23">
        <v>3</v>
      </c>
      <c r="N57" s="23">
        <v>5</v>
      </c>
      <c r="O57" s="23">
        <v>7</v>
      </c>
      <c r="P57" s="23">
        <v>10</v>
      </c>
      <c r="Q57" s="23">
        <v>10</v>
      </c>
      <c r="R57" s="23">
        <v>12</v>
      </c>
      <c r="S57" s="23">
        <v>13</v>
      </c>
      <c r="T57" s="23">
        <v>15</v>
      </c>
      <c r="U57" s="23">
        <v>21</v>
      </c>
      <c r="V57" s="23">
        <v>22</v>
      </c>
      <c r="W57" s="23">
        <v>23</v>
      </c>
      <c r="X57" s="23">
        <v>25</v>
      </c>
      <c r="Y57" s="23">
        <v>31</v>
      </c>
      <c r="Z57" s="23">
        <v>36</v>
      </c>
      <c r="AA57" s="23">
        <v>46</v>
      </c>
      <c r="AB57" s="23">
        <v>54</v>
      </c>
      <c r="AC57" s="23">
        <v>63</v>
      </c>
      <c r="AD57" s="23">
        <v>68</v>
      </c>
      <c r="AE57" s="23">
        <v>72</v>
      </c>
      <c r="AF57" s="23">
        <v>76</v>
      </c>
      <c r="AG57" s="23">
        <v>99</v>
      </c>
      <c r="AH57" s="23">
        <v>114</v>
      </c>
      <c r="AI57" s="23">
        <v>114</v>
      </c>
      <c r="AJ57" s="23">
        <v>135</v>
      </c>
      <c r="AK57" s="23">
        <v>152</v>
      </c>
      <c r="AL57" s="23">
        <v>168</v>
      </c>
      <c r="AM57" s="23">
        <v>177</v>
      </c>
      <c r="AN57" s="23">
        <v>184</v>
      </c>
      <c r="AO57" s="23">
        <v>206</v>
      </c>
      <c r="AP57" s="23">
        <v>212</v>
      </c>
      <c r="AQ57" s="23">
        <v>233</v>
      </c>
      <c r="AR57" s="23">
        <v>248</v>
      </c>
      <c r="AS57" s="23">
        <v>274</v>
      </c>
      <c r="AT57" s="23">
        <v>310</v>
      </c>
      <c r="AU57" s="23">
        <v>345</v>
      </c>
      <c r="AV57" s="23">
        <v>361</v>
      </c>
      <c r="AW57" s="23">
        <v>366</v>
      </c>
      <c r="AX57" s="23">
        <v>384</v>
      </c>
      <c r="AY57" s="23">
        <v>401</v>
      </c>
      <c r="AZ57" s="23">
        <v>424</v>
      </c>
      <c r="BA57" s="23">
        <v>428</v>
      </c>
      <c r="BB57" s="23">
        <v>441</v>
      </c>
      <c r="BC57" s="23">
        <v>454</v>
      </c>
      <c r="BD57" s="23">
        <v>462</v>
      </c>
      <c r="BE57" s="23">
        <v>464</v>
      </c>
      <c r="BF57" s="23">
        <v>482</v>
      </c>
      <c r="BG57" s="23">
        <v>492</v>
      </c>
      <c r="BH57" s="23">
        <v>506</v>
      </c>
      <c r="BI57" s="23">
        <v>518</v>
      </c>
      <c r="BJ57" s="23">
        <v>530</v>
      </c>
      <c r="BK57" s="23">
        <v>539</v>
      </c>
      <c r="BL57" s="23">
        <v>549</v>
      </c>
      <c r="BM57" s="23">
        <v>556</v>
      </c>
      <c r="BN57" s="23">
        <v>557</v>
      </c>
      <c r="BO57" s="23">
        <v>563</v>
      </c>
      <c r="BP57" s="23">
        <v>564</v>
      </c>
      <c r="BQ57" s="23">
        <v>571</v>
      </c>
      <c r="BR57" s="23">
        <v>585</v>
      </c>
      <c r="BS57" s="23">
        <v>591</v>
      </c>
      <c r="BT57" s="23">
        <v>597</v>
      </c>
      <c r="BU57" s="23">
        <v>606</v>
      </c>
      <c r="BV57" s="23">
        <v>618</v>
      </c>
      <c r="BW57" s="23">
        <v>620</v>
      </c>
      <c r="BX57" s="23">
        <v>621</v>
      </c>
      <c r="BY57" s="23">
        <v>623</v>
      </c>
      <c r="BZ57" s="23">
        <v>626</v>
      </c>
      <c r="CA57" s="23">
        <v>640</v>
      </c>
      <c r="CB57" s="23">
        <v>655</v>
      </c>
      <c r="CC57" s="23">
        <v>662</v>
      </c>
      <c r="CD57" s="23">
        <v>669</v>
      </c>
      <c r="CE57" s="23">
        <v>672</v>
      </c>
      <c r="CF57" s="23">
        <v>672</v>
      </c>
      <c r="CG57" s="23">
        <v>677</v>
      </c>
      <c r="CH57" s="23">
        <v>679</v>
      </c>
      <c r="CI57" s="23">
        <v>687</v>
      </c>
      <c r="CJ57" s="23">
        <v>689</v>
      </c>
      <c r="CK57" s="23">
        <v>695</v>
      </c>
      <c r="CL57" s="23">
        <v>698</v>
      </c>
      <c r="CM57" s="23">
        <v>703</v>
      </c>
      <c r="CN57" s="23">
        <v>745</v>
      </c>
      <c r="CO57" s="23">
        <v>757</v>
      </c>
      <c r="CP57" s="23">
        <v>781</v>
      </c>
      <c r="CQ57" s="23">
        <v>786</v>
      </c>
      <c r="CR57" s="23">
        <v>786</v>
      </c>
      <c r="CS57" s="23">
        <v>787</v>
      </c>
      <c r="CT57" s="23">
        <v>789</v>
      </c>
      <c r="CU57" s="23">
        <v>789</v>
      </c>
      <c r="CV57" s="23">
        <v>789</v>
      </c>
      <c r="CW57" s="23">
        <v>789</v>
      </c>
      <c r="CX57" s="23">
        <v>789</v>
      </c>
      <c r="CY57" s="23">
        <v>790</v>
      </c>
      <c r="CZ57" s="23">
        <v>790</v>
      </c>
      <c r="DA57" s="23">
        <v>790</v>
      </c>
      <c r="DB57" s="23">
        <v>790</v>
      </c>
      <c r="DC57" s="23">
        <v>791</v>
      </c>
      <c r="DD57" s="23">
        <v>792</v>
      </c>
      <c r="DE57" s="23">
        <v>793</v>
      </c>
      <c r="DF57" s="23">
        <v>794</v>
      </c>
      <c r="DG57" s="23">
        <v>794</v>
      </c>
      <c r="DJ57" s="181">
        <f t="shared" ca="1" si="14"/>
        <v>0</v>
      </c>
      <c r="DK57" s="25">
        <f t="shared" ca="1" si="15"/>
        <v>0</v>
      </c>
      <c r="DL57" s="325">
        <f t="shared" ca="1" si="8"/>
        <v>0</v>
      </c>
      <c r="DM57" s="329">
        <f t="shared" ca="1" si="16"/>
        <v>4</v>
      </c>
      <c r="DN57" s="25">
        <f t="shared" ca="1" si="17"/>
        <v>5.0632911392405064E-3</v>
      </c>
      <c r="DO57" s="325">
        <f t="shared" ca="1" si="9"/>
        <v>0.7150531195086155</v>
      </c>
      <c r="DP57" s="332">
        <f t="shared" ca="1" si="18"/>
        <v>141.93804422246018</v>
      </c>
      <c r="DR57">
        <f t="shared" si="20"/>
        <v>794</v>
      </c>
      <c r="DS57" s="419">
        <f t="shared" si="21"/>
        <v>141.9</v>
      </c>
      <c r="DT57" s="131">
        <f t="shared" ca="1" si="10"/>
        <v>0</v>
      </c>
      <c r="DV57" s="164" t="s">
        <v>50</v>
      </c>
      <c r="DW57" s="4">
        <v>2989</v>
      </c>
      <c r="DX57" s="4">
        <v>252.4</v>
      </c>
      <c r="DY57" s="67">
        <f t="shared" si="19"/>
        <v>77</v>
      </c>
      <c r="EA57">
        <f>SUMIF('L4-LTLA'!$D:$D,$D57,'L4-LTLA'!$G:$G)</f>
        <v>559399</v>
      </c>
      <c r="EB57" s="27">
        <v>559399</v>
      </c>
      <c r="EC57" s="4">
        <f t="shared" si="11"/>
        <v>0</v>
      </c>
    </row>
    <row r="58" spans="1:133" x14ac:dyDescent="0.25">
      <c r="A58" s="67" t="str">
        <f ca="1">OFFSET(Polygon!A$1,MATCH($D58,Polygon!$C:$C,0)-1,0)</f>
        <v>{"type":"MultiPolygon","coordinates":[[[[-2.7165,51.5006],[-2.7176,51.5003],[-2.7149,51.4986],[-2.7128,51.4977],[-2.7114,51.4966],[-2.7099,51.4958],[-2.7083,51.4953],[-2.7059,51.4948],[-2.705,51.4943],[-2.7033,51.4942],[-2.7017,51.4936],[-2.7002,51.4928],[-2.6992,51.4918],[-2.6986,51.4917],[-2.6959,51.4897],[-2.6946,51.489],[-2.6876,51.4838],[-2.6845,51.4823],[-2.6839,51.4817],[-2.6798,51.4802],[-2.6759,51.4797],[-2.6745,51.4799],[-2.6705,51.4812],[-2.6655,51.484],[-2.6646,51.4859],[-2.6625,51.4867],[-2.6611,51.4861],[-2.6573,51.4828],[-2.6538,51.4804],[-2.6526,51.4792],[-2.6518,51.4775],[-2.6515,51.4742],[-2.649,51.4726],[-2.6468,51.4708],[-2.6461,51.4705],[-2.6447,51.47],[-2.6402,51.4688],[-2.6375,51.4683],[-2.6359,51.4677],[-2.634,51.4665],[-2.6327,51.463],[-2.6318,51.4615],[-2.6316,51.4593],[-2.6321,51.4589],[-2.6317,51.4575],[-2.6294,51.4557],[-2.6284,51.4545],[-2.6279,51.4526],[-2.6261,51.4496],[-2.627,51.4467],[-2.6298,51.4462],[-2.6331,51.4472],[-2.6368,51.4443],[-2.6366,51.4432],[-2.638,51.442],[-2.6399,51.4414],[-2.6401,51.4404],[-2.6363,51.4395],[-2.6342,51.4393],[-2.6304,51.4396],[-2.6295,51.4374],[-2.6335,51.4358],[-2.6335,51.4294],[-2.634,51.4285],[-2.6337,51.4265],[-2.6369,51.4232],[-2.6361,51.422],[-2.6346,51.4211],[-2.6326,51.4204],[-2.6306,51.4187],[-2.6324,51.4174],[-2.6312,51.416],[-2.6287,51.416],[-2.6298,51.4147],[-2.6309,51.4121],[-2.6324,51.4103],[-2.6309,51.4101],[-2.632,51.4082],[-2.6333,51.4075],[-2.6355,51.407],[-2.6349,51.406],[-2.6331,51.4053],[-2.6333,51.4035],[-2.6309,51.4024],[-2.628,51.4019],[-2.6258,51.4032],[-2.6259,51.4038],[-2.6197,51.4044],[-2.6191,51.4039],[-2.6192,51.4019],[-2.6175,51.4024],[-2.6123,51.4023],[-2.6125,51.4014],[-2.611,51.4011],[-2.6072,51.401],[-2.6065,51.4014],[-2.6049,51.4004],[-2.6041,51.3993],[-2.6028,51.3988],[-2.6011,51.3995],[-2.6009,51.4002],[-2.597,51.4002],[-2.5972,51.3987],[-2.5955,51.398],[-2.5926,51.3973],[-2.5913,51.3978],[-2.5901,51.3975],[-2.5899,51.3967],[-2.5872,51.3954],[-2.5881,51.3949],[-2.5906,51.3943],[-2.5927,51.396],[-2.5935,51.3955],[-2.5919,51.3939],[-2.595,51.3935],[-2.5971,51.3936],[-2.5978,51.3931],[-2.5998,51.3932],[-2.5999,51.3937],[-2.6026,51.3938],[-2.6044,51.3931],[-2.6037,51.391],[-2.605,51.3899],[-2.6079,51.3908],[-2.6079,51.389],[-2.6095,51.389],[-2.6117,51.3896],[-2.6122,51.3886],[-2.6145,51.3887],[-2.6142,51.3904],[-2.6155,51.391],[-2.617,51.3905],[-2.6188,51.3904],[-2.6208,51.3897],[-2.6227,51.3894],[-2.6231,51.3884],[-2.6218,51.388],[-2.6224,51.3866],[-2.6208,51.3861],[-2.6192,51.3862],[-2.615,51.3854],[-2.6139,51.3855],[-2.6136,51.3841],[-2.6154,51.3834],[-2.6147,51.3822],[-2.6134,51.3816],[-2.6146,51.3807],[-2.6166,51.3819],[-2.6171,51.3811],[-2.6189,51.3815],[-2.6183,51.3822],[-2.6209,51.3837],[-2.6222,51.384],[-2.623,51.3855],[-2.627,51.3871],[-2.6276,51.3866],[-2.627,51.3856],[-2.6297,51.3852],[-2.6289,51.3837],[-2.6303,51.3825],[-2.6281,51.382],[-2.6273,51.3805],[-2.63,51.3804],[-2.6317,51.38],[-2.6311,51.3789],[-2.6315,51.3778],[-2.6325,51.3771],[-2.6298,51.3755],[-2.6311,51.3746],[-2.6346,51.3743],[-2.6365,51.3748],[-2.6377,51.3744],[-2.6386,51.3732],[-2.6399,51.3738],[-2.6394,51.3748],[-2.6404,51.3752],[-2.6412,51.3745],[-2.6423,51.3751],[-2.6436,51.3749],[-2.6441,51.3742],[-2.6463,51.373],[-2.6478,51.3715],[-2.6497,51.3684],[-2.6505,51.3661],[-2.6498,51.3641],[-2.6496,51.3624],[-2.6502,51.3603],[-2.65,51.3553],[-2.6495,51.3543],[-2.6506,51.3537],[-2.6515,51.3521],[-2.6521,51.3486],[-2.6519,51.3462],[-2.6512,51.345],[-2.6525,51.3439],[-2.6544,51.3434],[-2.6552,51.3426],[-2.6572,51.3424],[-2.659,51.3415],[-2.6611,51.3416],[-2.6604,51.3424],[-2.6611,51.3431],[-2.6633,51.3427],[-2.6665,51.3428],[-2.6697,51.3432],[-2.6707,51.341],[-2.6733,51.3415],[-2.6734,51.3432],[-2.6758,51.3424],[-2.6767,51.3429],[-2.6766,51.3447],[-2.677,51.3457],[-2.6754,51.3458],[-2.6764,51.3436],[-2.6742,51.3435],[-2.6731,51.3455],[-2.6712,51.3452],[-2.671,51.3466],[-2.6736,51.3472],[-2.6741,51.3467],[-2.6765,51.3476],[-2.6769,51.3485],[-2.6755,51.3502],[-2.6768,51.3512],[-2.678,51.3535],[-2.6731,51.3538],[-2.6735,51.3549],[-2.6747,51.3559],[-2.6709,51.3569],[-2.6695,51.3569],[-2.6684,51.359],[-2.6687,51.3608],[-2.6694,51.3618],[-2.6729,51.3614],[-2.6753,51.362],[-2.6778,51.3616],[-2.6772,51.3606],[-2.6796,51.3601],[-2.6808,51.3623],[-2.6801,51.363],[-2.6806,51.3637],[-2.6809,51.3662],[-2.6815,51.367],[-2.6823,51.3696],[-2.6854,51.3688],[-2.6856,51.3708],[-2.6866,51.3748],[-2.6878,51.3777],[-2.6896,51.3802],[-2.6942,51.3799],[-2.694,51.3779],[-2.6953,51.3761],[-2.695,51.3754],[-2.6956,51.3696],[-2.6961,51.3684],[-2.6958,51.367],[-2.6944,51.3663],[-2.6942,51.3641],[-2.6967,51.3624],[-2.6952,51.3619],[-2.6964,51.3613],[-2.6947,51.36],[-2.6939,51.3584],[-2.6931,51.3583],[-2.6922,51.357],[-2.6916,51.3553],[-2.6906,51.3543],[-2.6899,51.3528],[-2.6905,51.3495],[-2.6916,51.3489],[-2.6942,51.3458],[-2.6943,51.3449],[-2.699,51.3432],[-2.7018,51.344],[-2.7037,51.3437],[-2.7051,51.342],[-2.7073,51.341],[-2.7079,51.3378],[-2.7058,51.3377],[-2.704,51.337],[-2.6977,51.3355],[-2.6963,51.3345],[-2.6941,51.3334],[-2.6927,51.3322],[-2.6872,51.3304],[-2.6895,51.327],[-2.6935,51.3219],[-2.6946,51.32],[-2.6949,51.3181],[-2.6971,51.3173],[-2.6969,51.3161],[-2.6995,51.3169],[-2.7031,51.3171],[-2.7086,51.3172],[-2.7168,51.3168],[-2.7209,51.3215],[-2.7212,51.3197],[-2.7219,51.3193],[-2.7254,51.3184],[-2.7281,51.3172],[-2.7302,51.3182],[-2.7326,51.3188],[-2.733,51.3184],[-2.7351,51.3187],[-2.736,51.3196],[-2.7395,51.3198],[-2.7454,51.3193],[-2.7478,51.3198],[-2.749,51.3191],[-2.7515,51.3199],[-2.7539,51.3198],[-2.7553,51.3214],[-2.7547,51.3234],[-2.7548,51.3246],[-2.7615,51.3221],[-2.7645,51.3227],[-2.7652,51.3224],[-2.7683,51.3237],[-2.7708,51.3237],[-2.7733,51.3234],[-2.7787,51.3236],[-2.7829,51.3241],[-2.7854,51.3242],[-2.7865,51.3248],[-2.7893,51.3247],[-2.7912,51.3251],[-2.7945,51.3252],[-2.7956,51.325],[-2.797,51.3257],[-2.7976,51.3268],[-2.7989,51.3269],[-2.7998,51.3262],[-2.8018,51.3265],[-2.8069,51.3261],[-2.8108,51.3267],[-2.8121,51.3272],[-2.8149,51.3271],[-2.8155,51.3268],[-2.8187,51.3264],[-2.8189,51.3241],[-2.8185,51.3228],[-2.8179,51.3191],[-2.8149,51.3188],[-2.813,51.3184],[-2.8119,51.3173],[-2.8105,51.3172],[-2.8101,51.3156],[-2.8078,51.3149],[-2.8076,51.3127],[-2.8071,51.312],[-2.8106,51.3112],[-2.8121,51.3107],[-2.8122,51.3091],[-2.8108,51.3073],[-2.81,51.3056],[-2.8102,51.3014],[-2.8159,51.3012],[-2.8191,51.3009],[-2.8296,51.3009],[-2.8417,51.3002],[-2.8532,51.2995],[-2.8565,51.3001],[-2.8644,51.3001],[-2.8679,51.3022],[-2.8771,51.3001],[-2.8792,51.3031],[-2.8803,51.3039],[-2.8814,51.3035],[-2.8822,51.3047],[-2.8849,51.3067],[-2.8869,51.305],[-2.8881,51.3049],[-2.8909,51.2996],[-2.8935,51.2951],[-2.8971,51.2906],[-2.8978,51.2908],[-2.9132,51.2937],[-2.9145,51.2942],[-2.9175,51.2945],[-2.9192,51.2957],[-2.9211,51.2966],[-2.9235,51.2982],[-2.9253,51.2986],[-2.9265,51.2981],[-2.9283,51.298],[-2.9318,51.2992],[-2.9338,51.3019],[-2.9362,51.303],[-2.9377,51.303],[-2.939,51.3026],[-2.9481,51.3026],[-2.9511,51.3028],[-2.9537,51.3045],[-2.9572,51.3045],[-2.9619,51.3048],[-2.9629,51.3044],[-2.963,51.3021],[-2.9623,51.2999],[-2.9644,51.2979],[-2.9697,51.2962],[-2.9721,51.2958],[-2.9744,51.2959],[-2.9768,51.2973],[-2.9811,51.2976],[-2.9832,51.2983],[-2.9871,51.2983],[-2.9892,51.2988],[-2.992,51.2999],[-2.9932,51.301],[-2.9941,51.3029],[-2.9943,51.3062],[-2.9926,51.3076],[-2.9898,51.308],[-2.9874,51.3094],[-2.9853,51.3119],[-2.9851,51.3129],[-2.9856,51.3143],[-2.9883,51.3164],[-2.9905,51.3172],[-2.9922,51.319],[-2.9924,51.3205],[-2.991,51.3237],[-2.9899,51.3254],[-2.988,51.3291],[-2.9859,51.3349],[-2.9851,51.3384],[-2.9844,51.3404],[-2.9829,51.3464],[-2.9828,51.3497],[-2.9833,51.3507],[-2.9854,51.3517],[-2.9885,51.3522],[-2.9889,51.3533],[-2.9919,51.3536],[-2.9939,51.354],[-2.9949,51.3556],[-2.9939,51.3572],[-2.9929,51.3574],[-2.9916,51.3585],[-2.9862,51.3594],[-2.9846,51.3603],[-2.9821,51.3605],[-2.9817,51.3609],[-2.9787,51.3611],[-2.9743,51.3622],[-2.9716,51.3624],[-2.9678,51.3635],[-2.9657,51.365],[-2.9649,51.3661],[-2.9632,51.3703],[-2.9622,51.3747],[-2.9621,51.3801],[-2.9625,51.3823],[-2.9635,51.3831],[-2.967,51.3837],[-2.9674,51.3849],[-2.9719,51.3863],[-2.9728,51.3881],[-2.9751,51.3883],[-2.9764,51.3889],[-2.9719,51.3897],[-2.9713,51.3904],[-2.9689,51.3909],[-2.9651,51.3923],[-2.9606,51.3923],[-2.9586,51.3927],[-2.9575,51.392],[-2.9522,51.3939],[-2.9483,51.3959],[-2.944,51.3972],[-2.9402,51.3982],[-2.9375,51.3981],[-2.9371,51.3959],[-2.938,51.3941],[-2.9382,51.3927],[-2.9347,51.3929],[-2.9365,51.3941],[-2.9356,51.395],[-2.9313,51.3944],[-2.9266,51.3948],[-2.9199,51.3958],[-2.9173,51.3959],[-2.9139,51.3953],[-2.9127,51.3946],[-2.9092,51.3936],[-2.9075,51.3925],[-2.9045,51.3915],[-2.9007,51.3913],[-2.8998,51.3914],[-2.8986,51.3902],[-2.8976,51.3904],[-2.8993,51.3921],[-2.9,51.392],[-2.9038,51.3923],[-2.9053,51.393],[-2.9076,51.3935],[-2.9099,51.3949],[-2.9124,51.3953],[-2.9124,51.3967],[-2.9105,51.3977],[-2.9094,51.3989],[-2.9073,51.3996],[-2.8989,51.4049],[-2.8982,51.405],[-2.8957,51.4067],[-2.8938,51.4086],[-2.8939,51.4096],[-2.8909,51.4124],[-2.8895,51.4132],[-2.8871,51.4152],[-2.8873,51.4166],[-2.8863,51.4179],[-2.8843,51.4224],[-2.8838,51.4225],[-2.8828,51.4256],[-2.8818,51.4261],[-2.8809,51.4273],[-2.8788,51.4279],[-2.8765,51.428],[-2.8769,51.4289],[-2.8767,51.4303],[-2.8794,51.4313],[-2.8784,51.4323],[-2.8743,51.4337],[-2.8722,51.4346],[-2.87,51.4359],[-2.8668,51.4367],[-2.8659,51.4384],[-2.864,51.4398],[-2.8623,51.4403],[-2.8617,51.4409],[-2.8613,51.4441],[-2.8598,51.4459],[-2.8581,51.4471],[-2.8567,51.4486],[-2.8532,51.4507],[-2.852,51.4518],[-2.8527,51.4528],[-2.8506,51.4545],[-2.849,51.4555],[-2.8444,51.4576],[-2.8434,51.4583],[-2.8386,51.4605],[-2.8381,51.4612],[-2.8357,51.4625],[-2.8318,51.4643],[-2.8299,51.4655],[-2.8239,51.467],[-2.8235,51.4677],[-2.8208,51.4698],[-2.8193,51.4706],[-2.8188,51.4719],[-2.8156,51.4749],[-2.8139,51.4757],[-2.8121,51.477],[-2.8103,51.4777],[-2.8095,51.4791],[-2.8081,51.4797],[-2.8061,51.4812],[-2.8045,51.4818],[-2.803,51.4827],[-2.8003,51.485],[-2.7976,51.486],[-2.7954,51.4857],[-2.7893,51.4865],[-2.7837,51.4874],[-2.7821,51.4882],[-2.7782,51.4895],[-2.7788,51.49],[-2.7765,51.4914],[-2.7743,51.4919],[-2.773,51.4932],[-2.7718,51.4948],[-2.7668,51.4947],[-2.763,51.4949],[-2.762,51.4952],[-2.7585,51.4951],[-2.7558,51.4938],[-2.7557,51.4938],[-2.7569,51.4928],[-2.7559,51.4923],[-2.7526,51.4923],[-2.7526,51.4931],[-2.7485,51.4928],[-2.7417,51.4932],[-2.7374,51.494],[-2.7338,51.4944],[-2.7323,51.4958],[-2.7301,51.4969],[-2.7281,51.4976],[-2.7264,51.5005],[-2.7225,51.5016],[-2.7198,51.5013],[-2.7183,51.5014],[-2.7165,51.5006]]],[[[-3.106,51.3414],[-3.1037,51.3406],[-3.1031,51.3394],[-3.1042,51.3388],[-3.1117,51.3382],[-3.1151,51.3397],[-3.1131,51.3404],[-3.1083,51.3414],[-3.106,51.3414]]]]}</v>
      </c>
      <c r="B58" s="67" t="str">
        <f ca="1">OFFSET(Polygon!B$1,MATCH($D58,Polygon!$C:$C,0)-1,0)</f>
        <v>E06000024</v>
      </c>
      <c r="C58" t="s">
        <v>148</v>
      </c>
      <c r="D58" t="s">
        <v>183</v>
      </c>
      <c r="E58" s="27">
        <v>213919</v>
      </c>
      <c r="F58" s="23">
        <v>1</v>
      </c>
      <c r="G58" s="23">
        <v>1</v>
      </c>
      <c r="H58" s="23">
        <v>0</v>
      </c>
      <c r="I58" s="23">
        <v>0</v>
      </c>
      <c r="J58" s="23">
        <v>0</v>
      </c>
      <c r="K58" s="23">
        <v>0</v>
      </c>
      <c r="L58" s="23">
        <v>0</v>
      </c>
      <c r="M58" s="23">
        <v>2</v>
      </c>
      <c r="N58" s="23">
        <v>3</v>
      </c>
      <c r="O58" s="23">
        <v>4</v>
      </c>
      <c r="P58" s="23">
        <v>4</v>
      </c>
      <c r="Q58" s="23">
        <v>4</v>
      </c>
      <c r="R58" s="23">
        <v>5</v>
      </c>
      <c r="S58" s="23">
        <v>5</v>
      </c>
      <c r="T58" s="23">
        <v>7</v>
      </c>
      <c r="U58" s="23">
        <v>21</v>
      </c>
      <c r="V58" s="23">
        <v>21</v>
      </c>
      <c r="W58" s="23">
        <v>22</v>
      </c>
      <c r="X58" s="23">
        <v>24</v>
      </c>
      <c r="Y58" s="23">
        <v>31</v>
      </c>
      <c r="Z58" s="23">
        <v>32</v>
      </c>
      <c r="AA58" s="23">
        <v>36</v>
      </c>
      <c r="AB58" s="23">
        <v>40</v>
      </c>
      <c r="AC58" s="23">
        <v>42</v>
      </c>
      <c r="AD58" s="23">
        <v>50</v>
      </c>
      <c r="AE58" s="23">
        <v>58</v>
      </c>
      <c r="AF58" s="23">
        <v>66</v>
      </c>
      <c r="AG58" s="23">
        <v>66</v>
      </c>
      <c r="AH58" s="23">
        <v>82</v>
      </c>
      <c r="AI58" s="23">
        <v>82</v>
      </c>
      <c r="AJ58" s="23">
        <v>91</v>
      </c>
      <c r="AK58" s="23">
        <v>96</v>
      </c>
      <c r="AL58" s="23">
        <v>100</v>
      </c>
      <c r="AM58" s="23">
        <v>106</v>
      </c>
      <c r="AN58" s="23">
        <v>112</v>
      </c>
      <c r="AO58" s="23">
        <v>115</v>
      </c>
      <c r="AP58" s="23">
        <v>120</v>
      </c>
      <c r="AQ58" s="23">
        <v>124</v>
      </c>
      <c r="AR58" s="23">
        <v>127</v>
      </c>
      <c r="AS58" s="23">
        <v>141</v>
      </c>
      <c r="AT58" s="23">
        <v>145</v>
      </c>
      <c r="AU58" s="23">
        <v>159</v>
      </c>
      <c r="AV58" s="23">
        <v>168</v>
      </c>
      <c r="AW58" s="23">
        <v>169</v>
      </c>
      <c r="AX58" s="23">
        <v>175</v>
      </c>
      <c r="AY58" s="23">
        <v>183</v>
      </c>
      <c r="AZ58" s="23">
        <v>190</v>
      </c>
      <c r="BA58" s="23">
        <v>200</v>
      </c>
      <c r="BB58" s="23">
        <v>205</v>
      </c>
      <c r="BC58" s="23">
        <v>210</v>
      </c>
      <c r="BD58" s="23">
        <v>211</v>
      </c>
      <c r="BE58" s="23">
        <v>218</v>
      </c>
      <c r="BF58" s="23">
        <v>231</v>
      </c>
      <c r="BG58" s="23">
        <v>234</v>
      </c>
      <c r="BH58" s="23">
        <v>246</v>
      </c>
      <c r="BI58" s="23">
        <v>254</v>
      </c>
      <c r="BJ58" s="23">
        <v>256</v>
      </c>
      <c r="BK58" s="23">
        <v>257</v>
      </c>
      <c r="BL58" s="23">
        <v>258</v>
      </c>
      <c r="BM58" s="23">
        <v>276</v>
      </c>
      <c r="BN58" s="23">
        <v>287</v>
      </c>
      <c r="BO58" s="23">
        <v>294</v>
      </c>
      <c r="BP58" s="23">
        <v>299</v>
      </c>
      <c r="BQ58" s="23">
        <v>304</v>
      </c>
      <c r="BR58" s="23">
        <v>312</v>
      </c>
      <c r="BS58" s="23">
        <v>323</v>
      </c>
      <c r="BT58" s="23">
        <v>325</v>
      </c>
      <c r="BU58" s="23">
        <v>335</v>
      </c>
      <c r="BV58" s="23">
        <v>338</v>
      </c>
      <c r="BW58" s="23">
        <v>345</v>
      </c>
      <c r="BX58" s="23">
        <v>351</v>
      </c>
      <c r="BY58" s="23">
        <v>360</v>
      </c>
      <c r="BZ58" s="23">
        <v>365</v>
      </c>
      <c r="CA58" s="23">
        <v>378</v>
      </c>
      <c r="CB58" s="23">
        <v>392</v>
      </c>
      <c r="CC58" s="23">
        <v>404</v>
      </c>
      <c r="CD58" s="23">
        <v>406</v>
      </c>
      <c r="CE58" s="23">
        <v>414</v>
      </c>
      <c r="CF58" s="23">
        <v>419</v>
      </c>
      <c r="CG58" s="23">
        <v>427</v>
      </c>
      <c r="CH58" s="23">
        <v>427</v>
      </c>
      <c r="CI58" s="23">
        <v>441</v>
      </c>
      <c r="CJ58" s="23">
        <v>444</v>
      </c>
      <c r="CK58" s="23">
        <v>450</v>
      </c>
      <c r="CL58" s="23">
        <v>450</v>
      </c>
      <c r="CM58" s="23">
        <v>451</v>
      </c>
      <c r="CN58" s="23">
        <v>461</v>
      </c>
      <c r="CO58" s="23">
        <v>462</v>
      </c>
      <c r="CP58" s="23">
        <v>471</v>
      </c>
      <c r="CQ58" s="23">
        <v>471</v>
      </c>
      <c r="CR58" s="23">
        <v>471</v>
      </c>
      <c r="CS58" s="23">
        <v>474</v>
      </c>
      <c r="CT58" s="23">
        <v>480</v>
      </c>
      <c r="CU58" s="23">
        <v>479</v>
      </c>
      <c r="CV58" s="23">
        <v>481</v>
      </c>
      <c r="CW58" s="23">
        <v>482</v>
      </c>
      <c r="CX58" s="23">
        <v>483</v>
      </c>
      <c r="CY58" s="23">
        <v>482</v>
      </c>
      <c r="CZ58" s="23">
        <v>482</v>
      </c>
      <c r="DA58" s="23">
        <v>482</v>
      </c>
      <c r="DB58" s="23">
        <v>485</v>
      </c>
      <c r="DC58" s="23">
        <v>486</v>
      </c>
      <c r="DD58" s="23">
        <v>485</v>
      </c>
      <c r="DE58" s="23">
        <v>486</v>
      </c>
      <c r="DF58" s="23">
        <v>487</v>
      </c>
      <c r="DG58" s="23">
        <v>487</v>
      </c>
      <c r="DJ58" s="181">
        <f t="shared" ca="1" si="14"/>
        <v>0</v>
      </c>
      <c r="DK58" s="25">
        <f t="shared" ca="1" si="15"/>
        <v>0</v>
      </c>
      <c r="DL58" s="325">
        <f t="shared" ca="1" si="8"/>
        <v>0</v>
      </c>
      <c r="DM58" s="329">
        <f t="shared" ca="1" si="16"/>
        <v>5</v>
      </c>
      <c r="DN58" s="25">
        <f t="shared" ca="1" si="17"/>
        <v>1.0373443983402489E-2</v>
      </c>
      <c r="DO58" s="325">
        <f t="shared" ca="1" si="9"/>
        <v>2.3373332897031118</v>
      </c>
      <c r="DP58" s="332">
        <f t="shared" ca="1" si="18"/>
        <v>227.6562624170831</v>
      </c>
      <c r="DR58">
        <f t="shared" si="20"/>
        <v>487</v>
      </c>
      <c r="DS58" s="419">
        <f t="shared" si="21"/>
        <v>227.7</v>
      </c>
      <c r="DT58" s="131">
        <f t="shared" ca="1" si="10"/>
        <v>0</v>
      </c>
      <c r="DV58" s="164" t="s">
        <v>51</v>
      </c>
      <c r="DW58">
        <v>804</v>
      </c>
      <c r="DX58" s="385">
        <v>263.8</v>
      </c>
      <c r="DY58" s="67">
        <f t="shared" si="19"/>
        <v>2</v>
      </c>
      <c r="EA58">
        <f>SUMIF('L4-LTLA'!$D:$D,$D58,'L4-LTLA'!$G:$G)</f>
        <v>213919</v>
      </c>
      <c r="EB58" s="27">
        <v>213919</v>
      </c>
      <c r="EC58" s="4">
        <f t="shared" si="11"/>
        <v>0</v>
      </c>
    </row>
    <row r="59" spans="1:133" x14ac:dyDescent="0.25">
      <c r="A59" s="67" t="str">
        <f ca="1">OFFSET(Polygon!A$1,MATCH($D59,Polygon!$C:$C,0)-1,0)</f>
        <v>{"type":"Polygon","coordinates":[[[-2.5105,51.4288],[-2.5135,51.4293],[-2.5158,51.4302],[-2.5213,51.4312],[-2.524,51.4326],[-2.5255,51.4329],[-2.5274,51.4315],[-2.5237,51.4298],[-2.5237,51.4272],[-2.5233,51.426],[-2.5267,51.4258],[-2.5294,51.4246],[-2.5313,51.4233],[-2.5312,51.4224],[-2.5295,51.4216],[-2.5295,51.4209],[-2.5325,51.4194],[-2.5345,51.4175],[-2.5343,51.4144],[-2.5356,51.4127],[-2.5369,51.412],[-2.536,51.4111],[-2.5386,51.4107],[-2.5424,51.4087],[-2.5433,51.4074],[-2.546,51.4088],[-2.5488,51.4088],[-2.549,51.4093],[-2.5529,51.4091],[-2.5531,51.4096],[-2.5559,51.4093],[-2.5563,51.4097],[-2.5561,51.4113],[-2.5593,51.4112],[-2.5609,51.4117],[-2.5621,51.4096],[-2.5631,51.4086],[-2.5632,51.4075],[-2.5643,51.407],[-2.5654,51.406],[-2.5649,51.4051],[-2.5669,51.4047],[-2.5676,51.4033],[-2.5665,51.4028],[-2.5708,51.3994],[-2.572,51.4004],[-2.5734,51.4009],[-2.574,51.4003],[-2.5763,51.4011],[-2.5781,51.3994],[-2.582,51.4009],[-2.583,51.3997],[-2.5852,51.4001],[-2.5855,51.3996],[-2.5878,51.3986],[-2.5892,51.3984],[-2.5901,51.3975],[-2.5913,51.3978],[-2.5926,51.3973],[-2.5955,51.398],[-2.5972,51.3987],[-2.597,51.4002],[-2.6009,51.4002],[-2.6011,51.3995],[-2.6028,51.3988],[-2.6041,51.3993],[-2.6049,51.4004],[-2.6065,51.4014],[-2.6072,51.401],[-2.611,51.4011],[-2.6125,51.4014],[-2.6123,51.4023],[-2.6175,51.4024],[-2.6192,51.4019],[-2.6191,51.4039],[-2.6197,51.4044],[-2.6259,51.4038],[-2.6258,51.4032],[-2.628,51.4019],[-2.6309,51.4024],[-2.6333,51.4035],[-2.6331,51.4053],[-2.6349,51.406],[-2.6355,51.407],[-2.6333,51.4075],[-2.632,51.4082],[-2.6309,51.4101],[-2.6324,51.4103],[-2.6309,51.4121],[-2.6298,51.4147],[-2.6287,51.416],[-2.6312,51.416],[-2.6324,51.4174],[-2.6306,51.4187],[-2.6326,51.4204],[-2.6346,51.4211],[-2.6361,51.422],[-2.6369,51.4232],[-2.6337,51.4265],[-2.634,51.4285],[-2.6335,51.4294],[-2.6335,51.4358],[-2.6295,51.4374],[-2.6304,51.4396],[-2.6342,51.4393],[-2.6363,51.4395],[-2.6401,51.4404],[-2.6399,51.4414],[-2.638,51.442],[-2.6366,51.4432],[-2.6368,51.4443],[-2.6331,51.4472],[-2.6298,51.4462],[-2.627,51.4467],[-2.6261,51.4496],[-2.6279,51.4526],[-2.6284,51.4545],[-2.6294,51.4557],[-2.6317,51.4575],[-2.6321,51.4589],[-2.6316,51.4593],[-2.6318,51.4615],[-2.6327,51.463],[-2.634,51.4665],[-2.6359,51.4677],[-2.6375,51.4683],[-2.6402,51.4688],[-2.6447,51.47],[-2.6461,51.4705],[-2.6468,51.4708],[-2.649,51.4726],[-2.6515,51.4742],[-2.6518,51.4775],[-2.6526,51.4792],[-2.6538,51.4804],[-2.6573,51.4828],[-2.6611,51.4861],[-2.6625,51.4867],[-2.6646,51.4859],[-2.6655,51.484],[-2.6705,51.4812],[-2.6745,51.4799],[-2.6759,51.4797],[-2.6798,51.4802],[-2.6839,51.4817],[-2.6845,51.4823],[-2.6876,51.4838],[-2.6946,51.489],[-2.6959,51.4897],[-2.6986,51.4917],[-2.6992,51.4918],[-2.7002,51.4928],[-2.7017,51.4936],[-2.7033,51.4942],[-2.705,51.4943],[-2.7059,51.4948],[-2.7083,51.4953],[-2.7099,51.4958],[-2.7114,51.4966],[-2.7128,51.4977],[-2.7149,51.4986],[-2.7176,51.5003],[-2.7165,51.5006],[-2.713,51.4982],[-2.7114,51.4966],[-2.7089,51.4955],[-2.7032,51.4942],[-2.7016,51.4936],[-2.7002,51.4928],[-2.6992,51.4919],[-2.6985,51.4917],[-2.6957,51.4897],[-2.6933,51.4883],[-2.6923,51.4874],[-2.6874,51.4837],[-2.6817,51.4809],[-2.6796,51.4802],[-2.676,51.4797],[-2.6747,51.4799],[-2.6705,51.4813],[-2.6659,51.4839],[-2.6653,51.4858],[-2.6635,51.487],[-2.6624,51.487],[-2.6605,51.4862],[-2.6578,51.4837],[-2.6534,51.4805],[-2.6518,51.4788],[-2.6514,51.4774],[-2.6514,51.475],[-2.6505,51.4739],[-2.6465,51.4708],[-2.6455,51.4703],[-2.6418,51.4693],[-2.6375,51.4684],[-2.6358,51.4679],[-2.6337,51.4663],[-2.6328,51.4638],[-2.6315,51.4614],[-2.6311,51.4574],[-2.6305,51.4566],[-2.6291,51.4556],[-2.6284,51.4547],[-2.6278,51.4525],[-2.6258,51.4498],[-2.625,51.4473],[-2.6216,51.4456],[-2.6183,51.4454],[-2.6147,51.4458],[-2.6068,51.4464],[-2.6037,51.4464],[-2.5979,51.4455],[-2.594,51.4458],[-2.5919,51.4457],[-2.5889,51.4451],[-2.5866,51.4451],[-2.5848,51.4457],[-2.5807,51.4479],[-2.578,51.4476],[-2.5773,51.4469],[-2.5778,51.4447],[-2.5764,51.4436],[-2.5708,51.4428],[-2.5667,51.4442],[-2.5668,51.4445],[-2.5706,51.4433],[-2.5716,51.4432],[-2.5757,51.4438],[-2.5767,51.4442],[-2.5772,51.4452],[-2.5768,51.4471],[-2.5771,51.4477],[-2.5799,51.4483],[-2.5818,51.4479],[-2.5856,51.4458],[-2.5878,51.4454],[-2.5933,51.4462],[-2.5963,51.446],[-2.5994,51.446],[-2.6029,51.4466],[-2.6083,51.4467],[-2.6192,51.4459],[-2.6216,51.4464],[-2.6238,51.4475],[-2.6243,51.4483],[-2.624,51.4496],[-2.6254,51.4506],[-2.6266,51.4526],[-2.6271,51.4548],[-2.6293,51.4569],[-2.6302,51.4584],[-2.63,51.4607],[-2.6313,51.4635],[-2.6322,51.4665],[-2.6331,51.4676],[-2.6358,51.469],[-2.6375,51.4695],[-2.6439,51.4708],[-2.6471,51.4726],[-2.6493,51.4742],[-2.6498,51.475],[-2.6494,51.477],[-2.6508,51.4798],[-2.6522,51.4816],[-2.6533,51.482],[-2.6564,51.4843],[-2.6597,51.4871],[-2.6612,51.4877],[-2.6632,51.4879],[-2.6647,51.4876],[-2.6663,51.4868],[-2.668,51.4839],[-2.6701,51.4827],[-2.6733,51.4812],[-2.6752,51.4808],[-2.6787,51.4809],[-2.6819,51.4822],[-2.6858,51.4846],[-2.693,51.4902],[-2.6972,51.4933],[-2.6973,51.494],[-2.6989,51.4943],[-2.7025,51.4958],[-2.7083,51.4975],[-2.7094,51.4984],[-2.7101,51.5022],[-2.7106,51.5028],[-2.7142,51.505],[-2.7137,51.5061],[-2.7162,51.507],[-2.7146,51.5079],[-2.7128,51.5096],[-2.7117,51.5101],[-2.7116,51.5109],[-2.7101,51.5126],[-2.7072,51.5144],[-2.7056,51.5151],[-2.7029,51.5153],[-2.7022,51.5162],[-2.7003,51.5173],[-2.7001,51.518],[-2.6927,51.5247],[-2.688,51.5294],[-2.6871,51.5299],[-2.6862,51.5314],[-2.6814,51.5362],[-2.6798,51.5382],[-2.6771,51.5408],[-2.6738,51.5444],[-2.6637,51.537],[-2.6645,51.536],[-2.6637,51.5349],[-2.6657,51.5338],[-2.6646,51.5315],[-2.6654,51.531],[-2.6601,51.5276],[-2.6581,51.5268],[-2.6574,51.5259],[-2.6538,51.5232],[-2.6514,51.5207],[-2.6517,51.5199],[-2.6536,51.5188],[-2.6538,51.5182],[-2.6532,51.5163],[-2.6545,51.515],[-2.6545,51.5137],[-2.6499,51.5125],[-2.6451,51.512],[-2.6388,51.512],[-2.6348,51.5127],[-2.6279,51.5145],[-2.6261,51.5147],[-2.6228,51.5146],[-2.6211,51.5149],[-2.6143,51.5137],[-2.6093,51.5134],[-2.6024,51.5138],[-2.599,51.5147],[-2.588,51.5171],[-2.5829,51.5174],[-2.581,51.5174],[-2.5814,51.5156],[-2.5833,51.5129],[-2.5857,51.5127],[-2.5893,51.5115],[-2.5912,51.5097],[-2.5905,51.5084],[-2.5884,51.5073],[-2.5885,51.5056],[-2.5879,51.5049],[-2.5877,51.5034],[-2.5881,51.5012],[-2.5852,51.5012],[-2.5856,51.5018],[-2.5845,51.5026],[-2.5817,51.5012],[-2.5799,51.5008],[-2.5781,51.501],[-2.5731,51.5004],[-2.5699,51.4992],[-2.5691,51.4996],[-2.566,51.4983],[-2.5651,51.4976],[-2.5653,51.4962],[-2.5648,51.4955],[-2.5622,51.4953],[-2.5601,51.4964],[-2.5568,51.4966],[-2.5547,51.4963],[-2.5562,51.4941],[-2.5553,51.4927],[-2.5519,51.4923],[-2.5456,51.4928],[-2.5439,51.4927],[-2.5422,51.493],[-2.5425,51.4946],[-2.5417,51.4957],[-2.539,51.495],[-2.5373,51.497],[-2.5349,51.4969],[-2.5317,51.4957],[-2.5303,51.4964],[-2.5278,51.4949],[-2.5279,51.4938],[-2.5275,51.4927],[-2.5252,51.4932],[-2.5235,51.4925],[-2.5207,51.4926],[-2.5162,51.4935],[-2.516,51.4926],[-2.511,51.49],[-2.5114,51.4893],[-2.5167,51.4852],[-2.5141,51.4794],[-2.5125,51.4768],[-2.5112,51.4742],[-2.5108,51.4716],[-2.5115,51.4702],[-2.5126,51.4704],[-2.5129,51.4691],[-2.5123,51.4686],[-2.5133,51.4657],[-2.5113,51.4652],[-2.5122,51.4623],[-2.513,51.4616],[-2.5143,51.4614],[-2.5152,51.4605],[-2.5167,51.4596],[-2.5185,51.4591],[-2.5192,51.4571],[-2.5184,51.4555],[-2.5189,51.4526],[-2.5211,51.4506],[-2.5224,51.4498],[-2.5251,51.449],[-2.5261,51.4491],[-2.5277,51.4486],[-2.5299,51.4482],[-2.5317,51.4464],[-2.535,51.4466],[-2.5356,51.4473],[-2.5379,51.4469],[-2.539,51.4464],[-2.5391,51.4454],[-2.5366,51.4446],[-2.5321,51.4455],[-2.5304,51.4456],[-2.5283,51.445],[-2.5265,51.4435],[-2.5269,51.4409],[-2.527,51.4362],[-2.5254,51.4341],[-2.5235,51.4326],[-2.5218,51.4318],[-2.5163,51.4306],[-2.5136,51.4297],[-2.5107,51.4293],[-2.5105,51.4288]]]}</v>
      </c>
      <c r="B59" s="67" t="str">
        <f ca="1">OFFSET(Polygon!B$1,MATCH($D59,Polygon!$C:$C,0)-1,0)</f>
        <v>E06000023</v>
      </c>
      <c r="C59" t="s">
        <v>148</v>
      </c>
      <c r="D59" t="s">
        <v>13</v>
      </c>
      <c r="E59" s="27">
        <v>463405</v>
      </c>
      <c r="F59" s="23">
        <v>2</v>
      </c>
      <c r="G59" s="23">
        <v>2</v>
      </c>
      <c r="H59" s="23">
        <v>3</v>
      </c>
      <c r="I59" s="23">
        <v>3</v>
      </c>
      <c r="J59" s="23">
        <v>5</v>
      </c>
      <c r="K59" s="23">
        <v>4</v>
      </c>
      <c r="L59" s="23">
        <v>5</v>
      </c>
      <c r="M59" s="23">
        <v>7</v>
      </c>
      <c r="N59" s="23">
        <v>8</v>
      </c>
      <c r="O59" s="23">
        <v>12</v>
      </c>
      <c r="P59" s="23">
        <v>12</v>
      </c>
      <c r="Q59" s="23">
        <v>13</v>
      </c>
      <c r="R59" s="23">
        <v>20</v>
      </c>
      <c r="S59" s="23">
        <v>23</v>
      </c>
      <c r="T59" s="23">
        <v>28</v>
      </c>
      <c r="U59" s="23">
        <v>37</v>
      </c>
      <c r="V59" s="23">
        <v>41</v>
      </c>
      <c r="W59" s="23">
        <v>51</v>
      </c>
      <c r="X59" s="23">
        <v>56</v>
      </c>
      <c r="Y59" s="23">
        <v>65</v>
      </c>
      <c r="Z59" s="23">
        <v>78</v>
      </c>
      <c r="AA59" s="23">
        <v>92</v>
      </c>
      <c r="AB59" s="23">
        <v>103</v>
      </c>
      <c r="AC59" s="23">
        <v>117</v>
      </c>
      <c r="AD59" s="23">
        <v>137</v>
      </c>
      <c r="AE59" s="23">
        <v>156</v>
      </c>
      <c r="AF59" s="23">
        <v>166</v>
      </c>
      <c r="AG59" s="23">
        <v>167</v>
      </c>
      <c r="AH59" s="23">
        <v>211</v>
      </c>
      <c r="AI59" s="23">
        <v>211</v>
      </c>
      <c r="AJ59" s="23">
        <v>234</v>
      </c>
      <c r="AK59" s="23">
        <v>245</v>
      </c>
      <c r="AL59" s="23">
        <v>269</v>
      </c>
      <c r="AM59" s="23">
        <v>291</v>
      </c>
      <c r="AN59" s="23">
        <v>304</v>
      </c>
      <c r="AO59" s="23">
        <v>333</v>
      </c>
      <c r="AP59" s="23">
        <v>354</v>
      </c>
      <c r="AQ59" s="23">
        <v>369</v>
      </c>
      <c r="AR59" s="23">
        <v>374</v>
      </c>
      <c r="AS59" s="23">
        <v>413</v>
      </c>
      <c r="AT59" s="23">
        <v>438</v>
      </c>
      <c r="AU59" s="23">
        <v>454</v>
      </c>
      <c r="AV59" s="23">
        <v>469</v>
      </c>
      <c r="AW59" s="23">
        <v>477</v>
      </c>
      <c r="AX59" s="23">
        <v>496</v>
      </c>
      <c r="AY59" s="23">
        <v>519</v>
      </c>
      <c r="AZ59" s="23">
        <v>543</v>
      </c>
      <c r="BA59" s="23">
        <v>559</v>
      </c>
      <c r="BB59" s="23">
        <v>571</v>
      </c>
      <c r="BC59" s="23">
        <v>576</v>
      </c>
      <c r="BD59" s="23">
        <v>584</v>
      </c>
      <c r="BE59" s="23">
        <v>593</v>
      </c>
      <c r="BF59" s="23">
        <v>601</v>
      </c>
      <c r="BG59" s="23">
        <v>608</v>
      </c>
      <c r="BH59" s="23">
        <v>616</v>
      </c>
      <c r="BI59" s="23">
        <v>626</v>
      </c>
      <c r="BJ59" s="23">
        <v>634</v>
      </c>
      <c r="BK59" s="23">
        <v>634</v>
      </c>
      <c r="BL59" s="23">
        <v>640</v>
      </c>
      <c r="BM59" s="23">
        <v>651</v>
      </c>
      <c r="BN59" s="23">
        <v>657</v>
      </c>
      <c r="BO59" s="23">
        <v>667</v>
      </c>
      <c r="BP59" s="23">
        <v>670</v>
      </c>
      <c r="BQ59" s="23">
        <v>672</v>
      </c>
      <c r="BR59" s="23">
        <v>672</v>
      </c>
      <c r="BS59" s="23">
        <v>679</v>
      </c>
      <c r="BT59" s="23">
        <v>681</v>
      </c>
      <c r="BU59" s="23">
        <v>682</v>
      </c>
      <c r="BV59" s="23">
        <v>686</v>
      </c>
      <c r="BW59" s="23">
        <v>687</v>
      </c>
      <c r="BX59" s="23">
        <v>687</v>
      </c>
      <c r="BY59" s="23">
        <v>687</v>
      </c>
      <c r="BZ59" s="23">
        <v>688</v>
      </c>
      <c r="CA59" s="23">
        <v>691</v>
      </c>
      <c r="CB59" s="23">
        <v>692</v>
      </c>
      <c r="CC59" s="23">
        <v>693</v>
      </c>
      <c r="CD59" s="23">
        <v>694</v>
      </c>
      <c r="CE59" s="23">
        <v>694</v>
      </c>
      <c r="CF59" s="23">
        <v>696</v>
      </c>
      <c r="CG59" s="23">
        <v>698</v>
      </c>
      <c r="CH59" s="23">
        <v>698</v>
      </c>
      <c r="CI59" s="23">
        <v>701</v>
      </c>
      <c r="CJ59" s="23">
        <v>702</v>
      </c>
      <c r="CK59" s="23">
        <v>704</v>
      </c>
      <c r="CL59" s="23">
        <v>707</v>
      </c>
      <c r="CM59" s="23">
        <v>706</v>
      </c>
      <c r="CN59" s="23">
        <v>708</v>
      </c>
      <c r="CO59" s="23">
        <v>708</v>
      </c>
      <c r="CP59" s="23">
        <v>709</v>
      </c>
      <c r="CQ59" s="23">
        <v>711</v>
      </c>
      <c r="CR59" s="23">
        <v>711</v>
      </c>
      <c r="CS59" s="23">
        <v>712</v>
      </c>
      <c r="CT59" s="23">
        <v>714</v>
      </c>
      <c r="CU59" s="23">
        <v>714</v>
      </c>
      <c r="CV59" s="23">
        <v>714</v>
      </c>
      <c r="CW59" s="23">
        <v>715</v>
      </c>
      <c r="CX59" s="23">
        <v>717</v>
      </c>
      <c r="CY59" s="23">
        <v>719</v>
      </c>
      <c r="CZ59" s="23">
        <v>719</v>
      </c>
      <c r="DA59" s="23">
        <v>720</v>
      </c>
      <c r="DB59" s="23">
        <v>720</v>
      </c>
      <c r="DC59" s="23">
        <v>721</v>
      </c>
      <c r="DD59" s="23">
        <v>722</v>
      </c>
      <c r="DE59" s="23">
        <v>722</v>
      </c>
      <c r="DF59" s="23">
        <v>722</v>
      </c>
      <c r="DG59" s="23">
        <v>722</v>
      </c>
      <c r="DJ59" s="181">
        <f t="shared" ca="1" si="14"/>
        <v>0</v>
      </c>
      <c r="DK59" s="25">
        <f t="shared" ca="1" si="15"/>
        <v>0</v>
      </c>
      <c r="DL59" s="325">
        <f t="shared" ca="1" si="8"/>
        <v>0</v>
      </c>
      <c r="DM59" s="329">
        <f t="shared" ca="1" si="16"/>
        <v>3</v>
      </c>
      <c r="DN59" s="25">
        <f t="shared" ca="1" si="17"/>
        <v>4.172461752433936E-3</v>
      </c>
      <c r="DO59" s="325">
        <f t="shared" ca="1" si="9"/>
        <v>0.64738187978118489</v>
      </c>
      <c r="DP59" s="332">
        <f t="shared" ca="1" si="18"/>
        <v>155.8032390673385</v>
      </c>
      <c r="DR59">
        <f t="shared" si="20"/>
        <v>722</v>
      </c>
      <c r="DS59" s="419">
        <f t="shared" si="21"/>
        <v>155.80000000000001</v>
      </c>
      <c r="DT59" s="131">
        <f t="shared" ca="1" si="10"/>
        <v>0</v>
      </c>
      <c r="DV59" s="164" t="s">
        <v>52</v>
      </c>
      <c r="DW59">
        <v>769</v>
      </c>
      <c r="DX59" s="385">
        <v>284</v>
      </c>
      <c r="DY59" s="67">
        <f t="shared" si="19"/>
        <v>5</v>
      </c>
      <c r="EA59">
        <f>SUMIF('L4-LTLA'!$D:$D,$D59,'L4-LTLA'!$G:$G)</f>
        <v>463405</v>
      </c>
      <c r="EB59" s="27">
        <v>463405</v>
      </c>
      <c r="EC59" s="4">
        <f t="shared" si="11"/>
        <v>0</v>
      </c>
    </row>
    <row r="60" spans="1:133" x14ac:dyDescent="0.25">
      <c r="A60" s="67" t="str">
        <f ca="1">OFFSET(Polygon!A$1,MATCH($D60,Polygon!$C:$C,0)-1,0)</f>
        <v>{"type":"Polygon","coordinates":[[[-2.2726,51.5776],[-2.274,51.5741],[-2.274,51.5724],[-2.2688,51.5724],[-2.2664,51.5717],[-2.2634,51.5713],[-2.2604,51.57],[-2.2641,51.568],[-2.2665,51.5647],[-2.2661,51.5643],[-2.2674,51.5629],[-2.2673,51.5619],[-2.2681,51.5588],[-2.2677,51.5582],[-2.2684,51.556],[-2.2681,51.5547],[-2.267,51.5533],[-2.2676,51.5522],[-2.2668,51.5514],[-2.2684,51.5497],[-2.2645,51.5458],[-2.2635,51.5452],[-2.2617,51.5447],[-2.2616,51.5436],[-2.2622,51.5417],[-2.2648,51.5376],[-2.2665,51.5363],[-2.2659,51.5356],[-2.2641,51.5354],[-2.2634,51.5344],[-2.2619,51.5345],[-2.2603,51.534],[-2.2605,51.5321],[-2.2603,51.531],[-2.2577,51.5284],[-2.2535,51.5287],[-2.2521,51.5281],[-2.2524,51.5269],[-2.2549,51.5257],[-2.2548,51.524],[-2.2557,51.5231],[-2.2558,51.5221],[-2.2636,51.5192],[-2.2637,51.5186],[-2.2675,51.5186],[-2.2704,51.5184],[-2.2751,51.5175],[-2.2813,51.5156],[-2.2869,51.5129],[-2.2918,51.5111],[-2.2964,51.5097],[-2.2963,51.5088],[-2.2971,51.5081],[-2.2963,51.5068],[-2.2993,51.5055],[-2.3039,51.5045],[-2.306,51.5038],[-2.3086,51.5035],[-2.3119,51.5029],[-2.3155,51.5013],[-2.3221,51.4981],[-2.3243,51.4975],[-2.3192,51.4946],[-2.3172,51.4926],[-2.3136,51.4905],[-2.3132,51.4894],[-2.3112,51.4876],[-2.3097,51.4881],[-2.3082,51.4875],[-2.3044,51.4864],[-2.3042,51.4858],[-2.3018,51.4864],[-2.3009,51.4871],[-2.2974,51.4878],[-2.295,51.4877],[-2.2937,51.4869],[-2.2918,51.4873],[-2.2906,51.4854],[-2.2896,51.4788],[-2.2889,51.4782],[-2.2902,51.4772],[-2.2912,51.4756],[-2.2916,51.473],[-2.2931,51.4698],[-2.2934,51.4684],[-2.2928,51.4675],[-2.2946,51.4668],[-2.2946,51.4641],[-2.2957,51.4586],[-2.293,51.4577],[-2.2892,51.4577],[-2.2867,51.4563],[-2.288,51.4546],[-2.2887,51.4479],[-2.2898,51.4434],[-2.2938,51.4316],[-2.2946,51.4288],[-2.2973,51.429],[-2.2988,51.4288],[-2.3017,51.4263],[-2.3034,51.4252],[-2.3075,51.4247],[-2.3099,51.4231],[-2.3126,51.4224],[-2.3137,51.4231],[-2.3138,51.4249],[-2.3132,51.4266],[-2.3142,51.4278],[-2.3139,51.4289],[-2.3178,51.4303],[-2.3181,51.431],[-2.3207,51.4324],[-2.3222,51.4328],[-2.3246,51.4354],[-2.3251,51.437],[-2.3287,51.4371],[-2.3319,51.4378],[-2.3325,51.4375],[-2.336,51.4374],[-2.3394,51.4382],[-2.3421,51.4394],[-2.3432,51.4395],[-2.3468,51.4386],[-2.3506,51.4384],[-2.3518,51.4387],[-2.3538,51.4374],[-2.355,51.4372],[-2.3577,51.4358],[-2.3588,51.4358],[-2.361,51.4366],[-2.3615,51.4374],[-2.3643,51.4374],[-2.3676,51.4369],[-2.3698,51.4358],[-2.3704,51.4359],[-2.374,51.4342],[-2.3759,51.4338],[-2.3771,51.4329],[-2.3803,51.4341],[-2.386,51.432],[-2.3885,51.4319],[-2.3924,51.4321],[-2.3967,51.432],[-2.3972,51.4313],[-2.3991,51.4321],[-2.4031,51.4316],[-2.4032,51.4306],[-2.4058,51.4286],[-2.4106,51.4262],[-2.4129,51.4258],[-2.4148,51.4263],[-2.4164,51.4261],[-2.4209,51.4243],[-2.424,51.4237],[-2.4275,51.4242],[-2.4301,51.4242],[-2.4314,51.4237],[-2.4355,51.4235],[-2.439,51.4231],[-2.4406,51.4226],[-2.4428,51.4228],[-2.4445,51.4224],[-2.4436,51.4205],[-2.4415,51.4193],[-2.4434,51.4183],[-2.4459,51.4189],[-2.4469,51.4179],[-2.4508,51.4173],[-2.4545,51.4184],[-2.4569,51.4182],[-2.4585,51.4168],[-2.4619,51.4168],[-2.4641,51.4173],[-2.4677,51.4165],[-2.4691,51.4159],[-2.472,51.4169],[-2.4735,51.4181],[-2.4755,51.4181],[-2.4811,51.4216],[-2.4836,51.4213],[-2.4861,51.4207],[-2.4871,51.4201],[-2.49,51.4177],[-2.4929,51.4183],[-2.4925,51.4197],[-2.4924,51.4217],[-2.4901,51.4242],[-2.4886,51.4252],[-2.4886,51.4267],[-2.4917,51.429],[-2.4943,51.4294],[-2.4968,51.4286],[-2.4986,51.4286],[-2.5025,51.4271],[-2.504,51.426],[-2.5062,51.4254],[-2.5074,51.4248],[-2.5085,51.4251],[-2.5081,51.4266],[-2.5083,51.4279],[-2.509,51.4285],[-2.5105,51.4288],[-2.5107,51.4293],[-2.5136,51.4297],[-2.5163,51.4306],[-2.5218,51.4318],[-2.5235,51.4326],[-2.5254,51.4341],[-2.527,51.4362],[-2.5269,51.4409],[-2.5265,51.4435],[-2.5283,51.445],[-2.5304,51.4456],[-2.5321,51.4455],[-2.5366,51.4446],[-2.5391,51.4454],[-2.539,51.4464],[-2.5379,51.4469],[-2.5356,51.4473],[-2.535,51.4466],[-2.5317,51.4464],[-2.5299,51.4482],[-2.5277,51.4486],[-2.5261,51.4491],[-2.5251,51.449],[-2.5224,51.4498],[-2.5211,51.4506],[-2.5189,51.4526],[-2.5184,51.4555],[-2.5192,51.4571],[-2.5185,51.4591],[-2.5167,51.4596],[-2.5152,51.4605],[-2.5143,51.4614],[-2.513,51.4616],[-2.5122,51.4623],[-2.5113,51.4652],[-2.5133,51.4657],[-2.5123,51.4686],[-2.5129,51.4691],[-2.5126,51.4704],[-2.5115,51.4702],[-2.5108,51.4716],[-2.5112,51.4742],[-2.5125,51.4768],[-2.5141,51.4794],[-2.5167,51.4852],[-2.5114,51.4893],[-2.511,51.49],[-2.516,51.4926],[-2.5162,51.4935],[-2.5207,51.4926],[-2.5235,51.4925],[-2.5252,51.4932],[-2.5275,51.4927],[-2.5279,51.4938],[-2.5278,51.4949],[-2.5303,51.4964],[-2.5317,51.4957],[-2.5349,51.4969],[-2.5373,51.497],[-2.539,51.495],[-2.5417,51.4957],[-2.5425,51.4946],[-2.5422,51.493],[-2.5439,51.4927],[-2.5456,51.4928],[-2.5519,51.4923],[-2.5553,51.4927],[-2.5562,51.4941],[-2.5547,51.4963],[-2.5568,51.4966],[-2.5601,51.4964],[-2.5622,51.4953],[-2.5648,51.4955],[-2.5653,51.4962],[-2.5651,51.4976],[-2.566,51.4983],[-2.5691,51.4996],[-2.5699,51.4992],[-2.5731,51.5004],[-2.5781,51.501],[-2.5799,51.5008],[-2.5817,51.5012],[-2.5845,51.5026],[-2.5856,51.5018],[-2.5852,51.5012],[-2.5881,51.5012],[-2.5877,51.5034],[-2.5879,51.5049],[-2.5885,51.5056],[-2.5884,51.5073],[-2.5905,51.5084],[-2.5912,51.5097],[-2.5893,51.5115],[-2.5857,51.5127],[-2.5833,51.5129],[-2.5814,51.5156],[-2.581,51.5174],[-2.5829,51.5174],[-2.588,51.5171],[-2.599,51.5147],[-2.6024,51.5138],[-2.6093,51.5134],[-2.6143,51.5137],[-2.6211,51.5149],[-2.6228,51.5146],[-2.6261,51.5147],[-2.6279,51.5145],[-2.6348,51.5127],[-2.6388,51.512],[-2.6451,51.512],[-2.6499,51.5125],[-2.6545,51.5137],[-2.6545,51.515],[-2.6532,51.5163],[-2.6538,51.5182],[-2.6536,51.5188],[-2.6517,51.5199],[-2.6514,51.5207],[-2.6538,51.5232],[-2.6574,51.5259],[-2.6581,51.5268],[-2.6601,51.5276],[-2.6654,51.531],[-2.6646,51.5315],[-2.6657,51.5338],[-2.6637,51.5349],[-2.6645,51.536],[-2.6637,51.537],[-2.6738,51.5444],[-2.6727,51.5455],[-2.6722,51.5466],[-2.6709,51.5481],[-2.6708,51.549],[-2.6686,51.5527],[-2.6673,51.5569],[-2.6675,51.5591],[-2.6672,51.5602],[-2.6672,51.5628],[-2.6667,51.5652],[-2.6661,51.5665],[-2.6668,51.5678],[-2.6665,51.5689],[-2.6655,51.569],[-2.6645,51.572],[-2.6633,51.5738],[-2.6617,51.5741],[-2.6595,51.5752],[-2.6577,51.5753],[-2.6551,51.5771],[-2.6528,51.5795],[-2.6495,51.5817],[-2.6426,51.587],[-2.6389,51.5906],[-2.6361,51.5939],[-2.6337,51.5974],[-2.6319,51.5995],[-2.6299,51.6014],[-2.6278,51.6056],[-2.6249,51.6062],[-2.6199,51.6078],[-2.6136,51.6103],[-2.6103,51.6118],[-2.6081,51.6132],[-2.6051,51.6143],[-2.599,51.6178],[-2.5976,51.6176],[-2.5977,51.6187],[-2.5928,51.6219],[-2.5872,51.6264],[-2.5842,51.629],[-2.5809,51.633],[-2.5796,51.6325],[-2.579,51.6332],[-2.5802,51.6342],[-2.5796,51.6352],[-2.5787,51.6385],[-2.5764,51.6411],[-2.5746,51.6446],[-2.5736,51.648],[-2.5737,51.6487],[-2.5711,51.6528],[-2.5689,51.6556],[-2.5661,51.6577],[-2.5639,51.6604],[-2.5622,51.6618],[-2.5583,51.6664],[-2.5553,51.6684],[-2.5535,51.6693],[-2.5489,51.6708],[-2.5458,51.672],[-2.5431,51.6735],[-2.5391,51.6749],[-2.5347,51.6772],[-2.5335,51.6764],[-2.527,51.6741],[-2.5198,51.6713],[-2.5175,51.6707],[-2.5158,51.6699],[-2.5099,51.6679],[-2.509,51.666],[-2.5058,51.6663],[-2.5014,51.6654],[-2.5017,51.6647],[-2.4984,51.665],[-2.4964,51.6644],[-2.4952,51.6646],[-2.4925,51.6642],[-2.4908,51.6643],[-2.4898,51.6634],[-2.4917,51.6629],[-2.4917,51.661],[-2.4927,51.6578],[-2.4917,51.6559],[-2.4914,51.6538],[-2.493,51.6518],[-2.4918,51.6497],[-2.4893,51.6489],[-2.4862,51.6484],[-2.4864,51.6474],[-2.4896,51.6459],[-2.49,51.6447],[-2.4873,51.6447],[-2.4851,51.6452],[-2.482,51.6464],[-2.4773,51.6467],[-2.4758,51.6465],[-2.4731,51.6468],[-2.4694,51.6479],[-2.4681,51.6494],[-2.4658,51.651],[-2.4637,51.651],[-2.4627,51.652],[-2.4604,51.6526],[-2.4588,51.6513],[-2.4553,51.6521],[-2.4521,51.6512],[-2.4502,51.6501],[-2.4487,51.6497],[-2.4457,51.6493],[-2.4448,51.6511],[-2.4431,51.6522],[-2.4421,51.6523],[-2.4403,51.6507],[-2.4357,51.6498],[-2.4342,51.6492],[-2.4322,51.6491],[-2.4317,51.6486],[-2.4319,51.6469],[-2.4308,51.6465],[-2.4273,51.6473],[-2.4241,51.6458],[-2.4211,51.6454],[-2.4209,51.645],[-2.4167,51.6433],[-2.4149,51.6445],[-2.4115,51.6428],[-2.4102,51.6419],[-2.4074,51.6414],[-2.4064,51.6417],[-2.4048,51.6414],[-2.4041,51.6429],[-2.4027,51.6425],[-2.4003,51.6452],[-2.3988,51.6458],[-2.3958,51.6436],[-2.3966,51.6428],[-2.3948,51.6421],[-2.3971,51.6396],[-2.3958,51.6387],[-2.3926,51.6391],[-2.3903,51.6406],[-2.3884,51.6401],[-2.3858,51.6398],[-2.3854,51.6387],[-2.3861,51.6376],[-2.3883,51.6373],[-2.3902,51.6364],[-2.3921,51.6361],[-2.3974,51.636],[-2.4003,51.635],[-2.3993,51.6337],[-2.3982,51.6338],[-2.3975,51.633],[-2.3953,51.6323],[-2.3937,51.6314],[-2.3929,51.63],[-2.3891,51.6278],[-2.3895,51.6272],[-2.389,51.6261],[-2.3892,51.6247],[-2.3884,51.6244],[-2.3889,51.6222],[-2.3894,51.6218],[-2.3895,51.6196],[-2.3893,51.6181],[-2.3902,51.6174],[-2.3905,51.616],[-2.3915,51.6154],[-2.3918,51.614],[-2.3902,51.6122],[-2.3906,51.6116],[-2.3932,51.6106],[-2.3942,51.6096],[-2.3947,51.607],[-2.3954,51.6058],[-2.3943,51.6034],[-2.3952,51.6014],[-2.3964,51.6007],[-2.396,51.5997],[-2.3944,51.5988],[-2.3945,51.5973],[-2.3931,51.5971],[-2.3919,51.5974],[-2.39,51.597],[-2.3865,51.5972],[-2.3813,51.5964],[-2.3787,51.5967],[-2.3758,51.598],[-2.3754,51.5976],[-2.3706,51.5976],[-2.3701,51.5985],[-2.3686,51.5992],[-2.3668,51.601],[-2.3666,51.6031],[-2.3656,51.6037],[-2.3624,51.6028],[-2.3629,51.6012],[-2.3599,51.601],[-2.3575,51.6016],[-2.3567,51.6005],[-2.3551,51.6001],[-2.3542,51.5992],[-2.3528,51.5967],[-2.3473,51.5974],[-2.344,51.5965],[-2.3443,51.5954],[-2.3413,51.5948],[-2.3395,51.5941],[-2.3383,51.5953],[-2.3353,51.5943],[-2.3351,51.5964],[-2.3342,51.5966],[-2.3333,51.5955],[-2.3313,51.5955],[-2.3304,51.5922],[-2.3284,51.5932],[-2.3268,51.5928],[-2.3239,51.5932],[-2.3225,51.5937],[-2.3199,51.5939],[-2.3197,51.5927],[-2.3166,51.5898],[-2.3083,51.5929],[-2.3069,51.5916],[-2.3058,51.5922],[-2.3056,51.593],[-2.3011,51.592],[-2.2979,51.5924],[-2.2969,51.593],[-2.2966,51.595],[-2.2944,51.5948],[-2.2899,51.5932],[-2.2893,51.5924],[-2.2907,51.5908],[-2.2927,51.59],[-2.2941,51.5886],[-2.2934,51.5877],[-2.291,51.5869],[-2.2905,51.5874],[-2.2883,51.5868],[-2.2835,51.585],[-2.2846,51.5842],[-2.2866,51.5845],[-2.2873,51.5832],[-2.2849,51.5832],[-2.2821,51.5823],[-2.2807,51.581],[-2.2821,51.5807],[-2.2813,51.5796],[-2.2827,51.5785],[-2.2802,51.5779],[-2.2787,51.5778],[-2.2766,51.5799],[-2.2743,51.5791],[-2.2726,51.5776]]]}</v>
      </c>
      <c r="B60" s="67" t="str">
        <f ca="1">OFFSET(Polygon!B$1,MATCH($D60,Polygon!$C:$C,0)-1,0)</f>
        <v>E06000025</v>
      </c>
      <c r="C60" t="s">
        <v>148</v>
      </c>
      <c r="D60" t="s">
        <v>97</v>
      </c>
      <c r="E60" s="27">
        <v>282644</v>
      </c>
      <c r="F60" s="23">
        <v>0</v>
      </c>
      <c r="G60" s="23">
        <v>0</v>
      </c>
      <c r="H60" s="23">
        <v>1</v>
      </c>
      <c r="I60" s="23">
        <v>1</v>
      </c>
      <c r="J60" s="23">
        <v>1</v>
      </c>
      <c r="K60" s="23">
        <v>2</v>
      </c>
      <c r="L60" s="23">
        <v>4</v>
      </c>
      <c r="M60" s="23">
        <v>5</v>
      </c>
      <c r="N60" s="23">
        <v>6</v>
      </c>
      <c r="O60" s="23">
        <v>9</v>
      </c>
      <c r="P60" s="23">
        <v>12</v>
      </c>
      <c r="Q60" s="23">
        <v>13</v>
      </c>
      <c r="R60" s="23">
        <v>14</v>
      </c>
      <c r="S60" s="23">
        <v>17</v>
      </c>
      <c r="T60" s="23">
        <v>19</v>
      </c>
      <c r="U60" s="23">
        <v>19</v>
      </c>
      <c r="V60" s="23">
        <v>25</v>
      </c>
      <c r="W60" s="23">
        <v>31</v>
      </c>
      <c r="X60" s="23">
        <v>37</v>
      </c>
      <c r="Y60" s="23">
        <v>49</v>
      </c>
      <c r="Z60" s="23">
        <v>53</v>
      </c>
      <c r="AA60" s="23">
        <v>58</v>
      </c>
      <c r="AB60" s="23">
        <v>66</v>
      </c>
      <c r="AC60" s="23">
        <v>76</v>
      </c>
      <c r="AD60" s="23">
        <v>91</v>
      </c>
      <c r="AE60" s="23">
        <v>104</v>
      </c>
      <c r="AF60" s="23">
        <v>113</v>
      </c>
      <c r="AG60" s="23">
        <v>113</v>
      </c>
      <c r="AH60" s="23">
        <v>139</v>
      </c>
      <c r="AI60" s="23">
        <v>139</v>
      </c>
      <c r="AJ60" s="23">
        <v>155</v>
      </c>
      <c r="AK60" s="23">
        <v>165</v>
      </c>
      <c r="AL60" s="23">
        <v>191</v>
      </c>
      <c r="AM60" s="23">
        <v>199</v>
      </c>
      <c r="AN60" s="23">
        <v>211</v>
      </c>
      <c r="AO60" s="23">
        <v>220</v>
      </c>
      <c r="AP60" s="23">
        <v>219</v>
      </c>
      <c r="AQ60" s="23">
        <v>222</v>
      </c>
      <c r="AR60" s="23">
        <v>223</v>
      </c>
      <c r="AS60" s="23">
        <v>247</v>
      </c>
      <c r="AT60" s="23">
        <v>256</v>
      </c>
      <c r="AU60" s="23">
        <v>263</v>
      </c>
      <c r="AV60" s="23">
        <v>274</v>
      </c>
      <c r="AW60" s="23">
        <v>281</v>
      </c>
      <c r="AX60" s="23">
        <v>288</v>
      </c>
      <c r="AY60" s="23">
        <v>304</v>
      </c>
      <c r="AZ60" s="23">
        <v>311</v>
      </c>
      <c r="BA60" s="23">
        <v>312</v>
      </c>
      <c r="BB60" s="23">
        <v>321</v>
      </c>
      <c r="BC60" s="23">
        <v>333</v>
      </c>
      <c r="BD60" s="23">
        <v>336</v>
      </c>
      <c r="BE60" s="23">
        <v>339</v>
      </c>
      <c r="BF60" s="23">
        <v>341</v>
      </c>
      <c r="BG60" s="23">
        <v>344</v>
      </c>
      <c r="BH60" s="23">
        <v>349</v>
      </c>
      <c r="BI60" s="23">
        <v>352</v>
      </c>
      <c r="BJ60" s="23">
        <v>356</v>
      </c>
      <c r="BK60" s="23">
        <v>358</v>
      </c>
      <c r="BL60" s="23">
        <v>361</v>
      </c>
      <c r="BM60" s="23">
        <v>366</v>
      </c>
      <c r="BN60" s="23">
        <v>371</v>
      </c>
      <c r="BO60" s="23">
        <v>383</v>
      </c>
      <c r="BP60" s="23">
        <v>384</v>
      </c>
      <c r="BQ60" s="23">
        <v>386</v>
      </c>
      <c r="BR60" s="23">
        <v>388</v>
      </c>
      <c r="BS60" s="23">
        <v>392</v>
      </c>
      <c r="BT60" s="23">
        <v>395</v>
      </c>
      <c r="BU60" s="23">
        <v>395</v>
      </c>
      <c r="BV60" s="23">
        <v>396</v>
      </c>
      <c r="BW60" s="23">
        <v>398</v>
      </c>
      <c r="BX60" s="23">
        <v>398</v>
      </c>
      <c r="BY60" s="23">
        <v>398</v>
      </c>
      <c r="BZ60" s="23">
        <v>399</v>
      </c>
      <c r="CA60" s="23">
        <v>399</v>
      </c>
      <c r="CB60" s="23">
        <v>399</v>
      </c>
      <c r="CC60" s="23">
        <v>399</v>
      </c>
      <c r="CD60" s="23">
        <v>399</v>
      </c>
      <c r="CE60" s="23">
        <v>399</v>
      </c>
      <c r="CF60" s="23">
        <v>399</v>
      </c>
      <c r="CG60" s="23">
        <v>400</v>
      </c>
      <c r="CH60" s="23">
        <v>400</v>
      </c>
      <c r="CI60" s="23">
        <v>401</v>
      </c>
      <c r="CJ60" s="23">
        <v>401</v>
      </c>
      <c r="CK60" s="23">
        <v>403</v>
      </c>
      <c r="CL60" s="23">
        <v>403</v>
      </c>
      <c r="CM60" s="23">
        <v>403</v>
      </c>
      <c r="CN60" s="23">
        <v>403</v>
      </c>
      <c r="CO60" s="23">
        <v>404</v>
      </c>
      <c r="CP60" s="23">
        <v>405</v>
      </c>
      <c r="CQ60" s="23">
        <v>405</v>
      </c>
      <c r="CR60" s="23">
        <v>405</v>
      </c>
      <c r="CS60" s="23">
        <v>405</v>
      </c>
      <c r="CT60" s="23">
        <v>406</v>
      </c>
      <c r="CU60" s="23">
        <v>406</v>
      </c>
      <c r="CV60" s="23">
        <v>406</v>
      </c>
      <c r="CW60" s="23">
        <v>406</v>
      </c>
      <c r="CX60" s="23">
        <v>406</v>
      </c>
      <c r="CY60" s="23">
        <v>406</v>
      </c>
      <c r="CZ60" s="23">
        <v>406</v>
      </c>
      <c r="DA60" s="23">
        <v>406</v>
      </c>
      <c r="DB60" s="23">
        <v>406</v>
      </c>
      <c r="DC60" s="23">
        <v>406</v>
      </c>
      <c r="DD60" s="23">
        <v>406</v>
      </c>
      <c r="DE60" s="23">
        <v>406</v>
      </c>
      <c r="DF60" s="23">
        <v>406</v>
      </c>
      <c r="DG60" s="23">
        <v>406</v>
      </c>
      <c r="DJ60" s="181">
        <f t="shared" ca="1" si="14"/>
        <v>0</v>
      </c>
      <c r="DK60" s="25">
        <f t="shared" ca="1" si="15"/>
        <v>0</v>
      </c>
      <c r="DL60" s="325">
        <f t="shared" ca="1" si="8"/>
        <v>0</v>
      </c>
      <c r="DM60" s="329">
        <f t="shared" ca="1" si="16"/>
        <v>0</v>
      </c>
      <c r="DN60" s="25">
        <f t="shared" ca="1" si="17"/>
        <v>0</v>
      </c>
      <c r="DO60" s="325">
        <f t="shared" ca="1" si="9"/>
        <v>0</v>
      </c>
      <c r="DP60" s="332">
        <f t="shared" ca="1" si="18"/>
        <v>143.64359406178798</v>
      </c>
      <c r="DR60">
        <f t="shared" si="20"/>
        <v>406</v>
      </c>
      <c r="DS60" s="419">
        <f t="shared" si="21"/>
        <v>143.6</v>
      </c>
      <c r="DT60" s="131">
        <f t="shared" ca="1" si="10"/>
        <v>0</v>
      </c>
      <c r="DV60" s="164" t="s">
        <v>53</v>
      </c>
      <c r="DW60">
        <v>202</v>
      </c>
      <c r="DX60" s="385">
        <v>142.69999999999999</v>
      </c>
      <c r="DY60" s="67">
        <f t="shared" si="19"/>
        <v>51</v>
      </c>
      <c r="EA60">
        <f>SUMIF('L4-LTLA'!$D:$D,$D60,'L4-LTLA'!$G:$G)</f>
        <v>282644</v>
      </c>
      <c r="EB60" s="27">
        <v>282644</v>
      </c>
      <c r="EC60" s="4">
        <f t="shared" si="11"/>
        <v>0</v>
      </c>
    </row>
    <row r="61" spans="1:133" x14ac:dyDescent="0.25">
      <c r="A61" s="67" t="str">
        <f ca="1">OFFSET(Polygon!A$1,MATCH($D61,Polygon!$C:$C,0)-1,0)</f>
        <v>{"type":"Polygon","coordinates":[[[-2.2946,51.4288],[-2.2954,51.4263],[-2.293,51.4261],[-2.2894,51.425],[-2.2873,51.4241],[-2.2865,51.4234],[-2.2846,51.423],[-2.2827,51.4217],[-2.2807,51.4189],[-2.2805,51.4178],[-2.2785,51.4159],[-2.2808,51.4129],[-2.2829,51.4124],[-2.2821,51.4102],[-2.2841,51.4093],[-2.2861,51.4076],[-2.2881,51.4075],[-2.2888,51.4066],[-2.2909,51.4057],[-2.289,51.4039],[-2.2877,51.4031],[-2.2865,51.4005],[-2.2845,51.3979],[-2.2843,51.3969],[-2.2875,51.396],[-2.2902,51.396],[-2.2915,51.3955],[-2.2942,51.3956],[-2.2968,51.3948],[-2.2959,51.3914],[-2.2963,51.3874],[-2.2975,51.3849],[-2.2947,51.3824],[-2.293,51.38],[-2.2925,51.3785],[-2.2915,51.378],[-2.2917,51.377],[-2.2908,51.3755],[-2.2903,51.3726],[-2.2909,51.3722],[-2.2921,51.3696],[-2.2938,51.3676],[-2.2947,51.3661],[-2.297,51.3637],[-2.2998,51.3621],[-2.3006,51.3622],[-2.304,51.3633],[-2.3075,51.365],[-2.3095,51.3633],[-2.3109,51.3606],[-2.3102,51.3575],[-2.3115,51.3571],[-2.313,51.3574],[-2.3187,51.3565],[-2.3217,51.3571],[-2.323,51.3567],[-2.3236,51.3557],[-2.3255,51.3543],[-2.3283,51.3542],[-2.3319,51.352],[-2.3347,51.3519],[-2.3373,51.3515],[-2.3406,51.3486],[-2.3423,51.3484],[-2.3429,51.3472],[-2.3443,51.3456],[-2.3436,51.345],[-2.3407,51.3446],[-2.3386,51.3462],[-2.3327,51.3463],[-2.3287,51.3475],[-2.3243,51.3478],[-2.3214,51.3472],[-2.3194,51.3461],[-2.318,51.3447],[-2.3139,51.3423],[-2.3115,51.3412],[-2.3106,51.3404],[-2.3085,51.3398],[-2.3059,51.3416],[-2.3032,51.3409],[-2.3021,51.3417],[-2.2999,51.3427],[-2.299,51.3423],[-2.2979,51.3432],[-2.296,51.3424],[-2.2951,51.3399],[-2.2969,51.3387],[-2.2943,51.3376],[-2.2949,51.3368],[-2.2961,51.3372],[-2.2996,51.3361],[-2.3011,51.3335],[-2.3002,51.3323],[-2.2949,51.331],[-2.2906,51.3306],[-2.2884,51.3298],[-2.2873,51.3285],[-2.2886,51.3268],[-2.2891,51.3253],[-2.2912,51.3238],[-2.2941,51.3228],[-2.2979,51.3224],[-2.2992,51.3213],[-2.3039,51.3201],[-2.3054,51.3194],[-2.3095,51.319],[-2.3107,51.3186],[-2.3123,51.3176],[-2.3164,51.3163],[-2.3197,51.3144],[-2.3202,51.315],[-2.3251,51.3134],[-2.3247,51.313],[-2.3261,51.3119],[-2.3288,51.3107],[-2.3299,51.3095],[-2.3325,51.3084],[-2.3374,51.3077],[-2.3391,51.3099],[-2.3458,51.3084],[-2.3487,51.3081],[-2.3505,51.307],[-2.3539,51.3067],[-2.3543,51.3069],[-2.3573,51.3051],[-2.3612,51.3038],[-2.3647,51.3022],[-2.3699,51.3009],[-2.3743,51.3011],[-2.3779,51.3006],[-2.3801,51.3005],[-2.3816,51.3001],[-2.3838,51.2985],[-2.3852,51.297],[-2.3842,51.2962],[-2.3852,51.2954],[-2.3871,51.2947],[-2.3896,51.2946],[-2.3914,51.2951],[-2.3923,51.2964],[-2.3933,51.2971],[-2.395,51.2994],[-2.397,51.3026],[-2.3998,51.3049],[-2.4009,51.3048],[-2.4043,51.3021],[-2.4061,51.3011],[-2.4079,51.3008],[-2.4103,51.3009],[-2.4115,51.3013],[-2.4146,51.2989],[-2.4175,51.2983],[-2.4184,51.2975],[-2.4203,51.2966],[-2.4178,51.2937],[-2.4174,51.2921],[-2.4213,51.2911],[-2.4211,51.2888],[-2.4224,51.2874],[-2.4277,51.2867],[-2.43,51.2868],[-2.4301,51.2846],[-2.4326,51.286],[-2.4345,51.2855],[-2.4356,51.2857],[-2.439,51.2852],[-2.4392,51.2838],[-2.4426,51.2826],[-2.4425,51.282],[-2.446,51.2808],[-2.4451,51.2787],[-2.4443,51.2774],[-2.4475,51.2771],[-2.4504,51.2774],[-2.4526,51.2767],[-2.4517,51.2743],[-2.4559,51.2737],[-2.4594,51.2741],[-2.4614,51.2742],[-2.4658,51.2753],[-2.4688,51.2763],[-2.472,51.277],[-2.4738,51.278],[-2.478,51.2731],[-2.4827,51.2742],[-2.485,51.2742],[-2.4872,51.2751],[-2.4879,51.2741],[-2.4899,51.2748],[-2.4906,51.2744],[-2.4935,51.2755],[-2.4928,51.2761],[-2.4948,51.2767],[-2.4959,51.2759],[-2.4995,51.2767],[-2.5033,51.2781],[-2.5064,51.279],[-2.5052,51.2795],[-2.5027,51.2813],[-2.5,51.2829],[-2.4998,51.284],[-2.5004,51.2846],[-2.4983,51.2864],[-2.497,51.2863],[-2.4965,51.2886],[-2.497,51.2902],[-2.4982,51.2909],[-2.4993,51.2906],[-2.5005,51.291],[-2.5033,51.29],[-2.5053,51.2899],[-2.5064,51.2911],[-2.5094,51.292],[-2.5124,51.2923],[-2.5133,51.2927],[-2.5232,51.2936],[-2.5251,51.2929],[-2.5285,51.2933],[-2.5317,51.294],[-2.5338,51.2953],[-2.5392,51.2962],[-2.5412,51.2984],[-2.55,51.3005],[-2.5511,51.2995],[-2.5514,51.2983],[-2.5542,51.2987],[-2.5528,51.3013],[-2.5578,51.3027],[-2.5611,51.3006],[-2.5627,51.2988],[-2.5662,51.298],[-2.5678,51.2974],[-2.5691,51.2963],[-2.5712,51.2951],[-2.5745,51.2949],[-2.5806,51.293],[-2.5829,51.2933],[-2.5857,51.2933],[-2.5878,51.2943],[-2.5886,51.2953],[-2.5916,51.2965],[-2.5955,51.2962],[-2.5946,51.2951],[-2.5952,51.2926],[-2.5949,51.2924],[-2.5965,51.2908],[-2.5986,51.2906],[-2.6,51.2892],[-2.6037,51.2878],[-2.6072,51.2872],[-2.6078,51.2864],[-2.6098,51.2853],[-2.613,51.2842],[-2.6159,51.2851],[-2.6185,51.2862],[-2.621,51.2843],[-2.6247,51.2854],[-2.625,51.2825],[-2.6275,51.2829],[-2.63,51.2836],[-2.631,51.2847],[-2.632,51.2846],[-2.6334,51.2859],[-2.635,51.2863],[-2.6357,51.2873],[-2.6383,51.2883],[-2.6372,51.2891],[-2.6396,51.2912],[-2.6403,51.2933],[-2.6387,51.2948],[-2.641,51.2955],[-2.6439,51.2971],[-2.6447,51.297],[-2.6464,51.2982],[-2.649,51.2989],[-2.6507,51.2997],[-2.6522,51.2998],[-2.6537,51.3007],[-2.6602,51.3026],[-2.6629,51.303],[-2.6668,51.3024],[-2.6649,51.3054],[-2.6625,51.3066],[-2.6647,51.3075],[-2.667,51.3079],[-2.6666,51.3092],[-2.6718,51.3117],[-2.673,51.3118],[-2.6745,51.3105],[-2.6764,51.311],[-2.6765,51.3116],[-2.6819,51.314],[-2.6859,51.3151],[-2.6854,51.316],[-2.6897,51.317],[-2.6911,51.3175],[-2.6949,51.3181],[-2.6946,51.32],[-2.6935,51.3219],[-2.6895,51.327],[-2.6872,51.3304],[-2.6927,51.3322],[-2.6941,51.3334],[-2.6963,51.3345],[-2.6977,51.3355],[-2.704,51.337],[-2.7058,51.3377],[-2.7079,51.3378],[-2.7073,51.341],[-2.7051,51.342],[-2.7037,51.3437],[-2.7018,51.344],[-2.699,51.3432],[-2.6943,51.3449],[-2.6942,51.3458],[-2.6916,51.3489],[-2.6905,51.3495],[-2.6899,51.3528],[-2.6906,51.3543],[-2.6916,51.3553],[-2.6922,51.357],[-2.6931,51.3583],[-2.6939,51.3584],[-2.6947,51.36],[-2.6964,51.3613],[-2.6952,51.3619],[-2.6967,51.3624],[-2.6942,51.3641],[-2.6944,51.3663],[-2.6958,51.367],[-2.6961,51.3684],[-2.6956,51.3696],[-2.695,51.3754],[-2.6953,51.3761],[-2.694,51.3779],[-2.6942,51.3799],[-2.6896,51.3802],[-2.6878,51.3777],[-2.6866,51.3748],[-2.6856,51.3708],[-2.6854,51.3688],[-2.6823,51.3696],[-2.6815,51.367],[-2.6809,51.3662],[-2.6806,51.3637],[-2.6801,51.363],[-2.6808,51.3623],[-2.6796,51.3601],[-2.6772,51.3606],[-2.6778,51.3616],[-2.6753,51.362],[-2.6729,51.3614],[-2.6694,51.3618],[-2.6687,51.3608],[-2.6684,51.359],[-2.6695,51.3569],[-2.6709,51.3569],[-2.6747,51.3559],[-2.6735,51.3549],[-2.6731,51.3538],[-2.678,51.3535],[-2.6768,51.3512],[-2.6755,51.3502],[-2.6769,51.3485],[-2.6765,51.3476],[-2.6741,51.3467],[-2.6736,51.3472],[-2.671,51.3466],[-2.6712,51.3452],[-2.6731,51.3455],[-2.6742,51.3435],[-2.6764,51.3436],[-2.6754,51.3458],[-2.677,51.3457],[-2.6766,51.3447],[-2.6767,51.3429],[-2.6758,51.3424],[-2.6734,51.3432],[-2.6733,51.3415],[-2.6707,51.341],[-2.6697,51.3432],[-2.6665,51.3428],[-2.6633,51.3427],[-2.6611,51.3431],[-2.6604,51.3424],[-2.6611,51.3416],[-2.659,51.3415],[-2.6572,51.3424],[-2.6552,51.3426],[-2.6544,51.3434],[-2.6525,51.3439],[-2.6512,51.345],[-2.6519,51.3462],[-2.6521,51.3486],[-2.6515,51.3521],[-2.6506,51.3537],[-2.6495,51.3543],[-2.65,51.3553],[-2.6502,51.3603],[-2.6496,51.3624],[-2.6498,51.3641],[-2.6505,51.3661],[-2.6497,51.3684],[-2.6478,51.3715],[-2.6463,51.373],[-2.6441,51.3742],[-2.6436,51.3749],[-2.6423,51.3751],[-2.6412,51.3745],[-2.6404,51.3752],[-2.6394,51.3748],[-2.6399,51.3738],[-2.6386,51.3732],[-2.6377,51.3744],[-2.6365,51.3748],[-2.6346,51.3743],[-2.6311,51.3746],[-2.6298,51.3755],[-2.6325,51.3771],[-2.6315,51.3778],[-2.6311,51.3789],[-2.6317,51.38],[-2.63,51.3804],[-2.6273,51.3805],[-2.6281,51.382],[-2.6303,51.3825],[-2.6289,51.3837],[-2.6297,51.3852],[-2.627,51.3856],[-2.6276,51.3866],[-2.627,51.3871],[-2.623,51.3855],[-2.6222,51.384],[-2.6209,51.3837],[-2.6183,51.3822],[-2.6189,51.3815],[-2.6171,51.3811],[-2.6166,51.3819],[-2.6146,51.3807],[-2.6134,51.3816],[-2.6147,51.3822],[-2.6154,51.3834],[-2.6136,51.3841],[-2.6139,51.3855],[-2.615,51.3854],[-2.6192,51.3862],[-2.6208,51.3861],[-2.6224,51.3866],[-2.6218,51.388],[-2.6231,51.3884],[-2.6227,51.3894],[-2.6208,51.3897],[-2.6188,51.3904],[-2.617,51.3905],[-2.6155,51.391],[-2.6142,51.3904],[-2.6145,51.3887],[-2.6122,51.3886],[-2.6117,51.3896],[-2.6095,51.389],[-2.6079,51.389],[-2.6079,51.3908],[-2.605,51.3899],[-2.6037,51.391],[-2.6044,51.3931],[-2.6026,51.3938],[-2.5999,51.3937],[-2.5998,51.3932],[-2.5978,51.3931],[-2.5971,51.3936],[-2.595,51.3935],[-2.5919,51.3939],[-2.5935,51.3955],[-2.5927,51.396],[-2.5906,51.3943],[-2.5881,51.3949],[-2.5872,51.3954],[-2.5899,51.3967],[-2.5901,51.3975],[-2.5892,51.3984],[-2.5878,51.3986],[-2.5855,51.3996],[-2.5852,51.4001],[-2.583,51.3997],[-2.582,51.4009],[-2.5781,51.3994],[-2.5763,51.4011],[-2.574,51.4003],[-2.5734,51.4009],[-2.572,51.4004],[-2.5708,51.3994],[-2.5665,51.4028],[-2.5676,51.4033],[-2.5669,51.4047],[-2.5649,51.4051],[-2.5654,51.406],[-2.5643,51.407],[-2.5632,51.4075],[-2.5631,51.4086],[-2.5621,51.4096],[-2.5609,51.4117],[-2.5593,51.4112],[-2.5561,51.4113],[-2.5563,51.4097],[-2.5559,51.4093],[-2.5531,51.4096],[-2.5529,51.4091],[-2.549,51.4093],[-2.5488,51.4088],[-2.546,51.4088],[-2.5433,51.4074],[-2.5424,51.4087],[-2.5386,51.4107],[-2.536,51.4111],[-2.5369,51.412],[-2.5356,51.4127],[-2.5343,51.4144],[-2.5345,51.4175],[-2.5325,51.4194],[-2.5295,51.4209],[-2.5295,51.4216],[-2.5312,51.4224],[-2.5313,51.4233],[-2.5294,51.4246],[-2.5267,51.4258],[-2.5233,51.426],[-2.5237,51.4272],[-2.5237,51.4298],[-2.5274,51.4315],[-2.5255,51.4329],[-2.524,51.4326],[-2.5213,51.4312],[-2.5158,51.4302],[-2.5135,51.4293],[-2.5105,51.4288],[-2.509,51.4285],[-2.5083,51.4279],[-2.5081,51.4266],[-2.5085,51.4251],[-2.5074,51.4248],[-2.5062,51.4254],[-2.504,51.426],[-2.5025,51.4271],[-2.4986,51.4286],[-2.4968,51.4286],[-2.4943,51.4294],[-2.4917,51.429],[-2.4886,51.4267],[-2.4886,51.4252],[-2.4901,51.4242],[-2.4924,51.4217],[-2.4925,51.4197],[-2.4929,51.4183],[-2.49,51.4177],[-2.4871,51.4201],[-2.4861,51.4207],[-2.4836,51.4213],[-2.4811,51.4216],[-2.4755,51.4181],[-2.4735,51.4181],[-2.472,51.4169],[-2.4691,51.4159],[-2.4677,51.4165],[-2.4641,51.4173],[-2.4619,51.4168],[-2.4585,51.4168],[-2.4569,51.4182],[-2.4545,51.4184],[-2.4508,51.4173],[-2.4469,51.4179],[-2.4459,51.4189],[-2.4434,51.4183],[-2.4415,51.4193],[-2.4436,51.4205],[-2.4445,51.4224],[-2.4428,51.4228],[-2.4406,51.4226],[-2.439,51.4231],[-2.4355,51.4235],[-2.4314,51.4237],[-2.4301,51.4242],[-2.4275,51.4242],[-2.424,51.4237],[-2.4209,51.4243],[-2.4164,51.4261],[-2.4148,51.4263],[-2.4129,51.4258],[-2.4106,51.4262],[-2.4058,51.4286],[-2.4032,51.4306],[-2.4031,51.4316],[-2.3991,51.4321],[-2.3972,51.4313],[-2.3967,51.432],[-2.3924,51.4321],[-2.3885,51.4319],[-2.386,51.432],[-2.3803,51.4341],[-2.3771,51.4329],[-2.3759,51.4338],[-2.374,51.4342],[-2.3704,51.4359],[-2.3698,51.4358],[-2.3676,51.4369],[-2.3643,51.4374],[-2.3615,51.4374],[-2.361,51.4366],[-2.3588,51.4358],[-2.3577,51.4358],[-2.355,51.4372],[-2.3538,51.4374],[-2.3518,51.4387],[-2.3506,51.4384],[-2.3468,51.4386],[-2.3432,51.4395],[-2.3421,51.4394],[-2.3394,51.4382],[-2.336,51.4374],[-2.3325,51.4375],[-2.3319,51.4378],[-2.3287,51.4371],[-2.3251,51.437],[-2.3246,51.4354],[-2.3222,51.4328],[-2.3207,51.4324],[-2.3181,51.431],[-2.3178,51.4303],[-2.3139,51.4289],[-2.3142,51.4278],[-2.3132,51.4266],[-2.3138,51.4249],[-2.3137,51.4231],[-2.3126,51.4224],[-2.3099,51.4231],[-2.3075,51.4247],[-2.3034,51.4252],[-2.3017,51.4263],[-2.2988,51.4288],[-2.2973,51.429],[-2.2946,51.4288]]]}</v>
      </c>
      <c r="B61" s="67" t="str">
        <f ca="1">OFFSET(Polygon!B$1,MATCH($D61,Polygon!$C:$C,0)-1,0)</f>
        <v>E06000022</v>
      </c>
      <c r="C61" t="s">
        <v>148</v>
      </c>
      <c r="D61" t="s">
        <v>3</v>
      </c>
      <c r="E61" s="27">
        <v>192106</v>
      </c>
      <c r="F61" s="23">
        <v>0</v>
      </c>
      <c r="G61" s="23">
        <v>0</v>
      </c>
      <c r="H61" s="23">
        <v>0</v>
      </c>
      <c r="I61" s="23">
        <v>0</v>
      </c>
      <c r="J61" s="23">
        <v>0</v>
      </c>
      <c r="K61" s="23">
        <v>1</v>
      </c>
      <c r="L61" s="23">
        <v>2</v>
      </c>
      <c r="M61" s="23">
        <v>1</v>
      </c>
      <c r="N61" s="23">
        <v>3</v>
      </c>
      <c r="O61" s="23">
        <v>3</v>
      </c>
      <c r="P61" s="23">
        <v>4</v>
      </c>
      <c r="Q61" s="23">
        <v>5</v>
      </c>
      <c r="R61" s="23">
        <v>11</v>
      </c>
      <c r="S61" s="23">
        <v>13</v>
      </c>
      <c r="T61" s="23">
        <v>16</v>
      </c>
      <c r="U61" s="23">
        <v>17</v>
      </c>
      <c r="V61" s="23">
        <v>20</v>
      </c>
      <c r="W61" s="23">
        <v>23</v>
      </c>
      <c r="X61" s="23">
        <v>26</v>
      </c>
      <c r="Y61" s="23">
        <v>32</v>
      </c>
      <c r="Z61" s="23">
        <v>36</v>
      </c>
      <c r="AA61" s="23">
        <v>39</v>
      </c>
      <c r="AB61" s="23">
        <v>41</v>
      </c>
      <c r="AC61" s="23">
        <v>45</v>
      </c>
      <c r="AD61" s="23">
        <v>52</v>
      </c>
      <c r="AE61" s="23">
        <v>52</v>
      </c>
      <c r="AF61" s="23">
        <v>58</v>
      </c>
      <c r="AG61" s="23">
        <v>58</v>
      </c>
      <c r="AH61" s="23">
        <v>66</v>
      </c>
      <c r="AI61" s="23">
        <v>67</v>
      </c>
      <c r="AJ61" s="23">
        <v>77</v>
      </c>
      <c r="AK61" s="23">
        <v>84</v>
      </c>
      <c r="AL61" s="23">
        <v>97</v>
      </c>
      <c r="AM61" s="23">
        <v>105</v>
      </c>
      <c r="AN61" s="23">
        <v>115</v>
      </c>
      <c r="AO61" s="23">
        <v>130</v>
      </c>
      <c r="AP61" s="23">
        <v>131</v>
      </c>
      <c r="AQ61" s="23">
        <v>139</v>
      </c>
      <c r="AR61" s="23">
        <v>139</v>
      </c>
      <c r="AS61" s="23">
        <v>156</v>
      </c>
      <c r="AT61" s="23">
        <v>161</v>
      </c>
      <c r="AU61" s="23">
        <v>166</v>
      </c>
      <c r="AV61" s="23">
        <v>172</v>
      </c>
      <c r="AW61" s="23">
        <v>179</v>
      </c>
      <c r="AX61" s="23">
        <v>182</v>
      </c>
      <c r="AY61" s="23">
        <v>187</v>
      </c>
      <c r="AZ61" s="23">
        <v>192</v>
      </c>
      <c r="BA61" s="23">
        <v>198</v>
      </c>
      <c r="BB61" s="23">
        <v>201</v>
      </c>
      <c r="BC61" s="23">
        <v>201</v>
      </c>
      <c r="BD61" s="23">
        <v>203</v>
      </c>
      <c r="BE61" s="23">
        <v>203</v>
      </c>
      <c r="BF61" s="23">
        <v>206</v>
      </c>
      <c r="BG61" s="23">
        <v>211</v>
      </c>
      <c r="BH61" s="23">
        <v>212</v>
      </c>
      <c r="BI61" s="23">
        <v>212</v>
      </c>
      <c r="BJ61" s="23">
        <v>215</v>
      </c>
      <c r="BK61" s="23">
        <v>217</v>
      </c>
      <c r="BL61" s="23">
        <v>219</v>
      </c>
      <c r="BM61" s="23">
        <v>220</v>
      </c>
      <c r="BN61" s="23">
        <v>220</v>
      </c>
      <c r="BO61" s="23">
        <v>221</v>
      </c>
      <c r="BP61" s="23">
        <v>222</v>
      </c>
      <c r="BQ61" s="23">
        <v>223</v>
      </c>
      <c r="BR61" s="23">
        <v>224</v>
      </c>
      <c r="BS61" s="23">
        <v>225</v>
      </c>
      <c r="BT61" s="23">
        <v>225</v>
      </c>
      <c r="BU61" s="23">
        <v>226</v>
      </c>
      <c r="BV61" s="23">
        <v>227</v>
      </c>
      <c r="BW61" s="23">
        <v>227</v>
      </c>
      <c r="BX61" s="23">
        <v>228</v>
      </c>
      <c r="BY61" s="23">
        <v>230</v>
      </c>
      <c r="BZ61" s="23">
        <v>230</v>
      </c>
      <c r="CA61" s="23">
        <v>230</v>
      </c>
      <c r="CB61" s="23">
        <v>230</v>
      </c>
      <c r="CC61" s="23">
        <v>230</v>
      </c>
      <c r="CD61" s="23">
        <v>232</v>
      </c>
      <c r="CE61" s="23">
        <v>232</v>
      </c>
      <c r="CF61" s="23">
        <v>232</v>
      </c>
      <c r="CG61" s="23">
        <v>232</v>
      </c>
      <c r="CH61" s="23">
        <v>231</v>
      </c>
      <c r="CI61" s="23">
        <v>232</v>
      </c>
      <c r="CJ61" s="23">
        <v>232</v>
      </c>
      <c r="CK61" s="23">
        <v>232</v>
      </c>
      <c r="CL61" s="23">
        <v>233</v>
      </c>
      <c r="CM61" s="23">
        <v>234</v>
      </c>
      <c r="CN61" s="23">
        <v>235</v>
      </c>
      <c r="CO61" s="23">
        <v>235</v>
      </c>
      <c r="CP61" s="23">
        <v>236</v>
      </c>
      <c r="CQ61" s="23">
        <v>236</v>
      </c>
      <c r="CR61" s="23">
        <v>236</v>
      </c>
      <c r="CS61" s="23">
        <v>236</v>
      </c>
      <c r="CT61" s="23">
        <v>237</v>
      </c>
      <c r="CU61" s="23">
        <v>237</v>
      </c>
      <c r="CV61" s="23">
        <v>237</v>
      </c>
      <c r="CW61" s="23">
        <v>237</v>
      </c>
      <c r="CX61" s="23">
        <v>237</v>
      </c>
      <c r="CY61" s="23">
        <v>237</v>
      </c>
      <c r="CZ61" s="23">
        <v>237</v>
      </c>
      <c r="DA61" s="23">
        <v>237</v>
      </c>
      <c r="DB61" s="23">
        <v>237</v>
      </c>
      <c r="DC61" s="23">
        <v>237</v>
      </c>
      <c r="DD61" s="23">
        <v>237</v>
      </c>
      <c r="DE61" s="23">
        <v>237</v>
      </c>
      <c r="DF61" s="23">
        <v>237</v>
      </c>
      <c r="DG61" s="23">
        <v>237</v>
      </c>
      <c r="DJ61" s="181">
        <f t="shared" ca="1" si="14"/>
        <v>0</v>
      </c>
      <c r="DK61" s="25">
        <f t="shared" ca="1" si="15"/>
        <v>0</v>
      </c>
      <c r="DL61" s="325">
        <f t="shared" ca="1" si="8"/>
        <v>0</v>
      </c>
      <c r="DM61" s="329">
        <f t="shared" ca="1" si="16"/>
        <v>0</v>
      </c>
      <c r="DN61" s="25">
        <f t="shared" ca="1" si="17"/>
        <v>0</v>
      </c>
      <c r="DO61" s="325">
        <f t="shared" ca="1" si="9"/>
        <v>0</v>
      </c>
      <c r="DP61" s="332">
        <f t="shared" ca="1" si="18"/>
        <v>123.36938981603906</v>
      </c>
      <c r="DR61">
        <f t="shared" si="20"/>
        <v>237</v>
      </c>
      <c r="DS61" s="419">
        <f t="shared" si="21"/>
        <v>123.4</v>
      </c>
      <c r="DT61" s="131">
        <f t="shared" ca="1" si="10"/>
        <v>0</v>
      </c>
      <c r="DV61" s="164" t="s">
        <v>54</v>
      </c>
      <c r="DW61">
        <v>470</v>
      </c>
      <c r="DX61" s="385">
        <v>196.5</v>
      </c>
      <c r="DY61" s="67">
        <f t="shared" si="19"/>
        <v>19</v>
      </c>
      <c r="EA61">
        <f>SUMIF('L4-LTLA'!$D:$D,$D61,'L4-LTLA'!$G:$G)</f>
        <v>192106</v>
      </c>
      <c r="EB61" s="27">
        <v>192106</v>
      </c>
      <c r="EC61" s="4">
        <f t="shared" si="11"/>
        <v>0</v>
      </c>
    </row>
    <row r="62" spans="1:133" x14ac:dyDescent="0.25">
      <c r="A62" s="67" t="str">
        <f ca="1">OFFSET(Polygon!A$1,MATCH($D62,Polygon!$C:$C,0)-1,0)</f>
        <v>{"type":"Polygon","coordinates":[[[-1.6831,51.6901],[-1.6839,51.6888],[-1.6865,51.6893],[-1.6889,51.6875],[-1.6911,51.6873],[-1.693,51.6856],[-1.6932,51.6841],[-1.6951,51.6832],[-1.6965,51.6821],[-1.6969,51.681],[-1.6962,51.68],[-1.6952,51.6798],[-1.6949,51.6786],[-1.6978,51.6775],[-1.6988,51.6764],[-1.6985,51.6742],[-1.699,51.6731],[-1.7001,51.6724],[-1.7003,51.6712],[-1.7,51.6702],[-1.6986,51.6694],[-1.6943,51.6688],[-1.6942,51.6664],[-1.6907,51.6638],[-1.691,51.6623],[-1.6896,51.6611],[-1.6892,51.6596],[-1.6892,51.6574],[-1.6885,51.6568],[-1.689,51.6557],[-1.6927,51.6532],[-1.6909,51.6521],[-1.689,51.6526],[-1.6864,51.6524],[-1.685,51.651],[-1.6833,51.6502],[-1.6833,51.6494],[-1.6818,51.6485],[-1.6816,51.6477],[-1.6801,51.6467],[-1.6798,51.6448],[-1.678,51.6443],[-1.6773,51.6431],[-1.6756,51.6424],[-1.6756,51.6414],[-1.6742,51.6412],[-1.6723,51.6415],[-1.6704,51.6408],[-1.6646,51.6404],[-1.6632,51.6399],[-1.6615,51.6369],[-1.66,51.6352],[-1.6601,51.6346],[-1.6628,51.6312],[-1.6652,51.63],[-1.6675,51.6286],[-1.6685,51.6283],[-1.6691,51.6271],[-1.6687,51.6265],[-1.6693,51.6256],[-1.6708,51.6251],[-1.6731,51.6226],[-1.6723,51.6203],[-1.6669,51.6177],[-1.6668,51.6167],[-1.6675,51.6159],[-1.6694,51.6151],[-1.6696,51.6143],[-1.6718,51.6136],[-1.6725,51.6129],[-1.676,51.6117],[-1.6767,51.6125],[-1.6792,51.6138],[-1.6817,51.6134],[-1.6827,51.6125],[-1.682,51.6114],[-1.6825,51.6096],[-1.6834,51.609],[-1.6853,51.6086],[-1.687,51.6074],[-1.6885,51.6069],[-1.6893,51.6059],[-1.6904,51.6056],[-1.6909,51.6039],[-1.6903,51.6037],[-1.6907,51.6015],[-1.6886,51.6015],[-1.688,51.5998],[-1.6878,51.5974],[-1.6875,51.5964],[-1.6879,51.5955],[-1.687,51.5948],[-1.6864,51.5935],[-1.6854,51.5937],[-1.6849,51.5909],[-1.6858,51.5896],[-1.6854,51.5876],[-1.687,51.5873],[-1.6875,51.5866],[-1.689,51.5862],[-1.6911,51.5835],[-1.6891,51.582],[-1.6883,51.5788],[-1.687,51.5773],[-1.6854,51.576],[-1.6847,51.5738],[-1.6827,51.5726],[-1.6803,51.5718],[-1.6782,51.5702],[-1.6766,51.5694],[-1.6719,51.571],[-1.6651,51.5727],[-1.6626,51.5735],[-1.6584,51.5742],[-1.6551,51.5765],[-1.6521,51.5742],[-1.6497,51.5731],[-1.6477,51.572],[-1.6461,51.5701],[-1.6466,51.5692],[-1.646,51.5677],[-1.6438,51.5641],[-1.6385,51.5591],[-1.6341,51.5533],[-1.633,51.5525],[-1.632,51.5531],[-1.6312,51.5518],[-1.6272,51.5473],[-1.6248,51.5461],[-1.6254,51.5455],[-1.623,51.5442],[-1.6236,51.5436],[-1.6206,51.5411],[-1.6163,51.5383],[-1.6154,51.5381],[-1.6155,51.5367],[-1.6138,51.5365],[-1.6128,51.5341],[-1.6083,51.5289],[-1.6081,51.5278],[-1.6069,51.5258],[-1.6048,51.5227],[-1.6045,51.5205],[-1.6034,51.5203],[-1.6028,51.5183],[-1.6069,51.5171],[-1.6109,51.5169],[-1.6144,51.5174],[-1.6167,51.5172],[-1.62,51.5167],[-1.6195,51.5152],[-1.6236,51.5142],[-1.6243,51.5151],[-1.6285,51.5174],[-1.6317,51.5164],[-1.6336,51.5155],[-1.6327,51.515],[-1.6343,51.5129],[-1.6372,51.5136],[-1.6386,51.513],[-1.6421,51.5109],[-1.6499,51.5083],[-1.651,51.5081],[-1.6568,51.5078],[-1.659,51.5073],[-1.6627,51.5068],[-1.6655,51.5058],[-1.6678,51.5053],[-1.6725,51.5046],[-1.6751,51.5045],[-1.6778,51.504],[-1.6855,51.5038],[-1.6886,51.5035],[-1.6923,51.5035],[-1.6962,51.5032],[-1.6967,51.5036],[-1.7006,51.5027],[-1.7051,51.502],[-1.7118,51.5012],[-1.7191,51.5007],[-1.7157,51.4884],[-1.72,51.4883],[-1.7264,51.4885],[-1.7311,51.4882],[-1.7344,51.4878],[-1.7366,51.4873],[-1.7401,51.4868],[-1.7436,51.4867],[-1.7463,51.4856],[-1.7508,51.4856],[-1.7582,51.4862],[-1.7614,51.4859],[-1.7662,51.4861],[-1.768,51.4859],[-1.7747,51.4845],[-1.7742,51.4833],[-1.7744,51.4825],[-1.7797,51.4843],[-1.7842,51.4853],[-1.7885,51.4851],[-1.7932,51.4862],[-1.7953,51.4859],[-1.7978,51.4844],[-1.8026,51.4878],[-1.8038,51.4894],[-1.8069,51.4914],[-1.8095,51.494],[-1.8131,51.4965],[-1.8114,51.4995],[-1.8136,51.5013],[-1.8129,51.5053],[-1.8135,51.507],[-1.8145,51.5066],[-1.823,51.5048],[-1.8246,51.5037],[-1.8284,51.5051],[-1.8319,51.5012],[-1.834,51.5018],[-1.8344,51.5011],[-1.8376,51.5008],[-1.8382,51.5024],[-1.8398,51.5048],[-1.8392,51.505],[-1.8403,51.5079],[-1.8413,51.5095],[-1.8413,51.5108],[-1.8441,51.5124],[-1.8441,51.5137],[-1.8447,51.515],[-1.8415,51.5157],[-1.8426,51.5169],[-1.8443,51.5173],[-1.8429,51.5182],[-1.8456,51.5219],[-1.8468,51.5244],[-1.8427,51.5258],[-1.8412,51.5244],[-1.8438,51.5217],[-1.8421,51.5204],[-1.8426,51.5198],[-1.8403,51.5184],[-1.8378,51.5157],[-1.8372,51.5141],[-1.8376,51.5131],[-1.837,51.5109],[-1.8355,51.511],[-1.8347,51.5115],[-1.8308,51.5111],[-1.8299,51.5134],[-1.8301,51.5154],[-1.8311,51.5169],[-1.8331,51.5187],[-1.8354,51.5194],[-1.8364,51.5214],[-1.8369,51.524],[-1.8386,51.5259],[-1.84,51.5294],[-1.8373,51.5298],[-1.8382,51.5317],[-1.8409,51.5315],[-1.8412,51.5325],[-1.8437,51.5379],[-1.8446,51.5408],[-1.844,51.5418],[-1.8444,51.5434],[-1.8475,51.544],[-1.8521,51.5455],[-1.8538,51.5463],[-1.8505,51.5468],[-1.8516,51.549],[-1.8538,51.5505],[-1.8509,51.5521],[-1.8493,51.5533],[-1.8533,51.5556],[-1.8572,51.5573],[-1.8606,51.5591],[-1.8625,51.5595],[-1.8614,51.5622],[-1.8606,51.5636],[-1.861,51.5645],[-1.8601,51.5652],[-1.8576,51.5633],[-1.8548,51.5627],[-1.8538,51.563],[-1.8518,51.5623],[-1.848,51.5621],[-1.8452,51.5617],[-1.8457,51.5629],[-1.8455,51.5643],[-1.8465,51.5648],[-1.847,51.5662],[-1.8499,51.5674],[-1.8501,51.5681],[-1.8479,51.5692],[-1.8444,51.5702],[-1.8441,51.5724],[-1.8448,51.5734],[-1.8442,51.5755],[-1.843,51.577],[-1.8432,51.5787],[-1.8409,51.5788],[-1.8399,51.5782],[-1.8376,51.5788],[-1.8385,51.58],[-1.8328,51.5808],[-1.8308,51.5817],[-1.8263,51.5794],[-1.8248,51.5816],[-1.8226,51.5839],[-1.8236,51.5845],[-1.8265,51.5838],[-1.8324,51.5852],[-1.8356,51.5855],[-1.8369,51.5864],[-1.8377,51.5879],[-1.837,51.5897],[-1.8351,51.5903],[-1.834,51.5914],[-1.8331,51.5912],[-1.8324,51.5923],[-1.833,51.5931],[-1.8328,51.5943],[-1.8319,51.5951],[-1.8325,51.5956],[-1.8319,51.5966],[-1.8322,51.5973],[-1.8341,51.5977],[-1.8343,51.5986],[-1.8362,51.5986],[-1.8387,51.5994],[-1.8409,51.6014],[-1.8403,51.6023],[-1.8417,51.6034],[-1.8422,51.6052],[-1.8414,51.6069],[-1.841,51.6098],[-1.8423,51.6117],[-1.8423,51.6126],[-1.8412,51.6133],[-1.841,51.6141],[-1.8397,51.6144],[-1.8397,51.6163],[-1.8376,51.6168],[-1.8355,51.6184],[-1.8352,51.6198],[-1.8323,51.6209],[-1.8305,51.6226],[-1.8306,51.6237],[-1.8297,51.6239],[-1.8279,51.6253],[-1.8272,51.6253],[-1.8213,51.627],[-1.8202,51.6277],[-1.8143,51.6245],[-1.808,51.63],[-1.8064,51.6327],[-1.796,51.6329],[-1.7886,51.6327],[-1.79,51.6348],[-1.789,51.6367],[-1.7905,51.6414],[-1.7927,51.6458],[-1.7936,51.6479],[-1.7934,51.6488],[-1.7949,51.6507],[-1.7948,51.6515],[-1.7962,51.6553],[-1.7962,51.6565],[-1.7951,51.6571],[-1.7973,51.6609],[-1.7985,51.6614],[-1.7991,51.6625],[-1.7962,51.6625],[-1.7941,51.6633],[-1.7916,51.6633],[-1.7913,51.6643],[-1.7896,51.6663],[-1.7886,51.667],[-1.7845,51.6678],[-1.7825,51.6687],[-1.7807,51.6692],[-1.778,51.6691],[-1.7768,51.6693],[-1.7744,51.6683],[-1.7726,51.6679],[-1.7703,51.668],[-1.7686,51.6658],[-1.7684,51.6642],[-1.7678,51.6634],[-1.7663,51.6627],[-1.7614,51.6625],[-1.7613,51.6631],[-1.7579,51.6632],[-1.7546,51.6626],[-1.7516,51.6628],[-1.7509,51.6633],[-1.7492,51.663],[-1.7448,51.6641],[-1.7447,51.6647],[-1.7422,51.6654],[-1.7417,51.6661],[-1.7391,51.6674],[-1.7375,51.6673],[-1.7355,51.6677],[-1.7317,51.6674],[-1.7302,51.6677],[-1.7279,51.6672],[-1.7226,51.6695],[-1.7208,51.6689],[-1.7176,51.6709],[-1.7125,51.6719],[-1.7109,51.6725],[-1.7113,51.6747],[-1.7107,51.6757],[-1.7097,51.6762],[-1.7102,51.6771],[-1.7089,51.6794],[-1.7098,51.6802],[-1.7097,51.6816],[-1.7082,51.6829],[-1.7063,51.6833],[-1.7061,51.6845],[-1.7037,51.686],[-1.7007,51.6864],[-1.7003,51.6878],[-1.6992,51.688],[-1.6973,51.6916],[-1.6963,51.6922],[-1.6937,51.6927],[-1.6901,51.6921],[-1.6886,51.6922],[-1.6877,51.6915],[-1.686,51.6911],[-1.6845,51.6913],[-1.6831,51.6901]]]}</v>
      </c>
      <c r="B62" s="67" t="str">
        <f ca="1">OFFSET(Polygon!B$1,MATCH($D62,Polygon!$C:$C,0)-1,0)</f>
        <v>E06000030</v>
      </c>
      <c r="C62" t="s">
        <v>148</v>
      </c>
      <c r="D62" t="s">
        <v>108</v>
      </c>
      <c r="E62" s="27">
        <v>221996</v>
      </c>
      <c r="F62" s="23">
        <v>2</v>
      </c>
      <c r="G62" s="23">
        <v>2</v>
      </c>
      <c r="H62" s="23">
        <v>2</v>
      </c>
      <c r="I62" s="23">
        <v>2</v>
      </c>
      <c r="J62" s="23">
        <v>2</v>
      </c>
      <c r="K62" s="23">
        <v>2</v>
      </c>
      <c r="L62" s="23">
        <v>2</v>
      </c>
      <c r="M62" s="23">
        <v>2</v>
      </c>
      <c r="N62" s="23">
        <v>2</v>
      </c>
      <c r="O62" s="23">
        <v>3</v>
      </c>
      <c r="P62" s="23">
        <v>4</v>
      </c>
      <c r="Q62" s="23">
        <v>5</v>
      </c>
      <c r="R62" s="23">
        <v>5</v>
      </c>
      <c r="S62" s="23">
        <v>6</v>
      </c>
      <c r="T62" s="23">
        <v>7</v>
      </c>
      <c r="U62" s="23">
        <v>7</v>
      </c>
      <c r="V62" s="23">
        <v>8</v>
      </c>
      <c r="W62" s="23">
        <v>11</v>
      </c>
      <c r="X62" s="23">
        <v>16</v>
      </c>
      <c r="Y62" s="23">
        <v>18</v>
      </c>
      <c r="Z62" s="23">
        <v>26</v>
      </c>
      <c r="AA62" s="23">
        <v>28</v>
      </c>
      <c r="AB62" s="23">
        <v>29</v>
      </c>
      <c r="AC62" s="23">
        <v>31</v>
      </c>
      <c r="AD62" s="23">
        <v>40</v>
      </c>
      <c r="AE62" s="23">
        <v>44</v>
      </c>
      <c r="AF62" s="23">
        <v>49</v>
      </c>
      <c r="AG62" s="23">
        <v>50</v>
      </c>
      <c r="AH62" s="23">
        <v>74</v>
      </c>
      <c r="AI62" s="23">
        <v>75</v>
      </c>
      <c r="AJ62" s="23">
        <v>88</v>
      </c>
      <c r="AK62" s="23">
        <v>111</v>
      </c>
      <c r="AL62" s="23">
        <v>125</v>
      </c>
      <c r="AM62" s="23">
        <v>144</v>
      </c>
      <c r="AN62" s="23">
        <v>160</v>
      </c>
      <c r="AO62" s="23">
        <v>177</v>
      </c>
      <c r="AP62" s="23">
        <v>187</v>
      </c>
      <c r="AQ62" s="23">
        <v>199</v>
      </c>
      <c r="AR62" s="23">
        <v>200</v>
      </c>
      <c r="AS62" s="23">
        <v>236</v>
      </c>
      <c r="AT62" s="23">
        <v>247</v>
      </c>
      <c r="AU62" s="23">
        <v>259</v>
      </c>
      <c r="AV62" s="23">
        <v>281</v>
      </c>
      <c r="AW62" s="23">
        <v>284</v>
      </c>
      <c r="AX62" s="23">
        <v>299</v>
      </c>
      <c r="AY62" s="23">
        <v>307</v>
      </c>
      <c r="AZ62" s="23">
        <v>322</v>
      </c>
      <c r="BA62" s="23">
        <v>332</v>
      </c>
      <c r="BB62" s="23">
        <v>337</v>
      </c>
      <c r="BC62" s="23">
        <v>347</v>
      </c>
      <c r="BD62" s="23">
        <v>348</v>
      </c>
      <c r="BE62" s="23">
        <v>350</v>
      </c>
      <c r="BF62" s="23">
        <v>361</v>
      </c>
      <c r="BG62" s="23">
        <v>367</v>
      </c>
      <c r="BH62" s="23">
        <v>369</v>
      </c>
      <c r="BI62" s="23">
        <v>372</v>
      </c>
      <c r="BJ62" s="23">
        <v>384</v>
      </c>
      <c r="BK62" s="23">
        <v>384</v>
      </c>
      <c r="BL62" s="23">
        <v>388</v>
      </c>
      <c r="BM62" s="23">
        <v>392</v>
      </c>
      <c r="BN62" s="23">
        <v>397</v>
      </c>
      <c r="BO62" s="23">
        <v>403</v>
      </c>
      <c r="BP62" s="23">
        <v>407</v>
      </c>
      <c r="BQ62" s="23">
        <v>410</v>
      </c>
      <c r="BR62" s="23">
        <v>411</v>
      </c>
      <c r="BS62" s="23">
        <v>423</v>
      </c>
      <c r="BT62" s="23">
        <v>424</v>
      </c>
      <c r="BU62" s="23">
        <v>427</v>
      </c>
      <c r="BV62" s="23">
        <v>430</v>
      </c>
      <c r="BW62" s="23">
        <v>433</v>
      </c>
      <c r="BX62" s="23">
        <v>437</v>
      </c>
      <c r="BY62" s="23">
        <v>438</v>
      </c>
      <c r="BZ62" s="23">
        <v>441</v>
      </c>
      <c r="CA62" s="23">
        <v>443</v>
      </c>
      <c r="CB62" s="23">
        <v>447</v>
      </c>
      <c r="CC62" s="23">
        <v>447</v>
      </c>
      <c r="CD62" s="23">
        <v>447</v>
      </c>
      <c r="CE62" s="23">
        <v>447</v>
      </c>
      <c r="CF62" s="23">
        <v>448</v>
      </c>
      <c r="CG62" s="23">
        <v>448</v>
      </c>
      <c r="CH62" s="23">
        <v>449</v>
      </c>
      <c r="CI62" s="23">
        <v>451</v>
      </c>
      <c r="CJ62" s="23">
        <v>453</v>
      </c>
      <c r="CK62" s="23">
        <v>454</v>
      </c>
      <c r="CL62" s="23">
        <v>454</v>
      </c>
      <c r="CM62" s="23">
        <v>455</v>
      </c>
      <c r="CN62" s="23">
        <v>457</v>
      </c>
      <c r="CO62" s="23">
        <v>458</v>
      </c>
      <c r="CP62" s="23">
        <v>459</v>
      </c>
      <c r="CQ62" s="23">
        <v>459</v>
      </c>
      <c r="CR62" s="23">
        <v>459</v>
      </c>
      <c r="CS62" s="23">
        <v>459</v>
      </c>
      <c r="CT62" s="23">
        <v>460</v>
      </c>
      <c r="CU62" s="23">
        <v>460</v>
      </c>
      <c r="CV62" s="23">
        <v>461</v>
      </c>
      <c r="CW62" s="23">
        <v>461</v>
      </c>
      <c r="CX62" s="23">
        <v>462</v>
      </c>
      <c r="CY62" s="23">
        <v>462</v>
      </c>
      <c r="CZ62" s="23">
        <v>462</v>
      </c>
      <c r="DA62" s="23">
        <v>463</v>
      </c>
      <c r="DB62" s="23">
        <v>463</v>
      </c>
      <c r="DC62" s="23">
        <v>466</v>
      </c>
      <c r="DD62" s="23">
        <v>466</v>
      </c>
      <c r="DE62" s="23">
        <v>466</v>
      </c>
      <c r="DF62" s="23">
        <v>466</v>
      </c>
      <c r="DG62" s="23">
        <v>467</v>
      </c>
      <c r="DJ62" s="181">
        <f t="shared" ca="1" si="14"/>
        <v>1</v>
      </c>
      <c r="DK62" s="25">
        <f t="shared" ca="1" si="15"/>
        <v>2.1459227467811159E-3</v>
      </c>
      <c r="DL62" s="325">
        <f t="shared" ca="1" si="8"/>
        <v>0.45045856682102381</v>
      </c>
      <c r="DM62" s="329">
        <f t="shared" ca="1" si="16"/>
        <v>5</v>
      </c>
      <c r="DN62" s="25">
        <f t="shared" ca="1" si="17"/>
        <v>1.0822510822510822E-2</v>
      </c>
      <c r="DO62" s="325">
        <f t="shared" ca="1" si="9"/>
        <v>2.2522928341051189</v>
      </c>
      <c r="DP62" s="332">
        <f t="shared" ca="1" si="18"/>
        <v>210.36415070541813</v>
      </c>
      <c r="DR62">
        <f t="shared" si="20"/>
        <v>467</v>
      </c>
      <c r="DS62" s="419">
        <f t="shared" si="21"/>
        <v>210.4</v>
      </c>
      <c r="DT62" s="131">
        <f t="shared" ca="1" si="10"/>
        <v>0</v>
      </c>
      <c r="DV62" s="164" t="s">
        <v>55</v>
      </c>
      <c r="DW62">
        <v>513</v>
      </c>
      <c r="DX62" s="385">
        <v>328.4</v>
      </c>
      <c r="DY62" s="67">
        <f t="shared" si="19"/>
        <v>13</v>
      </c>
      <c r="EA62">
        <f>SUMIF('L4-LTLA'!$D:$D,$D62,'L4-LTLA'!$G:$G)</f>
        <v>221996</v>
      </c>
      <c r="EB62" s="27">
        <v>221996</v>
      </c>
      <c r="EC62" s="4">
        <f t="shared" si="11"/>
        <v>0</v>
      </c>
    </row>
    <row r="63" spans="1:133" x14ac:dyDescent="0.25">
      <c r="A63" s="67" t="str">
        <f ca="1">OFFSET(Polygon!A$1,MATCH($D63,Polygon!$C:$C,0)-1,0)</f>
        <v>{"type":"Polygon","coordinates":[[[-1.7886,51.667],[-1.7896,51.6663],[-1.7913,51.6643],[-1.7916,51.6633],[-1.7941,51.6633],[-1.7962,51.6625],[-1.7991,51.6625],[-1.7985,51.6614],[-1.7973,51.6609],[-1.7951,51.6571],[-1.7962,51.6565],[-1.7962,51.6553],[-1.7948,51.6515],[-1.7949,51.6507],[-1.7934,51.6488],[-1.7936,51.6479],[-1.7927,51.6458],[-1.7905,51.6414],[-1.789,51.6367],[-1.79,51.6348],[-1.7886,51.6327],[-1.796,51.6329],[-1.8064,51.6327],[-1.808,51.63],[-1.8143,51.6245],[-1.8202,51.6277],[-1.8213,51.627],[-1.8272,51.6253],[-1.8279,51.6253],[-1.8297,51.6239],[-1.8306,51.6237],[-1.8305,51.6226],[-1.8323,51.6209],[-1.8352,51.6198],[-1.8355,51.6184],[-1.8376,51.6168],[-1.8397,51.6163],[-1.8397,51.6144],[-1.841,51.6141],[-1.8412,51.6133],[-1.8423,51.6126],[-1.8423,51.6117],[-1.841,51.6098],[-1.8414,51.6069],[-1.8422,51.6052],[-1.8417,51.6034],[-1.8403,51.6023],[-1.8409,51.6014],[-1.8387,51.5994],[-1.8362,51.5986],[-1.8343,51.5986],[-1.8341,51.5977],[-1.8322,51.5973],[-1.8319,51.5966],[-1.8325,51.5956],[-1.8319,51.5951],[-1.8328,51.5943],[-1.833,51.5931],[-1.8324,51.5923],[-1.8331,51.5912],[-1.834,51.5914],[-1.8351,51.5903],[-1.837,51.5897],[-1.8377,51.5879],[-1.8369,51.5864],[-1.8356,51.5855],[-1.8324,51.5852],[-1.8265,51.5838],[-1.8236,51.5845],[-1.8226,51.5839],[-1.8248,51.5816],[-1.8263,51.5794],[-1.8308,51.5817],[-1.8328,51.5808],[-1.8385,51.58],[-1.8376,51.5788],[-1.8399,51.5782],[-1.8409,51.5788],[-1.8432,51.5787],[-1.843,51.577],[-1.8442,51.5755],[-1.8448,51.5734],[-1.8441,51.5724],[-1.8444,51.5702],[-1.8479,51.5692],[-1.8501,51.5681],[-1.8499,51.5674],[-1.847,51.5662],[-1.8465,51.5648],[-1.8455,51.5643],[-1.8457,51.5629],[-1.8452,51.5617],[-1.848,51.5621],[-1.8518,51.5623],[-1.8538,51.563],[-1.8548,51.5627],[-1.8576,51.5633],[-1.8601,51.5652],[-1.861,51.5645],[-1.8606,51.5636],[-1.8614,51.5622],[-1.8625,51.5595],[-1.8606,51.5591],[-1.8572,51.5573],[-1.8533,51.5556],[-1.8493,51.5533],[-1.8509,51.5521],[-1.8538,51.5505],[-1.8516,51.549],[-1.8505,51.5468],[-1.8538,51.5463],[-1.8521,51.5455],[-1.8475,51.544],[-1.8444,51.5434],[-1.844,51.5418],[-1.8446,51.5408],[-1.8437,51.5379],[-1.8412,51.5325],[-1.8409,51.5315],[-1.8382,51.5317],[-1.8373,51.5298],[-1.84,51.5294],[-1.8386,51.5259],[-1.8369,51.524],[-1.8364,51.5214],[-1.8354,51.5194],[-1.8331,51.5187],[-1.8311,51.5169],[-1.8301,51.5154],[-1.8299,51.5134],[-1.8308,51.5111],[-1.8347,51.5115],[-1.8355,51.511],[-1.837,51.5109],[-1.8376,51.5131],[-1.8372,51.5141],[-1.8378,51.5157],[-1.8403,51.5184],[-1.8426,51.5198],[-1.8421,51.5204],[-1.8438,51.5217],[-1.8412,51.5244],[-1.8427,51.5258],[-1.8468,51.5244],[-1.8456,51.5219],[-1.8429,51.5182],[-1.8443,51.5173],[-1.8426,51.5169],[-1.8415,51.5157],[-1.8447,51.515],[-1.8441,51.5137],[-1.8441,51.5124],[-1.8413,51.5108],[-1.8413,51.5095],[-1.8403,51.5079],[-1.8392,51.505],[-1.8398,51.5048],[-1.8382,51.5024],[-1.8376,51.5008],[-1.8344,51.5011],[-1.834,51.5018],[-1.8319,51.5012],[-1.8284,51.5051],[-1.8246,51.5037],[-1.823,51.5048],[-1.8145,51.5066],[-1.8135,51.507],[-1.8129,51.5053],[-1.8136,51.5013],[-1.8114,51.4995],[-1.8131,51.4965],[-1.8095,51.494],[-1.8069,51.4914],[-1.8038,51.4894],[-1.8026,51.4878],[-1.7978,51.4844],[-1.7953,51.4859],[-1.7932,51.4862],[-1.7885,51.4851],[-1.7842,51.4853],[-1.7797,51.4843],[-1.7744,51.4825],[-1.7742,51.4833],[-1.7747,51.4845],[-1.768,51.4859],[-1.7662,51.4861],[-1.7614,51.4859],[-1.7582,51.4862],[-1.7508,51.4856],[-1.7463,51.4856],[-1.7436,51.4867],[-1.7401,51.4868],[-1.7366,51.4873],[-1.7344,51.4878],[-1.7311,51.4882],[-1.7264,51.4885],[-1.72,51.4883],[-1.7157,51.4884],[-1.7191,51.5007],[-1.7118,51.5012],[-1.7051,51.502],[-1.7006,51.5027],[-1.6967,51.5036],[-1.6962,51.5032],[-1.6923,51.5035],[-1.6886,51.5035],[-1.6855,51.5038],[-1.6778,51.504],[-1.6751,51.5045],[-1.6725,51.5046],[-1.6678,51.5053],[-1.6655,51.5058],[-1.6627,51.5068],[-1.659,51.5073],[-1.6568,51.5078],[-1.651,51.5081],[-1.6499,51.5083],[-1.6421,51.5109],[-1.6386,51.513],[-1.6372,51.5136],[-1.6343,51.5129],[-1.6327,51.515],[-1.6336,51.5155],[-1.6317,51.5164],[-1.6285,51.5174],[-1.6243,51.5151],[-1.6236,51.5142],[-1.6195,51.5152],[-1.62,51.5167],[-1.6167,51.5172],[-1.6144,51.5174],[-1.6109,51.5169],[-1.6069,51.5171],[-1.6028,51.5183],[-1.5981,51.5187],[-1.5941,51.5198],[-1.5923,51.5214],[-1.59,51.5217],[-1.5894,51.5242],[-1.5879,51.5249],[-1.5847,51.5249],[-1.5854,51.5237],[-1.5864,51.5189],[-1.5873,51.5156],[-1.588,51.5142],[-1.5879,51.5129],[-1.5873,51.5111],[-1.587,51.5071],[-1.5858,51.5021],[-1.5825,51.5008],[-1.5821,51.4995],[-1.5834,51.4975],[-1.5823,51.4957],[-1.5834,51.4958],[-1.5816,51.4933],[-1.5784,51.4904],[-1.5736,51.4872],[-1.5705,51.4863],[-1.5681,51.4817],[-1.5677,51.48],[-1.5669,51.4785],[-1.5669,51.477],[-1.5656,51.4767],[-1.5627,51.4768],[-1.5612,51.4758],[-1.5612,51.4745],[-1.5607,51.4722],[-1.5595,51.4697],[-1.5574,51.468],[-1.5516,51.4659],[-1.5504,51.4645],[-1.5496,51.4622],[-1.5484,51.4607],[-1.5458,51.459],[-1.5417,51.4576],[-1.5388,51.4574],[-1.5346,51.4561],[-1.5318,51.456],[-1.5292,51.4555],[-1.5291,51.4544],[-1.5249,51.4503],[-1.524,51.4475],[-1.5245,51.4429],[-1.5242,51.4407],[-1.5264,51.4376],[-1.5285,51.4352],[-1.5321,51.4296],[-1.5292,51.4285],[-1.528,51.4277],[-1.527,51.4259],[-1.5253,51.425],[-1.5266,51.4239],[-1.5317,51.4251],[-1.5329,51.4256],[-1.5368,51.4258],[-1.5387,51.4261],[-1.5419,51.4255],[-1.5435,51.4248],[-1.5444,51.4235],[-1.546,51.4228],[-1.5499,51.4223],[-1.5531,51.4213],[-1.5537,51.4224],[-1.557,51.4215],[-1.5585,51.4217],[-1.5582,51.4205],[-1.5609,51.4205],[-1.5634,51.421],[-1.5651,51.422],[-1.5665,51.4214],[-1.568,51.42],[-1.5712,51.4165],[-1.5709,51.4153],[-1.5696,51.4147],[-1.5668,51.4143],[-1.5654,51.4133],[-1.5635,51.4132],[-1.5625,51.4113],[-1.5623,51.4082],[-1.5601,51.4081],[-1.5578,51.4091],[-1.5552,51.4096],[-1.5543,51.4103],[-1.553,51.41],[-1.5536,51.4081],[-1.5543,51.4076],[-1.5537,51.4067],[-1.5542,51.4035],[-1.5536,51.4015],[-1.5539,51.4008],[-1.5562,51.3981],[-1.5563,51.3966],[-1.5555,51.3955],[-1.5533,51.3947],[-1.549,51.3947],[-1.5488,51.393],[-1.5471,51.3933],[-1.5474,51.3916],[-1.5465,51.3905],[-1.5448,51.3902],[-1.5426,51.3905],[-1.5423,51.3896],[-1.5377,51.3883],[-1.5387,51.3871],[-1.5383,51.3855],[-1.536,51.3845],[-1.5345,51.3842],[-1.5334,51.3834],[-1.5288,51.3813],[-1.5269,51.38],[-1.5283,51.3792],[-1.5254,51.3781],[-1.5207,51.3793],[-1.517,51.3788],[-1.5146,51.3769],[-1.5138,51.3752],[-1.5134,51.372],[-1.51,51.3719],[-1.5099,51.3713],[-1.5048,51.3699],[-1.5023,51.3689],[-1.4994,51.369],[-1.4955,51.3697],[-1.4952,51.3677],[-1.4984,51.3646],[-1.4993,51.3634],[-1.4994,51.3615],[-1.5,51.3606],[-1.4997,51.3585],[-1.5007,51.3564],[-1.5001,51.3556],[-1.4974,51.3546],[-1.4954,51.3529],[-1.4942,51.3524],[-1.4914,51.3521],[-1.4899,51.3507],[-1.4868,51.3494],[-1.4857,51.3477],[-1.4866,51.3453],[-1.4876,51.3446],[-1.491,51.3411],[-1.492,51.3394],[-1.4962,51.3345],[-1.4974,51.3334],[-1.4978,51.3306],[-1.4983,51.3294],[-1.4998,51.3303],[-1.5019,51.331],[-1.5045,51.3323],[-1.5063,51.3328],[-1.509,51.3342],[-1.5112,51.3349],[-1.5126,51.3361],[-1.5147,51.3375],[-1.516,51.3392],[-1.5213,51.3384],[-1.5227,51.3386],[-1.5269,51.3383],[-1.5275,51.3385],[-1.5284,51.335],[-1.5282,51.3334],[-1.5275,51.3327],[-1.5272,51.3314],[-1.5289,51.3302],[-1.5312,51.3291],[-1.5322,51.327],[-1.5321,51.3239],[-1.5325,51.3206],[-1.5336,51.3162],[-1.5315,51.3157],[-1.5285,51.3138],[-1.527,51.3112],[-1.5272,51.3086],[-1.5268,51.3079],[-1.5252,51.3071],[-1.5265,51.3048],[-1.5263,51.3038],[-1.527,51.3027],[-1.5274,51.3009],[-1.528,51.2998],[-1.5258,51.2992],[-1.5265,51.2977],[-1.5253,51.2971],[-1.5227,51.2971],[-1.5213,51.2976],[-1.5198,51.2969],[-1.5195,51.2959],[-1.5211,51.2947],[-1.5228,51.2941],[-1.5242,51.2932],[-1.5236,51.2922],[-1.5226,51.2893],[-1.5228,51.2871],[-1.5289,51.2865],[-1.5311,51.2865],[-1.5345,51.2871],[-1.5392,51.2834],[-1.5426,51.2813],[-1.5428,51.2802],[-1.5368,51.2782],[-1.536,51.2775],[-1.5369,51.2768],[-1.5375,51.2738],[-1.5371,51.2716],[-1.5373,51.2703],[-1.5389,51.2677],[-1.5395,51.2644],[-1.5405,51.2608],[-1.5375,51.2609],[-1.5365,51.2618],[-1.5344,51.2618],[-1.5306,51.2626],[-1.5298,51.2604],[-1.5312,51.2578],[-1.5312,51.2554],[-1.533,51.2534],[-1.536,51.2485],[-1.5398,51.2473],[-1.5431,51.2454],[-1.5444,51.2451],[-1.5459,51.2452],[-1.5489,51.248],[-1.5502,51.2486],[-1.5526,51.249],[-1.5567,51.2492],[-1.5643,51.2524],[-1.5666,51.2529],[-1.5724,51.2549],[-1.574,51.2546],[-1.5776,51.2556],[-1.5822,51.2547],[-1.5842,51.2547],[-1.5851,51.2541],[-1.5878,51.2532],[-1.5923,51.253],[-1.596,51.2534],[-1.6002,51.2535],[-1.6007,51.2507],[-1.6041,51.252],[-1.6065,51.2519],[-1.6074,51.2496],[-1.6109,51.2461],[-1.611,51.2442],[-1.6104,51.243],[-1.6136,51.2414],[-1.6155,51.2415],[-1.6165,51.242],[-1.6193,51.2412],[-1.6203,51.2392],[-1.6212,51.2384],[-1.6218,51.2353],[-1.6233,51.2334],[-1.625,51.2323],[-1.6259,51.2313],[-1.627,51.2284],[-1.6283,51.2264],[-1.6311,51.2238],[-1.6314,51.2216],[-1.6329,51.2194],[-1.6336,51.2175],[-1.6375,51.2176],[-1.6406,51.2182],[-1.6434,51.2189],[-1.6533,51.2205],[-1.6569,51.2195],[-1.6601,51.2189],[-1.6599,51.2184],[-1.6667,51.217],[-1.6668,51.2174],[-1.6731,51.2171],[-1.673,51.216],[-1.6813,51.2151],[-1.6845,51.2152],[-1.6888,51.215],[-1.6898,51.2148],[-1.6906,51.212],[-1.6912,51.2073],[-1.6939,51.2045],[-1.6941,51.2039],[-1.6913,51.2023],[-1.6857,51.1993],[-1.6827,51.197],[-1.6769,51.1934],[-1.6732,51.1916],[-1.6705,51.1906],[-1.6688,51.1908],[-1.6695,51.1843],[-1.6702,51.1839],[-1.6694,51.1817],[-1.6724,51.1785],[-1.6715,51.1781],[-1.6704,51.1768],[-1.6683,51.1731],[-1.6671,51.1702],[-1.6626,51.1652],[-1.6597,51.1618],[-1.6566,51.1587],[-1.6561,51.158],[-1.6541,51.1564],[-1.654,51.1559],[-1.6546,51.152],[-1.6598,51.1421],[-1.659,51.1415],[-1.6583,51.1396],[-1.6589,51.1369],[-1.6596,51.1355],[-1.6615,51.1336],[-1.6631,51.1295],[-1.663,51.1272],[-1.6563,51.1272],[-1.6523,51.1267],[-1.6493,51.1265],[-1.6406,51.1254],[-1.6376,51.1236],[-1.6328,51.1209],[-1.6272,51.1183],[-1.6263,51.1173],[-1.6289,51.114],[-1.6308,51.1128],[-1.6305,51.1122],[-1.6307,51.1106],[-1.6284,51.1077],[-1.6285,51.1062],[-1.6268,51.104],[-1.6274,51.1022],[-1.6293,51.1006],[-1.631,51.0996],[-1.6335,51.0968],[-1.634,51.0964],[-1.6363,51.0928],[-1.6373,51.0922],[-1.6356,51.0888],[-1.6358,51.0886],[-1.6336,51.0847],[-1.6307,51.0819],[-1.6291,51.0813],[-1.6281,51.0794],[-1.6277,51.078],[-1.6292,51.0756],[-1.629,51.0742],[-1.6281,51.0723],[-1.6278,51.0687],[-1.6301,51.0654],[-1.6301,51.0642],[-1.6307,51.0614],[-1.6328,51.0492],[-1.6325,51.0475],[-1.6336,51.0466],[-1.634,51.0447],[-1.634,51.0421],[-1.6347,51.0416],[-1.6348,51.0402],[-1.6321,51.036],[-1.6324,51.0328],[-1.6289,51.0325],[-1.6225,51.0331],[-1.6195,51.0331],[-1.6194,51.0318],[-1.6148,51.03],[-1.6135,51.0284],[-1.6093,51.0265],[-1.6077,51.0262],[-1.6028,51.0255],[-1.6,51.0239],[-1.6005,51.0223],[-1.603,51.0208],[-1.6057,51.02],[-1.6054,51.0173],[-1.6049,51.016],[-1.6029,51.014],[-1.6017,51.0137],[-1.5995,51.0125],[-1.5975,51.0105],[-1.5976,51.008],[-1.5998,51.0073],[-1.605,51.007],[-1.6086,51.0083],[-1.6103,51.0082],[-1.6105,51.0069],[-1.6098,51.006],[-1.6076,51.0041],[-1.6057,51.003],[-1.6054,51.0023],[-1.6068,51.0016],[-1.6107,51.0017],[-1.612,51.0021],[-1.6144,51.0034],[-1.6166,51.0042],[-1.6202,51.0034],[-1.6245,51.0011],[-1.6263,51.001],[-1.6272,51],[-1.6289,50.9989],[-1.6284,50.9977],[-1.6263,50.9947],[-1.6257,50.9943],[-1.625,50.9905],[-1.6204,50.9886],[-1.6197,50.988],[-1.6189,50.9864],[-1.6195,50.9846],[-1.6202,50.9843],[-1.6197,50.9831],[-1.6171,50.9817],[-1.6158,50.9805],[-1.6146,50.9803],[-1.6144,50.9795],[-1.611,50.98],[-1.607,50.9799],[-1.6045,50.9793],[-1.6029,50.9785],[-1.6051,50.9768],[-1.605,50.9754],[-1.6082,50.9733],[-1.6087,50.9723],[-1.61,50.9722],[-1.6121,50.9713],[-1.6134,50.9681],[-1.6147,50.9661],[-1.6161,50.9651],[-1.6168,50.9625],[-1.6195,50.9588],[-1.6215,50.9569],[-1.6234,50.9546],[-1.6285,50.9571],[-1.6348,50.9592],[-1.6402,50.9556],[-1.6407,50.9551],[-1.6411,50.9532],[-1.6428,50.9516],[-1.6471,50.9492],[-1.6497,50.9485],[-1.6519,50.9472],[-1.6557,50.9463],[-1.6617,50.9453],[-1.6673,50.947],[-1.6692,50.9472],[-1.6763,50.9494],[-1.6857,50.9529],[-1.6894,50.9547],[-1.6964,50.9596],[-1.701,50.9627],[-1.7045,50.9663],[-1.7098,50.9713],[-1.7142,50.9731],[-1.717,50.9745],[-1.7187,50.9757],[-1.7196,50.9768],[-1.724,50.977],[-1.7261,50.9773],[-1.7307,50.9773],[-1.734,50.9764],[-1.7398,50.9766],[-1.743,50.9771],[-1.7439,50.9778],[-1.749,50.978],[-1.7544,50.9779],[-1.7543,50.9805],[-1.7622,50.9822],[-1.7656,50.9829],[-1.7699,50.9835],[-1.7758,50.9848],[-1.7756,50.9852],[-1.783,50.9867],[-1.788,50.9882],[-1.7905,50.9899],[-1.796,50.9902],[-1.8003,50.9914],[-1.8063,50.9917],[-1.8076,50.9921],[-1.8086,50.9911],[-1.8119,50.9888],[-1.8154,50.9859],[-1.82,50.9904],[-1.8216,50.993],[-1.8274,50.9972],[-1.832,51.0042],[-1.8358,51.0094],[-1.8421,51.0085],[-1.8528,51.005],[-1.8537,51.0045],[-1.8559,51.0016],[-1.8621,50.9966],[-1.8668,50.9908],[-1.8693,50.9889],[-1.8718,50.9864],[-1.874,50.9844],[-1.8742,50.9877],[-1.8746,50.9882],[-1.8751,50.9921],[-1.8747,50.9944],[-1.8746,51.0011],[-1.8747,51.0025],[-1.8744,51.0054],[-1.8754,51.0047],[-1.8792,51.004],[-1.8833,51.0022],[-1.8853,51.0003],[-1.8867,50.9995],[-1.8888,51],[-1.8916,50.9995],[-1.8924,50.9996],[-1.8973,50.9989],[-1.898,50.9986],[-1.9028,50.9993],[-1.9126,50.9993],[-1.9187,50.9977],[-1.9216,50.9973],[-1.9238,50.9973],[-1.9279,50.9977],[-1.9301,50.9963],[-1.9349,50.993],[-1.9366,50.9915],[-1.9446,50.9861],[-1.9499,50.9823],[-1.9539,50.9881],[-1.9568,50.9898],[-1.9586,50.9906],[-1.9633,50.992],[-1.9654,50.992],[-1.9681,50.9906],[-1.972,50.9895],[-1.9732,50.9874],[-1.9753,50.9869],[-1.9775,50.9857],[-1.9794,50.9856],[-1.9807,50.9849],[-1.9835,50.9844],[-1.9852,50.9848],[-1.9859,50.9833],[-1.9869,50.9824],[-1.9898,50.9816],[-1.9892,50.979],[-1.9903,50.9785],[-1.9911,50.9772],[-1.993,50.9761],[-1.9962,50.9754],[-1.9987,50.9753],[-2.0004,50.9748],[-2.0026,50.9749],[-2.0044,50.9745],[-2.0072,50.9755],[-2.0101,50.9752],[-2.0123,50.9742],[-2.014,50.9739],[-2.0148,50.9732],[-2.0173,50.9722],[-2.0202,50.9722],[-2.0218,50.9726],[-2.0258,50.9721],[-2.0277,50.9713],[-2.029,50.9712],[-2.0329,50.9719],[-2.0345,50.9724],[-2.0364,50.9722],[-2.0384,50.9713],[-2.0399,50.9696],[-2.0406,50.9685],[-2.0456,50.9672],[-2.0489,50.9667],[-2.0513,50.9662],[-2.0532,50.9663],[-2.0545,50.9658],[-2.0567,50.9643],[-2.0583,50.9636],[-2.0594,50.9628],[-2.0584,50.9612],[-2.0593,50.9598],[-2.0609,50.9597],[-2.0625,50.9592],[-2.0642,50.9573],[-2.0643,50.9557],[-2.0649,50.954],[-2.067,50.952],[-2.0683,50.9512],[-2.08,50.9514],[-2.0833,50.9513],[-2.0853,50.9493],[-2.0886,50.9502],[-2.0929,50.9491],[-2.0942,50.9491],[-2.1002,50.9453],[-2.1018,50.945],[-2.1029,50.9456],[-2.1027,50.9466],[-2.104,50.949],[-2.1057,50.9501],[-2.107,50.9519],[-2.1112,50.956],[-2.1156,50.9575],[-2.1172,50.9586],[-2.1195,50.9597],[-2.1207,50.9615],[-2.1215,50.964],[-2.1209,50.9657],[-2.1207,50.9694],[-2.1232,50.9695],[-2.1229,50.9726],[-2.1225,50.9738],[-2.1211,50.9756],[-2.1198,50.9782],[-2.122,50.9782],[-2.1223,50.9786],[-2.1254,50.9786],[-2.1297,50.9793],[-2.1317,50.9798],[-2.1384,50.9823],[-2.1436,50.985],[-2.1471,50.9859],[-2.149,50.9867],[-2.1525,50.9892],[-2.1563,50.991],[-2.1601,50.993],[-2.1618,50.9935],[-2.1615,50.9941],[-2.1636,50.9944],[-2.1636,50.9962],[-2.1644,50.9961],[-2.1671,50.9981],[-2.1693,51.0007],[-2.1726,51.0011],[-2.1731,51.0023],[-2.1744,51.0035],[-2.1762,51.0056],[-2.1764,51.0067],[-2.1781,51.0083],[-2.1763,51.0115],[-2.1764,51.0128],[-2.1788,51.0141],[-2.1801,51.0143],[-2.1852,51.0158],[-2.1838,51.0175],[-2.1871,51.0184],[-2.1886,51.0185],[-2.1888,51.0212],[-2.1887,51.0248],[-2.19,51.0264],[-2.1903,51.0284],[-2.1893,51.0296],[-2.1892,51.0305],[-2.1906,51.0321],[-2.192,51.0363],[-2.1951,51.0396],[-2.1963,51.0401],[-2.1981,51.0417],[-2.2015,51.0428],[-2.2053,51.0428],[-2.2072,51.0458],[-2.2082,51.0464],[-2.2101,51.0469],[-2.2111,51.0477],[-2.2124,51.0501],[-2.2151,51.0517],[-2.217,51.0535],[-2.218,51.0552],[-2.2233,51.0566],[-2.2262,51.0578],[-2.2279,51.0604],[-2.2289,51.0608],[-2.2362,51.066],[-2.2368,51.0667],[-2.2388,51.0679],[-2.2397,51.0695],[-2.2423,51.0712],[-2.2447,51.0723],[-2.2475,51.0722],[-2.2506,51.071],[-2.2521,51.0709],[-2.2625,51.0694],[-2.2656,51.0692],[-2.2676,51.0688],[-2.2691,51.0689],[-2.2831,51.0752],[-2.2913,51.0771],[-2.2933,51.0769],[-2.2987,51.0784],[-2.3027,51.0792],[-2.3067,51.0795],[-2.3094,51.0791],[-2.3109,51.0803],[-2.3133,51.0799],[-2.3173,51.0799],[-2.3208,51.081],[-2.3243,51.0802],[-2.3259,51.0797],[-2.3271,51.0798],[-2.3277,51.0828],[-2.329,51.0842],[-2.3295,51.0852],[-2.332,51.0856],[-2.3355,51.0866],[-2.3374,51.0868],[-2.339,51.0865],[-2.3404,51.0869],[-2.3414,51.0878],[-2.3454,51.0883],[-2.3471,51.0882],[-2.3518,51.0931],[-2.3535,51.0946],[-2.3542,51.0962],[-2.3553,51.097],[-2.3612,51.0999],[-2.3625,51.1015],[-2.363,51.1039],[-2.3635,51.1043],[-2.3622,51.1054],[-2.3622,51.1069],[-2.3608,51.1088],[-2.3627,51.1126],[-2.3634,51.1133],[-2.3629,51.1158],[-2.3656,51.115],[-2.3649,51.1178],[-2.3644,51.1191],[-2.3611,51.1202],[-2.3577,51.1208],[-2.3558,51.1207],[-2.3528,51.1227],[-2.3508,51.1232],[-2.349,51.1231],[-2.3465,51.1237],[-2.3445,51.1247],[-2.3438,51.1256],[-2.3432,51.1273],[-2.344,51.1287],[-2.3463,51.1305],[-2.3459,51.1334],[-2.3428,51.1346],[-2.3414,51.1353],[-2.3327,51.1377],[-2.3309,51.1409],[-2.3316,51.1435],[-2.3323,51.145],[-2.3289,51.1485],[-2.3238,51.1528],[-2.3216,51.155],[-2.3195,51.1583],[-2.317,51.1594],[-2.3163,51.1606],[-2.3153,51.1609],[-2.3122,51.1638],[-2.3112,51.1672],[-2.3092,51.1692],[-2.3057,51.1707],[-2.3044,51.1724],[-2.3007,51.1745],[-2.2986,51.1752],[-2.2973,51.1783],[-2.2978,51.18],[-2.2944,51.1825],[-2.2915,51.1859],[-2.291,51.1882],[-2.2881,51.1883],[-2.2881,51.1895],[-2.2891,51.1912],[-2.2884,51.1922],[-2.2848,51.1931],[-2.285,51.1945],[-2.2841,51.1956],[-2.2845,51.1974],[-2.2819,51.1975],[-2.2809,51.1979],[-2.2796,51.2021],[-2.2785,51.202],[-2.2777,51.2039],[-2.2765,51.2056],[-2.2729,51.2085],[-2.2734,51.2092],[-2.2721,51.2095],[-2.2713,51.211],[-2.2694,51.2127],[-2.2682,51.2146],[-2.2666,51.2157],[-2.2668,51.2167],[-2.2694,51.2177],[-2.2698,51.219],[-2.269,51.2204],[-2.2676,51.2211],[-2.2681,51.2223],[-2.268,51.224],[-2.267,51.2263],[-2.2653,51.2286],[-2.2642,51.2305],[-2.2635,51.2323],[-2.2627,51.2335],[-2.2638,51.2344],[-2.262,51.236],[-2.2609,51.239],[-2.2579,51.2417],[-2.255,51.2433],[-2.2524,51.2464],[-2.253,51.2472],[-2.2482,51.251],[-2.2453,51.2539],[-2.2478,51.2565],[-2.2482,51.2583],[-2.2496,51.259],[-2.2479,51.2615],[-2.2444,51.2632],[-2.2451,51.2642],[-2.2447,51.2675],[-2.2451,51.2721],[-2.2474,51.2757],[-2.2473,51.2778],[-2.2484,51.2804],[-2.2499,51.2816],[-2.2506,51.2828],[-2.2508,51.2841],[-2.2535,51.2898],[-2.2556,51.2894],[-2.2574,51.2917],[-2.261,51.2907],[-2.2626,51.2917],[-2.2653,51.2929],[-2.263,51.2952],[-2.2648,51.2961],[-2.2671,51.296],[-2.2683,51.2951],[-2.2699,51.2946],[-2.273,51.2949],[-2.2758,51.2935],[-2.28,51.2922],[-2.2795,51.2955],[-2.2802,51.2972],[-2.2815,51.2987],[-2.2799,51.2993],[-2.2799,51.3002],[-2.2788,51.301],[-2.2785,51.3022],[-2.2768,51.304],[-2.2785,51.3049],[-2.2784,51.3055],[-2.2811,51.3066],[-2.2814,51.3073],[-2.2835,51.3077],[-2.2851,51.3094],[-2.2841,51.3104],[-2.2817,51.3109],[-2.2799,51.3104],[-2.2772,51.3104],[-2.2758,51.3124],[-2.2738,51.3128],[-2.272,51.3142],[-2.2724,51.3158],[-2.2731,51.3169],[-2.2744,51.3176],[-2.2751,51.319],[-2.2727,51.3188],[-2.2752,51.3221],[-2.2731,51.3229],[-2.2753,51.325],[-2.2774,51.3255],[-2.2778,51.3245],[-2.2795,51.3247],[-2.2813,51.324],[-2.2823,51.3253],[-2.2852,51.3245],[-2.2891,51.3253],[-2.2886,51.3268],[-2.2873,51.3285],[-2.2884,51.3298],[-2.2906,51.3306],[-2.2949,51.331],[-2.3002,51.3323],[-2.3011,51.3335],[-2.2996,51.3361],[-2.2961,51.3372],[-2.2949,51.3368],[-2.2943,51.3376],[-2.2969,51.3387],[-2.2951,51.3399],[-2.296,51.3424],[-2.2979,51.3432],[-2.299,51.3423],[-2.2999,51.3427],[-2.3021,51.3417],[-2.3032,51.3409],[-2.3059,51.3416],[-2.3085,51.3398],[-2.3106,51.3404],[-2.3115,51.3412],[-2.3139,51.3423],[-2.318,51.3447],[-2.3194,51.3461],[-2.3214,51.3472],[-2.3243,51.3478],[-2.3287,51.3475],[-2.3327,51.3463],[-2.3386,51.3462],[-2.3407,51.3446],[-2.3436,51.345],[-2.3443,51.3456],[-2.3429,51.3472],[-2.3423,51.3484],[-2.3406,51.3486],[-2.3373,51.3515],[-2.3347,51.3519],[-2.3319,51.352],[-2.3283,51.3542],[-2.3255,51.3543],[-2.3236,51.3557],[-2.323,51.3567],[-2.3217,51.3571],[-2.3187,51.3565],[-2.313,51.3574],[-2.3115,51.3571],[-2.3102,51.3575],[-2.3109,51.3606],[-2.3095,51.3633],[-2.3075,51.365],[-2.304,51.3633],[-2.3006,51.3622],[-2.2998,51.3621],[-2.297,51.3637],[-2.2947,51.3661],[-2.2938,51.3676],[-2.2921,51.3696],[-2.2909,51.3722],[-2.2903,51.3726],[-2.2908,51.3755],[-2.2917,51.377],[-2.2915,51.378],[-2.2925,51.3785],[-2.293,51.38],[-2.2947,51.3824],[-2.2975,51.3849],[-2.2963,51.3874],[-2.2959,51.3914],[-2.2968,51.3948],[-2.2942,51.3956],[-2.2915,51.3955],[-2.2902,51.396],[-2.2875,51.396],[-2.2843,51.3969],[-2.2845,51.3979],[-2.2865,51.4005],[-2.2877,51.4031],[-2.289,51.4039],[-2.2909,51.4057],[-2.2888,51.4066],[-2.2881,51.4075],[-2.2861,51.4076],[-2.2841,51.4093],[-2.2821,51.4102],[-2.2829,51.4124],[-2.2808,51.4129],[-2.2785,51.4159],[-2.2805,51.4178],[-2.2807,51.4189],[-2.2827,51.4217],[-2.2846,51.423],[-2.2865,51.4234],[-2.2873,51.4241],[-2.2894,51.425],[-2.293,51.4261],[-2.2954,51.4263],[-2.2946,51.4288],[-2.2938,51.4316],[-2.2898,51.4434],[-2.2887,51.4479],[-2.288,51.4546],[-2.2867,51.4563],[-2.2892,51.4577],[-2.293,51.4577],[-2.2957,51.4586],[-2.2946,51.4641],[-2.2946,51.4668],[-2.2928,51.4675],[-2.2934,51.4684],[-2.2931,51.4698],[-2.2916,51.473],[-2.2912,51.4756],[-2.2902,51.4772],[-2.2889,51.4782],[-2.2896,51.4788],[-2.2906,51.4854],[-2.2918,51.4873],[-2.2937,51.4869],[-2.295,51.4877],[-2.2974,51.4878],[-2.3009,51.4871],[-2.3018,51.4864],[-2.3042,51.4858],[-2.3044,51.4864],[-2.3082,51.4875],[-2.3097,51.4881],[-2.3112,51.4876],[-2.3132,51.4894],[-2.3136,51.4905],[-2.3172,51.4926],[-2.3192,51.4946],[-2.3243,51.4975],[-2.3221,51.4981],[-2.3155,51.5013],[-2.3119,51.5029],[-2.3086,51.5035],[-2.306,51.5038],[-2.3039,51.5045],[-2.2993,51.5055],[-2.2963,51.5068],[-2.2971,51.5081],[-2.2963,51.5088],[-2.2964,51.5097],[-2.2918,51.5111],[-2.2869,51.5129],[-2.2813,51.5156],[-2.2751,51.5175],[-2.2704,51.5184],[-2.2675,51.5186],[-2.2637,51.5186],[-2.2636,51.5192],[-2.2558,51.5221],[-2.2557,51.5231],[-2.2548,51.524],[-2.2549,51.5257],[-2.2524,51.5269],[-2.2521,51.5281],[-2.2535,51.5287],[-2.2577,51.5284],[-2.2603,51.531],[-2.2605,51.5321],[-2.2603,51.534],[-2.2619,51.5345],[-2.2634,51.5344],[-2.2641,51.5354],[-2.2659,51.5356],[-2.2665,51.5363],[-2.2648,51.5376],[-2.2622,51.5417],[-2.2616,51.5436],[-2.2617,51.5447],[-2.2635,51.5452],[-2.2645,51.5458],[-2.2684,51.5497],[-2.2668,51.5514],[-2.2676,51.5522],[-2.267,51.5533],[-2.2681,51.5547],[-2.2684,51.556],[-2.2677,51.5582],[-2.2681,51.5588],[-2.2673,51.5619],[-2.2674,51.5629],[-2.2661,51.5643],[-2.2665,51.5647],[-2.2641,51.568],[-2.2604,51.57],[-2.2634,51.5713],[-2.2664,51.5717],[-2.2688,51.5724],[-2.274,51.5724],[-2.274,51.5741],[-2.2726,51.5776],[-2.2711,51.5789],[-2.2705,51.5805],[-2.2675,51.5827],[-2.2643,51.583],[-2.2568,51.5828],[-2.2513,51.5833],[-2.2506,51.582],[-2.2478,51.5819],[-2.2451,51.5814],[-2.2447,51.5836],[-2.2432,51.5872],[-2.2411,51.5897],[-2.2419,51.5921],[-2.2354,51.594],[-2.2299,51.5952],[-2.2261,51.5952],[-2.2221,51.5964],[-2.2192,51.5985],[-2.2175,51.5994],[-2.2142,51.6005],[-2.2126,51.6013],[-2.2108,51.603],[-2.2074,51.6034],[-2.206,51.6013],[-2.206,51.5982],[-2.2066,51.5959],[-2.2017,51.5962],[-2.1988,51.5961],[-2.1943,51.5955],[-2.1924,51.5958],[-2.192,51.5942],[-2.19,51.5925],[-2.1833,51.5949],[-2.184,51.5958],[-2.1811,51.5965],[-2.1828,51.5991],[-2.1827,51.5993],[-2.1795,51.6],[-2.1774,51.5973],[-2.1747,51.5962],[-2.1711,51.5958],[-2.1679,51.595],[-2.1677,51.5946],[-2.1613,51.5935],[-2.1581,51.5935],[-2.1566,51.592],[-2.1544,51.5915],[-2.1525,51.5903],[-2.149,51.5938],[-2.141,51.6014],[-2.1345,51.6079],[-2.129,51.6128],[-2.1217,51.6196],[-2.1207,51.6205],[-2.1179,51.6223],[-2.1136,51.6264],[-2.1006,51.6371],[-2.0959,51.6409],[-2.095,51.6418],[-2.0872,51.6481],[-2.0736,51.6594],[-2.0672,51.6646],[-2.0589,51.671],[-2.0572,51.6724],[-2.0545,51.6712],[-2.0534,51.6697],[-2.0471,51.6669],[-2.0462,51.6655],[-2.0441,51.6642],[-2.0409,51.6619],[-2.0359,51.6594],[-2.0337,51.6585],[-2.0316,51.6582],[-2.028,51.6568],[-2.0276,51.6563],[-2.0251,51.6551],[-2.0244,51.6543],[-2.0214,51.6549],[-2.02,51.6525],[-2.015,51.6503],[-2.0129,51.6506],[-2.0106,51.6489],[-2.0064,51.6493],[-2.0032,51.649],[-2.0019,51.6491],[-1.9975,51.6512],[-1.995,51.6512],[-1.9938,51.6498],[-1.9922,51.6498],[-1.9912,51.6489],[-1.9911,51.6474],[-1.9875,51.6464],[-1.986,51.6448],[-1.9849,51.6432],[-1.9831,51.6435],[-1.9813,51.643],[-1.9793,51.6429],[-1.9764,51.6432],[-1.9773,51.6383],[-1.9757,51.6382],[-1.9744,51.6389],[-1.9718,51.6392],[-1.9709,51.6397],[-1.9686,51.6399],[-1.9647,51.6388],[-1.9608,51.639],[-1.9586,51.6386],[-1.9563,51.6377],[-1.9554,51.638],[-1.9508,51.6371],[-1.9562,51.6473],[-1.9612,51.6569],[-1.9624,51.6567],[-1.9631,51.6587],[-1.9579,51.6597],[-1.9586,51.6611],[-1.9546,51.6625],[-1.9548,51.6653],[-1.9524,51.6655],[-1.9518,51.6672],[-1.9495,51.6674],[-1.9475,51.669],[-1.9453,51.6698],[-1.9425,51.67],[-1.9391,51.6692],[-1.9381,51.6673],[-1.9291,51.6618],[-1.9256,51.6611],[-1.9266,51.6602],[-1.9217,51.6586],[-1.9209,51.6572],[-1.9168,51.6562],[-1.9141,51.6556],[-1.9089,51.6552],[-1.9088,51.6564],[-1.9056,51.6555],[-1.9039,51.656],[-1.9001,51.6545],[-1.8958,51.6531],[-1.8951,51.6524],[-1.8923,51.6512],[-1.8884,51.6489],[-1.8862,51.6493],[-1.8828,51.6507],[-1.8804,51.6523],[-1.8779,51.6519],[-1.8763,51.6531],[-1.8809,51.6556],[-1.8867,51.6594],[-1.8867,51.66],[-1.8886,51.662],[-1.8885,51.6658],[-1.8918,51.6669],[-1.8919,51.6684],[-1.8947,51.6705],[-1.8968,51.6728],[-1.8968,51.6741],[-1.8985,51.6768],[-1.8997,51.6777],[-1.8998,51.6784],[-1.899,51.6797],[-1.8951,51.677],[-1.8933,51.6769],[-1.8891,51.6783],[-1.8863,51.6796],[-1.8828,51.6809],[-1.8787,51.6819],[-1.8739,51.6826],[-1.8731,51.6798],[-1.8725,51.6788],[-1.8706,51.6771],[-1.8687,51.6758],[-1.8688,51.6751],[-1.8664,51.6744],[-1.8653,51.6731],[-1.8649,51.6706],[-1.8629,51.67],[-1.8602,51.6685],[-1.8607,51.6667],[-1.8607,51.6652],[-1.8595,51.6639],[-1.8574,51.6622],[-1.855,51.6622],[-1.8531,51.6606],[-1.8531,51.6599],[-1.8511,51.6578],[-1.8505,51.6563],[-1.8465,51.6565],[-1.8402,51.6562],[-1.8373,51.6571],[-1.8345,51.6575],[-1.8257,51.6606],[-1.8246,51.6608],[-1.8195,51.6628],[-1.8159,51.663],[-1.8152,51.6635],[-1.8166,51.6649],[-1.8168,51.668],[-1.8179,51.6692],[-1.8184,51.6712],[-1.8199,51.671],[-1.8213,51.6728],[-1.8231,51.6732],[-1.8229,51.6746],[-1.8214,51.676],[-1.8217,51.6769],[-1.8196,51.6784],[-1.8159,51.68],[-1.8161,51.6806],[-1.814,51.6842],[-1.8125,51.6864],[-1.8137,51.6879],[-1.8148,51.6883],[-1.8161,51.6897],[-1.8172,51.6916],[-1.8187,51.693],[-1.8194,51.6945],[-1.8194,51.696],[-1.8187,51.6967],[-1.8193,51.6981],[-1.8193,51.6996],[-1.8185,51.7023],[-1.8134,51.7031],[-1.812,51.7031],[-1.812,51.702],[-1.8075,51.6992],[-1.8112,51.6975],[-1.8101,51.6961],[-1.8067,51.6928],[-1.8062,51.6905],[-1.8037,51.6882],[-1.8025,51.6854],[-1.8012,51.6855],[-1.7994,51.6808],[-1.7966,51.6771],[-1.7945,51.6768],[-1.7947,51.6752],[-1.7954,51.6728],[-1.7921,51.6704],[-1.7907,51.6686],[-1.7886,51.667]]]}</v>
      </c>
      <c r="B63" s="67" t="str">
        <f ca="1">OFFSET(Polygon!B$1,MATCH($D63,Polygon!$C:$C,0)-1,0)</f>
        <v>E06000054</v>
      </c>
      <c r="C63" t="s">
        <v>148</v>
      </c>
      <c r="D63" t="s">
        <v>123</v>
      </c>
      <c r="E63" s="27">
        <v>498064</v>
      </c>
      <c r="F63" s="23">
        <v>3</v>
      </c>
      <c r="G63" s="23">
        <v>4</v>
      </c>
      <c r="H63" s="23">
        <v>4</v>
      </c>
      <c r="I63" s="23">
        <v>4</v>
      </c>
      <c r="J63" s="23">
        <v>4</v>
      </c>
      <c r="K63" s="23">
        <v>5</v>
      </c>
      <c r="L63" s="23">
        <v>5</v>
      </c>
      <c r="M63" s="23">
        <v>7</v>
      </c>
      <c r="N63" s="23">
        <v>7</v>
      </c>
      <c r="O63" s="23">
        <v>9</v>
      </c>
      <c r="P63" s="23">
        <v>12</v>
      </c>
      <c r="Q63" s="23">
        <v>17</v>
      </c>
      <c r="R63" s="23">
        <v>20</v>
      </c>
      <c r="S63" s="23">
        <v>23</v>
      </c>
      <c r="T63" s="23">
        <v>28</v>
      </c>
      <c r="U63" s="23">
        <v>34</v>
      </c>
      <c r="V63" s="23">
        <v>39</v>
      </c>
      <c r="W63" s="23">
        <v>43</v>
      </c>
      <c r="X63" s="23">
        <v>54</v>
      </c>
      <c r="Y63" s="23">
        <v>58</v>
      </c>
      <c r="Z63" s="23">
        <v>67</v>
      </c>
      <c r="AA63" s="23">
        <v>76</v>
      </c>
      <c r="AB63" s="23">
        <v>83</v>
      </c>
      <c r="AC63" s="23">
        <v>93</v>
      </c>
      <c r="AD63" s="23">
        <v>105</v>
      </c>
      <c r="AE63" s="23">
        <v>110</v>
      </c>
      <c r="AF63" s="23">
        <v>120</v>
      </c>
      <c r="AG63" s="23">
        <v>120</v>
      </c>
      <c r="AH63" s="23">
        <v>154</v>
      </c>
      <c r="AI63" s="23">
        <v>156</v>
      </c>
      <c r="AJ63" s="23">
        <v>180</v>
      </c>
      <c r="AK63" s="23">
        <v>195</v>
      </c>
      <c r="AL63" s="23">
        <v>210</v>
      </c>
      <c r="AM63" s="23">
        <v>213</v>
      </c>
      <c r="AN63" s="23">
        <v>227</v>
      </c>
      <c r="AO63" s="23">
        <v>234</v>
      </c>
      <c r="AP63" s="23">
        <v>245</v>
      </c>
      <c r="AQ63" s="23">
        <v>256</v>
      </c>
      <c r="AR63" s="23">
        <v>271</v>
      </c>
      <c r="AS63" s="23">
        <v>294</v>
      </c>
      <c r="AT63" s="23">
        <v>328</v>
      </c>
      <c r="AU63" s="23">
        <v>337</v>
      </c>
      <c r="AV63" s="23">
        <v>366</v>
      </c>
      <c r="AW63" s="23">
        <v>380</v>
      </c>
      <c r="AX63" s="23">
        <v>397</v>
      </c>
      <c r="AY63" s="23">
        <v>400</v>
      </c>
      <c r="AZ63" s="23">
        <v>369</v>
      </c>
      <c r="BA63" s="23">
        <v>385</v>
      </c>
      <c r="BB63" s="23">
        <v>391</v>
      </c>
      <c r="BC63" s="23">
        <v>394</v>
      </c>
      <c r="BD63" s="23">
        <v>403</v>
      </c>
      <c r="BE63" s="23">
        <v>405</v>
      </c>
      <c r="BF63" s="23">
        <v>415</v>
      </c>
      <c r="BG63" s="23">
        <v>434</v>
      </c>
      <c r="BH63" s="23">
        <v>441</v>
      </c>
      <c r="BI63" s="23">
        <v>450</v>
      </c>
      <c r="BJ63" s="23">
        <v>457</v>
      </c>
      <c r="BK63" s="23">
        <v>465</v>
      </c>
      <c r="BL63" s="23">
        <v>467</v>
      </c>
      <c r="BM63" s="23">
        <v>476</v>
      </c>
      <c r="BN63" s="23">
        <v>479</v>
      </c>
      <c r="BO63" s="23">
        <v>482</v>
      </c>
      <c r="BP63" s="23">
        <v>484</v>
      </c>
      <c r="BQ63" s="23">
        <v>491</v>
      </c>
      <c r="BR63" s="23">
        <v>491</v>
      </c>
      <c r="BS63" s="23">
        <v>499</v>
      </c>
      <c r="BT63" s="23">
        <v>498</v>
      </c>
      <c r="BU63" s="23">
        <v>500</v>
      </c>
      <c r="BV63" s="23">
        <v>500</v>
      </c>
      <c r="BW63" s="23">
        <v>503</v>
      </c>
      <c r="BX63" s="23">
        <v>507</v>
      </c>
      <c r="BY63" s="23">
        <v>508</v>
      </c>
      <c r="BZ63" s="23">
        <v>510</v>
      </c>
      <c r="CA63" s="23">
        <v>515</v>
      </c>
      <c r="CB63" s="23">
        <v>521</v>
      </c>
      <c r="CC63" s="23">
        <v>522</v>
      </c>
      <c r="CD63" s="23">
        <v>523</v>
      </c>
      <c r="CE63" s="23">
        <v>522</v>
      </c>
      <c r="CF63" s="23">
        <v>522</v>
      </c>
      <c r="CG63" s="23">
        <v>523</v>
      </c>
      <c r="CH63" s="23">
        <v>523</v>
      </c>
      <c r="CI63" s="23">
        <v>528</v>
      </c>
      <c r="CJ63" s="23">
        <v>528</v>
      </c>
      <c r="CK63" s="23">
        <v>529</v>
      </c>
      <c r="CL63" s="23">
        <v>532</v>
      </c>
      <c r="CM63" s="23">
        <v>534</v>
      </c>
      <c r="CN63" s="23">
        <v>535</v>
      </c>
      <c r="CO63" s="23">
        <v>538</v>
      </c>
      <c r="CP63" s="23">
        <v>540</v>
      </c>
      <c r="CQ63" s="23">
        <v>540</v>
      </c>
      <c r="CR63" s="23">
        <v>540</v>
      </c>
      <c r="CS63" s="23">
        <v>542</v>
      </c>
      <c r="CT63" s="23">
        <v>542</v>
      </c>
      <c r="CU63" s="23">
        <v>542</v>
      </c>
      <c r="CV63" s="23">
        <v>542</v>
      </c>
      <c r="CW63" s="23">
        <v>543</v>
      </c>
      <c r="CX63" s="23">
        <v>543</v>
      </c>
      <c r="CY63" s="23">
        <v>544</v>
      </c>
      <c r="CZ63" s="23">
        <v>544</v>
      </c>
      <c r="DA63" s="23">
        <v>544</v>
      </c>
      <c r="DB63" s="23">
        <v>544</v>
      </c>
      <c r="DC63" s="23">
        <v>544</v>
      </c>
      <c r="DD63" s="23">
        <v>544</v>
      </c>
      <c r="DE63" s="23">
        <v>545</v>
      </c>
      <c r="DF63" s="23">
        <v>545</v>
      </c>
      <c r="DG63" s="23">
        <v>545</v>
      </c>
      <c r="DJ63" s="181">
        <f t="shared" ca="1" si="14"/>
        <v>0</v>
      </c>
      <c r="DK63" s="25">
        <f t="shared" ca="1" si="15"/>
        <v>0</v>
      </c>
      <c r="DL63" s="325">
        <f t="shared" ca="1" si="8"/>
        <v>0</v>
      </c>
      <c r="DM63" s="329">
        <f t="shared" ca="1" si="16"/>
        <v>1</v>
      </c>
      <c r="DN63" s="25">
        <f t="shared" ca="1" si="17"/>
        <v>1.838235294117647E-3</v>
      </c>
      <c r="DO63" s="325">
        <f t="shared" ca="1" si="9"/>
        <v>0.20077741013203124</v>
      </c>
      <c r="DP63" s="332">
        <f t="shared" ca="1" si="18"/>
        <v>109.42368852195702</v>
      </c>
      <c r="DR63">
        <f t="shared" si="20"/>
        <v>545</v>
      </c>
      <c r="DS63" s="419">
        <f t="shared" si="21"/>
        <v>109.4</v>
      </c>
      <c r="DT63" s="131">
        <f t="shared" ca="1" si="10"/>
        <v>0</v>
      </c>
      <c r="DV63" s="164" t="s">
        <v>56</v>
      </c>
      <c r="DW63" s="4">
        <v>5481</v>
      </c>
      <c r="DX63" s="4">
        <v>349.4</v>
      </c>
      <c r="DY63" s="67">
        <f t="shared" si="19"/>
        <v>34</v>
      </c>
      <c r="EA63">
        <f>SUMIF('L4-LTLA'!$D:$D,$D63,'L4-LTLA'!$G:$G)</f>
        <v>498064</v>
      </c>
      <c r="EB63" s="27">
        <v>498064</v>
      </c>
      <c r="EC63" s="4">
        <f t="shared" si="11"/>
        <v>0</v>
      </c>
    </row>
    <row r="64" spans="1:133" x14ac:dyDescent="0.25">
      <c r="A64" s="67" t="str">
        <f ca="1">OFFSET(Polygon!A$1,MATCH($D64,Polygon!$C:$C,0)-1,0)</f>
        <v>{"type":"MultiPolygon","coordinates":[[[[-1.8064,50.7413],[-1.8043,50.741],[-1.8036,50.7402],[-1.8044,50.7395],[-1.8012,50.7392],[-1.7993,50.7389],[-1.7961,50.739],[-1.7951,50.7371],[-1.7933,50.7366],[-1.7941,50.7354],[-1.7933,50.7344],[-1.7919,50.7334],[-1.7919,50.7324],[-1.7942,50.7321],[-1.7942,50.7308],[-1.7922,50.7301],[-1.788,50.7291],[-1.7839,50.73],[-1.7817,50.7297],[-1.7805,50.7289],[-1.7794,50.7289],[-1.7765,50.7299],[-1.7747,50.7298],[-1.7736,50.7294],[-1.7724,50.7283],[-1.7689,50.7269],[-1.768,50.726],[-1.7686,50.7252],[-1.7685,50.7236],[-1.7672,50.7219],[-1.7659,50.7213],[-1.7633,50.7207],[-1.7619,50.7207],[-1.7625,50.7187],[-1.7612,50.718],[-1.7595,50.7177],[-1.7573,50.7183],[-1.7512,50.7186],[-1.7497,50.7181],[-1.7444,50.718],[-1.7432,50.719],[-1.7427,50.7215],[-1.7411,50.7215],[-1.7419,50.7196],[-1.7448,50.7162],[-1.7458,50.714],[-1.7488,50.7129],[-1.7493,50.7121],[-1.7551,50.7138],[-1.764,50.7156],[-1.7693,50.7165],[-1.7835,50.7182],[-1.7874,50.7185],[-1.7934,50.7192],[-1.7977,50.7199],[-1.8038,50.7206],[-1.8059,50.7207],[-1.8185,50.7208],[-1.83,50.7207],[-1.8372,50.7201],[-1.8414,50.7199],[-1.8431,50.7195],[-1.8479,50.7193],[-1.8549,50.7186],[-1.8579,50.7184],[-1.8694,50.7169],[-1.876,50.7155],[-1.8768,50.7155],[-1.8861,50.7139],[-1.8904,50.7127],[-1.9039,50.7084],[-1.9112,50.7054],[-1.9165,50.703],[-1.923,50.6992],[-1.9255,50.6976],[-1.9316,50.6931],[-1.9355,50.6901],[-1.9391,50.6871],[-1.9434,50.6842],[-1.9469,50.6828],[-1.9483,50.6829],[-1.9514,50.685],[-1.9516,50.686],[-1.951,50.6868],[-1.9485,50.688],[-1.9467,50.6885],[-1.9454,50.6882],[-1.9409,50.6887],[-1.9387,50.6902],[-1.9332,50.6928],[-1.9322,50.6939],[-1.9322,50.6963],[-1.934,50.6966],[-1.9331,50.6976],[-1.9335,50.6986],[-1.9352,50.7001],[-1.9365,50.7006],[-1.9407,50.7011],[-1.9444,50.7037],[-1.9469,50.7063],[-1.9487,50.7069],[-1.951,50.7051],[-1.9514,50.7056],[-1.948,50.7087],[-1.9492,50.711],[-1.9509,50.7118],[-1.953,50.7116],[-1.9537,50.7107],[-1.954,50.7088],[-1.9553,50.709],[-1.9605,50.7121],[-1.9588,50.7134],[-1.9574,50.7131],[-1.9564,50.714],[-1.9584,50.7156],[-1.9638,50.7157],[-1.9664,50.7153],[-1.9671,50.7149],[-1.9691,50.7122],[-1.9726,50.7105],[-1.9734,50.7105],[-1.9765,50.7117],[-1.9796,50.7119],[-1.982,50.7117],[-1.99,50.7121],[-1.9919,50.7125],[-1.9929,50.7133],[-1.9929,50.7143],[-1.9903,50.7168],[-1.9892,50.719],[-1.9864,50.7195],[-1.9844,50.7192],[-1.9846,50.7203],[-1.9861,50.7216],[-1.9878,50.7222],[-1.9912,50.7227],[-1.9923,50.7235],[-1.9927,50.7249],[-1.9923,50.7296],[-1.9926,50.7315],[-1.9916,50.7321],[-1.9926,50.7337],[-1.9945,50.7349],[-1.9973,50.7356],[-2.0005,50.7359],[-2.0027,50.7348],[-2.005,50.7349],[-2.0059,50.7353],[-2.0077,50.7352],[-2.009,50.7345],[-2.0118,50.7319],[-2.0121,50.7307],[-2.0118,50.7288],[-2.0086,50.7291],[-2.0105,50.7277],[-2.0089,50.7277],[-2.0073,50.7269],[-2.0083,50.7245],[-2.0059,50.723],[-2.0031,50.7224],[-2.004,50.7208],[-2.004,50.7192],[-2.0011,50.7186],[-1.9994,50.7178],[-1.9984,50.7181],[-1.9967,50.7177],[-1.9957,50.7182],[-1.9938,50.7178],[-1.9937,50.7159],[-1.995,50.7142],[-1.9931,50.7122],[-1.9922,50.7118],[-1.9881,50.7114],[-1.9864,50.7104],[-1.9866,50.7089],[-1.989,50.7084],[-1.9882,50.7077],[-1.9911,50.7073],[-1.9931,50.7075],[-1.9966,50.7073],[-1.9972,50.7084],[-1.9973,50.7101],[-1.9998,50.7102],[-2.0003,50.7108],[-2.002,50.7108],[-2.0039,50.7099],[-2.0078,50.7104],[-2.0127,50.7104],[-2.0163,50.7111],[-2.0206,50.7126],[-2.0214,50.7126],[-2.0234,50.7135],[-2.0249,50.7136],[-2.0273,50.715],[-2.0293,50.7151],[-2.0327,50.7161],[-2.0342,50.7163],[-2.0373,50.7173],[-2.0402,50.7191],[-2.0386,50.7197],[-2.0393,50.7204],[-2.0364,50.7215],[-2.035,50.7229],[-2.0369,50.7254],[-2.0368,50.726],[-2.0345,50.7259],[-2.0325,50.7271],[-2.0301,50.7275],[-2.0277,50.7286],[-2.0269,50.7293],[-2.0246,50.7296],[-2.0222,50.735],[-2.0225,50.7366],[-2.0166,50.7363],[-2.0135,50.7371],[-2.0133,50.7425],[-2.0122,50.7531],[-2.0103,50.7738],[-2.0093,50.7826],[-2.008,50.7824],[-2.0057,50.7829],[-2.0012,50.7848],[-2.0005,50.7854],[-1.9991,50.7881],[-1.9997,50.7896],[-2.0014,50.7897],[-2.0049,50.7902],[-2.0059,50.7909],[-1.9979,50.7928],[-1.995,50.7927],[-1.9936,50.7922],[-1.9916,50.7911],[-1.9911,50.7914],[-1.988,50.7909],[-1.9856,50.7914],[-1.9838,50.791],[-1.9821,50.7917],[-1.9809,50.7916],[-1.9799,50.791],[-1.9788,50.7924],[-1.9776,50.7926],[-1.9755,50.7923],[-1.9727,50.7925],[-1.9688,50.7923],[-1.9665,50.791],[-1.9639,50.7908],[-1.9599,50.7896],[-1.9578,50.7893],[-1.9552,50.7903],[-1.9517,50.7905],[-1.9504,50.7908],[-1.9454,50.7949],[-1.9424,50.7965],[-1.9417,50.7971],[-1.941,50.7988],[-1.9392,50.7987],[-1.9364,50.7974],[-1.9352,50.7942],[-1.9353,50.7931],[-1.9363,50.789],[-1.9374,50.7875],[-1.939,50.7865],[-1.9371,50.7854],[-1.9375,50.7834],[-1.9371,50.7828],[-1.9354,50.7822],[-1.9334,50.7808],[-1.9328,50.78],[-1.9284,50.7805],[-1.9261,50.7811],[-1.9251,50.7826],[-1.924,50.7834],[-1.9225,50.7834],[-1.9205,50.7841],[-1.9191,50.7835],[-1.9196,50.7823],[-1.9186,50.7806],[-1.9189,50.7794],[-1.9209,50.7778],[-1.9216,50.7762],[-1.9192,50.7751],[-1.92,50.774],[-1.9187,50.7736],[-1.9177,50.7745],[-1.9167,50.7745],[-1.9147,50.7734],[-1.9134,50.7738],[-1.913,50.7752],[-1.9122,50.7756],[-1.9108,50.7751],[-1.9091,50.7754],[-1.9076,50.7767],[-1.906,50.7774],[-1.9016,50.7779],[-1.9007,50.7787],[-1.8986,50.7785],[-1.8983,50.7793],[-1.8958,50.7804],[-1.8936,50.78],[-1.8928,50.7793],[-1.8902,50.7782],[-1.8866,50.7756],[-1.8878,50.7747],[-1.8874,50.7736],[-1.8856,50.7724],[-1.8827,50.772],[-1.8811,50.7708],[-1.8783,50.77],[-1.8752,50.7669],[-1.8742,50.7655],[-1.8748,50.7639],[-1.8731,50.7633],[-1.8714,50.7638],[-1.8698,50.763],[-1.8683,50.7631],[-1.8644,50.7643],[-1.8626,50.7661],[-1.8591,50.7686],[-1.8575,50.7693],[-1.8569,50.7701],[-1.857,50.7713],[-1.856,50.7727],[-1.8542,50.7725],[-1.8523,50.7734],[-1.8506,50.773],[-1.8485,50.7717],[-1.8477,50.7708],[-1.8479,50.7698],[-1.8468,50.7691],[-1.8439,50.7687],[-1.8453,50.7675],[-1.8441,50.7664],[-1.8428,50.7645],[-1.8436,50.7627],[-1.8422,50.7615],[-1.8397,50.7609],[-1.8369,50.7592],[-1.8325,50.7578],[-1.8262,50.7574],[-1.8212,50.7575],[-1.8193,50.7582],[-1.8173,50.7572],[-1.8143,50.7545],[-1.8171,50.7537],[-1.8167,50.7507],[-1.815,50.7485],[-1.8153,50.7466],[-1.8149,50.7443],[-1.8155,50.7433],[-1.8095,50.7416],[-1.8079,50.7421],[-1.8064,50.7413]]],[[[-1.9998,50.7341],[-1.9994,50.7331],[-2.0005,50.7317],[-2.0022,50.7308],[-2.0032,50.7309],[-2.0032,50.7324],[-2.0022,50.7336],[-1.9998,50.7341]]]]}</v>
      </c>
      <c r="B64" s="67" t="str">
        <f ca="1">OFFSET(Polygon!B$1,MATCH($D64,Polygon!$C:$C,0)-1,0)</f>
        <v>E06000028</v>
      </c>
      <c r="C64" t="s">
        <v>148</v>
      </c>
      <c r="D64" t="s">
        <v>8</v>
      </c>
      <c r="E64" s="27">
        <v>395784</v>
      </c>
      <c r="F64" s="23">
        <v>2</v>
      </c>
      <c r="G64" s="23">
        <v>3</v>
      </c>
      <c r="H64" s="23">
        <v>3</v>
      </c>
      <c r="I64" s="23">
        <v>3</v>
      </c>
      <c r="J64" s="23">
        <v>3</v>
      </c>
      <c r="K64" s="23">
        <v>4</v>
      </c>
      <c r="L64" s="23">
        <v>5</v>
      </c>
      <c r="M64" s="23">
        <v>5</v>
      </c>
      <c r="N64" s="23">
        <v>6</v>
      </c>
      <c r="O64" s="23">
        <v>7</v>
      </c>
      <c r="P64" s="23">
        <v>9</v>
      </c>
      <c r="Q64" s="23">
        <v>10</v>
      </c>
      <c r="R64" s="23">
        <v>11</v>
      </c>
      <c r="S64" s="23">
        <v>12</v>
      </c>
      <c r="T64" s="23">
        <v>13</v>
      </c>
      <c r="U64" s="23">
        <v>14</v>
      </c>
      <c r="V64" s="23">
        <v>15</v>
      </c>
      <c r="W64" s="23">
        <v>15</v>
      </c>
      <c r="X64" s="23">
        <v>20</v>
      </c>
      <c r="Y64" s="23">
        <v>25</v>
      </c>
      <c r="Z64" s="23">
        <v>34</v>
      </c>
      <c r="AA64" s="23">
        <v>39</v>
      </c>
      <c r="AB64" s="23">
        <v>51</v>
      </c>
      <c r="AC64" s="23">
        <v>58</v>
      </c>
      <c r="AD64" s="23">
        <v>58</v>
      </c>
      <c r="AE64" s="23">
        <v>74</v>
      </c>
      <c r="AF64" s="23">
        <v>83</v>
      </c>
      <c r="AG64" s="23">
        <v>85</v>
      </c>
      <c r="AH64" s="23">
        <v>115</v>
      </c>
      <c r="AI64" s="23">
        <v>116</v>
      </c>
      <c r="AJ64" s="23">
        <v>127</v>
      </c>
      <c r="AK64" s="23">
        <v>131</v>
      </c>
      <c r="AL64" s="23">
        <v>164</v>
      </c>
      <c r="AM64" s="23">
        <v>184</v>
      </c>
      <c r="AN64" s="23">
        <v>203</v>
      </c>
      <c r="AO64" s="23">
        <v>216</v>
      </c>
      <c r="AP64" s="23">
        <v>238</v>
      </c>
      <c r="AQ64" s="23">
        <v>255</v>
      </c>
      <c r="AR64" s="23">
        <v>259</v>
      </c>
      <c r="AS64" s="23">
        <v>281</v>
      </c>
      <c r="AT64" s="23">
        <v>295</v>
      </c>
      <c r="AU64" s="23">
        <v>308</v>
      </c>
      <c r="AV64" s="23">
        <v>312</v>
      </c>
      <c r="AW64" s="23">
        <v>346</v>
      </c>
      <c r="AX64" s="23">
        <v>355</v>
      </c>
      <c r="AY64" s="23">
        <v>369</v>
      </c>
      <c r="AZ64" s="23">
        <v>371</v>
      </c>
      <c r="BA64" s="23">
        <v>385</v>
      </c>
      <c r="BB64" s="23">
        <v>389</v>
      </c>
      <c r="BC64" s="23">
        <v>391</v>
      </c>
      <c r="BD64" s="23">
        <v>397</v>
      </c>
      <c r="BE64" s="23">
        <v>400</v>
      </c>
      <c r="BF64" s="23">
        <v>404</v>
      </c>
      <c r="BG64" s="23">
        <v>406</v>
      </c>
      <c r="BH64" s="23">
        <v>412</v>
      </c>
      <c r="BI64" s="23">
        <v>413</v>
      </c>
      <c r="BJ64" s="23">
        <v>415</v>
      </c>
      <c r="BK64" s="23">
        <v>420</v>
      </c>
      <c r="BL64" s="23">
        <v>441</v>
      </c>
      <c r="BM64" s="23">
        <v>441</v>
      </c>
      <c r="BN64" s="23">
        <v>444</v>
      </c>
      <c r="BO64" s="23">
        <v>444</v>
      </c>
      <c r="BP64" s="23">
        <v>444</v>
      </c>
      <c r="BQ64" s="23">
        <v>444</v>
      </c>
      <c r="BR64" s="23">
        <v>455</v>
      </c>
      <c r="BS64" s="23">
        <v>458</v>
      </c>
      <c r="BT64" s="23">
        <v>459</v>
      </c>
      <c r="BU64" s="23">
        <v>461</v>
      </c>
      <c r="BV64" s="23">
        <v>462</v>
      </c>
      <c r="BW64" s="23">
        <v>463</v>
      </c>
      <c r="BX64" s="23">
        <v>464</v>
      </c>
      <c r="BY64" s="23">
        <v>465</v>
      </c>
      <c r="BZ64" s="23">
        <v>465</v>
      </c>
      <c r="CA64" s="23">
        <v>469</v>
      </c>
      <c r="CB64" s="23">
        <v>472</v>
      </c>
      <c r="CC64" s="23">
        <v>473</v>
      </c>
      <c r="CD64" s="23">
        <v>475</v>
      </c>
      <c r="CE64" s="23">
        <v>476</v>
      </c>
      <c r="CF64" s="23">
        <v>477</v>
      </c>
      <c r="CG64" s="23">
        <v>479</v>
      </c>
      <c r="CH64" s="23">
        <v>479</v>
      </c>
      <c r="CI64" s="23">
        <v>480</v>
      </c>
      <c r="CJ64" s="23">
        <v>481</v>
      </c>
      <c r="CK64" s="23">
        <v>481</v>
      </c>
      <c r="CL64" s="23">
        <v>481</v>
      </c>
      <c r="CM64" s="23">
        <v>483</v>
      </c>
      <c r="CN64" s="23">
        <v>483</v>
      </c>
      <c r="CO64" s="23">
        <v>483</v>
      </c>
      <c r="CP64" s="23">
        <v>482</v>
      </c>
      <c r="CQ64" s="23">
        <v>482</v>
      </c>
      <c r="CR64" s="23">
        <v>482</v>
      </c>
      <c r="CS64" s="23">
        <v>483</v>
      </c>
      <c r="CT64" s="23">
        <v>484</v>
      </c>
      <c r="CU64" s="23">
        <v>485</v>
      </c>
      <c r="CV64" s="23">
        <v>486</v>
      </c>
      <c r="CW64" s="23">
        <v>486</v>
      </c>
      <c r="CX64" s="23">
        <v>486</v>
      </c>
      <c r="CY64" s="23">
        <v>487</v>
      </c>
      <c r="CZ64" s="23">
        <v>487</v>
      </c>
      <c r="DA64" s="23">
        <v>488</v>
      </c>
      <c r="DB64" s="23">
        <v>488</v>
      </c>
      <c r="DC64" s="23">
        <v>488</v>
      </c>
      <c r="DD64" s="23">
        <v>489</v>
      </c>
      <c r="DE64" s="23">
        <v>489</v>
      </c>
      <c r="DF64" s="23">
        <v>491</v>
      </c>
      <c r="DG64" s="23">
        <v>491</v>
      </c>
      <c r="DJ64" s="181">
        <f t="shared" ca="1" si="14"/>
        <v>0</v>
      </c>
      <c r="DK64" s="25">
        <f t="shared" ca="1" si="15"/>
        <v>0</v>
      </c>
      <c r="DL64" s="325">
        <f t="shared" ca="1" si="8"/>
        <v>0</v>
      </c>
      <c r="DM64" s="329">
        <f t="shared" ca="1" si="16"/>
        <v>4</v>
      </c>
      <c r="DN64" s="25">
        <f t="shared" ca="1" si="17"/>
        <v>8.2135523613963042E-3</v>
      </c>
      <c r="DO64" s="325">
        <f t="shared" ca="1" si="9"/>
        <v>1.0106522749782709</v>
      </c>
      <c r="DP64" s="332">
        <f t="shared" ca="1" si="18"/>
        <v>124.05756675358276</v>
      </c>
      <c r="DR64">
        <f t="shared" si="20"/>
        <v>491</v>
      </c>
      <c r="DS64" s="419">
        <f t="shared" si="21"/>
        <v>124.1</v>
      </c>
      <c r="DT64" s="131">
        <f t="shared" ca="1" si="10"/>
        <v>0</v>
      </c>
      <c r="DV64" s="164" t="s">
        <v>57</v>
      </c>
      <c r="DW64">
        <v>795</v>
      </c>
      <c r="DX64" s="385">
        <v>305</v>
      </c>
      <c r="DY64" s="67">
        <f t="shared" si="19"/>
        <v>112</v>
      </c>
      <c r="EA64">
        <f>SUMIF('L4-LTLA'!$D:$D,$D64,'L4-LTLA'!$G:$G)</f>
        <v>395784</v>
      </c>
      <c r="EB64" s="27">
        <v>395784</v>
      </c>
      <c r="EC64" s="4">
        <f t="shared" si="11"/>
        <v>0</v>
      </c>
    </row>
    <row r="65" spans="1:133" x14ac:dyDescent="0.25">
      <c r="A65" s="67" t="str">
        <f ca="1">OFFSET(Polygon!A$1,MATCH($D65,Polygon!$C:$C,0)-1,0)</f>
        <v>{"type":"MultiPolygon","coordinates":[[[[-1.9568,50.9898],[-1.9572,50.9874],[-1.957,50.9853],[-1.9573,50.9837],[-1.9568,50.9816],[-1.9559,50.9803],[-1.9555,50.9783],[-1.9525,50.9786],[-1.9506,50.978],[-1.9484,50.9766],[-1.9451,50.9758],[-1.9417,50.9729],[-1.9413,50.9718],[-1.9391,50.9696],[-1.9343,50.969],[-1.9335,50.9686],[-1.9299,50.9678],[-1.9287,50.9662],[-1.9283,50.9649],[-1.9272,50.9636],[-1.9243,50.9628],[-1.921,50.9615],[-1.9198,50.959],[-1.9197,50.9581],[-1.9187,50.9564],[-1.9161,50.9531],[-1.9125,50.9522],[-1.9125,50.951],[-1.9106,50.9492],[-1.9098,50.9464],[-1.9092,50.9453],[-1.9053,50.943],[-1.9026,50.9407],[-1.8991,50.9384],[-1.8985,50.9358],[-1.8969,50.9344],[-1.8926,50.9316],[-1.8891,50.93],[-1.888,50.9293],[-1.8837,50.9272],[-1.8816,50.9264],[-1.8804,50.9249],[-1.878,50.9232],[-1.8775,50.9222],[-1.875,50.9198],[-1.8737,50.9172],[-1.8706,50.9179],[-1.8646,50.9189],[-1.8625,50.9199],[-1.8609,50.9211],[-1.8601,50.9213],[-1.8592,50.9223],[-1.8573,50.9234],[-1.8558,50.9249],[-1.8564,50.9258],[-1.856,50.9265],[-1.8542,50.9275],[-1.8512,50.9288],[-1.8481,50.9293],[-1.8454,50.9301],[-1.842,50.9316],[-1.8402,50.9319],[-1.839,50.9309],[-1.8358,50.9301],[-1.8354,50.9296],[-1.8326,50.9292],[-1.8299,50.9276],[-1.8283,50.9278],[-1.8263,50.9269],[-1.8244,50.9271],[-1.8205,50.9263],[-1.8164,50.9272],[-1.8139,50.9271],[-1.8133,50.9278],[-1.812,50.9278],[-1.8106,50.9269],[-1.8126,50.9254],[-1.8148,50.9231],[-1.815,50.9206],[-1.8166,50.9186],[-1.8189,50.9165],[-1.8186,50.9146],[-1.8193,50.9125],[-1.8204,50.9121],[-1.8199,50.9109],[-1.8185,50.9091],[-1.8176,50.9075],[-1.8173,50.9054],[-1.8166,50.9041],[-1.8198,50.9013],[-1.8237,50.8984],[-1.825,50.8958],[-1.8256,50.8962],[-1.8325,50.8974],[-1.838,50.8973],[-1.8399,50.8979],[-1.8417,50.897],[-1.8449,50.8932],[-1.8486,50.8899],[-1.8451,50.8883],[-1.8441,50.8869],[-1.8449,50.8849],[-1.8475,50.8834],[-1.848,50.8823],[-1.8477,50.8808],[-1.846,50.8793],[-1.8453,50.878],[-1.8485,50.8738],[-1.8478,50.8697],[-1.8507,50.8679],[-1.8535,50.8666],[-1.8517,50.8642],[-1.8535,50.8635],[-1.8532,50.8627],[-1.8511,50.861],[-1.8505,50.8601],[-1.851,50.8587],[-1.8451,50.8581],[-1.8416,50.8581],[-1.83,50.8553],[-1.8212,50.8568],[-1.8191,50.8576],[-1.8148,50.8587],[-1.8148,50.8621],[-1.8129,50.8623],[-1.8138,50.8634],[-1.8128,50.8646],[-1.811,50.8643],[-1.808,50.8645],[-1.8071,50.8633],[-1.8064,50.8615],[-1.8071,50.8606],[-1.8053,50.8591],[-1.8054,50.8576],[-1.804,50.8565],[-1.8045,50.8544],[-1.8036,50.8534],[-1.8059,50.8529],[-1.8051,50.8514],[-1.8032,50.8508],[-1.802,50.8494],[-1.7999,50.8485],[-1.8002,50.8472],[-1.8036,50.845],[-1.8019,50.8424],[-1.7982,50.842],[-1.797,50.8411],[-1.8005,50.8407],[-1.7986,50.8389],[-1.7968,50.8382],[-1.7944,50.8376],[-1.7934,50.8366],[-1.7914,50.837],[-1.7907,50.8362],[-1.7916,50.8353],[-1.7916,50.8339],[-1.7923,50.8335],[-1.7955,50.8339],[-1.7967,50.8332],[-1.796,50.8321],[-1.7944,50.831],[-1.7964,50.8302],[-1.7978,50.8302],[-1.799,50.8314],[-1.8006,50.8315],[-1.8034,50.8303],[-1.8046,50.827],[-1.8033,50.8255],[-1.8049,50.8241],[-1.8038,50.8219],[-1.8016,50.8221],[-1.8018,50.8208],[-1.804,50.82],[-1.8054,50.8183],[-1.8066,50.8178],[-1.8073,50.8163],[-1.8058,50.8147],[-1.8034,50.814],[-1.8029,50.8134],[-1.8048,50.8123],[-1.8064,50.8108],[-1.8075,50.8102],[-1.81,50.8097],[-1.8104,50.809],[-1.8118,50.8087],[-1.8121,50.8069],[-1.8117,50.8061],[-1.8079,50.8038],[-1.8061,50.8034],[-1.8047,50.8037],[-1.804,50.8026],[-1.8048,50.801],[-1.8042,50.8],[-1.8025,50.8003],[-1.8013,50.7995],[-1.8032,50.7988],[-1.8035,50.7976],[-1.8024,50.7972],[-1.803,50.7961],[-1.8048,50.7957],[-1.804,50.7948],[-1.8015,50.7946],[-1.8011,50.794],[-1.8036,50.793],[-1.8034,50.7914],[-1.8016,50.7919],[-1.8012,50.7912],[-1.8026,50.7907],[-1.8015,50.789],[-1.8011,50.7878],[-1.7991,50.7861],[-1.7976,50.7858],[-1.7962,50.7864],[-1.796,50.7854],[-1.7972,50.7846],[-1.7973,50.7837],[-1.796,50.7835],[-1.7948,50.7824],[-1.7919,50.7825],[-1.791,50.7803],[-1.7899,50.7796],[-1.7879,50.7789],[-1.7891,50.7768],[-1.7905,50.7765],[-1.7902,50.7748],[-1.7882,50.7745],[-1.7895,50.7723],[-1.7905,50.7717],[-1.7891,50.7699],[-1.7872,50.7704],[-1.7886,50.7683],[-1.7887,50.7673],[-1.788,50.7666],[-1.7853,50.7656],[-1.7838,50.7656],[-1.7828,50.7647],[-1.7805,50.7672],[-1.7791,50.7674],[-1.778,50.7669],[-1.776,50.7667],[-1.7732,50.7682],[-1.7689,50.7698],[-1.7699,50.7713],[-1.7701,50.7725],[-1.768,50.7733],[-1.7673,50.7731],[-1.7627,50.7752],[-1.7563,50.7785],[-1.7526,50.7788],[-1.7492,50.7795],[-1.7487,50.7794],[-1.746,50.7765],[-1.7464,50.7758],[-1.7483,50.7752],[-1.7458,50.7731],[-1.7448,50.7731],[-1.7412,50.7671],[-1.7397,50.7654],[-1.739,50.7632],[-1.7399,50.7628],[-1.7402,50.7609],[-1.7417,50.7603],[-1.7414,50.7587],[-1.742,50.7567],[-1.7446,50.7561],[-1.7444,50.7536],[-1.7437,50.753],[-1.7436,50.75],[-1.7423,50.7493],[-1.7442,50.7475],[-1.7355,50.7492],[-1.7276,50.7509],[-1.718,50.7522],[-1.715,50.752],[-1.7127,50.7525],[-1.7039,50.7526],[-1.6956,50.7519],[-1.6906,50.7516],[-1.688,50.7516],[-1.6825,50.7519],[-1.6817,50.7515],[-1.6817,50.7501],[-1.6828,50.7466],[-1.6846,50.7438],[-1.6884,50.7417],[-1.6908,50.7406],[-1.692,50.7394],[-1.6926,50.7374],[-1.6945,50.7368],[-1.7045,50.7368],[-1.7099,50.7365],[-1.7114,50.7361],[-1.7156,50.7359],[-1.7192,50.7353],[-1.7246,50.7341],[-1.7302,50.7319],[-1.7321,50.7307],[-1.7342,50.7289],[-1.7349,50.7279],[-1.7393,50.7255],[-1.7419,50.7236],[-1.7425,50.7243],[-1.7417,50.7252],[-1.7407,50.7255],[-1.7415,50.7271],[-1.7452,50.7279],[-1.7463,50.7269],[-1.7504,50.7259],[-1.753,50.7266],[-1.7541,50.7274],[-1.7555,50.7295],[-1.757,50.73],[-1.7579,50.7285],[-1.7562,50.727],[-1.7576,50.7265],[-1.7581,50.7257],[-1.7594,50.7259],[-1.7591,50.7234],[-1.7603,50.7228],[-1.7643,50.7233],[-1.766,50.7246],[-1.7668,50.7258],[-1.7658,50.7272],[-1.7656,50.7286],[-1.7671,50.7289],[-1.769,50.7287],[-1.7708,50.729],[-1.7717,50.7298],[-1.7698,50.7301],[-1.7693,50.7312],[-1.7701,50.7336],[-1.7713,50.7356],[-1.7716,50.7367],[-1.7728,50.7362],[-1.7741,50.7352],[-1.7741,50.7346],[-1.7727,50.7329],[-1.77,50.7308],[-1.7707,50.7303],[-1.7739,50.7302],[-1.7762,50.7307],[-1.7773,50.7303],[-1.7803,50.7299],[-1.7836,50.7303],[-1.7874,50.7297],[-1.7917,50.7303],[-1.7936,50.7309],[-1.7938,50.7318],[-1.7917,50.7319],[-1.7913,50.7332],[-1.7921,50.7345],[-1.7932,50.7353],[-1.7928,50.7367],[-1.7949,50.7375],[-1.7963,50.7396],[-1.7989,50.7391],[-1.8022,50.7397],[-1.8044,50.7412],[-1.8048,50.7412],[-1.8064,50.7413],[-1.8079,50.7421],[-1.8095,50.7416],[-1.8155,50.7433],[-1.8149,50.7443],[-1.8153,50.7466],[-1.815,50.7485],[-1.8167,50.7507],[-1.8171,50.7537],[-1.8143,50.7545],[-1.8173,50.7572],[-1.8193,50.7582],[-1.8212,50.7575],[-1.8262,50.7574],[-1.8325,50.7578],[-1.8369,50.7592],[-1.8397,50.7609],[-1.8422,50.7615],[-1.8436,50.7627],[-1.8428,50.7645],[-1.8441,50.7664],[-1.8453,50.7675],[-1.8439,50.7687],[-1.8468,50.7691],[-1.8479,50.7698],[-1.8477,50.7708],[-1.8485,50.7717],[-1.8506,50.773],[-1.8523,50.7734],[-1.8542,50.7725],[-1.856,50.7727],[-1.857,50.7713],[-1.8569,50.7701],[-1.8575,50.7693],[-1.8591,50.7686],[-1.8626,50.7661],[-1.8644,50.7643],[-1.8683,50.7631],[-1.8698,50.763],[-1.8714,50.7638],[-1.8731,50.7633],[-1.8748,50.7639],[-1.8742,50.7655],[-1.8752,50.7669],[-1.8783,50.77],[-1.8811,50.7708],[-1.8827,50.772],[-1.8856,50.7724],[-1.8874,50.7736],[-1.8878,50.7747],[-1.8866,50.7756],[-1.8902,50.7782],[-1.8928,50.7793],[-1.8936,50.78],[-1.8958,50.7804],[-1.8983,50.7793],[-1.8986,50.7785],[-1.9007,50.7787],[-1.9016,50.7779],[-1.906,50.7774],[-1.9076,50.7767],[-1.9091,50.7754],[-1.9108,50.7751],[-1.9122,50.7756],[-1.913,50.7752],[-1.9134,50.7738],[-1.9147,50.7734],[-1.9167,50.7745],[-1.9177,50.7745],[-1.9187,50.7736],[-1.92,50.774],[-1.9192,50.7751],[-1.9216,50.7762],[-1.9209,50.7778],[-1.9189,50.7794],[-1.9186,50.7806],[-1.9196,50.7823],[-1.9191,50.7835],[-1.9205,50.7841],[-1.9225,50.7834],[-1.924,50.7834],[-1.9251,50.7826],[-1.9261,50.7811],[-1.9284,50.7805],[-1.9328,50.78],[-1.9334,50.7808],[-1.9354,50.7822],[-1.9371,50.7828],[-1.9375,50.7834],[-1.9371,50.7854],[-1.939,50.7865],[-1.9374,50.7875],[-1.9363,50.789],[-1.9353,50.7931],[-1.9352,50.7942],[-1.9364,50.7974],[-1.9392,50.7987],[-1.941,50.7988],[-1.9417,50.7971],[-1.9424,50.7965],[-1.9454,50.7949],[-1.9504,50.7908],[-1.9517,50.7905],[-1.9552,50.7903],[-1.9578,50.7893],[-1.9599,50.7896],[-1.9639,50.7908],[-1.9665,50.791],[-1.9688,50.7923],[-1.9727,50.7925],[-1.9755,50.7923],[-1.9776,50.7926],[-1.9788,50.7924],[-1.9799,50.791],[-1.9809,50.7916],[-1.9821,50.7917],[-1.9838,50.791],[-1.9856,50.7914],[-1.988,50.7909],[-1.9911,50.7914],[-1.9916,50.7911],[-1.9936,50.7922],[-1.995,50.7927],[-1.9979,50.7928],[-2.0059,50.7909],[-2.0049,50.7902],[-2.0014,50.7897],[-1.9997,50.7896],[-1.9991,50.7881],[-2.0005,50.7854],[-2.0012,50.7848],[-2.0057,50.7829],[-2.008,50.7824],[-2.0093,50.7826],[-2.0103,50.7738],[-2.0122,50.7531],[-2.0133,50.7425],[-2.0135,50.7371],[-2.0166,50.7363],[-2.0225,50.7366],[-2.0222,50.735],[-2.0246,50.7296],[-2.0269,50.7293],[-2.0275,50.7297],[-2.0302,50.7298],[-2.0329,50.729],[-2.0349,50.7279],[-2.036,50.7283],[-2.0348,50.7301],[-2.0363,50.7313],[-2.0372,50.7304],[-2.0396,50.7296],[-2.0412,50.7302],[-2.0425,50.7319],[-2.0436,50.7309],[-2.0446,50.7309],[-2.0464,50.7301],[-2.0481,50.7284],[-2.0484,50.7271],[-2.0507,50.7261],[-2.0508,50.7254],[-2.0485,50.7229],[-2.0479,50.7252],[-2.0459,50.7261],[-2.043,50.7265],[-2.0419,50.726],[-2.0416,50.725],[-2.0424,50.7247],[-2.0413,50.7233],[-2.0422,50.722],[-2.0441,50.7197],[-2.0442,50.719],[-2.0456,50.7181],[-2.0457,50.7167],[-2.0466,50.7164],[-2.0484,50.7166],[-2.0515,50.7176],[-2.0547,50.7178],[-2.0564,50.7175],[-2.0628,50.7166],[-2.0651,50.7143],[-2.0661,50.7137],[-2.0687,50.7114],[-2.0697,50.7096],[-2.0709,50.7093],[-2.0719,50.7079],[-2.0691,50.7084],[-2.0672,50.7076],[-2.0662,50.708],[-2.0633,50.7077],[-2.061,50.7066],[-2.0577,50.7057],[-2.059,50.7051],[-2.0601,50.7053],[-2.0614,50.7063],[-2.0634,50.7066],[-2.0646,50.7054],[-2.0666,50.7052],[-2.0677,50.7042],[-2.0697,50.7043],[-2.0709,50.705],[-2.0725,50.7045],[-2.0725,50.7029],[-2.073,50.7019],[-2.0725,50.6998],[-2.0711,50.6979],[-2.0724,50.6975],[-2.0733,50.698],[-2.0749,50.6978],[-2.077,50.6952],[-2.0803,50.6962],[-2.0817,50.6947],[-2.0817,50.6941],[-2.0791,50.6942],[-2.0787,50.6933],[-2.0784,50.6888],[-2.0803,50.6883],[-2.0829,50.6907],[-2.0836,50.6906],[-2.0811,50.6883],[-2.0821,50.6869],[-2.0792,50.6867],[-2.0761,50.6876],[-2.0721,50.6867],[-2.0716,50.6862],[-2.0681,50.6869],[-2.0657,50.6867],[-2.0633,50.688],[-2.0629,50.689],[-2.0599,50.6905],[-2.0591,50.6916],[-2.0593,50.6932],[-2.0571,50.6959],[-2.0566,50.6971],[-2.0548,50.6996],[-2.0536,50.7002],[-2.0483,50.7012],[-2.0443,50.7028],[-2.043,50.703],[-2.0419,50.7044],[-2.0415,50.7064],[-2.0396,50.7072],[-2.0379,50.7072],[-2.0352,50.7078],[-2.0325,50.7078],[-2.031,50.7073],[-2.0288,50.7073],[-2.0275,50.7071],[-2.0263,50.7074],[-2.0248,50.7064],[-2.0237,50.7047],[-2.0224,50.7038],[-2.0193,50.7027],[-2.0181,50.7016],[-2.019,50.7006],[-2.022,50.7008],[-2.0244,50.702],[-2.0249,50.7028],[-2.028,50.7035],[-2.0297,50.7033],[-2.0316,50.7026],[-2.0321,50.701],[-2.0296,50.7013],[-2.0296,50.6991],[-2.0287,50.6983],[-2.0275,50.6981],[-2.0265,50.6988],[-2.0252,50.6963],[-2.0245,50.6957],[-2.0246,50.6941],[-2.0258,50.6931],[-2.0248,50.6923],[-2.0241,50.6908],[-2.0246,50.6896],[-2.0267,50.6894],[-2.0244,50.6877],[-2.027,50.6869],[-2.0272,50.6863],[-2.0304,50.6856],[-2.0303,50.685],[-2.0324,50.6834],[-2.0344,50.683],[-2.0367,50.6806],[-2.0401,50.6798],[-2.0431,50.6805],[-2.0457,50.6806],[-2.0466,50.6781],[-2.042,50.6788],[-2.0393,50.6786],[-2.0361,50.6789],[-2.034,50.6796],[-2.0319,50.6814],[-2.0313,50.6823],[-2.0287,50.6831],[-2.026,50.6845],[-2.025,50.6844],[-2.0269,50.6822],[-2.0272,50.68],[-2.0263,50.6796],[-2.0266,50.6781],[-2.0286,50.6763],[-2.0298,50.6757],[-2.031,50.6744],[-2.0347,50.672],[-2.0356,50.6718],[-2.0396,50.6724],[-2.0431,50.6718],[-2.0426,50.6707],[-2.0411,50.6713],[-2.0366,50.6716],[-2.0349,50.6712],[-2.0307,50.6733],[-2.0294,50.6742],[-2.028,50.6734],[-2.025,50.673],[-2.0257,50.6702],[-2.0248,50.6704],[-2.0233,50.6715],[-2.0233,50.6732],[-2.0261,50.6743],[-2.0249,50.6761],[-2.0219,50.6786],[-2.0216,50.6802],[-2.0221,50.6821],[-2.0191,50.682],[-2.0185,50.6815],[-2.0167,50.6823],[-2.0146,50.6828],[-2.01,50.6825],[-2.0097,50.6815],[-2.008,50.6796],[-2.0051,50.6776],[-2.008,50.6776],[-2.0108,50.6749],[-2.0099,50.6739],[-2.0086,50.6735],[-2.0082,50.6748],[-2.0072,50.6754],[-2.0037,50.6753],[-2.0018,50.6762],[-1.9994,50.6768],[-1.9984,50.6762],[-1.9999,50.6754],[-1.9979,50.6749],[-1.9959,50.6737],[-1.9985,50.6729],[-2.0015,50.6728],[-2.0019,50.6707],[-1.9992,50.6693],[-1.9975,50.6699],[-1.9973,50.6685],[-1.9978,50.6679],[-1.9957,50.6672],[-1.9942,50.667],[-1.9926,50.6682],[-1.9935,50.6688],[-1.9931,50.6702],[-1.9915,50.6707],[-1.9912,50.6716],[-1.992,50.6727],[-1.9893,50.6726],[-1.9875,50.6734],[-1.9861,50.6745],[-1.9846,50.6751],[-1.9831,50.6762],[-1.9802,50.6772],[-1.9791,50.6764],[-1.9793,50.6757],[-1.981,50.6751],[-1.9813,50.6743],[-1.9833,50.6735],[-1.9836,50.6723],[-1.9852,50.6699],[-1.9834,50.6695],[-1.9831,50.6687],[-1.9836,50.6671],[-1.9823,50.6662],[-1.9812,50.6642],[-1.9805,50.6638],[-1.9789,50.6642],[-1.9763,50.6654],[-1.9763,50.6644],[-1.9779,50.6626],[-1.9767,50.6619],[-1.9754,50.6633],[-1.9724,50.6629],[-1.9713,50.6629],[-1.9684,50.6609],[-1.9695,50.6637],[-1.9691,50.6648],[-1.9679,50.6663],[-1.968,50.6669],[-1.9694,50.6681],[-1.9681,50.6703],[-1.9666,50.6714],[-1.9645,50.6704],[-1.9635,50.6705],[-1.9617,50.672],[-1.9616,50.6748],[-1.9597,50.6739],[-1.9595,50.6729],[-1.9581,50.6723],[-1.9541,50.6753],[-1.9541,50.6767],[-1.9528,50.6771],[-1.9519,50.6783],[-1.9499,50.6798],[-1.9481,50.6775],[-1.9468,50.6748],[-1.9445,50.674],[-1.9422,50.6741],[-1.9418,50.6736],[-1.942,50.6716],[-1.9428,50.6701],[-1.9467,50.6656],[-1.9496,50.661],[-1.9511,50.659],[-1.9522,50.6566],[-1.953,50.6535],[-1.9529,50.6517],[-1.9506,50.6483],[-1.9492,50.6456],[-1.9478,50.6455],[-1.9462,50.6446],[-1.9439,50.6424],[-1.941,50.6407],[-1.9396,50.6411],[-1.9369,50.6412],[-1.9325,50.6418],[-1.9301,50.642],[-1.9275,50.6418],[-1.9259,50.6422],[-1.9244,50.6419],[-1.9256,50.6405],[-1.926,50.639],[-1.9271,50.6384],[-1.9275,50.6375],[-1.929,50.6367],[-1.9307,50.6348],[-1.9321,50.6322],[-1.9331,50.631],[-1.9358,50.6306],[-1.9388,50.6299],[-1.9438,50.6292],[-1.9455,50.6286],[-1.9485,50.6269],[-1.9518,50.6242],[-1.9534,50.6223],[-1.957,50.6166],[-1.9576,50.6145],[-1.9573,50.6119],[-1.9567,50.6096],[-1.9554,50.6083],[-1.9523,50.6075],[-1.9509,50.608],[-1.9501,50.6075],[-1.9481,50.6077],[-1.9463,50.6074],[-1.9449,50.6067],[-1.9492,50.6053],[-1.9505,50.6043],[-1.9526,50.6011],[-1.9532,50.5994],[-1.952,50.5962],[-1.9506,50.5948],[-1.9515,50.5943],[-1.9535,50.5942],[-1.9563,50.5929],[-1.9573,50.592],[-1.9583,50.592],[-1.9597,50.591],[-1.9611,50.5908],[-1.9624,50.5912],[-1.9662,50.5916],[-1.9703,50.5912],[-1.9752,50.591],[-1.9772,50.5907],[-1.979,50.591],[-1.9799,50.5908],[-1.9843,50.5905],[-1.987,50.5911],[-1.9899,50.5906],[-1.9924,50.5909],[-1.9987,50.5912],[-2.0023,50.5915],[-2.0035,50.5918],[-2.0048,50.5914],[-2.0062,50.5916],[-2.0091,50.5908],[-2.0127,50.5908],[-2.015,50.5902],[-2.0212,50.5891],[-2.0227,50.5893],[-2.0244,50.5889],[-2.0267,50.5889],[-2.0283,50.588],[-2.0318,50.5846],[-2.0337,50.5839],[-2.0367,50.5824],[-2.0389,50.5808],[-2.0421,50.5793],[-2.0471,50.5786],[-2.0525,50.5776],[-2.0544,50.5766],[-2.0572,50.5769],[-2.0619,50.5814],[-2.0616,50.5829],[-2.0622,50.5849],[-2.0635,50.586],[-2.0641,50.5874],[-2.0643,50.5901],[-2.0636,50.5913],[-2.0627,50.5919],[-2.0634,50.5932],[-2.0649,50.5938],[-2.0682,50.5925],[-2.0703,50.5928],[-2.0733,50.5924],[-2.0747,50.5931],[-2.076,50.5952],[-2.0779,50.5955],[-2.0808,50.5948],[-2.0831,50.5947],[-2.0887,50.5965],[-2.091,50.5971],[-2.0981,50.5981],[-2.0998,50.5981],[-2.1025,50.5973],[-2.1051,50.5969],[-2.1095,50.5983],[-2.1126,50.5991],[-2.1145,50.5991],[-2.1159,50.5994],[-2.1192,50.6017],[-2.1219,50.6029],[-2.1266,50.604],[-2.1282,50.6048],[-2.1303,50.6064],[-2.1315,50.6083],[-2.1295,50.6092],[-2.1294,50.61],[-2.1314,50.6115],[-2.1339,50.6125],[-2.1352,50.6126],[-2.1374,50.6122],[-2.1392,50.6106],[-2.1429,50.6109],[-2.146,50.6085],[-2.1469,50.6087],[-2.1473,50.6106],[-2.149,50.6112],[-2.151,50.6115],[-2.1514,50.612],[-2.1544,50.614],[-2.1578,50.6154],[-2.1628,50.6147],[-2.1657,50.6148],[-2.1701,50.6139],[-2.171,50.6143],[-2.1736,50.6146],[-2.1793,50.6146],[-2.1828,50.6154],[-2.1863,50.615],[-2.1866,50.616],[-2.1847,50.6167],[-2.1848,50.6182],[-2.1864,50.6194],[-2.1902,50.6209],[-2.1967,50.6227],[-2.1993,50.623],[-2.2027,50.6219],[-2.207,50.6224],[-2.209,50.6218],[-2.2093,50.6213],[-2.213,50.6207],[-2.2167,50.6207],[-2.2176,50.6203],[-2.2193,50.6203],[-2.2214,50.6198],[-2.223,50.6186],[-2.2231,50.6169],[-2.2257,50.6168],[-2.228,50.617],[-2.2287,50.616],[-2.2372,50.616],[-2.2447,50.6164],[-2.2438,50.6177],[-2.2441,50.6186],[-2.246,50.6194],[-2.2491,50.619],[-2.2504,50.6173],[-2.2534,50.6178],[-2.2575,50.618],[-2.2586,50.6184],[-2.2603,50.6183],[-2.2653,50.6207],[-2.2698,50.6217],[-2.2717,50.6216],[-2.274,50.6221],[-2.2752,50.6211],[-2.2783,50.6222],[-2.2884,50.623],[-2.2918,50.6228],[-2.2942,50.6232],[-2.2989,50.6244],[-2.3034,50.6252],[-2.3115,50.6258],[-2.3147,50.6253],[-2.3172,50.6253],[-2.3196,50.6257],[-2.3235,50.6248],[-2.3255,50.6259],[-2.3302,50.6271],[-2.3344,50.63],[-2.3344,50.6309],[-2.3364,50.6316],[-2.3406,50.6321],[-2.3439,50.632],[-2.3481,50.6311],[-2.35,50.6309],[-2.3516,50.6312],[-2.3548,50.6309],[-2.3583,50.6315],[-2.362,50.6312],[-2.3655,50.6311],[-2.3706,50.6324],[-2.3734,50.6335],[-2.3761,50.6339],[-2.3785,50.6353],[-2.3805,50.6356],[-2.384,50.6356],[-2.3893,50.6361],[-2.3929,50.6367],[-2.3949,50.6367],[-2.3982,50.6363],[-2.4036,50.6352],[-2.4072,50.6343],[-2.4085,50.633],[-2.4104,50.6333],[-2.4114,50.6344],[-2.4152,50.6351],[-2.4179,50.6353],[-2.4195,50.6364],[-2.4234,50.6359],[-2.4259,50.6352],[-2.4298,50.6336],[-2.4353,50.6307],[-2.4391,50.6281],[-2.4429,50.6251],[-2.4465,50.6217],[-2.4484,50.6198],[-2.451,50.6166],[-2.4525,50.6141],[-2.4524,50.6116],[-2.4505,50.6086],[-2.4465,50.6103],[-2.4428,50.6087],[-2.443,50.6075],[-2.4451,50.6063],[-2.4505,50.6047],[-2.451,50.6039],[-2.4495,50.602],[-2.4485,50.6011],[-2.4324,50.5965],[-2.4328,50.5963],[-2.4399,50.5983],[-2.4494,50.6012],[-2.4516,50.6006],[-2.4523,50.5998],[-2.4553,50.5991],[-2.4595,50.5974],[-2.4606,50.5951],[-2.4637,50.5942],[-2.4656,50.5927],[-2.4662,50.5918],[-2.4674,50.5885],[-2.4691,50.5868],[-2.4707,50.5833],[-2.4718,50.5835],[-2.4724,50.5845],[-2.4754,50.5856],[-2.477,50.5857],[-2.4785,50.5866],[-2.4811,50.5887],[-2.4835,50.5889],[-2.4844,50.5914],[-2.488,50.5911],[-2.4903,50.5919],[-2.4919,50.5931],[-2.4958,50.5946],[-2.4981,50.5964],[-2.4994,50.5987],[-2.499,50.5999],[-2.4983,50.6006],[-2.4962,50.6015],[-2.4957,50.6029],[-2.4973,50.6034],[-2.4994,50.6035],[-2.5006,50.604],[-2.5017,50.6069],[-2.503,50.6058],[-2.5046,50.6051],[-2.5075,50.6067],[-2.5073,50.6081],[-2.5053,50.6086],[-2.5056,50.6099],[-2.5082,50.6111],[-2.5103,50.6117],[-2.5135,50.6101],[-2.5147,50.6113],[-2.5146,50.6143],[-2.5163,50.6153],[-2.5167,50.6172],[-2.5175,50.6179],[-2.5209,50.6181],[-2.5241,50.6177],[-2.5248,50.6169],[-2.5296,50.6171],[-2.5317,50.6175],[-2.5352,50.6186],[-2.5383,50.6199],[-2.5396,50.6208],[-2.5401,50.622],[-2.5427,50.623],[-2.5442,50.6234],[-2.5448,50.6254],[-2.5459,50.626],[-2.5474,50.6248],[-2.5488,50.6249],[-2.5502,50.6257],[-2.5519,50.6274],[-2.5492,50.6283],[-2.5468,50.6277],[-2.546,50.6284],[-2.5459,50.6305],[-2.5491,50.6299],[-2.552,50.6306],[-2.5531,50.6304],[-2.5571,50.6305],[-2.5583,50.6311],[-2.5589,50.6333],[-2.5599,50.6345],[-2.5599,50.636],[-2.5605,50.638],[-2.5611,50.6385],[-2.5632,50.6379],[-2.5668,50.6381],[-2.5701,50.6376],[-2.5714,50.6383],[-2.5746,50.6389],[-2.5762,50.6401],[-2.5782,50.6411],[-2.5796,50.6412],[-2.5824,50.6421],[-2.5846,50.6433],[-2.5887,50.6461],[-2.5921,50.6468],[-2.5948,50.6476],[-2.5984,50.6491],[-2.6003,50.6506],[-2.5978,50.6519],[-2.5976,50.6535],[-2.5989,50.6542],[-2.6003,50.6538],[-2.6034,50.6536],[-2.6045,50.6541],[-2.6062,50.6537],[-2.6064,50.6547],[-2.6081,50.6548],[-2.6109,50.6538],[-2.6022,50.6497],[-2.5949,50.6462],[-2.5892,50.6433],[-2.5881,50.643],[-2.5798,50.6388],[-2.5777,50.6379],[-2.5737,50.6356],[-2.5699,50.6339],[-2.5667,50.6327],[-2.5637,50.6309],[-2.5606,50.6289],[-2.5578,50.628],[-2.5567,50.6268],[-2.555,50.6263],[-2.5512,50.6241],[-2.5442,50.6208],[-2.5411,50.6192],[-2.5384,50.6174],[-2.5361,50.6165],[-2.5343,50.6154],[-2.5288,50.6126],[-2.5279,50.6118],[-2.5267,50.6116],[-2.5239,50.6096],[-2.5219,50.6087],[-2.5165,50.6053],[-2.5141,50.6041],[-2.5128,50.6032],[-2.5095,50.6015],[-2.5089,50.601],[-2.5047,50.5988],[-2.5034,50.598],[-2.5014,50.5972],[-2.4966,50.5941],[-2.494,50.5931],[-2.4916,50.5914],[-2.4884,50.5895],[-2.4874,50.5886],[-2.4812,50.5852],[-2.4796,50.584],[-2.4771,50.5826],[-2.4733,50.58],[-2.472,50.5794],[-2.4699,50.5796],[-2.4709,50.581],[-2.4714,50.5828],[-2.4698,50.5825],[-2.4687,50.5804],[-2.4662,50.5773],[-2.4647,50.5748],[-2.4636,50.5734],[-2.4609,50.5714],[-2.4575,50.5711],[-2.4559,50.5717],[-2.4553,50.571],[-2.4529,50.5705],[-2.4464,50.5683],[-2.4412,50.5687],[-2.4408,50.5699],[-2.4389,50.5693],[-2.4371,50.5703],[-2.4325,50.5713],[-2.4337,50.5701],[-2.4373,50.57],[-2.4374,50.5683],[-2.4338,50.568],[-2.4333,50.5677],[-2.4286,50.5677],[-2.4226,50.5693],[-2.4223,50.569],[-2.4282,50.5674],[-2.4286,50.5661],[-2.4267,50.5649],[-2.4237,50.562],[-2.4215,50.5593],[-2.4216,50.5586],[-2.4206,50.5573],[-2.419,50.5548],[-2.4181,50.5542],[-2.4173,50.5524],[-2.4158,50.551],[-2.4159,50.5489],[-2.4171,50.5483],[-2.4179,50.546],[-2.4178,50.5442],[-2.4181,50.5429],[-2.4207,50.541],[-2.4238,50.5396],[-2.425,50.5387],[-2.4282,50.538],[-2.4297,50.5359],[-2.4319,50.5338],[-2.4351,50.5314],[-2.4368,50.5305],[-2.4375,50.5293],[-2.4377,50.5267],[-2.439,50.5251],[-2.4412,50.5239],[-2.4423,50.5224],[-2.4424,50.5209],[-2.4441,50.5198],[-2.4489,50.518],[-2.4492,50.5172],[-2.4518,50.5167],[-2.453,50.5152],[-2.4549,50.5148],[-2.4562,50.5132],[-2.4574,50.5132],[-2.4592,50.5143],[-2.4593,50.5157],[-2.4601,50.5164],[-2.4599,50.5193],[-2.4587,50.5219],[-2.4569,50.5236],[-2.4554,50.5256],[-2.4558,50.5276],[-2.4561,50.5306],[-2.4546,50.5356],[-2.4544,50.5375],[-2.4537,50.5389],[-2.4549,50.5408],[-2.4561,50.5414],[-2.4564,50.5425],[-2.4556,50.544],[-2.4521,50.5475],[-2.4516,50.5501],[-2.4521,50.5512],[-2.4499,50.5554],[-2.448,50.5572],[-2.4482,50.5585],[-2.449,50.56],[-2.4515,50.5623],[-2.4652,50.5719],[-2.4765,50.5795],[-2.4847,50.5847],[-2.4879,50.5867],[-2.4923,50.5896],[-2.4958,50.5917],[-2.4971,50.5927],[-2.5015,50.5951],[-2.5111,50.6007],[-2.5308,50.6119],[-2.5374,50.6154],[-2.545,50.6195],[-2.5541,50.6242],[-2.5586,50.6266],[-2.5686,50.6318],[-2.5909,50.6429],[-2.6008,50.6476],[-2.6142,50.6538],[-2.6198,50.6562],[-2.6271,50.6596],[-2.6372,50.6639],[-2.6402,50.6652],[-2.6599,50.6729],[-2.6718,50.6777],[-2.6781,50.6802],[-2.6867,50.6833],[-2.7022,50.6888],[-2.7092,50.6913],[-2.7204,50.6952],[-2.7245,50.6967],[-2.7318,50.699],[-2.7357,50.7006],[-2.7399,50.7025],[-2.7447,50.7042],[-2.7565,50.7075],[-2.7624,50.7095],[-2.7638,50.7093],[-2.7648,50.7102],[-2.7678,50.7113],[-2.7704,50.7119],[-2.7778,50.7144],[-2.7794,50.7149],[-2.7872,50.7166],[-2.7921,50.7178],[-2.7942,50.7182],[-2.7993,50.7177],[-2.8015,50.7179],[-2.804,50.7187],[-2.807,50.7188],[-2.8101,50.7179],[-2.8114,50.7179],[-2.8142,50.7186],[-2.8167,50.72],[-2.8189,50.7207],[-2.8269,50.7225],[-2.8327,50.7234],[-2.8365,50.7237],[-2.8392,50.723],[-2.8416,50.723],[-2.8427,50.7234],[-2.8459,50.7237],[-2.8475,50.7241],[-2.86,50.7271],[-2.867,50.7284],[-2.8721,50.7291],[-2.8749,50.7298],[-2.8842,50.7312],[-2.8906,50.7323],[-2.8976,50.733],[-2.9003,50.733],[-2.9045,50.7336],[-2.9095,50.7338],[-2.9121,50.7337],[-2.9134,50.7328],[-2.9165,50.7322],[-2.9188,50.7322],[-2.9221,50.7315],[-2.9241,50.7305],[-2.9271,50.7295],[-2.929,50.7277],[-2.9305,50.7255],[-2.9331,50.724],[-2.9361,50.7232],[-2.9371,50.7226],[-2.9375,50.7211],[-2.9398,50.7196],[-2.9459,50.7187],[-2.9478,50.7183],[-2.9488,50.72],[-2.9487,50.7213],[-2.9526,50.7246],[-2.9531,50.7276],[-2.953,50.7287],[-2.9505,50.7311],[-2.9493,50.7326],[-2.9463,50.7353],[-2.9466,50.7373],[-2.9456,50.738],[-2.9425,50.7411],[-2.9404,50.7429],[-2.9384,50.7437],[-2.9379,50.7448],[-2.9382,50.746],[-2.9406,50.7486],[-2.9406,50.7499],[-2.9397,50.7519],[-2.9366,50.753],[-2.9351,50.7543],[-2.9369,50.7553],[-2.9387,50.7568],[-2.9502,50.7611],[-2.9526,50.7614],[-2.9532,50.7622],[-2.956,50.7637],[-2.956,50.7649],[-2.9543,50.7677],[-2.9489,50.772],[-2.9435,50.7759],[-2.9411,50.7774],[-2.9368,50.7796],[-2.9319,50.7818],[-2.9293,50.7825],[-2.9187,50.7836],[-2.9136,50.7845],[-2.9041,50.7853],[-2.9002,50.7859],[-2.8985,50.7859],[-2.8968,50.7866],[-2.8935,50.79],[-2.8906,50.7905],[-2.888,50.7918],[-2.887,50.7925],[-2.8878,50.7935],[-2.8892,50.7939],[-2.8867,50.7947],[-2.8872,50.7968],[-2.8882,50.7974],[-2.8889,50.7987],[-2.8888,50.7997],[-2.8902,50.8016],[-2.8902,50.8035],[-2.8909,50.8035],[-2.8929,50.8048],[-2.8957,50.805],[-2.8972,50.8045],[-2.8993,50.8051],[-2.9014,50.8046],[-2.9052,50.8053],[-2.9075,50.8047],[-2.9114,50.8046],[-2.9121,50.8052],[-2.9149,50.8053],[-2.917,50.8059],[-2.9191,50.8058],[-2.921,50.8069],[-2.9219,50.8069],[-2.9245,50.8082],[-2.9286,50.8083],[-2.9297,50.8091],[-2.9334,50.8091],[-2.9364,50.8098],[-2.9382,50.8098],[-2.939,50.8104],[-2.9416,50.8112],[-2.9441,50.8134],[-2.9472,50.8144],[-2.948,50.8154],[-2.9499,50.815],[-2.9526,50.8151],[-2.9565,50.8158],[-2.9591,50.816],[-2.9596,50.8168],[-2.9582,50.82],[-2.9573,50.8204],[-2.9555,50.8202],[-2.9543,50.8212],[-2.953,50.8223],[-2.9515,50.8229],[-2.9493,50.8226],[-2.9474,50.8237],[-2.948,50.8253],[-2.9461,50.8263],[-2.9463,50.8282],[-2.9441,50.8292],[-2.9439,50.8301],[-2.9446,50.8314],[-2.9438,50.8327],[-2.9443,50.8332],[-2.943,50.8348],[-2.9408,50.8363],[-2.9397,50.8364],[-2.938,50.8351],[-2.9343,50.8366],[-2.9345,50.8377],[-2.9325,50.8382],[-2.9328,50.8388],[-2.9303,50.8391],[-2.9299,50.8405],[-2.9282,50.8408],[-2.9273,50.8397],[-2.9254,50.8395],[-2.9217,50.8402],[-2.9201,50.8415],[-2.9162,50.8418],[-2.9131,50.8426],[-2.9124,50.8439],[-2.9104,50.8447],[-2.9067,50.8438],[-2.9031,50.8438],[-2.9016,50.8459],[-2.9006,50.8461],[-2.8991,50.8473],[-2.8973,50.8476],[-2.8949,50.8467],[-2.8925,50.8478],[-2.8925,50.8484],[-2.8903,50.8491],[-2.889,50.8501],[-2.8861,50.8506],[-2.8849,50.8497],[-2.8826,50.8493],[-2.8829,50.8483],[-2.881,50.848],[-2.8809,50.8472],[-2.8793,50.8465],[-2.8786,50.8478],[-2.8762,50.8492],[-2.8739,50.8489],[-2.8717,50.8491],[-2.8705,50.8482],[-2.869,50.8491],[-2.8668,50.8493],[-2.8658,50.8486],[-2.8622,50.8489],[-2.8578,50.8504],[-2.855,50.8496],[-2.8526,50.8494],[-2.8512,50.8506],[-2.8484,50.8509],[-2.8476,50.8513],[-2.8452,50.8516],[-2.8449,50.8506],[-2.8435,50.8496],[-2.8428,50.8477],[-2.8419,50.8474],[-2.8388,50.8481],[-2.8372,50.8488],[-2.8313,50.8494],[-2.8296,50.8486],[-2.8285,50.8488],[-2.8294,50.8506],[-2.8289,50.8514],[-2.8258,50.8509],[-2.8245,50.852],[-2.8233,50.8524],[-2.822,50.8535],[-2.8205,50.8539],[-2.8177,50.8556],[-2.8161,50.8569],[-2.8139,50.8591],[-2.8124,50.8612],[-2.8129,50.8621],[-2.8114,50.8634],[-2.8102,50.8626],[-2.8087,50.8632],[-2.8078,50.8629],[-2.8056,50.8614],[-2.8075,50.8586],[-2.8017,50.8568],[-2.7991,50.8555],[-2.7952,50.8547],[-2.7938,50.8535],[-2.7918,50.8529],[-2.7878,50.8537],[-2.7862,50.8545],[-2.7839,50.8571],[-2.7824,50.8596],[-2.7801,50.8603],[-2.7786,50.8605],[-2.7738,50.8607],[-2.7697,50.8603],[-2.7683,50.8606],[-2.7639,50.8606],[-2.7617,50.8608],[-2.761,50.8613],[-2.761,50.8632],[-2.7599,50.866],[-2.7575,50.8669],[-2.7556,50.8668],[-2.7547,50.8659],[-2.7543,50.8647],[-2.7534,50.8641],[-2.7505,50.8638],[-2.7487,50.8639],[-2.7394,50.8646],[-2.7363,50.8644],[-2.7337,50.8649],[-2.7299,50.8647],[-2.7248,50.8655],[-2.7231,50.8662],[-2.7214,50.8649],[-2.718,50.864],[-2.7146,50.8639],[-2.7144,50.8655],[-2.7138,50.867],[-2.7143,50.8683],[-2.7144,50.8712],[-2.7119,50.8709],[-2.7112,50.8701],[-2.7078,50.8698],[-2.7051,50.8715],[-2.7029,50.8733],[-2.6996,50.8728],[-2.6973,50.8734],[-2.6957,50.8747],[-2.6965,50.8755],[-2.6957,50.876],[-2.6913,50.8765],[-2.6879,50.8765],[-2.6846,50.877],[-2.6805,50.8771],[-2.679,50.8775],[-2.6745,50.8792],[-2.6718,50.8806],[-2.6689,50.8825],[-2.6662,50.8836],[-2.6649,50.8848],[-2.6613,50.8864],[-2.6606,50.8871],[-2.6591,50.8868],[-2.6545,50.8851],[-2.654,50.8847],[-2.6506,50.8834],[-2.6495,50.8842],[-2.647,50.884],[-2.6473,50.8855],[-2.6466,50.8862],[-2.6458,50.8881],[-2.6428,50.8872],[-2.6376,50.887],[-2.6344,50.8865],[-2.6307,50.8858],[-2.628,50.8863],[-2.628,50.8846],[-2.6273,50.8828],[-2.6272,50.8799],[-2.6245,50.8794],[-2.6222,50.8808],[-2.6205,50.8813],[-2.6176,50.8811],[-2.6156,50.8819],[-2.6149,50.8834],[-2.6129,50.885],[-2.6117,50.8849],[-2.6116,50.8865],[-2.6102,50.8889],[-2.6105,50.8899],[-2.6094,50.8909],[-2.6103,50.8924],[-2.6126,50.8922],[-2.6138,50.8926],[-2.6164,50.8968],[-2.6155,50.8973],[-2.6162,50.8995],[-2.6177,50.9005],[-2.6191,50.9021],[-2.6189,50.9033],[-2.6199,50.9046],[-2.6222,50.9054],[-2.6239,50.9082],[-2.6224,50.9088],[-2.6216,50.91],[-2.6204,50.91],[-2.62,50.9115],[-2.6173,50.9124],[-2.617,50.9157],[-2.6156,50.9167],[-2.6153,50.9177],[-2.616,50.9192],[-2.6145,50.9211],[-2.6147,50.9233],[-2.6099,50.9251],[-2.6066,50.9258],[-2.6052,50.9266],[-2.604,50.9267],[-2.6045,50.9277],[-2.604,50.931],[-2.6047,50.9327],[-2.6064,50.9348],[-2.6104,50.9367],[-2.6133,50.9375],[-2.6152,50.9387],[-2.616,50.9402],[-2.6157,50.9412],[-2.614,50.9413],[-2.6138,50.9403],[-2.6121,50.9401],[-2.6101,50.941],[-2.6085,50.9425],[-2.6086,50.9437],[-2.6072,50.9443],[-2.6075,50.9452],[-2.6068,50.9459],[-2.6056,50.9454],[-2.6019,50.9467],[-2.6015,50.9475],[-2.5988,50.9479],[-2.598,50.9502],[-2.5987,50.9506],[-2.5986,50.9529],[-2.5995,50.9538],[-2.5981,50.9578],[-2.5987,50.9586],[-2.598,50.9607],[-2.5969,50.9612],[-2.5954,50.9609],[-2.5949,50.9622],[-2.596,50.9646],[-2.5972,50.9647],[-2.5972,50.9656],[-2.5999,50.9674],[-2.5992,50.9702],[-2.5996,50.9707],[-2.5985,50.9717],[-2.5989,50.9728],[-2.598,50.9733],[-2.5986,50.9744],[-2.602,50.9749],[-2.6034,50.9764],[-2.6011,50.978],[-2.5995,50.9788],[-2.5959,50.9813],[-2.5945,50.9807],[-2.5913,50.9786],[-2.5893,50.9769],[-2.5862,50.9769],[-2.5867,50.9778],[-2.5843,50.9789],[-2.5832,50.9789],[-2.5808,50.9814],[-2.5769,50.9823],[-2.5749,50.9833],[-2.5743,50.9851],[-2.5747,50.9867],[-2.5703,50.9858],[-2.5691,50.9854],[-2.5664,50.9824],[-2.5656,50.9817],[-2.5644,50.98],[-2.5624,50.9777],[-2.5603,50.9786],[-2.5562,50.9795],[-2.5551,50.9814],[-2.5533,50.9828],[-2.5502,50.9838],[-2.5476,50.985],[-2.5454,50.9851],[-2.5454,50.9898],[-2.5447,50.9917],[-2.5496,50.993],[-2.5517,50.9937],[-2.5515,50.9964],[-2.5485,50.996],[-2.547,50.9969],[-2.5474,50.9995],[-2.5451,50.9996],[-2.542,50.9995],[-2.5377,50.9995],[-2.5352,50.9994],[-2.5358,50.9971],[-2.5356,50.994],[-2.5323,50.9934],[-2.5296,50.9927],[-2.5265,50.9926],[-2.5263,50.9919],[-2.5233,50.9923],[-2.5201,50.994],[-2.5189,50.9944],[-2.5159,50.9945],[-2.5126,50.994],[-2.5085,50.9947],[-2.5022,50.9937],[-2.4972,50.9874],[-2.4954,50.984],[-2.4937,50.9816],[-2.4922,50.9786],[-2.4892,50.9766],[-2.4882,50.9755],[-2.4882,50.9745],[-2.4905,50.9742],[-2.4903,50.9728],[-2.4878,50.9731],[-2.4848,50.9709],[-2.484,50.9698],[-2.4818,50.9678],[-2.4802,50.9659],[-2.4764,50.9639],[-2.4746,50.9625],[-2.4764,50.9608],[-2.4754,50.96],[-2.4747,50.958],[-2.473,50.958],[-2.4695,50.9594],[-2.4668,50.9598],[-2.4661,50.9584],[-2.4638,50.9554],[-2.4614,50.9563],[-2.4585,50.9541],[-2.4581,50.953],[-2.4604,50.9511],[-2.4587,50.9498],[-2.4554,50.9493],[-2.4515,50.9509],[-2.4486,50.9529],[-2.4457,50.9559],[-2.4448,50.9581],[-2.4435,50.9585],[-2.4424,50.9608],[-2.444,50.9614],[-2.4423,50.9625],[-2.4429,50.963],[-2.4448,50.9631],[-2.4449,50.964],[-2.4458,50.9652],[-2.4462,50.9664],[-2.4472,50.9679],[-2.4441,50.9682],[-2.4367,50.9693],[-2.4339,50.9702],[-2.4318,50.9713],[-2.4311,50.9707],[-2.428,50.9714],[-2.425,50.9703],[-2.4237,50.969],[-2.4213,50.9672],[-2.4196,50.9651],[-2.4195,50.9638],[-2.4183,50.9623],[-2.4161,50.9616],[-2.4149,50.9606],[-2.4111,50.9619],[-2.4071,50.9637],[-2.4031,50.9652],[-2.3981,50.968],[-2.3964,50.9686],[-2.3927,50.9692],[-2.3887,50.9705],[-2.3835,50.9724],[-2.3814,50.9728],[-2.3762,50.9731],[-2.3661,50.9754],[-2.362,50.9767],[-2.3583,50.9774],[-2.354,50.9778],[-2.3512,50.9786],[-2.3459,50.979],[-2.3444,50.979],[-2.3449,50.9804],[-2.3439,50.9823],[-2.3445,50.9836],[-2.344,50.9848],[-2.346,50.9848],[-2.3486,50.9864],[-2.3503,50.9881],[-2.352,50.9888],[-2.353,50.9902],[-2.3546,50.9902],[-2.3549,50.9909],[-2.3576,50.9912],[-2.3612,50.9913],[-2.3646,50.9905],[-2.366,50.9914],[-2.3674,50.9913],[-2.3686,50.9917],[-2.3707,50.9917],[-2.3721,50.9907],[-2.3737,50.9904],[-2.377,50.9909],[-2.377,50</v>
      </c>
      <c r="B65" s="67" t="str">
        <f ca="1">OFFSET(Polygon!B$1,MATCH($D65,Polygon!$C:$C,0)-1,0)</f>
        <v>E10000009</v>
      </c>
      <c r="C65" s="31" t="s">
        <v>148</v>
      </c>
      <c r="D65" s="31" t="s">
        <v>33</v>
      </c>
      <c r="E65" s="44">
        <v>376484</v>
      </c>
      <c r="F65" s="32">
        <v>0</v>
      </c>
      <c r="G65" s="32">
        <v>0</v>
      </c>
      <c r="H65" s="32">
        <v>0</v>
      </c>
      <c r="I65" s="32">
        <v>0</v>
      </c>
      <c r="J65" s="32">
        <v>1</v>
      </c>
      <c r="K65" s="32">
        <v>1</v>
      </c>
      <c r="L65" s="32">
        <v>1</v>
      </c>
      <c r="M65" s="32">
        <v>2</v>
      </c>
      <c r="N65" s="32">
        <v>2</v>
      </c>
      <c r="O65" s="32">
        <v>5</v>
      </c>
      <c r="P65" s="32">
        <v>7</v>
      </c>
      <c r="Q65" s="32">
        <v>7</v>
      </c>
      <c r="R65" s="32">
        <v>8</v>
      </c>
      <c r="S65" s="32">
        <v>11</v>
      </c>
      <c r="T65" s="32">
        <v>14</v>
      </c>
      <c r="U65" s="32">
        <v>15</v>
      </c>
      <c r="V65" s="32">
        <v>23</v>
      </c>
      <c r="W65" s="32">
        <v>25</v>
      </c>
      <c r="X65" s="32">
        <v>29</v>
      </c>
      <c r="Y65" s="32">
        <v>30</v>
      </c>
      <c r="Z65" s="32">
        <v>36</v>
      </c>
      <c r="AA65" s="32">
        <v>45</v>
      </c>
      <c r="AB65" s="32">
        <v>54</v>
      </c>
      <c r="AC65" s="32">
        <v>62</v>
      </c>
      <c r="AD65" s="32">
        <v>73</v>
      </c>
      <c r="AE65" s="32">
        <v>80</v>
      </c>
      <c r="AF65" s="32">
        <v>91</v>
      </c>
      <c r="AG65" s="32">
        <v>95</v>
      </c>
      <c r="AH65" s="32">
        <v>126</v>
      </c>
      <c r="AI65" s="32">
        <v>126</v>
      </c>
      <c r="AJ65" s="32">
        <v>136</v>
      </c>
      <c r="AK65" s="32">
        <v>142</v>
      </c>
      <c r="AL65" s="32">
        <v>159</v>
      </c>
      <c r="AM65" s="32">
        <v>174</v>
      </c>
      <c r="AN65" s="32">
        <v>192</v>
      </c>
      <c r="AO65" s="32">
        <v>198</v>
      </c>
      <c r="AP65" s="32">
        <v>203</v>
      </c>
      <c r="AQ65" s="32">
        <v>209</v>
      </c>
      <c r="AR65" s="32">
        <v>212</v>
      </c>
      <c r="AS65" s="32">
        <v>225</v>
      </c>
      <c r="AT65" s="32">
        <v>231</v>
      </c>
      <c r="AU65" s="32">
        <v>239</v>
      </c>
      <c r="AV65" s="32">
        <v>252</v>
      </c>
      <c r="AW65" s="32">
        <v>258</v>
      </c>
      <c r="AX65" s="32">
        <v>268</v>
      </c>
      <c r="AY65" s="32">
        <v>275</v>
      </c>
      <c r="AZ65" s="32">
        <v>272</v>
      </c>
      <c r="BA65" s="32">
        <v>287</v>
      </c>
      <c r="BB65" s="32">
        <v>291</v>
      </c>
      <c r="BC65" s="32">
        <v>297</v>
      </c>
      <c r="BD65" s="32">
        <v>300</v>
      </c>
      <c r="BE65" s="32">
        <v>301</v>
      </c>
      <c r="BF65" s="32">
        <v>304</v>
      </c>
      <c r="BG65" s="32">
        <v>308</v>
      </c>
      <c r="BH65" s="32">
        <v>313</v>
      </c>
      <c r="BI65" s="32">
        <v>324</v>
      </c>
      <c r="BJ65" s="32">
        <v>328</v>
      </c>
      <c r="BK65" s="32">
        <v>330</v>
      </c>
      <c r="BL65" s="32">
        <v>340</v>
      </c>
      <c r="BM65" s="32">
        <v>343</v>
      </c>
      <c r="BN65" s="32">
        <v>343</v>
      </c>
      <c r="BO65" s="32">
        <v>343</v>
      </c>
      <c r="BP65" s="32">
        <v>344</v>
      </c>
      <c r="BQ65" s="32">
        <v>347</v>
      </c>
      <c r="BR65" s="32">
        <v>348</v>
      </c>
      <c r="BS65" s="32">
        <v>348</v>
      </c>
      <c r="BT65" s="32">
        <v>349</v>
      </c>
      <c r="BU65" s="32">
        <v>350</v>
      </c>
      <c r="BV65" s="32">
        <v>352</v>
      </c>
      <c r="BW65" s="32">
        <v>352</v>
      </c>
      <c r="BX65" s="32">
        <v>352</v>
      </c>
      <c r="BY65" s="32">
        <v>352</v>
      </c>
      <c r="BZ65" s="32">
        <v>352</v>
      </c>
      <c r="CA65" s="32">
        <v>354</v>
      </c>
      <c r="CB65" s="32">
        <v>358</v>
      </c>
      <c r="CC65" s="32">
        <v>358</v>
      </c>
      <c r="CD65" s="32">
        <v>358</v>
      </c>
      <c r="CE65" s="32">
        <v>358</v>
      </c>
      <c r="CF65" s="32">
        <v>360</v>
      </c>
      <c r="CG65" s="32">
        <v>360</v>
      </c>
      <c r="CH65" s="32">
        <v>360</v>
      </c>
      <c r="CI65" s="32">
        <v>362</v>
      </c>
      <c r="CJ65" s="32">
        <v>362</v>
      </c>
      <c r="CK65" s="32">
        <v>363</v>
      </c>
      <c r="CL65" s="32">
        <v>365</v>
      </c>
      <c r="CM65" s="32">
        <v>365</v>
      </c>
      <c r="CN65" s="32">
        <v>365</v>
      </c>
      <c r="CO65" s="32">
        <v>365</v>
      </c>
      <c r="CP65" s="32">
        <v>365</v>
      </c>
      <c r="CQ65" s="32">
        <v>365</v>
      </c>
      <c r="CR65" s="32">
        <v>365</v>
      </c>
      <c r="CS65" s="32">
        <v>365</v>
      </c>
      <c r="CT65" s="32">
        <v>365</v>
      </c>
      <c r="CU65" s="32">
        <v>365</v>
      </c>
      <c r="CV65" s="32">
        <v>365</v>
      </c>
      <c r="CW65" s="32">
        <v>365</v>
      </c>
      <c r="CX65" s="32">
        <v>367</v>
      </c>
      <c r="CY65" s="32">
        <v>367</v>
      </c>
      <c r="CZ65" s="32">
        <v>367</v>
      </c>
      <c r="DA65" s="32">
        <v>367</v>
      </c>
      <c r="DB65" s="32">
        <v>367</v>
      </c>
      <c r="DC65" s="32">
        <v>368</v>
      </c>
      <c r="DD65" s="32">
        <v>368</v>
      </c>
      <c r="DE65" s="32">
        <v>368</v>
      </c>
      <c r="DF65" s="32">
        <v>372</v>
      </c>
      <c r="DG65" s="32">
        <v>372</v>
      </c>
      <c r="DH65" s="31"/>
      <c r="DI65" s="31"/>
      <c r="DJ65" s="347">
        <f t="shared" ca="1" si="14"/>
        <v>0</v>
      </c>
      <c r="DK65" s="33">
        <f t="shared" ca="1" si="15"/>
        <v>0</v>
      </c>
      <c r="DL65" s="326">
        <f t="shared" ca="1" si="8"/>
        <v>0</v>
      </c>
      <c r="DM65" s="330">
        <f t="shared" ca="1" si="16"/>
        <v>5</v>
      </c>
      <c r="DN65" s="33">
        <f t="shared" ca="1" si="17"/>
        <v>1.3623978201634877E-2</v>
      </c>
      <c r="DO65" s="326">
        <f t="shared" ca="1" si="9"/>
        <v>1.3280776872323923</v>
      </c>
      <c r="DP65" s="333">
        <f t="shared" ca="1" si="18"/>
        <v>98.80897993008999</v>
      </c>
      <c r="DR65">
        <f t="shared" si="20"/>
        <v>372</v>
      </c>
      <c r="DS65" s="419">
        <f t="shared" si="21"/>
        <v>98.8</v>
      </c>
      <c r="DT65" s="131">
        <f t="shared" ca="1" si="10"/>
        <v>0</v>
      </c>
      <c r="DV65" s="164" t="s">
        <v>58</v>
      </c>
      <c r="DW65">
        <v>532</v>
      </c>
      <c r="DX65" s="385">
        <v>303.2</v>
      </c>
      <c r="DY65" s="67">
        <f t="shared" si="19"/>
        <v>9</v>
      </c>
      <c r="EA65">
        <f>SUMIF('L4-LTLA'!$D:$D,$D65,'L4-LTLA'!$G:$G)</f>
        <v>376484</v>
      </c>
      <c r="EB65" s="44">
        <v>376484</v>
      </c>
      <c r="EC65" s="4">
        <f t="shared" si="11"/>
        <v>0</v>
      </c>
    </row>
    <row r="66" spans="1:133" x14ac:dyDescent="0.25">
      <c r="A66" s="67" t="str">
        <f ca="1">OFFSET(Polygon!A$1,MATCH($D66,Polygon!$C:$C,0)-1,0)</f>
        <v>{"type":"MultiPolygon","coordinates":[[[[0.2456,52.5005],[0.2303,52.4891],[0.218,52.4798],[0.1978,52.4646],[0.169,52.4431],[0.1624,52.4381],[0.1556,52.4329],[0.145,52.4251],[0.1406,52.4217],[0.1397,52.4213],[0.1231,52.415],[0.1156,52.4111],[0.108,52.4054],[0.1007,52.3993],[0.0982,52.3969],[0.0948,52.3926],[0.0932,52.3909],[0.0903,52.3887],[0.0827,52.3829],[0.0735,52.3755],[0.0662,52.37],[0.0528,52.3595],[0.0488,52.3564],[0.0467,52.3554],[0.0451,52.354],[0.0435,52.353],[0.0423,52.3529],[0.0368,52.3537],[0.0343,52.3536],[0.0304,52.3528],[0.0279,52.3532],[0.0285,52.3521],[0.0303,52.3519],[0.0344,52.3532],[0.0373,52.3534],[0.0433,52.3523],[0.0454,52.3537],[0.0471,52.3552],[0.0488,52.356],[0.0503,52.3571],[0.0719,52.374],[0.0791,52.3797],[0.0939,52.3911],[0.0988,52.3972],[0.1012,52.3994],[0.1066,52.404],[0.1106,52.4072],[0.1155,52.4108],[0.1242,52.4153],[0.1395,52.4209],[0.1413,52.4219],[0.157,52.4337],[0.1664,52.4408],[0.1797,52.4507],[0.2069,52.4713],[0.2334,52.4911],[0.2457,52.5003],[0.246,52.4999],[0.2562,52.5075],[0.2573,52.5071],[0.2598,52.5076],[0.2685,52.509],[0.2787,52.5086],[0.2895,52.5107],[0.3053,52.513],[0.3093,52.5136],[0.3156,52.5127],[0.3173,52.513],[0.3181,52.512],[0.3184,52.5096],[0.3177,52.5086],[0.3183,52.5076],[0.3233,52.5077],[0.3266,52.5084],[0.3287,52.5091],[0.3309,52.5091],[0.3369,52.5064],[0.3395,52.5048],[0.3417,52.5029],[0.345,52.5017],[0.3477,52.5021],[0.3493,52.5011],[0.3528,52.5015],[0.3548,52.5008],[0.3595,52.5008],[0.3611,52.4992],[0.3621,52.4989],[0.3639,52.4994],[0.3654,52.501],[0.3672,52.5009],[0.3668,52.5],[0.3671,52.4959],[0.3692,52.4938],[0.37,52.4925],[0.3718,52.4909],[0.3731,52.4878],[0.3755,52.4864],[0.3773,52.484],[0.3795,52.4818],[0.3809,52.4794],[0.3843,52.4777],[0.3911,52.4759],[0.3922,52.4753],[0.3944,52.4722],[0.3963,52.4709],[0.3981,52.4686],[0.4006,52.467],[0.4018,52.4655],[0.4041,52.4645],[0.4061,52.4633],[0.412,52.4612],[0.4239,52.4564],[0.4259,52.4552],[0.4284,52.4543],[0.4233,52.4537],[0.4238,52.4449],[0.4256,52.4441],[0.4245,52.4427],[0.4257,52.4411],[0.4283,52.4366],[0.4293,52.4364],[0.428,52.4351],[0.4253,52.4341],[0.4232,52.4339],[0.4253,52.4303],[0.4176,52.4281],[0.4057,52.4231],[0.3895,52.416],[0.3775,52.4109],[0.3748,52.4097],[0.3786,52.4022],[0.3834,52.394],[0.3846,52.3922],[0.3891,52.3874],[0.3936,52.3814],[0.4002,52.3729],[0.4074,52.3629],[0.4076,52.3616],[0.4098,52.3602],[0.413,52.3601],[0.4159,52.3596],[0.4192,52.3579],[0.4189,52.3566],[0.4205,52.3557],[0.4195,52.3536],[0.4195,52.3525],[0.421,52.352],[0.4231,52.3523],[0.4249,52.3521],[0.4275,52.3537],[0.4293,52.3529],[0.4313,52.3527],[0.4332,52.3522],[0.4357,52.352],[0.4369,52.3508],[0.4405,52.3492],[0.4425,52.3488],[0.4425,52.3471],[0.4415,52.3459],[0.4416,52.3447],[0.4404,52.3421],[0.4383,52.3405],[0.4385,52.34],[0.4374,52.3385],[0.4378,52.3377],[0.4369,52.3371],[0.4376,52.3353],[0.4319,52.3326],[0.4302,52.3313],[0.4268,52.33],[0.4242,52.3292],[0.4291,52.3239],[0.4296,52.32],[0.4313,52.3158],[0.4357,52.3165],[0.4388,52.3168],[0.4409,52.3165],[0.4425,52.3171],[0.447,52.3175],[0.448,52.3169],[0.451,52.3166],[0.4523,52.3172],[0.4533,52.3166],[0.4567,52.3165],[0.459,52.3153],[0.459,52.3143],[0.4604,52.3118],[0.4614,52.311],[0.4621,52.3088],[0.4635,52.3082],[0.4664,52.3079],[0.4681,52.3072],[0.4693,52.3071],[0.471,52.3056],[0.4712,52.3048],[0.474,52.3036],[0.4758,52.3034],[0.4774,52.3019],[0.4793,52.3017],[0.48,52.3005],[0.483,52.2993],[0.4841,52.2981],[0.4853,52.2976],[0.4858,52.2968],[0.4853,52.2955],[0.486,52.2952],[0.4884,52.2961],[0.4912,52.2943],[0.4948,52.2923],[0.4963,52.2912],[0.5013,52.2893],[0.5039,52.2873],[0.5047,52.2863],[0.5047,52.2847],[0.5023,52.2849],[0.4996,52.2847],[0.4988,52.284],[0.5001,52.2828],[0.4989,52.2825],[0.4968,52.2802],[0.4968,52.2777],[0.4951,52.2757],[0.4964,52.2755],[0.497,52.2746],[0.4988,52.2738],[0.4977,52.2729],[0.4958,52.2733],[0.4952,52.2723],[0.4922,52.2717],[0.4828,52.27],[0.4694,52.2674],[0.4595,52.2656],[0.4538,52.2637],[0.4479,52.2621],[0.4326,52.2581],[0.4253,52.2562],[0.4242,52.2559],[0.4163,52.2626],[0.4144,52.2647],[0.405,52.2731],[0.4037,52.2745],[0.4014,52.2757],[0.3947,52.2788],[0.3953,52.2804],[0.3934,52.2812],[0.3853,52.283],[0.3859,52.2859],[0.3855,52.2896],[0.3863,52.29],[0.3827,52.2933],[0.3787,52.2935],[0.3784,52.2918],[0.3778,52.2914],[0.3762,52.2935],[0.371,52.2948],[0.3688,52.2965],[0.3675,52.2968],[0.3612,52.2979],[0.3587,52.2973],[0.3605,52.2937],[0.3591,52.2913],[0.3586,52.2897],[0.3592,52.2891],[0.3541,52.2858],[0.3506,52.2829],[0.3526,52.2823],[0.3547,52.2802],[0.3552,52.2793],[0.3504,52.2747],[0.3463,52.2719],[0.3424,52.2699],[0.344,52.2698],[0.34,52.2677],[0.3447,52.2646],[0.3427,52.2635],[0.3453,52.2619],[0.3468,52.2607],[0.3503,52.2587],[0.3562,52.2538],[0.3581,52.2525],[0.3597,52.2509],[0.3609,52.2494],[0.356,52.2468],[0.3566,52.2463],[0.3514,52.2447],[0.3471,52.2438],[0.3427,52.2423],[0.3513,52.2375],[0.3689,52.2278],[0.3712,52.2265],[0.3846,52.234],[0.3949,52.2307],[0.3954,52.2311],[0.4082,52.2388],[0.4115,52.2401],[0.4152,52.2381],[0.4213,52.2397],[0.4206,52.2421],[0.4209,52.2427],[0.4173,52.2462],[0.4145,52.2478],[0.4269,52.2536],[0.4297,52.2515],[0.4322,52.2515],[0.4341,52.2496],[0.4354,52.2488],[0.4387,52.2461],[0.4413,52.2445],[0.4434,52.2426],[0.4462,52.2429],[0.446,52.2436],[0.4492,52.2437],[0.4504,52.2433],[0.4533,52.2475],[0.4554,52.2476],[0.4601,52.2435],[0.4635,52.2416],[0.4651,52.2404],[0.4708,52.241],[0.4718,52.2403],[0.4779,52.2345],[0.4766,52.2337],[0.4796,52.2329],[0.483,52.2322],[0.4856,52.2339],[0.4841,52.2348],[0.4861,52.2365],[0.4893,52.2385],[0.49,52.2377],[0.4917,52.2389],[0.4927,52.238],[0.4949,52.2392],[0.5009,52.2355],[0.5027,52.2338],[0.5052,52.2321],[0.5078,52.2298],[0.5123,52.2284],[0.5136,52.2278],[0.5145,52.2268],[0.513,52.2251],[0.5132,52.224],[0.5125,52.2142],[0.5128,52.2137],[0.5086,52.214],[0.5086,52.2123],[0.5073,52.2123],[0.5072,52.2101],[0.5067,52.2085],[0.5031,52.207],[0.504,52.2047],[0.5021,52.203],[0.5017,52.2006],[0.5017,52.199],[0.5007,52.1976],[0.5025,52.196],[0.4997,52.1945],[0.5006,52.1933],[0.4991,52.1921],[0.4968,52.1913],[0.4968,52.1898],[0.4949,52.1887],[0.4946,52.1866],[0.495,52.1855],[0.4938,52.1846],[0.4945,52.1841],[0.4939,52.1815],[0.4932,52.1807],[0.4941,52.1782],[0.493,52.1761],[0.4932,52.1756],[0.4911,52.1743],[0.4911,52.1719],[0.4887,52.1716],[0.4874,52.1698],[0.4887,52.1691],[0.4898,52.168],[0.4926,52.1674],[0.4913,52.1651],[0.4897,52.1656],[0.4874,52.1645],[0.486,52.1651],[0.4823,52.1657],[0.4817,52.1663],[0.4792,52.166],[0.4786,52.1676],[0.4769,52.1675],[0.4744,52.1658],[0.4725,52.164],[0.4707,52.1632],[0.4702,52.1649],[0.468,52.1681],[0.4628,52.171],[0.461,52.1714],[0.4571,52.1712],[0.4546,52.1725],[0.4528,52.1732],[0.4501,52.1727],[0.4484,52.172],[0.4452,52.1713],[0.4441,52.1705],[0.4433,52.1684],[0.4436,52.1663],[0.4442,52.1646],[0.4411,52.165],[0.4387,52.1657],[0.437,52.1641],[0.4382,52.163],[0.4385,52.162],[0.438,52.1605],[0.4359,52.1595],[0.4335,52.1596],[0.4306,52.1595],[0.4271,52.1604],[0.4261,52.1599],[0.4239,52.1603],[0.4207,52.1603],[0.4172,52.1593],[0.4199,52.1573],[0.4209,52.1556],[0.4197,52.1527],[0.4194,52.1504],[0.4197,52.1488],[0.4196,52.1467],[0.4186,52.1457],[0.4186,52.1424],[0.4197,52.1394],[0.419,52.1379],[0.4191,52.1365],[0.4183,52.1343],[0.4173,52.1331],[0.4136,52.1341],[0.4117,52.1339],[0.41,52.1344],[0.4068,52.1309],[0.4047,52.1292],[0.4065,52.1278],[0.4069,52.1268],[0.4082,52.126],[0.4094,52.1258],[0.4092,52.1243],[0.4072,52.1231],[0.4058,52.1228],[0.4008,52.1227],[0.396,52.1222],[0.3948,52.1215],[0.3952,52.1197],[0.3983,52.1188],[0.3918,52.1177],[0.3896,52.1175],[0.3893,52.1162],[0.3881,52.1144],[0.3886,52.1135],[0.3855,52.1103],[0.3856,52.109],[0.3852,52.1066],[0.3837,52.1054],[0.3818,52.1027],[0.3826,52.1011],[0.3838,52.1008],[0.3859,52.0995],[0.3887,52.0992],[0.387,52.0972],[0.3893,52.0971],[0.3923,52.0961],[0.395,52.096],[0.3946,52.0949],[0.3927,52.0953],[0.3922,52.0945],[0.391,52.0904],[0.3908,52.0885],[0.3938,52.0882],[0.3933,52.0866],[0.394,52.0845],[0.3953,52.0841],[0.397,52.083],[0.3995,52.0841],[0.4017,52.0826],[0.4002,52.0812],[0.4006,52.0801],[0.403,52.0782],[0.4016,52.0764],[0.4036,52.0751],[0.4009,52.074],[0.4009,52.073],[0.4032,52.072],[0.4071,52.0707],[0.4062,52.0692],[0.4043,52.0676],[0.4033,52.0662],[0.4046,52.0655],[0.4035,52.0638],[0.4022,52.0634],[0.399,52.0635],[0.3977,52.062],[0.396,52.0607],[0.3924,52.0611],[0.3904,52.0603],[0.3886,52.0586],[0.3879,52.0575],[0.3851,52.0546],[0.3823,52.051],[0.3796,52.0496],[0.3831,52.046],[0.3861,52.0445],[0.3882,52.0437],[0.3877,52.0408],[0.3897,52.0365],[0.386,52.0361],[0.3808,52.037],[0.3783,52.0363],[0.3769,52.0364],[0.3748,52.0373],[0.3718,52.0373],[0.369,52.0391],[0.3671,52.0398],[0.3662,52.0413],[0.3638,52.0436],[0.3633,52.0447],[0.3581,52.0459],[0.3535,52.0466],[0.352,52.047],[0.3484,52.0488],[0.3459,52.0497],[0.3438,52.051],[0.3433,52.0521],[0.344,52.0532],[0.3413,52.0548],[0.3417,52.0563],[0.3395,52.0575],[0.3388,52.0587],[0.3375,52.0598],[0.3356,52.0602],[0.3319,52.0628],[0.3297,52.0659],[0.3287,52.0666],[0.3279,52.0683],[0.325,52.0699],[0.3257,52.0711],[0.3242,52.0719],[0.3246,52.0728],[0.3219,52.0743],[0.3167,52.0761],[0.3121,52.0765],[0.311,52.0769],[0.3103,52.0789],[0.3087,52.0803],[0.3053,52.0814],[0.3016,52.083],[0.2921,52.0882],[0.2853,52.0906],[0.2786,52.0919],[0.2762,52.0926],[0.2752,52.0911],[0.2719,52.0901],[0.2686,52.0872],[0.2659,52.0857],[0.2648,52.0848],[0.2622,52.0835],[0.2597,52.0828],[0.2573,52.0815],[0.2539,52.08],[0.2523,52.0782],[0.2515,52.0768],[0.2475,52.0791],[0.2463,52.082],[0.2441,52.083],[0.241,52.0852],[0.2352,52.089],[0.2315,52.0897],[0.2294,52.0898],[0.2242,52.0892],[0.2165,52.09],[0.2131,52.0904],[0.2101,52.0916],[0.2079,52.0917],[0.2034,52.0927],[0.2006,52.0874],[0.1992,52.0859],[0.1978,52.0828],[0.1942,52.0757],[0.1936,52.0751],[0.1908,52.0748],[0.186,52.0739],[0.1845,52.0738],[0.1832,52.0732],[0.1852,52.0685],[0.1868,52.0657],[0.1899,52.0622],[0.1883,52.0609],[0.1899,52.0602],[0.1878,52.0585],[0.1863,52.0567],[0.1815,52.0567],[0.178,52.0573],[0.1767,52.0569],[0.1763,52.0561],[0.1742,52.0556],[0.1712,52.0555],[0.1675,52.055],[0.1673,52.0517],[0.1663,52.0516],[0.1664,52.0482],[0.1647,52.0484],[0.1607,52.0484],[0.1614,52.0498],[0.1605,52.0521],[0.1571,52.0515],[0.1526,52.0503],[0.1511,52.0528],[0.1488,52.0521],[0.143,52.0509],[0.1402,52.0506],[0.1355,52.0496],[0.1325,52.0483],[0.1304,52.0484],[0.1281,52.0473],[0.1283,52.0494],[0.1277,52.0517],[0.1249,52.0541],[0.1239,52.0562],[0.1229,52.0576],[0.122,52.0574],[0.119,52.06],[0.115,52.0606],[0.1128,52.0605],[0.1095,52.06],[0.1057,52.0603],[0.1049,52.0577],[0.1055,52.055],[0.1057,52.0507],[0.1044,52.0484],[0.1023,52.0468],[0.1013,52.045],[0.1004,52.0417],[0.1011,52.0388],[0.098,52.0362],[0.0963,52.0344],[0.0949,52.0337],[0.0942,52.0329],[0.0936,52.0307],[0.093,52.0302],[0.0947,52.029],[0.0912,52.0252],[0.0917,52.025],[0.0908,52.0225],[0.0922,52.0216],[0.0895,52.0199],[0.0852,52.0162],[0.0854,52.0148],[0.0832,52.0136],[0.0829,52.0109],[0.0816,52.0091],[0.08,52.0079],[0.076,52.0072],[0.0718,52.0081],[0.0702,52.0076],[0.0697,52.006],[0.0681,52.0058],[0.0651,52.0076],[0.0638,52.0098],[0.0624,52.0109],[0.0621,52.012],[0.0592,52.0143],[0.0588,52.0151],[0.0591,52.0168],[0.0602,52.0185],[0.0587,52.0201],[0.0572,52.0212],[0.0546,52.0223],[0.0521,52.0246],[0.0507,52.0275],[0.05,52.0305],[0.0498,52.0336],[0.0472,52.0372],[0.0451,52.0392],[0.043,52.0415],[0.0433,52.0419],[0.0416,52.0453],[0.0415,52.049],[0.0403,52.0533],[0.0384,52.053],[0.0336,52.0518],[0.0251,52.0514],[0.0179,52.0506],[0.0113,52.0496],[0.0072,52.0495],[0.0025,52.0501],[-0.0003,52.051],[-0.0036,52.0534],[-0.0054,52.0562],[-0.008,52.0585],[-0.0115,52.0605],[-0.0124,52.0616],[-0.0133,52.0615],[-0.0169,52.0632],[-0.0193,52.0635],[-0.022,52.0636],[-0.0249,52.0632],[-0.0292,52.0618],[-0.0326,52.0604],[-0.0369,52.0582],[-0.0455,52.0531],[-0.051,52.0495],[-0.0534,52.0473],[-0.0546,52.0464],[-0.0643,52.0434],[-0.0727,52.0404],[-0.0791,52.0379],[-0.0813,52.0373],[-0.0932,52.0333],[-0.0972,52.032],[-0.107,52.0287],[-0.1124,52.0261],[-0.1154,52.024],[-0.121,52.0195],[-0.1266,52.0209],[-0.1255,52.0226],[-0.1246,52.0246],[-0.1244,52.0258],[-0.1224,52.0293],[-0.1231,52.0299],[-0.1231,52.0311],[-0.1237,52.0335],[-0.1247,52.0348],[-0.1262,52.0355],[-0.1285,52.0382],[-0.1316,52.0426],[-0.1313,52.0433],[-0.1342,52.0463],[-0.1369,52.046],[-0.1387,52.0467],[-0.1418,52.0472],[-0.1441,52.0469],[-0.1461,52.0476],[-0.1483,52.0497],[-0.1502,52.0506],[-0.1522,52.051],[-0.1546,52.0523],[-0.1551,52.0531],[-0.155,52.0543],[-0.1527,52.0558],[-0.1521,52.0574],[-0.1504,52.0589],[-0.15,52.0614],[-0.1519,52.0647],[-0.1507,52.0658],[-0.149,52.0662],[-0.148,52.0676],[-0.1476,52.0695],[-0.1486,52.0704],[-0.148,52.0712],[-0.1487,52.0729],[-0.1503,52.0744],[-0.1524,52.0753],[-0.1537,52.0763],[-0.1561,52.0766],[-0.1566,52.0771],[-0.1573,52.0805],[-0.1557,52.0837],[-0.1544,52.0849],[-0.1541,52.0861],[-0.1505,52.0888],[-0.1496,52.0898],[-0.1491,52.0911],[-0.1498,52.092],[-0.1489,52.0927],[-0.1485,52.0954],[-0.1504,52.097],[-0.1475,52.0988],[-0.1485,52.0997],[-0.1472,52.1004],[-0.1485,52.1015],[-0.147,52.103],[-0.1479,52.1038],[-0.1463,52.106],[-0.1477,52.1071],[-0.1459,52.1079],[-0.1471,52.109],[-0.1455,52.1098],[-0.147,52.1111],[-0.1458,52.1117],[-0.1479,52.1142],[-0.1458,52.1156],[-0.144,52.1177],[-0.1456,52.1179],[-0.1449,52.1231],[-0.145,52.1245],[-0.1442,52.1298],[-0.1441,52.1332],[-0.1445,52.1382],[-0.1501,52.1392],[-0.1514,52.1419],[-0.1505,52.1436],[-0.1527,52.1431],[-0.1544,52.1444],[-0.1564,52.144],[-0.1597,52.1441],[-0.1601,52.143],[-0.1627,52.143],[-0.164,52.1424],[-0.1638,52.1401],[-0.1661,52.1399],[-0.1692,52.1402],[-0.1716,52.1395],[-0.1745,52.1403],[-0.176,52.1398],[-0.1787,52.1399],[-0.1808,52.1397],[-0.186,52.1404],[-0.191,52.1415],[-0.1956,52.1419],[-0.198,52.1419],[-0.2038,52.1435],[-0.2062,52.1444],[-0.2078,52.1445],[-0.2093,52.1438],[-0.2138,52.1434],[-0.2172,52.1441],[-0.2192,52.1439],[-0.2229,52.1442],[-0.2322,52.1448],[-0.2348,52.1447],[-0.2307,52.1464],[-0.2266,52.1484],[-0.2248,52.1497],[-0.2228,52.1529],[-0.2215,52.1542],[-0.2188,52.1576],[-0.2166,52.1587],[-0.2198,52.1615],[-0.2212,52.161],[-0.2236,52.1622],[-0.2241,52.1631],[-0.2261,52.1649],[-0.2304,52.1668],[-0.2335,52.1677],[-0.2393,52.17],[-0.2435,52.1709],[-0.2513,52.1725],[-0.2536,52.1725],[-0.2549,52.1734],[-0.258,52.1747],[-0.2607,52.1764],[-0.2573,52.1777],[-0.2577,52.1781],[-0.2543,52.1802],[-0.2503,52.1836],[-0.2498,52.1844],[-0.2471,52.1837],[-0.2473,52.1832],[-0.2441,52.1829],[-0.2431,52.1845],[-0.2423,52.1871],[-0.2407,52.1902],[-0.2421,52.1904],[-0.2446,52.1915],[-0.2462,52.1918],[-0.2478,52.1928],[-0.2493,52.1945],[-0.2516,52.1955],[-0.2544,52.1993],[-0.2548,52.2014],[-0.2557,52.2014],[-0.2565,52.2028],[-0.2606,52.2036],[-0.2612,52.2041],[-0.2605,52.2054],[-0.2649,52.2057],[-0.2641,52.2064],[-0.2619,52.2099],[-0.2662,52.2096],[-0.2754,52.2086],[-0.2773,52.2086],[-0.2842,52.2079],[-0.2883,52.2074],[-0.2908,52.2077],[-0.2926,52.2075],[-0.2944,52.2083],[-0.2956,52.2104],[-0.2963,52.2105],[-0.2975,52.213],[-0.2994,52.216],[-0.3,52.218],[-0.2992,52.221],[-0.2961,52.2249],[-0.2938,52.2284],[-0.2903,52.2317],[-0.2879,52.2336],[-0.2861,52.2355],[-0.2856,52.2373],[-0.288,52.2383],[-0.2912,52.2391],[-0.2937,52.2405],[-0.2958,52.2405],[-0.2985,52.241],[-0.3021,52.2405],[-0.3077,52.2399],[-0.3111,52.2398],[-0.3137,52.239],[-0.315,52.2409],[-0.3162,52.2417],[-0.32,52.2427],[-0.3231,52.2431],[-0.3249,52.2429],[-0.3268,52.243],[-0.3293,52.2425],[-0.3335,52.2429],[-0.3353,52.2429],[-0.338,52.2422],[-0.3409,52.2422],[-0.3435,52.2419],[-0.3435,52.2399],[-0.344,52.2385],[-0.3431,52.2374],[-0.3432,52.2359],[-0.3441,52.2353],[-0.343,52.2335],[-0.3419,52.2327],[-0.3404,52.2309],[-0.3411,52.2306],[-0.3465,52.2307],[-0.3475,52.2311],[-0.3511,52.2311],[-0.3524,52.2317],[-0.3536,52.2332],[-0.3557,52.2343],[-0.3591,52.2347],[-0.3628,52.2341],[-0.3645,52.2344],[-0.3684,52.2346],[-0.3718,52.2338],[-0.3734,52.234],[-0.3738,52.237],[-0.3752,52.2386],[-0.3747,52.2391],[-0.3753,52.2429],[-0.3762,52.2449],[-0.3773,52.2482],[-0.3775,52.25],[-0.3783,52.2523],[-0.3782,52.2587],[-0.3785,52.2621],[-0.3785,52.2653],[-0.3818,52.2658],[-0.3821,52.2698],[-0.3824,52.2711],[-0.3815,52.2712],[-0.3811,52.273],[-0.3784,52.273],[-0.377,52.274],[-0.3754,52.274],[-0.374,52.273],[-0.3721,52.2741],[-0.3727,52.2756],[-0.3748,52.2763],[-0.3744,52.2774],[-0.3755,52.2779],[-0.3751,52.28],[-0.3762,52.2812],[-0.3806,52.2827],[-0.3847,52.2813],[-0.3867,52.2819],[-0.391,52.2821],[-0.3926,52.2824],[-0.396,52.2811],[-0.3976,52.2801],[-0.3985,52.2789],[-0.3999,52.279],[-0.4009,52.2796],[-0.4028,52.2821],[-0.402,52.2832],[-0.404,52.2857],[-0.4069,52.2875],[-0.4084,52.2871],[-0.4092,52.2863],[-0.4102,52.2845],[-0.4115,52.2848],[-0.4138,52.2845],[-0.4149,52.2848],[-0.4161,52.2843],[-0.419,52.2842],[-0.4191,52.2847],[-0.4218,52.2849],[-0.423,52.2877],[-0.4222,52.2887],[-0.4231,52.2895],[-0.4249,52.2893],[-0.4269,52.2902],[-0.4283,52.2913],[-0.4307,52.2918],[-0.4322,52.293],[-0.4313,52.2944],[-0.4321,52.2946],[-0.4323,52.296],[-0.4334,52.2966],[-0.4358,52.2966],[-0.4358,52.2988],[-0.4339,52.3023],[-0.4342,52.3034],[-0.4341,52.3057],[-0.4331,52.3082],[-0.4335,52.3119],[-0.4354,52.3122],[-0.4361,52.3145],[-0.4375,52.3146],[-0.4394,52.3153],[-0.4414,52.3152],[-0.4421,52.3142],[-0.4431,52.314],[-0.4472,52.3157],[-0.4514,52.3173],[-0.4577,52.3201],[-0.4618,52.3222],[-0.4654,52.3229],[-0.4647,52.3247],[-0.4646,52.327],[-0.4649,52.3281],[-0.4648,52.3303],[-0.4652,52.3325],[-0.4671,52.3353],[-0.4667,52.3389],[-0.4678,52.3384],[-0.4725,52.3396],[-0.4833,52.3409],[-0.4805,52.3444],[-0.4784,52.3463],[-0.4774,52.3484],[-0.4783,52.3493],[-0.4806,52.3498],[-0.4842,52.3518],[-0.4843,52.3524],[-0.487,52.3532],[-0.4893,52.3544],[-0.4912,52.3562],[-0.4939,52.3578],[-0.496,52.3584],[-0.4987,52.3601],[-0.4992,52.3632],[-0.4999,52.3652],[-0.4995,52.367],[-0.4978,52.3676],[-0.4948,52.3696],[-0.4923,52.3717],[-0.4885,52.374],[-0.4906,52.3752],[-0.4914,52.3761],[-0.496,52.3795],[-0.4942,52.3812],[-0.4934,52.381],[-0.4896,52.3792],[-0.4868,52.379],[-0.4858,52.3808],[-0.4848,52.3816],[-0.4789,52.3801],[-0.478,52.3807],[-0.4758,52.3801],[-0.4749,52.3803],[-0.4699,52.3799],[-0.4683,52.3829],[-0.4641,52.3816],[-0.4625,52.383],[-0.4568,52.3823],[-0.4569,52.3841],[-0.4548,52.3846],[-0.455,52.3857],[-0.4509,52.3847],[-0.4488,52.3837],[-0.4462,52.3832],[-0.4427,52.3843],[-0.4393,52.3863],[-0.4373,52.3879],[-0.436,52.3897],[-0.4335,52.3948],[-0.4329,52.3963],[-0.4319,52.3964],[-0.429,52.3978],[-0.4249,52.3996],[-0.4225,52.4001],[-0.4203,52.4014],[-0.416,52.4038],[-0.4203,52.405],[-0.4196,52.4073],[-0.4184,52.4081],[-0.4172,52.4109],[-0.4171,52.4116],[-0.4128,52.4126],[-0.4102,52.4128],[-0.4046,52.4143],[-0.401,52.4154],[-0.3979,52.4183],[-0.392,52.4201],[-0.3877,52.423],[-0.3875,52.4234],[-0.3795,52.4279],[-0.3773,52.4286],[-0.3721,52.4305],[-0.3678,52.4311],[-0.366,52.4316],[-0.3624,52.4335],[-0.3648,52.4342],[-0.3664,52.435],[-0.3678,52.4345],[-0.3694,52.4349],[-0.3704,52.4369],[-0.3719,52.437],[-0.3711,52.438],[-0.3701,52.4379],[-0.3689,52.4396],[-0.3694,52.4405],[-0.3674,52.4434],[-0.363,52.4466],[-0.3635,52.4471],[-0.3619,52.4482],[-0.3619,52.449],[-0.3635,52.4506],[-0.3604,52.4524],[-0.3555,52.4561],[-0.354,52.458],[-0.353,52.4609],[-0.3506,52.4629],[-0.3491,52.4627],[-0.3445,52.466],[-0.3416,52.4669],[-0.3431,52.4685],[-0.3423,52.4691],[-0.3444,52.4701],[-0.3473,52.4708],[-0.3488,52.4716],[-0.3493,52.473],[-0.3475,52.4781],[-0.3492,52.4792],[-0.3503,52.4807],[-0.3501,52.4826],[-0.352,52.4834],[-0.3533,52.4848],[-0.3544,52.485],[-0.3568,52.4878],[-0.3593,52.4902],[-0.3582,52.491],[-0.3577,52.4921],[-0.3584,52.4929],[-0.3582,52.4939],[-0.3594,52.4951],[-0.3592,52.4973],[-0.358,52.4982],[-0.3579,52.4992],[-0.3547,52.5019],[-0.3535,52.5022],[-0.3522,52.5033],[-0.3542,52.5051],[-0.3544,52.5065],[-0.3575,52.5057],[-0.3614,52.5071],[-0.3642,52.5079],[-0.3686,52.5087],[-0.3717,52.5104],[-0.3734,52.5109],[-0.3779,52.5106],[-0.3809,52.5128],[-0.3835,52.5138],[-0.3875,52.5162],[-0.3866,52.5167],[-0.3923,52.5194],[-0.3948,52.5198],[-0.3968,52.5206],[-0.3985,52.5209],[-0.4005,52.5219],[-0.404,52.5217],[-0.4058,52.5219],[-0.4074,52.5224],[-0.4087,52.5225],[-0.4106,52.524],[-0.4131,52.5252],[-0.4138,52.5262],[-0.4138,52.5274],[-0.4131,52.5286],[-0.4101,52.5312],[-0.4072,52.5315],[-0.4047,52.5323],[-0.4046,52.5336],[-0.4027,52.5349],[-0.402,52.5362],[-0.4013,52.5387],[-0.4024,52.5406],[-0.4025,52.5419],[-0.4037,52.5428],[-0.4037,52.5451],[-0.4023,52.5467],[-0.402,52.5482],[-0.4036,52.5489],[-0.4055,52.549],[-0.408,52.5495],[-0.4112,52.5499],[-0.4116,52.5507],[-0.4156,52.5518],[-0.4161,52.5528],[-0.4164,52.5556],[-0.4171,52.5558],[-0.4196,52.5589],[-0.4169,52.5607],[-0.4166,52.562],[-0.4151,52.5621],[-0.4137,52.5615],[-0.412,52.5618],[-0.4099,52.5616],[-0.4087,52.5621],[-0.4073,52.564],[-0.4073,52.5657],[-0.4113,52.5683],[-0.4119,52.5688],[-0.4148,52.5695],[-0.4158,52.5703],[-0.4147,52.5723],[-0.4159,52.5735],[-0.4154,52.5742],[-0.4151,52.5766],[-0.4154,52.5787],[-0.4148,52.5802],[-0.4134,52.5812],[-0.4089,52.5826],[-0.4062,52.5831],[-0.4039,52.5832],[-0.4017,52.583],[-0.3987,52.5833],[-0.3969,52.583],[-0.3944,52.5818],[-0.393,52.5809],[-0.3911,52.5783],[-0.3898,52.5774],[-0.3894,52.5762],[-0.3879,52.5751],[-0.3877,52.5745],[-0.3889,52.5738],[-0.3896,52.5713],[-0.3885,52.5689],[-0.3855,52.5672],[-0.384,52.5669],[-0.3814,52.5677],[-0.3806,52.5671],[-0.3791,52.5672],[-0.3758,52.5663],[-0.3737,52.5664],[-0.3729,52.566],[-0.3729,52.5648],[-0.3709,52.5642],[-0.3698,52.5632],[-0.3674,52.5627],[-0.3648,52.5632],[-0.3629,52.5633],[-0.3612,52.5643],[-0.3569,52.565],[-0.3535,52.5646],[-0.3486,52.5644],[-0.346,52.5626],[-0.3453,52.5613],[-0.344,52.5608],[-0.3427,52.5592],[-0.3412,52.558],[-0.3403,52.5554],[-0.3373,52.5536],[-0.3362,52.5536],[-0.3328,52.5524],[-0.3278,52.5527],[-0.3269,52.5523],[-0.3255,52.5529],[-0.3237,52.5515],[-0.3267,52.5508],[-0.3268,52.5496],[-0.3259,52.5486],[-0.3328,52.5465],[-0.3248,52.5396],[-0.3207,52.5358],[-0.3192,52.5348],[-0.3179,52.5345],[-0.3177,52.5336],[-0.3144,52.5301],[-0.3065,52.5228],[-0.3051,52.5215],[-0.2958,52.5138],[-0.2943,52.512],[-0.2936,52.5096],[-0.2933,52.5069],[-0.2878,52.5087],[-0.2858,52.5065],[-0.2847,52.5061],[-0.2824,52.5072],[-0.28,52.5091],[-0.2755,52.5111],[-0.273,52.5128],[-0.2712,52.5148],[-0.2725,52.5157],[-0.271,52.5168],[-0.2744,52.5171],[-0.2741,52.5189],[-0.2705,52.5186],[-0.2703,52.5204],[-0.2693,52.5208],[-0.2632,52.5219],[-0.2568,52.5226],[-0.2559,52.5211],[-0.2529,52.5223],[-0.2467,52.5238],[-0.2448,52.523],[-0.2425,52.5247],[-0.2431,52.5296],[-0.2405,52.5297],[-0.2383,52.5291],[-0.238,52.5297],[-0.236,52.5315],[-0.2337,52.5329],[-0.2317,52.5345],[-0.2352,52.536],[-0.2347,52.5369],[-0.2367,52.5382],[-0.235,52.5397],[-0.235,52.5411],[-0.2356,52.5424],[-0.2349,52.5436],[-0.2287,52.5436],[-0.2287,52.5428],[-0.2256,52.5427],[-0.2231,52.5424],[-0.223,52.541],[-0.2195,52.5403],[-0.2197,52.5399],[-0.2179,52.538],[-0.2166,52.5402],[-0.2147,52.5415],[-0.2118,52.5423],[-0.2083,52.5423],[-0.2052,52.5429],[-0.2031,52.5425],[-0.2022,52.5428],[-0.2009,52.5443],[-0.2007,52.5452],[-0.1956,52.5448],[-0.1879,52.5418],[-0.1868,52.5425],[-0.1856,52.5448],[-0.186,52.5453],[-0.1906,52.5476],[-0.1906,52.549],[-0.191,52.5503],[-0.1966,52.5505],[-0.1979,52.5508],[-0.1951,52.5544],[-0.188,52.5603],[-0.1891,52.5627],[-0.1899,52.5654],[-0.1817,52.5665],[-0.1844,52.5677],[-0.187,52.5685],[-0.1775,52.5697],[-0.1685,52.5695],[-0.166,52.5696],[-0.1534,52.5718],[-0.1323,52.5754],[-0.1244,52.5767],[-0.124,52.5764],[-0.12,52.5772],[-0.117,52.5776],[-0.1149,52.578],[-0.0936,52.5814],[-0.0866,52.5826],[-0.0835,52.5825],[-0.082,52.5832],[-0.058,52.5869],[-0.0413,52.5896],[-0.0384,52.59],[-0.0271,52.5918],[-0.0242,52.592],[-0.0214,52.5927],[-0.0109,52.5944],[0.0203,52.5992],[0.0414,52.6024],[0.0573,52.6056],[0.0622,52.6066],[0.0641,52.6099],[0.0649,52.6109],[0.0755,52.6169],[0.08,52.6192],[0.0859,52.6227],[0.0941,52.627],[0.1006,52.63],[0.1054,52.6321],[0.1222,52.6377],[0.1246,52.6388],[0.1308,52.6423],[0.1355,52.6467],[0.1393,52.65],[0.1432,52.6534],[0.1503,52.66],[0.1518,52.6615],[0.1514,52.6626],[0.1523,52.6635],[0.1556,52.6646],[0.1585,52.6651],[0.1595,52.6674],[0.1578,52.6708],[0.1558,52.6731],[0.1531,52.6756],[0.1531,52.6777],[0.1536,52.6786],[0.154,52.6821],[0.1548,52.6808],[0.1572,52.6807],[0.1571,52.6797],[0.1591,52.6802],[0.1597,52.6796],[0.1618,52.6794],[0.1646,52.68],[0.1655,52.6805],[0.167,52.6803],[0.1687,52.679],[0.1744,52.6788],[0.1807,52.678],[0.1847,52.6779],[0.1845,52.6763],[0.1838,52.6749],[0.1825,52.6734],[0.1808,52.6732],[0.1811,52.6721],[0.1844,52.6721],[0.1846,52.6695],[0.1844,52.667],[0.1836,52.663],[0.1841,52.6601],[0.183,52.6591],[0.1837,52.6555],[0.1761,52.6557],[0.1783,52.6526],[0.1696,52.6527],[0.1698,52.6507],[0.174,52.6472],[0.1764,52.6442],[0.1801,52.6421],[0.183,52.6417],[0.1857,52.6405],[0.188,52.6385],[0.1897,52.6357],[0.1927,52.6339],[0.1966,52.6322],[0.2032,52.6302],[0.2112,52.6262],[0.2152,52.6245],[0.2193,52.6218],[0.2171,52.6216],[0.2118,52.6186],[0.2108,52.6179],[0.2125,52.6168],[0.2174,52.6145],[0.2093,52.6135],[0.2056,52.6118],[0.205,52.6109],[0.2049,52.6092],[0.2034,52.6076],[0.2026,52.6056],[0.2014,52.6046],[0.2015,52.6031],[0.1983,52.6028],[0.1971,52.6022],[0.1951,52.6023],[0.1946,52.6016],[0.1916,52.6015],[0.1925,52.5994],[0.1916,52.5988],[0.1951,52.5951],[0.1939,52.5954],[0.1938,52.5921],[0.1991,52.5918],[0.1972,52.5891],[0.1981,52.5888],[0.1981,52.5861],[0.1995,52.5827],[0.2026,52.5801],[0.2158,52.5794],[0.2146,52.5779],[0.2145,52.5759],[0.215,52.5749],[0.2176,52.5736],[0.2183,52.573],[0.2185,52.5715],[0.2177,52.5704],[0.2161,52.5695],[0.2138,52.5685],[0.2082,52.5679],[0.2064,52.5672],[0.2056,52.5656],[0.2061,52.5642],[0.2079,52.5631],[0.2092,52.5629],[0.2119,52.5613],[0.2135,52.5608],[0.2159,52.561],[0.2172,52.5606],[0.217,52.5588],[0.2141,52.5562],[0.2118,52.5554],[0.2058,52.5558],[0.2047,52.5546],[0.2042,52.5509],[0.2042,52.5493],[0.2049,52.548],[0.2072,52.5472],[0.2093,52.5471],[0.2133,52.5488],[0.2146,52.5491],[0.2143,52.547],[0.2123,52.5456],[0.2099,52.5448],[0.2065,52.5447],[0.2039,52.5454],[0.2065,52.5434],[0.2131,52.5382],[0.2094,52.5361],[0.2101,52.5355],[0.2058,52.5338],[0.2077,52.5317],[0.2082,52.5301],[0.211,52.5307],[0.2149,52.532],[0.2197,52.5294],[0.2203,52.5289],[0.2257,52.5325],[0.2288,52.5308],[0.2306,52.5279],[0.2263,52.5256],[0.2257,52.5259],[0.2224,52.5239],[0.2248,52.5224],[0.2232,52.5214],[0.2197,52.5231],[0.2166,52.5208],[0.215,52.5224],[0.2062,52.5198],[0.2061,52.5196],[0.2136,52.5185],[0.2281,52.5112],[0.2363,52.5073],[0.2388,52.5092],[0.2411,52.5063],[0.2456,52.5005]]],[[[0.1712,52.7382],[0.1702,52.7368],[0.1694,52.734],[0.1678,52.7264],[0.1674,52.7253],[0.1653,52.7216],[0.1628,52.7179],[0.1597,52.714],[0.1569,52.7099],[0.1557,52.7077],[0.1555,52.7039],[0.1556,52.7022],[0.1547,52.6965],[0.1546,52.6934],[0.1538,52.6875],[0.154,52.6867],[0.1534,52.6836],[0.1531,52.6798],[0.152,52.6762],[0.1527,52.6751],[0.1553,52.6729],[0.1578,52.6698],[0.1592,52.667],[0.1583,52.6654],[0.1558,52.6649],[0.1523,52.6637],[0.1508,52.6625],[0.1513,52.6615],[0.147,52.6573],[0.1399,52.6508],[0.135,52.6466],[0.131,52.6429],[0.1292,52.6417],[0.1232,52.6384],[0.1216,52.6378],[0.1124,52.6348],[0.1038,52.6318],[0.0958,52.6282],[0.0931,52.6269],[0.0854,52.6228],[0.0791,52.6191],[0.0751,52.6171],[0.0675,52.6127],[0.0654,52.6116],[0.0639,52.6104],[0.0627,52.6079],[0.0613,52.6067],[0.0395,52.6024],[0.0288,52.6008],[-0.0043,52.5957],[-0.0129,52.5943],[-0.0163,52.5984],[-0.0206,52.6153],[-0.0251,52.6324],[-0.0259,52.6369],[-0.0279,52.6452],[-0.031,52.6598],[-0.0313,52.6615],[0.0124,52.6642],[0.0207,52.6647],[0.0222,52.6652],[0.0486,52.6814],[0.049,52.682],[0.0487,52.6834],[0.0496,52.6861],[0.0491,52.6869],[0.0491,52.6894],[0.0476,52.6906],[0.045,52.6919],[0.0446,52.6929],[0.0452,52.6937],[0.0448,52.6953],[0.0453,52.6972],[0.0459,52.6978],[0.0455,52.699],[0.0444,52.7007],[0.0452,52.7014],[0.045,52.7031],[0.0454,52.7049],[0.0452,52.7056],[0.0452,52.709],[0.0448,52.7108],[0.0451,52.712],[0.0441,52.7144],[0.0463,52.7154],[0.0465,52.7165],[0.048,52.7188],[0.0505,52.7197],[0.0523,52.7207],[0.0546,52.7215],[0.0572,52.723],[0.0589,52.7245],[0.06,52.725],[0.062,52.7252],[0.063,52.726],[0.0631,52.7271],[0.0648,52.7273],[0.068,52.7263],[0.0726,52.7255],[0.076,52.7245],[0.0815,52.7246],[0.0837,52.7244],[0.0875,52.7236],[0.0901,52.724],[0.0916,52.7252],[0.0942,52.7281],[0.0987,52.7303],[0.1008,52.7304],[0.1026,52.7298],[0.1046,52.7304],[0.1111,52.7298],[0.1137,52.73],[0.1146,52.7319],[0.1168,52.7327],[0.1194,52.7328],[0.1218,52.734],[0.1293,52.7385],[0.1308,52.7383],[0.1332,52.7393],[0.1365,52.7389],[0.1385,52.739],[0.1405,52.7397],[0.1437,52.74],[0.1441,52.739],[0.1476,52.7394],[0.1483,52.7386],[0.1508,52.7387],[0.1525,52.7381],[0.1689,52.7396],[0.1712,52.7382]]]]}</v>
      </c>
      <c r="B66" s="67" t="str">
        <f ca="1">OFFSET(Polygon!B$1,MATCH($D66,Polygon!$C:$C,0)-1,0)</f>
        <v>E10000003</v>
      </c>
      <c r="C66" t="s">
        <v>149</v>
      </c>
      <c r="D66" t="s">
        <v>18</v>
      </c>
      <c r="E66" s="27">
        <v>651482</v>
      </c>
      <c r="F66" s="23">
        <v>0</v>
      </c>
      <c r="G66" s="23">
        <v>1</v>
      </c>
      <c r="H66" s="23">
        <v>1</v>
      </c>
      <c r="I66" s="23">
        <v>1</v>
      </c>
      <c r="J66" s="23">
        <v>1</v>
      </c>
      <c r="K66" s="23">
        <v>4</v>
      </c>
      <c r="L66" s="23">
        <v>7</v>
      </c>
      <c r="M66" s="23">
        <v>12</v>
      </c>
      <c r="N66" s="23">
        <v>12</v>
      </c>
      <c r="O66" s="23">
        <v>14</v>
      </c>
      <c r="P66" s="23">
        <v>15</v>
      </c>
      <c r="Q66" s="23">
        <v>16</v>
      </c>
      <c r="R66" s="23">
        <v>17</v>
      </c>
      <c r="S66" s="23">
        <v>20</v>
      </c>
      <c r="T66" s="23">
        <v>30</v>
      </c>
      <c r="U66" s="23">
        <v>37</v>
      </c>
      <c r="V66" s="23">
        <v>41</v>
      </c>
      <c r="W66" s="23">
        <v>47</v>
      </c>
      <c r="X66" s="23">
        <v>68</v>
      </c>
      <c r="Y66" s="23">
        <v>85</v>
      </c>
      <c r="Z66" s="23">
        <v>100</v>
      </c>
      <c r="AA66" s="23">
        <v>109</v>
      </c>
      <c r="AB66" s="23">
        <v>129</v>
      </c>
      <c r="AC66" s="23">
        <v>141</v>
      </c>
      <c r="AD66" s="23">
        <v>166</v>
      </c>
      <c r="AE66" s="23">
        <v>172</v>
      </c>
      <c r="AF66" s="23">
        <v>191</v>
      </c>
      <c r="AG66" s="23">
        <v>212</v>
      </c>
      <c r="AH66" s="23">
        <v>222</v>
      </c>
      <c r="AI66" s="23">
        <v>237</v>
      </c>
      <c r="AJ66" s="23">
        <v>278</v>
      </c>
      <c r="AK66" s="23">
        <v>290</v>
      </c>
      <c r="AL66" s="23">
        <v>320</v>
      </c>
      <c r="AM66" s="23">
        <v>340</v>
      </c>
      <c r="AN66" s="23">
        <v>357</v>
      </c>
      <c r="AO66" s="23">
        <v>373</v>
      </c>
      <c r="AP66" s="23">
        <v>399</v>
      </c>
      <c r="AQ66" s="23">
        <v>408</v>
      </c>
      <c r="AR66" s="23">
        <v>441</v>
      </c>
      <c r="AS66" s="23">
        <v>453</v>
      </c>
      <c r="AT66" s="23">
        <v>463</v>
      </c>
      <c r="AU66" s="23">
        <v>502</v>
      </c>
      <c r="AV66" s="23">
        <v>530</v>
      </c>
      <c r="AW66" s="23">
        <v>549</v>
      </c>
      <c r="AX66" s="23">
        <v>569</v>
      </c>
      <c r="AY66" s="23">
        <v>603</v>
      </c>
      <c r="AZ66" s="23">
        <v>624</v>
      </c>
      <c r="BA66" s="23">
        <v>638</v>
      </c>
      <c r="BB66" s="23">
        <v>654</v>
      </c>
      <c r="BC66" s="23">
        <v>673</v>
      </c>
      <c r="BD66" s="23">
        <v>703</v>
      </c>
      <c r="BE66" s="23">
        <v>718</v>
      </c>
      <c r="BF66" s="23">
        <v>722</v>
      </c>
      <c r="BG66" s="23">
        <v>753</v>
      </c>
      <c r="BH66" s="23">
        <v>768</v>
      </c>
      <c r="BI66" s="23">
        <v>795</v>
      </c>
      <c r="BJ66" s="23">
        <v>807</v>
      </c>
      <c r="BK66" s="23">
        <v>827</v>
      </c>
      <c r="BL66" s="23">
        <v>843</v>
      </c>
      <c r="BM66" s="23">
        <v>868</v>
      </c>
      <c r="BN66" s="23">
        <v>882</v>
      </c>
      <c r="BO66" s="23">
        <v>912</v>
      </c>
      <c r="BP66" s="23">
        <v>917</v>
      </c>
      <c r="BQ66" s="23">
        <v>924</v>
      </c>
      <c r="BR66" s="23">
        <v>933</v>
      </c>
      <c r="BS66" s="23">
        <v>967</v>
      </c>
      <c r="BT66" s="23">
        <v>990</v>
      </c>
      <c r="BU66" s="23">
        <v>1028</v>
      </c>
      <c r="BV66" s="23">
        <v>1043</v>
      </c>
      <c r="BW66" s="23">
        <v>1050</v>
      </c>
      <c r="BX66" s="23">
        <v>1055</v>
      </c>
      <c r="BY66" s="23">
        <v>1056</v>
      </c>
      <c r="BZ66" s="23">
        <v>1077</v>
      </c>
      <c r="CA66" s="23">
        <v>1093</v>
      </c>
      <c r="CB66" s="23">
        <v>1106</v>
      </c>
      <c r="CC66" s="23">
        <v>1119</v>
      </c>
      <c r="CD66" s="23">
        <v>1123</v>
      </c>
      <c r="CE66" s="23">
        <v>1122</v>
      </c>
      <c r="CF66" s="23">
        <v>1123</v>
      </c>
      <c r="CG66" s="23">
        <v>1162</v>
      </c>
      <c r="CH66" s="23">
        <v>1163</v>
      </c>
      <c r="CI66" s="23">
        <v>1157</v>
      </c>
      <c r="CJ66" s="23">
        <v>1169</v>
      </c>
      <c r="CK66" s="23">
        <v>1176</v>
      </c>
      <c r="CL66" s="23">
        <v>1179</v>
      </c>
      <c r="CM66" s="23">
        <v>1196</v>
      </c>
      <c r="CN66" s="23">
        <v>1197</v>
      </c>
      <c r="CO66" s="23">
        <v>1202</v>
      </c>
      <c r="CP66" s="23">
        <v>1226</v>
      </c>
      <c r="CQ66" s="23">
        <v>1231</v>
      </c>
      <c r="CR66" s="23">
        <v>1231</v>
      </c>
      <c r="CS66" s="23">
        <v>1230</v>
      </c>
      <c r="CT66" s="23">
        <v>1305</v>
      </c>
      <c r="CU66" s="23">
        <v>1235</v>
      </c>
      <c r="CV66" s="23">
        <v>1235</v>
      </c>
      <c r="CW66" s="23">
        <v>1237</v>
      </c>
      <c r="CX66" s="23">
        <v>1237</v>
      </c>
      <c r="CY66" s="23">
        <v>1238</v>
      </c>
      <c r="CZ66" s="23">
        <v>1239</v>
      </c>
      <c r="DA66" s="23">
        <v>1240</v>
      </c>
      <c r="DB66" s="23">
        <v>1241</v>
      </c>
      <c r="DC66" s="23">
        <v>1241</v>
      </c>
      <c r="DD66" s="23">
        <v>1243</v>
      </c>
      <c r="DE66" s="23">
        <v>1244</v>
      </c>
      <c r="DF66" s="23">
        <v>1243</v>
      </c>
      <c r="DG66" s="23">
        <v>1243</v>
      </c>
      <c r="DJ66" s="181">
        <f t="shared" ref="DJ66:DJ97" ca="1" si="22">OFFSET($E66,0,COUNTA($F$1:$DI$1))-OFFSET($E66,0,COUNTA($F$1:$DI$1)-1)</f>
        <v>0</v>
      </c>
      <c r="DK66" s="25">
        <f t="shared" ref="DK66:DK97" ca="1" si="23">IFERROR($DJ66/OFFSET($E66,0,COUNTA($F$1:$DI$1)-1),"NEW")</f>
        <v>0</v>
      </c>
      <c r="DL66" s="325">
        <f t="shared" ca="1" si="8"/>
        <v>0</v>
      </c>
      <c r="DM66" s="329">
        <f t="shared" ref="DM66:DM97" ca="1" si="24">OFFSET($E66,0,COUNTA($F$1:$DI$1))-OFFSET($E66,0,COUNTA($F$1:$DI$1)-7)</f>
        <v>4</v>
      </c>
      <c r="DN66" s="25">
        <f t="shared" ref="DN66:DN97" ca="1" si="25">$DM66/OFFSET($E66,0,COUNTA($F$1:$DI$1)-7)</f>
        <v>3.2284100080710249E-3</v>
      </c>
      <c r="DO66" s="325">
        <f t="shared" ca="1" si="9"/>
        <v>0.61398473019975996</v>
      </c>
      <c r="DP66" s="332">
        <f t="shared" ref="DP66:DP97" ca="1" si="26">100000*OFFSET($E66,0,COUNTA($F$1:$DI$1))/$E66</f>
        <v>190.79575490957541</v>
      </c>
      <c r="DR66">
        <f t="shared" si="20"/>
        <v>1243</v>
      </c>
      <c r="DS66" s="419">
        <f t="shared" si="21"/>
        <v>190.8</v>
      </c>
      <c r="DT66" s="131">
        <f t="shared" ca="1" si="10"/>
        <v>0</v>
      </c>
      <c r="DV66" s="164" t="s">
        <v>59</v>
      </c>
      <c r="DW66">
        <v>797</v>
      </c>
      <c r="DX66" s="385">
        <v>181.7</v>
      </c>
      <c r="DY66" s="67">
        <f t="shared" ref="DY66:DY97" si="27">MATCH(DV66,$D:$D,0)</f>
        <v>128</v>
      </c>
      <c r="EA66">
        <f>SUMIF('L4-LTLA'!$D:$D,$D66,'L4-LTLA'!$G:$G)</f>
        <v>651482</v>
      </c>
      <c r="EB66" s="27">
        <v>651482</v>
      </c>
      <c r="EC66" s="4">
        <f t="shared" si="11"/>
        <v>0</v>
      </c>
    </row>
    <row r="67" spans="1:133" x14ac:dyDescent="0.25">
      <c r="A67" s="67" t="str">
        <f ca="1">OFFSET(Polygon!A$1,MATCH($D67,Polygon!$C:$C,0)-1,0)</f>
        <v>{"type":"Polygon","coordinates":[[[-0.0313,52.6615],[-0.031,52.6598],[-0.0279,52.6452],[-0.0259,52.6369],[-0.0251,52.6324],[-0.0206,52.6153],[-0.0163,52.5984],[-0.0129,52.5943],[-0.0207,52.5931],[-0.0242,52.5923],[-0.0279,52.592],[-0.032,52.5913],[-0.0504,52.5884],[-0.0774,52.5842],[-0.0813,52.5836],[-0.0834,52.5828],[-0.0862,52.5829],[-0.115,52.5783],[-0.1173,52.5778],[-0.12,52.5776],[-0.1214,52.5771],[-0.1244,52.5767],[-0.1323,52.5754],[-0.1534,52.5718],[-0.166,52.5696],[-0.1685,52.5695],[-0.1775,52.5697],[-0.187,52.5685],[-0.1844,52.5677],[-0.1817,52.5665],[-0.1899,52.5654],[-0.1891,52.5627],[-0.188,52.5603],[-0.1951,52.5544],[-0.1979,52.5508],[-0.1966,52.5505],[-0.191,52.5503],[-0.1906,52.549],[-0.1906,52.5476],[-0.186,52.5453],[-0.1856,52.5448],[-0.1868,52.5425],[-0.1879,52.5418],[-0.1956,52.5448],[-0.2007,52.5452],[-0.2009,52.5443],[-0.2022,52.5428],[-0.2031,52.5425],[-0.2052,52.5429],[-0.2083,52.5423],[-0.2118,52.5423],[-0.2147,52.5415],[-0.2166,52.5402],[-0.2179,52.538],[-0.2197,52.5399],[-0.2195,52.5403],[-0.223,52.541],[-0.2231,52.5424],[-0.2256,52.5427],[-0.2287,52.5428],[-0.2287,52.5436],[-0.2349,52.5436],[-0.2356,52.5424],[-0.235,52.5411],[-0.235,52.5397],[-0.2367,52.5382],[-0.2347,52.5369],[-0.2352,52.536],[-0.2317,52.5345],[-0.2337,52.5329],[-0.236,52.5315],[-0.238,52.5297],[-0.2383,52.5291],[-0.2405,52.5297],[-0.2431,52.5296],[-0.2425,52.5247],[-0.2448,52.523],[-0.2467,52.5238],[-0.2529,52.5223],[-0.2559,52.5211],[-0.2568,52.5226],[-0.2632,52.5219],[-0.2693,52.5208],[-0.2703,52.5204],[-0.2705,52.5186],[-0.2741,52.5189],[-0.2744,52.5171],[-0.271,52.5168],[-0.2725,52.5157],[-0.2712,52.5148],[-0.273,52.5128],[-0.2755,52.5111],[-0.28,52.5091],[-0.2824,52.5072],[-0.2847,52.5061],[-0.2858,52.5065],[-0.2878,52.5087],[-0.2933,52.5069],[-0.2936,52.5096],[-0.2943,52.512],[-0.2958,52.5138],[-0.3051,52.5215],[-0.3065,52.5228],[-0.3144,52.5301],[-0.3177,52.5336],[-0.3179,52.5345],[-0.3192,52.5348],[-0.3207,52.5358],[-0.3248,52.5396],[-0.3328,52.5465],[-0.3259,52.5486],[-0.3268,52.5496],[-0.3267,52.5508],[-0.3237,52.5515],[-0.3255,52.5529],[-0.3269,52.5523],[-0.3278,52.5527],[-0.3328,52.5524],[-0.3362,52.5536],[-0.3373,52.5536],[-0.3403,52.5554],[-0.3412,52.558],[-0.3427,52.5592],[-0.344,52.5608],[-0.3453,52.5613],[-0.346,52.5626],[-0.3486,52.5644],[-0.3535,52.5646],[-0.3569,52.565],[-0.3612,52.5643],[-0.3629,52.5633],[-0.3648,52.5632],[-0.3674,52.5627],[-0.3698,52.5632],[-0.3709,52.5642],[-0.3729,52.5648],[-0.3729,52.566],[-0.3737,52.5664],[-0.3758,52.5663],[-0.3791,52.5672],[-0.3806,52.5671],[-0.3814,52.5677],[-0.384,52.5669],[-0.3855,52.5672],[-0.3885,52.5689],[-0.3896,52.5713],[-0.3889,52.5738],[-0.3877,52.5745],[-0.3879,52.5751],[-0.3894,52.5762],[-0.3898,52.5774],[-0.3911,52.5783],[-0.393,52.5809],[-0.3944,52.5818],[-0.3969,52.583],[-0.3987,52.5833],[-0.4017,52.583],[-0.4039,52.5832],[-0.4062,52.5831],[-0.4089,52.5826],[-0.4134,52.5812],[-0.4148,52.5802],[-0.4154,52.5787],[-0.4182,52.5797],[-0.42,52.5813],[-0.4246,52.5815],[-0.425,52.5824],[-0.4348,52.5806],[-0.4474,52.5787],[-0.459,52.5766],[-0.461,52.576],[-0.4658,52.5753],[-0.4717,52.5746],[-0.4754,52.5744],[-0.4788,52.5736],[-0.4815,52.5763],[-0.4807,52.5769],[-0.4788,52.5774],[-0.4853,52.58],[-0.4894,52.5805],[-0.4916,52.5812],[-0.4929,52.5821],[-0.4977,52.5868],[-0.4946,52.5887],[-0.4943,52.5895],[-0.4907,52.5905],[-0.4901,52.5919],[-0.49,52.5932],[-0.489,52.5951],[-0.4886,52.5969],[-0.486,52.5987],[-0.4853,52.6001],[-0.4855,52.6022],[-0.481,52.6028],[-0.4803,52.6072],[-0.4796,52.6144],[-0.4776,52.6147],[-0.4737,52.6144],[-0.4748,52.6169],[-0.471,52.6179],[-0.4721,52.6213],[-0.4711,52.6213],[-0.4709,52.6235],[-0.4728,52.6272],[-0.4739,52.6285],[-0.4753,52.6288],[-0.4768,52.6305],[-0.481,52.6316],[-0.4852,52.6328],[-0.4859,52.6342],[-0.4881,52.6325],[-0.4908,52.6354],[-0.4911,52.6363],[-0.4927,52.6376],[-0.4939,52.6401],[-0.4948,52.6403],[-0.4927,52.641],[-0.4918,52.6419],[-0.4884,52.6437],[-0.4862,52.6436],[-0.4856,52.6453],[-0.484,52.646],[-0.4824,52.6454],[-0.476,52.6454],[-0.4745,52.6467],[-0.4758,52.6487],[-0.4679,52.6499],[-0.46,52.6502],[-0.4568,52.6501],[-0.453,52.6492],[-0.4527,52.6543],[-0.4503,52.6541],[-0.449,52.653],[-0.4474,52.6531],[-0.4409,52.6523],[-0.4405,52.6515],[-0.4373,52.6498],[-0.4354,52.6503],[-0.4343,52.6498],[-0.4318,52.6483],[-0.4303,52.649],[-0.4282,52.6491],[-0.4273,52.6486],[-0.4255,52.6485],[-0.425,52.6476],[-0.4231,52.648],[-0.421,52.6469],[-0.4173,52.6468],[-0.4167,52.6475],[-0.4128,52.6484],[-0.4104,52.6478],[-0.4077,52.6481],[-0.4059,52.648],[-0.4012,52.6495],[-0.4003,52.6495],[-0.3985,52.6511],[-0.396,52.6525],[-0.3957,52.6533],[-0.3931,52.6541],[-0.3923,52.6538],[-0.3891,52.6539],[-0.3862,52.655],[-0.3847,52.6552],[-0.3824,52.656],[-0.3805,52.6556],[-0.3795,52.6561],[-0.3773,52.6556],[-0.3766,52.6569],[-0.3747,52.6575],[-0.3729,52.6575],[-0.3685,52.6595],[-0.3662,52.6601],[-0.3638,52.6602],[-0.361,52.6595],[-0.3592,52.66],[-0.3568,52.6595],[-0.3564,52.6603],[-0.3541,52.6611],[-0.3509,52.6614],[-0.3495,52.6631],[-0.3466,52.6631],[-0.3448,52.6642],[-0.3441,52.6654],[-0.3431,52.6657],[-0.3411,52.6654],[-0.3399,52.6662],[-0.3376,52.6682],[-0.3362,52.6688],[-0.337,52.6707],[-0.3361,52.6715],[-0.3373,52.6724],[-0.336,52.673],[-0.3358,52.6746],[-0.3331,52.6748],[-0.3317,52.6738],[-0.3289,52.6736],[-0.3275,52.6742],[-0.3265,52.6739],[-0.3239,52.6744],[-0.3225,52.6738],[-0.3207,52.6737],[-0.3192,52.675],[-0.31,52.6735],[-0.2999,52.671],[-0.2971,52.6705],[-0.2941,52.6693],[-0.2912,52.6704],[-0.2893,52.6703],[-0.2872,52.6682],[-0.286,52.6677],[-0.2825,52.6672],[-0.2788,52.6656],[-0.279,52.6648],[-0.2778,52.6633],[-0.2763,52.6627],[-0.276,52.6619],[-0.2734,52.6596],[-0.2707,52.6596],[-0.2701,52.6591],[-0.27,52.6574],[-0.269,52.6564],[-0.2675,52.6558],[-0.2665,52.6549],[-0.2637,52.6538],[-0.2638,52.653],[-0.262,52.6517],[-0.2609,52.6514],[-0.2576,52.6521],[-0.2556,52.6536],[-0.2491,52.6564],[-0.2425,52.6589],[-0.2389,52.6605],[-0.237,52.6608],[-0.2301,52.6636],[-0.2204,52.6666],[-0.2174,52.6671],[-0.2125,52.6667],[-0.2097,52.667],[-0.2061,52.6681],[-0.2055,52.6668],[-0.2031,52.6651],[-0.2004,52.6612],[-0.1982,52.6583],[-0.1965,52.6555],[-0.1956,52.6554],[-0.1929,52.6524],[-0.1904,52.6525],[-0.1874,52.6547],[-0.18,52.6605],[-0.1713,52.6585],[-0.171,52.6585],[-0.1548,52.6546],[-0.1411,52.6515],[-0.1394,52.6549],[-0.1348,52.6562],[-0.1327,52.6572],[-0.1298,52.6592],[-0.1266,52.66],[-0.1247,52.6611],[-0.1197,52.6638],[-0.1175,52.6647],[-0.1159,52.6662],[-0.113,52.668],[-0.1088,52.6695],[-0.1046,52.6714],[-0.1022,52.6722],[-0.0993,52.6703],[-0.0971,52.6702],[-0.0956,52.6693],[-0.0943,52.6682],[-0.0904,52.6667],[-0.0877,52.6668],[-0.0805,52.6704],[-0.076,52.6715],[-0.0746,52.6721],[-0.072,52.6721],[-0.069,52.6714],[-0.0651,52.6723],[-0.0636,52.6752],[-0.0595,52.6747],[-0.0495,52.6708],[-0.0482,52.6702],[-0.0419,52.668],[-0.0405,52.6672],[-0.0325,52.6655],[-0.0321,52.6653],[-0.0313,52.6615]]]}</v>
      </c>
      <c r="B67" s="67" t="str">
        <f ca="1">OFFSET(Polygon!B$1,MATCH($D67,Polygon!$C:$C,0)-1,0)</f>
        <v>E06000031</v>
      </c>
      <c r="C67" t="s">
        <v>149</v>
      </c>
      <c r="D67" t="s">
        <v>83</v>
      </c>
      <c r="E67" s="27">
        <v>201041</v>
      </c>
      <c r="F67" s="23">
        <v>1</v>
      </c>
      <c r="G67" s="23">
        <v>1</v>
      </c>
      <c r="H67" s="23">
        <v>1</v>
      </c>
      <c r="I67" s="23">
        <v>1</v>
      </c>
      <c r="J67" s="23">
        <v>1</v>
      </c>
      <c r="K67" s="23">
        <v>1</v>
      </c>
      <c r="L67" s="23">
        <v>1</v>
      </c>
      <c r="M67" s="23">
        <v>1</v>
      </c>
      <c r="N67" s="23">
        <v>0</v>
      </c>
      <c r="O67" s="23">
        <v>2</v>
      </c>
      <c r="P67" s="23">
        <v>2</v>
      </c>
      <c r="Q67" s="23">
        <v>2</v>
      </c>
      <c r="R67" s="23">
        <v>2</v>
      </c>
      <c r="S67" s="23">
        <v>2</v>
      </c>
      <c r="T67" s="23">
        <v>3</v>
      </c>
      <c r="U67" s="23">
        <v>6</v>
      </c>
      <c r="V67" s="23">
        <v>9</v>
      </c>
      <c r="W67" s="23">
        <v>10</v>
      </c>
      <c r="X67" s="23">
        <v>11</v>
      </c>
      <c r="Y67" s="23">
        <v>20</v>
      </c>
      <c r="Z67" s="23">
        <v>21</v>
      </c>
      <c r="AA67" s="23">
        <v>24</v>
      </c>
      <c r="AB67" s="23">
        <v>36</v>
      </c>
      <c r="AC67" s="23">
        <v>36</v>
      </c>
      <c r="AD67" s="23">
        <v>37</v>
      </c>
      <c r="AE67" s="23">
        <v>48</v>
      </c>
      <c r="AF67" s="23">
        <v>48</v>
      </c>
      <c r="AG67" s="23">
        <v>48</v>
      </c>
      <c r="AH67" s="23">
        <v>61</v>
      </c>
      <c r="AI67" s="23">
        <v>62</v>
      </c>
      <c r="AJ67" s="23">
        <v>80</v>
      </c>
      <c r="AK67" s="23">
        <v>85</v>
      </c>
      <c r="AL67" s="23">
        <v>99</v>
      </c>
      <c r="AM67" s="23">
        <v>101</v>
      </c>
      <c r="AN67" s="23">
        <v>101</v>
      </c>
      <c r="AO67" s="23">
        <v>102</v>
      </c>
      <c r="AP67" s="23">
        <v>103</v>
      </c>
      <c r="AQ67" s="23">
        <v>108</v>
      </c>
      <c r="AR67" s="23">
        <v>113</v>
      </c>
      <c r="AS67" s="23">
        <v>120</v>
      </c>
      <c r="AT67" s="23">
        <v>127</v>
      </c>
      <c r="AU67" s="23">
        <v>136</v>
      </c>
      <c r="AV67" s="23">
        <v>137</v>
      </c>
      <c r="AW67" s="23">
        <v>147</v>
      </c>
      <c r="AX67" s="23">
        <v>155</v>
      </c>
      <c r="AY67" s="23">
        <v>171</v>
      </c>
      <c r="AZ67" s="23">
        <v>185</v>
      </c>
      <c r="BA67" s="23">
        <v>188</v>
      </c>
      <c r="BB67" s="23">
        <v>189</v>
      </c>
      <c r="BC67" s="23">
        <v>190</v>
      </c>
      <c r="BD67" s="23">
        <v>216</v>
      </c>
      <c r="BE67" s="23">
        <v>223</v>
      </c>
      <c r="BF67" s="23">
        <v>224</v>
      </c>
      <c r="BG67" s="23">
        <v>246</v>
      </c>
      <c r="BH67" s="23">
        <v>251</v>
      </c>
      <c r="BI67" s="23">
        <v>257</v>
      </c>
      <c r="BJ67" s="23">
        <v>257</v>
      </c>
      <c r="BK67" s="23">
        <v>265</v>
      </c>
      <c r="BL67" s="23">
        <v>278</v>
      </c>
      <c r="BM67" s="23">
        <v>284</v>
      </c>
      <c r="BN67" s="23">
        <v>294</v>
      </c>
      <c r="BO67" s="23">
        <v>295</v>
      </c>
      <c r="BP67" s="23">
        <v>295</v>
      </c>
      <c r="BQ67" s="23">
        <v>295</v>
      </c>
      <c r="BR67" s="23">
        <v>295</v>
      </c>
      <c r="BS67" s="23">
        <v>341</v>
      </c>
      <c r="BT67" s="23">
        <v>355</v>
      </c>
      <c r="BU67" s="23">
        <v>363</v>
      </c>
      <c r="BV67" s="23">
        <v>368</v>
      </c>
      <c r="BW67" s="23">
        <v>368</v>
      </c>
      <c r="BX67" s="23">
        <v>369</v>
      </c>
      <c r="BY67" s="23">
        <v>371</v>
      </c>
      <c r="BZ67" s="23">
        <v>382</v>
      </c>
      <c r="CA67" s="23">
        <v>384</v>
      </c>
      <c r="CB67" s="23">
        <v>389</v>
      </c>
      <c r="CC67" s="23">
        <v>394</v>
      </c>
      <c r="CD67" s="23">
        <v>394</v>
      </c>
      <c r="CE67" s="23">
        <v>396</v>
      </c>
      <c r="CF67" s="23">
        <v>406</v>
      </c>
      <c r="CG67" s="23">
        <v>418</v>
      </c>
      <c r="CH67" s="23">
        <v>424</v>
      </c>
      <c r="CI67" s="23">
        <v>422</v>
      </c>
      <c r="CJ67" s="23">
        <v>426</v>
      </c>
      <c r="CK67" s="23">
        <v>428</v>
      </c>
      <c r="CL67" s="23">
        <v>427</v>
      </c>
      <c r="CM67" s="23">
        <v>431</v>
      </c>
      <c r="CN67" s="23">
        <v>432</v>
      </c>
      <c r="CO67" s="23">
        <v>436</v>
      </c>
      <c r="CP67" s="23">
        <v>437</v>
      </c>
      <c r="CQ67" s="23">
        <v>439</v>
      </c>
      <c r="CR67" s="23">
        <v>439</v>
      </c>
      <c r="CS67" s="23">
        <v>439</v>
      </c>
      <c r="CT67" s="23">
        <v>499</v>
      </c>
      <c r="CU67" s="23">
        <v>441</v>
      </c>
      <c r="CV67" s="23">
        <v>440</v>
      </c>
      <c r="CW67" s="23">
        <v>442</v>
      </c>
      <c r="CX67" s="23">
        <v>449</v>
      </c>
      <c r="CY67" s="23">
        <v>449</v>
      </c>
      <c r="CZ67" s="23">
        <v>449</v>
      </c>
      <c r="DA67" s="23">
        <v>452</v>
      </c>
      <c r="DB67" s="23">
        <v>456</v>
      </c>
      <c r="DC67" s="23">
        <v>458</v>
      </c>
      <c r="DD67" s="23">
        <v>460</v>
      </c>
      <c r="DE67" s="23">
        <v>464</v>
      </c>
      <c r="DF67" s="23">
        <v>465</v>
      </c>
      <c r="DG67" s="23">
        <v>465</v>
      </c>
      <c r="DJ67" s="181">
        <f t="shared" ca="1" si="22"/>
        <v>0</v>
      </c>
      <c r="DK67" s="25">
        <f t="shared" ca="1" si="23"/>
        <v>0</v>
      </c>
      <c r="DL67" s="325">
        <f t="shared" ref="DL67:DL130" ca="1" si="28">100000*DJ67/$E67</f>
        <v>0</v>
      </c>
      <c r="DM67" s="329">
        <f t="shared" ca="1" si="24"/>
        <v>16</v>
      </c>
      <c r="DN67" s="25">
        <f t="shared" ca="1" si="25"/>
        <v>3.5634743875278395E-2</v>
      </c>
      <c r="DO67" s="325">
        <f t="shared" ref="DO67:DO130" ca="1" si="29">100000*DM67/$E67</f>
        <v>7.9585756139294972</v>
      </c>
      <c r="DP67" s="332">
        <f t="shared" ca="1" si="26"/>
        <v>231.29610377982601</v>
      </c>
      <c r="DR67">
        <f t="shared" si="20"/>
        <v>465</v>
      </c>
      <c r="DS67" s="419">
        <f t="shared" si="21"/>
        <v>231.3</v>
      </c>
      <c r="DT67" s="131">
        <f t="shared" ref="DT67:DT130" ca="1" si="30">ROUND(DP67,1)-DS67</f>
        <v>0</v>
      </c>
      <c r="DV67" s="164" t="s">
        <v>189</v>
      </c>
      <c r="DW67">
        <v>679</v>
      </c>
      <c r="DX67" s="385">
        <v>454</v>
      </c>
      <c r="DY67" s="67">
        <f t="shared" si="27"/>
        <v>147</v>
      </c>
      <c r="EA67">
        <f>SUMIF('L4-LTLA'!$D:$D,$D67,'L4-LTLA'!$G:$G)</f>
        <v>201041</v>
      </c>
      <c r="EB67" s="27">
        <v>201041</v>
      </c>
      <c r="EC67" s="4">
        <f t="shared" ref="EC67:EC130" si="31">EA67-EB67</f>
        <v>0</v>
      </c>
    </row>
    <row r="68" spans="1:133" x14ac:dyDescent="0.25">
      <c r="A68" s="67" t="str">
        <f ca="1">OFFSET(Polygon!A$1,MATCH($D68,Polygon!$C:$C,0)-1,0)</f>
        <v>{"type":"MultiPolygon","coordinates":[[[[1.4812,52.4719],[1.4804,52.4718],[1.4801,52.4718],[1.4777,52.4711],[1.4753,52.4698],[1.4732,52.469],[1.4718,52.4674],[1.4693,52.4659],[1.4661,52.4652],[1.4643,52.4645],[1.4624,52.4607],[1.4605,52.4594],[1.4594,52.4591],[1.4587,52.4581],[1.456,52.4582],[1.454,52.4576],[1.4523,52.4575],[1.4508,52.4567],[1.4465,52.456],[1.443,52.4563],[1.4401,52.4571],[1.4393,52.4579],[1.4368,52.4593],[1.4355,52.461],[1.4345,52.4616],[1.4347,52.4627],[1.434,52.4633],[1.435,52.4644],[1.4323,52.4662],[1.431,52.4664],[1.4284,52.4675],[1.4274,52.4683],[1.4272,52.47],[1.4262,52.4706],[1.423,52.4712],[1.4211,52.4712],[1.4179,52.4701],[1.4176,52.4692],[1.4163,52.4683],[1.4139,52.4652],[1.4109,52.464],[1.4116,52.4629],[1.411,52.4615],[1.4144,52.4599],[1.4177,52.459],[1.4203,52.4587],[1.4212,52.458],[1.4258,52.4572],[1.4273,52.4575],[1.4305,52.457],[1.4332,52.4559],[1.4328,52.4533],[1.4335,52.4527],[1.4337,52.4512],[1.4348,52.45],[1.4348,52.4477],[1.4334,52.4474],[1.4321,52.4461],[1.4322,52.4452],[1.4298,52.4452],[1.4279,52.4457],[1.426,52.4455],[1.4238,52.4466],[1.4215,52.4461],[1.4196,52.4452],[1.4182,52.4455],[1.4165,52.4449],[1.414,52.4455],[1.4124,52.4449],[1.4116,52.4442],[1.4104,52.4447],[1.4079,52.4444],[1.4063,52.4434],[1.4074,52.4422],[1.4057,52.4422],[1.4048,52.4414],[1.4024,52.4415],[1.4018,52.4421],[1.3973,52.4407],[1.3967,52.4394],[1.395,52.4396],[1.3932,52.4389],[1.3932,52.438],[1.3919,52.4377],[1.3909,52.4368],[1.3925,52.4359],[1.3932,52.435],[1.392,52.434],[1.3866,52.4321],[1.385,52.432],[1.3832,52.4325],[1.3823,52.4317],[1.3801,52.432],[1.3758,52.4299],[1.3727,52.4304],[1.3713,52.4301],[1.3715,52.4293],[1.3701,52.4285],[1.3685,52.4289],[1.3681,52.427],[1.3635,52.4269],[1.3603,52.4255],[1.3575,52.4238],[1.3574,52.4222],[1.3563,52.4211],[1.3568,52.4191],[1.3585,52.4182],[1.3589,52.4173],[1.3607,52.4164],[1.3603,52.4144],[1.3612,52.4137],[1.3609,52.4129],[1.3549,52.4107],[1.3524,52.4107],[1.3499,52.4093],[1.3484,52.4089],[1.3464,52.409],[1.3466,52.4078],[1.3462,52.4062],[1.3471,52.4055],[1.3464,52.4039],[1.3448,52.4037],[1.3421,52.4023],[1.3405,52.4023],[1.3379,52.4017],[1.3356,52.4018],[1.3355,52.4003],[1.3334,52.3984],[1.3329,52.3968],[1.3314,52.3947],[1.3302,52.3942],[1.3306,52.3935],[1.328,52.3926],[1.3275,52.3921],[1.3252,52.3912],[1.3248,52.3903],[1.3223,52.389],[1.32,52.3895],[1.3175,52.3884],[1.3166,52.3876],[1.313,52.3882],[1.3118,52.3878],[1.3085,52.3886],[1.3083,52.3893],[1.3048,52.391],[1.3027,52.3906],[1.3016,52.3917],[1.2962,52.3917],[1.2947,52.3901],[1.2931,52.3895],[1.2904,52.39],[1.2896,52.3907],[1.2881,52.391],[1.2862,52.3907],[1.2831,52.389],[1.2811,52.3884],[1.281,52.3876],[1.2791,52.3866],[1.2786,52.3852],[1.2763,52.3843],[1.2725,52.3823],[1.2708,52.38],[1.2696,52.3802],[1.2681,52.3793],[1.2682,52.3782],[1.2665,52.3768],[1.2656,52.3756],[1.264,52.3745],[1.2628,52.3743],[1.262,52.3726],[1.2598,52.371],[1.2585,52.3706],[1.2556,52.371],[1.2531,52.3701],[1.252,52.3683],[1.2501,52.3666],[1.2468,52.3654],[1.2451,52.3654],[1.2443,52.366],[1.2406,52.3658],[1.2383,52.3649],[1.2369,52.3654],[1.2348,52.3649],[1.2329,52.3649],[1.2333,52.3636],[1.2331,52.3619],[1.2321,52.3618],[1.2303,52.3602],[1.2275,52.3601],[1.2259,52.3604],[1.2228,52.3594],[1.2223,52.3585],[1.2182,52.357],[1.2163,52.3573],[1.2149,52.3557],[1.2126,52.3554],[1.2094,52.3567],[1.206,52.3573],[1.2023,52.3598],[1.2012,52.3588],[1.2,52.3598],[1.196,52.3607],[1.1954,52.3614],[1.1926,52.3611],[1.1902,52.3618],[1.1891,52.361],[1.1879,52.3609],[1.1867,52.3597],[1.1835,52.3589],[1.1806,52.3594],[1.1794,52.3604],[1.1773,52.361],[1.1754,52.36],[1.174,52.3604],[1.1712,52.36],[1.1677,52.3602],[1.163,52.3621],[1.1612,52.3621],[1.1609,52.3614],[1.1583,52.3612],[1.1554,52.3615],[1.1506,52.3636],[1.1505,52.3646],[1.1477,52.3648],[1.1466,52.3645],[1.145,52.3649],[1.1439,52.3662],[1.1414,52.3665],[1.139,52.3672],[1.1368,52.3672],[1.1359,52.3669],[1.1338,52.3671],[1.1328,52.3678],[1.1309,52.3677],[1.128,52.3671],[1.1227,52.3674],[1.1211,52.3692],[1.1193,52.3697],[1.1172,52.3698],[1.1161,52.3711],[1.1136,52.3711],[1.1118,52.3716],[1.1043,52.3712],[1.1024,52.3707],[1.1005,52.3714],[1.0968,52.3718],[1.0919,52.3721],[1.0835,52.3729],[1.0825,52.3731],[1.0792,52.3724],[1.0754,52.3731],[1.0724,52.376],[1.0697,52.3767],[1.0695,52.3778],[1.0682,52.3785],[1.065,52.3786],[1.0647,52.378],[1.0622,52.3773],[1.0563,52.377],[1.0532,52.3773],[1.0512,52.3781],[1.0469,52.3778],[1.0425,52.3777],[1.0377,52.3773],[1.0371,52.379],[1.0352,52.379],[1.0339,52.3784],[1.0304,52.3788],[1.0263,52.3785],[1.0243,52.3782],[1.0214,52.378],[1.014,52.3756],[1.0078,52.3759],[1.0034,52.3746],[0.9986,52.3717],[0.9954,52.3712],[0.9909,52.3708],[0.9879,52.3716],[0.9863,52.3714],[0.9827,52.3704],[0.9803,52.3695],[0.9782,52.37],[0.9678,52.3701],[0.9651,52.3705],[0.9635,52.3715],[0.957,52.3719],[0.9544,52.3732],[0.9547,52.3736],[0.9527,52.3749],[0.9509,52.3751],[0.95,52.376],[0.9471,52.3759],[0.9465,52.3769],[0.9452,52.3777],[0.9422,52.3789],[0.9415,52.3813],[0.94,52.3825],[0.9403,52.3829],[0.9373,52.3843],[0.9363,52.3866],[0.9335,52.3873],[0.9326,52.388],[0.9303,52.3888],[0.9282,52.3882],[0.9215,52.3896],[0.9203,52.3889],[0.9181,52.3887],[0.9132,52.3888],[0.9101,52.3873],[0.9092,52.3875],[0.9077,52.3862],[0.9049,52.3858],[0.9031,52.3866],[0.9007,52.3866],[0.8976,52.3882],[0.8961,52.388],[0.8935,52.3884],[0.8922,52.3904],[0.8895,52.3909],[0.8874,52.3908],[0.8832,52.3913],[0.8814,52.3917],[0.8802,52.3916],[0.8751,52.3899],[0.8723,52.3899],[0.8707,52.3903],[0.8657,52.3905],[0.8634,52.3913],[0.8617,52.393],[0.8597,52.3934],[0.8568,52.3952],[0.8571,52.3981],[0.8554,52.3994],[0.8492,52.3995],[0.8463,52.4001],[0.8409,52.4008],[0.8383,52.4007],[0.8354,52.4],[0.8298,52.3973],[0.8293,52.3961],[0.8279,52.395],[0.8241,52.3944],[0.8229,52.3937],[0.821,52.3936],[0.817,52.394],[0.8148,52.3934],[0.8144,52.3925],[0.8125,52.3908],[0.8081,52.3895],[0.8044,52.3895],[0.8007,52.3898],[0.7996,52.3903],[0.7961,52.3912],[0.7948,52.3911],[0.7856,52.3865],[0.7837,52.3862],[0.7789,52.3872],[0.7773,52.3867],[0.7751,52.3869],[0.7733,52.3863],[0.7715,52.3881],[0.7703,52.3898],[0.7659,52.3903],[0.7627,52.389],[0.7625,52.3882],[0.7609,52.3869],[0.7594,52.3865],[0.7537,52.3841],[0.7528,52.3841],[0.7505,52.383],[0.7474,52.3832],[0.7448,52.385],[0.7446,52.3859],[0.7434,52.3874],[0.741,52.3881],[0.7406,52.3888],[0.7414,52.3902],[0.7408,52.391],[0.741,52.3922],[0.7385,52.3931],[0.7376,52.3951],[0.7333,52.3954],[0.7256,52.3941],[0.7222,52.3937],[0.7164,52.394],[0.7124,52.3946],[0.7082,52.396],[0.695,52.3968],[0.6907,52.3975],[0.684,52.3993],[0.6811,52.4006],[0.6772,52.4025],[0.6734,52.4042],[0.6716,52.4054],[0.6685,52.4094],[0.6718,52.4123],[0.673,52.4144],[0.6739,52.4154],[0.6763,52.4172],[0.6806,52.421],[0.6835,52.4229],[0.6845,52.4246],[0.6884,52.4263],[0.6899,52.4266],[0.6913,52.4277],[0.6923,52.4292],[0.6961,52.4333],[0.705,52.4383],[0.7102,52.4417],[0.715,52.4446],[0.7169,52.446],[0.7182,52.4476],[0.7189,52.4496],[0.7149,52.4499],[0.7125,52.4505],[0.7065,52.4526],[0.7047,52.4525],[0.7011,52.4513],[0.697,52.4514],[0.6938,52.4511],[0.6917,52.4516],[0.6879,52.4522],[0.6838,52.4532],[0.6813,52.4542],[0.6785,52.4546],[0.6748,52.4576],[0.6726,52.4589],[0.6719,52.4603],[0.668,52.4622],[0.6663,52.4625],[0.6634,52.4621],[0.6604,52.46],[0.659,52.4596],[0.658,52.4587],[0.6566,52.4582],[0.6561,52.4572],[0.6547,52.4574],[0.6514,52.4569],[0.6498,52.4556],[0.649,52.4541],[0.6471,52.4529],[0.643,52.4523],[0.6425,52.4512],[0.6415,52.4509],[0.6356,52.4512],[0.6335,52.4504],[0.6288,52.4501],[0.628,52.4511],[0.6292,52.4523],[0.6298,52.454],[0.6225,52.4537],[0.622,52.4544],[0.6204,52.4544],[0.6194,52.4527],[0.6219,52.4517],[0.6194,52.4497],[0.6154,52.4489],[0.6136,52.4496],[0.6098,52.4503],[0.6085,52.4516],[0.6094,52.4527],[0.6054,52.4527],[0.5996,52.4532],[0.5983,52.454],[0.5959,52.4543],[0.5929,52.4536],[0.5916,52.454],[0.5883,52.4535],[0.5868,52.4529],[0.5867,52.4523],[0.5834,52.4518],[0.5776,52.4525],[0.573,52.4519],[0.5717,52.4521],[0.5682,52.4534],[0.5634,52.4537],[0.561,52.4546],[0.5595,52.4557],[0.5584,52.4559],[0.5541,52.4559],[0.5493,52.4544],[0.5484,52.4524],[0.5473,52.4519],[0.5439,52.4514],[0.5426,52.4503],[0.5394,52.4505],[0.5375,52.4512],[0.5336,52.4516],[0.5322,52.4531],[0.5306,52.4536],[0.528,52.4527],[0.5273,52.4506],[0.5266,52.4496],[0.5242,52.4483],[0.5231,52.4482],[0.5205,52.4494],[0.5162,52.4505],[0.5135,52.4492],[0.5108,52.4497],[0.5084,52.4505],[0.5071,52.4506],[0.5035,52.45],[0.501,52.4502],[0.4999,52.4499],[0.498,52.4481],[0.4963,52.4473],[0.4933,52.4479],[0.4909,52.4478],[0.4855,52.4477],[0.4804,52.4467],[0.4789,52.4458],[0.4774,52.4457],[0.4759,52.4467],[0.4728,52.4459],[0.4699,52.4462],[0.4672,52.4453],[0.4668,52.4459],[0.4594,52.4472],[0.458,52.4456],[0.457,52.445],[0.4523,52.4467],[0.4514,52.4478],[0.4498,52.4476],[0.4494,52.4458],[0.4455,52.4474],[0.445,52.4462],[0.4436,52.4452],[0.4412,52.4449],[0.4391,52.4435],[0.44,52.4421],[0.4391,52.4407],[0.4367,52.4404],[0.4333,52.4389],[0.4312,52.4384],[0.4304,52.4371],[0.4293,52.4364],[0.4283,52.4366],[0.4257,52.4411],[0.4245,52.4427],[0.4256,52.4441],[0.4238,52.4449],[0.4233,52.4537],[0.4284,52.4543],[0.4259,52.4552],[0.4239,52.4564],[0.412,52.4612],[0.4061,52.4633],[0.4041,52.4645],[0.4018,52.4655],[0.4006,52.467],[0.3981,52.4686],[0.3963,52.4709],[0.3944,52.4722],[0.3922,52.4753],[0.3911,52.4759],[0.3843,52.4777],[0.3809,52.4794],[0.3795,52.4818],[0.3773,52.484],[0.3755,52.4864],[0.3731,52.4878],[0.3718,52.4909],[0.37,52.4925],[0.3692,52.4938],[0.3671,52.4959],[0.3668,52.5],[0.3672,52.5009],[0.3654,52.501],[0.3639,52.4994],[0.3621,52.4989],[0.3611,52.4992],[0.3595,52.5008],[0.3548,52.5008],[0.3528,52.5015],[0.3493,52.5011],[0.3477,52.5021],[0.345,52.5017],[0.3417,52.5029],[0.3395,52.5048],[0.3369,52.5064],[0.3309,52.5091],[0.3287,52.5091],[0.3266,52.5084],[0.3233,52.5077],[0.3183,52.5076],[0.3177,52.5086],[0.3184,52.5096],[0.3181,52.512],[0.3173,52.513],[0.3156,52.5127],[0.3093,52.5136],[0.3053,52.513],[0.2895,52.5107],[0.2787,52.5086],[0.2685,52.509],[0.2598,52.5076],[0.2573,52.5071],[0.2562,52.5075],[0.246,52.4999],[0.2457,52.5003],[0.2612,52.512],[0.2641,52.5148],[0.2744,52.5238],[0.2822,52.5308],[0.2934,52.5408],[0.3064,52.5523],[0.3207,52.565],[0.3405,52.5825],[0.3411,52.5835],[0.3423,52.584],[0.3416,52.5856],[0.3412,52.5874],[0.3414,52.5901],[0.3431,52.5914],[0.345,52.5933],[0.35,52.596],[0.3533,52.5969],[0.3541,52.5975],[0.359,52.6021],[0.3608,52.6042],[0.3624,52.6081],[0.3649,52.6101],[0.3655,52.6117],[0.3652,52.6144],[0.3638,52.616],[0.3636,52.617],[0.3637,52.6192],[0.3633,52.6217],[0.364,52.6228],[0.3661,52.6245],[0.3664,52.6259],[0.3656,52.6283],[0.3659,52.6293],[0.3678,52.6322],[0.368,52.6346],[0.3676,52.637],[0.3688,52.64],[0.3684,52.6429],[0.3665,52.6455],[0.3661,52.6465],[0.3665,52.6483],[0.3664,52.6514],[0.3668,52.6531],[0.3667,52.6549],[0.3656,52.6568],[0.3645,52.6607],[0.3637,52.662],[0.3617,52.6644],[0.3612,52.6655],[0.3612,52.6671],[0.3623,52.669],[0.3629,52.6707],[0.3646,52.674],[0.3663,52.6762],[0.3675,52.6783],[0.3715,52.6837],[0.3732,52.6864],[0.3734,52.6876],[0.3723,52.6898],[0.3729,52.6915],[0.3725,52.6927],[0.3687,52.6962],[0.3668,52.6972],[0.3631,52.6984],[0.3615,52.6997],[0.3608,52.7011],[0.359,52.7029],[0.3555,52.7073],[0.3544,52.7103],[0.3544,52.7133],[0.3553,52.7158],[0.3564,52.7175],[0.3586,52.7199],[0.3692,52.7274],[0.3735,52.7303],[0.3751,52.7296],[0.3768,52.7296],[0.3757,52.7314],[0.3773,52.7329],[0.3846,52.7379],[0.3905,52.7424],[0.3931,52.7448],[0.3946,52.7475],[0.3956,52.7477],[0.3941,52.7498],[0.3923,52.7535],[0.3916,52.7555],[0.3915,52.7573],[0.3889,52.7619],[0.3852,52.7675],[0.3746,52.7843],[0.3749,52.7853],[0.3738,52.7856],[0.3713,52.7899],[0.3713,52.7906],[0.3699,52.7923],[0.3624,52.8019],[0.3596,52.8052],[0.3584,52.8079],[0.3592,52.8085],[0.359,52.8098],[0.3576,52.8101],[0.3574,52.8117],[0.3586,52.8132],[0.3616,52.8138],[0.3622,52.8148],[0.3633,52.8148],[0.366,52.8162],[0.3672,52.8176],[0.3687,52.8183],[0.3704,52.8178],[0.3734,52.8189],[0.3751,52.8204],[0.3771,52.8211],[0.3794,52.8228],[0.3807,52.8229],[0.3843,52.8253],[0.3877,52.8273],[0.3893,52.8284],[0.3915,52.8293],[0.393,52.8314],[0.3968,52.8322],[0.3981,52.8328],[0.3983,52.8337],[0.4001,52.8344],[0.4006,52.8352],[0.4026,52.8368],[0.4047,52.8368],[0.4051,52.8377],[0.4063,52.8387],[0.4082,52.8385],[0.4097,52.8397],[0.4111,52.8395],[0.4139,52.8403],[0.4156,52.8431],[0.418,52.8451],[0.4189,52.8463],[0.4221,52.8481],[0.4268,52.8496],[0.4301,52.8511],[0.4327,52.853],[0.4358,52.8537],[0.441,52.8546],[0.4422,52.8546],[0.4449,52.8532],[0.4451,52.8549],[0.4458,52.8565],[0.4461,52.8584],[0.4456,52.8598],[0.446,52.8647],[0.4438,52.866],[0.4435,52.8681],[0.4454,52.8737],[0.4468,52.8762],[0.4515,52.882],[0.453,52.8844],[0.4553,52.8869],[0.4605,52.892],[0.462,52.8937],[0.467,52.9003],[0.472,52.9087],[0.4724,52.912],[0.4727,52.9132],[0.475,52.9166],[0.4758,52.9192],[0.4758,52.9212],[0.4766,52.9248],[0.4781,52.9275],[0.4794,52.9313],[0.4843,52.9372],[0.4853,52.9386],[0.4864,52.9418],[0.4882,52.9444],[0.4898,52.9475],[0.4955,52.9521],[0.501,52.955],[0.5058,52.9571],[0.5097,52.9589],[0.5126,52.9607],[0.5151,52.9621],[0.5147,52.9633],[0.5159,52.9649],[0.5198,52.9686],[0.5222,52.9697],[0.5253,52.9707],[0.5306,52.9729],[0.5342,52.9741],[0.5387,52.9748],[0.5429,52.9753],[0.5501,52.9757],[0.5595,52.9761],[0.57,52.9755],[0.5689,52.9747],[0.5702,52.9738],[0.5692,52.9723],[0.5694,52.9711],[0.5666,52.9712],[0.5669,52.9705],[0.566,52.9696],[0.5667,52.969],[0.5714,52.9686],[0.5707,52.9694],[0.5737,52.9693],[0.5768,52.97],[0.5776,52.9706],[0.5816,52.9707],[0.582,52.9716],[0.5832,52.9717],[0.586,52.9731],[0.5861,52.9718],[0.5873,52.9709],[0.5896,52.9706],[0.5927,52.9709],[0.5926,52.9715],[0.5905,52.9718],[0.5911,52.9728],[0.5894,52.9736],[0.586,52.9746],[0.5857,52.9755],[0.5897,52.9767],[0.5999,52.9749],[0.6035,52.9743],[0.6099,52.9737],[0.6157,52.9733],[0.6166,52.9724],[0.6191,52.9713],[0.6202,52.9723],[0.6222,52.9735],[0.6313,52.9741],[0.6353,52.9747],[0.6374,52.9749],[0.6454,52.9759],[0.6503,52.9768],[0.6546,52.9768],[0.6573,52.977],[0.6613,52.9781],[0.6654,52.9783],[0.6674,52.9777],[0.6708,52.9775],[0.6726,52.9769],[0.6743,52.9757],[0.6751,52.9737],[0.6744,52.973],[0.6727,52.9727],[0.6698,52.9703],[0.668,52.9699],[0.6649,52.9708],[0.6597,52.9713],[0.6591,52.972],[0.6574,52.971],[0.6542,52.9705],[0.6505,52.9705],[0.6479,52.9696],[0.6462,52.9696],[0.6469,52.9685],[0.6455,52.9679],[0.6421,52.9674],[0.6395,52.9676],[0.6402,52.9665],[0.6418,52.9664],[0.6444,52.9675],[0.6451,52.9672],[0.6488,52.9693],[0.6494,52.9686],[0.6493,52.967],[0.6513,52.9675],[0.6533,52.9669],[0.655,52.9672],[0.6562,52.9666],[0.6592,52.9671],[0.66,52.9668],[0.6622,52.9678],[0.663,52.967],[0.6657,52.9675],[0.6691,52.9673],[0.6716,52.9697],[0.6743,52.9687],[0.6769,52.9688],[0.6778,52.9675],[0.68,52.9678],[0.681,52.9685],[0.6823,52.9684],[0.6834,52.9699],[0.6853,52.9697],[0.6874,52.9708],[0.6887,52.9703],[0.6847,52.9682],[0.6848,52.9674],[0.6889,52.9702],[0.6888,52.9712],[0.6873,52.9711],[0.6859,52.9702],[0.6848,52.9707],[0.683,52.9705],[0.6809,52.9694],[0.6794,52.9704],[0.6776,52.9709],[0.6755,52.9704],[0.6752,52.9714],[0.6761,52.9717],[0.6799,52.971],[0.6808,52.9715],[0.6845,52.9722],[0.686,52.9731],[0.6873,52.9734],[0.6884,52.9742],[0.6897,52.9744],[0.6909,52.9764],[0.693,52.9776],[0.6962,52.9782],[0.6976,52.9778],[0.7011,52.9774],[0.7034,52.9764],[0.7041,52.9749],[0.7023,52.9733],[0.7064,52.9729],[0.7085,52.9729],[0.7094,52.9737],[0.7114,52.974],[0.7124,52.9733],[0.7155,52.9723],[0.7164,52.9717],[0.7185,52.9724],[0.7188,52.9737],[0.7213,52.9747],[0.7236,52.9744],[0.7251,52.9737],[0.7277,52.9735],[0.7322,52.9737],[0.7343,52.9749],[0.7362,52.9753],[0.7404,52.9751],[0.7404,52.9744],[0.7427,52.9748],[0.7491,52.9738],[0.7519,52.973],[0.7523,52.9722],[0.7512,52.971],[0.7481,52.9706],[0.7469,52.9686],[0.7475,52.968],[0.7465,52.9664],[0.7439,52.9654],[0.7411,52.9654],[0.7373,52.9665],[0.7369,52.9674],[0.7389,52.9683],[0.7447,52.9691],[0.743,52.9695],[0.7421,52.9689],[0.7358,52.9681],[0.7355,52.97],[0.7347,52.971],[0.7318,52.9725],[0.7349,52.9691],[0.735,52.9672],[0.731,52.9646],[0.7301,52.9637],[0.7293,52.9616],[0.7315,52.9607],[0.7321,52.9617],[0.7321,52.9627],[0.733,52.9633],[0.7349,52.963],[0.7368,52.9641],[0.7405,52.9647],[0.742,52.9643],[0.745,52.965],[0.7467,52.9649],[0.7503,52.9684],[0.7538,52.9696],[0.7579,52.9693],[0.7599,52.972],[0.7554,52.9704],[0.7544,52.9706],[0.7553,52.9727],[0.754,52.9754],[0.7505,52.9766],[0.7516,52.9771],[0.7574,52.9782],[0.7722,52.9788],[0.7742,52.9786],[0.7757,52.9781],[0.7805,52.9768],[0.7842,52.976],[0.79,52.9754],[0.7954,52.9753],[0.7981,52.9748],[0.7988,52.974],[0.8009,52.9738],[0.8025,52.9729],[0.8043,52.9741],[0.8062,52.9741],[0.8108,52.9732],[0.811,52.9719],[0.8121,52.9709],[0.8124,52.9735],[0.8148,52.974],[0.8174,52.9755],[0.82,52.9761],[0.8184,52.9769],[0.8148,52.9765],[0.8136,52.9761],[0.813,52.9745],[0.8106,52.9749],[0.8108,52.9761],[0.8127,52.9765],[0.8166,52.977],[0.8264,52.9779],[0.8308,52.9781],[0.8358,52.9782],[0.8413,52.9773],[0.8442,52.9772],[0.8462,52.9765],[0.8452,52.9757],[0.8434,52.9767],[0.8417,52.9757],[0.8443,52.9743],[0.8468,52.9738],[0.8522,52.9731],[0.8505,52.9723],[0.8504,52.9701],[0.8504,52.9586],[0.851,52.9577],[0.8531,52.9572],[0.8566,52.957],[0.8612,52.9571],[0.8647,52.9569],[0.8661,52.9573],[0.8695,52.957],[0.8703,52.9579],[0.872,52.9585],[0.8748,52.9585],[0.876,52.959],[0.8759,52.9599],[0.8777,52.9597],[0.8788,52.9598],[0.8794,52.959],[0.8832,52.9589],[0.8853,52.9596],[0.8862,52.9588],[0.8871,52.9589],[0.8889,52.9604],[0.8902,52.9607],[0.8916,52.9616],[0.8935,52.9608],[0.8955,52.9609],[0.897,52.9595],[0.898,52.9597],[0.8982,52.9607],[0.8998,52.9608],[0.9044,52.9618],[0.9048,52.9622],[0.9082,52.9621],[0.9109,52.9633],[0.9135,52.9632],[0.9166,52.9624],[0.9155,52.9636],[0.916,52.9645],[0.9176,52.9653],[0.9197,52.9656],[0.9228,52.9646],[0.9258,52.9642],[0.9284,52.9632],[0.9295,52.9634],[0.9306,52.9629],[0.933,52.9633],[0.9334,52.9627],[0.9358,52.9628],[0.9371,52.9611],[0.9376,52.9628],[0.94,52.9632],[0.9409,52.9629],[0.9452,52.9636],[0.9454,52.9621],[0.9461,52.9607],[0.9457,52.9591],[0.9466,52.9588],[0.9495,52.9587],[0.9529,52.9595],[0.9551,52.9595],[0.9589,52.9604],[0.9596,52.9592],[0.9605,52.9588],[0.9603,52.9577],[0.9641,52.9602],[0.9657,52.9603],[0.9664,52.9618],[0.9676,52.9621],[0.9693,52.9637],[0.9733,52.9635],[0.9746,52.9631],[0.978,52.9634],[0.9845,52.9636],[0.9841,52.9619],[0.983,52.9615],[0.9827,52.9604],[0.9837,52.9593],[0.9851,52.9591],[0.9859,52.9582],[0.9924,52.9575],[0.9959,52.9563],[0.9983,52.9561],[1.0001,52.9574],[1.0029,52.9579],[1.0036,52.9571],[1.0065,52.9559],[1.0081,52.9566],[1.0081,52.9582],[1.0101,52.9574],[1.0115,52.9575],[1.0133,52.9567],[1.0149,52.9555],[1.0176,52.9564],[1.0165,52.9598],[1.0164,52.9628],[1.0187,52.962],[1.0191,52.9631],[1.0186,52.9641],[1.0213,52.9648],[1.0237,52.9659],[1.0234,52.9644],[1.0266,52.9646],[1.0287,52.9651],[1.0282,52.9658],[1.0307,52.9659],[1.0346,52.9669],[1.0379,52.9671],[1.0371,52.9677],[1.0314,52.9692],[1.029,52.9686],[1.0249,52.9691],[1.023,52.9691],[1.0213,52.9699],[1.0192,52.9699],[1.0189,52.9704],[1.0146,52.9711],[1.0127,52.9709],[1.0112,52.9713],[1.01,52.9729],[1.0105,52.9738],[1.0051,52.9749],[1.0028,52.9737],[1.0003,52.9747],[1.0001,52.9759],[0.9957,52.9769],[0.9939,52.9762],[0.9899,52.9763],[0.9875,52.975],[0.9855,52.9733],[0.984,52.9737],[0.9879,52.9767],[0.9857,52.9767],[0.9838,52.9762],[0.9806,52.9745],[0.9781,52.9737],[0.9772,52.9739],[0.9764,52.9725],[0.9743,52.9722],[0.9708,52.974],[0.9689,52.9723],[0.9681,52.9728],[0.9728,52.9777],[0.9724,52.9784],[0.9705,52.9774],[0.9698,52.9776],[0.9683,52.9763],[0.9654,52.9761],[0.9604,52.9726],[0.9614,52.9742],[0.9637,52.9765],[0.9658,52.9776],[0.9687,52.9785],[0.9754,52.9797],[0.9783,52.98],[0.9879,52.9788],[0.9982,52.9769],[1.0249,52.9712],[1.0321,52.9695],[1.0369,52.9684],[1.0488,52.9657],[1.0565,52.9641],[1.0691,52.9618],[1.0751,52.9605],[1.0872,52.9582],[1.0921,52.957],[1.1008,52.9554],[1.1132,52.9532],[1.115,52.9528],[1.1192,52.9523],[1.1246,52.9512],[1.1354,52.9498],[1.1399,52.9493],[1.1505,52.9485],[1.172,52.9473],[1.1771,52.9468],[1.1859,52.9463],[1.1938,52.9464],[1.1967,52.9462],[1.2048,52.9461],[1.2143,52.9452],[1.2196,52.945],[1.2215,52.9445],[1.2298,52.9435],[1.23,52.9433],[1.2375,52.9427],[1.2419,52.9424],[1.245,52.9421],[1.2516,52.9417],[1.2529,52.9411],[1.2584,52.9402],[1.2606,52.94],[1.271,52.9383],[1.2748,52.9372],[1.2802,52.9362],[1.284,52.9354],[1.2935,52.9341],[1.3011,52.9328],[1.3016,52.9323],[1.3081,52.9304],[1.3121,52.9296],[1.3151,52.928],[1.3201,52.9265],[1.3229,52.9254],[1.3273,52.9243],[1.3312,52.923],[1.3376,52.9215],[1.3421,52.9203],[1.348,52.9176],[1.3521,52.9153],[1.3524,52.9148],[1.3554,52.913],[1.3612,52.9105],[1.3622,52.9096],[1.365,52.9085],[1.3691,52.9072],[1.3713,52.9067],[1.3742,52.9053],[1.3773,52.9041],[1.3857,52.9014],[1.3927,52.8986],[1.3981,52.8965],[1.406,52.894],[1.4136,52.8907],[1.4223,52.8863],[1.4255,52.8849],[1.4321,52.8817],[1.4354,52.8799],[1.4365,52.8795],[1.4409,52.8769],[1.4444,52.874],[1.45,52.8702],[1.4521,52.8691],[1.4572,52.866],[1.4616,52.8634],[1.4661,52.8605],[1.4736,52.8565],[1.4771,52.8548],[1.4798,52.8531],[1.4812,52.8526],[1.4854,52.8504],[1.4887,52.8489],[1.4932,52.8461],[1.5013,52.8426],[1.5042,52.8412],[1.514,52.8369],[1.5151,52.8365],[1.5195,52.8342],[1.5224,52.8329],[1.5256,52.8309],[1.5354,52.825],[1.5364,52.8247],[1.539,52.8228],[1.5396,52.8218],[1.544,52.8194],[1.5465,52.8186],[1.5532,52.8157],[1.564,52.8107],[1.5747,52.8052],[1.5788,52.8035],[1.5831,52.8022],[1.5865,52.8017],[1.5862,52.8],[1.5887,52.7983],[1.5907,52.7977],[1.5916,52.7964],[1.5942,52.7948],[1.596,52.7942],[1.5966,52.7934],[1.6,52.7915],[1.6018,52.7913],[1.6022,52.7902],[1.6128,52.7844],[1.6149,52.7837],[1.6187,52.7815],[1.6204,52.7801],[1.6256,52.7767],[1.6264,52.7764],[1.6326,52.7723],[1.6405,52.7678],[1.6452,52.7645],[1.6515,52.7605],[1.6579,52.7561],[1.6632,52.7516],[1.6676,52.7487],[1.6734,52.7435],[1.6766,52.7415],[1.6804,52.7385],[1.6828,52.736],[1.6884,52.7308],[1.6905,52.7295],[1.6945,52.7264],[1.6975,52.7235],[1.699,52.72],[1.7003,52.7177],[1.7009,52.7158],[1.7032,52.7112],[1.7043,52.7085],[1.7063,52.7023],[1.7083,52.6982],[1.711,52.6935],[1.7125,52.691],[1.7158,52.6865],[1.7167,52.685],[1.7202,52.6782],[1.7247,52.6715],[1.7271,52.6685],[1.7281,52.6669],[1.7288,52.6649],[1.7297,52.6617],[1.7307,52.6599],[1.7299,52.6589],[1.7319,52.6545],[1.7335,52.6522],[1.7369,52.6475],[1.7384,52.6437],[1.7403,52.6376],[1.7416,52.6346],[1.7452,52.6262],[1.7434,52.6217],[1.7423,52.6197],[1.7418,52.6157],[1.7409,52.6092],[1.7391,52.6031],[1.7389,52.6003],[1.7377,52.5924],[1.7375,52.5871],[1.7379,52.5843],[1.738,52.5824],[1.7393,52.5824],[1.7436,52.5806],[1.7447,52.5798],[1.7388,52.58],[1.7385,52.5768],[1.738,52.5751],[1.7395,52.5746],[1.7435,52.5742],[1.7389,52.5729],[1.7354,52.5729],[1.7337,52.5741],[1.7336,52.5757],[1.7326,52.5802],[1.7306,52.584],[1.7297,52.5866],[1.7292,52.5892],[1.7272,52.5916],[1.7266,52.5938],[1.7271,52.5953],[1.7272,52.5975],[1.7266,52.6012],[1.7256,52.6043],[1.7231,52.607],[1.721,52.6082],[1.72,52.6102],[1.7203,52.611],[1.7219,52.6113],[1.7232,52.6122],[1.7237,52.6143],[1.7219,52.6159],[1.7223,52.6197],[1.7258,52.6212],[1.7266,52.6227],[1.7267,52.624],[1.7263,52.6258],[1.7252,52.6273],[1.7215,52.6303],[1.7184,52.6313],[1.7168,52.6314],[1.7115,52.6312],[1.7067,52.6301],[1.7049,52.629],[1.7041,52.628],[1.7038,52.6268],[1.7028,52.626],[1.7009,52.6256],[1.6979,52.6254],[1.6964,52.6233],[1.6944,52.622],[1.6931,52.6215],[1.6883,52.6233],[1.6877,52.6246],[1.6888,52.6263],[1.6873,52.628],[1.6836,52.628],[1.6816,52.6283],[1.6791,52.6296],[1.673,52.6294],[1.6706,52.629],[1.6688,52.6293],[1.6677,52.6302],[1.6663,52.6304],[1.664,52.6303],[1.6574,52.6306],[1.6529,52.6321],[1.6503,52.6307],[1.649,52.6306],[1.6447,52.6306],[1.639,52.6304],[1.6369,52.6308],[1.6351,52.6317],[1.6338,52.6328],[1.6327,52.6328],[1.6301,52.6318],[1.6271,52.6314],[1.6251,52.6317],[1.6231,52.6333],[1.6202,52.6332],[1.6169,52.6324],[1.6163,52.6312],[1.6174,52.6296],[1.6163,52.6282],[1.6139,52.6276],[1.6118,52.6256],[1.6104,52.6248],[1.6067,52.6241],[1.6051,52.6242],[1.6015,52.6249],[1.5996,52.6255],[1.5988,52.6263],[1.5986,52.6279],[1.5978,52.6286],[1.5942,52.6288],[1.5932,52.6299],[1.5938,52.6312],[1.5934,52.6328],[1.5918,52.6344],[1.5929,52.6366],[1.5908,52.6382],[1.5884,52.6385],[1.5855,52.6369],[1.5824,52.6367],[1.5804,52.6369],[1.5772,52.6377],[1.5751,52.6395],[1.5741,52.6395],[1.5721,52.638],[1.5694,52.6376],[1.5681,52.6381],[1.5669,52.6394],[1.5665,52.6411],[1.5669,52.6432],[1.5675,52.6443],[1.5698,52.6461],[1.5703,52.6471],[1.5692,52.6487],[1.566,52.6495],[1.5609,52.6497],[1.5584,52.6505],[1.5576,52.6513],[1.5571,52.6531],[1.5576,52.655],[1.5598,52.6573],[1.5609,52.6595],[1.5613,52.6622],[1.5623,52.665],[1.5622,52.6668],[1.5608,52.6696],[1.5589,52.671],[1.5544,52.6728],[1.5531,52.6744],[1.5513,52.6786],[1.5505,52.6813],[1.5496,52.6821],[1.55,52.6871],[1.5496,52.6885],[1.5479,52.6904],[1.5453,52.6925],[1.5449,52.6937],[1.5452,52.6953],[1.5465,52.6966],[1.5494,52.6989],[1.5486,52.7003],[1.5452,52.702],[1.5448,52.7027],[1.5406,52.7051],[1.538,52.7075],[1.5369,52.7069],[1.5385,52.7063],[1.5399,52.705],[1.5394,52.7044],[1.5425,52.7036],[1.5445,52.7027],[1.5452,52.7018],[1.5488,52.6999],[1.5488,52.6986],[1.5462,52.6969],[1.5448,52.6955],[1.5446,52.6931],[1.5451,52.6922],[1.5473,52.6905],[1.5487,52.6891],[1.5494,52.6878],[1.5494,52.6844],[1.5489,52.6818],[1.5467,52.6804],[1.5455,52.68],[1.5433,52.6799],[1.5405,52.6811],[1.5385,52.6815],[1.5374,52.6831],[1.5357,52.6837],[1.5322,52.6832],[1.5307,52.682],[1.5298,52.6818],[1.5261,52.6825],[1.5245,52.6836],[1.5238,52.6852],[1.5229,52.6859],[1.5197,52.6869],[1.5155,52.6885],[1.5119,52.6902],[1.5103,52.6904],[1.5075,52.6901],[1.5059,52.6892],[1.5044,52.6892],[1.5023,52.6905],[1.5011,52.6904],[1.5,52.6897],[1.4996,52.6878],[1.4982,52.6872],[1.4959,52.6872],[1.4934,52.6876],[1.4898,52.6888],[1.4894,52.69],[1.49,52.6918],[1.4897,52.6931],[1.4883,52.6935],[1.4836,52.6936],[1.4815,52.6931],[1.4769,52.6899],[1.4751,52.6894],[1.4737,52.6895],[1.4724,52.6904],[1.4721,52.6912],[1.4724,52.6927],[1.4715,52.6938],[1.4693,52.694],[1.4678,52.6947],[1.4676,52.6953],[1.4688,52.697],[1.4689,52.6977],[1.4661,52.6989],[1.4642,52.7014],[1.4629,52.7041],[1.4611,52.706],[1.46,52.7056],[1.4567,52.703],[1.4555,52.7028],[1.4513,52.7033],[1.4459,52.7027],[1.4419,52.7018],[1.4407,52.7012],[1.4419,52.6961],[1.4418,52.6951],[1.439,52.694],[1.4383,52.6929],[1.4388,52.6921],[1.4382,52.6911],[1.4335,52.6897],[1.4314,52.6905],[1.4297,52.6916],[1.4265,52.6907],[1.4242,52.6907],[1.4215,52.692],[1.4187,52.6921],[1.4165,52.694],[1.4161,52.6935],[1.4183,52.6918],[1.4194,52.6914],[1.4216,52.6915],[1.4227,52.6907],[1.4259,52.6901],[1.4284,52.6911],[1.4299,52.6912],[1.4317,52.6898],[1.4343,52.6894],[1.4392,52.691],[1.4397,52.6915],[1.439,52.6929],[1.4398,52.6939],[1.4418,52.6944],[1.4427,52.6954],[1.4423,52.6985],[1.4414,52.7009],[1.4455,52.7022],[1.4502,52.7028],[1.4525,52.7028],[1.4558,52.7025],[1.4569,52.7027],[1.4608,52.7054],[1.4622,52.7044],[1.4629,52.7024],[1.465,52.6991],[1.4677,52.698],[1.4682,52.6972],[1.4672,52.6957],[1.4672,52.6946],[1.4684,52.6937],[1.4714,52.6933],[1.4719,52.6925],[1.4715,52.6911],[1.4718,52.6902],[1.4735,52.6892],[1.475,52.6889],[1.4772,52.6894],[1.4817,52.6926],[1.4837,52.6931],[1.4882,52.6931],[1.4894,52.6918],[1.4889,52.6892],[1.4894,52.6886],[1.4911,52.6878],[1.4951,52.6869],[1.4985,52.6868],[1.5001,52.6876],[1.5005,52.6895],[1.5013,52.6901],[1.5028,52.69],[1.5047,52.6887],[1.5062,52.6889],[1.5073,52.6895],[1.5098,52.6901],[1.5114,52.69],[1.513,52.6891],[1.519,52.6867],[1.5225,52.6857],[1.5233,52.6851],[1.5238,52.6837],[1.5247,52.6828],[1.5269,52.6818],[1.53,52.6815],[1.5313,52.6817],[1.5328,52.6829],[1.5354,52.6834],[1.5371,52.6827],[1.5378,52.6813],[1.5399,52.6809],[1.5429,52.6795],[1.5451,52.6795],[1.5478,52.6804],[1.5492,52.6812],[1.5501,52.68],[1.5523,52.6745],[1.5531,52.6732],[1.5558,52.6715],[1.5593,52.6703],[1.5604,52.6693],[1.5614,52.6675],[1.5618,52.6653],[1.5606,52.6622],[1.5602,52.6596],[1.559,52.6572],[1.5571,52.6552],[1.5565,52.654],[1.5568,52.6517],[1.5572,52.6509],[1.5591,52.6498],[1.5611,52.6494],[1.5674,52.6489],[1.5687,52.6485],[1.5696,52.647],[1.5666,52.644],[1.5662,52.643],[1.5659,52.6403],[1.5676,52.6378],[1.5692,52.6373],[1.5716,52.6373],[1.5738,52.639],[1.5748,52.6392],[1.5763,52.6378],[1.5775,52.6372],[1.5807,52.6366],[1.5838,52.6363],[1.586,52.6368],[1.5884,52.6381],[1.5895,52.6383],[1.5917,52.6373],[1.5922,52.6365],[1.5912,52.6346],[1.5916,52.6337],[1.5932,52.6324],[1.5934,52.6314],[1.5926,52.6295],[1.5935,52.6286],[1.5972,52.6284],[1.5982,52.6278],[1.5982,52.6266],[1.5999,52.625],[1.6047,52.6239],[1.6072,52.6239],[1.6112,52.6248],[1.6123,52.6255],[1.6138,52.6271],[1.6163,52.6278],[1.6177,52.6286],[1.6179,52.6294],[1.6167,52.6314],[1.6169,52.632],[1.6187,52.6326],[1.6219,52.6333],[1.6239,52.632],[1.6261,52.6313],[1.6287,52.6313],[1.6335,52.6325],[1.6349,52.6314],[1.6367,52.6305],[1.6401,52.6301],[1.6501,52.6304],[1.6525,52.6316],[1.6581,52.6302],[1.6645,52.63],[1.6671,52.6301],[1.6688,52.6289],[1.6708,52.6287],[1.6731,52.6291],[1.6784,52.6294],[1.6798,52.629],[1.6815,52.628],[1.6832,52.6277],[1.6859,52.6278],[1.6873,52.6275],[1.6882,52.6263],[1.6872,52.6243],[1.6883,52.6229],[1.6928,52.6212],[1.6948,52.6218],[1.6969,52.623],[1.6981,52.6249],[1.699,52.6253],[1.7026,52.6256],[1.7039,52.6263],[1.7048,52.628],[1.7075,52.6299],[1.7104,52.6307],[1.7168,52.631],[1.7184,52.6309],[1.7209,52.63],[1.7243,52.6274],[1.7255,52.6261],[1.726,52.6233],[1.7255,52.6217],[1.7248,52.6212],[1.7218,52.62],[1.7215,52.6157],[1.7234,52.6138],[1.7229,52.6123],[1.7211,52.6114],[1.719,52.6115],[1.7152,52.6131],[1.7147,52.6148],[1.716,52.6168],[1.7127,52.6184],[1.7088,52.6194],[1.7057,52.6195],[1.7049,52.619],[1.6995,52.6178],[1.6967,52.6177],[1.6949,52.618],[1.6929,52.6166],[1.6911,52.6145],[1.6891,52.613],[1.6877,52.6123],[1.6853,52.6106],[1.6831,52.6107],[1.6817,52.6083],[1.6783,52.6077],[1.6775,52.6073],[1.6757,52.6074],[1.6695,52.6069],[1.6636,52.6059],[1.659,52.6039],[1.6574,52.6018],[1.6549,52.6003],[1.6534,52.5987],[1.6527,52.5974],[1.6492,52.5952],[1.6477,52.5936],[1.6464,52.5912],[1.6462,52.5903],[1.6446,52.5884],[1.6425,52.5885],[1.6397,52.5881],[1.6385,52.5872],[1.6377,52.5857],[1.6378,52.5838],[1.6363,52.5819],[1.6333,52.5809],[1.631,52.5811],[1.6287,52.5807],[1.6271,52.5797],[1.6266,52.5787],[1.6264,52.5765],[1.6237,52.5747],[1.6202,52.5736],[1.6178,52.5737],[1.6144,52.575],[1.612,52.5753],[1.6096,52.5749],[1.6072,52.5742],[1.6069,52.572],[1.6084,52.57],[1.6081,52.5694],[1.6063,52.5686],[1.6035,52.5683],[1.6012,52.5674],[1.5969,52.5644],[1.5952,52.5622],[1.595,52.5607],[1.5943,52.5597],[1.5928,52.5587],[1.5909,52.558],[1.589,52.5579],[1.5859,52.5583],[1.5841,52.5583],[1.5804,52.5569],[1.5785,52.5568],[1.5753,52.5583],[1.5713,52.5592],[1.5686,52.5593],[1.5662,52.559],[1.5625,52.5576],[1.5601,52.5576],[1.5573,52.5592],[1.5548,52.5598],[1.5531,52.5595],[1.5487,52.5572],[1.5467,52.5563],[1.5437,52.5555],[1.541,52.5557],[1.5397,52.5565],[1.5393,52.5587],[1.5384,52.5606],[1.537,52.5619],[1.5357,52.5624],[1.5338,52.5625],[1.5323,52.562],[1.5301,52.5597],[1.5289,52.5595],[1.5261,52.5602],[1.523,52.5621],[1.5219,52.5631],[1.5214,52.5648],[1.5224,52.5661],[1.524,52.5672],[1.5247,52.5683],[1.5243,52.5711],[1.523,52.5729],[1.5192,52.5754],[1.516,52.5765],[1.5135,52.5762],[1.5096,52.5739],[1.5073,52.573],[1.5001,52.5711],[1.498,52.5712],[1.4965,52.572],[1.493,52.5753],[1.4923,52.5777],[1.4913,52.5791],[1.4888,52.5803],[1.4878,52.5816],[1.4883,52.5829],[1.4883,52.5847],[1.4864,52.5867],[1.4844,52.5877],[1.481,52.5875],[1.4764,52.5864],[1.4722,52.5865],[1.469,52.587],[1.4673,52.5882],[1.4672,52.5904],[1.4663,52.5916],[1.4624,52.5942],[1.4613,52.5945],[1.4575,52.5939],[1.4549,52.5943],[1.4539,52.595],[1.4535,52.5968],[1.4546,52.5988],[1.4548,52.5999],[1.4536,52.6014],[1.4507,52.6026],[1.4474,52.6032],[1.4434,52.6049],[1.442,52.6061],[1.4391,52.6092],[1.4378,52.6102],[1.4345,52.6117],[1.4335,52.6126],[1.435,52.6145],[1.4367,52.6158],[1.4377,52.6178],[1.4367,52.619],[1.4347,52.62],[1.4332,52.6202],[1.4306,52.6186],[1.4282,52.6186],[1.4245,52.6215],[1.4209,52.6224],[1.4181,52.6211],[1.4146,52.6214],[1.41,52.6196],[1.4079,52.6179],[1.4074,52.6168],[1.4075,52.6144],[1.4059,52.6138],[1.4044,52.6146],[1.4026,52.6145],[1.4007,52.6132],[1.4,52.6119],[1.3999,52.6099],[1.3994,52.6089],[1.3979,52.6079],[1.3935,52.6061],[1.3919,52.6049],[1.3902,52.6045],[1.385,52.6049],[1.3818,52.606],[1.3812,52.6068],[1.3811,52.6085],[1.3804,52.6096],[1.3785,52.6117],[1.3772,52.6144],[1.377,52.6155],[1.377,52.6195],[1.3759,52.6211],[1.3734,52.6214],[1.3701,52.6238],[1.3684,52.6243],[1.3658,52.6245],[1.3636,52.6242],[1.3588,52.6229],[</v>
      </c>
      <c r="B68" s="67" t="str">
        <f ca="1">OFFSET(Polygon!B$1,MATCH($D68,Polygon!$C:$C,0)-1,0)</f>
        <v>E10000020</v>
      </c>
      <c r="C68" t="s">
        <v>149</v>
      </c>
      <c r="D68" t="s">
        <v>179</v>
      </c>
      <c r="E68" s="27">
        <v>903680</v>
      </c>
      <c r="F68" s="23">
        <v>0</v>
      </c>
      <c r="G68" s="23">
        <v>0</v>
      </c>
      <c r="H68" s="23">
        <v>0</v>
      </c>
      <c r="I68" s="23">
        <v>0</v>
      </c>
      <c r="J68" s="23">
        <v>0</v>
      </c>
      <c r="K68" s="23">
        <v>0</v>
      </c>
      <c r="L68" s="23">
        <v>1</v>
      </c>
      <c r="M68" s="23">
        <v>2</v>
      </c>
      <c r="N68" s="23">
        <v>3</v>
      </c>
      <c r="O68" s="23">
        <v>4</v>
      </c>
      <c r="P68" s="23">
        <v>11</v>
      </c>
      <c r="Q68" s="23">
        <v>17</v>
      </c>
      <c r="R68" s="23">
        <v>24</v>
      </c>
      <c r="S68" s="23">
        <v>34</v>
      </c>
      <c r="T68" s="23">
        <v>35</v>
      </c>
      <c r="U68" s="23">
        <v>42</v>
      </c>
      <c r="V68" s="23">
        <v>45</v>
      </c>
      <c r="W68" s="23">
        <v>51</v>
      </c>
      <c r="X68" s="23">
        <v>70</v>
      </c>
      <c r="Y68" s="23">
        <v>90</v>
      </c>
      <c r="Z68" s="23">
        <v>107</v>
      </c>
      <c r="AA68" s="23">
        <v>133</v>
      </c>
      <c r="AB68" s="23">
        <v>148</v>
      </c>
      <c r="AC68" s="23">
        <v>180</v>
      </c>
      <c r="AD68" s="23">
        <v>207</v>
      </c>
      <c r="AE68" s="23">
        <v>225</v>
      </c>
      <c r="AF68" s="23">
        <v>254</v>
      </c>
      <c r="AG68" s="23">
        <v>279</v>
      </c>
      <c r="AH68" s="23">
        <v>301</v>
      </c>
      <c r="AI68" s="23">
        <v>341</v>
      </c>
      <c r="AJ68" s="23">
        <v>386</v>
      </c>
      <c r="AK68" s="23">
        <v>438</v>
      </c>
      <c r="AL68" s="23">
        <v>486</v>
      </c>
      <c r="AM68" s="23">
        <v>539</v>
      </c>
      <c r="AN68" s="23">
        <v>595</v>
      </c>
      <c r="AO68" s="23">
        <v>647</v>
      </c>
      <c r="AP68" s="23">
        <v>699</v>
      </c>
      <c r="AQ68" s="23">
        <v>754</v>
      </c>
      <c r="AR68" s="23">
        <v>786</v>
      </c>
      <c r="AS68" s="23">
        <v>842</v>
      </c>
      <c r="AT68" s="23">
        <v>932</v>
      </c>
      <c r="AU68" s="23">
        <v>977</v>
      </c>
      <c r="AV68" s="23">
        <v>997</v>
      </c>
      <c r="AW68" s="23">
        <v>1053</v>
      </c>
      <c r="AX68" s="23">
        <v>1118</v>
      </c>
      <c r="AY68" s="23">
        <v>1169</v>
      </c>
      <c r="AZ68" s="23">
        <v>1208</v>
      </c>
      <c r="BA68" s="23">
        <v>1268</v>
      </c>
      <c r="BB68" s="23">
        <v>1315</v>
      </c>
      <c r="BC68" s="23">
        <v>1355</v>
      </c>
      <c r="BD68" s="23">
        <v>1386</v>
      </c>
      <c r="BE68" s="23">
        <v>1427</v>
      </c>
      <c r="BF68" s="23">
        <v>1481</v>
      </c>
      <c r="BG68" s="23">
        <v>1524</v>
      </c>
      <c r="BH68" s="23">
        <v>1607</v>
      </c>
      <c r="BI68" s="23">
        <v>1626</v>
      </c>
      <c r="BJ68" s="23">
        <v>1662</v>
      </c>
      <c r="BK68" s="23">
        <v>1697</v>
      </c>
      <c r="BL68" s="23">
        <v>1733</v>
      </c>
      <c r="BM68" s="23">
        <v>1789</v>
      </c>
      <c r="BN68" s="23">
        <v>1835</v>
      </c>
      <c r="BO68" s="23">
        <v>1864</v>
      </c>
      <c r="BP68" s="23">
        <v>1898</v>
      </c>
      <c r="BQ68" s="23">
        <v>1913</v>
      </c>
      <c r="BR68" s="23">
        <v>1928</v>
      </c>
      <c r="BS68" s="23">
        <v>1930</v>
      </c>
      <c r="BT68" s="23">
        <v>1944</v>
      </c>
      <c r="BU68" s="23">
        <v>1983</v>
      </c>
      <c r="BV68" s="23">
        <v>2002</v>
      </c>
      <c r="BW68" s="23">
        <v>2008</v>
      </c>
      <c r="BX68" s="23">
        <v>2030</v>
      </c>
      <c r="BY68" s="23">
        <v>2040</v>
      </c>
      <c r="BZ68" s="23">
        <v>2054</v>
      </c>
      <c r="CA68" s="23">
        <v>2068</v>
      </c>
      <c r="CB68" s="23">
        <v>2100</v>
      </c>
      <c r="CC68" s="23">
        <v>2115</v>
      </c>
      <c r="CD68" s="23">
        <v>2123</v>
      </c>
      <c r="CE68" s="23">
        <v>2124</v>
      </c>
      <c r="CF68" s="23">
        <v>2128</v>
      </c>
      <c r="CG68" s="23">
        <v>2135</v>
      </c>
      <c r="CH68" s="23">
        <v>2148</v>
      </c>
      <c r="CI68" s="23">
        <v>2157</v>
      </c>
      <c r="CJ68" s="23">
        <v>2161</v>
      </c>
      <c r="CK68" s="23">
        <v>2168</v>
      </c>
      <c r="CL68" s="23">
        <v>2171</v>
      </c>
      <c r="CM68" s="23">
        <v>2173</v>
      </c>
      <c r="CN68" s="23">
        <v>2181</v>
      </c>
      <c r="CO68" s="23">
        <v>2187</v>
      </c>
      <c r="CP68" s="23">
        <v>2203</v>
      </c>
      <c r="CQ68" s="23">
        <v>2205</v>
      </c>
      <c r="CR68" s="23">
        <v>2210</v>
      </c>
      <c r="CS68" s="23">
        <v>2210</v>
      </c>
      <c r="CT68" s="23">
        <v>2212</v>
      </c>
      <c r="CU68" s="23">
        <v>2214</v>
      </c>
      <c r="CV68" s="23">
        <v>2217</v>
      </c>
      <c r="CW68" s="23">
        <v>2222</v>
      </c>
      <c r="CX68" s="23">
        <v>2227</v>
      </c>
      <c r="CY68" s="23">
        <v>2230</v>
      </c>
      <c r="CZ68" s="23">
        <v>2230</v>
      </c>
      <c r="DA68" s="23">
        <v>2230</v>
      </c>
      <c r="DB68" s="23">
        <v>2230</v>
      </c>
      <c r="DC68" s="23">
        <v>2230</v>
      </c>
      <c r="DD68" s="23">
        <v>2240</v>
      </c>
      <c r="DE68" s="23">
        <v>2240</v>
      </c>
      <c r="DF68" s="23">
        <v>2241</v>
      </c>
      <c r="DG68" s="23">
        <v>2242</v>
      </c>
      <c r="DJ68" s="181">
        <f t="shared" ca="1" si="22"/>
        <v>1</v>
      </c>
      <c r="DK68" s="25">
        <f t="shared" ca="1" si="23"/>
        <v>4.4622936189201248E-4</v>
      </c>
      <c r="DL68" s="325">
        <f t="shared" ca="1" si="28"/>
        <v>0.1106586402266289</v>
      </c>
      <c r="DM68" s="329">
        <f t="shared" ca="1" si="24"/>
        <v>12</v>
      </c>
      <c r="DN68" s="25">
        <f t="shared" ca="1" si="25"/>
        <v>5.3811659192825115E-3</v>
      </c>
      <c r="DO68" s="325">
        <f t="shared" ca="1" si="29"/>
        <v>1.3279036827195467</v>
      </c>
      <c r="DP68" s="332">
        <f t="shared" ca="1" si="26"/>
        <v>248.09667138810198</v>
      </c>
      <c r="DR68">
        <f t="shared" si="20"/>
        <v>2242</v>
      </c>
      <c r="DS68" s="419">
        <f t="shared" si="21"/>
        <v>248.1</v>
      </c>
      <c r="DT68" s="131">
        <f t="shared" ca="1" si="30"/>
        <v>0</v>
      </c>
      <c r="DV68" s="164" t="s">
        <v>60</v>
      </c>
      <c r="DW68" s="4">
        <v>1220</v>
      </c>
      <c r="DX68" s="4">
        <v>374.3</v>
      </c>
      <c r="DY68" s="67">
        <f t="shared" si="27"/>
        <v>23</v>
      </c>
      <c r="EA68">
        <f>SUMIF('L4-LTLA'!$D:$D,$D68,'L4-LTLA'!$G:$G)</f>
        <v>903680</v>
      </c>
      <c r="EB68" s="27">
        <v>903680</v>
      </c>
      <c r="EC68" s="4">
        <f t="shared" si="31"/>
        <v>0</v>
      </c>
    </row>
    <row r="69" spans="1:133" x14ac:dyDescent="0.25">
      <c r="A69" s="67" t="str">
        <f ca="1">OFFSET(Polygon!A$1,MATCH($D69,Polygon!$C:$C,0)-1,0)</f>
        <v>{"type":"MultiPolygon","coordinates":[[[[1.7404,52.5321],[1.7411,52.5305],[1.7465,52.5207],[1.7483,52.5173],[1.7507,52.5112],[1.7506,52.5105],[1.7515,52.508],[1.7539,52.5033],[1.7577,52.4967],[1.7595,52.4927],[1.7612,52.4874],[1.7618,52.4843],[1.7631,52.4811],[1.7621,52.4802],[1.7611,52.476],[1.7599,52.4743],[1.7581,52.4725],[1.7566,52.4719],[1.7564,52.4731],[1.7584,52.4743],[1.7596,52.4745],[1.7604,52.4763],[1.7576,52.4769],[1.7557,52.4757],[1.7544,52.4741],[1.7549,52.4734],[1.751,52.4736],[1.7506,52.473],[1.7452,52.4732],[1.7429,52.4732],[1.7306,52.4753],[1.7271,52.4763],[1.7252,52.4773],[1.7219,52.4777],[1.7168,52.4755],[1.7152,52.4746],[1.7145,52.4749],[1.7118,52.475],[1.7109,52.4735],[1.7127,52.4737],[1.7136,52.4732],[1.7168,52.4729],[1.7168,52.4737],[1.7212,52.4755],[1.7213,52.4766],[1.7232,52.4769],[1.7256,52.4756],[1.7258,52.4747],[1.7281,52.4749],[1.73,52.474],[1.7314,52.4742],[1.7375,52.4732],[1.74,52.4723],[1.7424,52.4721],[1.7449,52.4726],[1.7505,52.4726],[1.7508,52.4711],[1.749,52.4694],[1.7474,52.4675],[1.7436,52.4621],[1.7418,52.4589],[1.7398,52.4561],[1.7379,52.4539],[1.7357,52.4506],[1.7342,52.4473],[1.7328,52.4428],[1.7306,52.4367],[1.7296,52.4326],[1.7291,52.428],[1.7289,52.4242],[1.7293,52.4209],[1.7314,52.4181],[1.7314,52.4163],[1.7322,52.4141],[1.7322,52.4128],[1.7306,52.4061],[1.7295,52.4027],[1.7278,52.3986],[1.7248,52.3932],[1.7196,52.3867],[1.7185,52.3849],[1.7135,52.3791],[1.7117,52.3766],[1.709,52.3723],[1.7071,52.3699],[1.7047,52.366],[1.7034,52.3649],[1.701,52.3621],[1.7,52.3599],[1.6981,52.3571],[1.6934,52.3513],[1.692,52.3491],[1.6906,52.346],[1.688,52.3386],[1.687,52.3345],[1.6855,52.331],[1.6819,52.3248],[1.6796,52.3216],[1.6775,52.318],[1.6753,52.3134],[1.6733,52.3145],[1.6687,52.3163],[1.6663,52.3178],[1.6603,52.3222],[1.6592,52.3242],[1.6576,52.3249],[1.6562,52.3245],[1.6531,52.3247],[1.6501,52.3255],[1.6458,52.3287],[1.6441,52.3293],[1.6406,52.3297],[1.639,52.3304],[1.6378,52.3316],[1.6371,52.3317],[1.6361,52.3315],[1.6343,52.3325],[1.6333,52.3313],[1.6312,52.3319],[1.6294,52.3308],[1.6261,52.3302],[1.624,52.3302],[1.6211,52.3292],[1.6197,52.3294],[1.6164,52.3279],[1.6123,52.3268],[1.6131,52.3244],[1.6116,52.3221],[1.6101,52.3206],[1.6093,52.3215],[1.6065,52.3256],[1.606,52.3269],[1.6062,52.3282],[1.6046,52.3291],[1.6015,52.3299],[1.5991,52.3294],[1.5969,52.3279],[1.5962,52.3269],[1.5974,52.3235],[1.5954,52.3233],[1.5936,52.322],[1.5922,52.3225],[1.5909,52.3213],[1.5892,52.3211],[1.5882,52.3202],[1.5863,52.3198],[1.5874,52.319],[1.5892,52.3209],[1.5911,52.3211],[1.5918,52.3218],[1.5939,52.3218],[1.5957,52.323],[1.5975,52.3234],[1.5984,52.3226],[1.6009,52.3217],[1.6029,52.319],[1.6053,52.3175],[1.6063,52.3161],[1.6076,52.3156],[1.6087,52.3161],[1.6132,52.3164],[1.6161,52.3164],[1.6173,52.3168],[1.6191,52.3181],[1.6198,52.3193],[1.6229,52.3205],[1.6287,52.3221],[1.6287,52.3229],[1.6296,52.3237],[1.6314,52.3244],[1.6313,52.3251],[1.6299,52.3257],[1.6301,52.3264],[1.6337,52.3286],[1.6349,52.3277],[1.6368,52.3274],[1.6379,52.3283],[1.6378,52.3293],[1.6386,52.33],[1.6414,52.329],[1.6444,52.3286],[1.6457,52.3281],[1.6496,52.3248],[1.6538,52.3241],[1.658,52.3239],[1.6589,52.3233],[1.6594,52.3221],[1.6664,52.3166],[1.6668,52.3158],[1.6686,52.3151],[1.6703,52.3151],[1.6729,52.3139],[1.6672,52.3116],[1.6607,52.3078],[1.655,52.3038],[1.6518,52.3012],[1.6484,52.2982],[1.6439,52.2935],[1.642,52.2913],[1.6373,52.2846],[1.6341,52.2786],[1.6329,52.276],[1.6315,52.2722],[1.6304,52.2684],[1.6297,52.2627],[1.6296,52.2577],[1.6297,52.2511],[1.6291,52.2441],[1.6287,52.2415],[1.6282,52.2372],[1.6265,52.2304],[1.6256,52.2262],[1.6253,52.2254],[1.6245,52.2208],[1.6238,52.215],[1.6237,52.21],[1.6234,52.2088],[1.6227,52.1991],[1.6225,52.1929],[1.6228,52.1894],[1.6224,52.1867],[1.6207,52.1834],[1.62,52.1826],[1.6175,52.1792],[1.6145,52.1755],[1.6117,52.1718],[1.6082,52.1649],[1.6051,52.1584],[1.6029,52.1519],[1.6025,52.151],[1.6014,52.147],[1.601,52.1462],[1.5972,52.1347],[1.5964,52.1338],[1.5947,52.1289],[1.5898,52.1158],[1.5885,52.1117],[1.5874,52.1063],[1.5866,52.1008],[1.5845,52.0951],[1.5834,52.0914],[1.5827,52.0898],[1.58,52.0864],[1.5771,52.0844],[1.5752,52.0835],[1.5685,52.0808],[1.5611,52.0784],[1.5542,52.0767],[1.542,52.0733],[1.5303,52.0699],[1.5243,52.0679],[1.511,52.064],[1.5042,52.0619],[1.4956,52.0595],[1.492,52.0584],[1.4855,52.0559],[1.4785,52.053],[1.476,52.0518],[1.4713,52.0491],[1.469,52.0473],[1.468,52.0459],[1.465,52.0427],[1.4641,52.0411],[1.463,52.0405],[1.4621,52.041],[1.4646,52.0442],[1.4656,52.0459],[1.4671,52.0478],[1.4696,52.0496],[1.4728,52.0512],[1.4756,52.0523],[1.4799,52.0543],[1.4834,52.0568],[1.488,52.0593],[1.4921,52.061],[1.4996,52.0631],[1.5035,52.0637],[1.5064,52.0648],[1.51,52.0655],[1.5129,52.0663],[1.5147,52.0664],[1.5184,52.0674],[1.5199,52.0683],[1.5253,52.0707],[1.532,52.0731],[1.5375,52.0748],[1.5394,52.076],[1.5413,52.0779],[1.5424,52.0786],[1.5483,52.0805],[1.5501,52.0812],[1.5556,52.0839],[1.5567,52.0846],[1.5596,52.0855],[1.562,52.0856],[1.5645,52.0872],[1.564,52.0876],[1.5618,52.0861],[1.5586,52.0859],[1.5554,52.0846],[1.554,52.0838],[1.547,52.0807],[1.5425,52.0793],[1.5417,52.0802],[1.5416,52.0828],[1.5408,52.0853],[1.5396,52.0871],[1.5395,52.088],[1.541,52.0897],[1.5425,52.09],[1.5437,52.0896],[1.5486,52.0891],[1.5514,52.0892],[1.5541,52.0896],[1.5569,52.0908],[1.5611,52.094],[1.5653,52.0965],[1.5673,52.0975],[1.5682,52.0989],[1.5699,52.1004],[1.5708,52.1024],[1.5707,52.1034],[1.5694,52.1058],[1.5684,52.108],[1.5685,52.1093],[1.57,52.1111],[1.5711,52.1117],[1.5753,52.1124],[1.578,52.1136],[1.5807,52.1158],[1.5815,52.1157],[1.5834,52.1177],[1.5867,52.1197],[1.5881,52.1222],[1.5888,52.1246],[1.5889,52.1259],[1.5898,52.1273],[1.5933,52.1299],[1.5944,52.1328],[1.5949,52.1358],[1.5959,52.1375],[1.5981,52.1396],[1.5985,52.142],[1.5974,52.1439],[1.5927,52.145],[1.5874,52.1429],[1.5835,52.1422],[1.5812,52.1423],[1.577,52.1435],[1.5733,52.1454],[1.5712,52.1479],[1.5717,52.1487],[1.5776,52.1505],[1.579,52.1513],[1.5802,52.1529],[1.5799,52.1548],[1.5761,52.1579],[1.5716,52.1598],[1.5682,52.1599],[1.5668,52.1604],[1.5649,52.16],[1.563,52.1603],[1.562,52.1598],[1.5589,52.159],[1.5555,52.1587],[1.5535,52.1609],[1.5539,52.1613],[1.5569,52.1615],[1.5574,52.1625],[1.5559,52.1642],[1.5539,52.1656],[1.5528,52.1652],[1.5501,52.1649],[1.5416,52.1649],[1.5372,52.1653],[1.5355,52.1651],[1.5343,52.1642],[1.5324,52.1634],[1.5295,52.1627],[1.5278,52.1612],[1.5255,52.1612],[1.5239,52.1609],[1.5191,52.1586],[1.5185,52.1574],[1.5159,52.1581],[1.516,52.1573],[1.513,52.1564],[1.5127,52.1554],[1.5112,52.1551],[1.5105,52.156],[1.5118,52.1568],[1.5131,52.1585],[1.5101,52.1598],[1.51,52.161],[1.5087,52.162],[1.5092,52.164],[1.5063,52.1645],[1.5029,52.1638],[1.5018,52.1651],[1.4993,52.1645],[1.4992,52.1628],[1.5024,52.1622],[1.5001,52.1607],[1.5002,52.16],[1.5024,52.16],[1.5042,52.159],[1.5047,52.1576],[1.5038,52.1571],[1.5045,52.156],[1.5055,52.1555],[1.505,52.1541],[1.5063,52.1532],[1.5094,52.1519],[1.5102,52.1512],[1.5141,52.1505],[1.5181,52.1501],[1.5216,52.1507],[1.5238,52.1516],[1.5247,52.1539],[1.5239,52.1545],[1.5241,52.1563],[1.5249,52.1571],[1.5275,52.1568],[1.5291,52.157],[1.53,52.1565],[1.5327,52.1566],[1.5341,52.1574],[1.5372,52.1563],[1.5383,52.1565],[1.5399,52.1574],[1.5401,52.1561],[1.5419,52.1558],[1.5438,52.1549],[1.5428,52.1536],[1.545,52.1527],[1.5492,52.1521],[1.552,52.1505],[1.5532,52.1502],[1.5544,52.1506],[1.5548,52.1527],[1.5563,52.1535],[1.5579,52.1535],[1.5576,52.1521],[1.5594,52.152],[1.5602,52.1527],[1.5617,52.1529],[1.5617,52.1537],[1.5632,52.155],[1.5681,52.156],[1.5686,52.1555],[1.5715,52.1545],[1.5725,52.1536],[1.5728,52.1526],[1.5698,52.1514],[1.5687,52.1503],[1.5682,52.1486],[1.5688,52.1474],[1.5712,52.1442],[1.5748,52.1423],[1.5806,52.1407],[1.5838,52.1402],[1.587,52.1405],[1.5917,52.1418],[1.5947,52.1421],[1.5953,52.1411],[1.5908,52.1379],[1.5898,52.1365],[1.5891,52.1335],[1.5893,52.132],[1.5883,52.1297],[1.585,52.1267],[1.5839,52.1245],[1.5839,52.1225],[1.5809,52.119],[1.5781,52.117],[1.5752,52.1153],[1.5688,52.1133],[1.5667,52.1124],[1.5659,52.1109],[1.5651,52.1079],[1.5653,52.1066],[1.5668,52.1034],[1.5668,52.1019],[1.5656,52.1003],[1.5644,52.0994],[1.5611,52.0978],[1.5581,52.0961],[1.5561,52.0946],[1.5547,52.0934],[1.5524,52.092],[1.5493,52.0915],[1.5439,52.0921],[1.5422,52.092],[1.5374,52.0903],[1.5359,52.0879],[1.5361,52.0863],[1.538,52.0819],[1.5379,52.0811],[1.5364,52.0806],[1.5318,52.0809],[1.527,52.0818],[1.5249,52.0818],[1.5234,52.0812],[1.5214,52.0797],[1.5172,52.0743],[1.5151,52.0727],[1.5144,52.0718],[1.5108,52.0696],[1.5087,52.0697],[1.5059,52.0709],[1.5034,52.0711],[1.502,52.0717],[1.4987,52.072],[1.4965,52.072],[1.4936,52.0722],[1.492,52.0726],[1.4906,52.0734],[1.4902,52.0748],[1.4912,52.0787],[1.4913,52.0806],[1.4925,52.0815],[1.496,52.0832],[1.497,52.0839],[1.4982,52.0856],[1.4982,52.0913],[1.4971,52.0928],[1.4942,52.095],[1.4959,52.0964],[1.4961,52.0974],[1.4957,52.0987],[1.4942,52.0995],[1.4923,52.0999],[1.4879,52.0993],[1.4869,52.0989],[1.486,52.0997],[1.488,52.1016],[1.4867,52.1024],[1.4837,52.1031],[1.4835,52.1043],[1.486,52.1045],[1.4863,52.1063],[1.4848,52.1086],[1.4856,52.1097],[1.4834,52.1095],[1.4852,52.1065],[1.485,52.1049],[1.483,52.1046],[1.4827,52.1032],[1.4858,52.1018],[1.4845,52.1],[1.485,52.0987],[1.4872,52.0981],[1.4911,52.0983],[1.4928,52.0979],[1.4933,52.097],[1.4923,52.0949],[1.4929,52.0937],[1.4945,52.0923],[1.4954,52.0907],[1.4965,52.0866],[1.4964,52.0856],[1.4951,52.0842],[1.4906,52.0816],[1.4895,52.0802],[1.4897,52.0778],[1.489,52.0758],[1.4894,52.0735],[1.4908,52.0724],[1.4933,52.0715],[1.4961,52.0711],[1.5011,52.0709],[1.497,52.0682],[1.4966,52.0676],[1.496,52.0654],[1.4953,52.0643],[1.4921,52.0631],[1.4904,52.0628],[1.4881,52.062],[1.4861,52.0608],[1.484,52.0609],[1.4832,52.0602],[1.481,52.0592],[1.4794,52.059],[1.4762,52.0568],[1.4729,52.0551],[1.4747,52.0545],[1.4711,52.0528],[1.47,52.0519],[1.4686,52.0515],[1.4639,52.0486],[1.4632,52.0487],[1.4609,52.0469],[1.4599,52.0453],[1.4613,52.0437],[1.4598,52.0421],[1.4594,52.0411],[1.4573,52.038],[1.4566,52.0363],[1.455,52.0339],[1.454,52.0329],[1.4507,52.0315],[1.4484,52.0303],[1.4465,52.0287],[1.4437,52.0255],[1.4424,52.0237],[1.4384,52.0173],[1.4377,52.0151],[1.436,52.0117],[1.4346,52.0085],[1.434,52.0082],[1.4324,52.006],[1.4312,52.0049],[1.4243,52.0003],[1.4187,51.9974],[1.413,51.9941],[1.4071,51.9915],[1.3973,51.988],[1.3942,51.9872],[1.3937,51.9876],[1.3941,51.99],[1.3946,51.9904],[1.3943,51.9939],[1.3935,51.9944],[1.3924,51.9961],[1.3919,51.9963],[1.3896,51.9988],[1.3865,52.0008],[1.3832,52.0018],[1.3761,52.0044],[1.3711,52.0057],[1.3669,52.0074],[1.3647,52.0089],[1.3638,52.0112],[1.3649,52.0144],[1.366,52.0151],[1.3654,52.0179],[1.3647,52.0188],[1.3644,52.0206],[1.363,52.0225],[1.3616,52.0229],[1.36,52.0242],[1.3584,52.0265],[1.3568,52.0266],[1.3544,52.0274],[1.3514,52.0289],[1.3484,52.0293],[1.3463,52.0301],[1.3445,52.0314],[1.3445,52.0333],[1.3474,52.0354],[1.3492,52.0362],[1.3515,52.038],[1.3517,52.0393],[1.3513,52.0425],[1.3519,52.0443],[1.3509,52.0463],[1.3442,52.0523],[1.341,52.0532],[1.3441,52.0559],[1.3447,52.0576],[1.3436,52.0606],[1.3427,52.061],[1.3434,52.0619],[1.3437,52.0641],[1.3406,52.0651],[1.3354,52.0674],[1.3316,52.068],[1.3299,52.069],[1.3301,52.0706],[1.3289,52.0729],[1.3268,52.0744],[1.3259,52.0758],[1.3247,52.0757],[1.3237,52.0773],[1.3208,52.0793],[1.3198,52.0796],[1.319,52.0807],[1.3199,52.0828],[1.3203,52.085],[1.3193,52.0867],[1.3207,52.0883],[1.3237,52.0884],[1.3258,52.089],[1.3272,52.0902],[1.3272,52.0923],[1.328,52.0932],[1.3306,52.0932],[1.3313,52.0936],[1.3316,52.0962],[1.3308,52.0969],[1.3319,52.0979],[1.3368,52.0991],[1.3374,52.1016],[1.3416,52.1018],[1.3411,52.1026],[1.3397,52.1023],[1.3383,52.1036],[1.3373,52.1038],[1.3363,52.1026],[1.3324,52.1016],[1.3301,52.1001],[1.3295,52.0977],[1.3281,52.0959],[1.326,52.0956],[1.3244,52.0931],[1.3219,52.0916],[1.3228,52.0907],[1.3219,52.0903],[1.3187,52.0897],[1.3173,52.089],[1.3167,52.0881],[1.3162,52.0857],[1.3173,52.0851],[1.317,52.084],[1.3149,52.0831],[1.3122,52.0806],[1.3123,52.0796],[1.3133,52.0782],[1.3129,52.0776],[1.3102,52.0787],[1.3073,52.0794],[1.3035,52.079],[1.2997,52.0784],[1.2967,52.0785],[1.2953,52.0779],[1.2945,52.0763],[1.2955,52.0757],[1.2977,52.0757],[1.3034,52.0769],[1.308,52.0767],[1.3087,52.0762],[1.3109,52.0772],[1.3139,52.076],[1.3173,52.0761],[1.3192,52.0728],[1.321,52.0721],[1.3233,52.0689],[1.3226,52.0687],[1.3225,52.0674],[1.32,52.0664],[1.3208,52.0651],[1.3227,52.0646],[1.3239,52.0639],[1.3244,52.0628],[1.3259,52.0623],[1.3278,52.0622],[1.3295,52.0609],[1.3338,52.0586],[1.3338,52.0576],[1.3327,52.0566],[1.3315,52.0564],[1.3321,52.0539],[1.3321,52.0522],[1.3336,52.0504],[1.3357,52.0485],[1.3375,52.0472],[1.3398,52.0461],[1.3415,52.0448],[1.3454,52.0435],[1.3469,52.0428],[1.3477,52.0404],[1.3477,52.0395],[1.3461,52.0385],[1.3445,52.0382],[1.3431,52.0371],[1.3412,52.0381],[1.3411,52.0392],[1.3419,52.0398],[1.3411,52.0405],[1.3418,52.0418],[1.3408,52.0427],[1.34,52.0449],[1.3387,52.0457],[1.3381,52.0448],[1.3386,52.0438],[1.3379,52.0422],[1.3395,52.0407],[1.3383,52.0389],[1.3395,52.0386],[1.3429,52.0369],[1.3401,52.0342],[1.3396,52.0328],[1.3398,52.0308],[1.3409,52.029],[1.3429,52.0275],[1.3402,52.027],[1.337,52.0252],[1.3377,52.0242],[1.3402,52.0245],[1.34,52.0253],[1.3436,52.0264],[1.3451,52.0263],[1.3475,52.0255],[1.3495,52.0252],[1.3549,52.023],[1.3576,52.021],[1.3585,52.0198],[1.3595,52.0179],[1.3596,52.0167],[1.3591,52.0141],[1.3581,52.0127],[1.3568,52.0124],[1.3557,52.0133],[1.3573,52.0139],[1.358,52.0158],[1.3555,52.016],[1.3547,52.0152],[1.3543,52.0136],[1.3562,52.0122],[1.359,52.0123],[1.3586,52.0099],[1.359,52.0091],[1.3615,52.0062],[1.3653,52.0038],[1.3675,52.0034],[1.3697,52.0024],[1.3732,52.0019],[1.3766,52.0005],[1.3804,51.9984],[1.3819,51.9971],[1.3837,51.996],[1.3848,51.9947],[1.3855,51.993],[1.3868,51.9911],[1.3887,51.9895],[1.3902,51.99],[1.3914,51.9893],[1.3904,51.9868],[1.3902,51.9843],[1.3887,51.9793],[1.3839,51.977],[1.3803,51.9745],[1.3749,51.9694],[1.3707,51.9652],[1.3679,51.9636],[1.367,51.9637],[1.3629,51.9628],[1.3628,51.9625],[1.3587,51.9613],[1.3509,51.9594],[1.3484,51.9586],[1.3445,51.957],[1.3432,51.956],[1.3399,51.9527],[1.3349,51.9473],[1.3273,51.9408],[1.325,51.9383],[1.3226,51.9353],[1.319,51.9324],[1.318,51.9333],[1.3177,51.9343],[1.3183,51.9372],[1.3196,51.939],[1.32,51.9405],[1.3187,51.9455],[1.3169,51.9452],[1.316,51.9442],[1.3125,51.9506],[1.3154,51.9515],[1.2938,51.9611],[1.2825,51.966],[1.2837,51.9669],[1.2839,51.9677],[1.2828,51.969],[1.2818,51.9708],[1.281,51.9737],[1.2806,51.9774],[1.2809,51.979],[1.2808,51.9811],[1.2817,51.9837],[1.2817,51.9853],[1.2833,51.9893],[1.2824,51.9908],[1.2795,51.9917],[1.2796,51.9925],[1.2776,51.9933],[1.2765,51.9928],[1.2748,51.9934],[1.2755,51.9941],[1.2737,51.9951],[1.2715,51.9958],[1.2694,51.9954],[1.2687,51.9957],[1.2641,51.9958],[1.2635,51.9963],[1.2634,51.9979],[1.2623,51.9986],[1.2609,51.9985],[1.2587,51.9993],[1.2577,52.0003],[1.2581,52.0017],[1.2568,52.0022],[1.2553,51.9993],[1.2565,51.9979],[1.2581,51.9975],[1.2569,51.9965],[1.2549,51.9972],[1.2531,51.9974],[1.252,51.9981],[1.2485,51.9988],[1.2461,51.9996],[1.236,52.0037],[1.2328,52.0053],[1.23,52.0063],[1.2268,52.0066],[1.225,52.0061],[1.2191,52.0059],[1.2152,52.0066],[1.2115,52.0106],[1.2105,52.0114],[1.2077,52.0124],[1.2031,52.0135],[1.1998,52.0147],[1.1976,52.0154],[1.1929,52.0153],[1.1912,52.0148],[1.1883,52.015],[1.1869,52.0155],[1.1847,52.017],[1.1832,52.0188],[1.1818,52.0199],[1.1764,52.0226],[1.1738,52.0242],[1.1735,52.0249],[1.1714,52.0275],[1.1697,52.0303],[1.1644,52.0295],[1.1627,52.03],[1.1602,52.0319],[1.1579,52.0346],[1.158,52.037],[1.1584,52.0382],[1.1618,52.0431],[1.1636,52.045],[1.161,52.0462],[1.1604,52.0489],[1.1597,52.0485],[1.1602,52.0468],[1.1601,52.0443],[1.1566,52.0406],[1.1568,52.0386],[1.1561,52.0384],[1.1555,52.0365],[1.1544,52.0354],[1.1529,52.0348],[1.151,52.035],[1.15,52.0345],[1.1503,52.0336],[1.1515,52.0332],[1.1536,52.0341],[1.1535,52.0329],[1.1551,52.0307],[1.1568,52.029],[1.1584,52.0279],[1.1614,52.0271],[1.162,52.0263],[1.1613,52.0252],[1.1636,52.0231],[1.1645,52.0211],[1.1658,52.0196],[1.1668,52.0189],[1.1678,52.0175],[1.171,52.0159],[1.1743,52.0136],[1.1769,52.0123],[1.1776,52.0113],[1.1789,52.0111],[1.1823,52.0085],[1.188,52.0065],[1.1901,52.0063],[1.1939,52.0063],[1.1957,52.0067],[1.198,52.006],[1.2007,52.0057],[1.2035,52.0047],[1.2043,52.0036],[1.2066,52.0017],[1.2093,51.9984],[1.2115,51.9966],[1.2146,51.9965],[1.2211,51.9967],[1.2222,51.9965],[1.2253,51.9968],[1.2312,51.9958],[1.2335,51.995],[1.2352,51.9948],[1.2385,51.9937],[1.2424,51.9929],[1.2442,51.9919],[1.2462,51.9916],[1.2484,51.9908],[1.2583,51.9896],[1.2611,51.9886],[1.2624,51.9886],[1.267,51.9879],[1.2706,51.9835],[1.2711,51.9794],[1.2698,51.9786],[1.2675,51.9764],[1.2687,51.9756],[1.2696,51.9761],[1.2709,51.9754],[1.2705,51.9744],[1.2718,51.9703],[1.273,51.9679],[1.2766,51.9626],[1.2782,51.9616],[1.2791,51.9604],[1.2778,51.9583],[1.2764,51.9576],[1.275,51.956],[1.2717,51.955],[1.2689,51.9546],[1.2682,51.9551],[1.2647,51.9563],[1.2609,51.9579],[1.2569,51.9591],[1.2558,51.9597],[1.2536,51.9601],[1.2459,51.961],[1.243,51.9603],[1.2415,51.9595],[1.2409,51.9606],[1.238,51.9604],[1.2361,51.9591],[1.2329,51.9579],[1.2329,51.9571],[1.2297,51.9565],[1.2243,51.9552],[1.223,51.9553],[1.2215,51.9538],[1.2197,51.9529],[1.2175,51.9532],[1.2154,51.9541],[1.2123,51.9559],[1.211,51.956],[1.2092,51.9553],[1.2065,51.9552],[1.2035,51.9555],[1.1997,51.9556],[1.1952,51.9561],[1.1911,51.9554],[1.1878,51.9559],[1.1873,51.9557],[1.1846,51.957],[1.1832,51.9583],[1.1811,51.9617],[1.1797,51.9636],[1.1778,51.9648],[1.1753,51.9657],[1.1717,51.9661],[1.1694,51.966],[1.1642,51.9673],[1.1644,51.9691],[1.1652,51.9696],[1.1636,51.9705],[1.1625,51.9693],[1.163,51.9687],[1.1616,51.9679],[1.1599,51.9652],[1.1582,51.9661],[1.1559,51.9659],[1.1561,51.965],[1.1547,51.9642],[1.1508,51.9631],[1.1497,51.9632],[1.1447,51.9625],[1.1405,51.9612],[1.1385,51.9603],[1.1368,51.9591],[1.1336,51.9582],[1.1316,51.9572],[1.1311,51.9565],[1.1302,51.9535],[1.1281,51.9539],[1.1237,51.9552],[1.12,51.956],[1.1182,51.9562],[1.1142,51.9557],[1.1106,51.9548],[1.1092,51.9539],[1.1058,51.9539],[1.1025,51.9544],[1.101,51.9537],[1.0987,51.9543],[1.0974,51.9558],[1.094,51.9566],[1.0944,51.9575],[1.0907,51.9581],[1.0889,51.9587],[1.0861,51.9589],[1.0848,51.9587],[1.083,51.9579],[1.0815,51.9567],[1.0753,51.9553],[1.0732,51.9558],[1.0729,51.9541],[1.0716,51.9531],[1.0684,51.9539],[1.0674,51.9522],[1.067,51.9496],[1.066,51.949],[1.0645,51.9494],[1.064,51.9502],[1.064,51.9519],[1.0633,51.9527],[1.0616,51.9535],[1.0608,51.9546],[1.0593,51.9553],[1.0592,51.954],[1.0604,51.9514],[1.0581,51.9511],[1.0568,51.9517],[1.0556,51.9534],[1.0539,51.953],[1.0532,51.955],[1.0517,51.9561],[1.0528,51.9566],[1.0507,51.9577],[1.0506,51.9582],[1.0479,51.9594],[1.0451,51.9596],[1.0424,51.9593],[1.0416,51.9563],[1.0394,51.956],[1.0379,51.9569],[1.0363,51.9571],[1.0354,51.9577],[1.0342,51.9572],[1.0331,51.9577],[1.0321,51.9574],[1.0288,51.9572],[1.0276,51.9559],[1.0259,51.9559],[1.0252,51.9548],[1.0237,51.955],[1.021,51.9544],[1.0194,51.9533],[1.0172,51.9539],[1.0162,51.9554],[1.0147,51.9551],[1.0115,51.9551],[1.0111,51.9555],[1.0083,51.9564],[1.0076,51.9575],[1.005,51.9593],[1.0054,51.9605],[1.0044,51.9622],[1.0015,51.9634],[0.9987,51.964],[0.9952,51.9633],[0.9925,51.9618],[0.9889,51.9614],[0.9882,51.9616],[0.9824,51.9621],[0.9804,51.9615],[0.9753,51.9614],[0.9735,51.9624],[0.9715,51.9623],[0.9688,51.9634],[0.9682,51.9641],[0.9709,51.9668],[0.9715,51.967],[0.972,51.9686],[0.9711,51.97],[0.9689,51.9701],[0.9647,51.9722],[0.9642,51.973],[0.9653,51.9747],[0.9647,51.9756],[0.9633,51.9761],[0.9625,51.9772],[0.9614,51.9768],[0.9588,51.9768],[0.958,51.9763],[0.9559,51.9763],[0.9531,51.9752],[0.9531,51.974],[0.9515,51.9728],[0.949,51.9725],[0.948,51.972],[0.9448,51.9714],[0.9429,51.9707],[0.9398,51.9715],[0.9395,51.9724],[0.9369,51.9726],[0.9351,51.9719],[0.9308,51.9717],[0.9301,51.9712],[0.9278,51.9723],[0.9266,51.974],[0.9265,51.9749],[0.9251,51.9762],[0.9225,51.9762],[0.9207,51.9748],[0.9197,51.9748],[0.9169,51.9739],[0.9159,51.9741],[0.9128,51.9738],[0.9107,51.9733],[0.908,51.973],[0.9037,51.9729],[0.9004,51.9735],[0.8972,51.9722],[0.8957,51.9721],[0.894,51.9726],[0.8928,51.9734],[0.8898,51.9734],[0.8889,51.9731],[0.8878,51.9714],[0.8881,51.9707],[0.8869,51.9687],[0.8838,51.9676],[0.8832,51.9678],[0.8806,51.9665],[0.8776,51.9665],[0.8729,51.9671],[0.8724,51.9677],[0.8732,51.9686],[0.8703,51.9692],[0.8675,51.9691],[0.8629,51.9682],[0.8615,51.9667],[0.8589,51.9655],[0.8592,51.9638],[0.8581,51.9629],[0.8539,51.9625],[0.8517,51.9612],[0.849,51.9608],[0.8451,51.9616],[0.8424,51.9617],[0.841,51.9623],[0.84,51.9635],[0.8358,51.9647],[0.8334,51.966],[0.8305,51.9663],[0.8291,51.9669],[0.8257,51.9679],[0.825,51.9685],[0.8216,51.9687],[0.8203,51.9682],[0.8185,51.9682],[0.8162,51.967],[0.8152,51.967],[0.8143,51.9661],[0.8139,51.9642],[0.8141,51.9623],[0.8122,51.9609],[0.8094,51.9608],[0.8084,51.9616],[0.7997,51.9624],[0.799,51.9633],[0.7959,51.9637],[0.7928,51.9635],[0.791,51.9636],[0.7901,51.9632],[0.787,51.9631],[0.7857,51.9641],[0.7863,51.9661],[0.7849,51.9675],[0.7826,51.9676],[0.7816,51.9666],[0.7762,51.9674],[0.7738,51.9698],[0.7728,51.9698],[0.7725,51.9709],[0.7736,51.9715],[0.7738,51.9729],[0.773,51.9741],[0.773,51.9754],[0.7726,51.9789],[0.774,51.9801],[0.7738,51.9808],[0.7747,51.9825],[0.7728,51.9826],[0.7709,51.9821],[0.7677,51.9836],[0.7668,51.9838],[0.7622,51.9839],[0.7604,51.9845],[0.7596,51.9855],[0.7596,51.9869],[0.7617,51.9883],[0.7629,51.9909],[0.7625,51.9921],[0.7612,51.9937],[0.7596,51.9938],[0.7603,51.9947],[0.7602,51.9966],[0.7609,51.9976],[0.7574,51.9987],[0.7524,51.9986],[0.7496,52],[0.7496,52.0023],[0.7504,52.0033],[0.7485,52.006],[0.7454,52.0067],[0.7454,52.0077],[0.7434,52.0075],[0.7417,52.0084],[0.7411,52.0093],[0.7395,52.0099],[0.7384,52.0108],[0.7378,52.0123],[0.7396,52.0143],[0.7395,52.015],[0.7413,52.0151],[0.7424,52.0163],[0.7415,52.0203],[0.7422,52.0205],[0.7426,52.0227],[0.7413,52.0231],[0.7408,52.0251],[0.7419,52.0279],[0.7414,52.0301],[0.7406,52.0312],[0.7391,52.0323],[0.737,52.0323],[0.7288,52.0304],[0.7219,52.0284],[0.7182,52.0277],[0.7144,52.0273],[0.7126,52.0283],[0.7106,52.0282],[0.7065,52.0295],[0.7074,52.0305],[0.7081,52.0324],[0.7106,52.033],[0.712,52.0347],[0.7058,52.036],[0.7038,52.0362],[0.7026,52.0377],[0.7,52.0369],[0.6987,52.0367],[0.6964,52.0396],[0.6965,52.0416],[0.6971,52.0432],[0.6987,52.0446],[0.6984,52.0468],[0.6996,52.0483],[0.704,52.0473],[0.707,52.0482],[0.7107,52.0487],[0.7119,52.0484],[0.7127,52.049],[0.7162,52.0487],[0.716,52.0512],[0.7138,52.0522],[0.7126,52.0533],[0.7109,52.0537],[0.7111,52.0545],[0.7104,52.0558],[0.709,52.056],[0.7086,52.0573],[0.7077,52.0577],[0.707,52.0599],[0.7059,52.0609],[0.7049,52.0627],[0.7035,52.0634],[0.7037,52.0649],[0.7031,52.0653],[0.7041,52.0664],[0.7051,52.0669],[0.7073,52.0664],[0.7095,52.0668],[0.7113,52.0688],[0.7109,52.07],[0.7127,52.071],[0.7121,52.0722],[0.7094,52.0733],[0.7062,52.0742],[0.7069,52.0765],[0.7048,52.0781],[0.7029,52.0786],[0.7014,52.0796],[0.6968,52.0795],[0.6949,52.0788],[0.6929,52.0785],[0.6917,52.0794],[0.6899,52.0801],[0.689,52.0823],[0.688,52.0837],[0.6882,52.0848],[0.6877,52.0856],[0.6843,52.0869],[0.6831,52.087],[0.6811,52.0864],[0.6808,52.085],[0.6789,52.0839],[0.6736,52.0849],[0.6725,52.0861],[0.6689,52.0858],[0.6684,52.0862],[0.6657,52.086],[0.6631,52.084],[0.6604,52.0837],[0.6601,52.0844],[0.6584,52.0855],[0.6548,52.0851],[0.6523,52.0832],[0.6493,52.0837],[0.6469,52.0845],[0.6424,52.0855],[0.6416,52.0863],[0.6379,52.0862],[0.6372,52.0866],[0.6345,52.0863],[0.6325,52.0844],[0.6329,52.0827],[0.6316,52.0818],[0.6288,52.0819],[0.6268,52.081],[0.6268,52.0798],[0.6257,52.0793],[0.6225,52.0792],[0.6204,52.0787],[0.6203,52.0769],[0.6195,52.0766],[0.6183,52.0775],[0.6122,52.0788],[0.6093,52.0804],[0.6077,52.0809],[0.6057,52.0803],[0.6044,52.0794],[0.6038,52.0773],[0.6013,52.0764],[0.5999,52.0756],[0.5982,52.0754],[0.5958,52.0764],[0.5954,52.0745],[0.5904,52.0749],[0.5875,52.0744],[0.585,52.0741],[0.5843,52.0755],[0.5821,52.0758],[0.5825,52.0745],[0.5793,52.0738],[0.5781,52.0739],[0.5763,52.073],[0.5763,52.0712],[0.5751,52.0705],[0.5717,52.0691],[0.5678,52.0695],[0.5665,52.0712],[0.5624,52.0707],[0.5618,52.0711],[0.5551,52.0691],[0.5518,52.0689],[0.55,52.0672],[0.5503,52.0663],[0.5494,52.0653],[0.5496,52.064],[0.5517,52.0628],[0.551,52.0617],[0.5476,52.062],[0.5467,52.0614],[0.5465,52.06],[0.543,52.0584],[0.5422,52.0577],[0.5385,52.0579],[0.5371,52.0591],[0.5342,52.0597],[0.5304,52.0595],[0.5286,52.0586],[0.5264,52.058],[0.5248,52.0571],[0.5233,52.0568],[0.5193,52.0573],[0.5172,52.0588],[0.5156,52.0587],[0.515,52.0592],[0.511,52.0598],[0.5102,52.0592],[0.5087,52.0574],[0.5061,52.056],[0.5061,52.0554],[0.5035,52.0542],[0.5008,52.0538],[0.5001,52.0567],[0.4986,52.0571],[0.495,52.0574],[0.4948,52.0579],[0.4922,52.0588],[0.4897,52.0603],[0.4877,52.0625],[0.4872,52.0637],[0.4878,52.0646],[0.4893,52.0656],[0.4902,52.0671],[0.4871,52.0696],[0.4841,52.0703],[0.4832,52.0722],[0.4806,52.0724],[0.4753,52.0736],[0.4758,52.0744],[0.4747,52.0752],[0.4708,52.0735],[0.4698,52.0743],[0.4702,52.0759],[0.4689,52.0767],[0.4666,52.0784],[0.4652,52.0765],[0.4622,52.0762],[0.4581,52.0761],[0.4581,52.0749],[0.4607,52.0736],[0.4602,52.0729],[0.4618,52.0723],[0.456,52.0709],[0.4538,52.0711],[0.4527,52.0694],[0.4518,52.0694],[0.4518,52.0679],[0.4495,52.0676],[0.447,52.0678],[0.4467,52.0688],[0.4439,52.0685],[0.4442,52.0702],[0.4454,52.0716],[0.4412,52.0718],[0.4412,52.0722],[0.4386,52.0723],[0.4378,52.072],[0.437,52.0703],[0.4356,52.0692],[0.4345,52.0689],[0.431,52.0684],[0.429,52.0684],[0.4247,52.067],[0.4229,52.0669],[0.4206,52.0661],[0.4188,52.0649],[0.4144,52.0651],[0.411,52.0644],[0.4087,52.0644],[0.4064,52.0653],[0.4046,52.0655],[0.4033,52.0662],[0.4043,52.0676],[0.4062,52.0692],[0.4071,52.0707],[0.4032,52.072],[0.4009,52.073],[0.4009,52.074],[0.4036,52.0751],[0.4016,52.0764],[0.403,52.0782],[0.4006,52.0801],[0.4002,52.0812],[0.4017,52.0826],[0.3995,52.0841],[0.397,52.083],[0.3953,52.0841],[0.394,52.0845],[0.3933,52.0866],[0.3938,52.0882],[0.3908,52.0885],[0.391,52.0904],[0.3922,52.0945],[0.3927,52.0953],[0.3946,52.0949],[0.395,52.096],[0.3923,52.0961],[0.3893,52.0971],[0.387,52.0972],[0.3887,52.0992],[0.3859,52.0995],[0.3838,52.1008],[0.3826,52.1011],[0.3818,52.1027],[0.3837,52.1054],[0.3852,52.1066],[0.3856,52.109],[0.3855,52.1103],[0.3886,52.1135],[0.3881,52.1144],[0.3893,52.1162],[0.3896,52.1175],[0.3918,52.1177],[0.3983,52.1188],[0.3952,52.1197],[0.3948,52.1215],[0.396,52.1222],[0.4008,52.1227],[0.4058,52.1228],[0.4072,52.1231],[0.4092,52.1243],[0.4094,52.1258],[0.4082,52.126],[0.4069,52.1268],[0.4065,52.1278],[0.4047,52.1292],[0.4068,52.1309],[0.41,52.1344],[0.4117,52.1339],[0.4136,52.1341],[0.4173,52.1331],[0.4183,52.1343],[0.4191,52.1365],[0.419,52.1379],[0.4197,52.1394],[0.4186,52.1424],[0.4186,52.1457],[0.4196,52.1467],[0.4197,52.1488],[0.4194,52.1504],[0.4197,52.1527],[0.4209,52.1556],[0.4199,52.1573],[0.4172,52.1593],[0.4207,52.1603],[0.4239,52.1603],[0.4261,52.1599],[0.4271,52.1604],[0.4306,52.1595],[0.4335,52.1596],[0.4359,52.1595],[0.438,52.1605],[0.4385,52.162],[0.4382,52.163],[0.437,52.1641],[0.4387,52.1657],[0.4411,52.165],[0.4442,52.1646],[0.4436,52.1663],[0.4433,52.1684],[0.4441,52.1705],[0.4452,52.1713],[0.4484,52.172],[0.4501,52.1727],[0.4528,52.1732],[0.4546,52.1725],[0.4571,52.1712],[0.461,52.1714],[0.4628,52.171],[0.468,52.1681],[0.4702,52.1649],[0.4707,52.1632],[0.4725,52.164],[0.4744,52.1658],[0.4769,52.1675],[0.4786,52.1676],[0.4792,52.166],[0.4817,52.1663],[0.4823,52.1657],[0.486,52.1651],[0.4874,52.1645],[0.4897,52.1656],[0.4913,52.1651],[0.4926,52.1674],[0.4898,52.168],[0.4887,52.1691],[0.4874,52.1698],[0.4887,52.1716],[0.4911,52.1719],[0.4911,52.1743],[0.4932,52.1756],[0.493,52.1761],[0.4941,52.1782],[0.4932,52.1807],[0.4939,52.1815],[0.4945,52.1841],[0.4938,52.1846],[0.495,52.1855],[0.4946,52.1866],[0.4949,52.1887],[0.4968,52.1898],[0.4968,52.1913],[0.4991,52.1921],[0.5006,52.1933],[0.4997,52.1945],[0.5025,52.196],[0.5007,52.1976],[0.5017,52.199],[0.5017,52.2006],[0.5021,52.203],[0.504,52.2047],[0.5031,52.207],[0.5067,52.2085],[0.5072,52.2101],[0.5073,52.2123],[0.5086,52.2123],[0.5086,52.214],[0.5128,52.2137],[0.5125,52.2142],[0.5132,52.224],[0.513,52.2251],[0.5145,52.2268],[0.5136,52.2278],[0.5123,52.2284],[0.5078,52.2298],[0.5052,52.2321],[0.5027,52.2338],[0.5009,52.2355],[0.4949,52.2392],[0.4927,52.238],[0.4917,52.2389],[0.49,52.2377],[0.4893,52.2385],[0.4861,52.2365],[0.4841,52.2348],[0.4856,52.2339],[0.483,52.2322],[0.4796,52.2329],[0.4766,52.2337],[0.4779,52.2345],[0.4718,52.2403],[0.4708,52.241],[0.4651,52.2404],[0.4635,52.2416],[0.4601,52.2435],[0.4554,52.2476],[0.4533,52.2475],[0.4504,52.2433],[0.4492,52.2437],[0.446,52.2436],[0.4462,52.2429],[0.4434,52.2426],[0.4413,52.2445],[0.4387,52.2461],[0.4354,52.2488],[0.4341,52.2496],[0.4322,52.2515],[0.4297,52.2515],[0.4269,52.2536],[0.4145,52.2478],[0.4173,52.2462],[0.4209,52.2427],[0.4206,52.2421],[0.4213,52.2397],[0.4152,52.2381],[0.4115,52.2401],[0.4082,52.2388],[0.3954,52.2311],[0.3949,52.2307],[0.3846,52.234],[0.3712,52.2265],[0.3689,52.2278],[0.3513,52.2375],[0.3427,52.2423],[0.3471,52.2438],[0.3514,52.2447],[0.3566,52.2463],[0.356,52.2468],[0.3609,52.2494],[0.3597,52.2509],[0.3581,52.2525],[0.3562,52.2538],[0.3503,52.2587],[0.3468,52.2607],[0.3453,52.2619],[0.3427,52.2635],[0.3447,52.2646],[0.34,52.2677],[0.344,52.2698],[0.3424,52.2699],[0.3463,52.2719],[0.3504,52.2747],[0.3552,52.2793],[0.3547,52.2802],[0.3526,52.2823],[0.3506,52.2829],[0.3541,52.2858],[0.3592,52.2891],[0.3586,52.2897],[0.3591,52.2913],[0.3605,52.2937],[0.3587,52.2973],[0.3612,52.2979],[0.3675,52.2968],[0.3688,52.2965],[0.371,52.2948],[0.3762,52.2935],[0.3778,52.2914],[0.3784,52.2918],[0.3787,52.2935],[0.3827,52.2933],[0.3863,52.29],[0.3855,52.2896],[0.3859,52.2859],[0.3853,52.283],[0.3934,52.2812],[0.3953,52.2804],[0.3947,52.2788],[0.4014,52.2757],[0.4037,52.2745],[0.405,52.2731],[0.4144,52.2647],[0.4163,52.2626],[0.4242,52.2559],[0.4253,52.2562],[0.4326,52.2581],[0.4479,52.2621],[0.4538,52.2637],[0.4595,52.2656],[0.4694,52.2674],[0.4828,52.27],[0.4922,52.2717],[0.4952,52.2723],[0.4958,52.2733],[0.4977,52.2729],[0.4988,52.2738],[0.497,52.2746],[0.4964,52.2755],[0.4951,52.2757],[0.4968,52.2777],[0.4968,52.2802],[0.4989,52.2825],[0.5001,52.2828],[0.4988,52.284],[0.4996,52.2847],[0.5023,52.2849],[0.5047,52.2847],[0.5047,52.2863],[0.5039,52.2873],[0.5013,52.2893],[0.4963,52.2912],[0.4948,52.2923],[0.4912,52.2943],[0.4884,52.2961],[0.486,52.2952],[0.4853,52.2955],[0.4858,52.2968],[0.4853,52.2976],[0.4841,52.2981],[0.483,52.2993],[0.48,52.3005],[0.4793,52.3017],[0.4774,52.3019],[0.4758,52.3034],[0.474,52.3036],[0.4712,52.3048],[0.471,52.3056],[0.4693,52.3071],[0.4681,52.3072],[0.4664,52.3079],[0.4635,52.3082],[0.4621,52.3088],[0.4614,52.311],[0.4604,52.3118],[0.459,52.3143],[0.459,52.3153],[0.4567,52.3165],[0.4533,52.3166],[0.4523,52.3172],[0.451,52.3166],[0.448,52.3169],[0.447,52.3175],[0.4425,52.3171],[0.4409,52.3165],[0.4388,52.3168],[0.4357,52.3165],[0.4313,52.3158],[0.4296,52.32],[0.4291,52.3239],[0.4242,52.3292],[0.4268,52.33],[0.4302,52.3313],[0.4319,52.3326],[0.4376,52.3353],[0.4369,52.3371],[0.4378,52.3377],[0.4374,52.3385],[0.4385,52.34],[0.4383,52.3405],[0.4404,52.3421],[0.4416,52.3447],[0.4415,52.3459],[0.4425,52.3471],[0.4425,52.3488],[0.4405,52.3492],[0.4369,52.3508],[0.4357,52.352],[0.4332,52.3522],[0.4313,52.3527],[0.4293,52.3529],[0.4275,52.3537],[0.4249,52.3521],[0.4231,52.3523],[0.421,52.352],[0.4195,52.3525],[0.4195,52.3536],[0.4205,52.3557],[0.4189,52.3566],[0.4192,52.3579],[0.4159,52.3596],[0.413,52.3601],[0.4098,52.3602],[0.4076,52.3616],[0.4074,52.3629],[0.4002,52.3729],[0.3936,52.3814],[0.3891,52.3874],[0.3846,52.3922],[0.3834,52.394],[0.3786,52.4022],[0.3748,52.4097],[0.3775,52.4109],[0.3895,52.416],[0.4057,52.4231],[0.4176,52.4281],[0.4253,52.4303],[0.4232,52.4339],[0.4253,52.4341],[0.428,52.4351],[0.4293,52.4364],[0.4304,52.4371],[0.4312,52.4384],[0.4333,52.4389],[0.4367,52.4404],[0.4391,52.4407],[0.44,52.4421],[0.4391,52.4435],[0.4412,52.4449],[0.4436,52.4452],[0.445,52.4462],[0.4455,52.4474],[0.4494,52.4458],[0.4498,52.4476],[0.4514,52.4478],[0.4523,52.4467],[0.457,52.445],[0.458,52.4456],[0.4594,52.4472],[0.4668,52.4459],[0.4672,52.4453],[0.4699,52.4462],[0.4728,52.4459],[0.4759,52.4467],[0.4774,52.4457],[0.4789,52.4458],[0.4804,52.4467],[0.4855,52.4477],[0.4909,52.4478],[0.4933,52.4479],[0.4963,52.4473],[0.498,52.4481],[0.4999,52.4499],[0.501,52.4502],[0.5035,52.45],[0.5071,52.4506],[0.5084,52.4505],[0.5108,52.4497],[0.5135,52.4492],[0.5162,52.4505],[0.5205,52.4494],[0.5231,52.4482],[0.5242,52.4483],[0.5266,52.4496],[0.5273,52.4506],[0.528,52.4527],[0.530</v>
      </c>
      <c r="B69" s="67" t="str">
        <f ca="1">OFFSET(Polygon!B$1,MATCH($D69,Polygon!$C:$C,0)-1,0)</f>
        <v>E10000029</v>
      </c>
      <c r="C69" t="s">
        <v>149</v>
      </c>
      <c r="D69" t="s">
        <v>104</v>
      </c>
      <c r="E69" s="27">
        <v>758556</v>
      </c>
      <c r="F69" s="23">
        <v>1</v>
      </c>
      <c r="G69" s="23">
        <v>1</v>
      </c>
      <c r="H69" s="23">
        <v>1</v>
      </c>
      <c r="I69" s="23">
        <v>1</v>
      </c>
      <c r="J69" s="23">
        <v>1</v>
      </c>
      <c r="K69" s="23">
        <v>1</v>
      </c>
      <c r="L69" s="23">
        <v>3</v>
      </c>
      <c r="M69" s="23">
        <v>3</v>
      </c>
      <c r="N69" s="23">
        <v>3</v>
      </c>
      <c r="O69" s="23">
        <v>10</v>
      </c>
      <c r="P69" s="23">
        <v>13</v>
      </c>
      <c r="Q69" s="23">
        <v>13</v>
      </c>
      <c r="R69" s="23">
        <v>15</v>
      </c>
      <c r="S69" s="23">
        <v>18</v>
      </c>
      <c r="T69" s="23">
        <v>22</v>
      </c>
      <c r="U69" s="23">
        <v>28</v>
      </c>
      <c r="V69" s="23">
        <v>35</v>
      </c>
      <c r="W69" s="23">
        <v>42</v>
      </c>
      <c r="X69" s="23">
        <v>61</v>
      </c>
      <c r="Y69" s="23">
        <v>74</v>
      </c>
      <c r="Z69" s="23">
        <v>87</v>
      </c>
      <c r="AA69" s="23">
        <v>100</v>
      </c>
      <c r="AB69" s="23">
        <v>116</v>
      </c>
      <c r="AC69" s="23">
        <v>125</v>
      </c>
      <c r="AD69" s="23">
        <v>157</v>
      </c>
      <c r="AE69" s="23">
        <v>161</v>
      </c>
      <c r="AF69" s="23">
        <v>191</v>
      </c>
      <c r="AG69" s="23">
        <v>231</v>
      </c>
      <c r="AH69" s="23">
        <v>243</v>
      </c>
      <c r="AI69" s="23">
        <v>263</v>
      </c>
      <c r="AJ69" s="23">
        <v>302</v>
      </c>
      <c r="AK69" s="23">
        <v>314</v>
      </c>
      <c r="AL69" s="23">
        <v>360</v>
      </c>
      <c r="AM69" s="23">
        <v>395</v>
      </c>
      <c r="AN69" s="23">
        <v>422</v>
      </c>
      <c r="AO69" s="23">
        <v>458</v>
      </c>
      <c r="AP69" s="23">
        <v>493</v>
      </c>
      <c r="AQ69" s="23">
        <v>499</v>
      </c>
      <c r="AR69" s="23">
        <v>527</v>
      </c>
      <c r="AS69" s="23">
        <v>545</v>
      </c>
      <c r="AT69" s="23">
        <v>600</v>
      </c>
      <c r="AU69" s="23">
        <v>618</v>
      </c>
      <c r="AV69" s="23">
        <v>656</v>
      </c>
      <c r="AW69" s="23">
        <v>701</v>
      </c>
      <c r="AX69" s="23">
        <v>715</v>
      </c>
      <c r="AY69" s="23">
        <v>814</v>
      </c>
      <c r="AZ69" s="23">
        <v>850</v>
      </c>
      <c r="BA69" s="23">
        <v>877</v>
      </c>
      <c r="BB69" s="23">
        <v>896</v>
      </c>
      <c r="BC69" s="23">
        <v>936</v>
      </c>
      <c r="BD69" s="23">
        <v>987</v>
      </c>
      <c r="BE69" s="23">
        <v>999</v>
      </c>
      <c r="BF69" s="23">
        <v>1027</v>
      </c>
      <c r="BG69" s="23">
        <v>1046</v>
      </c>
      <c r="BH69" s="23">
        <v>1076</v>
      </c>
      <c r="BI69" s="23">
        <v>1105</v>
      </c>
      <c r="BJ69" s="23">
        <v>1125</v>
      </c>
      <c r="BK69" s="23">
        <v>1139</v>
      </c>
      <c r="BL69" s="23">
        <v>1159</v>
      </c>
      <c r="BM69" s="23">
        <v>1209</v>
      </c>
      <c r="BN69" s="23">
        <v>1235</v>
      </c>
      <c r="BO69" s="23">
        <v>1256</v>
      </c>
      <c r="BP69" s="23">
        <v>1281</v>
      </c>
      <c r="BQ69" s="23">
        <v>1290</v>
      </c>
      <c r="BR69" s="23">
        <v>1295</v>
      </c>
      <c r="BS69" s="23">
        <v>1303</v>
      </c>
      <c r="BT69" s="23">
        <v>1326</v>
      </c>
      <c r="BU69" s="23">
        <v>1347</v>
      </c>
      <c r="BV69" s="23">
        <v>1350</v>
      </c>
      <c r="BW69" s="23">
        <v>1355</v>
      </c>
      <c r="BX69" s="23">
        <v>1367</v>
      </c>
      <c r="BY69" s="23">
        <v>1374</v>
      </c>
      <c r="BZ69" s="23">
        <v>1381</v>
      </c>
      <c r="CA69" s="23">
        <v>1394</v>
      </c>
      <c r="CB69" s="23">
        <v>1405</v>
      </c>
      <c r="CC69" s="23">
        <v>1431</v>
      </c>
      <c r="CD69" s="23">
        <v>1445</v>
      </c>
      <c r="CE69" s="23">
        <v>1464</v>
      </c>
      <c r="CF69" s="23">
        <v>1467</v>
      </c>
      <c r="CG69" s="23">
        <v>1470</v>
      </c>
      <c r="CH69" s="23">
        <v>1481</v>
      </c>
      <c r="CI69" s="23">
        <v>1486</v>
      </c>
      <c r="CJ69" s="23">
        <v>1498</v>
      </c>
      <c r="CK69" s="23">
        <v>1502</v>
      </c>
      <c r="CL69" s="23">
        <v>1505</v>
      </c>
      <c r="CM69" s="23">
        <v>1513</v>
      </c>
      <c r="CN69" s="23">
        <v>1520</v>
      </c>
      <c r="CO69" s="23">
        <v>1530</v>
      </c>
      <c r="CP69" s="23">
        <v>1534</v>
      </c>
      <c r="CQ69" s="23">
        <v>1537</v>
      </c>
      <c r="CR69" s="23">
        <v>1539</v>
      </c>
      <c r="CS69" s="23">
        <v>1541</v>
      </c>
      <c r="CT69" s="23">
        <v>1542</v>
      </c>
      <c r="CU69" s="23">
        <v>1543</v>
      </c>
      <c r="CV69" s="23">
        <v>1544</v>
      </c>
      <c r="CW69" s="23">
        <v>1545</v>
      </c>
      <c r="CX69" s="23">
        <v>1545</v>
      </c>
      <c r="CY69" s="23">
        <v>1546</v>
      </c>
      <c r="CZ69" s="23">
        <v>1545</v>
      </c>
      <c r="DA69" s="23">
        <v>1545</v>
      </c>
      <c r="DB69" s="23">
        <v>1545</v>
      </c>
      <c r="DC69" s="23">
        <v>1545</v>
      </c>
      <c r="DD69" s="23">
        <v>1546</v>
      </c>
      <c r="DE69" s="23">
        <v>1548</v>
      </c>
      <c r="DF69" s="23">
        <v>1549</v>
      </c>
      <c r="DG69" s="23">
        <v>1549</v>
      </c>
      <c r="DJ69" s="181">
        <f t="shared" ca="1" si="22"/>
        <v>0</v>
      </c>
      <c r="DK69" s="25">
        <f t="shared" ca="1" si="23"/>
        <v>0</v>
      </c>
      <c r="DL69" s="325">
        <f t="shared" ca="1" si="28"/>
        <v>0</v>
      </c>
      <c r="DM69" s="329">
        <f t="shared" ca="1" si="24"/>
        <v>4</v>
      </c>
      <c r="DN69" s="25">
        <f t="shared" ca="1" si="25"/>
        <v>2.5889967637540453E-3</v>
      </c>
      <c r="DO69" s="325">
        <f t="shared" ca="1" si="29"/>
        <v>0.52731769309055632</v>
      </c>
      <c r="DP69" s="332">
        <f t="shared" ca="1" si="26"/>
        <v>204.20377664931792</v>
      </c>
      <c r="DR69">
        <f t="shared" si="20"/>
        <v>1549</v>
      </c>
      <c r="DS69" s="419">
        <f t="shared" si="21"/>
        <v>204.2</v>
      </c>
      <c r="DT69" s="131">
        <f t="shared" ca="1" si="30"/>
        <v>0</v>
      </c>
      <c r="DV69" s="164" t="s">
        <v>61</v>
      </c>
      <c r="DW69" s="4">
        <v>3831</v>
      </c>
      <c r="DX69" s="4">
        <v>316.60000000000002</v>
      </c>
      <c r="DY69" s="67">
        <f t="shared" si="27"/>
        <v>129</v>
      </c>
      <c r="EA69">
        <f>SUMIF('L4-LTLA'!$D:$D,$D69,'L4-LTLA'!$G:$G)</f>
        <v>758556</v>
      </c>
      <c r="EB69" s="27">
        <v>758556</v>
      </c>
      <c r="EC69" s="4">
        <f t="shared" si="31"/>
        <v>0</v>
      </c>
    </row>
    <row r="70" spans="1:133" x14ac:dyDescent="0.25">
      <c r="A70" s="67" t="str">
        <f ca="1">OFFSET(Polygon!A$1,MATCH($D70,Polygon!$C:$C,0)-1,0)</f>
        <v>{"type":"MultiPolygon","coordinates":[[[[1.0539,51.953],[1.0537,51.9523],[1.0555,51.9515],[1.0563,51.9503],[1.0609,51.948],[1.062,51.9465],[1.0651,51.9464],[1.0674,51.9459],[1.0701,51.9465],[1.0739,51.947],[1.0783,51.9467],[1.0795,51.9454],[1.0808,51.9445],[1.084,51.9445],[1.0864,51.9451],[1.0872,51.9449],[1.0891,51.9454],[1.0945,51.9444],[1.0951,51.9441],[1.1006,51.9434],[1.1051,51.9423],[1.1086,51.9423],[1.1104,51.943],[1.1134,51.9425],[1.1152,51.9412],[1.1174,51.9404],[1.1194,51.94],[1.1222,51.9403],[1.1243,51.9407],[1.1268,51.9417],[1.1293,51.9411],[1.1301,51.9406],[1.1333,51.9403],[1.1366,51.9405],[1.1446,51.9425],[1.146,51.9432],[1.1484,51.9452],[1.1504,51.9459],[1.1549,51.9462],[1.1606,51.9472],[1.165,51.9477],[1.1706,51.948],[1.1712,51.947],[1.1711,51.9458],[1.1729,51.9452],[1.1757,51.9435],[1.1804,51.9418],[1.1837,51.9415],[1.1885,51.9406],[1.191,51.9406],[1.1977,51.9411],[1.201,51.9416],[1.2031,51.9423],[1.2058,51.9428],[1.2094,51.9423],[1.2131,51.9407],[1.2151,51.941],[1.2168,51.9421],[1.2188,51.9425],[1.2176,51.9439],[1.2191,51.9449],[1.2211,51.9429],[1.2194,51.9421],[1.2184,51.941],[1.2209,51.9396],[1.2224,51.9394],[1.2273,51.9395],[1.2314,51.94],[1.2328,51.9406],[1.2348,51.9431],[1.2313,51.9438],[1.2323,51.9449],[1.2338,51.9448],[1.2349,51.9432],[1.2379,51.9456],[1.2401,51.9463],[1.2406,51.947],[1.2423,51.9479],[1.2452,51.9484],[1.2606,51.9478],[1.262,51.946],[1.2661,51.9457],[1.2673,51.944],[1.2671,51.9425],[1.2676,51.9422],[1.2717,51.9414],[1.2726,51.9411],[1.2727,51.9396],[1.2748,51.9392],[1.2788,51.9393],[1.2807,51.9401],[1.2794,51.9413],[1.2784,51.9438],[1.2768,51.9447],[1.2784,51.945],[1.2807,51.9445],[1.2825,51.9452],[1.2849,51.9457],[1.2842,51.9465],[1.2848,51.9475],[1.2873,51.9487],[1.2917,51.9493],[1.2915,51.9485],[1.2897,51.948],[1.291,51.9448],[1.2912,51.9432],[1.2908,51.9423],[1.29,51.9388],[1.2899,51.937],[1.2877,51.9375],[1.2846,51.9367],[1.2813,51.9348],[1.2755,51.9305],[1.2731,51.9283],[1.2694,51.9234],[1.2679,51.9234],[1.2662,51.9212],[1.2637,51.9193],[1.2622,51.9186],[1.2609,51.9168],[1.2579,51.9161],[1.2589,51.9153],[1.2564,51.9132],[1.258,51.912],[1.2566,51.9094],[1.2561,51.9073],[1.2549,51.905],[1.2542,51.9043],[1.2538,51.9026],[1.2528,51.9012],[1.2506,51.8995],[1.2484,51.8982],[1.2472,51.8964],[1.2463,51.8961],[1.2444,51.897],[1.2423,51.8966],[1.2398,51.8966],[1.2387,51.8973],[1.2367,51.8997],[1.2355,51.9],[1.2333,51.9013],[1.2332,51.9023],[1.231,51.9033],[1.2295,51.9038],[1.226,51.9037],[1.226,51.9032],[1.2237,51.9021],[1.222,51.9006],[1.2175,51.8999],[1.2132,51.8984],[1.2121,51.8965],[1.2148,51.8968],[1.2155,51.8964],[1.2173,51.8974],[1.2215,51.8964],[1.2221,51.8955],[1.2243,51.8953],[1.2276,51.8948],[1.2293,51.8937],[1.2304,51.8938],[1.2307,51.8927],[1.2295,51.8922],[1.2274,51.8902],[1.2256,51.8895],[1.222,51.8897],[1.2212,51.8892],[1.2183,51.8889],[1.2157,51.8891],[1.2135,51.8901],[1.2125,51.8899],[1.2129,51.8868],[1.2106,51.886],[1.207,51.8872],[1.2049,51.8867],[1.2047,51.8862],[1.2063,51.8853],[1.206,51.8848],[1.2034,51.8852],[1.2007,51.8845],[1.1992,51.8826],[1.201,51.8818],[1.2019,51.8803],[1.2025,51.878],[1.197,51.8773],[1.1998,51.8759],[1.1976,51.8746],[1.1944,51.8746],[1.1933,51.8734],[1.1926,51.8718],[1.1913,51.8718],[1.1888,51.8724],[1.1847,51.8723],[1.179,51.8715],[1.1794,51.871],[1.1835,51.8714],[1.1875,51.8711],[1.188,51.8702],[1.1895,51.8699],[1.1961,51.8712],[1.1985,51.8711],[1.203,51.872],[1.206,51.8711],[1.2075,51.8708],[1.2089,51.8713],[1.21,51.8726],[1.2131,51.874],[1.2125,51.875],[1.2136,51.8764],[1.2185,51.8789],[1.2246,51.8804],[1.2246,51.8765],[1.2233,51.8748],[1.2215,51.8737],[1.2215,51.8723],[1.2192,51.872],[1.2165,51.8723],[1.2126,51.8711],[1.2133,51.8696],[1.2149,51.8695],[1.2165,51.8714],[1.2178,51.8715],[1.2215,51.8706],[1.2225,51.8713],[1.227,51.8726],[1.2285,51.8726],[1.2287,51.8702],[1.2298,51.8687],[1.23,51.8678],[1.2282,51.867],[1.2257,51.8664],[1.2254,51.8655],[1.2285,51.8653],[1.2291,51.8639],[1.2321,51.863],[1.2314,51.8613],[1.2305,51.8604],[1.229,51.8603],[1.228,51.8585],[1.2318,51.8582],[1.233,51.8577],[1.2334,51.8589],[1.2348,51.8592],[1.2353,51.8612],[1.236,51.8616],[1.2386,51.8612],[1.2393,51.8608],[1.2414,51.8604],[1.2434,51.8593],[1.2443,51.8593],[1.2475,51.8609],[1.249,51.862],[1.2497,51.862],[1.2507,51.8599],[1.2522,51.8595],[1.252,51.8584],[1.2504,51.8578],[1.2492,51.8568],[1.2499,51.8561],[1.2538,51.8582],[1.2529,51.8609],[1.2517,51.8616],[1.2528,51.8627],[1.2528,51.8639],[1.257,51.864],[1.2561,51.8625],[1.2574,51.8622],[1.2582,51.8633],[1.2595,51.864],[1.2619,51.8629],[1.2638,51.8626],[1.2662,51.8628],[1.2699,51.8636],[1.2718,51.8617],[1.2714,51.8606],[1.2704,51.8597],[1.2685,51.8599],[1.2677,51.8591],[1.269,51.8586],[1.2687,51.8577],[1.2676,51.8576],[1.2662,51.858],[1.2654,51.8555],[1.2655,51.8537],[1.2691,51.8523],[1.2707,51.8524],[1.2705,51.8541],[1.2687,51.8548],[1.2703,51.8565],[1.2701,51.858],[1.2725,51.8601],[1.2736,51.8603],[1.2734,51.8623],[1.2717,51.8638],[1.2715,51.8657],[1.2708,51.8682],[1.27,51.8697],[1.2703,51.8702],[1.2688,51.8719],[1.2677,51.874],[1.2679,51.8762],[1.2685,51.8769],[1.27,51.876],[1.2724,51.8757],[1.2757,51.8761],[1.2801,51.8758],[1.2826,51.8754],[1.285,51.8754],[1.2864,51.8766],[1.2875,51.8757],[1.2878,51.8746],[1.2913,51.8736],[1.2919,51.8706],[1.2914,51.8682],[1.29,51.8634],[1.2892,51.8629],[1.2869,51.8594],[1.2853,51.8592],[1.282,51.8563],[1.2804,51.8545],[1.2764,51.8518],[1.2751,51.8501],[1.2704,51.8459],[1.2684,51.8445],[1.2659,51.8419],[1.2644,51.8417],[1.2632,51.8411],[1.2581,51.8361],[1.2574,51.836],[1.253,51.8328],[1.2474,51.8282],[1.2423,51.8237],[1.2365,51.8197],[1.2365,51.8191],[1.2326,51.8173],[1.2322,51.8173],[1.2263,51.8142],[1.2255,51.8132],[1.2236,51.8124],[1.2213,51.8119],[1.2192,51.8105],[1.2183,51.8094],[1.2149,51.8085],[1.2109,51.8065],[1.2048,51.8039],[1.1939,51.8006],[1.1893,51.799],[1.1834,51.7973],[1.1803,51.7963],[1.1747,51.7946],[1.1727,51.7937],[1.166,51.7915],[1.1586,51.7885],[1.1526,51.786],[1.1434,51.7815],[1.1424,51.7813],[1.1394,51.7799],[1.134,51.7777],[1.1321,51.7771],[1.127,51.7763],[1.1243,51.7754],[1.1149,51.7732],[1.1128,51.7729],[1.1102,51.7731],[1.103,51.7725],[1.0991,51.7722],[1.098,51.7728],[1.0957,51.7721],[1.0916,51.7724],[1.0885,51.7721],[1.0829,51.7719],[1.0675,51.77],[1.0581,51.7701],[1.0555,51.7696],[1.0498,51.7697],[1.0447,51.7696],[1.0433,51.7697],[1.0397,51.7715],[1.0371,51.7742],[1.0347,51.7761],[1.033,51.7783],[1.032,51.7817],[1.031,51.7845],[1.0316,51.785],[1.032,51.7863],[1.0341,51.7867],[1.0337,51.7876],[1.0355,51.7875],[1.0358,51.7865],[1.0343,51.7857],[1.0349,51.7851],[1.037,51.7856],[1.0383,51.7873],[1.0385,51.7884],[1.038,51.7892],[1.036,51.7905],[1.036,51.7909],[1.0342,51.7921],[1.0324,51.7942],[1.0308,51.7955],[1.0272,51.7971],[1.0251,51.7979],[1.0223,51.7981],[1.0192,51.8001],[1.0178,51.8005],[1.0177,51.8013],[1.0188,51.8025],[1.0208,51.8031],[1.027,51.8008],[1.0297,51.8004],[1.0324,51.8006],[1.0362,51.8014],[1.0392,51.8025],[1.0417,51.8029],[1.0443,51.8017],[1.0467,51.8015],[1.0477,51.8025],[1.0489,51.8025],[1.0499,51.8012],[1.052,51.8008],[1.0548,51.7984],[1.0579,51.7979],[1.059,51.7983],[1.0615,51.7977],[1.0627,51.7983],[1.0644,51.7978],[1.0655,51.7964],[1.0666,51.7973],[1.066,51.7978],[1.0632,51.7988],[1.0609,51.7982],[1.059,51.7987],[1.0575,51.7982],[1.0544,51.7989],[1.0534,51.8003],[1.0518,51.8012],[1.0498,51.8018],[1.0491,51.8031],[1.0477,51.8032],[1.046,51.8019],[1.0444,51.803],[1.045,51.8038],[1.0478,51.8044],[1.0505,51.8054],[1.0539,51.8073],[1.0586,51.8091],[1.0622,51.8104],[1.0638,51.8123],[1.0661,51.8161],[1.066,51.8171],[1.0647,51.8189],[1.0653,51.8196],[1.0649,51.821],[1.0633,51.8206],[1.0632,51.8187],[1.0585,51.8189],[1.057,51.8193],[1.0536,51.8214],[1.0518,51.8218],[1.0573,51.8186],[1.0593,51.8184],[1.0617,51.8184],[1.0633,51.8179],[1.0643,51.8171],[1.0639,51.8153],[1.0616,51.8127],[1.0602,51.8116],[1.0523,51.8091],[1.0477,51.8081],[1.0418,51.806],[1.0391,51.8056],[1.0364,51.8058],[1.0319,51.8053],[1.0256,51.8051],[1.0236,51.8052],[1.0211,51.8063],[1.0172,51.8064],[1.0159,51.8056],[1.013,51.8049],[1.0115,51.8054],[1.0107,51.8062],[1.0063,51.8084],[1.0027,51.8111],[0.997,51.8138],[0.9936,51.8164],[0.9911,51.8194],[0.9903,51.8207],[0.9869,51.8241],[0.9856,51.8264],[0.985,51.8266],[0.983,51.8292],[0.9828,51.8319],[0.9842,51.8351],[0.9854,51.8367],[0.9863,51.8371],[0.9893,51.8376],[0.9913,51.8375],[0.9941,51.8356],[0.9962,51.8353],[0.9992,51.8355],[1.0009,51.8347],[1.0026,51.8334],[1.0046,51.8329],[1.0075,51.833],[1.0094,51.832],[1.011,51.8317],[1.0125,51.8325],[1.014,51.834],[1.0172,51.834],[1.0184,51.8343],[1.0196,51.8338],[1.0209,51.8345],[1.0192,51.8349],[1.0163,51.8345],[1.0134,51.8345],[1.0125,51.8342],[1.0116,51.8329],[1.0101,51.8325],[1.0072,51.8339],[1.0052,51.8336],[1.0034,51.8339],[1.0018,51.8351],[0.9993,51.8362],[0.9959,51.8362],[0.9946,51.8365],[0.9934,51.8375],[0.9915,51.8384],[0.9876,51.8391],[0.9855,51.8387],[0.9843,51.8408],[0.9833,51.8414],[0.9812,51.8434],[0.9822,51.8447],[0.9809,51.8467],[0.9796,51.8478],[0.9758,51.8493],[0.9713,51.85],[0.9694,51.8505],[0.9648,51.8524],[0.9612,51.8537],[0.9577,51.8546],[0.9554,51.8548],[0.9533,51.8546],[0.951,51.8551],[0.95,51.8559],[0.9496,51.8569],[0.952,51.8598],[0.9516,51.8626],[0.951,51.8635],[0.9491,51.8643],[0.9477,51.8663],[0.9457,51.8678],[0.9424,51.8695],[0.9411,51.8708],[0.9389,51.8721],[0.9371,51.8748],[0.9366,51.876],[0.9354,51.8768],[0.9299,51.8793],[0.9297,51.8791],[0.9352,51.8765],[0.9389,51.8715],[0.9408,51.8703],[0.9426,51.8687],[0.9448,51.8677],[0.9469,51.8661],[0.9475,51.8641],[0.9506,51.8624],[0.9508,51.8602],[0.9493,51.8586],[0.949,51.8563],[0.9508,51.8546],[0.9551,51.853],[0.955,51.8524],[0.953,51.8521],[0.9515,51.8514],[0.9507,51.8504],[0.952,51.8496],[0.9508,51.849],[0.9517,51.8485],[0.9529,51.8489],[0.9526,51.8499],[0.9512,51.8506],[0.9535,51.852],[0.9561,51.8519],[0.956,51.8541],[0.9591,51.8533],[0.9623,51.8521],[0.9651,51.8507],[0.967,51.8493],[0.972,51.848],[0.9753,51.8468],[0.9767,51.8455],[0.9767,51.8444],[0.9775,51.8414],[0.9779,51.8409],[0.9784,51.8381],[0.9775,51.8358],[0.9762,51.834],[0.975,51.8333],[0.974,51.8313],[0.9745,51.831],[0.9744,51.8292],[0.9752,51.827],[0.9773,51.8241],[0.9817,51.8189],[0.9824,51.8177],[0.9808,51.8175],[0.9757,51.8186],[0.9663,51.8223],[0.9651,51.8232],[0.9646,51.8244],[0.9648,51.8268],[0.964,51.829],[0.9628,51.8295],[0.9604,51.8317],[0.9578,51.8321],[0.9568,51.8316],[0.9542,51.832],[0.9524,51.8332],[0.952,51.8318],[0.9539,51.8314],[0.9557,51.8317],[0.9569,51.8311],[0.9593,51.8314],[0.9629,51.8283],[0.9634,51.8267],[0.9631,51.8246],[0.9639,51.8219],[0.9587,51.8229],[0.954,51.824],[0.9529,51.8245],[0.9517,51.8241],[0.9499,51.8242],[0.9481,51.8238],[0.9444,51.8223],[0.9444,51.8213],[0.9469,51.8221],[0.9476,51.8227],[0.9502,51.8234],[0.9522,51.8232],[0.9609,51.8209],[0.963,51.8205],[0.9679,51.819],[0.9714,51.8174],[0.9728,51.8165],[0.9751,51.8146],[0.9767,51.8136],[0.9797,51.8124],[0.984,51.8111],[0.9912,51.8073],[0.9885,51.8071],[0.9842,51.8074],[0.9808,51.808],[0.9786,51.8086],[0.9757,51.811],[0.9743,51.8116],[0.9717,51.8124],[0.969,51.8127],[0.9616,51.8123],[0.9572,51.8114],[0.9487,51.8105],[0.9445,51.8102],[0.9411,51.8093],[0.9377,51.808],[0.9351,51.8081],[0.9287,51.808],[0.9274,51.8075],[0.9255,51.8092],[0.9236,51.8096],[0.9226,51.8089],[0.9247,51.8085],[0.9253,51.8077],[0.9237,51.8073],[0.9232,51.8062],[0.9253,51.8065],[0.9272,51.8058],[0.9294,51.8063],[0.9338,51.8065],[0.9369,51.8062],[0.9364,51.8054],[0.9335,51.8048],[0.932,51.8042],[0.931,51.8031],[0.9306,51.8019],[0.927,51.8029],[0.9253,51.8027],[0.9208,51.8004],[0.92,51.7996],[0.9173,51.7983],[0.917,51.7965],[0.9144,51.7948],[0.9106,51.7941],[0.9084,51.7932],[0.9053,51.7914],[0.9001,51.7889],[0.8975,51.7849],[0.8968,51.7849],[0.9013,51.7923],[0.9034,51.7946],[0.9053,51.7955],[0.9077,51.7972],[0.9089,51.7976],[0.9095,51.7988],[0.9115,51.7996],[0.91,51.8003],[0.9083,51.8019],[0.9067,51.8022],[0.9056,51.8036],[0.9049,51.8028],[0.9048,51.8016],[0.9079,51.8017],[0.9084,51.8004],[0.9082,51.7986],[0.9055,51.7974],[0.9047,51.7967],[0.9036,51.7967],[0.9026,51.7959],[0.9012,51.794],[0.8992,51.7921],[0.8972,51.789],[0.8956,51.79],[0.8947,51.791],[0.8938,51.7905],[0.8952,51.7889],[0.8951,51.7879],[0.8915,51.7795],[0.8925,51.7796],[0.8926,51.7783],[0.8936,51.7759],[0.8884,51.7788],[0.8882,51.7794],[0.8862,51.7801],[0.8831,51.7816],[0.8794,51.7837],[0.8788,51.7844],[0.8761,51.7849],[0.8739,51.784],[0.8721,51.7846],[0.8721,51.7858],[0.8714,51.7863],[0.8693,51.7864],[0.869,51.7873],[0.8672,51.7885],[0.8664,51.7881],[0.8687,51.7872],[0.8688,51.7863],[0.8715,51.7856],[0.8705,51.7846],[0.8715,51.7832],[0.8666,51.7841],[0.8611,51.7854],[0.8605,51.7857],[0.8573,51.786],[0.8546,51.7853],[0.851,51.7852],[0.8484,51.784],[0.8457,51.7832],[0.844,51.7831],[0.8417,51.7826],[0.8388,51.7834],[0.8377,51.7852],[0.8349,51.7844],[0.8371,51.784],[0.8394,51.7825],[0.8419,51.7814],[0.8442,51.7824],[0.8448,51.7816],[0.8431,51.781],[0.8446,51.78],[0.8458,51.781],[0.849,51.7825],[0.8521,51.7832],[0.8579,51.784],[0.8595,51.7823],[0.8625,51.7824],[0.8646,51.782],[0.872,51.7798],[0.877,51.7794],[0.8785,51.7787],[0.8811,51.7764],[0.8838,51.7753],[0.8857,51.774],[0.8885,51.7714],[0.8907,51.7697],[0.8901,51.7687],[0.8882,51.7687],[0.885,51.7696],[0.8848,51.7684],[0.8878,51.7677],[0.8916,51.768],[0.8942,51.7665],[0.8934,51.766],[0.8903,51.7652],[0.8864,51.7638],[0.8831,51.7638],[0.8793,51.7646],[0.8729,51.7666],[0.872,51.7676],[0.8702,51.7683],[0.8673,51.7682],[0.8609,51.7687],[0.8595,51.7695],[0.8602,51.773],[0.8582,51.7735],[0.8576,51.7749],[0.8564,51.775],[0.8547,51.7741],[0.8533,51.7744],[0.8512,51.7741],[0.8509,51.7728],[0.8516,51.7723],[0.8518,51.7711],[0.8502,51.7705],[0.8486,51.7714],[0.8464,51.7721],[0.8442,51.772],[0.8425,51.7732],[0.8405,51.7728],[0.8398,51.7736],[0.8367,51.7739],[0.8378,51.7727],[0.8397,51.7731],[0.8396,51.772],[0.8412,51.7717],[0.8425,51.7722],[0.8435,51.7711],[0.8466,51.7714],[0.8495,51.77],[0.8511,51.7696],[0.856,51.7678],[0.8523,51.7674],[0.8508,51.7682],[0.8496,51.7696],[0.8468,51.769],[0.8444,51.769],[0.8424,51.77],[0.8422,51.7684],[0.8437,51.7679],[0.8448,51.7683],[0.8452,51.7669],[0.8437,51.766],[0.8467,51.7658],[0.8472,51.7664],[0.8494,51.7661],[0.8529,51.7661],[0.8556,51.7652],[0.857,51.7654],[0.8605,51.7644],[0.8599,51.7637],[0.8576,51.7631],[0.8557,51.7609],[0.8531,51.7591],[0.8521,51.7591],[0.8507,51.758],[0.8507,51.757],[0.8524,51.7573],[0.8524,51.7584],[0.854,51.7587],[0.8547,51.7596],[0.8565,51.7603],[0.8576,51.7616],[0.8598,51.761],[0.8607,51.7616],[0.86,51.7626],[0.8615,51.7631],[0.862,51.7624],[0.864,51.7624],[0.8689,51.7612],[0.8714,51.7596],[0.8737,51.7597],[0.8748,51.7591],[0.8767,51.759],[0.879,51.7582],[0.882,51.7579],[0.8801,51.7563],[0.8783,51.756],[0.8741,51.7537],[0.8725,51.7535],[0.8706,51.7525],[0.8704,51.7513],[0.8686,51.7506],[0.8654,51.7487],[0.8644,51.7486],[0.8626,51.7476],[0.8614,51.7461],[0.8602,51.7458],[0.8571,51.7443],[0.8548,51.7437],[0.854,51.7443],[0.851,51.7443],[0.8498,51.7448],[0.8504,51.7461],[0.8502,51.7468],[0.8475,51.7474],[0.8468,51.7453],[0.8473,51.7446],[0.8487,51.7452],[0.8497,51.744],[0.8522,51.7435],[0.853,51.7421],[0.8524,51.7416],[0.8449,51.7401],[0.8417,51.7408],[0.8413,51.7387],[0.8377,51.7384],[0.8345,51.7388],[0.834,51.7391],[0.8316,51.7387],[0.8273,51.7387],[0.8253,51.7384],[0.8239,51.7389],[0.8228,51.7408],[0.8211,51.7389],[0.8137,51.7385],[0.8132,51.7391],[0.8109,51.739],[0.8104,51.7396],[0.8055,51.7412],[0.8042,51.7408],[0.7989,51.7422],[0.7965,51.7426],[0.7946,51.7438],[0.7916,51.7447],[0.7914,51.7428],[0.7903,51.7426],[0.7901,51.7399],[0.7916,51.7395],[0.7928,51.7405],[0.7943,51.7404],[0.7953,51.7397],[0.7936,51.7388],[0.7921,51.7388],[0.789,51.737],[0.7882,51.7369],[0.7846,51.7374],[0.7823,51.7381],[0.7811,51.7382],[0.7785,51.7393],[0.7763,51.7408],[0.7774,51.7416],[0.7761,51.7423],[0.7758,51.7431],[0.7736,51.7427],[0.7718,51.7418],[0.7708,51.7394],[0.7733,51.7397],[0.7741,51.7391],[0.7674,51.7389],[0.7647,51.7406],[0.7631,51.7403],[0.7631,51.7387],[0.7597,51.7375],[0.7582,51.7373],[0.7555,51.7355],[0.7543,51.735],[0.7503,51.736],[0.7456,51.7367],[0.745,51.7364],[0.7443,51.7345],[0.7477,51.7353],[0.7488,51.7352],[0.7489,51.734],[0.7501,51.7324],[0.7454,51.7309],[0.7438,51.7309],[0.7413,51.7315],[0.739,51.733],[0.7372,51.733],[0.7377,51.7305],[0.7365,51.7296],[0.735,51.7296],[0.7322,51.7308],[0.73,51.7315],[0.7268,51.7338],[0.7219,51.7361],[0.7182,51.7368],[0.7152,51.7364],[0.7152,51.7372],[0.714,51.7375],[0.7123,51.7365],[0.7118,51.7351],[0.7148,51.7347],[0.7129,51.7317],[0.7105,51.73],[0.7087,51.7267],[0.7081,51.7262],[0.7078,51.7248],[0.7059,51.7239],[0.7046,51.7243],[0.7036,51.7255],[0.7032,51.7268],[0.7004,51.7281],[0.6987,51.7284],[0.6955,51.7293],[0.6946,51.7291],[0.6923,51.7298],[0.6918,51.7306],[0.6894,51.7308],[0.6884,51.732],[0.6864,51.733],[0.6867,51.7335],[0.6896,51.7342],[0.6886,51.7346],[0.6859,51.7343],[0.6852,51.7331],[0.6804,51.7343],[0.6773,51.7346],[0.6753,51.7359],[0.673,51.7362],[0.668,51.7378],[0.6641,51.7395],[0.665,51.7408],[0.6638,51.7417],[0.6635,51.7397],[0.664,51.7389],[0.6697,51.7367],[0.675,51.7353],[0.677,51.7342],[0.679,51.7343],[0.6871,51.7317],[0.6869,51.7311],[0.6888,51.7283],[0.6917,51.7268],[0.697,51.7268],[0.699,51.725],[0.6974,51.7252],[0.6969,51.7243],[0.6975,51.7227],[0.7007,51.7214],[0.7035,51.7208],[0.7061,51.7186],[0.7084,51.7175],[0.7093,51.7165],[0.7139,51.7152],[0.7159,51.7161],[0.7178,51.7162],[0.7184,51.7158],[0.7204,51.7155],[0.722,51.7143],[0.7268,51.7132],[0.7298,51.7127],[0.7327,51.713],[0.7353,51.7127],[0.736,51.7121],[0.7376,51.7118],[0.7388,51.7124],[0.74,51.7118],[0.7444,51.7109],[0.7457,51.7115],[0.747,51.7103],[0.7455,51.71],[0.7444,51.7094],[0.7455,51.7088],[0.747,51.709],[0.747,51.7097],[0.7508,51.7096],[0.7497,51.7086],[0.7495,51.7078],[0.7512,51.7066],[0.7527,51.7083],[0.7546,51.71],[0.759,51.7089],[0.7604,51.709],[0.7629,51.7079],[0.7649,51.7077],[0.7622,51.7051],[0.7608,51.7041],[0.7584,51.7035],[0.7577,51.7036],[0.7553,51.7026],[0.7534,51.7007],[0.7515,51.7006],[0.753,51.6982],[0.7544,51.6974],[0.7542,51.6953],[0.7525,51.6953],[0.7473,51.6937],[0.7472,51.6927],[0.7482,51.6912],[0.7461,51.6918],[0.742,51.6924],[0.7401,51.692],[0.7399,51.6931],[0.7382,51.6936],[0.7379,51.6922],[0.7395,51.691],[0.7396,51.6901],[0.7376,51.6893],[0.7384,51.687],[0.7408,51.6872],[0.7414,51.6887],[0.7424,51.689],[0.7453,51.6903],[0.7468,51.6901],[0.747,51.6889],[0.7485,51.6884],[0.7512,51.6885],[0.7527,51.6889],[0.7544,51.6902],[0.7539,51.6916],[0.7559,51.6916],[0.7579,51.6923],[0.7594,51.6936],[0.7592,51.6958],[0.7583,51.6982],[0.7592,51.6999],[0.7647,51.7014],[0.7669,51.7026],[0.7714,51.702],[0.7731,51.7014],[0.7727,51.7002],[0.7732,51.6979],[0.7724,51.6958],[0.773,51.6934],[0.7739,51.6925],[0.7743,51.6913],[0.7758,51.6908],[0.7764,51.6897],[0.7776,51.6893],[0.777,51.6912],[0.7779,51.6928],[0.7768,51.6933],[0.7753,51.6931],[0.774,51.6935],[0.7744,51.6968],[0.7755,51.6974],[0.7758,51.6983],[0.7747,51.7001],[0.7753,51.7008],[0.7752,51.702],[0.7742,51.7029],[0.7716,51.7039],[0.7723,51.7044],[0.7762,51.7052],[0.7789,51.7062],[0.7808,51.7065],[0.7825,51.7076],[0.7851,51.7078],[0.7859,51.707],[0.7875,51.7068],[0.7889,51.7072],[0.7887,51.7083],[0.7912,51.7091],[0.7929,51.7088],[0.7945,51.709],[0.7936,51.7101],[0.7909,51.7102],[0.7922,51.7113],[0.7923,51.713],[0.792,51.7134],[0.7924,51.7166],[0.7929,51.7176],[0.7949,51.7185],[0.8017,51.7188],[0.8042,51.7184],[0.8056,51.7178],[0.8125,51.7197],[0.8194,51.7211],[0.8231,51.7206],[0.8258,51.7195],[0.8308,51.7168],[0.8316,51.7159],[0.8342,51.715],[0.8472,51.7165],[0.8482,51.7157],[0.8504,51.7165],[0.8521,51.7155],[0.8521,51.7169],[0.8538,51.7169],[0.8557,51.7177],[0.859,51.7187],[0.8623,51.7202],[0.8674,51.722],[0.869,51.722],[0.8708,51.7237],[0.874,51.7254],[0.8759,51.7256],[0.8772,51.7268],[0.8809,51.7311],[0.8829,51.7319],[0.8846,51.7315],[0.8863,51.733],[0.8849,51.734],[0.8898,51.7373],[0.8887,51.7391],[0.8907,51.7413],[0.8918,51.742],[0.896,51.7438],[0.8994,51.7448],[0.9048,51.7459],[0.908,51.7461],[0.9093,51.7465],[0.9182,51.7473],[0.922,51.7482],[0.9274,51.7478],[0.9278,51.7481],[0.9307,51.747],[0.9333,51.7453],[0.9342,51.7443],[0.9392,51.7422],[0.9403,51.7408],[0.9423,51.74],[0.9434,51.7392],[0.9435,51.7381],[0.9462,51.7369],[0.9459,51.7361],[0.9471,51.7358],[0.9488,51.7341],[0.9485,51.7333],[0.9492,51.7321],[0.9505,51.7308],[0.9493,51.7251],[0.9506,51.7231],[0.9505,51.7221],[0.9488,51.7203],[0.9478,51.7179],[0.9468,51.7163],[0.9459,51.7162],[0.9456,51.7149],[0.9436,51.7114],[0.9436,51.7079],[0.9425,51.7065],[0.9429,51.7049],[0.9424,51.7036],[0.9414,51.7027],[0.9403,51.7002],[0.9407,51.6969],[0.9415,51.6946],[0.9433,51.6933],[0.9436,51.6922],[0.9447,51.6913],[0.9446,51.69],[0.9453,51.6894],[0.9468,51.6891],[0.9466,51.6879],[0.9474,51.687],[0.947,51.6853],[0.945,51.6849],[0.9321,51.686],[0.9321,51.6858],[0.9414,51.6851],[0.9438,51.6847],[0.9485,51.685],[0.9499,51.6839],[0.9498,51.6829],[0.9483,51.6822],[0.9494,51.6814],[0.948,51.6798],[0.9481,51.6787],[0.9472,51.6777],[0.9477,51.6767],[0.9468,51.6762],[0.9473,51.6754],[0.945,51.6742],[0.9449,51.6731],[0.943,51.6723],[0.9427,51.6706],[0.9421,51.6696],[0.9425,51.6678],[0.9415,51.6666],[0.9417,51.6658],[0.9428,51.664],[0.9419,51.6632],[0.9424,51.661],[0.9417,51.6602],[0.9399,51.6592],[0.9395,51.658],[0.94,51.6574],[0.939,51.6565],[0.9397,51.6546],[0.9391,51.6537],[0.9373,51.6523],[0.9375,51.6518],[0.9355,51.6504],[0.935,51.6464],[0.9351,51.6449],[0.9373,51.6404],[0.9371,51.6361],[0.9346,51.6328],[0.9331,51.6319],[0.9265,51.6289],[0.9256,51.6292],[0.9239,51.6282],[0.9213,51.6271],[0.9149,51.6251],[0.9137,51.6251],[0.9117,51.6242],[0.9082,51.6235],[0.9056,51.6227],[0.9036,51.6223],[0.897,51.623],[0.8941,51.6229],[0.8919,51.6238],[0.8899,51.6236],[0.8879,51.6227],[0.8857,51.6234],[0.8825,51.6233],[0.879,51.6235],[0.8765,51.6231],[0.8713,51.623],[0.8657,51.622],[0.8596,51.6212],[0.8538,51.6215],[0.8463,51.6224],[0.8417,51.6228],[0.8412,51.6226],[0.8378,51.6233],[0.8332,51.6225],[0.8289,51.6226],[0.8229,51.6231],[0.8209,51.6239],[0.8174,51.6247],[0.8162,51.6252],[0.8095,51.6261],[0.8069,51.6262],[0.8053,51.6268],[0.805,51.629],[0.803,51.6293],[0.8021,51.6288],[0.8024,51.6263],[0.8029,51.6259],[0.7974,51.6253],[0.7946,51.6255],[0.7906,51.6266],[0.7885,51.6281],[0.7872,51.6285],[0.7834,51.631],[0.7825,51.6322],[0.7791,51.6349],[0.7775,51.6355],[0.7736,51.6375],[0.7705,51.6388],[0.7645,51.6411],[0.7633,51.6422],[0.7615,51.6427],[0.7583,51.6429],[0.756,51.6426],[0.7495,51.6436],[0.7462,51.6433],[0.7438,51.6419],[0.7417,51.6413],[0.7392,51.6415],[0.7321,51.643],[0.7298,51.643],[0.7265,51.6421],[0.7224,51.6429],[0.7189,51.6429],[0.7169,51.6431],[0.7139,51.6419],[0.7135,51.6414],[0.7112,51.6403],[0.7096,51.6371],[0.7084,51.6367],[0.7013,51.6369],[0.6994,51.6374],[0.696,51.6393],[0.6943,51.6388],[0.692,51.6371],[0.6897,51.6377],[0.6879,51.6378],[0.6863,51.637],[0.685,51.6372],[0.6785,51.6367],[0.6757,51.637],[0.6755,51.6384],[0.6747,51.6391],[0.6715,51.6387],[0.6702,51.6379],[0.6701,51.6367],[0.6655,51.6368],[0.6614,51.6371],[0.6602,51.6378],[0.6605,51.6398],[0.6598,51.6429],[0.6605,51.6433],[0.6648,51.6419],[0.6653,51.6424],[0.66,51.6443],[0.6556,51.6453],[0.6544,51.6459],[0.6524,51.6457],[0.6546,51.6447],[0.6569,51.6444],[0.6584,51.6434],[0.6588,51.6391],[0.6579,51.6379],[0.6531,51.6383],[0.6485,51.638],[0.6448,51.6384],[0.6404,51.6395],[0.636,51.6397],[0.6334,51.6402],[0.6331,51.6399],[0.6295,51.6396],[0.6297,51.6378],[0.6314,51.6377],[0.634,51.6389],[0.6361,51.6384],[0.6336,51.6373],[0.6372,51.6363],[0.6377,51.637],[0.6374,51.6384],[0.6398,51.6383],[0.6417,51.6376],[0.6438,51.6373],[0.6464,51.6363],[0.6451,51.6357],[0.6452,51.6351],[0.6421,51.6334],[0.6382,51.6332],[0.6373,51.6337],[0.6337,51.6331],[0.632,51.6323],[0.6271,51.6334],[0.6247,51.6329],[0.6225,51.6329],[0.6184,51.6325],[0.6142,51.6313],[0.612,51.6308],[0.6114,51.6301],[0.6095,51.6302],[0.6062,51.6298],[0.6034,51.6305],[0.6001,51.6307],[0.5985,51.6306],[0.5975,51.6323],[0.5939,51.632],[0.5906,51.6311],[0.5884,51.6313],[0.5873,51.6311],[0.587,51.63],[0.5878,51.6285],[0.5858,51.6265],[0.5857,51.6235],[0.5875,51.6234],[0.5866,51.6251],[0.5874,51.6268],[0.5889,51.6278],[0.5892,51.6286],[0.5882,51.6304],[0.5909,51.6303],[0.5959,51.6313],[0.5962,51.6303],[0.5975,51.6296],[0.6019,51.6296],[0.6044,51.6292],[0.6064,51.6286],[0.6113,51.6291],[0.6135,51.6299],[0.6171,51.6306],[0.6203,51.6309],[0.6224,51.6313],[0.6272,51.6315],[0.63,51.6316],[0.6307,51.6312],[0.6343,51.6314],[0.6362,51.6317],[0.6392,51.6314],[0.6408,51.6303],[0.6433,51.6297],[0.6445,51.63],[0.6476,51.6299],[0.6465,51.6307],[0.6473,51.6322],[0.6469,51.6333],[0.648,51.6346],[0.65,51.6355],[0.6516,51.6359],[0.6548,51.6355],[0.655,51.6349],[0.657,51.6352],[0.6585,51.6346],[0.6621,51.634],[0.6667,51.6344],[0.6688,51.6335],[0.6715,51.634],[0.6757,51.6338],[0.6796,51.6342],[0.6815,51.6341],[0.6854,51.6344],[0.6903,51.6344],[0.6939,51.6341],[0.7074,51.6336],[0.7122,51.6337],[0.7193,51.635],[0.7208,51.6357],[0.726,51.6347],[0.7266,51.6342],[0.731,51.6318],[0.7324,51.6313],[0.7354,51.6307],[0.7379,51.6305],[0.7441,51.631],[0.7459,51.631],[0.7493,51.6312],[0.7517,51.6315],[0.756,51.6331],[0.7604,51.6365],[0.7637,51.6369],[0.7681,51.6354],[0.7729,51.6332],[0.7752,51.6324],[0.7759,51.6315],[0.779,51.629],[0.7798,51.6277],[0.7821,51.6256],[0.7844,51.6243],[0.785,51.6236],[0.7929,51.6229],[0.7943,51.6221],[0.7952,51.6223],[0.7995,51.6217],[0.8043,51.6221],[0.8096,51.6217],[0.8143,51.6205],[0.815,51.6206],[0.8174,51.6196],[0.8186,51.6195],[0.8212,51.6187],[0.8258,51.6184],[0.8271,51.619],[0.8303,51.6182],[0.8318,51.6187],[0.8344,51.6185],[0.8357,51.6182],[0.8394,51.6179],[0.8426,51.6171],[0.8469,51.6168],[0.8466,51.6164],[0.852,51.6162],[0.856,51.6164],[0.8566,51.6161],[0.8602,51.6161],[0.864,51.6155],[0.8651,51.6146],[0.8649,51.6132],[0.8638,51.6104],[0.8645,51.6064],[0.8658,51.6026],[0.8663,51.6006],[0.8657,51.5981],[0.8643,51.5968],[0.8614,51.5958],[0.8576,51.5956],[0.8523,51.5959],[0.8429,51.5971],[0.8415,51.5975],[0.8383,51.5975],[0.8362,51.598],[0.8289,51.5986],[0.8255,51.5985],[0.8212,51.5987],[0.8195,51.5993],[0.8187,51.6002],[0.8178,51.6031],[0.8159,51.6048],[0.8109,51.6064],[0.8098,51.6068],[0.808,51.6083],[0.8033,51.61],[0.8014,51.611],[0.8005,51.6131],[0.7992,51.6143],[0.7982,51.6146],[0.7958,51.6141],[0.7903,51.6133],[0.7853,51.6135],[0.7865,51.6127],[0.7902,51.6125],[0.7939,51.6132],[0.7981,51.6138],[0.7991,51.6133],[0.7996,51.6112],[0.8018,51.6096],[0.8042,51.6085],[0.8072,51.6077],[0.8091,51.6057],[0.8122,51.6048],[0.8146,51.6039],[0.8159,51.6028],[0.817,51.5996],[0.819,51.5977],[0.8148,51.5959],[0.812,51.5946],[0.8054,51.5903],[0.8042,51.5893],[0.7996,51.5873],[0.7962,51.5863],[0.7932,51.5869],[0.7877,51.5878],[0.7853,51.5875],[0.7838,51.5879],[0.783,51.587],[0.7805,51.5863],[0.7782,51.5848],[0.7762,51.5847],[0.7726,51.5834],[0.7692,51.5845],[0.7661,51.5834],[0.7631,51.5834],[0.7616,51.5842],[0.7592,51.5868],[0.7579,51.5865],[0.7559,51.587],[0.7544,51.5881],[0.7511,51.5866],[0.7528,51.5857],[0.7595,51.5848],[0.7605,51.5827],[0.7603,51.5815],[0.7583,51.5805],[0.7567,51.5804],[0.7539,51.5808],[0.7476,51.5813],[0.7457,51.5811],[0.7446,51.5807],[0.7415,51.5803],[0.7394,51.5797],[0.7382,51.5798],[0.7365,51.5793],[0.7324,51.5791],[0.729,51.5786],[0.7278,51.5787],[0.724,51.5801],[0.7241,51.579],[0.7252,51.5787],[0.7245,51.5757],[0.7268,51.5767],[0.7282,51.5769],[0.73,51.5764],[0.7334,51.5766],[0.7369,51.5775],[0.7419,51.578],[0.7439,51.5778],[0.7459,51.579],[0.7483,51.5794],[0.7519,51.5788],[0.7564,51.5786],[0.7596,51.5789],[0.7605,51.5778],[0.7588,51.5767],[0.761,51.5765],[0.7606,51.5785],[0.7614,51.5793],[0.7652,51.5807],[0.7677,51.5806],[0.7707,51.5797],[0.7713,51.5811],[0.7728,51.5809],[0.7759,51.5817],[0.7779,51.5826],[0.7788,51.5822],[0.7813,51.5829],[0.7847,51.5847],[0.7869,51.585],[0.7888,51.5848],[0.791,51.5842],[0.7939,51.5839],[0.7943,51.5835],[0.8005,51.5846],[0.8058,51.5861],[0.8066,51.5833],[0.8074,51.5813],[0.8072,51.5802],[0.8062,51.5794],[0.8027,51.5782],[0.7994,51.5777],[0.7972,51.5778],[0.7943,51.5767],[0.7937,51.5751],[0.7953,51.5727],[0.7976,51.5714],[0.7988,51.5718],[0.8022,51.5721],[0.8071,51.5693],[0.8066,51.5682],[0.8075,51.5677],[0.8096,51.5694],[0.8094,51.5698],[0.8064,51.5712],[0.8051,51.5714],[0.8038,51.5725],[0.8006,51.5729],[0.7992,51.5725],[0.7966,51.5734],[0.7957,51.5743],[0.7963,51.5758],[0.7984,51.5764],[0.8018,51.5768],[0.8038,51.5772],[0.808,51.5787],[0.8102,51.5777],[0.8136,51.577],[0.8144,51.5764],[0.8145,51.5751],[0.8129,51.574],[0.8144,51.5737],[0.8149,51.5726],[0.8167,51.5717],[0.8179,51.5701],[0.818,51.5693],[0.8172,51.568],[0.8176,51.5667],[0.8185,51.5665],[0.82,51.565],[0.8202,51.564],[0.8183,51.564],[0.8178,51.5632],[0.819,51.5618],[0.8204,51.5632],[0.8245,51.5636],[0.8279,51.5627],[0.8291,51.562],[0.8298,51.5596],[0.8323,51.5596],[0.8378,51.5603],[0.8411,51.56],[0.8434,51.5593],[0.8504,51.5567],[0.8507,51.5557],[0.8502,51.5546],[0.8509,51.5539],[0.8488,51.5515],[0.8443,51.5493],[0.843,51.5494],[0.841,51.5488],[0.8374,51.5466],[0.8363,51.5465],[0.8337,51.545],[0.8317,51.5444],[0.8274,51.5435],[0.8238,51.5415],[0.8212,51.5407],[0.8191,51.5422],[0.8148,51.5437],[0.8108,51.5401],[0.8079,51.541],[0.7984,51.5417],[0.7945,51.5423],[0.789,51.5424],[0.7868,51.5469],[0.7867,51.5529],[0.7838,51.5528],[0.7752,51.552],[0.7698,51.5518],[0.7695,51.5524],[0.7642,51.5527],[0.761,51.5533],[0.7566,51.5544],[0.7531,51.5549],[0.7535,51.5563],[0.7534,51.5575],[0.7521,51.5584],[0.749,51.5593],[0.7417,51.5599],[0.741,51.5592],[0.7375,51.5595],[0.7373,51.56],[0.7353,51.5601],[0.7336,51.5597],[0.7305,51.5594],[0.7304,51.5605],[0.7266,51.5605],[0.7233,51.5604],[0.7184,51.5609],[0.719,51.5627],[0.7158,51.5628],[0.7158,51.5632],[0.7079,51.5643],[0.7086,51.5664],[0.7072,51.5667],[0.7056,51.5675],[0.7041,51.5668],[0.689,51.5681],[0.6871,51.5682],[0.6851,51.5687],[0.6826,51.5688],[0.6807,51.5695],[0.6777,51.57],[0.6754,51.5701],[0.6753,51.5729],[0.6678,51.5722],[0.6677,51.5727],[0.6631,51.5724],[0.6617,51.5729],[0.6581,51.5733],[0.655,51.5732],[0.6516,51.5735],[0.6471,51.5742],[0.6445,51.5749],[0.6389,51.5768],[0.6378,51.5763],[0.6357,51.5745],[0.6346,51.5749],[0.6316,51.5699],[0.6342,51.5694],[0.6351,51.5679],[0.6331,51.5655],[0.6344,51.5653],[0.6349,51.5611],[0.6355,51.5606],[0.6335,51.5594],[0.6314,51.5574],[0.629,51.5561],[0.6285,51.5554],[0.627,51.5554],[0.6255,51.5537],[0.6271,51.5511],[0.6251,51.5493],[0.6242,51.5477],[0.6246,51.5463],[0.6248,51.5438],[0.6237,51.5414],[0.6247,51.5399],[0.624,51.539],[0.6254,51.5381],[0.6272,51.538],[0.6252,51.537],[0.6215,51.536],[0.6175,51.5358],[0.6126,51.535],[0.6068,51.5351],[0.6032,51.5364],[0.5997,51.5372],[0.5949,51.5379],[0.5906,51.5383],[0.5862,51.539],[0.5824,51.5394],[0.5782,51.5393],[0.5708,51.541],[0.564,51.5424],[0.5596,51.5447],[0.5551,51.5456],[0.5505,51.5461],[0.5476,51.5477],[0.5455,51.5477],[0.5444,51.547],[0.5433,51.5445],[0.5434,51.543],[0.5439,51.5417],[0.5434,51.5398],[0.5435,51.5386],[0.5426,51.5371],[0.5429,51.5357],[0.5426,51.5347],[0.5397,51.5343],[0.5381,51.5337],[0.5363,51.5318],[0.5352,51.5312],[0.5333,51.5309],[0.5312,51.5316],[0.5286,51.5318],[0.5263,51.5327],[0.5227,51.5328],[0.5217,51.5326],[0.5196,51.5313],[0.5167,51.53],[0.5137,51.5311],[0.5132,51.5319],[0.5115,51.534],[0.5092,51.5355],[0.5095,51.5365],[0.5077,51.539],[0.5075,51.5407],[0.5068,51.5428],[0.5052,51.544],[0.5024,51.5451],[0.5007,51.5455],[0.4971,51.5476],[0.4965,51.5488],[0.4989,51.5504],[0.498,51.5506],[0.4959,51.5488],[0.4969,51.5472],[0.4999,51.5453],[0.4974,51.5453],[0.4944,51.5467],[0.4934,51.5477],[0.4931,51.55],[0.4948,51.5515],[0.4957,51.553],[0.4945,51.5529],[0.494,51.5519],[0.4922,51.5497],[0.4921,51.5487],[0.4937,51.5463],[0.4954,51.5453],[0.4976,51.5447],[0.5027,51.5442],[0.5056,51.5426],[0.506,51.5418],[0.5063,51.5397],[0.5071,51.538],[0.5051,51.539],[0.5039,51.5391],[0.5022,51.5387],[0.4977,51.5385],[0.4953,51.5389],[0.4918,51.5401],[0.4901,51.5411],[0.4917,51.5432],[0.4909,51.544],[0.4898,51.5439],[0.4878,51.543],[0.487,51.5432],[0.4879,51.5446],[0.4877,51.5453],[0.4858,51.5457],[0.4857,51.5471],[0.4851,51.5478],[0.4819,51.5486],[0.4803,51.5479],[0.4776,51.5472],[0.4754,51.5471],[0.4743,51.5464],[0.4695,51.547],[0.4667,51.5467],[0.4669,51.5474],[0.4652,51.5499],[0.4616,51.5535],[0.4591,51.5523],[0.4577,51.5528],[0.4551,51.5525],[0.4523,51.5519],[0.4501,51.5512],[0.4457,51.5508],[0.4458,51.5493],[0.4434,51.549],[0.4442,51.5477],[0.4429,51.5474],[0.4438,51.5464],[0.4399,51.5451],[0.4391,51.5464],[0.4375,51.5462],[0.4365,51.5465],[0.4358,51.5492],[0.4353,51.5495],[0.431,51.5497],[0.4299,51.5488],[0.4304,51.546],[0.4277,51.5451],[0.4264,51.5484],[0.4251,51.5481],[0.4247,51.5493],[0.4266,51.5519],[0.4249,51.5527],[0.4188,51.5506],[0.418,51.5511],[0.4209,51.5528],[0.42,51.5548],[0.4186,51.5566],[0.4174,51.5571],[0.41</v>
      </c>
      <c r="B70" s="67" t="str">
        <f ca="1">OFFSET(Polygon!B$1,MATCH($D70,Polygon!$C:$C,0)-1,0)</f>
        <v>E10000012</v>
      </c>
      <c r="C70" t="s">
        <v>149</v>
      </c>
      <c r="D70" t="s">
        <v>39</v>
      </c>
      <c r="E70" s="27">
        <v>1477764</v>
      </c>
      <c r="F70" s="23">
        <v>5</v>
      </c>
      <c r="G70" s="23">
        <v>5</v>
      </c>
      <c r="H70" s="23">
        <v>6</v>
      </c>
      <c r="I70" s="23">
        <v>6</v>
      </c>
      <c r="J70" s="23">
        <v>9</v>
      </c>
      <c r="K70" s="23">
        <v>8</v>
      </c>
      <c r="L70" s="23">
        <v>14</v>
      </c>
      <c r="M70" s="23">
        <v>20</v>
      </c>
      <c r="N70" s="23">
        <v>21</v>
      </c>
      <c r="O70" s="23">
        <v>27</v>
      </c>
      <c r="P70" s="23">
        <v>31</v>
      </c>
      <c r="Q70" s="23">
        <v>43</v>
      </c>
      <c r="R70" s="23">
        <v>45</v>
      </c>
      <c r="S70" s="23">
        <v>53</v>
      </c>
      <c r="T70" s="23">
        <v>67</v>
      </c>
      <c r="U70" s="23">
        <v>80</v>
      </c>
      <c r="V70" s="23">
        <v>88</v>
      </c>
      <c r="W70" s="23">
        <v>130</v>
      </c>
      <c r="X70" s="23">
        <v>166</v>
      </c>
      <c r="Y70" s="23">
        <v>213</v>
      </c>
      <c r="Z70" s="23">
        <v>244</v>
      </c>
      <c r="AA70" s="23">
        <v>301</v>
      </c>
      <c r="AB70" s="23">
        <v>380</v>
      </c>
      <c r="AC70" s="23">
        <v>420</v>
      </c>
      <c r="AD70" s="23">
        <v>517</v>
      </c>
      <c r="AE70" s="23">
        <v>547</v>
      </c>
      <c r="AF70" s="23">
        <v>597</v>
      </c>
      <c r="AG70" s="23">
        <v>792</v>
      </c>
      <c r="AH70" s="23">
        <v>858</v>
      </c>
      <c r="AI70" s="23">
        <v>938</v>
      </c>
      <c r="AJ70" s="23">
        <v>1081</v>
      </c>
      <c r="AK70" s="23">
        <v>1139</v>
      </c>
      <c r="AL70" s="23">
        <v>1232</v>
      </c>
      <c r="AM70" s="23">
        <v>1331</v>
      </c>
      <c r="AN70" s="23">
        <v>1418</v>
      </c>
      <c r="AO70" s="23">
        <v>1484</v>
      </c>
      <c r="AP70" s="23">
        <v>1562</v>
      </c>
      <c r="AQ70" s="23">
        <v>1589</v>
      </c>
      <c r="AR70" s="23">
        <v>1647</v>
      </c>
      <c r="AS70" s="23">
        <v>1721</v>
      </c>
      <c r="AT70" s="23">
        <v>1781</v>
      </c>
      <c r="AU70" s="23">
        <v>1846</v>
      </c>
      <c r="AV70" s="23">
        <v>1892</v>
      </c>
      <c r="AW70" s="23">
        <v>1929</v>
      </c>
      <c r="AX70" s="23">
        <v>1980</v>
      </c>
      <c r="AY70" s="23">
        <v>2069</v>
      </c>
      <c r="AZ70" s="23">
        <v>2119</v>
      </c>
      <c r="BA70" s="23">
        <v>2202</v>
      </c>
      <c r="BB70" s="23">
        <v>2244</v>
      </c>
      <c r="BC70" s="23">
        <v>2320</v>
      </c>
      <c r="BD70" s="23">
        <v>2424</v>
      </c>
      <c r="BE70" s="23">
        <v>2451</v>
      </c>
      <c r="BF70" s="23">
        <v>2506</v>
      </c>
      <c r="BG70" s="23">
        <v>2540</v>
      </c>
      <c r="BH70" s="23">
        <v>2615</v>
      </c>
      <c r="BI70" s="23">
        <v>2650</v>
      </c>
      <c r="BJ70" s="23">
        <v>2664</v>
      </c>
      <c r="BK70" s="23">
        <v>2699</v>
      </c>
      <c r="BL70" s="23">
        <v>2725</v>
      </c>
      <c r="BM70" s="23">
        <v>2778</v>
      </c>
      <c r="BN70" s="23">
        <v>2813</v>
      </c>
      <c r="BO70" s="23">
        <v>2840</v>
      </c>
      <c r="BP70" s="23">
        <v>2874</v>
      </c>
      <c r="BQ70" s="23">
        <v>2907</v>
      </c>
      <c r="BR70" s="23">
        <v>2922</v>
      </c>
      <c r="BS70" s="23">
        <v>2954</v>
      </c>
      <c r="BT70" s="23">
        <v>3006</v>
      </c>
      <c r="BU70" s="23">
        <v>3018</v>
      </c>
      <c r="BV70" s="23">
        <v>3043</v>
      </c>
      <c r="BW70" s="23">
        <v>3064</v>
      </c>
      <c r="BX70" s="23">
        <v>3084</v>
      </c>
      <c r="BY70" s="23">
        <v>3091</v>
      </c>
      <c r="BZ70" s="23">
        <v>3107</v>
      </c>
      <c r="CA70" s="23">
        <v>3121</v>
      </c>
      <c r="CB70" s="23">
        <v>3133</v>
      </c>
      <c r="CC70" s="23">
        <v>3152</v>
      </c>
      <c r="CD70" s="23">
        <v>3157</v>
      </c>
      <c r="CE70" s="23">
        <v>3162</v>
      </c>
      <c r="CF70" s="23">
        <v>3177</v>
      </c>
      <c r="CG70" s="23">
        <v>3201</v>
      </c>
      <c r="CH70" s="23">
        <v>3219</v>
      </c>
      <c r="CI70" s="23">
        <v>3237</v>
      </c>
      <c r="CJ70" s="23">
        <v>3245</v>
      </c>
      <c r="CK70" s="23">
        <v>3249</v>
      </c>
      <c r="CL70" s="23">
        <v>3252</v>
      </c>
      <c r="CM70" s="23">
        <v>3251</v>
      </c>
      <c r="CN70" s="23">
        <v>3257</v>
      </c>
      <c r="CO70" s="23">
        <v>3264</v>
      </c>
      <c r="CP70" s="23">
        <v>3275</v>
      </c>
      <c r="CQ70" s="23">
        <v>3276</v>
      </c>
      <c r="CR70" s="23">
        <v>3280</v>
      </c>
      <c r="CS70" s="23">
        <v>3281</v>
      </c>
      <c r="CT70" s="23">
        <v>3288</v>
      </c>
      <c r="CU70" s="23">
        <v>3296</v>
      </c>
      <c r="CV70" s="23">
        <v>3296</v>
      </c>
      <c r="CW70" s="23">
        <v>3307</v>
      </c>
      <c r="CX70" s="23">
        <v>3310</v>
      </c>
      <c r="CY70" s="23">
        <v>3323</v>
      </c>
      <c r="CZ70" s="23">
        <v>3324</v>
      </c>
      <c r="DA70" s="23">
        <v>3333</v>
      </c>
      <c r="DB70" s="23">
        <v>3340</v>
      </c>
      <c r="DC70" s="23">
        <v>3349</v>
      </c>
      <c r="DD70" s="23">
        <v>3375</v>
      </c>
      <c r="DE70" s="23">
        <v>3386</v>
      </c>
      <c r="DF70" s="23">
        <v>3401</v>
      </c>
      <c r="DG70" s="23">
        <v>3405</v>
      </c>
      <c r="DJ70" s="181">
        <f t="shared" ca="1" si="22"/>
        <v>4</v>
      </c>
      <c r="DK70" s="25">
        <f t="shared" ca="1" si="23"/>
        <v>1.1761246692149367E-3</v>
      </c>
      <c r="DL70" s="325">
        <f t="shared" ca="1" si="28"/>
        <v>0.27067921535509054</v>
      </c>
      <c r="DM70" s="329">
        <f t="shared" ca="1" si="24"/>
        <v>81</v>
      </c>
      <c r="DN70" s="25">
        <f t="shared" ca="1" si="25"/>
        <v>2.4368231046931407E-2</v>
      </c>
      <c r="DO70" s="325">
        <f t="shared" ca="1" si="29"/>
        <v>5.4812541109405828</v>
      </c>
      <c r="DP70" s="332">
        <f t="shared" ca="1" si="26"/>
        <v>230.41568207102083</v>
      </c>
      <c r="DR70">
        <f t="shared" si="20"/>
        <v>3405</v>
      </c>
      <c r="DS70" s="419">
        <f t="shared" si="21"/>
        <v>230.4</v>
      </c>
      <c r="DT70" s="131">
        <f t="shared" ca="1" si="30"/>
        <v>0</v>
      </c>
      <c r="DV70" s="164" t="s">
        <v>62</v>
      </c>
      <c r="DW70" s="4">
        <v>1898</v>
      </c>
      <c r="DX70" s="4">
        <v>240.5</v>
      </c>
      <c r="DY70" s="67">
        <f t="shared" si="27"/>
        <v>125</v>
      </c>
      <c r="EA70">
        <f>SUMIF('L4-LTLA'!$D:$D,$D70,'L4-LTLA'!$G:$G)</f>
        <v>1477764</v>
      </c>
      <c r="EB70" s="27">
        <v>1477764</v>
      </c>
      <c r="EC70" s="4">
        <f t="shared" si="31"/>
        <v>0</v>
      </c>
    </row>
    <row r="71" spans="1:133" x14ac:dyDescent="0.25">
      <c r="A71" s="67" t="str">
        <f ca="1">OFFSET(Polygon!A$1,MATCH($D71,Polygon!$C:$C,0)-1,0)</f>
        <v>{"type":"MultiPolygon","coordinates":[[[[0.8212,51.5407],[0.8174,51.5394],[0.8159,51.5381],[0.814,51.5373],[0.814,51.5367],[0.8098,51.5353],[0.8078,51.5343],[0.8001,51.5298],[0.7951,51.5268],[0.7892,51.5228],[0.7876,51.522],[0.7853,51.5214],[0.7821,51.5213],[0.7751,51.523],[0.7682,51.5255],[0.7595,51.5279],[0.7545,51.5289],[0.7517,51.5294],[0.7467,51.53],[0.7442,51.5301],[0.7363,51.5297],[0.7335,51.5298],[0.729,51.5305],[0.7232,51.5322],[0.7195,51.5327],[0.7183,51.5321],[0.7153,51.5321],[0.7136,51.5324],[0.7129,51.533],[0.7114,51.5331],[0.7054,51.533],[0.6999,51.5335],[0.6913,51.5351],[0.6867,51.5355],[0.6803,51.5359],[0.6748,51.5371],[0.6702,51.5383],[0.6629,51.5387],[0.658,51.5387],[0.6547,51.5392],[0.6512,51.5394],[0.6486,51.5404],[0.6462,51.5408],[0.643,51.5411],[0.6398,51.5399],[0.6367,51.5392],[0.6337,51.5393],[0.6309,51.5387],[0.6292,51.5386],[0.6272,51.538],[0.6254,51.5381],[0.624,51.539],[0.6247,51.5399],[0.6237,51.5414],[0.6248,51.5438],[0.6246,51.5463],[0.6242,51.5477],[0.6251,51.5493],[0.6271,51.5511],[0.6255,51.5537],[0.627,51.5554],[0.6285,51.5554],[0.629,51.5561],[0.6314,51.5574],[0.6335,51.5594],[0.6355,51.5606],[0.6349,51.5611],[0.6344,51.5653],[0.6331,51.5655],[0.6351,51.5679],[0.6342,51.5694],[0.6316,51.5699],[0.6346,51.5749],[0.6357,51.5745],[0.6378,51.5763],[0.6389,51.5768],[0.6445,51.5749],[0.6471,51.5742],[0.6516,51.5735],[0.655,51.5732],[0.6581,51.5733],[0.6617,51.5729],[0.6631,51.5724],[0.6677,51.5727],[0.6678,51.5722],[0.6753,51.5729],[0.6754,51.5701],[0.6777,51.57],[0.6807,51.5695],[0.6826,51.5688],[0.6851,51.5687],[0.6871,51.5682],[0.689,51.5681],[0.7041,51.5668],[0.7056,51.5675],[0.7072,51.5667],[0.7086,51.5664],[0.7079,51.5643],[0.7158,51.5632],[0.7158,51.5628],[0.719,51.5627],[0.7184,51.5609],[0.7233,51.5604],[0.7266,51.5605],[0.7304,51.5605],[0.7305,51.5594],[0.7336,51.5597],[0.7353,51.5601],[0.7373,51.56],[0.7375,51.5595],[0.741,51.5592],[0.7417,51.5599],[0.749,51.5593],[0.7521,51.5584],[0.7534,51.5575],[0.7535,51.5563],[0.7531,51.5549],[0.7566,51.5544],[0.761,51.5533],[0.7642,51.5527],[0.7695,51.5524],[0.7698,51.5518],[0.7752,51.552],[0.7838,51.5528],[0.7867,51.5529],[0.7868,51.5469],[0.789,51.5424],[0.7945,51.5423],[0.7984,51.5417],[0.8079,51.541],[0.8108,51.5401],[0.8148,51.5437],[0.8191,51.5422],[0.8212,51.5407]]],[[[0.6267,51.5322],[0.6279,51.5337],[0.6274,51.5346],[0.6242,51.5365],[0.6277,51.5379],[0.6302,51.5383],[0.6337,51.538],[0.6339,51.5375],[0.636,51.5373],[0.6393,51.5376],[0.6444,51.5393],[0.6457,51.538],[0.6457,51.5372],[0.6438,51.5368],[0.6424,51.5358],[0.6402,51.5358],[0.6407,51.5347],[0.6401,51.5335],[0.6371,51.5326],[0.6368,51.5318],[0.6334,51.5314],[0.6307,51.5317],[0.6297,51.5314],[0.6267,51.5322]]]]}</v>
      </c>
      <c r="B71" s="67" t="str">
        <f ca="1">OFFSET(Polygon!B$1,MATCH($D71,Polygon!$C:$C,0)-1,0)</f>
        <v>E06000033</v>
      </c>
      <c r="C71" t="s">
        <v>149</v>
      </c>
      <c r="D71" t="s">
        <v>98</v>
      </c>
      <c r="E71" s="27">
        <v>182463</v>
      </c>
      <c r="F71" s="23">
        <v>1</v>
      </c>
      <c r="G71" s="23">
        <v>1</v>
      </c>
      <c r="H71" s="23">
        <v>1</v>
      </c>
      <c r="I71" s="23">
        <v>1</v>
      </c>
      <c r="J71" s="23">
        <v>2</v>
      </c>
      <c r="K71" s="23">
        <v>2</v>
      </c>
      <c r="L71" s="23">
        <v>3</v>
      </c>
      <c r="M71" s="23">
        <v>3</v>
      </c>
      <c r="N71" s="23">
        <v>4</v>
      </c>
      <c r="O71" s="23">
        <v>5</v>
      </c>
      <c r="P71" s="23">
        <v>4</v>
      </c>
      <c r="Q71" s="23">
        <v>5</v>
      </c>
      <c r="R71" s="23">
        <v>8</v>
      </c>
      <c r="S71" s="23">
        <v>8</v>
      </c>
      <c r="T71" s="23">
        <v>8</v>
      </c>
      <c r="U71" s="23">
        <v>8</v>
      </c>
      <c r="V71" s="23">
        <v>9</v>
      </c>
      <c r="W71" s="23">
        <v>12</v>
      </c>
      <c r="X71" s="23">
        <v>17</v>
      </c>
      <c r="Y71" s="23">
        <v>23</v>
      </c>
      <c r="Z71" s="23">
        <v>24</v>
      </c>
      <c r="AA71" s="23">
        <v>31</v>
      </c>
      <c r="AB71" s="23">
        <v>39</v>
      </c>
      <c r="AC71" s="23">
        <v>44</v>
      </c>
      <c r="AD71" s="23">
        <v>71</v>
      </c>
      <c r="AE71" s="23">
        <v>76</v>
      </c>
      <c r="AF71" s="23">
        <v>76</v>
      </c>
      <c r="AG71" s="23">
        <v>97</v>
      </c>
      <c r="AH71" s="23">
        <v>118</v>
      </c>
      <c r="AI71" s="23">
        <v>136</v>
      </c>
      <c r="AJ71" s="23">
        <v>156</v>
      </c>
      <c r="AK71" s="23">
        <v>160</v>
      </c>
      <c r="AL71" s="23">
        <v>180</v>
      </c>
      <c r="AM71" s="23">
        <v>194</v>
      </c>
      <c r="AN71" s="23">
        <v>208</v>
      </c>
      <c r="AO71" s="23">
        <v>214</v>
      </c>
      <c r="AP71" s="23">
        <v>220</v>
      </c>
      <c r="AQ71" s="23">
        <v>224</v>
      </c>
      <c r="AR71" s="23">
        <v>229</v>
      </c>
      <c r="AS71" s="23">
        <v>239</v>
      </c>
      <c r="AT71" s="23">
        <v>245</v>
      </c>
      <c r="AU71" s="23">
        <v>251</v>
      </c>
      <c r="AV71" s="23">
        <v>255</v>
      </c>
      <c r="AW71" s="23">
        <v>255</v>
      </c>
      <c r="AX71" s="23">
        <v>258</v>
      </c>
      <c r="AY71" s="23">
        <v>266</v>
      </c>
      <c r="AZ71" s="23">
        <v>271</v>
      </c>
      <c r="BA71" s="23">
        <v>275</v>
      </c>
      <c r="BB71" s="23">
        <v>277</v>
      </c>
      <c r="BC71" s="23">
        <v>282</v>
      </c>
      <c r="BD71" s="23">
        <v>288</v>
      </c>
      <c r="BE71" s="23">
        <v>290</v>
      </c>
      <c r="BF71" s="23">
        <v>294</v>
      </c>
      <c r="BG71" s="23">
        <v>296</v>
      </c>
      <c r="BH71" s="23">
        <v>298</v>
      </c>
      <c r="BI71" s="23">
        <v>300</v>
      </c>
      <c r="BJ71" s="23">
        <v>300</v>
      </c>
      <c r="BK71" s="23">
        <v>300</v>
      </c>
      <c r="BL71" s="23">
        <v>305</v>
      </c>
      <c r="BM71" s="23">
        <v>309</v>
      </c>
      <c r="BN71" s="23">
        <v>319</v>
      </c>
      <c r="BO71" s="23">
        <v>332</v>
      </c>
      <c r="BP71" s="23">
        <v>334</v>
      </c>
      <c r="BQ71" s="23">
        <v>340</v>
      </c>
      <c r="BR71" s="23">
        <v>343</v>
      </c>
      <c r="BS71" s="23">
        <v>345</v>
      </c>
      <c r="BT71" s="23">
        <v>346</v>
      </c>
      <c r="BU71" s="23">
        <v>348</v>
      </c>
      <c r="BV71" s="23">
        <v>352</v>
      </c>
      <c r="BW71" s="23">
        <v>353</v>
      </c>
      <c r="BX71" s="23">
        <v>356</v>
      </c>
      <c r="BY71" s="23">
        <v>360</v>
      </c>
      <c r="BZ71" s="23">
        <v>360</v>
      </c>
      <c r="CA71" s="23">
        <v>360</v>
      </c>
      <c r="CB71" s="23">
        <v>363</v>
      </c>
      <c r="CC71" s="23">
        <v>364</v>
      </c>
      <c r="CD71" s="23">
        <v>365</v>
      </c>
      <c r="CE71" s="23">
        <v>365</v>
      </c>
      <c r="CF71" s="23">
        <v>365</v>
      </c>
      <c r="CG71" s="23">
        <v>367</v>
      </c>
      <c r="CH71" s="23">
        <v>380</v>
      </c>
      <c r="CI71" s="23">
        <v>402</v>
      </c>
      <c r="CJ71" s="23">
        <v>404</v>
      </c>
      <c r="CK71" s="23">
        <v>404</v>
      </c>
      <c r="CL71" s="23">
        <v>405</v>
      </c>
      <c r="CM71" s="23">
        <v>405</v>
      </c>
      <c r="CN71" s="23">
        <v>405</v>
      </c>
      <c r="CO71" s="23">
        <v>405</v>
      </c>
      <c r="CP71" s="23">
        <v>405</v>
      </c>
      <c r="CQ71" s="23">
        <v>405</v>
      </c>
      <c r="CR71" s="23">
        <v>407</v>
      </c>
      <c r="CS71" s="23">
        <v>407</v>
      </c>
      <c r="CT71" s="23">
        <v>407</v>
      </c>
      <c r="CU71" s="23">
        <v>407</v>
      </c>
      <c r="CV71" s="23">
        <v>408</v>
      </c>
      <c r="CW71" s="23">
        <v>411</v>
      </c>
      <c r="CX71" s="23">
        <v>412</v>
      </c>
      <c r="CY71" s="23">
        <v>414</v>
      </c>
      <c r="CZ71" s="23">
        <v>415</v>
      </c>
      <c r="DA71" s="23">
        <v>420</v>
      </c>
      <c r="DB71" s="23">
        <v>420</v>
      </c>
      <c r="DC71" s="23">
        <v>426</v>
      </c>
      <c r="DD71" s="23">
        <v>444</v>
      </c>
      <c r="DE71" s="23">
        <v>448</v>
      </c>
      <c r="DF71" s="23">
        <v>452</v>
      </c>
      <c r="DG71" s="23">
        <v>454</v>
      </c>
      <c r="DJ71" s="181">
        <f t="shared" ca="1" si="22"/>
        <v>2</v>
      </c>
      <c r="DK71" s="25">
        <f t="shared" ca="1" si="23"/>
        <v>4.4247787610619468E-3</v>
      </c>
      <c r="DL71" s="325">
        <f t="shared" ca="1" si="28"/>
        <v>1.0961126365345304</v>
      </c>
      <c r="DM71" s="329">
        <f t="shared" ca="1" si="24"/>
        <v>39</v>
      </c>
      <c r="DN71" s="25">
        <f t="shared" ca="1" si="25"/>
        <v>9.3975903614457831E-2</v>
      </c>
      <c r="DO71" s="325">
        <f t="shared" ca="1" si="29"/>
        <v>21.374196412423341</v>
      </c>
      <c r="DP71" s="332">
        <f t="shared" ca="1" si="26"/>
        <v>248.81756849333837</v>
      </c>
      <c r="DR71">
        <f t="shared" si="20"/>
        <v>454</v>
      </c>
      <c r="DS71" s="419">
        <f t="shared" si="21"/>
        <v>248.8</v>
      </c>
      <c r="DT71" s="131">
        <f t="shared" ca="1" si="30"/>
        <v>0</v>
      </c>
      <c r="DV71" s="164" t="s">
        <v>63</v>
      </c>
      <c r="DW71" s="4">
        <v>1011</v>
      </c>
      <c r="DX71" s="385">
        <v>284.60000000000002</v>
      </c>
      <c r="DY71" s="67">
        <f t="shared" si="27"/>
        <v>89</v>
      </c>
      <c r="EA71">
        <f>SUMIF('L4-LTLA'!$D:$D,$D71,'L4-LTLA'!$G:$G)</f>
        <v>182463</v>
      </c>
      <c r="EB71" s="27">
        <v>182463</v>
      </c>
      <c r="EC71" s="4">
        <f t="shared" si="31"/>
        <v>0</v>
      </c>
    </row>
    <row r="72" spans="1:133" x14ac:dyDescent="0.25">
      <c r="A72" s="67" t="str">
        <f ca="1">OFFSET(Polygon!A$1,MATCH($D72,Polygon!$C:$C,0)-1,0)</f>
        <v>{"type":"MultiPolygon","coordinates":[[[[0.4977,51.5385],[0.5011,51.5379],[0.5035,51.5388],[0.5048,51.5388],[0.5062,51.5382],[0.5075,51.5366],[0.5077,51.5354],[0.5062,51.5338],[0.506,51.5328],[0.5068,51.5313],[0.5085,51.5303],[0.515,51.5286],[0.5166,51.5278],[0.5179,51.5268],[0.519,51.5249],[0.519,51.5233],[0.5184,51.5213],[0.5187,51.5196],[0.5196,51.518],[0.5223,51.5159],[0.5272,51.5147],[0.5315,51.5143],[0.5388,51.5145],[0.5409,51.5138],[0.5414,51.5127],[0.5403,51.512],[0.535,51.51],[0.5336,51.5091],[0.5313,51.5085],[0.5243,51.508],[0.5225,51.5079],[0.52,51.5099],[0.5182,51.5088],[0.5157,51.5081],[0.5088,51.5054],[0.5081,51.5052],[0.5046,51.5055],[0.5015,51.5061],[0.5018,51.507],[0.4977,51.506],[0.4943,51.5071],[0.4933,51.5061],[0.4843,51.5059],[0.4769,51.5049],[0.476,51.5052],[0.4731,51.5048],[0.4714,51.5044],[0.4671,51.5038],[0.4659,51.5053],[0.4622,51.5056],[0.4609,51.507],[0.4586,51.5066],[0.4589,51.5059],[0.4573,51.5052],[0.4529,51.5043],[0.4534,51.5036],[0.4476,51.5002],[0.4462,51.5001],[0.4438,51.501],[0.4453,51.499],[0.4456,51.498],[0.4445,51.4958],[0.4424,51.4942],[0.4419,51.4932],[0.4406,51.4922],[0.4403,51.491],[0.441,51.4907],[0.4398,51.4864],[0.4399,51.4828],[0.4389,51.4822],[0.4397,51.4808],[0.4388,51.4775],[0.4383,51.4738],[0.4376,51.4733],[0.4369,51.4698],[0.4362,51.4676],[0.4355,51.4661],[0.4356,51.4653],[0.4347,51.4627],[0.4339,51.4615],[0.4305,51.4596],[0.4296,51.4596],[0.4185,51.4567],[0.4151,51.4558],[0.413,51.4558],[0.4052,51.454],[0.4011,51.4536],[0.3981,51.4537],[0.3948,51.4535],[0.3937,51.4529],[0.3844,51.4527],[0.3816,51.4526],[0.3814,51.4533],[0.3787,51.4521],[0.3756,51.4518],[0.3704,51.4517],[0.3701,51.4522],[0.368,51.4522],[0.3658,51.4513],[0.3593,51.4512],[0.3532,51.4512],[0.3488,51.4515],[0.3463,51.4516],[0.3408,51.4523],[0.3385,51.454],[0.3386,51.4558],[0.3347,51.4567],[0.3323,51.4619],[0.3331,51.4623],[0.3338,51.464],[0.3295,51.4682],[0.3257,51.4709],[0.3251,51.4716],[0.3224,51.4725],[0.3155,51.474],[0.31,51.474],[0.3084,51.4744],[0.3,51.4728],[0.2933,51.4704],[0.2914,51.4695],[0.2895,51.4678],[0.2871,51.4664],[0.2848,51.4638],[0.2832,51.463],[0.2814,51.4614],[0.2787,51.4631],[0.2768,51.4633],[0.2741,51.4644],[0.2716,51.4647],[0.2704,51.4656],[0.2663,51.4664],[0.2642,51.4677],[0.2624,51.4682],[0.2607,51.4683],[0.257,51.4695],[0.2556,51.4704],[0.247,51.4728],[0.2413,51.4759],[0.2383,51.478],[0.2362,51.479],[0.2304,51.4825],[0.2286,51.484],[0.2282,51.4859],[0.2258,51.4857],[0.2222,51.4872],[0.2208,51.4874],[0.2171,51.4888],[0.2155,51.4896],[0.2115,51.4897],[0.2105,51.4902],[0.2119,51.491],[0.2121,51.4922],[0.2128,51.4933],[0.2128,51.4944],[0.2141,51.496],[0.2156,51.4966],[0.217,51.4966],[0.2196,51.4975],[0.2216,51.4978],[0.2254,51.4976],[0.2279,51.4989],[0.2299,51.4994],[0.2287,51.501],[0.226,51.5058],[0.2267,51.5066],[0.2289,51.5068],[0.2322,51.5066],[0.2398,51.5073],[0.2419,51.508],[0.2414,51.5104],[0.2405,51.5105],[0.2399,51.5131],[0.2411,51.5137],[0.2401,51.5149],[0.2371,51.5193],[0.2399,51.5194],[0.2439,51.5183],[0.2449,51.519],[0.2443,51.5205],[0.2407,51.5212],[0.241,51.5226],[0.2428,51.5244],[0.2458,51.5235],[0.2467,51.5243],[0.247,51.5254],[0.2464,51.5266],[0.2483,51.5276],[0.2489,51.5287],[0.2508,51.5288],[0.2514,51.5275],[0.2515,51.526],[0.2522,51.5251],[0.2526,51.5224],[0.2534,51.5207],[0.2538,51.5179],[0.2559,51.5177],[0.2594,51.5178],[0.2605,51.5183],[0.2616,51.518],[0.2637,51.5179],[0.264,51.5212],[0.265,51.5229],[0.2666,51.523],[0.2667,51.5245],[0.2654,51.525],[0.2655,51.5278],[0.2653,51.5321],[0.2697,51.5329],[0.2721,51.5332],[0.2763,51.5329],[0.2817,51.5339],[0.2898,51.5346],[0.2977,51.5353],[0.2972,51.5377],[0.3008,51.5381],[0.3007,51.5388],[0.3105,51.5393],[0.3105,51.5397],[0.3152,51.5399],[0.3215,51.5405],[0.3312,51.5408],[0.3314,51.54],[0.334,51.5405],[0.3333,51.5413],[0.3339,51.5425],[0.3314,51.5459],[0.329,51.5458],[0.3294,51.5466],[0.328,51.5486],[0.3278,51.551],[0.3251,51.5531],[0.3224,51.5527],[0.322,51.5542],[0.3189,51.5552],[0.3184,51.5568],[0.3151,51.5581],[0.3141,51.5627],[0.313,51.5658],[0.313,51.5659],[0.34,51.5677],[0.3438,51.5678],[0.3475,51.5677],[0.3661,51.5665],[0.3792,51.5657],[0.3859,51.5657],[0.3903,51.5666],[0.3918,51.5672],[0.3921,51.5626],[0.3933,51.5589],[0.3935,51.5577],[0.3982,51.5579],[0.3992,51.5582],[0.4025,51.5585],[0.405,51.558],[0.4113,51.5573],[0.4146,51.5575],[0.4174,51.5571],[0.4186,51.5566],[0.42,51.5548],[0.4209,51.5528],[0.418,51.5511],[0.4188,51.5506],[0.4249,51.5527],[0.4266,51.5519],[0.4247,51.5493],[0.4251,51.5481],[0.4264,51.5484],[0.4277,51.5451],[0.4304,51.546],[0.4299,51.5488],[0.431,51.5497],[0.4353,51.5495],[0.4358,51.5492],[0.4365,51.5465],[0.4375,51.5462],[0.4391,51.5464],[0.4399,51.5451],[0.4438,51.5464],[0.4429,51.5474],[0.4442,51.5477],[0.4434,51.549],[0.4458,51.5493],[0.4457,51.5508],[0.4501,51.5512],[0.4523,51.5519],[0.4551,51.5525],[0.4577,51.5528],[0.4591,51.5523],[0.4616,51.5535],[0.4652,51.5499],[0.4669,51.5474],[0.4667,51.5467],[0.4695,51.547],[0.4743,51.5464],[0.4754,51.5471],[0.4776,51.5472],[0.4803,51.5479],[0.4819,51.5486],[0.4851,51.5478],[0.4857,51.5471],[0.4858,51.5457],[0.4877,51.5453],[0.4879,51.5446],[0.487,51.5432],[0.4878,51.543],[0.4898,51.5439],[0.4909,51.544],[0.4917,51.5432],[0.4901,51.5411],[0.4918,51.5401],[0.4953,51.5389],[0.4977,51.5385]]],[[[0.5132,51.5319],[0.5116,51.5307],[0.5084,51.531],[0.5076,51.5317],[0.5075,51.5331],[0.5079,51.5341],[0.5092,51.5355],[0.5115,51.534],[0.5132,51.5319]]],[[[0.5397,51.5185],[0.5401,51.5175],[0.5387,51.5173],[0.5368,51.5165],[0.5325,51.5161],[0.532,51.5165],[0.5342,51.5176],[0.5374,51.5185],[0.5397,51.5185]]]]}</v>
      </c>
      <c r="B72" s="67" t="str">
        <f ca="1">OFFSET(Polygon!B$1,MATCH($D72,Polygon!$C:$C,0)-1,0)</f>
        <v>E06000034</v>
      </c>
      <c r="C72" t="s">
        <v>149</v>
      </c>
      <c r="D72" t="s">
        <v>175</v>
      </c>
      <c r="E72" s="27">
        <v>172525</v>
      </c>
      <c r="F72" s="23">
        <v>0</v>
      </c>
      <c r="G72" s="23">
        <v>0</v>
      </c>
      <c r="H72" s="23">
        <v>0</v>
      </c>
      <c r="I72" s="23">
        <v>0</v>
      </c>
      <c r="J72" s="23">
        <v>0</v>
      </c>
      <c r="K72" s="23">
        <v>0</v>
      </c>
      <c r="L72" s="23">
        <v>1</v>
      </c>
      <c r="M72" s="23">
        <v>1</v>
      </c>
      <c r="N72" s="23">
        <v>1</v>
      </c>
      <c r="O72" s="23">
        <v>2</v>
      </c>
      <c r="P72" s="23">
        <v>3</v>
      </c>
      <c r="Q72" s="23">
        <v>6</v>
      </c>
      <c r="R72" s="23">
        <v>8</v>
      </c>
      <c r="S72" s="23">
        <v>10</v>
      </c>
      <c r="T72" s="23">
        <v>13</v>
      </c>
      <c r="U72" s="23">
        <v>15</v>
      </c>
      <c r="V72" s="23">
        <v>15</v>
      </c>
      <c r="W72" s="23">
        <v>20</v>
      </c>
      <c r="X72" s="23">
        <v>26</v>
      </c>
      <c r="Y72" s="23">
        <v>33</v>
      </c>
      <c r="Z72" s="23">
        <v>37</v>
      </c>
      <c r="AA72" s="23">
        <v>41</v>
      </c>
      <c r="AB72" s="23">
        <v>54</v>
      </c>
      <c r="AC72" s="23">
        <v>62</v>
      </c>
      <c r="AD72" s="23">
        <v>79</v>
      </c>
      <c r="AE72" s="23">
        <v>83</v>
      </c>
      <c r="AF72" s="23">
        <v>83</v>
      </c>
      <c r="AG72" s="23">
        <v>105</v>
      </c>
      <c r="AH72" s="23">
        <v>120</v>
      </c>
      <c r="AI72" s="23">
        <v>125</v>
      </c>
      <c r="AJ72" s="23">
        <v>134</v>
      </c>
      <c r="AK72" s="23">
        <v>145</v>
      </c>
      <c r="AL72" s="23">
        <v>155</v>
      </c>
      <c r="AM72" s="23">
        <v>172</v>
      </c>
      <c r="AN72" s="23">
        <v>186</v>
      </c>
      <c r="AO72" s="23">
        <v>189</v>
      </c>
      <c r="AP72" s="23">
        <v>195</v>
      </c>
      <c r="AQ72" s="23">
        <v>201</v>
      </c>
      <c r="AR72" s="23">
        <v>207</v>
      </c>
      <c r="AS72" s="23">
        <v>213</v>
      </c>
      <c r="AT72" s="23">
        <v>217</v>
      </c>
      <c r="AU72" s="23">
        <v>218</v>
      </c>
      <c r="AV72" s="23">
        <v>230</v>
      </c>
      <c r="AW72" s="23">
        <v>234</v>
      </c>
      <c r="AX72" s="23">
        <v>236</v>
      </c>
      <c r="AY72" s="23">
        <v>244</v>
      </c>
      <c r="AZ72" s="23">
        <v>245</v>
      </c>
      <c r="BA72" s="23">
        <v>256</v>
      </c>
      <c r="BB72" s="23">
        <v>261</v>
      </c>
      <c r="BC72" s="23">
        <v>265</v>
      </c>
      <c r="BD72" s="23">
        <v>269</v>
      </c>
      <c r="BE72" s="23">
        <v>269</v>
      </c>
      <c r="BF72" s="23">
        <v>275</v>
      </c>
      <c r="BG72" s="23">
        <v>276</v>
      </c>
      <c r="BH72" s="23">
        <v>281</v>
      </c>
      <c r="BI72" s="23">
        <v>282</v>
      </c>
      <c r="BJ72" s="23">
        <v>287</v>
      </c>
      <c r="BK72" s="23">
        <v>289</v>
      </c>
      <c r="BL72" s="23">
        <v>292</v>
      </c>
      <c r="BM72" s="23">
        <v>293</v>
      </c>
      <c r="BN72" s="23">
        <v>295</v>
      </c>
      <c r="BO72" s="23">
        <v>296</v>
      </c>
      <c r="BP72" s="23">
        <v>297</v>
      </c>
      <c r="BQ72" s="23">
        <v>300</v>
      </c>
      <c r="BR72" s="23">
        <v>300</v>
      </c>
      <c r="BS72" s="23">
        <v>302</v>
      </c>
      <c r="BT72" s="23">
        <v>304</v>
      </c>
      <c r="BU72" s="23">
        <v>307</v>
      </c>
      <c r="BV72" s="23">
        <v>311</v>
      </c>
      <c r="BW72" s="23">
        <v>313</v>
      </c>
      <c r="BX72" s="23">
        <v>314</v>
      </c>
      <c r="BY72" s="23">
        <v>315</v>
      </c>
      <c r="BZ72" s="23">
        <v>322</v>
      </c>
      <c r="CA72" s="23">
        <v>322</v>
      </c>
      <c r="CB72" s="23">
        <v>322</v>
      </c>
      <c r="CC72" s="23">
        <v>322</v>
      </c>
      <c r="CD72" s="23">
        <v>324</v>
      </c>
      <c r="CE72" s="23">
        <v>326</v>
      </c>
      <c r="CF72" s="23">
        <v>326</v>
      </c>
      <c r="CG72" s="23">
        <v>326</v>
      </c>
      <c r="CH72" s="23">
        <v>330</v>
      </c>
      <c r="CI72" s="23">
        <v>336</v>
      </c>
      <c r="CJ72" s="23">
        <v>336</v>
      </c>
      <c r="CK72" s="23">
        <v>338</v>
      </c>
      <c r="CL72" s="23">
        <v>338</v>
      </c>
      <c r="CM72" s="23">
        <v>339</v>
      </c>
      <c r="CN72" s="23">
        <v>339</v>
      </c>
      <c r="CO72" s="23">
        <v>339</v>
      </c>
      <c r="CP72" s="23">
        <v>339</v>
      </c>
      <c r="CQ72" s="23">
        <v>341</v>
      </c>
      <c r="CR72" s="23">
        <v>342</v>
      </c>
      <c r="CS72" s="23">
        <v>343</v>
      </c>
      <c r="CT72" s="23">
        <v>344</v>
      </c>
      <c r="CU72" s="23">
        <v>344</v>
      </c>
      <c r="CV72" s="23">
        <v>345</v>
      </c>
      <c r="CW72" s="23">
        <v>353</v>
      </c>
      <c r="CX72" s="23">
        <v>354</v>
      </c>
      <c r="CY72" s="23">
        <v>360</v>
      </c>
      <c r="CZ72" s="23">
        <v>360</v>
      </c>
      <c r="DA72" s="23">
        <v>361</v>
      </c>
      <c r="DB72" s="23">
        <v>362</v>
      </c>
      <c r="DC72" s="23">
        <v>363</v>
      </c>
      <c r="DD72" s="23">
        <v>370</v>
      </c>
      <c r="DE72" s="23">
        <v>377</v>
      </c>
      <c r="DF72" s="23">
        <v>381</v>
      </c>
      <c r="DG72" s="23">
        <v>382</v>
      </c>
      <c r="DJ72" s="181">
        <f t="shared" ca="1" si="22"/>
        <v>1</v>
      </c>
      <c r="DK72" s="25">
        <f t="shared" ca="1" si="23"/>
        <v>2.6246719160104987E-3</v>
      </c>
      <c r="DL72" s="325">
        <f t="shared" ca="1" si="28"/>
        <v>0.57962614113896538</v>
      </c>
      <c r="DM72" s="329">
        <f t="shared" ca="1" si="24"/>
        <v>22</v>
      </c>
      <c r="DN72" s="25">
        <f t="shared" ca="1" si="25"/>
        <v>6.1111111111111109E-2</v>
      </c>
      <c r="DO72" s="325">
        <f t="shared" ca="1" si="29"/>
        <v>12.751775105057238</v>
      </c>
      <c r="DP72" s="332">
        <f t="shared" ca="1" si="26"/>
        <v>221.41718591508476</v>
      </c>
      <c r="DR72">
        <f t="shared" si="20"/>
        <v>382</v>
      </c>
      <c r="DS72" s="419">
        <f t="shared" si="21"/>
        <v>221.4</v>
      </c>
      <c r="DT72" s="131">
        <f t="shared" ca="1" si="30"/>
        <v>0</v>
      </c>
      <c r="DV72" s="164" t="s">
        <v>64</v>
      </c>
      <c r="DW72" s="4">
        <v>1395</v>
      </c>
      <c r="DX72" s="385">
        <v>199.8</v>
      </c>
      <c r="DY72" s="67">
        <f t="shared" si="27"/>
        <v>90</v>
      </c>
      <c r="EA72">
        <f>SUMIF('L4-LTLA'!$D:$D,$D72,'L4-LTLA'!$G:$G)</f>
        <v>172525</v>
      </c>
      <c r="EB72" s="27">
        <v>172525</v>
      </c>
      <c r="EC72" s="4">
        <f t="shared" si="31"/>
        <v>0</v>
      </c>
    </row>
    <row r="73" spans="1:133" x14ac:dyDescent="0.25">
      <c r="A73" s="67" t="str">
        <f ca="1">OFFSET(Polygon!A$1,MATCH($D73,Polygon!$C:$C,0)-1,0)</f>
        <v>{"type":"Polygon","coordinates":[[[-0.2498,52.1844],[-0.2503,52.1836],[-0.2543,52.1802],[-0.2577,52.1781],[-0.2573,52.1777],[-0.2607,52.1764],[-0.258,52.1747],[-0.2549,52.1734],[-0.2536,52.1725],[-0.2513,52.1725],[-0.2435,52.1709],[-0.2393,52.17],[-0.2335,52.1677],[-0.2304,52.1668],[-0.2261,52.1649],[-0.2241,52.1631],[-0.2236,52.1622],[-0.2212,52.161],[-0.2198,52.1615],[-0.2166,52.1587],[-0.2188,52.1576],[-0.2215,52.1542],[-0.2228,52.1529],[-0.2248,52.1497],[-0.2266,52.1484],[-0.2307,52.1464],[-0.2348,52.1447],[-0.2322,52.1448],[-0.2229,52.1442],[-0.2192,52.1439],[-0.2172,52.1441],[-0.2138,52.1434],[-0.2093,52.1438],[-0.2078,52.1445],[-0.2062,52.1444],[-0.2038,52.1435],[-0.198,52.1419],[-0.1956,52.1419],[-0.191,52.1415],[-0.186,52.1404],[-0.1808,52.1397],[-0.1787,52.1399],[-0.176,52.1398],[-0.1745,52.1403],[-0.1716,52.1395],[-0.1692,52.1402],[-0.1661,52.1399],[-0.1638,52.1401],[-0.164,52.1424],[-0.1627,52.143],[-0.1601,52.143],[-0.1597,52.1441],[-0.1564,52.144],[-0.1544,52.1444],[-0.1527,52.1431],[-0.1505,52.1436],[-0.1514,52.1419],[-0.1501,52.1392],[-0.1445,52.1382],[-0.1441,52.1332],[-0.1442,52.1298],[-0.145,52.1245],[-0.1449,52.1231],[-0.1456,52.1179],[-0.144,52.1177],[-0.1458,52.1156],[-0.1479,52.1142],[-0.1458,52.1117],[-0.147,52.1111],[-0.1455,52.1098],[-0.1471,52.109],[-0.1459,52.1079],[-0.1477,52.1071],[-0.1463,52.106],[-0.1479,52.1038],[-0.147,52.103],[-0.1485,52.1015],[-0.1472,52.1004],[-0.1485,52.0997],[-0.1475,52.0988],[-0.1504,52.097],[-0.1485,52.0954],[-0.1489,52.0927],[-0.1498,52.092],[-0.1491,52.0911],[-0.1496,52.0898],[-0.1505,52.0888],[-0.1541,52.0861],[-0.1544,52.0849],[-0.1557,52.0837],[-0.1573,52.0805],[-0.1601,52.0799],[-0.1629,52.0782],[-0.1642,52.0769],[-0.1644,52.0752],[-0.1666,52.0702],[-0.168,52.0689],[-0.1692,52.0667],[-0.172,52.0626],[-0.1726,52.0602],[-0.1752,52.0608],[-0.1806,52.0613],[-0.195,52.0624],[-0.1957,52.061],[-0.1978,52.0595],[-0.1971,52.059],[-0.1992,52.0572],[-0.2013,52.0544],[-0.2029,52.0528],[-0.2056,52.0506],[-0.2069,52.0492],[-0.209,52.0473],[-0.2112,52.0445],[-0.2119,52.0429],[-0.217,52.039],[-0.2181,52.0376],[-0.2195,52.0367],[-0.2171,52.033],[-0.2152,52.0304],[-0.2128,52.0266],[-0.2077,52.0205],[-0.2071,52.0194],[-0.2059,52.0158],[-0.2013,52.0098],[-0.2039,52.0087],[-0.2135,52.0084],[-0.214,52.0086],[-0.2171,52.006],[-0.2183,52.0063],[-0.2194,52.0054],[-0.2204,52.0057],[-0.2218,52.0047],[-0.2232,52.0051],[-0.2248,52.0039],[-0.2277,52.003],[-0.2297,52.0026],[-0.2319,52.0007],[-0.2369,51.9979],[-0.2385,51.9981],[-0.2376,51.999],[-0.2441,51.999],[-0.2455,51.99],[-0.2462,51.9879],[-0.248,51.9851],[-0.2575,51.9854],[-0.2583,51.9831],[-0.2593,51.9832],[-0.2603,51.9797],[-0.2624,51.9796],[-0.2674,51.9803],[-0.2707,51.9796],[-0.2717,51.9815],[-0.2739,51.9812],[-0.2732,51.9823],[-0.2749,51.9831],[-0.2747,51.9842],[-0.2737,51.9856],[-0.2738,51.9868],[-0.2724,51.9882],[-0.2746,51.9891],[-0.2745,51.9897],[-0.2758,51.9908],[-0.2756,51.9915],[-0.2765,51.993],[-0.2789,51.9946],[-0.2825,51.996],[-0.2833,51.9966],[-0.2828,51.9977],[-0.2836,51.9999],[-0.282,52.001],[-0.2824,52.0016],[-0.284,52.0018],[-0.2876,52.0015],[-0.2901,52.0008],[-0.2915,52.0009],[-0.2944,52.002],[-0.2965,52.0021],[-0.3001,52.0008],[-0.2973,51.9979],[-0.2954,51.9954],[-0.3009,51.9921],[-0.3037,51.991],[-0.3061,51.9897],[-0.3085,51.9869],[-0.3089,51.9856],[-0.3104,51.9826],[-0.3121,51.982],[-0.3149,51.9819],[-0.3182,51.9826],[-0.3215,51.9825],[-0.3276,51.9835],[-0.3318,51.984],[-0.3357,51.9836],[-0.3402,51.9825],[-0.3443,51.983],[-0.3467,51.9835],[-0.3524,51.9834],[-0.353,51.9839],[-0.3561,51.9852],[-0.359,51.9855],[-0.3618,51.9853],[-0.3653,51.9841],[-0.3672,51.9838],[-0.3673,51.9822],[-0.368,51.9803],[-0.367,51.979],[-0.3659,51.9787],[-0.3658,51.9776],[-0.3634,51.9761],[-0.3638,51.9752],[-0.3621,51.9745],[-0.3582,51.9738],[-0.3555,51.9742],[-0.3521,51.9738],[-0.3508,51.9729],[-0.3493,51.9712],[-0.3491,51.97],[-0.3507,51.9675],[-0.3516,51.9665],[-0.3508,51.9654],[-0.3512,51.9646],[-0.3492,51.9637],[-0.3512,51.9621],[-0.3509,51.9601],[-0.3503,51.9576],[-0.3539,51.9572],[-0.3583,51.9552],[-0.3606,51.9539],[-0.363,51.953],[-0.3662,51.9506],[-0.3694,51.9496],[-0.3723,51.9481],[-0.3753,51.949],[-0.3801,51.9502],[-0.3825,51.9509],[-0.3831,51.9532],[-0.3818,51.9553],[-0.3799,51.9569],[-0.3794,51.9583],[-0.3797,51.9603],[-0.3794,51.9607],[-0.3795,51.9634],[-0.3804,51.9654],[-0.3793,51.9673],[-0.3787,51.9703],[-0.3782,51.9716],[-0.3789,51.9735],[-0.3789,51.9761],[-0.3796,51.9766],[-0.3797,51.978],[-0.3807,51.9794],[-0.3847,51.9783],[-0.3863,51.9795],[-0.39,51.9779],[-0.3913,51.977],[-0.3912,51.9755],[-0.3918,51.9734],[-0.3934,51.9716],[-0.3931,51.9704],[-0.3948,51.9674],[-0.399,51.9674],[-0.3995,51.9665],[-0.3989,51.9649],[-0.4002,51.9649],[-0.4013,51.9606],[-0.4022,51.9605],[-0.4022,51.958],[-0.4017,51.9564],[-0.4037,51.9561],[-0.404,51.9553],[-0.4031,51.9548],[-0.4034,51.9536],[-0.4029,51.9509],[-0.4035,51.9505],[-0.4021,51.9489],[-0.404,51.9479],[-0.4058,51.9436],[-0.4063,51.9413],[-0.4055,51.9384],[-0.4035,51.936],[-0.4038,51.9359],[-0.4025,51.9334],[-0.4056,51.9324],[-0.4026,51.9302],[-0.3979,51.9288],[-0.3936,51.9272],[-0.3897,51.9261],[-0.3886,51.9251],[-0.3888,51.9241],[-0.3875,51.9211],[-0.3844,51.9196],[-0.3836,51.9183],[-0.3855,51.9164],[-0.3856,51.9157],[-0.3872,51.9159],[-0.393,51.9144],[-0.3938,51.9155],[-0.4012,51.913],[-0.4025,51.9097],[-0.4067,51.9106],[-0.4148,51.9115],[-0.4184,51.9128],[-0.4194,51.9129],[-0.421,51.9154],[-0.4214,51.9181],[-0.4225,51.9202],[-0.4222,51.9237],[-0.4217,51.9257],[-0.4269,51.9268],[-0.4314,51.9269],[-0.4355,51.9276],[-0.4378,51.9277],[-0.4388,51.9269],[-0.4385,51.926],[-0.4414,51.9262],[-0.4465,51.9256],[-0.4506,51.9247],[-0.4565,51.9246],[-0.4587,51.9239],[-0.4625,51.9236],[-0.4659,51.9241],[-0.4698,51.9242],[-0.4727,51.9241],[-0.4758,51.9237],[-0.4821,51.9224],[-0.4857,51.9227],[-0.4866,51.9221],[-0.4785,51.9173],[-0.4816,51.9128],[-0.4823,51.9078],[-0.4908,51.9052],[-0.4915,51.9063],[-0.4941,51.9061],[-0.4978,51.9039],[-0.5049,51.9011],[-0.5056,51.9004],[-0.4849,51.8913],[-0.484,51.8883],[-0.4798,51.8885],[-0.4748,51.8883],[-0.4668,51.8883],[-0.4552,51.8822],[-0.4531,51.8807],[-0.4506,51.8793],[-0.4448,51.8749],[-0.4425,51.8729],[-0.4393,51.8698],[-0.436,51.8662],[-0.4352,51.8651],[-0.4327,51.8624],[-0.4277,51.8585],[-0.4257,51.8571],[-0.4234,51.8548],[-0.4217,51.8545],[-0.416,51.8593],[-0.4144,51.859],[-0.4151,51.861],[-0.4162,51.862],[-0.4126,51.8629],[-0.4108,51.8618],[-0.4091,51.8615],[-0.4062,51.8636],[-0.4016,51.8683],[-0.3974,51.8698],[-0.3959,51.8706],[-0.3932,51.8697],[-0.3912,51.8702],[-0.3885,51.8719],[-0.387,51.8712],[-0.3841,51.8706],[-0.3787,51.8702],[-0.3775,51.8708],[-0.376,51.8699],[-0.3754,51.8704],[-0.3741,51.8694],[-0.3698,51.8681],[-0.3658,51.8708],[-0.3683,51.8731],[-0.3629,51.874],[-0.3577,51.8732],[-0.3549,51.874],[-0.3539,51.8705],[-0.3552,51.8675],[-0.3538,51.8643],[-0.3503,51.8608],[-0.3504,51.8596],[-0.3496,51.8572],[-0.3471,51.8555],[-0.3442,51.8542],[-0.3422,51.853],[-0.341,51.8506],[-0.3395,51.8496],[-0.3415,51.8483],[-0.3423,51.8474],[-0.3421,51.8466],[-0.3445,51.8453],[-0.3577,51.84],[-0.3587,51.8412],[-0.3606,51.8418],[-0.3633,51.8421],[-0.3641,51.8412],[-0.365,51.8379],[-0.3675,51.8352],[-0.3686,51.8329],[-0.3688,51.8311],[-0.3707,51.8306],[-0.3733,51.8293],[-0.3759,51.8296],[-0.3809,51.8311],[-0.3885,51.8338],[-0.3921,51.8353],[-0.398,51.8372],[-0.4031,51.8399],[-0.406,51.8411],[-0.4084,51.8424],[-0.4108,51.8444],[-0.412,51.8462],[-0.414,51.8465],[-0.4173,51.848],[-0.4194,51.8487],[-0.4211,51.8501],[-0.4217,51.8495],[-0.4235,51.8497],[-0.4249,51.8494],[-0.4249,51.8467],[-0.4262,51.8469],[-0.4298,51.8481],[-0.4317,51.8489],[-0.4327,51.8481],[-0.439,51.8518],[-0.4475,51.8476],[-0.4521,51.8511],[-0.4541,51.853],[-0.4579,51.8506],[-0.4612,51.8526],[-0.4641,51.8501],[-0.4659,51.8508],[-0.4684,51.8532],[-0.4697,51.8559],[-0.4748,51.8539],[-0.4783,51.8531],[-0.4775,51.8509],[-0.476,51.8492],[-0.4712,51.8455],[-0.4738,51.8446],[-0.4793,51.8422],[-0.4841,51.8425],[-0.491,51.8428],[-0.4921,51.8383],[-0.4919,51.8353],[-0.4934,51.8354],[-0.4951,51.8361],[-0.4969,51.8373],[-0.5018,51.8368],[-0.5042,51.833],[-0.5054,51.8317],[-0.5059,51.8277],[-0.5061,51.8272],[-0.5083,51.8264],[-0.5112,51.8259],[-0.5098,51.8251],[-0.5088,51.824],[-0.5029,51.8223],[-0.5016,51.8215],[-0.5025,51.8206],[-0.5009,51.8194],[-0.5043,51.8177],[-0.5038,51.8164],[-0.5023,51.8155],[-0.5075,51.8133],[-0.5107,51.8111],[-0.5176,51.8084],[-0.5198,51.8051],[-0.5208,51.8058],[-0.5221,51.8055],[-0.5241,51.8058],[-0.5295,51.8083],[-0.5305,51.8094],[-0.5322,51.8087],[-0.5335,51.8101],[-0.537,51.8141],[-0.5432,51.8155],[-0.5437,51.817],[-0.5417,51.8184],[-0.5449,51.8206],[-0.547,51.8229],[-0.5485,51.8241],[-0.5504,51.8252],[-0.5537,51.8267],[-0.5501,51.8281],[-0.549,51.828],[-0.5462,51.8258],[-0.5435,51.8247],[-0.5421,51.8257],[-0.5414,51.827],[-0.5394,51.8286],[-0.5377,51.8314],[-0.5399,51.832],[-0.5423,51.8332],[-0.5453,51.835],[-0.5469,51.8352],[-0.5483,51.8359],[-0.5509,51.8394],[-0.5533,51.8417],[-0.556,51.8433],[-0.5563,51.8447],[-0.5573,51.8451],[-0.5608,51.8453],[-0.5623,51.8459],[-0.5641,51.8471],[-0.5656,51.8486],[-0.5668,51.8508],[-0.5641,51.851],[-0.5642,51.8516],[-0.5671,51.851],[-0.5686,51.8513],[-0.5696,51.8522],[-0.5708,51.8546],[-0.5715,51.855],[-0.5692,51.8578],[-0.5705,51.8591],[-0.5726,51.86],[-0.5737,51.8611],[-0.5739,51.8625],[-0.5763,51.8647],[-0.5773,51.866],[-0.5798,51.8664],[-0.5825,51.8678],[-0.5832,51.8687],[-0.5836,51.8703],[-0.5869,51.8705],[-0.591,51.8714],[-0.609,51.8756],[-0.6126,51.8775],[-0.6196,51.8852],[-0.6201,51.8855],[-0.6271,51.8827],[-0.6291,51.8825],[-0.6374,51.8826],[-0.6379,51.883],[-0.6433,51.8843],[-0.6482,51.8861],[-0.651,51.8865],[-0.6515,51.887],[-0.6549,51.8879],[-0.6557,51.8889],[-0.6584,51.8903],[-0.6595,51.8905],[-0.6603,51.8922],[-0.659,51.8931],[-0.6595,51.8942],[-0.6625,51.8958],[-0.6629,51.8955],[-0.6664,51.8966],[-0.6673,51.8966],[-0.6707,51.8992],[-0.6723,51.9002],[-0.6737,51.9015],[-0.6784,51.9015],[-0.6827,51.9003],[-0.6924,51.9001],[-0.6945,51.9007],[-0.6956,51.9015],[-0.6963,51.9041],[-0.6979,51.9056],[-0.7022,51.9091],[-0.6985,51.9131],[-0.6966,51.9162],[-0.6945,51.9184],[-0.6918,51.9219],[-0.6903,51.9254],[-0.6915,51.927],[-0.6897,51.9283],[-0.6874,51.9312],[-0.683,51.9358],[-0.6817,51.9351],[-0.6803,51.9355],[-0.6805,51.9367],[-0.6816,51.9376],[-0.6811,51.9387],[-0.683,51.9418],[-0.6823,51.9428],[-0.6787,51.9444],[-0.6749,51.9451],[-0.6739,51.944],[-0.6739,51.9432],[-0.6705,51.9436],[-0.6706,51.9447],[-0.6721,51.9452],[-0.6727,51.946],[-0.6708,51.9472],[-0.6698,51.9488],[-0.6714,51.9499],[-0.6715,51.9508],[-0.6732,51.9523],[-0.6725,51.9528],[-0.6728,51.9539],[-0.6723,51.9556],[-0.6717,51.9562],[-0.6676,51.9545],[-0.6654,51.955],[-0.6655,51.9557],[-0.6641,51.9566],[-0.6621,51.9556],[-0.6603,51.9578],[-0.6593,51.9599],[-0.6553,51.9606],[-0.6555,51.9611],[-0.6537,51.9639],[-0.6535,51.967],[-0.653,51.9677],[-0.6513,51.9683],[-0.653,51.9692],[-0.6523,51.9703],[-0.6502,51.9711],[-0.647,51.9717],[-0.6457,51.9722],[-0.6481,51.9744],[-0.6491,51.9762],[-0.6513,51.9776],[-0.6538,51.98],[-0.655,51.9807],[-0.6562,51.982],[-0.6558,51.9837],[-0.6563,51.9844],[-0.6551,51.9852],[-0.656,51.9867],[-0.6555,51.9882],[-0.6577,51.9897],[-0.6606,51.9908],[-0.6593,51.993],[-0.6601,51.9947],[-0.6603,51.9967],[-0.6617,51.9997],[-0.6594,52],[-0.6588,52.0017],[-0.6566,52.004],[-0.6563,52.0054],[-0.6542,52.0071],[-0.6494,52.0103],[-0.6453,52.0103],[-0.6435,52.0108],[-0.6449,52.0135],[-0.6484,52.0152],[-0.6491,52.0148],[-0.651,52.0185],[-0.6476,52.019],[-0.6459,52.0217],[-0.6447,52.022],[-0.6404,52.0236],[-0.6415,52.0248],[-0.6409,52.0253],[-0.643,52.0259],[-0.6432,52.0268],[-0.6426,52.0281],[-0.6439,52.0283],[-0.6423,52.0303],[-0.6448,52.0312],[-0.6434,52.0325],[-0.6433,52.0347],[-0.6439,52.0355],[-0.6431,52.0372],[-0.6453,52.038],[-0.6641,52.0467],[-0.669,52.0487],[-0.6678,52.0502],[-0.666,52.0514],[-0.6642,52.052],[-0.6622,52.0543],[-0.6613,52.0539],[-0.6591,52.057],[-0.6581,52.0568],[-0.6569,52.058],[-0.6543,52.0596],[-0.6534,52.0617],[-0.651,52.0641],[-0.6483,52.0658],[-0.6437,52.0667],[-0.6416,52.0677],[-0.6409,52.069],[-0.6386,52.0717],[-0.6386,52.0731],[-0.6373,52.075],[-0.6375,52.0756],[-0.6355,52.0781],[-0.6324,52.0797],[-0.6314,52.081],[-0.6282,52.0821],[-0.6273,52.0833],[-0.6258,52.0844],[-0.6234,52.0837],[-0.6212,52.0843],[-0.6185,52.0857],[-0.6165,52.0882],[-0.6136,52.0896],[-0.6113,52.0901],[-0.6103,52.0908],[-0.6084,52.0911],[-0.6058,52.0921],[-0.6073,52.0945],[-0.6044,52.0961],[-0.604,52.0991],[-0.6026,52.1001],[-0.6009,52.1006],[-0.5982,52.101],[-0.5968,52.1017],[-0.6019,52.105],[-0.6006,52.106],[-0.5986,52.1069],[-0.5972,52.1086],[-0.5933,52.1105],[-0.5918,52.1107],[-0.5905,52.1088],[-0.5868,52.107],[-0.5833,52.1045],[-0.5842,52.1039],[-0.5866,52.1014],[-0.588,52.1005],[-0.5884,52.0984],[-0.5891,52.0976],[-0.5861,52.0967],[-0.5839,52.0973],[-0.5821,52.0984],[-0.5808,52.0959],[-0.5793,52.0945],[-0.5772,52.0941],[-0.5756,52.0944],[-0.5728,52.0934],[-0.5707,52.0949],[-0.5679,52.0947],[-0.5622,52.0925],[-0.5587,52.0897],[-0.5579,52.0876],[-0.5557,52.0853],[-0.5501,52.0807],[-0.5458,52.0816],[-0.5415,52.0818],[-0.5401,52.0811],[-0.5356,52.078],[-0.5319,52.0759],[-0.5309,52.0759],[-0.5242,52.071],[-0.5221,52.0693],[-0.5188,52.0686],[-0.5176,52.0676],[-0.519,52.0657],[-0.5176,52.0648],[-0.517,52.0638],[-0.5179,52.0603],[-0.5157,52.0592],[-0.5141,52.059],[-0.5115,52.0595],[-0.5103,52.0587],[-0.5108,52.0554],[-0.5085,52.0545],[-0.5067,52.0565],[-0.5045,52.0568],[-0.5051,52.059],[-0.5046,52.0596],[-0.504,52.0625],[-0.5024,52.0637],[-0.5007,52.0658],[-0.4996,52.0677],[-0.5018,52.0686],[-0.5048,52.0701],[-0.5045,52.0707],[-0.5024,52.0722],[-0.5019,52.0731],[-0.5001,52.0747],[-0.4996,52.0756],[-0.4968,52.0773],[-0.4927,52.0792],[-0.4916,52.0802],[-0.4861,52.0839],[-0.4854,52.0832],[-0.4831,52.0845],[-0.4824,52.0842],[-0.4804,52.0852],[-0.4784,52.0857],[-0.4763,52.087],[-0.4754,52.0867],[-0.4715,52.088],[-0.4709,52.0876],[-0.4687,52.0849],[-0.4662,52.0823],[-0.4641,52.0796],[-0.4625,52.0793],[-0.4593,52.0777],[-0.4589,52.0767],[-0.4587,52.0744],[-0.4578,52.0728],[-0.4532,52.0706],[-0.4498,52.0684],[-0.4435,52.0649],[-0.4407,52.0635],[-0.4396,52.064],[-0.4379,52.0654],[-0.4353,52.0662],[-0.4341,52.0669],[-0.4291,52.0678],[-0.4223,52.0674],[-0.4208,52.0675],[-0.4184,52.0684],[-0.4165,52.0687],[-0.4097,52.0689],[-0.4054,52.0688],[-0.4031,52.0692],[-0.3983,52.0704],[-0.3969,52.071],[-0.3954,52.071],[-0.3947,52.0725],[-0.3934,52.0733],[-0.39,52.0746],[-0.3882,52.0747],[-0.3849,52.0756],[-0.3853,52.0773],[-0.3875,52.0796],[-0.3883,52.0797],[-0.3892,52.0809],[-0.3851,52.0838],[-0.3839,52.0858],[-0.3823,52.0842],[-0.3782,52.0871],[-0.3769,52.0877],[-0.3781,52.0898],[-0.3814,52.0931],[-0.3811,52.0936],[-0.3746,52.0972],[-0.3714,52.0946],[-0.3693,52.0954],[-0.3655,52.0976],[-0.3678,52.0993],[-0.364,52.1009],[-0.3624,52.102],[-0.3596,52.1033],[-0.3587,52.1041],[-0.356,52.1077],[-0.353,52.1064],[-0.3518,52.1082],[-0.3518,52.1104],[-0.3483,52.1124],[-0.3465,52.1141],[-0.3455,52.1155],[-0.3446,52.1181],[-0.3462,52.1202],[-0.3472,52.1236],[-0.3488,52.1255],[-0.3498,52.1279],[-0.3532,52.1322],[-0.3555,52.1345],[-0.3562,52.1358],[-0.3621,52.1429],[-0.361,52.1433],[-0.3611,52.1442],[-0.3582,52.1459],[-0.3564,52.1459],[-0.355,52.1455],[-0.3517,52.1455],[-0.3495,52.1453],[-0.3479,52.1455],[-0.3455,52.1476],[-0.345,52.1489],[-0.3434,52.1508],[-0.3351,52.1561],[-0.3338,52.1576],[-0.3341,52.159],[-0.3323,52.1613],[-0.3313,52.1636],[-0.3301,52.1653],[-0.3274,52.166],[-0.3264,52.1668],[-0.3244,52.1666],[-0.3215,52.1673],[-0.3219,52.1684],[-0.321,52.1688],[-0.3175,52.1678],[-0.3154,52.1677],[-0.3138,52.1672],[-0.3108,52.1671],[-0.3084,52.1665],[-0.3081,52.1657],[-0.3064,52.1654],[-0.3062,52.1663],[-0.3048,52.1664],[-0.3035,52.1681],[-0.3039,52.1689],[-0.3028,52.1717],[-0.3032,52.1737],[-0.3025,52.1749],[-0.302,52.1776],[-0.3014,52.1785],[-0.2979,52.1811],[-0.2939,52.183],[-0.2917,52.1863],[-0.2891,52.1909],[-0.2863,52.1907],[-0.2818,52.1893],[-0.2758,52.1886],[-0.2722,52.1875],[-0.2675,52.1873],[-0.2663,52.1869],[-0.2626,52.1867],[-0.2568,52.1859],[-0.2542,52.1858],[-0.2498,52.1844]]]}</v>
      </c>
      <c r="B73" s="67" t="str">
        <f ca="1">OFFSET(Polygon!B$1,MATCH($D73,Polygon!$C:$C,0)-1,0)</f>
        <v>E06000056</v>
      </c>
      <c r="C73" t="s">
        <v>149</v>
      </c>
      <c r="D73" t="s">
        <v>20</v>
      </c>
      <c r="E73" s="27">
        <v>283606</v>
      </c>
      <c r="F73" s="23">
        <v>0</v>
      </c>
      <c r="G73" s="23">
        <v>0</v>
      </c>
      <c r="H73" s="23">
        <v>0</v>
      </c>
      <c r="I73" s="23">
        <v>0</v>
      </c>
      <c r="J73" s="23">
        <v>0</v>
      </c>
      <c r="K73" s="23">
        <v>1</v>
      </c>
      <c r="L73" s="23">
        <v>3</v>
      </c>
      <c r="M73" s="23">
        <v>4</v>
      </c>
      <c r="N73" s="23">
        <v>6</v>
      </c>
      <c r="O73" s="23">
        <v>6</v>
      </c>
      <c r="P73" s="23">
        <v>7</v>
      </c>
      <c r="Q73" s="23">
        <v>8</v>
      </c>
      <c r="R73" s="23">
        <v>11</v>
      </c>
      <c r="S73" s="23">
        <v>14</v>
      </c>
      <c r="T73" s="23">
        <v>19</v>
      </c>
      <c r="U73" s="23">
        <v>22</v>
      </c>
      <c r="V73" s="23">
        <v>24</v>
      </c>
      <c r="W73" s="23">
        <v>28</v>
      </c>
      <c r="X73" s="23">
        <v>42</v>
      </c>
      <c r="Y73" s="23">
        <v>48</v>
      </c>
      <c r="Z73" s="23">
        <v>56</v>
      </c>
      <c r="AA73" s="23">
        <v>60</v>
      </c>
      <c r="AB73" s="23">
        <v>78</v>
      </c>
      <c r="AC73" s="23">
        <v>81</v>
      </c>
      <c r="AD73" s="23">
        <v>99</v>
      </c>
      <c r="AE73" s="23">
        <v>99</v>
      </c>
      <c r="AF73" s="23">
        <v>116</v>
      </c>
      <c r="AG73" s="23">
        <v>132</v>
      </c>
      <c r="AH73" s="23">
        <v>144</v>
      </c>
      <c r="AI73" s="23">
        <v>164</v>
      </c>
      <c r="AJ73" s="23">
        <v>173</v>
      </c>
      <c r="AK73" s="23">
        <v>190</v>
      </c>
      <c r="AL73" s="23">
        <v>206</v>
      </c>
      <c r="AM73" s="23">
        <v>227</v>
      </c>
      <c r="AN73" s="23">
        <v>239</v>
      </c>
      <c r="AO73" s="23">
        <v>256</v>
      </c>
      <c r="AP73" s="23">
        <v>289</v>
      </c>
      <c r="AQ73" s="23">
        <v>291</v>
      </c>
      <c r="AR73" s="23">
        <v>309</v>
      </c>
      <c r="AS73" s="23">
        <v>335</v>
      </c>
      <c r="AT73" s="23">
        <v>352</v>
      </c>
      <c r="AU73" s="23">
        <v>360</v>
      </c>
      <c r="AV73" s="23">
        <v>372</v>
      </c>
      <c r="AW73" s="23">
        <v>379</v>
      </c>
      <c r="AX73" s="23">
        <v>392</v>
      </c>
      <c r="AY73" s="23">
        <v>421</v>
      </c>
      <c r="AZ73" s="23">
        <v>427</v>
      </c>
      <c r="BA73" s="23">
        <v>439</v>
      </c>
      <c r="BB73" s="23">
        <v>441</v>
      </c>
      <c r="BC73" s="23">
        <v>451</v>
      </c>
      <c r="BD73" s="23">
        <v>456</v>
      </c>
      <c r="BE73" s="23">
        <v>457</v>
      </c>
      <c r="BF73" s="23">
        <v>471</v>
      </c>
      <c r="BG73" s="23">
        <v>497</v>
      </c>
      <c r="BH73" s="23">
        <v>502</v>
      </c>
      <c r="BI73" s="23">
        <v>509</v>
      </c>
      <c r="BJ73" s="23">
        <v>512</v>
      </c>
      <c r="BK73" s="23">
        <v>513</v>
      </c>
      <c r="BL73" s="23">
        <v>517</v>
      </c>
      <c r="BM73" s="23">
        <v>521</v>
      </c>
      <c r="BN73" s="23">
        <v>543</v>
      </c>
      <c r="BO73" s="23">
        <v>547</v>
      </c>
      <c r="BP73" s="23">
        <v>549</v>
      </c>
      <c r="BQ73" s="23">
        <v>553</v>
      </c>
      <c r="BR73" s="23">
        <v>553</v>
      </c>
      <c r="BS73" s="23">
        <v>565</v>
      </c>
      <c r="BT73" s="23">
        <v>568</v>
      </c>
      <c r="BU73" s="23">
        <v>573</v>
      </c>
      <c r="BV73" s="23">
        <v>576</v>
      </c>
      <c r="BW73" s="23">
        <v>576</v>
      </c>
      <c r="BX73" s="23">
        <v>577</v>
      </c>
      <c r="BY73" s="23">
        <v>578</v>
      </c>
      <c r="BZ73" s="23">
        <v>593</v>
      </c>
      <c r="CA73" s="23">
        <v>595</v>
      </c>
      <c r="CB73" s="23">
        <v>614</v>
      </c>
      <c r="CC73" s="23">
        <v>619</v>
      </c>
      <c r="CD73" s="23">
        <v>620</v>
      </c>
      <c r="CE73" s="23">
        <v>619</v>
      </c>
      <c r="CF73" s="23">
        <v>625</v>
      </c>
      <c r="CG73" s="23">
        <v>633</v>
      </c>
      <c r="CH73" s="23">
        <v>636</v>
      </c>
      <c r="CI73" s="23">
        <v>640</v>
      </c>
      <c r="CJ73" s="23">
        <v>641</v>
      </c>
      <c r="CK73" s="23">
        <v>642</v>
      </c>
      <c r="CL73" s="23">
        <v>641</v>
      </c>
      <c r="CM73" s="23">
        <v>650</v>
      </c>
      <c r="CN73" s="23">
        <v>651</v>
      </c>
      <c r="CO73" s="23">
        <v>653</v>
      </c>
      <c r="CP73" s="23">
        <v>671</v>
      </c>
      <c r="CQ73" s="23">
        <v>675</v>
      </c>
      <c r="CR73" s="23">
        <v>675</v>
      </c>
      <c r="CS73" s="23">
        <v>676</v>
      </c>
      <c r="CT73" s="23">
        <v>681</v>
      </c>
      <c r="CU73" s="23">
        <v>684</v>
      </c>
      <c r="CV73" s="23">
        <v>693</v>
      </c>
      <c r="CW73" s="23">
        <v>697</v>
      </c>
      <c r="CX73" s="23">
        <v>703</v>
      </c>
      <c r="CY73" s="23">
        <v>703</v>
      </c>
      <c r="CZ73" s="23">
        <v>703</v>
      </c>
      <c r="DA73" s="23">
        <v>714</v>
      </c>
      <c r="DB73" s="23">
        <v>718</v>
      </c>
      <c r="DC73" s="23">
        <v>727</v>
      </c>
      <c r="DD73" s="23">
        <v>729</v>
      </c>
      <c r="DE73" s="23">
        <v>739</v>
      </c>
      <c r="DF73" s="23">
        <v>745</v>
      </c>
      <c r="DG73" s="23">
        <v>747</v>
      </c>
      <c r="DJ73" s="181">
        <f t="shared" ca="1" si="22"/>
        <v>2</v>
      </c>
      <c r="DK73" s="25">
        <f t="shared" ca="1" si="23"/>
        <v>2.6845637583892616E-3</v>
      </c>
      <c r="DL73" s="325">
        <f t="shared" ca="1" si="28"/>
        <v>0.70520369808819272</v>
      </c>
      <c r="DM73" s="329">
        <f t="shared" ca="1" si="24"/>
        <v>44</v>
      </c>
      <c r="DN73" s="25">
        <f t="shared" ca="1" si="25"/>
        <v>6.2588904694167849E-2</v>
      </c>
      <c r="DO73" s="325">
        <f t="shared" ca="1" si="29"/>
        <v>15.514481357940241</v>
      </c>
      <c r="DP73" s="332">
        <f t="shared" ca="1" si="26"/>
        <v>263.39358123594002</v>
      </c>
      <c r="DR73">
        <f t="shared" si="20"/>
        <v>747</v>
      </c>
      <c r="DS73" s="419">
        <f t="shared" si="21"/>
        <v>263.39999999999998</v>
      </c>
      <c r="DT73" s="131">
        <f t="shared" ca="1" si="30"/>
        <v>0</v>
      </c>
      <c r="DV73" s="164" t="s">
        <v>65</v>
      </c>
      <c r="DW73">
        <v>999</v>
      </c>
      <c r="DX73" s="385">
        <v>329.1</v>
      </c>
      <c r="DY73" s="67">
        <f t="shared" si="27"/>
        <v>26</v>
      </c>
      <c r="EA73">
        <f>SUMIF('L4-LTLA'!$D:$D,$D73,'L4-LTLA'!$G:$G)</f>
        <v>283606</v>
      </c>
      <c r="EB73" s="27">
        <v>283606</v>
      </c>
      <c r="EC73" s="4">
        <f t="shared" si="31"/>
        <v>0</v>
      </c>
    </row>
    <row r="74" spans="1:133" x14ac:dyDescent="0.25">
      <c r="A74" s="67" t="str">
        <f ca="1">OFFSET(Polygon!A$1,MATCH($D74,Polygon!$C:$C,0)-1,0)</f>
        <v>{"type":"Polygon","coordinates":[[[-0.2498,52.1844],[-0.2542,52.1858],[-0.2568,52.1859],[-0.2626,52.1867],[-0.2663,52.1869],[-0.2675,52.1873],[-0.2722,52.1875],[-0.2758,52.1886],[-0.2818,52.1893],[-0.2863,52.1907],[-0.2891,52.1909],[-0.2917,52.1863],[-0.2939,52.183],[-0.2979,52.1811],[-0.3014,52.1785],[-0.302,52.1776],[-0.3025,52.1749],[-0.3032,52.1737],[-0.3028,52.1717],[-0.3039,52.1689],[-0.3035,52.1681],[-0.3048,52.1664],[-0.3062,52.1663],[-0.3064,52.1654],[-0.3081,52.1657],[-0.3084,52.1665],[-0.3108,52.1671],[-0.3138,52.1672],[-0.3154,52.1677],[-0.3175,52.1678],[-0.321,52.1688],[-0.3219,52.1684],[-0.3215,52.1673],[-0.3244,52.1666],[-0.3264,52.1668],[-0.3274,52.166],[-0.3301,52.1653],[-0.3313,52.1636],[-0.3323,52.1613],[-0.3341,52.159],[-0.3338,52.1576],[-0.3351,52.1561],[-0.3434,52.1508],[-0.345,52.1489],[-0.3455,52.1476],[-0.3479,52.1455],[-0.3495,52.1453],[-0.3517,52.1455],[-0.355,52.1455],[-0.3564,52.1459],[-0.3582,52.1459],[-0.3611,52.1442],[-0.361,52.1433],[-0.3621,52.1429],[-0.3562,52.1358],[-0.3555,52.1345],[-0.3532,52.1322],[-0.3498,52.1279],[-0.3488,52.1255],[-0.3472,52.1236],[-0.3462,52.1202],[-0.3446,52.1181],[-0.3455,52.1155],[-0.3465,52.1141],[-0.3483,52.1124],[-0.3518,52.1104],[-0.3518,52.1082],[-0.353,52.1064],[-0.356,52.1077],[-0.3587,52.1041],[-0.3596,52.1033],[-0.3624,52.102],[-0.364,52.1009],[-0.3678,52.0993],[-0.3655,52.0976],[-0.3693,52.0954],[-0.3714,52.0946],[-0.3746,52.0972],[-0.3811,52.0936],[-0.3814,52.0931],[-0.3781,52.0898],[-0.3769,52.0877],[-0.3782,52.0871],[-0.3823,52.0842],[-0.3839,52.0858],[-0.3851,52.0838],[-0.3892,52.0809],[-0.3883,52.0797],[-0.3875,52.0796],[-0.3853,52.0773],[-0.3849,52.0756],[-0.3882,52.0747],[-0.39,52.0746],[-0.3934,52.0733],[-0.3947,52.0725],[-0.3954,52.071],[-0.3969,52.071],[-0.3983,52.0704],[-0.4031,52.0692],[-0.4054,52.0688],[-0.4097,52.0689],[-0.4165,52.0687],[-0.4184,52.0684],[-0.4208,52.0675],[-0.4223,52.0674],[-0.4291,52.0678],[-0.4341,52.0669],[-0.4353,52.0662],[-0.4379,52.0654],[-0.4396,52.064],[-0.4407,52.0635],[-0.4435,52.0649],[-0.4498,52.0684],[-0.4532,52.0706],[-0.4578,52.0728],[-0.4587,52.0744],[-0.4589,52.0767],[-0.4593,52.0777],[-0.4625,52.0793],[-0.4641,52.0796],[-0.4662,52.0823],[-0.4687,52.0849],[-0.4709,52.0876],[-0.4715,52.088],[-0.4754,52.0867],[-0.4763,52.087],[-0.4784,52.0857],[-0.4804,52.0852],[-0.4824,52.0842],[-0.4831,52.0845],[-0.4854,52.0832],[-0.4861,52.0839],[-0.4916,52.0802],[-0.4927,52.0792],[-0.4968,52.0773],[-0.4996,52.0756],[-0.5001,52.0747],[-0.5019,52.0731],[-0.5024,52.0722],[-0.5045,52.0707],[-0.5048,52.0701],[-0.5018,52.0686],[-0.4996,52.0677],[-0.5007,52.0658],[-0.5024,52.0637],[-0.504,52.0625],[-0.5046,52.0596],[-0.5051,52.059],[-0.5045,52.0568],[-0.5067,52.0565],[-0.5085,52.0545],[-0.5108,52.0554],[-0.5103,52.0587],[-0.5115,52.0595],[-0.5141,52.059],[-0.5157,52.0592],[-0.5179,52.0603],[-0.517,52.0638],[-0.5176,52.0648],[-0.519,52.0657],[-0.5176,52.0676],[-0.5188,52.0686],[-0.5221,52.0693],[-0.5242,52.071],[-0.5309,52.0759],[-0.5319,52.0759],[-0.5356,52.078],[-0.5401,52.0811],[-0.5415,52.0818],[-0.5458,52.0816],[-0.5501,52.0807],[-0.5557,52.0853],[-0.5579,52.0876],[-0.5587,52.0897],[-0.5622,52.0925],[-0.5679,52.0947],[-0.5707,52.0949],[-0.5728,52.0934],[-0.5756,52.0944],[-0.5772,52.0941],[-0.5793,52.0945],[-0.5808,52.0959],[-0.5821,52.0984],[-0.5839,52.0973],[-0.5861,52.0967],[-0.5891,52.0976],[-0.5884,52.0984],[-0.588,52.1005],[-0.5866,52.1014],[-0.5842,52.1039],[-0.5833,52.1045],[-0.5868,52.107],[-0.5905,52.1088],[-0.5918,52.1107],[-0.5932,52.1124],[-0.5958,52.1136],[-0.5978,52.1156],[-0.598,52.1165],[-0.5972,52.1174],[-0.597,52.1194],[-0.5975,52.1211],[-0.599,52.1237],[-0.599,52.1258],[-0.6015,52.1279],[-0.6021,52.1289],[-0.6044,52.1307],[-0.6067,52.1334],[-0.6075,52.134],[-0.6101,52.1337],[-0.6147,52.1338],[-0.6177,52.133],[-0.6195,52.1331],[-0.6229,52.1343],[-0.6272,52.1353],[-0.629,52.137],[-0.6303,52.1374],[-0.6346,52.138],[-0.6355,52.1392],[-0.6354,52.1408],[-0.6344,52.1424],[-0.6364,52.1438],[-0.6379,52.1464],[-0.636,52.1474],[-0.6392,52.1509],[-0.6408,52.1524],[-0.6408,52.1529],[-0.6371,52.153],[-0.6333,52.1538],[-0.6309,52.1547],[-0.63,52.1572],[-0.6296,52.1595],[-0.6302,52.1619],[-0.6313,52.164],[-0.6336,52.1661],[-0.6345,52.1666],[-0.6349,52.168],[-0.6333,52.1701],[-0.6307,52.172],[-0.6283,52.1725],[-0.6277,52.1747],[-0.6277,52.1762],[-0.6293,52.1789],[-0.6275,52.1815],[-0.6324,52.1821],[-0.6395,52.1834],[-0.6398,52.1845],[-0.6392,52.1867],[-0.6407,52.1871],[-0.6424,52.1884],[-0.6438,52.189],[-0.6471,52.1893],[-0.6491,52.1898],[-0.6556,52.1896],[-0.6575,52.1898],[-0.6597,52.1912],[-0.6642,52.1925],[-0.6658,52.1926],[-0.668,52.1941],[-0.6682,52.195],[-0.6687,52.1977],[-0.668,52.1988],[-0.6619,52.2076],[-0.6592,52.2095],[-0.657,52.2118],[-0.6536,52.2152],[-0.6524,52.2172],[-0.6489,52.2207],[-0.6444,52.2229],[-0.64,52.2256],[-0.6373,52.2273],[-0.6397,52.2289],[-0.6422,52.2328],[-0.6434,52.2352],[-0.6432,52.2387],[-0.6454,52.2421],[-0.647,52.2473],[-0.6486,52.2509],[-0.6491,52.2528],[-0.6497,52.2539],[-0.6499,52.2564],[-0.6518,52.2622],[-0.6519,52.2634],[-0.6528,52.2666],[-0.6537,52.2683],[-0.6511,52.269],[-0.6474,52.271],[-0.6441,52.2715],[-0.6408,52.2723],[-0.6372,52.2723],[-0.6349,52.2717],[-0.6314,52.27],[-0.6269,52.2734],[-0.627,52.2749],[-0.6258,52.2753],[-0.6201,52.2769],[-0.6111,52.2785],[-0.6106,52.2795],[-0.6076,52.2788],[-0.6034,52.2788],[-0.6015,52.2784],[-0.5955,52.2758],[-0.5923,52.2748],[-0.5899,52.2743],[-0.5864,52.2728],[-0.5881,52.2708],[-0.586,52.2689],[-0.5809,52.2652],[-0.5794,52.2664],[-0.5739,52.2609],[-0.5719,52.2585],[-0.5698,52.2567],[-0.5677,52.2552],[-0.5657,52.2535],[-0.5623,52.2547],[-0.5571,52.2568],[-0.5548,52.2582],[-0.5523,52.2569],[-0.55,52.2565],[-0.5462,52.2567],[-0.5445,52.2561],[-0.5427,52.256],[-0.5413,52.2563],[-0.5399,52.2573],[-0.5387,52.2601],[-0.5376,52.2619],[-0.5378,52.2628],[-0.5393,52.2661],[-0.5364,52.2682],[-0.5312,52.2704],[-0.5325,52.2725],[-0.5329,52.2744],[-0.5342,52.2776],[-0.5345,52.2797],[-0.534,52.281],[-0.5343,52.2816],[-0.5382,52.2848],[-0.5385,52.2856],[-0.5412,52.2879],[-0.5421,52.2891],[-0.542,52.2899],[-0.5406,52.2915],[-0.5283,52.3026],[-0.5169,52.3129],[-0.5141,52.3147],[-0.5198,52.3166],[-0.5198,52.3177],[-0.5169,52.3176],[-0.5067,52.3199],[-0.4872,52.3211],[-0.4827,52.3209],[-0.4806,52.3203],[-0.4782,52.3193],[-0.4763,52.318],[-0.4744,52.3196],[-0.4659,52.3229],[-0.4654,52.3229],[-0.4618,52.3222],[-0.4577,52.3201],[-0.4514,52.3173],[-0.4472,52.3157],[-0.4431,52.314],[-0.4421,52.3142],[-0.4414,52.3152],[-0.4394,52.3153],[-0.4375,52.3146],[-0.4361,52.3145],[-0.4354,52.3122],[-0.4335,52.3119],[-0.4331,52.3082],[-0.4341,52.3057],[-0.4342,52.3034],[-0.4339,52.3023],[-0.4358,52.2988],[-0.4358,52.2966],[-0.4334,52.2966],[-0.4323,52.296],[-0.4321,52.2946],[-0.4313,52.2944],[-0.4322,52.293],[-0.4307,52.2918],[-0.4283,52.2913],[-0.4269,52.2902],[-0.4249,52.2893],[-0.4231,52.2895],[-0.4222,52.2887],[-0.423,52.2877],[-0.4218,52.2849],[-0.4191,52.2847],[-0.419,52.2842],[-0.4161,52.2843],[-0.4149,52.2848],[-0.4138,52.2845],[-0.4115,52.2848],[-0.4102,52.2845],[-0.4092,52.2863],[-0.4084,52.2871],[-0.4069,52.2875],[-0.404,52.2857],[-0.402,52.2832],[-0.4028,52.2821],[-0.4009,52.2796],[-0.3999,52.279],[-0.3985,52.2789],[-0.3976,52.2801],[-0.396,52.2811],[-0.3926,52.2824],[-0.391,52.2821],[-0.3867,52.2819],[-0.3847,52.2813],[-0.3806,52.2827],[-0.3762,52.2812],[-0.3751,52.28],[-0.3755,52.2779],[-0.3744,52.2774],[-0.3748,52.2763],[-0.3727,52.2756],[-0.3721,52.2741],[-0.374,52.273],[-0.3754,52.274],[-0.377,52.274],[-0.3784,52.273],[-0.3811,52.273],[-0.3815,52.2712],[-0.3824,52.2711],[-0.3821,52.2698],[-0.3818,52.2658],[-0.3785,52.2653],[-0.3785,52.2621],[-0.3782,52.2587],[-0.3783,52.2523],[-0.3775,52.25],[-0.3773,52.2482],[-0.3762,52.2449],[-0.3753,52.2429],[-0.3747,52.2391],[-0.3752,52.2386],[-0.3738,52.237],[-0.3734,52.234],[-0.3718,52.2338],[-0.3684,52.2346],[-0.3645,52.2344],[-0.3628,52.2341],[-0.3591,52.2347],[-0.3557,52.2343],[-0.3536,52.2332],[-0.3524,52.2317],[-0.3511,52.2311],[-0.3475,52.2311],[-0.3465,52.2307],[-0.3411,52.2306],[-0.3404,52.2309],[-0.3419,52.2327],[-0.343,52.2335],[-0.3441,52.2353],[-0.3432,52.2359],[-0.3431,52.2374],[-0.344,52.2385],[-0.3435,52.2399],[-0.3435,52.2419],[-0.3409,52.2422],[-0.338,52.2422],[-0.3353,52.2429],[-0.3335,52.2429],[-0.3293,52.2425],[-0.3268,52.243],[-0.3249,52.2429],[-0.3231,52.2431],[-0.32,52.2427],[-0.3162,52.2417],[-0.315,52.2409],[-0.3137,52.239],[-0.3111,52.2398],[-0.3077,52.2399],[-0.3021,52.2405],[-0.2985,52.241],[-0.2958,52.2405],[-0.2937,52.2405],[-0.2912,52.2391],[-0.288,52.2383],[-0.2856,52.2373],[-0.2861,52.2355],[-0.2879,52.2336],[-0.2903,52.2317],[-0.2938,52.2284],[-0.2961,52.2249],[-0.2992,52.221],[-0.3,52.218],[-0.2994,52.216],[-0.2975,52.213],[-0.2963,52.2105],[-0.2956,52.2104],[-0.2944,52.2083],[-0.2926,52.2075],[-0.2908,52.2077],[-0.2883,52.2074],[-0.2842,52.2079],[-0.2773,52.2086],[-0.2754,52.2086],[-0.2662,52.2096],[-0.2619,52.2099],[-0.2641,52.2064],[-0.2649,52.2057],[-0.2605,52.2054],[-0.2612,52.2041],[-0.2606,52.2036],[-0.2565,52.2028],[-0.2557,52.2014],[-0.2548,52.2014],[-0.2544,52.1993],[-0.2516,52.1955],[-0.2493,52.1945],[-0.2478,52.1928],[-0.2462,52.1918],[-0.2446,52.1915],[-0.2421,52.1904],[-0.2407,52.1902],[-0.2423,52.1871],[-0.2431,52.1845],[-0.2441,52.1829],[-0.2473,52.1832],[-0.2471,52.1837],[-0.2498,52.1844]]]}</v>
      </c>
      <c r="B74" s="67" t="str">
        <f ca="1">OFFSET(Polygon!B$1,MATCH($D74,Polygon!$C:$C,0)-1,0)</f>
        <v>E06000055</v>
      </c>
      <c r="C74" t="s">
        <v>149</v>
      </c>
      <c r="D74" t="s">
        <v>188</v>
      </c>
      <c r="E74" s="27">
        <v>171623</v>
      </c>
      <c r="F74" s="23">
        <v>0</v>
      </c>
      <c r="G74" s="23">
        <v>0</v>
      </c>
      <c r="H74" s="23">
        <v>0</v>
      </c>
      <c r="I74" s="23">
        <v>0</v>
      </c>
      <c r="J74" s="23">
        <v>0</v>
      </c>
      <c r="K74" s="23">
        <v>0</v>
      </c>
      <c r="L74" s="23">
        <v>0</v>
      </c>
      <c r="M74" s="23">
        <v>0</v>
      </c>
      <c r="N74" s="23">
        <v>1</v>
      </c>
      <c r="O74" s="23">
        <v>1</v>
      </c>
      <c r="P74" s="23">
        <v>1</v>
      </c>
      <c r="Q74" s="23">
        <v>1</v>
      </c>
      <c r="R74" s="23">
        <v>4</v>
      </c>
      <c r="S74" s="23">
        <v>4</v>
      </c>
      <c r="T74" s="23">
        <v>7</v>
      </c>
      <c r="U74" s="23">
        <v>7</v>
      </c>
      <c r="V74" s="23">
        <v>7</v>
      </c>
      <c r="W74" s="23">
        <v>10</v>
      </c>
      <c r="X74" s="23">
        <v>20</v>
      </c>
      <c r="Y74" s="23">
        <v>25</v>
      </c>
      <c r="Z74" s="23">
        <v>32</v>
      </c>
      <c r="AA74" s="23">
        <v>34</v>
      </c>
      <c r="AB74" s="23">
        <v>60</v>
      </c>
      <c r="AC74" s="23">
        <v>60</v>
      </c>
      <c r="AD74" s="23">
        <v>72</v>
      </c>
      <c r="AE74" s="23">
        <v>74</v>
      </c>
      <c r="AF74" s="23">
        <v>83</v>
      </c>
      <c r="AG74" s="23">
        <v>97</v>
      </c>
      <c r="AH74" s="23">
        <v>110</v>
      </c>
      <c r="AI74" s="23">
        <v>120</v>
      </c>
      <c r="AJ74" s="23">
        <v>135</v>
      </c>
      <c r="AK74" s="23">
        <v>139</v>
      </c>
      <c r="AL74" s="23">
        <v>158</v>
      </c>
      <c r="AM74" s="23">
        <v>174</v>
      </c>
      <c r="AN74" s="23">
        <v>185</v>
      </c>
      <c r="AO74" s="23">
        <v>208</v>
      </c>
      <c r="AP74" s="23">
        <v>239</v>
      </c>
      <c r="AQ74" s="23">
        <v>239</v>
      </c>
      <c r="AR74" s="23">
        <v>244</v>
      </c>
      <c r="AS74" s="23">
        <v>268</v>
      </c>
      <c r="AT74" s="23">
        <v>282</v>
      </c>
      <c r="AU74" s="23">
        <v>289</v>
      </c>
      <c r="AV74" s="23">
        <v>326</v>
      </c>
      <c r="AW74" s="23">
        <v>331</v>
      </c>
      <c r="AX74" s="23">
        <v>340</v>
      </c>
      <c r="AY74" s="23">
        <v>353</v>
      </c>
      <c r="AZ74" s="23">
        <v>361</v>
      </c>
      <c r="BA74" s="23">
        <v>376</v>
      </c>
      <c r="BB74" s="23">
        <v>381</v>
      </c>
      <c r="BC74" s="23">
        <v>389</v>
      </c>
      <c r="BD74" s="23">
        <v>424</v>
      </c>
      <c r="BE74" s="23">
        <v>424</v>
      </c>
      <c r="BF74" s="23">
        <v>436</v>
      </c>
      <c r="BG74" s="23">
        <v>439</v>
      </c>
      <c r="BH74" s="23">
        <v>442</v>
      </c>
      <c r="BI74" s="23">
        <v>452</v>
      </c>
      <c r="BJ74" s="23">
        <v>456</v>
      </c>
      <c r="BK74" s="23">
        <v>471</v>
      </c>
      <c r="BL74" s="23">
        <v>476</v>
      </c>
      <c r="BM74" s="23">
        <v>486</v>
      </c>
      <c r="BN74" s="23">
        <v>490</v>
      </c>
      <c r="BO74" s="23">
        <v>500</v>
      </c>
      <c r="BP74" s="23">
        <v>501</v>
      </c>
      <c r="BQ74" s="23">
        <v>504</v>
      </c>
      <c r="BR74" s="23">
        <v>500</v>
      </c>
      <c r="BS74" s="23">
        <v>531</v>
      </c>
      <c r="BT74" s="23">
        <v>531</v>
      </c>
      <c r="BU74" s="23">
        <v>545</v>
      </c>
      <c r="BV74" s="23">
        <v>548</v>
      </c>
      <c r="BW74" s="23">
        <v>549</v>
      </c>
      <c r="BX74" s="23">
        <v>548</v>
      </c>
      <c r="BY74" s="23">
        <v>552</v>
      </c>
      <c r="BZ74" s="23">
        <v>583</v>
      </c>
      <c r="CA74" s="23">
        <v>584</v>
      </c>
      <c r="CB74" s="23">
        <v>603</v>
      </c>
      <c r="CC74" s="23">
        <v>610</v>
      </c>
      <c r="CD74" s="23">
        <v>611</v>
      </c>
      <c r="CE74" s="23">
        <v>609</v>
      </c>
      <c r="CF74" s="23">
        <v>611</v>
      </c>
      <c r="CG74" s="23">
        <v>635</v>
      </c>
      <c r="CH74" s="23">
        <v>639</v>
      </c>
      <c r="CI74" s="23">
        <v>648</v>
      </c>
      <c r="CJ74" s="23">
        <v>653</v>
      </c>
      <c r="CK74" s="23">
        <v>654</v>
      </c>
      <c r="CL74" s="23">
        <v>654</v>
      </c>
      <c r="CM74" s="23">
        <v>652</v>
      </c>
      <c r="CN74" s="23">
        <v>652</v>
      </c>
      <c r="CO74" s="23">
        <v>653</v>
      </c>
      <c r="CP74" s="23">
        <v>685</v>
      </c>
      <c r="CQ74" s="23">
        <v>695</v>
      </c>
      <c r="CR74" s="23">
        <v>695</v>
      </c>
      <c r="CS74" s="23">
        <v>697</v>
      </c>
      <c r="CT74" s="23">
        <v>704</v>
      </c>
      <c r="CU74" s="23">
        <v>703</v>
      </c>
      <c r="CV74" s="23">
        <v>714</v>
      </c>
      <c r="CW74" s="23">
        <v>716</v>
      </c>
      <c r="CX74" s="23">
        <v>727</v>
      </c>
      <c r="CY74" s="23">
        <v>728</v>
      </c>
      <c r="CZ74" s="23">
        <v>726</v>
      </c>
      <c r="DA74" s="23">
        <v>745</v>
      </c>
      <c r="DB74" s="23">
        <v>753</v>
      </c>
      <c r="DC74" s="23">
        <v>761</v>
      </c>
      <c r="DD74" s="23">
        <v>772</v>
      </c>
      <c r="DE74" s="23">
        <v>774</v>
      </c>
      <c r="DF74" s="23">
        <v>776</v>
      </c>
      <c r="DG74" s="23">
        <v>776</v>
      </c>
      <c r="DJ74" s="181">
        <f t="shared" ca="1" si="22"/>
        <v>0</v>
      </c>
      <c r="DK74" s="25">
        <f t="shared" ca="1" si="23"/>
        <v>0</v>
      </c>
      <c r="DL74" s="325">
        <f t="shared" ca="1" si="28"/>
        <v>0</v>
      </c>
      <c r="DM74" s="329">
        <f t="shared" ca="1" si="24"/>
        <v>50</v>
      </c>
      <c r="DN74" s="25">
        <f t="shared" ca="1" si="25"/>
        <v>6.8870523415977963E-2</v>
      </c>
      <c r="DO74" s="325">
        <f t="shared" ca="1" si="29"/>
        <v>29.133624281127823</v>
      </c>
      <c r="DP74" s="332">
        <f t="shared" ca="1" si="26"/>
        <v>452.15384884310379</v>
      </c>
      <c r="DR74">
        <f t="shared" si="20"/>
        <v>776</v>
      </c>
      <c r="DS74" s="419">
        <f t="shared" si="21"/>
        <v>452.2</v>
      </c>
      <c r="DT74" s="131">
        <f t="shared" ca="1" si="30"/>
        <v>0</v>
      </c>
      <c r="DV74" s="164" t="s">
        <v>66</v>
      </c>
      <c r="DW74" s="4">
        <v>1142</v>
      </c>
      <c r="DX74" s="385">
        <v>151.1</v>
      </c>
      <c r="DY74" s="67">
        <f t="shared" si="27"/>
        <v>83</v>
      </c>
      <c r="EA74">
        <f>SUMIF('L4-LTLA'!$D:$D,$D74,'L4-LTLA'!$G:$G)</f>
        <v>171623</v>
      </c>
      <c r="EB74" s="27">
        <v>171623</v>
      </c>
      <c r="EC74" s="4">
        <f t="shared" si="31"/>
        <v>0</v>
      </c>
    </row>
    <row r="75" spans="1:133" x14ac:dyDescent="0.25">
      <c r="A75" s="67" t="str">
        <f ca="1">OFFSET(Polygon!A$1,MATCH($D75,Polygon!$C:$C,0)-1,0)</f>
        <v>{"type":"Polygon","coordinates":[[[-0.3856,51.9157],[-0.3858,51.9146],[-0.3849,51.9112],[-0.3809,51.9068],[-0.3797,51.905],[-0.3786,51.9038],[-0.3784,51.9016],[-0.3776,51.8986],[-0.3751,51.8962],[-0.3734,51.8951],[-0.3676,51.8944],[-0.3653,51.8944],[-0.3635,51.893],[-0.3591,51.8891],[-0.3577,51.8864],[-0.3552,51.8851],[-0.3536,51.8831],[-0.352,51.8796],[-0.3527,51.8788],[-0.3499,51.8787],[-0.3508,51.8761],[-0.3542,51.8755],[-0.3549,51.874],[-0.3577,51.8732],[-0.3629,51.874],[-0.3683,51.8731],[-0.3658,51.8708],[-0.3698,51.8681],[-0.3741,51.8694],[-0.3754,51.8704],[-0.376,51.8699],[-0.3775,51.8708],[-0.3787,51.8702],[-0.3841,51.8706],[-0.387,51.8712],[-0.3885,51.8719],[-0.3912,51.8702],[-0.3932,51.8697],[-0.3959,51.8706],[-0.3974,51.8698],[-0.4016,51.8683],[-0.4062,51.8636],[-0.4091,51.8615],[-0.4108,51.8618],[-0.4126,51.8629],[-0.4162,51.862],[-0.4151,51.861],[-0.4144,51.859],[-0.416,51.8593],[-0.4217,51.8545],[-0.4234,51.8548],[-0.4257,51.8571],[-0.4277,51.8585],[-0.4327,51.8624],[-0.4352,51.8651],[-0.436,51.8662],[-0.4393,51.8698],[-0.4425,51.8729],[-0.4448,51.8749],[-0.4506,51.8793],[-0.4531,51.8807],[-0.4552,51.8822],[-0.4668,51.8883],[-0.4748,51.8883],[-0.4798,51.8885],[-0.484,51.8883],[-0.4849,51.8913],[-0.5056,51.9004],[-0.5049,51.9011],[-0.4978,51.9039],[-0.4941,51.9061],[-0.4915,51.9063],[-0.4908,51.9052],[-0.4823,51.9078],[-0.4816,51.9128],[-0.4785,51.9173],[-0.4866,51.9221],[-0.4857,51.9227],[-0.4821,51.9224],[-0.4758,51.9237],[-0.4727,51.9241],[-0.4698,51.9242],[-0.4659,51.9241],[-0.4625,51.9236],[-0.4587,51.9239],[-0.4565,51.9246],[-0.4506,51.9247],[-0.4465,51.9256],[-0.4414,51.9262],[-0.4385,51.926],[-0.4388,51.9269],[-0.4378,51.9277],[-0.4355,51.9276],[-0.4314,51.9269],[-0.4269,51.9268],[-0.4217,51.9257],[-0.4222,51.9237],[-0.4225,51.9202],[-0.4214,51.9181],[-0.421,51.9154],[-0.4194,51.9129],[-0.4184,51.9128],[-0.4148,51.9115],[-0.4067,51.9106],[-0.4025,51.9097],[-0.4012,51.913],[-0.3938,51.9155],[-0.393,51.9144],[-0.3872,51.9159],[-0.3856,51.9157]]]}</v>
      </c>
      <c r="B75" s="67" t="str">
        <f ca="1">OFFSET(Polygon!B$1,MATCH($D75,Polygon!$C:$C,0)-1,0)</f>
        <v>E06000032</v>
      </c>
      <c r="C75" t="s">
        <v>149</v>
      </c>
      <c r="D75" t="s">
        <v>68</v>
      </c>
      <c r="E75" s="27">
        <v>214109</v>
      </c>
      <c r="F75" s="23">
        <v>2</v>
      </c>
      <c r="G75" s="23">
        <v>2</v>
      </c>
      <c r="H75" s="23">
        <v>2</v>
      </c>
      <c r="I75" s="23">
        <v>2</v>
      </c>
      <c r="J75" s="23">
        <v>3</v>
      </c>
      <c r="K75" s="23">
        <v>3</v>
      </c>
      <c r="L75" s="23">
        <v>2</v>
      </c>
      <c r="M75" s="23">
        <v>3</v>
      </c>
      <c r="N75" s="23">
        <v>3</v>
      </c>
      <c r="O75" s="23">
        <v>3</v>
      </c>
      <c r="P75" s="23">
        <v>3</v>
      </c>
      <c r="Q75" s="23">
        <v>4</v>
      </c>
      <c r="R75" s="23">
        <v>5</v>
      </c>
      <c r="S75" s="23">
        <v>8</v>
      </c>
      <c r="T75" s="23">
        <v>15</v>
      </c>
      <c r="U75" s="23">
        <v>19</v>
      </c>
      <c r="V75" s="23">
        <v>29</v>
      </c>
      <c r="W75" s="23">
        <v>30</v>
      </c>
      <c r="X75" s="23">
        <v>47</v>
      </c>
      <c r="Y75" s="23">
        <v>53</v>
      </c>
      <c r="Z75" s="23">
        <v>63</v>
      </c>
      <c r="AA75" s="23">
        <v>69</v>
      </c>
      <c r="AB75" s="23">
        <v>86</v>
      </c>
      <c r="AC75" s="23">
        <v>91</v>
      </c>
      <c r="AD75" s="23">
        <v>115</v>
      </c>
      <c r="AE75" s="23">
        <v>116</v>
      </c>
      <c r="AF75" s="23">
        <v>128</v>
      </c>
      <c r="AG75" s="23">
        <v>163</v>
      </c>
      <c r="AH75" s="23">
        <v>167</v>
      </c>
      <c r="AI75" s="23">
        <v>195</v>
      </c>
      <c r="AJ75" s="23">
        <v>205</v>
      </c>
      <c r="AK75" s="23">
        <v>218</v>
      </c>
      <c r="AL75" s="23">
        <v>249</v>
      </c>
      <c r="AM75" s="23">
        <v>290</v>
      </c>
      <c r="AN75" s="23">
        <v>313</v>
      </c>
      <c r="AO75" s="23">
        <v>334</v>
      </c>
      <c r="AP75" s="23">
        <v>367</v>
      </c>
      <c r="AQ75" s="23">
        <v>367</v>
      </c>
      <c r="AR75" s="23">
        <v>387</v>
      </c>
      <c r="AS75" s="23">
        <v>428</v>
      </c>
      <c r="AT75" s="23">
        <v>452</v>
      </c>
      <c r="AU75" s="23">
        <v>471</v>
      </c>
      <c r="AV75" s="23">
        <v>473</v>
      </c>
      <c r="AW75" s="23">
        <v>485</v>
      </c>
      <c r="AX75" s="23">
        <v>501</v>
      </c>
      <c r="AY75" s="23">
        <v>548</v>
      </c>
      <c r="AZ75" s="23">
        <v>554</v>
      </c>
      <c r="BA75" s="23">
        <v>564</v>
      </c>
      <c r="BB75" s="23">
        <v>566</v>
      </c>
      <c r="BC75" s="23">
        <v>567</v>
      </c>
      <c r="BD75" s="23">
        <v>571</v>
      </c>
      <c r="BE75" s="23">
        <v>575</v>
      </c>
      <c r="BF75" s="23">
        <v>595</v>
      </c>
      <c r="BG75" s="23">
        <v>624</v>
      </c>
      <c r="BH75" s="23">
        <v>626</v>
      </c>
      <c r="BI75" s="23">
        <v>626</v>
      </c>
      <c r="BJ75" s="23">
        <v>628</v>
      </c>
      <c r="BK75" s="23">
        <v>628</v>
      </c>
      <c r="BL75" s="23">
        <v>628</v>
      </c>
      <c r="BM75" s="23">
        <v>628</v>
      </c>
      <c r="BN75" s="23">
        <v>662</v>
      </c>
      <c r="BO75" s="23">
        <v>665</v>
      </c>
      <c r="BP75" s="23">
        <v>666</v>
      </c>
      <c r="BQ75" s="23">
        <v>666</v>
      </c>
      <c r="BR75" s="23">
        <v>666</v>
      </c>
      <c r="BS75" s="23">
        <v>666</v>
      </c>
      <c r="BT75" s="23">
        <v>666</v>
      </c>
      <c r="BU75" s="23">
        <v>666</v>
      </c>
      <c r="BV75" s="23">
        <v>668</v>
      </c>
      <c r="BW75" s="23">
        <v>668</v>
      </c>
      <c r="BX75" s="23">
        <v>668</v>
      </c>
      <c r="BY75" s="23">
        <v>668</v>
      </c>
      <c r="BZ75" s="23">
        <v>670</v>
      </c>
      <c r="CA75" s="23">
        <v>683</v>
      </c>
      <c r="CB75" s="23">
        <v>707</v>
      </c>
      <c r="CC75" s="23">
        <v>722</v>
      </c>
      <c r="CD75" s="23">
        <v>722</v>
      </c>
      <c r="CE75" s="23">
        <v>722</v>
      </c>
      <c r="CF75" s="23">
        <v>738</v>
      </c>
      <c r="CG75" s="23">
        <v>740</v>
      </c>
      <c r="CH75" s="23">
        <v>742</v>
      </c>
      <c r="CI75" s="23">
        <v>753</v>
      </c>
      <c r="CJ75" s="23">
        <v>756</v>
      </c>
      <c r="CK75" s="23">
        <v>756</v>
      </c>
      <c r="CL75" s="23">
        <v>757</v>
      </c>
      <c r="CM75" s="23">
        <v>771</v>
      </c>
      <c r="CN75" s="23">
        <v>772</v>
      </c>
      <c r="CO75" s="23">
        <v>777</v>
      </c>
      <c r="CP75" s="23">
        <v>781</v>
      </c>
      <c r="CQ75" s="23">
        <v>784</v>
      </c>
      <c r="CR75" s="23">
        <v>784</v>
      </c>
      <c r="CS75" s="23">
        <v>784</v>
      </c>
      <c r="CT75" s="23">
        <v>798</v>
      </c>
      <c r="CU75" s="23">
        <v>800</v>
      </c>
      <c r="CV75" s="23">
        <v>803</v>
      </c>
      <c r="CW75" s="23">
        <v>805</v>
      </c>
      <c r="CX75" s="23">
        <v>806</v>
      </c>
      <c r="CY75" s="23">
        <v>806</v>
      </c>
      <c r="CZ75" s="23">
        <v>806</v>
      </c>
      <c r="DA75" s="23">
        <v>806</v>
      </c>
      <c r="DB75" s="23">
        <v>810</v>
      </c>
      <c r="DC75" s="23">
        <v>817</v>
      </c>
      <c r="DD75" s="23">
        <v>817</v>
      </c>
      <c r="DE75" s="23">
        <v>824</v>
      </c>
      <c r="DF75" s="23">
        <v>832</v>
      </c>
      <c r="DG75" s="23">
        <v>834</v>
      </c>
      <c r="DJ75" s="181">
        <f t="shared" ca="1" si="22"/>
        <v>2</v>
      </c>
      <c r="DK75" s="25">
        <f t="shared" ca="1" si="23"/>
        <v>2.403846153846154E-3</v>
      </c>
      <c r="DL75" s="325">
        <f t="shared" ca="1" si="28"/>
        <v>0.93410365748287083</v>
      </c>
      <c r="DM75" s="329">
        <f t="shared" ca="1" si="24"/>
        <v>28</v>
      </c>
      <c r="DN75" s="25">
        <f t="shared" ca="1" si="25"/>
        <v>3.4739454094292806E-2</v>
      </c>
      <c r="DO75" s="325">
        <f t="shared" ca="1" si="29"/>
        <v>13.077451204760193</v>
      </c>
      <c r="DP75" s="332">
        <f t="shared" ca="1" si="26"/>
        <v>389.52122517035713</v>
      </c>
      <c r="DR75">
        <f t="shared" si="20"/>
        <v>834</v>
      </c>
      <c r="DS75" s="419">
        <f t="shared" si="21"/>
        <v>389.5</v>
      </c>
      <c r="DT75" s="131">
        <f t="shared" ca="1" si="30"/>
        <v>0</v>
      </c>
      <c r="DV75" s="164" t="s">
        <v>67</v>
      </c>
      <c r="DW75" s="4">
        <v>1675</v>
      </c>
      <c r="DX75" s="4">
        <v>338.5</v>
      </c>
      <c r="DY75" s="67">
        <f t="shared" si="27"/>
        <v>144</v>
      </c>
      <c r="EA75">
        <f>SUMIF('L4-LTLA'!$D:$D,$D75,'L4-LTLA'!$G:$G)</f>
        <v>214109</v>
      </c>
      <c r="EB75" s="27">
        <v>214109</v>
      </c>
      <c r="EC75" s="4">
        <f t="shared" si="31"/>
        <v>0</v>
      </c>
    </row>
    <row r="76" spans="1:133" x14ac:dyDescent="0.25">
      <c r="A76" s="67" t="str">
        <f ca="1">OFFSET(Polygon!A$1,MATCH($D76,Polygon!$C:$C,0)-1,0)</f>
        <v>{"type":"Polygon","coordinates":[[[-0.6682,52.195],[-0.668,52.1941],[-0.6658,52.1926],[-0.6642,52.1925],[-0.6597,52.1912],[-0.6575,52.1898],[-0.6556,52.1896],[-0.6491,52.1898],[-0.6471,52.1893],[-0.6438,52.189],[-0.6424,52.1884],[-0.6407,52.1871],[-0.6392,52.1867],[-0.6398,52.1845],[-0.6395,52.1834],[-0.6324,52.1821],[-0.6275,52.1815],[-0.6293,52.1789],[-0.6277,52.1762],[-0.6277,52.1747],[-0.6283,52.1725],[-0.6307,52.172],[-0.6333,52.1701],[-0.6349,52.168],[-0.6345,52.1666],[-0.6336,52.1661],[-0.6313,52.164],[-0.6302,52.1619],[-0.6296,52.1595],[-0.63,52.1572],[-0.6309,52.1547],[-0.6333,52.1538],[-0.6371,52.153],[-0.6408,52.1529],[-0.6408,52.1524],[-0.6392,52.1509],[-0.636,52.1474],[-0.6379,52.1464],[-0.6364,52.1438],[-0.6344,52.1424],[-0.6354,52.1408],[-0.6355,52.1392],[-0.6346,52.138],[-0.6303,52.1374],[-0.629,52.137],[-0.6272,52.1353],[-0.6229,52.1343],[-0.6195,52.1331],[-0.6177,52.133],[-0.6147,52.1338],[-0.6101,52.1337],[-0.6075,52.134],[-0.6067,52.1334],[-0.6044,52.1307],[-0.6021,52.1289],[-0.6015,52.1279],[-0.599,52.1258],[-0.599,52.1237],[-0.5975,52.1211],[-0.597,52.1194],[-0.5972,52.1174],[-0.598,52.1165],[-0.5978,52.1156],[-0.5958,52.1136],[-0.5932,52.1124],[-0.5918,52.1107],[-0.5933,52.1105],[-0.5972,52.1086],[-0.5986,52.1069],[-0.6006,52.106],[-0.6019,52.105],[-0.5968,52.1017],[-0.5982,52.101],[-0.6009,52.1006],[-0.6026,52.1001],[-0.604,52.0991],[-0.6044,52.0961],[-0.6073,52.0945],[-0.6058,52.0921],[-0.6084,52.0911],[-0.6103,52.0908],[-0.6113,52.0901],[-0.6136,52.0896],[-0.6165,52.0882],[-0.6185,52.0857],[-0.6212,52.0843],[-0.6234,52.0837],[-0.6258,52.0844],[-0.6273,52.0833],[-0.6282,52.0821],[-0.6314,52.081],[-0.6324,52.0797],[-0.6355,52.0781],[-0.6375,52.0756],[-0.6373,52.075],[-0.6386,52.0731],[-0.6386,52.0717],[-0.6409,52.069],[-0.6416,52.0677],[-0.6437,52.0667],[-0.6483,52.0658],[-0.651,52.0641],[-0.6534,52.0617],[-0.6543,52.0596],[-0.6569,52.058],[-0.6581,52.0568],[-0.6591,52.057],[-0.6613,52.0539],[-0.6622,52.0543],[-0.6642,52.052],[-0.666,52.0514],[-0.6678,52.0502],[-0.669,52.0487],[-0.6641,52.0467],[-0.6453,52.038],[-0.6431,52.0372],[-0.6439,52.0355],[-0.6433,52.0347],[-0.6434,52.0325],[-0.6448,52.0312],[-0.6423,52.0303],[-0.6439,52.0283],[-0.6426,52.0281],[-0.6432,52.0268],[-0.643,52.0259],[-0.6409,52.0253],[-0.6415,52.0248],[-0.6404,52.0236],[-0.6447,52.022],[-0.6459,52.0217],[-0.6476,52.019],[-0.651,52.0185],[-0.6491,52.0148],[-0.6484,52.0152],[-0.6449,52.0135],[-0.6435,52.0108],[-0.6453,52.0103],[-0.6494,52.0103],[-0.6542,52.0071],[-0.6563,52.0054],[-0.6566,52.004],[-0.6588,52.0017],[-0.6594,52],[-0.6617,51.9997],[-0.6603,51.9967],[-0.6601,51.9947],[-0.6593,51.993],[-0.6606,51.9908],[-0.6577,51.9897],[-0.6555,51.9882],[-0.656,51.9867],[-0.6551,51.9852],[-0.6563,51.9844],[-0.6558,51.9837],[-0.6562,51.982],[-0.655,51.9807],[-0.6538,51.98],[-0.6513,51.9776],[-0.6491,51.9762],[-0.6481,51.9744],[-0.6457,51.9722],[-0.647,51.9717],[-0.6502,51.9711],[-0.6523,51.9703],[-0.653,51.9692],[-0.6573,51.9716],[-0.6611,51.9734],[-0.6661,51.9761],[-0.6685,51.9776],[-0.6691,51.9785],[-0.6705,51.9778],[-0.6706,51.9766],[-0.6746,51.9766],[-0.6776,51.9769],[-0.6783,51.9782],[-0.6823,51.9796],[-0.685,51.9799],[-0.6857,51.9803],[-0.6898,51.9812],[-0.6932,51.9824],[-0.696,51.9822],[-0.6974,51.9828],[-0.7001,51.9844],[-0.7001,51.9854],[-0.7016,51.9855],[-0.7016,51.987],[-0.7038,51.988],[-0.7065,51.9883],[-0.7077,51.9881],[-0.71,51.9885],[-0.7125,51.9897],[-0.7139,51.9883],[-0.7157,51.9843],[-0.7178,51.9826],[-0.717,51.9814],[-0.7145,51.981],[-0.7143,51.9803],[-0.7128,51.9792],[-0.714,51.9786],[-0.714,51.9779],[-0.7166,51.9772],[-0.7219,51.9756],[-0.7238,51.9753],[-0.7251,51.9746],[-0.7309,51.9724],[-0.7406,51.97],[-0.7449,51.9723],[-0.7476,51.9735],[-0.7437,51.9752],[-0.7467,51.9764],[-0.7497,51.978],[-0.7555,51.9806],[-0.7576,51.9828],[-0.7609,51.9847],[-0.762,51.9855],[-0.7712,51.9829],[-0.7763,51.9886],[-0.7828,51.9885],[-0.7844,51.9882],[-0.7888,51.988],[-0.7941,51.9871],[-0.7997,51.9869],[-0.8035,51.9855],[-0.8044,51.9858],[-0.806,51.993],[-0.8063,51.9957],[-0.808,52.0003],[-0.8107,52.0043],[-0.8123,52.006],[-0.8138,52.0055],[-0.8163,52.0054],[-0.818,52.0061],[-0.8194,52.0075],[-0.8193,52.0106],[-0.8196,52.012],[-0.8211,52.013],[-0.8233,52.0138],[-0.825,52.0148],[-0.8266,52.0149],[-0.8292,52.016],[-0.8308,52.0174],[-0.8329,52.0185],[-0.8353,52.0189],[-0.8391,52.0212],[-0.8452,52.0229],[-0.847,52.0246],[-0.8475,52.0256],[-0.8495,52.026],[-0.8524,52.0274],[-0.8519,52.028],[-0.8553,52.0299],[-0.8569,52.0305],[-0.8559,52.0317],[-0.858,52.033],[-0.8591,52.0344],[-0.8612,52.0357],[-0.8671,52.0386],[-0.867,52.0401],[-0.8695,52.0404],[-0.8713,52.0402],[-0.8718,52.0418],[-0.8705,52.0434],[-0.8697,52.0448],[-0.8678,52.0462],[-0.8656,52.0466],[-0.865,52.0458],[-0.8634,52.046],[-0.8626,52.0452],[-0.8595,52.0446],[-0.8579,52.046],[-0.8556,52.0475],[-0.8557,52.0479],[-0.8536,52.0493],[-0.8525,52.0507],[-0.8531,52.052],[-0.8557,52.0532],[-0.858,52.0532],[-0.8599,52.0541],[-0.861,52.0553],[-0.8601,52.056],[-0.86,52.0576],[-0.8605,52.0586],[-0.8619,52.0593],[-0.863,52.0604],[-0.8628,52.0609],[-0.8594,52.0635],[-0.8575,52.0641],[-0.8557,52.0639],[-0.8507,52.0647],[-0.8454,52.063],[-0.8428,52.0631],[-0.8395,52.0638],[-0.8385,52.0642],[-0.8356,52.0664],[-0.8342,52.0683],[-0.8328,52.0693],[-0.8328,52.0709],[-0.832,52.0719],[-0.8341,52.0727],[-0.8342,52.0734],[-0.836,52.0751],[-0.836,52.0769],[-0.8353,52.0776],[-0.8353,52.0798],[-0.8368,52.0805],[-0.8375,52.0823],[-0.8396,52.083],[-0.8413,52.0841],[-0.8439,52.085],[-0.8438,52.0857],[-0.8451,52.0864],[-0.8459,52.089],[-0.8463,52.0911],[-0.8489,52.0922],[-0.8518,52.092],[-0.8548,52.0923],[-0.8563,52.0936],[-0.8564,52.095],[-0.8585,52.0974],[-0.86,52.0979],[-0.8611,52.0978],[-0.8636,52.0984],[-0.8649,52.0993],[-0.8673,52.0993],[-0.8686,52.0996],[-0.8689,52.101],[-0.866,52.1019],[-0.8653,52.103],[-0.8698,52.105],[-0.8698,52.1063],[-0.8686,52.1084],[-0.8697,52.1103],[-0.8728,52.1126],[-0.8753,52.1122],[-0.8765,52.1129],[-0.8785,52.1125],[-0.8804,52.113],[-0.8817,52.1127],[-0.8837,52.1136],[-0.8862,52.1135],[-0.8873,52.1145],[-0.8852,52.1162],[-0.8839,52.1164],[-0.882,52.1183],[-0.8818,52.1198],[-0.8807,52.1202],[-0.8808,52.1217],[-0.8801,52.1225],[-0.8808,52.1235],[-0.8797,52.1243],[-0.8806,52.1253],[-0.8807,52.1263],[-0.8789,52.1261],[-0.8766,52.127],[-0.8729,52.129],[-0.8697,52.1302],[-0.866,52.1302],[-0.8616,52.1306],[-0.8588,52.1311],[-0.8555,52.1313],[-0.8535,52.1317],[-0.853,52.1303],[-0.8513,52.1293],[-0.8486,52.1295],[-0.8468,52.1294],[-0.8443,52.1299],[-0.8393,52.1305],[-0.8379,52.1308],[-0.8358,52.1328],[-0.8321,52.1312],[-0.8282,52.1326],[-0.8286,52.1357],[-0.8314,52.1414],[-0.8316,52.1437],[-0.8166,52.1435],[-0.8141,52.1425],[-0.8136,52.1438],[-0.8127,52.1443],[-0.8129,52.1456],[-0.811,52.1474],[-0.8092,52.1485],[-0.8093,52.15],[-0.8074,52.1514],[-0.807,52.1527],[-0.8076,52.157],[-0.8028,52.1575],[-0.8021,52.1584],[-0.7999,52.1572],[-0.799,52.1555],[-0.7969,52.1534],[-0.7941,52.154],[-0.7936,52.1523],[-0.7921,52.1513],[-0.7905,52.1521],[-0.7874,52.1547],[-0.7857,52.1573],[-0.7844,52.1584],[-0.7834,52.1603],[-0.7818,52.1617],[-0.7803,52.1633],[-0.7831,52.1642],[-0.7832,52.1659],[-0.7795,52.1656],[-0.7783,52.1685],[-0.7776,52.1688],[-0.7752,52.1687],[-0.772,52.1692],[-0.768,52.1705],[-0.7653,52.1711],[-0.7648,52.1703],[-0.7642,52.1678],[-0.7627,52.1661],[-0.7627,52.1648],[-0.7621,52.1634],[-0.761,52.164],[-0.7601,52.1655],[-0.7577,52.1671],[-0.7552,52.1676],[-0.7536,52.1674],[-0.7507,52.1676],[-0.7498,52.1669],[-0.748,52.168],[-0.7463,52.1688],[-0.7448,52.1703],[-0.7417,52.171],[-0.739,52.1712],[-0.7388,52.1722],[-0.7374,52.1737],[-0.7347,52.1735],[-0.7301,52.1783],[-0.7293,52.1795],[-0.7249,52.181],[-0.7208,52.1819],[-0.718,52.1833],[-0.7162,52.1853],[-0.711,52.1885],[-0.7087,52.1888],[-0.7051,52.1908],[-0.7055,52.1916],[-0.7014,52.1934],[-0.6998,52.1935],[-0.6964,52.1943],[-0.6943,52.1952],[-0.6861,52.1959],[-0.6847,52.1963],[-0.6813,52.1957],[-0.68,52.1961],[-0.6753,52.1958],[-0.6734,52.1961],[-0.6692,52.1951],[-0.6682,52.195]]]}</v>
      </c>
      <c r="B76" s="67" t="str">
        <f ca="1">OFFSET(Polygon!B$1,MATCH($D76,Polygon!$C:$C,0)-1,0)</f>
        <v>E06000042</v>
      </c>
      <c r="C76" t="s">
        <v>149</v>
      </c>
      <c r="D76" t="s">
        <v>72</v>
      </c>
      <c r="E76" s="27">
        <v>268607</v>
      </c>
      <c r="F76" s="23">
        <v>1</v>
      </c>
      <c r="G76" s="23">
        <v>2</v>
      </c>
      <c r="H76" s="23">
        <v>2</v>
      </c>
      <c r="I76" s="23">
        <v>2</v>
      </c>
      <c r="J76" s="23">
        <v>2</v>
      </c>
      <c r="K76" s="23">
        <v>2</v>
      </c>
      <c r="L76" s="23">
        <v>4</v>
      </c>
      <c r="M76" s="23">
        <v>3</v>
      </c>
      <c r="N76" s="23">
        <v>3</v>
      </c>
      <c r="O76" s="23">
        <v>4</v>
      </c>
      <c r="P76" s="23">
        <v>5</v>
      </c>
      <c r="Q76" s="23">
        <v>7</v>
      </c>
      <c r="R76" s="23">
        <v>7</v>
      </c>
      <c r="S76" s="23">
        <v>11</v>
      </c>
      <c r="T76" s="23">
        <v>17</v>
      </c>
      <c r="U76" s="23">
        <v>25</v>
      </c>
      <c r="V76" s="23">
        <v>29</v>
      </c>
      <c r="W76" s="23">
        <v>38</v>
      </c>
      <c r="X76" s="23">
        <v>58</v>
      </c>
      <c r="Y76" s="23">
        <v>71</v>
      </c>
      <c r="Z76" s="23">
        <v>82</v>
      </c>
      <c r="AA76" s="23">
        <v>94</v>
      </c>
      <c r="AB76" s="23">
        <v>106</v>
      </c>
      <c r="AC76" s="23">
        <v>117</v>
      </c>
      <c r="AD76" s="23">
        <v>127</v>
      </c>
      <c r="AE76" s="23">
        <v>141</v>
      </c>
      <c r="AF76" s="23">
        <v>149</v>
      </c>
      <c r="AG76" s="23">
        <v>155</v>
      </c>
      <c r="AH76" s="23">
        <v>181</v>
      </c>
      <c r="AI76" s="23">
        <v>186</v>
      </c>
      <c r="AJ76" s="23">
        <v>195</v>
      </c>
      <c r="AK76" s="23">
        <v>221</v>
      </c>
      <c r="AL76" s="23">
        <v>239</v>
      </c>
      <c r="AM76" s="23">
        <v>263</v>
      </c>
      <c r="AN76" s="23">
        <v>273</v>
      </c>
      <c r="AO76" s="23">
        <v>286</v>
      </c>
      <c r="AP76" s="23">
        <v>292</v>
      </c>
      <c r="AQ76" s="23">
        <v>316</v>
      </c>
      <c r="AR76" s="23">
        <v>331</v>
      </c>
      <c r="AS76" s="23">
        <v>344</v>
      </c>
      <c r="AT76" s="23">
        <v>361</v>
      </c>
      <c r="AU76" s="23">
        <v>375</v>
      </c>
      <c r="AV76" s="23">
        <v>390</v>
      </c>
      <c r="AW76" s="23">
        <v>390</v>
      </c>
      <c r="AX76" s="23">
        <v>395</v>
      </c>
      <c r="AY76" s="23">
        <v>403</v>
      </c>
      <c r="AZ76" s="23">
        <v>412</v>
      </c>
      <c r="BA76" s="23">
        <v>425</v>
      </c>
      <c r="BB76" s="23">
        <v>432</v>
      </c>
      <c r="BC76" s="23">
        <v>436</v>
      </c>
      <c r="BD76" s="23">
        <v>441</v>
      </c>
      <c r="BE76" s="23">
        <v>443</v>
      </c>
      <c r="BF76" s="23">
        <v>448</v>
      </c>
      <c r="BG76" s="23">
        <v>451</v>
      </c>
      <c r="BH76" s="23">
        <v>469</v>
      </c>
      <c r="BI76" s="23">
        <v>475</v>
      </c>
      <c r="BJ76" s="23">
        <v>478</v>
      </c>
      <c r="BK76" s="23">
        <v>479</v>
      </c>
      <c r="BL76" s="23">
        <v>484</v>
      </c>
      <c r="BM76" s="23">
        <v>484</v>
      </c>
      <c r="BN76" s="23">
        <v>489</v>
      </c>
      <c r="BO76" s="23">
        <v>495</v>
      </c>
      <c r="BP76" s="23">
        <v>498</v>
      </c>
      <c r="BQ76" s="23">
        <v>497</v>
      </c>
      <c r="BR76" s="23">
        <v>499</v>
      </c>
      <c r="BS76" s="23">
        <v>500</v>
      </c>
      <c r="BT76" s="23">
        <v>501</v>
      </c>
      <c r="BU76" s="23">
        <v>502</v>
      </c>
      <c r="BV76" s="23">
        <v>503</v>
      </c>
      <c r="BW76" s="23">
        <v>506</v>
      </c>
      <c r="BX76" s="23">
        <v>507</v>
      </c>
      <c r="BY76" s="23">
        <v>507</v>
      </c>
      <c r="BZ76" s="23">
        <v>507</v>
      </c>
      <c r="CA76" s="23">
        <v>507</v>
      </c>
      <c r="CB76" s="23">
        <v>508</v>
      </c>
      <c r="CC76" s="23">
        <v>509</v>
      </c>
      <c r="CD76" s="23">
        <v>508</v>
      </c>
      <c r="CE76" s="23">
        <v>509</v>
      </c>
      <c r="CF76" s="23">
        <v>508</v>
      </c>
      <c r="CG76" s="23">
        <v>510</v>
      </c>
      <c r="CH76" s="23">
        <v>510</v>
      </c>
      <c r="CI76" s="23">
        <v>510</v>
      </c>
      <c r="CJ76" s="23">
        <v>511</v>
      </c>
      <c r="CK76" s="23">
        <v>509</v>
      </c>
      <c r="CL76" s="23">
        <v>509</v>
      </c>
      <c r="CM76" s="23">
        <v>510</v>
      </c>
      <c r="CN76" s="23">
        <v>510</v>
      </c>
      <c r="CO76" s="23">
        <v>510</v>
      </c>
      <c r="CP76" s="23">
        <v>510</v>
      </c>
      <c r="CQ76" s="23">
        <v>510</v>
      </c>
      <c r="CR76" s="23">
        <v>510</v>
      </c>
      <c r="CS76" s="23">
        <v>510</v>
      </c>
      <c r="CT76" s="23">
        <v>512</v>
      </c>
      <c r="CU76" s="23">
        <v>512</v>
      </c>
      <c r="CV76" s="23">
        <v>512</v>
      </c>
      <c r="CW76" s="23">
        <v>513</v>
      </c>
      <c r="CX76" s="23">
        <v>513</v>
      </c>
      <c r="CY76" s="23">
        <v>513</v>
      </c>
      <c r="CZ76" s="23">
        <v>513</v>
      </c>
      <c r="DA76" s="23">
        <v>513</v>
      </c>
      <c r="DB76" s="23">
        <v>513</v>
      </c>
      <c r="DC76" s="23">
        <v>513</v>
      </c>
      <c r="DD76" s="23">
        <v>513</v>
      </c>
      <c r="DE76" s="23">
        <v>514</v>
      </c>
      <c r="DF76" s="23">
        <v>514</v>
      </c>
      <c r="DG76" s="23">
        <v>514</v>
      </c>
      <c r="DJ76" s="181">
        <f t="shared" ca="1" si="22"/>
        <v>0</v>
      </c>
      <c r="DK76" s="25">
        <f t="shared" ca="1" si="23"/>
        <v>0</v>
      </c>
      <c r="DL76" s="325">
        <f t="shared" ca="1" si="28"/>
        <v>0</v>
      </c>
      <c r="DM76" s="329">
        <f t="shared" ca="1" si="24"/>
        <v>1</v>
      </c>
      <c r="DN76" s="25">
        <f t="shared" ca="1" si="25"/>
        <v>1.9493177387914229E-3</v>
      </c>
      <c r="DO76" s="325">
        <f t="shared" ca="1" si="29"/>
        <v>0.37229111676166293</v>
      </c>
      <c r="DP76" s="332">
        <f t="shared" ca="1" si="26"/>
        <v>191.35763401549477</v>
      </c>
      <c r="DR76">
        <f t="shared" si="20"/>
        <v>514</v>
      </c>
      <c r="DS76" s="419">
        <f t="shared" si="21"/>
        <v>191.4</v>
      </c>
      <c r="DT76" s="131">
        <f t="shared" ca="1" si="30"/>
        <v>0</v>
      </c>
      <c r="DV76" s="164" t="s">
        <v>68</v>
      </c>
      <c r="DW76">
        <v>834</v>
      </c>
      <c r="DX76" s="385">
        <v>389.5</v>
      </c>
      <c r="DY76" s="67">
        <f t="shared" si="27"/>
        <v>75</v>
      </c>
      <c r="EA76">
        <f>SUMIF('L4-LTLA'!$D:$D,$D76,'L4-LTLA'!$G:$G)</f>
        <v>268607</v>
      </c>
      <c r="EB76" s="27">
        <v>268607</v>
      </c>
      <c r="EC76" s="4">
        <f t="shared" si="31"/>
        <v>0</v>
      </c>
    </row>
    <row r="77" spans="1:133" x14ac:dyDescent="0.25">
      <c r="A77" s="67" t="str">
        <f ca="1">OFFSET(Polygon!A$1,MATCH($D77,Polygon!$C:$C,0)-1,0)</f>
        <v>{"type":"Polygon","coordinates":[[[0.0681,52.0058],[0.0702,52.0044],[0.071,52.0027],[0.072,52.0027],[0.0741,52.0014],[0.0743,51.9992],[0.0738,51.9943],[0.073,51.9922],[0.073,51.99],[0.0723,51.9871],[0.071,51.9849],[0.0693,51.9843],[0.0694,51.9831],[0.0719,51.9815],[0.0747,51.9813],[0.0761,51.9809],[0.0787,51.9809],[0.0816,51.9813],[0.084,51.9814],[0.0869,51.9819],[0.0907,51.983],[0.0964,51.9843],[0.0981,51.9823],[0.0983,51.9805],[0.0974,51.9786],[0.0978,51.9772],[0.0993,51.9765],[0.1015,51.9762],[0.1018,51.9756],[0.1059,51.9729],[0.107,51.9718],[0.1054,51.9699],[0.1043,51.9664],[0.1045,51.9656],[0.1061,51.9629],[0.1104,51.9603],[0.1112,51.959],[0.1131,51.9577],[0.1147,51.9559],[0.115,51.954],[0.116,51.9531],[0.1167,51.9516],[0.1184,51.9472],[0.1181,51.9456],[0.1183,51.9441],[0.1182,51.9405],[0.1188,51.9376],[0.1187,51.9337],[0.1206,51.9312],[0.1218,51.9286],[0.1202,51.927],[0.1204,51.926],[0.1215,51.925],[0.1244,51.924],[0.1245,51.9223],[0.123,51.9201],[0.1225,51.9184],[0.1229,51.9175],[0.1224,51.916],[0.1224,51.9144],[0.1218,51.9129],[0.1217,51.9112],[0.1225,51.9089],[0.123,51.906],[0.1229,51.9044],[0.1234,51.9024],[0.1227,51.9005],[0.1238,51.8975],[0.1244,51.8932],[0.1247,51.8925],[0.1243,51.8904],[0.1238,51.8893],[0.1247,51.8846],[0.1272,51.8849],[0.1276,51.8839],[0.1292,51.8839],[0.1323,51.8846],[0.1396,51.8854],[0.1394,51.8873],[0.1412,51.8873],[0.1423,51.8881],[0.1443,51.8874],[0.147,51.8867],[0.1504,51.8882],[0.1562,51.8897],[0.1622,51.8921],[0.1632,51.8915],[0.1646,51.8919],[0.1654,51.8912],[0.169,51.8918],[0.1677,51.8941],[0.1723,51.8943],[0.1758,51.8947],[0.1793,51.8955],[0.1805,51.8939],[0.1836,51.8936],[0.1838,51.893],[0.1823,51.8918],[0.1822,51.8906],[0.1796,51.8898],[0.1782,51.8883],[0.176,51.8873],[0.1779,51.8861],[0.1754,51.8848],[0.177,51.8844],[0.1751,51.883],[0.1771,51.882],[0.1775,51.8809],[0.18,51.8807],[0.1818,51.8796],[0.1829,51.8784],[0.185,51.8784],[0.1862,51.8763],[0.189,51.8745],[0.1935,51.873],[0.1923,51.8721],[0.1936,51.8716],[0.1939,51.8698],[0.1956,51.8681],[0.1942,51.8658],[0.1912,51.8653],[0.1888,51.8653],[0.187,51.865],[0.1875,51.8642],[0.1827,51.8651],[0.182,51.8646],[0.1828,51.8636],[0.1814,51.8633],[0.1779,51.863],[0.1748,51.8622],[0.1704,51.8616],[0.1715,51.8592],[0.1724,51.858],[0.1712,51.8576],[0.1715,51.8566],[0.1694,51.856],[0.1728,51.8545],[0.1712,51.8524],[0.1735,51.8514],[0.1734,51.8498],[0.1708,51.8497],[0.1679,51.8506],[0.1668,51.8507],[0.1647,51.8493],[0.1651,51.8469],[0.1631,51.8447],[0.1621,51.8424],[0.1616,51.8398],[0.1616,51.8359],[0.1609,51.834],[0.1618,51.8332],[0.1617,51.8323],[0.1657,51.8316],[0.1657,51.8298],[0.1647,51.8292],[0.163,51.8288],[0.1615,51.8275],[0.1612,51.8259],[0.1622,51.8252],[0.1629,51.8233],[0.1662,51.8221],[0.1646,51.8197],[0.1647,51.8192],[0.1693,51.8183],[0.1701,51.8193],[0.173,51.8189],[0.1732,51.8175],[0.1725,51.8163],[0.1704,51.8166],[0.168,51.815],[0.167,51.8133],[0.1622,51.8146],[0.1589,51.8135],[0.1582,51.8101],[0.1553,51.8073],[0.1555,51.8065],[0.1534,51.803],[0.1511,51.8027],[0.1504,51.8011],[0.1515,51.7992],[0.1506,51.7969],[0.1483,51.796],[0.1471,51.796],[0.1441,51.7972],[0.141,51.7971],[0.138,51.7957],[0.1358,51.795],[0.1328,51.7958],[0.1291,51.7959],[0.1276,51.795],[0.1259,51.7952],[0.1239,51.7937],[0.1219,51.7911],[0.1202,51.7901],[0.1189,51.7901],[0.1156,51.7887],[0.1132,51.7887],[0.1084,51.7882],[0.1073,51.7879],[0.1051,51.7865],[0.1033,51.785],[0.1023,51.785],[0.101,51.7839],[0.0994,51.7833],[0.0956,51.7834],[0.0925,51.7845],[0.0901,51.7839],[0.0891,51.7843],[0.087,51.7836],[0.0853,51.7836],[0.0817,51.7832],[0.0807,51.7836],[0.0797,51.783],[0.0775,51.7825],[0.0739,51.7827],[0.0698,51.7833],[0.0682,51.7839],[0.0637,51.7839],[0.061,51.7836],[0.0597,51.7829],[0.0574,51.7794],[0.0547,51.7782],[0.0533,51.7769],[0.0516,51.776],[0.0467,51.7753],[0.0431,51.7752],[0.037,51.7756],[0.0332,51.7755],[0.0308,51.7752],[0.027,51.7742],[0.0247,51.7733],[0.0181,51.7697],[0.0175,51.7688],[0.018,51.7674],[0.0167,51.767],[0.0159,51.7655],[0.0137,51.7643],[0.0145,51.7633],[0.0131,51.7628],[0.0121,51.7612],[0.013,51.7597],[0.0135,51.7582],[0.0113,51.7562],[0.0101,51.7556],[0.0041,51.7554],[0.0023,51.7542],[0.0032,51.7536],[0.0023,51.7504],[0.0017,51.7457],[-0.0003,51.7445],[-0.0062,51.7417],[-0.0075,51.7417],[-0.0121,51.743],[-0.0135,51.7422],[-0.0136,51.741],[-0.0127,51.7375],[-0.0138,51.7354],[-0.013,51.7339],[-0.0138,51.7319],[-0.0135,51.7294],[-0.0142,51.7224],[-0.0151,51.7167],[-0.0176,51.7075],[-0.0198,51.7032],[-0.0163,51.6902],[-0.0161,51.6898],[-0.0117,51.6868],[-0.011,51.6851],[-0.0118,51.6838],[-0.0119,51.6809],[-0.0198,51.6811],[-0.0284,51.6823],[-0.037,51.6826],[-0.0371,51.6828],[-0.0425,51.6831],[-0.0443,51.6834],[-0.0465,51.6834],[-0.0492,51.6843],[-0.0515,51.6836],[-0.0548,51.6833],[-0.0566,51.683],[-0.0611,51.6829],[-0.0664,51.6838],[-0.0695,51.685],[-0.0716,51.686],[-0.079,51.6889],[-0.0817,51.6893],[-0.0854,51.6901],[-0.0915,51.6899],[-0.0948,51.6901],[-0.0996,51.6911],[-0.1038,51.6918],[-0.1093,51.6917],[-0.1123,51.691],[-0.1184,51.689],[-0.1224,51.6885],[-0.1279,51.6889],[-0.1328,51.6889],[-0.1377,51.6884],[-0.1416,51.6874],[-0.1447,51.6863],[-0.1494,51.6855],[-0.1533,51.6859],[-0.1562,51.6865],[-0.158,51.6872],[-0.1635,51.6881],[-0.1636,51.6824],[-0.1655,51.6806],[-0.1725,51.6731],[-0.1757,51.6732],[-0.1767,51.6721],[-0.1821,51.6686],[-0.1858,51.6685],[-0.1878,51.6679],[-0.191,51.664],[-0.1926,51.6647],[-0.1967,51.6655],[-0.1949,51.6683],[-0.199,51.6682],[-0.1999,51.6702],[-0.2034,51.6701],[-0.2026,51.6693],[-0.2023,51.6678],[-0.2057,51.6686],[-0.208,51.6666],[-0.2099,51.6676],[-0.2112,51.667],[-0.2079,51.6629],[-0.2122,51.6614],[-0.2134,51.6624],[-0.2172,51.6606],[-0.2189,51.6601],[-0.2198,51.6607],[-0.2261,51.6576],[-0.228,51.6585],[-0.2285,51.66],[-0.2299,51.6597],[-0.2343,51.6582],[-0.2347,51.659],[-0.2362,51.6589],[-0.2383,51.6582],[-0.238,51.6578],[-0.241,51.6568],[-0.2414,51.6572],[-0.2444,51.6565],[-0.2479,51.6552],[-0.2497,51.6562],[-0.2514,51.6552],[-0.2499,51.6546],[-0.2511,51.6494],[-0.2523,51.6466],[-0.2545,51.6437],[-0.2562,51.6435],[-0.2574,51.6418],[-0.2607,51.6427],[-0.2616,51.644],[-0.2633,51.6448],[-0.2641,51.6438],[-0.2668,51.6441],[-0.2684,51.6438],[-0.2683,51.6424],[-0.2701,51.6421],[-0.2729,51.6421],[-0.2742,51.6393],[-0.274,51.6387],[-0.2765,51.6389],[-0.2786,51.6383],[-0.2814,51.6383],[-0.2839,51.6378],[-0.2855,51.6369],[-0.2884,51.6365],[-0.2899,51.6367],[-0.2919,51.6365],[-0.2944,51.6356],[-0.2962,51.6354],[-0.2994,51.6357],[-0.3024,51.6364],[-0.3045,51.6363],[-0.3054,51.6371],[-0.3149,51.6398],[-0.3167,51.6405],[-0.3181,51.6399],[-0.3191,51.6386],[-0.3206,51.638],[-0.3257,51.637],[-0.33,51.6353],[-0.3326,51.6337],[-0.3362,51.6312],[-0.3383,51.6295],[-0.3399,51.6307],[-0.3451,51.6283],[-0.3505,51.6266],[-0.3576,51.6255],[-0.3595,51.6253],[-0.3626,51.6235],[-0.3635,51.6225],[-0.3656,51.6213],[-0.3682,51.6206],[-0.3716,51.6193],[-0.3776,51.6178],[-0.3821,51.6174],[-0.384,51.6164],[-0.3879,51.6155],[-0.3927,51.6152],[-0.3973,51.6141],[-0.3995,51.6134],[-0.4041,51.6132],[-0.4054,51.6134],[-0.4112,51.6138],[-0.4134,51.615],[-0.4166,51.6164],[-0.4212,51.6169],[-0.4267,51.617],[-0.428,51.6176],[-0.4328,51.6183],[-0.4382,51.6199],[-0.4406,51.6201],[-0.4434,51.6195],[-0.4454,51.6197],[-0.4465,51.6187],[-0.4483,51.6158],[-0.4498,51.6149],[-0.4556,51.6126],[-0.4572,51.6123],[-0.4626,51.6141],[-0.4692,51.6168],[-0.4708,51.618],[-0.473,51.6192],[-0.4771,51.622],[-0.4788,51.6226],[-0.4827,51.6245],[-0.4839,51.6248],[-0.4875,51.6266],[-0.489,51.6276],[-0.4916,51.6308],[-0.4937,51.6306],[-0.4942,51.6311],[-0.4972,51.6317],[-0.4994,51.6304],[-0.5002,51.6286],[-0.4978,51.6269],[-0.4984,51.6247],[-0.4998,51.6241],[-0.5002,51.6221],[-0.4993,51.6211],[-0.4968,51.6205],[-0.4955,51.6191],[-0.4961,51.6168],[-0.499,51.6111],[-0.4984,51.6096],[-0.4992,51.6088],[-0.4986,51.6083],[-0.4973,51.6049],[-0.4971,51.6031],[-0.4964,51.6026],[-0.497,51.6012],[-0.5003,51.6013],[-0.5006,51.5997],[-0.5031,51.5998],[-0.5102,51.5996],[-0.5147,51.5999],[-0.5176,51.6002],[-0.5196,51.601],[-0.5207,51.6019],[-0.5218,51.6042],[-0.5223,51.6045],[-0.5229,51.6069],[-0.5265,51.6139],[-0.5288,51.6153],[-0.5301,51.6171],[-0.5305,51.6198],[-0.5317,51.6236],[-0.5319,51.6253],[-0.5346,51.6299],[-0.5357,51.6358],[-0.5343,51.6368],[-0.5353,51.6375],[-0.5393,51.638],[-0.5389,51.6403],[-0.538,51.6423],[-0.5348,51.6457],[-0.532,51.6477],[-0.5309,51.6491],[-0.5344,51.6509],[-0.5367,51.6524],[-0.5343,51.6529],[-0.5365,51.6555],[-0.5364,51.6604],[-0.5333,51.6609],[-0.5326,51.663],[-0.5271,51.6596],[-0.5245,51.6578],[-0.5228,51.6584],[-0.5224,51.6593],[-0.5227,51.6615],[-0.5226,51.6636],[-0.5218,51.6662],[-0.521,51.668],[-0.5175,51.6671],[-0.5147,51.6654],[-0.5141,51.667],[-0.5125,51.6686],[-0.51,51.6699],[-0.5077,51.6721],[-0.5051,51.6731],[-0.5079,51.678],[-0.5098,51.6787],[-0.5115,51.6799],[-0.516,51.6796],[-0.5168,51.6802],[-0.519,51.6803],[-0.5214,51.6799],[-0.5225,51.6788],[-0.525,51.6787],[-0.525,51.68],[-0.5244,51.682],[-0.5276,51.6817],[-0.5311,51.6807],[-0.5321,51.6818],[-0.5349,51.6816],[-0.5389,51.68],[-0.5396,51.6803],[-0.5463,51.6804],[-0.5469,51.6825],[-0.5487,51.6827],[-0.5492,51.6849],[-0.5485,51.6873],[-0.5471,51.6892],[-0.5438,51.6923],[-0.543,51.6941],[-0.5432,51.6951],[-0.5445,51.6973],[-0.5469,51.6986],[-0.5468,51.7016],[-0.5482,51.7035],[-0.5527,51.7042],[-0.556,51.7059],[-0.5572,51.7071],[-0.5579,51.7083],[-0.5631,51.7115],[-0.5632,51.7122],[-0.5627,51.715],[-0.5613,51.718],[-0.5587,51.7192],[-0.5559,51.7218],[-0.5537,51.7225],[-0.5504,51.723],[-0.5506,51.7247],[-0.5515,51.7252],[-0.5535,51.7282],[-0.5516,51.73],[-0.5516,51.731],[-0.5543,51.7323],[-0.5531,51.7333],[-0.5545,51.7341],[-0.556,51.7332],[-0.5584,51.7341],[-0.5596,51.7334],[-0.5607,51.7341],[-0.5585,51.7356],[-0.5593,51.7373],[-0.5603,51.7373],[-0.5635,51.7357],[-0.5656,51.7365],[-0.563,51.7383],[-0.5637,51.7396],[-0.5656,51.7389],[-0.5668,51.739],[-0.5684,51.7375],[-0.5692,51.7378],[-0.5704,51.7368],[-0.5697,51.7361],[-0.5728,51.7359],[-0.576,51.7377],[-0.5795,51.7413],[-0.5809,51.7438],[-0.5838,51.7463],[-0.5847,51.7487],[-0.5858,51.7501],[-0.5864,51.7521],[-0.5912,51.7518],[-0.5941,51.7514],[-0.6002,51.7515],[-0.6021,51.7511],[-0.6052,51.7499],[-0.6093,51.7494],[-0.6106,51.7484],[-0.613,51.7474],[-0.6135,51.7482],[-0.6138,51.7509],[-0.6173,51.7526],[-0.6204,51.753],[-0.6233,51.7544],[-0.6237,51.7535],[-0.6256,51.7544],[-0.6262,51.7536],[-0.6283,51.7547],[-0.6299,51.754],[-0.6311,51.753],[-0.6343,51.7532],[-0.6428,51.7539],[-0.6448,51.7546],[-0.6471,51.7562],[-0.6478,51.7573],[-0.6492,51.7576],[-0.6486,51.7585],[-0.6516,51.76],[-0.6529,51.7598],[-0.6578,51.7628],[-0.6611,51.7641],[-0.6643,51.7649],[-0.6664,51.7651],[-0.6688,51.7657],[-0.6737,51.7686],[-0.6755,51.7705],[-0.6761,51.7714],[-0.6761,51.7733],[-0.6774,51.7759],[-0.6762,51.779],[-0.6775,51.7809],[-0.6789,51.7819],[-0.6795,51.7834],[-0.6794,51.7847],[-0.6815,51.7881],[-0.6879,51.7912],[-0.689,51.7916],[-0.6888,51.7926],[-0.684,51.7938],[-0.6822,51.7946],[-0.684,51.7963],[-0.6827,51.7972],[-0.6852,51.7998],[-0.6872,51.8013],[-0.688,51.8024],[-0.6904,51.8045],[-0.6923,51.8056],[-0.6935,51.8072],[-0.6964,51.8102],[-0.6983,51.8112],[-0.7002,51.8132],[-0.7012,51.8149],[-0.7075,51.8191],[-0.7093,51.8205],[-0.7115,51.8191],[-0.7118,51.8184],[-0.7144,51.8173],[-0.7192,51.8161],[-0.7215,51.8167],[-0.7245,51.8183],[-0.7291,51.8219],[-0.7303,51.8249],[-0.7315,51.8265],[-0.7329,51.8278],[-0.7379,51.8309],[-0.7367,51.8319],[-0.7379,51.834],[-0.7447,51.8375],[-0.7453,51.8384],[-0.7457,51.8421],[-0.7444,51.8424],[-0.7401,51.8426],[-0.7364,51.8424],[-0.7345,51.8443],[-0.7328,51.8476],[-0.7312,51.849],[-0.7276,51.8502],[-0.7253,51.8498],[-0.7227,51.85],[-0.7221,51.8508],[-0.7221,51.8527],[-0.7226,51.8542],[-0.7203,51.8561],[-0.7175,51.8571],[-0.7105,51.8578],[-0.7089,51.8558],[-0.7071,51.8544],[-0.7046,51.8555],[-0.7018,51.8575],[-0.6964,51.8581],[-0.6946,51.8564],[-0.6923,51.857],[-0.6909,51.855],[-0.6883,51.8506],[-0.6868,51.8492],[-0.69,51.8466],[-0.6929,51.844],[-0.6938,51.8425],[-0.6955,51.8411],[-0.692,51.8403],[-0.6907,51.8405],[-0.6903,51.8413],[-0.6881,51.84],[-0.6859,51.8378],[-0.6837,51.836],[-0.6831,51.8351],[-0.6826,51.8333],[-0.6818,51.8318],[-0.6797,51.8291],[-0.6787,51.8273],[-0.6782,51.8256],[-0.677,51.8242],[-0.6725,51.8197],[-0.6692,51.8185],[-0.6688,51.8172],[-0.6672,51.8158],[-0.6642,51.8156],[-0.663,51.8162],[-0.6591,51.8154],[-0.6565,51.8158],[-0.653,51.8153],[-0.6511,51.8153],[-0.6478,51.8136],[-0.6452,51.8154],[-0.644,51.8159],[-0.641,51.8164],[-0.6372,51.8179],[-0.6357,51.8181],[-0.6344,51.8186],[-0.633,51.8199],[-0.6276,51.8173],[-0.6266,51.8171],[-0.6257,51.8159],[-0.6242,51.8162],[-0.6219,51.816],[-0.6207,51.8149],[-0.6179,51.8145],[-0.6154,51.8148],[-0.6109,51.8121],[-0.6065,51.8123],[-0.6029,51.8133],[-0.5974,51.8143],[-0.5947,51.8139],[-0.5946,51.8113],[-0.5917,51.8081],[-0.5881,51.8078],[-0.5819,51.8069],[-0.5808,51.8083],[-0.5772,51.8118],[-0.5771,51.8123],[-0.5743,51.8162],[-0.5763,51.8169],[-0.5752,51.8188],[-0.5724,51.8194],[-0.571,51.819],[-0.5672,51.8198],[-0.5656,51.8213],[-0.5627,51.8235],[-0.5617,51.8255],[-0.5608,51.8264],[-0.5588,51.8247],[-0.558,51.8255],[-0.5613,51.8289],[-0.5609,51.8299],[-0.5597,51.8305],[-0.5572,51.831],[-0.5554,51.8284],[-0.5537,51.8267],[-0.5504,51.8252],[-0.5485,51.8241],[-0.547,51.8229],[-0.5449,51.8206],[-0.5417,51.8184],[-0.5437,51.817],[-0.5432,51.8155],[-0.537,51.8141],[-0.5335,51.8101],[-0.5322,51.8087],[-0.5305,51.8094],[-0.5295,51.8083],[-0.5241,51.8058],[-0.5221,51.8055],[-0.5208,51.8058],[-0.5198,51.8051],[-0.5176,51.8084],[-0.5107,51.8111],[-0.5075,51.8133],[-0.5023,51.8155],[-0.5038,51.8164],[-0.5043,51.8177],[-0.5009,51.8194],[-0.5025,51.8206],[-0.5016,51.8215],[-0.5029,51.8223],[-0.5088,51.824],[-0.5098,51.8251],[-0.5112,51.8259],[-0.5083,51.8264],[-0.5061,51.8272],[-0.5059,51.8277],[-0.5054,51.8317],[-0.5042,51.833],[-0.5018,51.8368],[-0.4969,51.8373],[-0.4951,51.8361],[-0.4934,51.8354],[-0.4919,51.8353],[-0.4921,51.8383],[-0.491,51.8428],[-0.4841,51.8425],[-0.4793,51.8422],[-0.4738,51.8446],[-0.4712,51.8455],[-0.476,51.8492],[-0.4775,51.8509],[-0.4783,51.8531],[-0.4748,51.8539],[-0.4697,51.8559],[-0.4684,51.8532],[-0.4659,51.8508],[-0.4641,51.8501],[-0.4612,51.8526],[-0.4579,51.8506],[-0.4541,51.853],[-0.4521,51.8511],[-0.4475,51.8476],[-0.439,51.8518],[-0.4327,51.8481],[-0.4317,51.8489],[-0.4298,51.8481],[-0.4262,51.8469],[-0.4249,51.8467],[-0.4249,51.8494],[-0.4235,51.8497],[-0.4217,51.8495],[-0.4211,51.8501],[-0.4194,51.8487],[-0.4173,51.848],[-0.414,51.8465],[-0.412,51.8462],[-0.4108,51.8444],[-0.4084,51.8424],[-0.406,51.8411],[-0.4031,51.8399],[-0.398,51.8372],[-0.3921,51.8353],[-0.3885,51.8338],[-0.3809,51.8311],[-0.3759,51.8296],[-0.3733,51.8293],[-0.3707,51.8306],[-0.3688,51.8311],[-0.3686,51.8329],[-0.3675,51.8352],[-0.365,51.8379],[-0.3641,51.8412],[-0.3633,51.8421],[-0.3606,51.8418],[-0.3587,51.8412],[-0.3577,51.84],[-0.3445,51.8453],[-0.3421,51.8466],[-0.3423,51.8474],[-0.3415,51.8483],[-0.3395,51.8496],[-0.341,51.8506],[-0.3422,51.853],[-0.3442,51.8542],[-0.3471,51.8555],[-0.3496,51.8572],[-0.3504,51.8596],[-0.3503,51.8608],[-0.3538,51.8643],[-0.3552,51.8675],[-0.3539,51.8705],[-0.3549,51.874],[-0.3542,51.8755],[-0.3508,51.8761],[-0.3499,51.8787],[-0.3527,51.8788],[-0.352,51.8796],[-0.3536,51.8831],[-0.3552,51.8851],[-0.3577,51.8864],[-0.3591,51.8891],[-0.3635,51.893],[-0.3653,51.8944],[-0.3676,51.8944],[-0.3734,51.8951],[-0.3751,51.8962],[-0.3776,51.8986],[-0.3784,51.9016],[-0.3786,51.9038],[-0.3797,51.905],[-0.3809,51.9068],[-0.3849,51.9112],[-0.3858,51.9146],[-0.3856,51.9157],[-0.3855,51.9164],[-0.3836,51.9183],[-0.3844,51.9196],[-0.3875,51.9211],[-0.3888,51.9241],[-0.3886,51.9251],[-0.3897,51.9261],[-0.3936,51.9272],[-0.3979,51.9288],[-0.4026,51.9302],[-0.4056,51.9324],[-0.4025,51.9334],[-0.4038,51.9359],[-0.4035,51.936],[-0.4055,51.9384],[-0.4063,51.9413],[-0.4058,51.9436],[-0.404,51.9479],[-0.4021,51.9489],[-0.4035,51.9505],[-0.4029,51.9509],[-0.4034,51.9536],[-0.4031,51.9548],[-0.404,51.9553],[-0.4037,51.9561],[-0.4017,51.9564],[-0.4022,51.958],[-0.4022,51.9605],[-0.4013,51.9606],[-0.4002,51.9649],[-0.3989,51.9649],[-0.3995,51.9665],[-0.399,51.9674],[-0.3948,51.9674],[-0.3931,51.9704],[-0.3934,51.9716],[-0.3918,51.9734],[-0.3912,51.9755],[-0.3913,51.977],[-0.39,51.9779],[-0.3863,51.9795],[-0.3847,51.9783],[-0.3807,51.9794],[-0.3797,51.978],[-0.3796,51.9766],[-0.3789,51.9761],[-0.3789,51.9735],[-0.3782,51.9716],[-0.3787,51.9703],[-0.3793,51.9673],[-0.3804,51.9654],[-0.3795,51.9634],[-0.3794,51.9607],[-0.3797,51.9603],[-0.3794,51.9583],[-0.3799,51.9569],[-0.3818,51.9553],[-0.3831,51.9532],[-0.3825,51.9509],[-0.3801,51.9502],[-0.3753,51.949],[-0.3723,51.9481],[-0.3694,51.9496],[-0.3662,51.9506],[-0.363,51.953],[-0.3606,51.9539],[-0.3583,51.9552],[-0.3539,51.9572],[-0.3503,51.9576],[-0.3509,51.9601],[-0.3512,51.9621],[-0.3492,51.9637],[-0.3512,51.9646],[-0.3508,51.9654],[-0.3516,51.9665],[-0.3507,51.9675],[-0.3491,51.97],[-0.3493,51.9712],[-0.3508,51.9729],[-0.3521,51.9738],[-0.3555,51.9742],[-0.3582,51.9738],[-0.3621,51.9745],[-0.3638,51.9752],[-0.3634,51.9761],[-0.3658,51.9776],[-0.3659,51.9787],[-0.367,51.979],[-0.368,51.9803],[-0.3673,51.9822],[-0.3672,51.9838],[-0.3653,51.9841],[-0.3618,51.9853],[-0.359,51.9855],[-0.3561,51.9852],[-0.353,51.9839],[-0.3524,51.9834],[-0.3467,51.9835],[-0.3443,51.983],[-0.3402,51.9825],[-0.3357,51.9836],[-0.3318,51.984],[-0.3276,51.9835],[-0.3215,51.9825],[-0.3182,51.9826],[-0.3149,51.9819],[-0.3121,51.982],[-0.3104,51.9826],[-0.3089,51.9856],[-0.3085,51.9869],[-0.3061,51.9897],[-0.3037,51.991],[-0.3009,51.9921],[-0.2954,51.9954],[-0.2973,51.9979],[-0.3001,52.0008],[-0.2965,52.0021],[-0.2944,52.002],[-0.2915,52.0009],[-0.2901,52.0008],[-0.2876,52.0015],[-0.284,52.0018],[-0.2824,52.0016],[-0.282,52.001],[-0.2836,51.9999],[-0.2828,51.9977],[-0.2833,51.9966],[-0.2825,51.996],[-0.2789,51.9946],[-0.2765,51.993],[-0.2756,51.9915],[-0.2758,51.9908],[-0.2745,51.9897],[-0.2746,51.9891],[-0.2724,51.9882],[-0.2738,51.9868],[-0.2737,51.9856],[-0.2747,51.9842],[-0.2749,51.9831],[-0.2732,51.9823],[-0.2739,51.9812],[-0.2717,51.9815],[-0.2707,51.9796],[-0.2674,51.9803],[-0.2624,51.9796],[-0.2603,51.9797],[-0.2593,51.9832],[-0.2583,51.9831],[-0.2575,51.9854],[-0.248,51.9851],[-0.2462,51.9879],[-0.2455,51.99],[-0.2441,51.999],[-0.2376,51.999],[-0.2385,51.9981],[-0.2369,51.9979],[-0.2319,52.0007],[-0.2297,52.0026],[-0.2277,52.003],[-0.2248,52.0039],[-0.2232,52.0051],[-0.2218,52.0047],[-0.2204,52.0057],[-0.2194,52.0054],[-0.2183,52.0063],[-0.2171,52.006],[-0.214,52.0086],[-0.2135,52.0084],[-0.2039,52.0087],[-0.2013,52.0098],[-0.2059,52.0158],[-0.2071,52.0194],[-0.2077,52.0205],[-0.2128,52.0266],[-0.2152,52.0304],[-0.2171,52.033],[-0.2195,52.0367],[-0.2181,52.0376],[-0.217,52.039],[-0.2119,52.0429],[-0.2112,52.0445],[-0.209,52.0473],[-0.2069,52.0492],[-0.2056,52.0506],[-0.2029,52.0528],[-0.2013,52.0544],[-0.1992,52.0572],[-0.1971,52.059],[-0.1978,52.0595],[-0.1957,52.061],[-0.195,52.0624],[-0.1806,52.0613],[-0.1752,52.0608],[-0.1726,52.0602],[-0.172,52.0626],[-0.1692,52.0667],[-0.168,52.0689],[-0.1666,52.0702],[-0.1644,52.0752],[-0.1642,52.0769],[-0.1629,52.0782],[-0.1601,52.0799],[-0.1573,52.0805],[-0.1566,52.0771],[-0.1561,52.0766],[-0.1537,52.0763],[-0.1524,52.0753],[-0.1503,52.0744],[-0.1487,52.0729],[-0.148,52.0712],[-0.1486,52.0704],[-0.1476,52.0695],[-0.148,52.0676],[-0.149,52.0662],[-0.1507,52.0658],[-0.1519,52.0647],[-0.15,52.0614],[-0.1504,52.0589],[-0.1521,52.0574],[-0.1527,52.0558],[-0.155,52.0543],[-0.1551,52.0531],[-0.1546,52.0523],[-0.1522,52.051],[-0.1502,52.0506],[-0.1483,52.0497],[-0.1461,52.0476],[-0.1441,52.0469],[-0.1418,52.0472],[-0.1387,52.0467],[-0.1369,52.046],[-0.1342,52.0463],[-0.1313,52.0433],[-0.1316,52.0426],[-0.1285,52.0382],[-0.1262,52.0355],[-0.1247,52.0348],[-0.1237,52.0335],[-0.1231,52.0311],[-0.1231,52.0299],[-0.1224,52.0293],[-0.1244,52.0258],[-0.1246,52.0246],[-0.1255,52.0226],[-0.1266,52.0209],[-0.121,52.0195],[-0.1154,52.024],[-0.1124,52.0261],[-0.107,52.0287],[-0.0972,52.032],[-0.0932,52.0333],[-0.0813,52.0373],[-0.0791,52.0379],[-0.0727,52.0404],[-0.0643,52.0434],[-0.0546,52.0464],[-0.0534,52.0473],[-0.051,52.0495],[-0.0455,52.0531],[-0.0369,52.0582],[-0.0326,52.0604],[-0.0292,52.0618],[-0.0249,52.0632],[-0.022,52.0636],[-0.0193,52.0635],[-0.0169,52.0632],[-0.0133,52.0615],[-0.0124,52.0616],[-0.0115,52.0605],[-0.008,52.0585],[-0.0054,52.0562],[-0.0036,52.0534],[-0.0003,52.051],[0.0025,52.0501],[0.0072,52.0495],[0.0113,52.0496],[0.0179,52.0506],[0.0251,52.0514],[0.0336,52.0518],[0.0384,52.053],[0.0403,52.0533],[0.0415,52.049],[0.0416,52.0453],[0.0433,52.0419],[0.043,52.0415],[0.0451,52.0392],[0.0472,52.0372],[0.0498,52.0336],[0.05,52.0305],[0.0507,52.0275],[0.0521,52.0246],[0.0546,52.0223],[0.0572,52.0212],[0.0587,52.0201],[0.0602,52.0185],[0.0591,52.0168],[0.0588,52.0151],[0.0592,52.0143],[0.0621,52.012],[0.0624,52.0109],[0.0638,52.0098],[0.0651,52.0076],[0.0681,52.0058]]]}</v>
      </c>
      <c r="B77" s="67" t="str">
        <f ca="1">OFFSET(Polygon!B$1,MATCH($D77,Polygon!$C:$C,0)-1,0)</f>
        <v>E10000015</v>
      </c>
      <c r="C77" s="31" t="s">
        <v>149</v>
      </c>
      <c r="D77" s="31" t="s">
        <v>50</v>
      </c>
      <c r="E77" s="44">
        <v>1184365</v>
      </c>
      <c r="F77" s="32">
        <v>13</v>
      </c>
      <c r="G77" s="32">
        <v>16</v>
      </c>
      <c r="H77" s="32">
        <v>18</v>
      </c>
      <c r="I77" s="32">
        <v>18</v>
      </c>
      <c r="J77" s="32">
        <v>20</v>
      </c>
      <c r="K77" s="32">
        <v>21</v>
      </c>
      <c r="L77" s="32">
        <v>32</v>
      </c>
      <c r="M77" s="32">
        <v>29</v>
      </c>
      <c r="N77" s="32">
        <v>36</v>
      </c>
      <c r="O77" s="32">
        <v>50</v>
      </c>
      <c r="P77" s="32">
        <v>52</v>
      </c>
      <c r="Q77" s="32">
        <v>61</v>
      </c>
      <c r="R77" s="32">
        <v>75</v>
      </c>
      <c r="S77" s="32">
        <v>92</v>
      </c>
      <c r="T77" s="32">
        <v>115</v>
      </c>
      <c r="U77" s="32">
        <v>139</v>
      </c>
      <c r="V77" s="32">
        <v>147</v>
      </c>
      <c r="W77" s="32">
        <v>170</v>
      </c>
      <c r="X77" s="32">
        <v>206</v>
      </c>
      <c r="Y77" s="32">
        <v>262</v>
      </c>
      <c r="Z77" s="32">
        <v>282</v>
      </c>
      <c r="AA77" s="32">
        <v>339</v>
      </c>
      <c r="AB77" s="32">
        <v>396</v>
      </c>
      <c r="AC77" s="32">
        <v>480</v>
      </c>
      <c r="AD77" s="32">
        <v>582</v>
      </c>
      <c r="AE77" s="32">
        <v>637</v>
      </c>
      <c r="AF77" s="32">
        <v>692</v>
      </c>
      <c r="AG77" s="32">
        <v>833</v>
      </c>
      <c r="AH77" s="32">
        <v>870</v>
      </c>
      <c r="AI77" s="32">
        <v>933</v>
      </c>
      <c r="AJ77" s="32">
        <v>1032</v>
      </c>
      <c r="AK77" s="32">
        <v>1090</v>
      </c>
      <c r="AL77" s="32">
        <v>1179</v>
      </c>
      <c r="AM77" s="32">
        <v>1267</v>
      </c>
      <c r="AN77" s="32">
        <v>1344</v>
      </c>
      <c r="AO77" s="32">
        <v>1441</v>
      </c>
      <c r="AP77" s="32">
        <v>1523</v>
      </c>
      <c r="AQ77" s="32">
        <v>1552</v>
      </c>
      <c r="AR77" s="32">
        <v>1609</v>
      </c>
      <c r="AS77" s="32">
        <v>1695</v>
      </c>
      <c r="AT77" s="32">
        <v>1752</v>
      </c>
      <c r="AU77" s="32">
        <v>1808</v>
      </c>
      <c r="AV77" s="32">
        <v>1864</v>
      </c>
      <c r="AW77" s="32">
        <v>1904</v>
      </c>
      <c r="AX77" s="32">
        <v>1954</v>
      </c>
      <c r="AY77" s="32">
        <v>1996</v>
      </c>
      <c r="AZ77" s="32">
        <v>2034</v>
      </c>
      <c r="BA77" s="32">
        <v>2092</v>
      </c>
      <c r="BB77" s="32">
        <v>2101</v>
      </c>
      <c r="BC77" s="32">
        <v>2141</v>
      </c>
      <c r="BD77" s="32">
        <v>2183</v>
      </c>
      <c r="BE77" s="32">
        <v>2202</v>
      </c>
      <c r="BF77" s="32">
        <v>2243</v>
      </c>
      <c r="BG77" s="32">
        <v>2271</v>
      </c>
      <c r="BH77" s="32">
        <v>2319</v>
      </c>
      <c r="BI77" s="32">
        <v>2341</v>
      </c>
      <c r="BJ77" s="32">
        <v>2379</v>
      </c>
      <c r="BK77" s="32">
        <v>2411</v>
      </c>
      <c r="BL77" s="32">
        <v>2434</v>
      </c>
      <c r="BM77" s="32">
        <v>2467</v>
      </c>
      <c r="BN77" s="32">
        <v>2488</v>
      </c>
      <c r="BO77" s="32">
        <v>2569</v>
      </c>
      <c r="BP77" s="32">
        <v>2589</v>
      </c>
      <c r="BQ77" s="32">
        <v>2603</v>
      </c>
      <c r="BR77" s="32">
        <v>2641</v>
      </c>
      <c r="BS77" s="32">
        <v>2660</v>
      </c>
      <c r="BT77" s="32">
        <v>2680</v>
      </c>
      <c r="BU77" s="32">
        <v>2693</v>
      </c>
      <c r="BV77" s="32">
        <v>2711</v>
      </c>
      <c r="BW77" s="32">
        <v>2728</v>
      </c>
      <c r="BX77" s="32">
        <v>2761</v>
      </c>
      <c r="BY77" s="32">
        <v>2768</v>
      </c>
      <c r="BZ77" s="32">
        <v>2782</v>
      </c>
      <c r="CA77" s="32">
        <v>2790</v>
      </c>
      <c r="CB77" s="32">
        <v>2816</v>
      </c>
      <c r="CC77" s="32">
        <v>2829</v>
      </c>
      <c r="CD77" s="32">
        <v>2835</v>
      </c>
      <c r="CE77" s="32">
        <v>2845</v>
      </c>
      <c r="CF77" s="32">
        <v>2853</v>
      </c>
      <c r="CG77" s="32">
        <v>2857</v>
      </c>
      <c r="CH77" s="32">
        <v>2867</v>
      </c>
      <c r="CI77" s="32">
        <v>2876</v>
      </c>
      <c r="CJ77" s="32">
        <v>2881</v>
      </c>
      <c r="CK77" s="32">
        <v>2885</v>
      </c>
      <c r="CL77" s="32">
        <v>2889</v>
      </c>
      <c r="CM77" s="32">
        <v>2898</v>
      </c>
      <c r="CN77" s="32">
        <v>2903</v>
      </c>
      <c r="CO77" s="32">
        <v>2905</v>
      </c>
      <c r="CP77" s="32">
        <v>2917</v>
      </c>
      <c r="CQ77" s="32">
        <v>2919</v>
      </c>
      <c r="CR77" s="32">
        <v>2922</v>
      </c>
      <c r="CS77" s="32">
        <v>2921</v>
      </c>
      <c r="CT77" s="32">
        <v>2932</v>
      </c>
      <c r="CU77" s="32">
        <v>2934</v>
      </c>
      <c r="CV77" s="32">
        <v>2939</v>
      </c>
      <c r="CW77" s="32">
        <v>2940</v>
      </c>
      <c r="CX77" s="32">
        <v>2945</v>
      </c>
      <c r="CY77" s="32">
        <v>2950</v>
      </c>
      <c r="CZ77" s="32">
        <v>2954</v>
      </c>
      <c r="DA77" s="32">
        <v>2959</v>
      </c>
      <c r="DB77" s="32">
        <v>2962</v>
      </c>
      <c r="DC77" s="32">
        <v>2964</v>
      </c>
      <c r="DD77" s="32">
        <v>2967</v>
      </c>
      <c r="DE77" s="32">
        <v>2980</v>
      </c>
      <c r="DF77" s="32">
        <v>2981</v>
      </c>
      <c r="DG77" s="32">
        <v>2989</v>
      </c>
      <c r="DH77" s="31"/>
      <c r="DI77" s="31"/>
      <c r="DJ77" s="347">
        <f t="shared" ca="1" si="22"/>
        <v>8</v>
      </c>
      <c r="DK77" s="33">
        <f t="shared" ca="1" si="23"/>
        <v>2.6836632002683663E-3</v>
      </c>
      <c r="DL77" s="326">
        <f t="shared" ca="1" si="28"/>
        <v>0.67546744458000696</v>
      </c>
      <c r="DM77" s="330">
        <f t="shared" ca="1" si="24"/>
        <v>35</v>
      </c>
      <c r="DN77" s="33">
        <f t="shared" ca="1" si="25"/>
        <v>1.1848341232227487E-2</v>
      </c>
      <c r="DO77" s="326">
        <f t="shared" ca="1" si="29"/>
        <v>2.9551700700375307</v>
      </c>
      <c r="DP77" s="333">
        <f t="shared" ca="1" si="26"/>
        <v>252.37152398120512</v>
      </c>
      <c r="DR77">
        <f t="shared" si="20"/>
        <v>2989</v>
      </c>
      <c r="DS77" s="419">
        <f t="shared" si="21"/>
        <v>252.4</v>
      </c>
      <c r="DT77" s="131">
        <f t="shared" ca="1" si="30"/>
        <v>0</v>
      </c>
      <c r="DV77" s="164" t="s">
        <v>69</v>
      </c>
      <c r="DW77" s="4">
        <v>1714</v>
      </c>
      <c r="DX77" s="4">
        <v>313</v>
      </c>
      <c r="DY77" s="67">
        <f t="shared" si="27"/>
        <v>131</v>
      </c>
      <c r="EA77">
        <f>SUMIF('L4-LTLA'!$D:$D,$D77,'L4-LTLA'!$G:$G)</f>
        <v>1184365</v>
      </c>
      <c r="EB77" s="44">
        <v>1184365</v>
      </c>
      <c r="EC77" s="4">
        <f t="shared" si="31"/>
        <v>0</v>
      </c>
    </row>
    <row r="78" spans="1:133" x14ac:dyDescent="0.25">
      <c r="A78" s="67" t="str">
        <f ca="1">OFFSET(Polygon!A$1,MATCH($D78,Polygon!$C:$C,0)-1,0)</f>
        <v>{"type":"Polygon","coordinates":[[[-1.5975,52.7004],[-1.5971,52.7004],[-1.5938,52.699],[-1.5912,52.6982],[-1.5901,52.6964],[-1.5877,52.6954],[-1.5868,52.6944],[-1.5887,52.6926],[-1.5885,52.6907],[-1.5897,52.6872],[-1.5897,52.6871],[-1.6021,52.6796],[-1.6043,52.679],[-1.6039,52.6779],[-1.6062,52.677],[-1.6053,52.6765],[-1.6039,52.6741],[-1.6052,52.6733],[-1.6121,52.6722],[-1.6155,52.672],[-1.6158,52.671],[-1.6156,52.6687],[-1.6191,52.6683],[-1.6253,52.6658],[-1.6281,52.6638],[-1.6352,52.6608],[-1.6392,52.6593],[-1.6394,52.6588],[-1.6421,52.658],[-1.645,52.6575],[-1.6442,52.6567],[-1.6429,52.6544],[-1.6421,52.652],[-1.6426,52.651],[-1.6404,52.6493],[-1.6403,52.6484],[-1.6392,52.6472],[-1.6359,52.6453],[-1.6344,52.6439],[-1.633,52.6434],[-1.6373,52.6421],[-1.6424,52.6409],[-1.6403,52.6391],[-1.6382,52.6377],[-1.6411,52.6329],[-1.6425,52.6314],[-1.6419,52.6298],[-1.6405,52.6286],[-1.6398,52.6271],[-1.6382,52.6255],[-1.6432,52.6229],[-1.6441,52.6208],[-1.6402,52.6201],[-1.6387,52.6207],[-1.636,52.6196],[-1.6369,52.6173],[-1.6392,52.6156],[-1.6398,52.6147],[-1.6391,52.6106],[-1.6398,52.6084],[-1.641,52.6069],[-1.6424,52.6063],[-1.6434,52.605],[-1.6438,52.6033],[-1.6452,52.6031],[-1.6475,52.6015],[-1.6491,52.6007],[-1.6489,52.5986],[-1.6517,52.5984],[-1.6526,52.5975],[-1.6556,52.5963],[-1.6561,52.5955],[-1.6599,52.5956],[-1.6608,52.5945],[-1.6645,52.5953],[-1.6653,52.5946],[-1.6656,52.5923],[-1.6666,52.5921],[-1.6686,52.5926],[-1.6737,52.5926],[-1.6776,52.5932],[-1.6794,52.5926],[-1.6803,52.5935],[-1.6827,52.5938],[-1.6829,52.5933],[-1.6856,52.5934],[-1.6861,52.5928],[-1.6857,52.5893],[-1.6886,52.5886],[-1.6915,52.5893],[-1.6939,52.5893],[-1.6944,52.5901],[-1.6959,52.5903],[-1.6976,52.591],[-1.699,52.5906],[-1.7004,52.5909],[-1.7035,52.5906],[-1.704,52.5901],[-1.7034,52.5888],[-1.7039,52.5876],[-1.7077,52.5874],[-1.7139,52.5888],[-1.7173,52.5887],[-1.7192,52.5888],[-1.7232,52.5878],[-1.7244,52.5884],[-1.7281,52.5883],[-1.7332,52.5886],[-1.7336,52.5891],[-1.7375,52.589],[-1.739,52.5893],[-1.7403,52.5901],[-1.7392,52.5935],[-1.7413,52.5943],[-1.7451,52.5937],[-1.7483,52.5937],[-1.751,52.5934],[-1.7558,52.5916],[-1.7627,52.5905],[-1.768,52.5892],[-1.7703,52.5892],[-1.7729,52.5909],[-1.7746,52.5923],[-1.7763,52.5922],[-1.781,52.5912],[-1.7839,52.5891],[-1.7862,52.5886],[-1.7881,52.5878],[-1.789,52.5895],[-1.7897,52.5915],[-1.7928,52.5938],[-1.7953,52.5951],[-1.7943,52.5961],[-1.7957,52.5976],[-1.7965,52.5991],[-1.7981,52.5995],[-1.8022,52.6012],[-1.8039,52.6013],[-1.8118,52.6044],[-1.8184,52.606],[-1.8276,52.6086],[-1.8375,52.6072],[-1.8416,52.606],[-1.8457,52.6049],[-1.8492,52.6044],[-1.854,52.6019],[-1.8624,52.5925],[-1.8645,52.5906],[-1.871,52.5867],[-1.8726,52.5849],[-1.8755,52.5858],[-1.8782,52.5877],[-1.88,52.5894],[-1.8839,52.594],[-1.8866,52.5961],[-1.8886,52.5972],[-1.8906,52.598],[-1.8923,52.5991],[-1.8918,52.6009],[-1.8893,52.6036],[-1.8888,52.6048],[-1.8871,52.6066],[-1.8864,52.6087],[-1.885,52.6105],[-1.8853,52.6133],[-1.8857,52.6149],[-1.888,52.6169],[-1.8928,52.6216],[-1.8975,52.6247],[-1.9047,52.6278],[-1.9086,52.6304],[-1.9098,52.6316],[-1.9139,52.6338],[-1.916,52.6353],[-1.9141,52.6362],[-1.9132,52.637],[-1.9099,52.6388],[-1.9059,52.6417],[-1.9065,52.6421],[-1.9051,52.6432],[-1.9084,52.6444],[-1.9097,52.6443],[-1.9124,52.6465],[-1.9153,52.6479],[-1.918,52.6499],[-1.9159,52.6515],[-1.9166,52.6522],[-1.9087,52.654],[-1.9109,52.6565],[-1.9128,52.658],[-1.9134,52.6581],[-1.919,52.657],[-1.9237,52.6555],[-1.9255,52.6559],[-1.9286,52.6586],[-1.9301,52.6592],[-1.9339,52.6615],[-1.9355,52.6597],[-1.937,52.6591],[-1.9386,52.6573],[-1.9405,52.6569],[-1.9404,52.6563],[-1.9454,52.6563],[-1.9457,52.6571],[-1.9495,52.6599],[-1.9502,52.6596],[-1.9522,52.6612],[-1.9537,52.6627],[-1.96,52.662],[-1.9581,52.6598],[-1.9558,52.6562],[-1.9551,52.6544],[-1.9555,52.6536],[-1.9606,52.6537],[-1.9608,52.6493],[-1.96,52.6492],[-1.96,52.6454],[-1.961,52.6428],[-1.963,52.6438],[-1.9646,52.6408],[-1.9674,52.641],[-1.9674,52.6416],[-1.971,52.6415],[-1.9731,52.6406],[-1.9751,52.6413],[-1.9762,52.6397],[-1.9786,52.64],[-1.9812,52.6398],[-1.9828,52.6413],[-1.9848,52.6396],[-1.9866,52.6404],[-1.9888,52.639],[-1.9909,52.6367],[-1.9935,52.6382],[-1.9957,52.6383],[-2.001,52.6374],[-2.0039,52.6371],[-2.0049,52.6367],[-2.0069,52.6351],[-2.0094,52.6342],[-2.01,52.6346],[-2.0125,52.6335],[-2.0144,52.6332],[-2.0159,52.6305],[-2.0189,52.6286],[-2.0202,52.6281],[-2.0238,52.6254],[-2.0254,52.625],[-2.027,52.6254],[-2.0296,52.6254],[-2.0309,52.6246],[-2.0305,52.624],[-2.0355,52.6218],[-2.0324,52.6198],[-2.0321,52.6187],[-2.0301,52.6169],[-2.0474,52.6214],[-2.0488,52.6204],[-2.0507,52.6205],[-2.0506,52.6212],[-2.0521,52.6222],[-2.0556,52.622],[-2.0593,52.6217],[-2.064,52.6207],[-2.0645,52.6194],[-2.0687,52.618],[-2.0675,52.6145],[-2.0673,52.6121],[-2.0695,52.6126],[-2.0728,52.6127],[-2.0782,52.612],[-2.081,52.6119],[-2.0818,52.6127],[-2.0831,52.6125],[-2.0849,52.6139],[-2.0876,52.6187],[-2.0884,52.6198],[-2.0934,52.6199],[-2.0956,52.6215],[-2.0962,52.6227],[-2.0972,52.6234],[-2.0972,52.6251],[-2.0985,52.6269],[-2.0981,52.6275],[-2.0989,52.6284],[-2.0986,52.6321],[-2.1009,52.6335],[-2.1012,52.635],[-2.1053,52.6353],[-2.1066,52.6345],[-2.1094,52.6345],[-2.1103,52.6354],[-2.1116,52.6351],[-2.1138,52.6379],[-2.1252,52.6373],[-2.1299,52.6377],[-2.1316,52.6376],[-2.1315,52.6354],[-2.1334,52.6337],[-2.1349,52.6329],[-2.1372,52.6296],[-2.1403,52.6299],[-2.1475,52.6298],[-2.153,52.6297],[-2.153,52.6277],[-2.1524,52.6272],[-2.1516,52.6246],[-2.1554,52.624],[-2.1579,52.6231],[-2.1605,52.6217],[-2.1628,52.6212],[-2.1617,52.6191],[-2.1646,52.6191],[-2.1675,52.6204],[-2.1685,52.6198],[-2.1684,52.619],[-2.1695,52.6182],[-2.1649,52.6166],[-2.1659,52.6159],[-2.1693,52.6151],[-2.171,52.6143],[-2.1676,52.6114],[-2.1696,52.6104],[-2.1692,52.6093],[-2.1707,52.6091],[-2.171,52.6106],[-2.1728,52.6101],[-2.1738,52.6092],[-2.1777,52.6073],[-2.1803,52.6049],[-2.1839,52.6061],[-2.1841,52.6066],[-2.1866,52.6065],[-2.1872,52.609],[-2.1885,52.6089],[-2.1885,52.6081],[-2.192,52.608],[-2.1921,52.6069],[-2.1952,52.6071],[-2.1968,52.606],[-2.1964,52.605],[-2.1946,52.6053],[-2.193,52.6036],[-2.1919,52.6033],[-2.1909,52.6022],[-2.1889,52.5966],[-2.1883,52.5941],[-2.1886,52.5904],[-2.1893,52.5886],[-2.1951,52.5886],[-2.1978,52.5881],[-2.2006,52.5886],[-2.2022,52.5871],[-2.2042,52.5866],[-2.2069,52.5866],[-2.2067,52.5852],[-2.2013,52.5852],[-2.1998,52.5835],[-2.204,52.5838],[-2.2022,52.5816],[-2.2033,52.5812],[-2.2019,52.5789],[-2.1981,52.579],[-2.1967,52.578],[-2.1944,52.5779],[-2.1894,52.5773],[-2.1883,52.5742],[-2.1835,52.5769],[-2.1826,52.5741],[-2.1803,52.5745],[-2.1786,52.5711],[-2.1792,52.5711],[-2.177,52.5669],[-2.1809,52.5664],[-2.1796,52.564],[-2.177,52.5645],[-2.1755,52.5645],[-2.1749,52.5622],[-2.1748,52.5601],[-2.1759,52.5598],[-2.1765,52.5571],[-2.1755,52.5544],[-2.1731,52.5546],[-2.1701,52.556],[-2.1691,52.5542],[-2.1663,52.5537],[-2.165,52.5539],[-2.1656,52.5557],[-2.1636,52.5554],[-2.1596,52.5552],[-2.1577,52.5549],[-2.1568,52.5537],[-2.1541,52.5539],[-2.1533,52.5548],[-2.1504,52.5546],[-2.1479,52.5549],[-2.1468,52.5557],[-2.1453,52.5547],[-2.1437,52.5558],[-2.1422,52.5578],[-2.141,52.5585],[-2.1392,52.5581],[-2.1371,52.5566],[-2.1347,52.5544],[-2.1335,52.5541],[-2.1346,52.5516],[-2.1354,52.5514],[-2.1392,52.548],[-2.1371,52.547],[-2.1361,52.5455],[-2.137,52.545],[-2.1368,52.5434],[-2.1355,52.5434],[-2.1362,52.5402],[-2.1369,52.538],[-2.1363,52.5375],[-2.1368,52.5349],[-2.1374,52.5333],[-2.1392,52.5327],[-2.146,52.5294],[-2.146,52.5286],[-2.1485,52.5274],[-2.152,52.5262],[-2.1516,52.5252],[-2.1499,52.5248],[-2.1481,52.5237],[-2.1461,52.5233],[-2.146,52.5226],[-2.1446,52.5214],[-2.1445,52.5195],[-2.1453,52.5177],[-2.1442,52.5171],[-2.1489,52.5146],[-2.1506,52.5141],[-2.1527,52.515],[-2.1554,52.5152],[-2.1621,52.5141],[-2.1634,52.5147],[-2.1646,52.5146],[-2.1673,52.5134],[-2.1703,52.5133],[-2.1728,52.5128],[-2.1748,52.5122],[-2.1782,52.5116],[-2.1802,52.5104],[-2.1827,52.5096],[-2.1857,52.5085],[-2.188,52.5083],[-2.1877,52.5061],[-2.1866,52.5048],[-2.1894,52.5047],[-2.1919,52.5034],[-2.188,52.5018],[-2.1846,52.5],[-2.1882,52.4952],[-2.1884,52.4944],[-2.1852,52.4948],[-2.1843,52.4929],[-2.1823,52.4931],[-2.1795,52.4888],[-2.1776,52.4851],[-2.1786,52.4822],[-2.178,52.4795],[-2.1738,52.4742],[-2.1719,52.4726],[-2.1691,52.4724],[-2.1676,52.471],[-2.1695,52.4691],[-2.1716,52.4659],[-2.1743,52.4638],[-2.1739,52.4614],[-2.1751,52.4583],[-2.1764,52.456],[-2.1763,52.4542],[-2.1754,52.453],[-2.1738,52.4475],[-2.1718,52.4416],[-2.1649,52.4302],[-2.1641,52.4278],[-2.1642,52.4239],[-2.1638,52.4232],[-2.1691,52.4241],[-2.1719,52.425],[-2.1764,52.425],[-2.1807,52.4251],[-2.1817,52.4249],[-2.1849,52.4261],[-2.1858,52.4262],[-2.1891,52.4252],[-2.1914,52.4237],[-2.1929,52.4233],[-2.1964,52.4248],[-2.197,52.4256],[-2.1963,52.4272],[-2.197,52.4277],[-2.2002,52.4271],[-2.2024,52.4276],[-2.2035,52.4285],[-2.2064,52.4295],[-2.2086,52.4294],[-2.2114,52.4304],[-2.2121,52.4327],[-2.2147,52.4319],[-2.2159,52.4332],[-2.2174,52.4339],[-2.2166,52.4345],[-2.2184,52.4353],[-2.2192,52.4351],[-2.2268,52.4351],[-2.2338,52.4359],[-2.2392,52.4364],[-2.2406,52.4364],[-2.244,52.4374],[-2.2488,52.4378],[-2.2543,52.4376],[-2.257,52.4371],[-2.2602,52.4372],[-2.2615,52.4369],[-2.2619,52.4393],[-2.2627,52.4407],[-2.2649,52.4403],[-2.2666,52.4393],[-2.2693,52.4386],[-2.2729,52.4398],[-2.2752,52.4402],[-2.2765,52.4409],[-2.2769,52.4417],[-2.2794,52.4434],[-2.2832,52.4438],[-2.2856,52.4437],[-2.2861,52.4447],[-2.2872,52.4453],[-2.2872,52.4466],[-2.2915,52.4486],[-2.295,52.4489],[-2.2907,52.4518],[-2.2886,52.4529],[-2.2876,52.4539],[-2.2861,52.4547],[-2.2874,52.4553],[-2.2908,52.4569],[-2.2907,52.4585],[-2.2891,52.4593],[-2.2884,52.461],[-2.2894,52.4614],[-2.2896,52.4623],[-2.2912,52.464],[-2.2912,52.4655],[-2.2926,52.4673],[-2.2948,52.4695],[-2.2946,52.4706],[-2.2954,52.4716],[-2.295,52.4723],[-2.2957,52.4739],[-2.2972,52.4751],[-2.2983,52.4766],[-2.3043,52.4817],[-2.3063,52.4827],[-2.3073,52.4825],[-2.309,52.4831],[-2.3102,52.485],[-2.3104,52.4862],[-2.3117,52.4867],[-2.3128,52.4892],[-2.3095,52.4931],[-2.3087,52.4945],[-2.3077,52.4951],[-2.308,52.4965],[-2.3078,52.4983],[-2.3064,52.4999],[-2.3038,52.5006],[-2.2984,52.5033],[-2.2963,52.5056],[-2.2961,52.5068],[-2.2931,52.5095],[-2.2932,52.51],[-2.2914,52.5117],[-2.288,52.513],[-2.287,52.5138],[-2.2834,52.5152],[-2.2818,52.5154],[-2.2762,52.5177],[-2.2728,52.5193],[-2.2707,52.5199],[-2.2685,52.521],[-2.2616,52.5235],[-2.2609,52.5244],[-2.2613,52.5269],[-2.2633,52.5275],[-2.2692,52.5307],[-2.2686,52.5317],[-2.265,52.5363],[-2.2628,52.5382],[-2.2608,52.5395],[-2.2564,52.5418],[-2.2604,52.5444],[-2.2625,52.5467],[-2.2652,52.549],[-2.2679,52.5501],[-2.274,52.5513],[-2.2765,52.552],[-2.2814,52.5525],[-2.2822,52.5535],[-2.2791,52.5532],[-2.2786,52.5544],[-2.275,52.5567],[-2.2742,52.5574],[-2.2717,52.5587],[-2.27,52.5602],[-2.2687,52.5605],[-2.2661,52.5619],[-2.2638,52.5626],[-2.2608,52.5631],[-2.2618,52.5638],[-2.2618,52.5663],[-2.2628,52.5676],[-2.2621,52.5695],[-2.2632,52.5706],[-2.2701,52.5755],[-2.272,52.5773],[-2.2722,52.5787],[-2.273,52.5787],[-2.274,52.5798],[-2.2751,52.5802],[-2.2783,52.582],[-2.2783,52.5832],[-2.2811,52.5843],[-2.2859,52.5849],[-2.2893,52.5855],[-2.2922,52.5851],[-2.2952,52.585],[-2.2943,52.5873],[-2.2961,52.5883],[-2.2993,52.5885],[-2.3007,52.5901],[-2.2999,52.5913],[-2.2988,52.5919],[-2.3003,52.593],[-2.3023,52.5933],[-2.308,52.5911],[-2.3163,52.5929],[-2.318,52.5935],[-2.322,52.5936],[-2.3228,52.5964],[-2.3235,52.5979],[-2.3251,52.5991],[-2.3253,52.6007],[-2.324,52.6027],[-2.3239,52.6037],[-2.3242,52.6096],[-2.3237,52.61],[-2.3234,52.6125],[-2.3238,52.6129],[-2.3205,52.6148],[-2.3158,52.6147],[-2.3135,52.614],[-2.3118,52.6124],[-2.311,52.611],[-2.3096,52.6074],[-2.3037,52.6071],[-2.2968,52.6071],[-2.2907,52.6078],[-2.2871,52.607],[-2.2834,52.606],[-2.2793,52.6058],[-2.2741,52.6076],[-2.2709,52.6096],[-2.2669,52.6104],[-2.2631,52.6107],[-2.2611,52.6105],[-2.259,52.6099],[-2.2562,52.6098],[-2.2556,52.6109],[-2.2543,52.6121],[-2.2531,52.6141],[-2.2528,52.6156],[-2.2521,52.6169],[-2.2505,52.6184],[-2.2509,52.6199],[-2.2501,52.6209],[-2.2498,52.6223],[-2.2491,52.6227],[-2.2477,52.6258],[-2.2465,52.6269],[-2.2465,52.6277],[-2.2436,52.63],[-2.2437,52.631],[-2.2424,52.6325],[-2.2408,52.6334],[-2.2388,52.634],[-2.2369,52.6361],[-2.2365,52.6385],[-2.2355,52.64],[-2.2348,52.6432],[-2.2329,52.6477],[-2.2355,52.6485],[-2.2362,52.6501],[-2.2375,52.6511],[-2.2356,52.6526],[-2.2347,52.6558],[-2.2371,52.6559],[-2.2422,52.6565],[-2.2477,52.6566],[-2.2464,52.6579],[-2.2435,52.6593],[-2.2389,52.6619],[-2.2387,52.6637],[-2.2398,52.6649],[-2.2395,52.6668],[-2.2403,52.669],[-2.2402,52.6714],[-2.2418,52.6725],[-2.2432,52.6741],[-2.2442,52.6775],[-2.2436,52.6794],[-2.2447,52.681],[-2.2467,52.681],[-2.2477,52.6831],[-2.2498,52.683],[-2.2518,52.6817],[-2.2574,52.6819],[-2.2615,52.6829],[-2.264,52.6827],[-2.266,52.6816],[-2.2687,52.6808],[-2.2711,52.6805],[-2.2737,52.6798],[-2.2776,52.681],[-2.2814,52.6816],[-2.2872,52.6812],[-2.2886,52.6817],[-2.2928,52.6824],[-2.2957,52.6833],[-2.2986,52.6833],[-2.303,52.6829],[-2.3038,52.6841],[-2.3042,52.6859],[-2.3077,52.6906],[-2.308,52.6933],[-2.3132,52.6937],[-2.3136,52.6954],[-2.3199,52.6954],[-2.3206,52.6976],[-2.323,52.7008],[-2.3233,52.7025],[-2.3248,52.7052],[-2.323,52.7071],[-2.3216,52.7092],[-2.3191,52.7109],[-2.3171,52.7133],[-2.3086,52.7207],[-2.3128,52.7236],[-2.3146,52.7244],[-2.3164,52.7282],[-2.3157,52.7302],[-2.3149,52.7315],[-2.3156,52.7329],[-2.3156,52.7352],[-2.315,52.7363],[-2.3167,52.738],[-2.3158,52.7383],[-2.3141,52.7373],[-2.3129,52.7381],[-2.3131,52.7391],[-2.3122,52.7407],[-2.3133,52.7421],[-2.3161,52.7445],[-2.316,52.7458],[-2.3178,52.7467],[-2.3213,52.7482],[-2.3216,52.7499],[-2.3245,52.7512],[-2.3268,52.7512],[-2.3305,52.7516],[-2.331,52.7525],[-2.3305,52.7536],[-2.3293,52.7547],[-2.3302,52.7565],[-2.3301,52.758],[-2.3349,52.7588],[-2.3377,52.7599],[-2.3414,52.7618],[-2.3424,52.7621],[-2.344,52.7639],[-2.344,52.765],[-2.3453,52.7663],[-2.3482,52.7664],[-2.35,52.7662],[-2.3527,52.7689],[-2.3539,52.7712],[-2.3548,52.7718],[-2.3576,52.7721],[-2.359,52.7739],[-2.3636,52.7754],[-2.3651,52.7767],[-2.3673,52.7768],[-2.3689,52.7773],[-2.3672,52.7783],[-2.3668,52.7795],[-2.3672,52.7817],[-2.3659,52.7832],[-2.3672,52.7838],[-2.3684,52.7836],[-2.3701,52.7841],[-2.3743,52.7841],[-2.3773,52.7837],[-2.379,52.7842],[-2.3788,52.7859],[-2.3802,52.7866],[-2.3812,52.7888],[-2.3827,52.7886],[-2.3851,52.7897],[-2.3852,52.7909],[-2.3809,52.7911],[-2.3811,52.7925],[-2.3822,52.7932],[-2.3816,52.794],[-2.38,52.7943],[-2.3776,52.7942],[-2.3764,52.7934],[-2.3752,52.794],[-2.3731,52.7939],[-2.3714,52.7953],[-2.3718,52.7966],[-2.3733,52.7973],[-2.3721,52.7982],[-2.371,52.7998],[-2.3716,52.8007],[-2.3748,52.8025],[-2.3768,52.8041],[-2.3765,52.8048],[-2.3777,52.8071],[-2.3762,52.8078],[-2.3759,52.8092],[-2.377,52.8101],[-2.3787,52.8108],[-2.3777,52.8116],[-2.3809,52.8129],[-2.3982,52.8201],[-2.4064,52.8232],[-2.4094,52.8245],[-2.4113,52.825],[-2.4142,52.8264],[-2.4163,52.827],[-2.4156,52.8276],[-2.4153,52.8291],[-2.4138,52.8296],[-2.4127,52.831],[-2.4097,52.8326],[-2.4093,52.8336],[-2.4071,52.8345],[-2.4036,52.8348],[-2.4006,52.8337],[-2.3965,52.8339],[-2.3943,52.8357],[-2.3937,52.8368],[-2.3941,52.8379],[-2.3935,52.8387],[-2.3943,52.841],[-2.3934,52.8418],[-2.3925,52.8456],[-2.3928,52.8465],[-2.392,52.8489],[-2.3908,52.8507],[-2.39,52.8514],[-2.3897,52.8545],[-2.3884,52.8556],[-2.3892,52.8571],[-2.3886,52.8583],[-2.3867,52.86],[-2.388,52.861],[-2.3885,52.8621],[-2.3881,52.8626],[-2.382,52.8659],[-2.3812,52.8669],[-2.3812,52.8696],[-2.3805,52.873],[-2.3825,52.8758],[-2.3825,52.8768],[-2.3813,52.8794],[-2.3806,52.8805],[-2.3794,52.8809],[-2.3789,52.882],[-2.3792,52.8835],[-2.3768,52.8846],[-2.3776,52.8876],[-2.3761,52.8897],[-2.3754,52.8916],[-2.379,52.8916],[-2.3806,52.8911],[-2.3826,52.8911],[-2.3844,52.8903],[-2.3853,52.8893],[-2.3849,52.8885],[-2.3889,52.889],[-2.3908,52.889],[-2.3939,52.8886],[-2.3959,52.8895],[-2.3998,52.8886],[-2.4006,52.8888],[-2.4029,52.888],[-2.4054,52.8882],[-2.4074,52.8876],[-2.4119,52.8879],[-2.4148,52.8849],[-2.4166,52.8858],[-2.4193,52.8867],[-2.4203,52.8852],[-2.4229,52.884],[-2.4241,52.8837],[-2.4259,52.882],[-2.428,52.8822],[-2.4315,52.8817],[-2.436,52.8818],[-2.4385,52.8812],[-2.4402,52.8813],[-2.4417,52.8808],[-2.4441,52.8767],[-2.4448,52.875],[-2.4461,52.874],[-2.4491,52.8749],[-2.4514,52.8782],[-2.4541,52.8775],[-2.4559,52.8795],[-2.4576,52.8791],[-2.4577,52.8808],[-2.4562,52.8849],[-2.4572,52.8862],[-2.4614,52.8887],[-2.4624,52.889],[-2.4639,52.8903],[-2.4652,52.8921],[-2.468,52.8965],[-2.4685,52.8981],[-2.4692,52.9018],[-2.4704,52.9052],[-2.4708,52.9059],[-2.4688,52.9063],[-2.4674,52.907],[-2.4633,52.9078],[-2.4622,52.9089],[-2.4612,52.909],[-2.4606,52.9101],[-2.4599,52.9127],[-2.4567,52.9141],[-2.4557,52.9155],[-2.4562,52.9175],[-2.4568,52.9181],[-2.4565,52.9199],[-2.4576,52.9202],[-2.4575,52.9214],[-2.4562,52.9238],[-2.4558,52.9257],[-2.4534,52.9259],[-2.4519,52.9252],[-2.4505,52.9252],[-2.4505,52.9275],[-2.4469,52.9286],[-2.4451,52.9325],[-2.4441,52.9326],[-2.4435,52.9343],[-2.4423,52.9353],[-2.4407,52.9374],[-2.4404,52.939],[-2.4394,52.9405],[-2.4373,52.9418],[-2.4377,52.9426],[-2.4371,52.9436],[-2.4328,52.945],[-2.4323,52.9456],[-2.4303,52.9461],[-2.4284,52.9471],[-2.4284,52.9478],[-2.4269,52.9493],[-2.4253,52.95],[-2.4202,52.9489],[-2.4193,52.9494],[-2.4156,52.9485],[-2.4141,52.9478],[-2.415,52.947],[-2.4134,52.9466],[-2.4104,52.9472],[-2.4088,52.9464],[-2.4075,52.9475],[-2.4054,52.9474],[-2.4049,52.9483],[-2.4056,52.952],[-2.4055,52.9535],[-2.4062,52.9541],[-2.4072,52.9564],[-2.4072,52.9579],[-2.4081,52.9588],[-2.4104,52.9593],[-2.4138,52.9608],[-2.4129,52.9617],[-2.4113,52.9612],[-2.4106,52.9623],[-2.4088,52.9625],[-2.4053,52.9622],[-2.4029,52.9612],[-2.3992,52.9606],[-2.398,52.9574],[-2.3969,52.9561],[-2.3946,52.9515],[-2.3938,52.9506],[-2.3919,52.952],[-2.3871,52.9527],[-2.3862,52.9533],[-2.3862,52.9544],[-2.3849,52.9587],[-2.3848,52.9598],[-2.3826,52.9617],[-2.381,52.9622],[-2.3771,52.965],[-2.3777,52.9655],[-2.3791,52.9679],[-2.3791,52.9693],[-2.3828,52.9706],[-2.3818,52.9715],[-2.38,52.9755],[-2.3768,52.9747],[-2.3746,52.9755],[-2.3736,52.9764],[-2.3707,52.9775],[-2.3687,52.9793],[-2.3703,52.9821],[-2.3715,52.9829],[-2.3735,52.9836],[-2.3747,52.9851],[-2.3751,52.9862],[-2.376,52.9865],[-2.3766,52.9881],[-2.3787,52.9898],[-2.3799,52.9914],[-2.3786,52.9929],[-2.3767,52.9937],[-2.3762,52.9948],[-2.377,52.9957],[-2.3766,52.9977],[-2.378,52.9982],[-2.3799,52.998],[-2.3808,52.9984],[-2.3808,52.9997],[-2.38,53.0008],[-2.3808,53.0052],[-2.383,53.0072],[-2.383,53.0078],[-2.3813,53.0083],[-2.3801,53.0094],[-2.3781,53.0104],[-2.3752,53.0104],[-2.3734,53.0116],[-2.3732,53.0131],[-2.3705,53.0146],[-2.3718,53.0154],[-2.3775,53.0199],[-2.3821,53.0246],[-2.3842,53.0262],[-2.3824,53.0269],[-2.3798,53.0276],[-2.3812,53.0304],[-2.3825,53.0315],[-2.3839,53.0317],[-2.3862,53.0335],[-2.3844,53.0337],[-2.3838,53.0366],[-2.3846,53.0383],[-2.3839,53.0411],[-2.3825,53.0429],[-2.3825,53.0442],[-2.3835,53.0455],[-2.3822,53.0457],[-2.3836,53.0474],[-2.3833,53.0485],[-2.3807,53.0499],[-2.3822,53.0513],[-2.381,53.0526],[-2.3775,53.0526],[-2.3762,53.053],[-2.3751,53.0545],[-2.3736,53.0542],[-2.3703,53.0548],[-2.3666,53.0545],[-2.3633,53.0551],[-2.3617,53.0551],[-2.3615,53.0541],[-2.3594,53.0547],[-2.3576,53.0547],[-2.3571,53.0555],[-2.3567,53.0582],[-2.3533,53.0587],[-2.3527,53.0578],[-2.3508,53.0573],[-2.3486,53.0558],[-2.3466,53.057],[-2.346,53.0579],[-2.3444,53.0591],[-2.3414,53.06],[-2.3405,53.0611],[-2.339,53.0642],[-2.3363,53.0663],[-2.3353,53.0678],[-2.3316,53.0698],[-2.3305,53.0708],[-2.33,53.0732],[-2.3288,53.074],[-2.3295,53.0753],[-2.329,53.0766],[-2.3249,53.0772],[-2.3228,53.0782],[-2.3224,53.079],[-2.3181,53.0813],[-2.315,53.081],[-2.31,53.0824],[-2.3063,53.0825],[-2.3034,53.0829],[-2.3019,53.082],[-2.3017,53.0813],[-2.2969,53.081],[-2.2958,53.0804],[-2.2948,53.0783],[-2.2934,53.0783],[-2.292,53.0789],[-2.2907,53.0789],[-2.2886,53.0797],[-2.2856,53.0799],[-2.2803,53.0804],[-2.2785,53.0809],[-2.2753,53.0822],[-2.2745,53.0838],[-2.2771,53.0859],[-2.2711,53.0867],[-2.2695,53.0875],[-2.2687,53.0885],[-2.267,53.0881],[-2.261,53.089],[-2.2588,53.09],[-2.2571,53.09],[-2.2555,53.0909],[-2.2533,53.0933],[-2.2532,53.094],[-2.2507,53.0931],[-2.2491,53.0916],[-2.2497,53.0907],[-2.2477,53.0898],[-2.2465,53.0902],[-2.2464,53.0916],[-2.2435,53.0938],[-2.2426,53.0951],[-2.239,53.0983],[-2.2389,53.1001],[-2.238,53.101],[-2.2337,53.103],[-2.2322,53.1031],[-2.2304,53.1037],[-2.227,53.1041],[-2.2251,53.1036],[-2.2231,53.1038],[-2.2232,53.105],[-2.2219,53.1068],[-2.222,53.1077],[-2.2182,53.1093],[-2.217,53.11],[-2.2171,53.111],[-2.2161,53.1119],[-2.2129,53.1143],[-2.2129,53.115],[-2.2113,53.1158],[-2.2044,53.1202],[-2.199,53.1246],[-2.1963,53.1273],[-2.1904,53.1322],[-2.1879,53.1345],[-2.1801,53.1425],[-2.1766,53.1455],[-2.1745,53.1464],[-2.1724,53.148],[-2.1717,53.1476],[-2.1692,53.1482],[-2.1681,53.1481],[-2.1634,53.1516],[-2.1601,53.1526],[-2.1588,53.1539],[-2.1566,53.1554],[-2.1551,53.1577],[-2.1557,53.1594],[-2.151,53.1596],[-2.1486,53.1583],[-2.1473,53.1586],[-2.1456,53.1574],[-2.1414,53.1566],[-2.1428,53.1636],[-2.1445,53.1716],[-2.1445,53.1747],[-2.1435,53.1754],[-2.1445,53.1764],[-2.1428,53.1777],[-2.1424,53.1791],[-2.1414,53.18],[-2.1423,53.1811],[-2.1422,53.1822],[-2.1404,53.1838],[-2.1382,53.184],[-2.1346,53.1833],[-2.1334,53.1827],[-2.1311,53.1796],[-2.1299,53.1784],[-2.13,53.1767],[-2.1293,53.1754],[-2.1279,53.1746],[-2.1254,53.1752],[-2.1246,53.1747],[-2.1247,53.1734],[-2.1202,53.1747],[-2.1192,53.1727],[-2.1174,53.1717],[-2.1163,53.1718],[-2.115,53.1726],[-2.1141,53.1718],[-2.1159,53.1712],[-2.1156,53.1696],[-2.1117,53.1686],[-2.1108,53.1694],[-2.1087,53.1683],[-2.1065,53.1688],[-2.1041,53.1697],[-2.1017,53.1689],[-2.0986,53.1704],[-2.0977,53.1715],[-2.0959,53.1711],[-2.0945,53.1726],[-2.0927,53.1729],[-2.0906,53.1722],[-2.0886,53.1705],[-2.0874,53.1699],[-2.0856,53.1703],[-2.0829,53.1701],[-2.0817,53.171],[-2.0794,53.171],[-2.0782,53.1704],[-2.0753,53.1713],[-2.0694,53.1721],[-2.0704,53.1731],[-2.0687,53.1744],[-2.0675,53.1749],[-2.0633,53.1748],[-2.0603,53.1756],[-2.0577,53.1766],[-2.0569,53.1776],[-2.0582,53.1787],[-2.0586,53.1797],[-2.0596,53.1802],[-2.059,53.1811],[-2.0568,53.1818],[-2.0563,53.1828],[-2.0548,53.183],[-2.0523,53.1839],[-2.0534,53.1853],[-2.0547,53.1856],[-2.0547,53.1867],[-2.0524,53.1876],[-2.0474,53.1923],[-2.0458,53.1928],[-2.0438,53.1926],[-2.0428,53.1928],[-2.0402,53.1925],[-2.0394,53.1933],[-2.0377,53.1936],[-2.0364,53.1931],[-2.0346,53.1931],[-2.0338,53.1936],[-2.0323,53.1933],[-2.0286,53.1933],[-2.0263,53.1926],[-2.0239,53.1915],[-2.0213,53.1898],[-2.0182,53.189],[-2.0164,53.1893],[-2.0142,53.1906],[-2.0112,53.1919],[-2.0101,53.1928],[-2.0069,53.1924],[-2.005,53.1934],[-2.0017,53.193],[-2.0001,53.1939],[-2.0003,53.1946],[-1.999,53.1958],[-1.9989,53.1968],[-1.9967,53.1976],[-1.9963,53.1988],[-1.9952,53.1992],[-1.9943,53.2004],[-1.9942,53.2023],[-1.9945,53.2031],[-1.993,53.2064],[-1.9929,53.2076],[-1.9907,53.2085],[-1.9907,53.2093],[-1.9889,53.2101],[-1.9886,53.2112],[-1.9873,53.2119],[-1.9874,53.2136],[-1.9858,53.2144],[-1.9839,53.2145],[-1.9812,53.2158],[-1.9809,53.2163],[-1.9782,53.2168],[-1.9764,53.2187],[-1.9743,53.2197],[-1.9708,53.2209],[-1.9624,53.2262],[-1.961,53.2194],[-1.9567,53.2137],[-1.9549,53.213],[-1.9528,53.2126],[-1.9506,53.2119],[-1.9476,53.2116],[-1.9429,53.2117],[-1.9421,53.212],[-1.9391,53.2121],[-1.9368,53.2115],[-1.9344,53.2104],[-1.9335,53.2095],[-1.9305,53.2086],[-1.9298,53.2074],[-1.9284,53.2067],[-1.9249,53.2055],[-1.9234,53.2035],[-1.9218,53.2029],[-1.9188,53.2031],[-1.9173,53.2034],[-1.9154,53.203],[-1.9138,53.2021],[-1.9134,53.2014],[-1.9115,53.1999],[-1.9092,53.1988],[-1.9067,53.1984],[-1.9038,53.199],[-1.9017,53.1989],[-1.901,53.1998],[-1.8996,53.2001],[-1.8973,53.1999],[-1.897,53.1994],[-1.8915,53.199],[-1.8907,53.1994],[-1.8875,53.1984],[-1.8846,53.1967],[-1.8827,53.1961],[-1.8791,53.196],[-1.8782,53.1955],[-1.8757,53.1955],[-1.8717,53.1939],[-1.8719,53.193],[-1.8703,53.1916],[-1.8653,53.1898],[-1.863,53.1885],[-1.8612,53.1885],[-1.8591,53.1866],[-1.8545,53.185],[-1.8497,53.1821],[-1.8482,53.1808],[-1.8483,53.1803],[-1.8464,53.1798],[-1.8462,53.1786],[-1.8436,53.1776],[-1.843,53.1781],[-1.8408,53.1769],[-1.8393,53.1769],[-1.8365,53.1753],[-1.836,53.1743],[-1.8342,53.1739],[-1.832,53.1726],[-1.833,53.1705],[-1.8306,53.1684],[-1.829,53.1667],[-1.8269,53.1663],[-1.8265,53.1654],[-1.8248,53.1648],[-1.8253,53.1641],[-1.8222,53.1621],[-1.8201,53.1612],[-1.8193,53.1601],[-1.8172,53.1593],[-1.816,53.1584],[-1.8151,53.1563],[-1.8154,53.1551],[-1.8129,53.1545],[-1.812,53.1527],[-1.8124,53.152],[-1.8144,53.1512],[-1.817,53.1493],[-1.8165,53.1474],[-1.8177,53.1444],[-1.8184,53.1435],[-1.8181,53.1425],[-1.8197,53.1425],[-1.8212,53.1414],[-1.8207,53.1405],[-1.8219,53.1389],[-1.8221,53.1378],[-1.8207,53.1365],[-1.8214,53.1359],[-1.8197,53.1339],[-1.8185,53.1335],[-1.8158,53.1339],[-1.8138,53.1322],[-1.8125,53.1303],[-1.8109,53.1301],[-1.8101,53.1279],[-1.8093,53.1269],[-1.8099,53.1257],[-1.8097,53.1238],[-1.8063,53.1227],[-1.8019,53.1182],[-1.8017,53.1166],[-1.8009,53.1151],[-1.8001,53.1146],[-1.7978,53.114],[-1.7954,53.1126],[-1.7942,53.1108],[-1.7932,53.1102],[-1.7887,53.1094],[-1.787,53.1087],[-1.7859,53.1072],[-1.788,53.1054],[-1.7854,53.1045],[-1.7843,53.1038],[-1.7836,53.1023],[-1.7864,53.0998],[-1.7844,53.0979],[-1.7825,53.0965],[-1.783,53.096],[-1.7855,53.0949],[-1.7832,53.0938],[-1.7843,53.0927],[-1.7874,53.0919],[-1.7886,53.0914],[-1.7907,53.0918],[-1.7927,53.0913],[-1.7929,53.0898],[-1.7942,53.0884],[-1.7931,53.0866],[-1.7911,53.0864],[-1.7911,53.085],[-1.792,53.0837],[-1.7889,53.0813],[-1.7884,53.0803],[-1.7888,53.0791],[-1.7903,53.079],[-1.7914,53.0782],[-1.7909,53.0768],[-1.7897,53.0763],[-1.79,53.0754],[-1.789,53.0745],[-1.7888,53.0732],[-1.7875,53.0724],[-1.786,53.0704],[-1.7857,53.0682],[-1.7842,53.0667],[-1.7842,53.0653],[-1.7857,53.0632],[-1.7849,53.0624],[-1.7831,53.0614],[-1.7781,53.0604],[-1.7759,53.0596],[-1.7769,53.0583],[-1.7791,53.0577],[-1.7824,53.0559],[-1.7822,53.0551],[-1.7836,53.0545],[-1.7844,53.0534],[-1.7842,53.0519],[-1.7834,53.0506],[-1.7847,53.0499],[-1.7814,53.0484],[-1.7801,53.0472],[-1.779,53.0449],[-1.7796,53.0434],[-1.7785,53.043],[-1.7741,53.0435],[-1.7727,53.0442],[-1.7689,53.0442],[-1.7676,53.0436],[-1.766,53.0411],[-1.7601,53.0389],[-1.7589,53.0373],[-1.7594,53.0347],[-1.7614,53.0336],[-1.7597,53.0329],[-1.757,53.0314],[-1.7574,53.0302],[-1.7571,53.0291],[-1.7578,53.0279],[-1.7594,53.0267],[-1.7624,53.0254],[-1.7633,53.024],[-1.7637,53.0214],[-1.7629,53.0206],[-1.7588,53.0185],[-1.7578,53.0176],[-1.7582,53.0157],[-1.7593,53.0146],[-1.7621,53.0151],[-1.7634,53.0128],[-1.7634,53.0117],[-1.7642,53.0104],[-1.7661,53.0091],[-1.7663,53.0073],[-1.7655,53.0046],[-1.7647,53.0043],[-1.7641,53.0027],[-1.7644,53.0018],[-1.7633,53.0012],[-1.7624,53],[-1.7633,52.9995],[-1.7676,52.9995],[-1.7689,52.998],[-1.7702,52.9971],[-1.7709,52.9959],[-1.7739,52.9963],[-1.7776,52.9964],[-1.7789,52.9959],[-1.7806,52.9948],[-1.7843,52.9948],[-1.786,52.9936],[-1.7851,52.9926],[-1.7863,52.9924],[-1.7876,52.9931],[-1.7894,52.9927],[-1.7899,52.9916],[-1.7877,52.9915],[-1.787,52.991],[-1.7888,52.989],[-1.7918,52.9884],[-1.7921,52.9895],[-1.7929,52.9898],[-1.796,52.9864],[-1.7968,52.9851],[-1.7982,52.9855],[-1.7988,52.9863],[-1.8027,52.9854],[-1.8041,52.9856],[-1.8049,52.9848],[-1.8016,52.9831],[-1.8032,52.9813],[-1.8071,52.9802],[-1.8117,52.9797],[-1.8152,52.9795],[-1.818,52.9788],[-1.8212,52.9785],[-1.8227,52.9788],[-1.8248,52.9783],[-1.8271,52.9768],[-1.8285,52.975],[-1.8283,52.974],[-1.8296,52.973],[-1.8302,52.9712],[-1.8296,52.9702],[-1.8295,52.9686],[-1.8276,52.9664],[-1.8284,52.9643],[-1.8279,52.9635],[-1.8257,52.9623],[-1.8265,52.9604],[-1.8285,52.9609],[-1.8292,52.9592],[-1.8293,52.9578],[-1.8306,52.9571],[-1.831,52.9561],[-1.8323,52.9554],[-1.8344,52.955],[-1.8342,52.9539],[-1.832,52.952],[-1.8307,52.9515],[-1.8286,52.9482],[-1.8303,52.9455],[-1.8325,52.9459],[-1.8356,52.9452],[-1.8365,52.9428],[-1.8351,52.9425],[-1.8332,52.9437],[-1.8324,52.9429],[-1.8331,52.9413],[-1.8356,52.9407],[-1.8377,52.9415],[-1.8398,52.941],[-1.8403,52.9397],[-1.8418,52.9399],[-1.8438,52.939],[-1.845,52.9375],[-1.8465,52.9368],[-1.8471,52.9358],[-1.8491,52.9357],[-1.8507,52.9339],[-1.8504,52.9327],[-1.8489,52.9323],[-1.8497,52.931],[-1.852,52.9319],[-1.8541,52.9308],[-1.8543,52.9298],[-1.8527,52.9288],[-1.853,52.9275],[-1.8549,52.9275],[-1.8556,52.9265],[-1.8548,52.9259],[-1.8547,52.9241],[-1.8564,52.9237],[-1.8557,52.9227],[-1.8559,52.9216],[-1.8553,52.9203],[-1.8538,52.9199],[-1.8497,52.921],[-1.8475,52.9201],[-1.8482,52.9186],[-1.8483,52.917],[-1.8491,52.9164],[-1.8475,52.9159],[-1.848,52.913],[-1.8434,52.9134],[-1.8426,52.913],[-1.8424,52.9109],[-1.8437,52.9104],[-1.8456,52.9107],[-1.8473,52.9104],[-1.8477,52.9093],[-1.8457,52.909],[-1.8443,52.9073],[-1.8428,52.9066],[-1.8413,52.9051],[-1.84,52.9049],[-1.8379,52.9052],[-1.836,52.9041],[-1.8363,52.902],[-1.8331,52.9017],[-1.8325,52.8991],[-1.8304,52.8972],[-1.8306,52.896],[-1.8331,52.8961],[-1.8342,52.8956],[-1.8338,52.8943],[-1.8326,52.8933],[-1.834,52.8928],[-1.8351,52.8916],[-1.8347,52.8909],[-1.8327,52.8903],[-1.8341,52.8895],[-1.8323,52.8889],[-1.8327,52.8868],[-1.8299,52.8873],[-1.8277,52.8868],[-1.8284,52.8846],[-1.8259,52.8841],[-1.8246,52.8854],[-1.8226,52.8862],[-1.8217,52.8856],[-1.8223,52.8843],[-1.8237,52.883],[-1.8219,52.8824],[-1.8187,52.8826],[-1.8155,52.8821],[-1.8135,52.8825],[-1.8121,52.882],[-1.8117,52.8806],[-1.8104,52.8808],[-1.8085,52.8816],[-1.8048,52.8826],[-1.8031,52.8837],[-1.8029,52.8857],[-1.801,52.8861],[-1.7958,52.8845],[-1.7937,52.8832],[-1.7929,52.881],[-1.7909,52.8802],[-1.7882,52.88],[-1.787,52.8808],[-1.7868,52.8815],[-1.7856,52.8829],[-1.783,52.884],[-1.7802,52.8824],[-1.7777,52.8837],[-1.7768,52.8837],[-1.7755,52.8825],[-1.7763,52.8813],[-1.7759,52.8802],[-1.7736,52.879],[-1.7712,52.879],[-1.7685,52.878],[-1.7648,52.8786],[-1.7586,52.8772],[-1.756,52.8752],[-1.7537,52.8745],[-1.7514,52.8742],[-1.7505,52.8727],[-1.7523,52.8711],[-1.7518,52.87],[-1.7521,52.8688],[-1.7507,52.8689],[-1.7476,52.8706],[-1.7463,52.8702],[-1.7457,52.8692],[-1.7462,52.8684],[-1.7474,52.8682],[-1.7498,52.867],[-1.746,52.8659],[-1.7432,52.8662],[-1.741,52.8672],[-1.7395,52.8675],[-1.7397,52.8656],[-1.7393,52.8649],[-1.7378,52.8647],[-1.7357,52.8651],[-1.7349,52.8639],[-1.732,52.8629],[-1.7301,52.8627],[-1.7272,52.8632],[-1.7257,52.8623],[-1.7278,52.8606],[-1.7253,52.8596],[-1.7229,52.8603],[-1.7222,52.8616],[-1.721,52.8622],[-1.7199,52.8619],[-1.7181,52.862],[-1.718,52.8606],[-1.7169,52.8609],[-1.7161,52.8621],[-1.7148,52.8623],[-1.7147,52.8632],[-1.7171,52.8634],[-1.7178,52.8641],[-1.7168,52.8653],[-1.7141,52.866],[-1.7126,52.8659],[-1.7109,52.8664],[-1.7079,52.8661],[-1.7059,52.8667],[-1.7032,52.8662],[-1.7004,52.8641],[-1.7,52.8633],[-1.7013,52.8623],[-1.7037,52.8625],[-1.7032,52.8611],[-1.6994,52.8606],[-1.6987,52.8612],[-1.6992,52.862],[-1.6977,52.8629],[-1.694,52.8629],[-1.6916,52.8642],[-1.69,52.8644],[-1.6875,52.8636],[-1.6874,52.8628],[-1.685,52.8623],[-1.6832,52.8628],[-1.6795,52.8615],[-1.6758,52.8611],[-1.6723,52.8614],[-1.6699,52.8611],[-1.6688,52.8601],[-1.6644,52.8583],[-1.6628,52.8582],[-1.6592,52.8568],[-1.6541,52.857],[-1.6511,52.8566],[-1.6461,52.8558],[-1.6426,52.8563],[-1.6419,52.8557],[-1.6403,52.8556],[-1.6369,52.8533],[-1.6323,52.8528],[-1.6305,52.8529],[-1.6297,52.8538],[-1.6273,52.8544],[-1.6263,52.854],[-1.6261,52.8528],[-1.6282,52.852],[-1.6276,52.8513],[-1.6252,52.8497],[-1.6225,52.8493],[-1.6226,52.8479],[-1.6211,52.8476],[-1.6181,52.8454],[-1.6176,52.8447],[-1.6156,52.8452],[-1.6143,52.845],[-1.6118,52.8442],[-1.6105,52.8434],[-1.6084,52.8428],[-1.6071,52.8434],[-1.6045,52.8422],[-1.6028,52.8406],[-1.603,52.8398],[-1.6019,52.8372],[-1.601,52.8371],[-1.5992,52.8379],[-1.5975,52.8373],[-1.5945,52.8352],[-1.5932,52.8354],[-1.5924,52.8364],[-1.5913,52.8362],[-1.5912,52.8352],[-1.592,52.8346],[-1.5914,52.8334],[-1.592,52.8326],[-1.5913,52.8318],[-1.5896,52.831],[-1.5878,52.8315],[-1.5854,52.8317],[-1.5858,52.8307],[-1.5886,52.8289],[-1.5904,52.8286],[-1.5957,52.8286],[-1.598,52.8283],[-1.602,52.8268],[-1.6045,52.8247],[-1.6056,52.8231],[-1.6072,52.8219],[-1.6078,52.8192],[-1.6095,52.8181],[-1.6103,52.817],[-1.6103,52.8156],[-1.6077,52.8148],[-1.6047,52.8145],[-1.6009,52.8127],[-1.5989,52.8115],[-1.5967,52.811],[-1.5946,52.8095],[-1.5932,52.809],[-1.5918,52.8095],[-1.5906,52.8069],[-1.5899,52.8064],[-1.5909,52.8025],[-1.5883,52.8024],[-1.5885,52.8017],[-1.59,52.8008],[-1.5889,52.7998],[-1.5909,52.7989],[-1.5957,52.7971],[-1.5979,52.7983],[-1.6036,52.7954],[-1.6009,52.7942],[-1.6015,52.7928],[-1.6041</v>
      </c>
      <c r="B78" s="67" t="str">
        <f ca="1">OFFSET(Polygon!B$1,MATCH($D78,Polygon!$C:$C,0)-1,0)</f>
        <v>E10000028</v>
      </c>
      <c r="C78" t="s">
        <v>145</v>
      </c>
      <c r="D78" t="s">
        <v>101</v>
      </c>
      <c r="E78" s="27">
        <v>875219</v>
      </c>
      <c r="F78" s="23">
        <v>4</v>
      </c>
      <c r="G78" s="23">
        <v>4</v>
      </c>
      <c r="H78" s="23">
        <v>4</v>
      </c>
      <c r="I78" s="23">
        <v>4</v>
      </c>
      <c r="J78" s="23">
        <v>4</v>
      </c>
      <c r="K78" s="23">
        <v>4</v>
      </c>
      <c r="L78" s="23">
        <v>6</v>
      </c>
      <c r="M78" s="23">
        <v>7</v>
      </c>
      <c r="N78" s="23">
        <v>10</v>
      </c>
      <c r="O78" s="23">
        <v>14</v>
      </c>
      <c r="P78" s="23">
        <v>18</v>
      </c>
      <c r="Q78" s="23">
        <v>25</v>
      </c>
      <c r="R78" s="23">
        <v>35</v>
      </c>
      <c r="S78" s="23">
        <v>41</v>
      </c>
      <c r="T78" s="23">
        <v>54</v>
      </c>
      <c r="U78" s="23">
        <v>76</v>
      </c>
      <c r="V78" s="23">
        <v>97</v>
      </c>
      <c r="W78" s="23">
        <v>121</v>
      </c>
      <c r="X78" s="23">
        <v>145</v>
      </c>
      <c r="Y78" s="23">
        <v>186</v>
      </c>
      <c r="Z78" s="23">
        <v>212</v>
      </c>
      <c r="AA78" s="23">
        <v>256</v>
      </c>
      <c r="AB78" s="23">
        <v>281</v>
      </c>
      <c r="AC78" s="23">
        <v>329</v>
      </c>
      <c r="AD78" s="23">
        <v>372</v>
      </c>
      <c r="AE78" s="23">
        <v>439</v>
      </c>
      <c r="AF78" s="23">
        <v>470</v>
      </c>
      <c r="AG78" s="23">
        <v>534</v>
      </c>
      <c r="AH78" s="23">
        <v>570</v>
      </c>
      <c r="AI78" s="23">
        <v>597</v>
      </c>
      <c r="AJ78" s="23">
        <v>673</v>
      </c>
      <c r="AK78" s="23">
        <v>701</v>
      </c>
      <c r="AL78" s="23">
        <v>760</v>
      </c>
      <c r="AM78" s="23">
        <v>829</v>
      </c>
      <c r="AN78" s="23">
        <v>876</v>
      </c>
      <c r="AO78" s="23">
        <v>925</v>
      </c>
      <c r="AP78" s="23">
        <v>970</v>
      </c>
      <c r="AQ78" s="23">
        <v>1008</v>
      </c>
      <c r="AR78" s="23">
        <v>1051</v>
      </c>
      <c r="AS78" s="23">
        <v>1102</v>
      </c>
      <c r="AT78" s="23">
        <v>1159</v>
      </c>
      <c r="AU78" s="23">
        <v>1202</v>
      </c>
      <c r="AV78" s="23">
        <v>1248</v>
      </c>
      <c r="AW78" s="23">
        <v>1287</v>
      </c>
      <c r="AX78" s="23">
        <v>1346</v>
      </c>
      <c r="AY78" s="23">
        <v>1405</v>
      </c>
      <c r="AZ78" s="23">
        <v>1455</v>
      </c>
      <c r="BA78" s="23">
        <v>1506</v>
      </c>
      <c r="BB78" s="23">
        <v>1560</v>
      </c>
      <c r="BC78" s="23">
        <v>1595</v>
      </c>
      <c r="BD78" s="23">
        <v>1637</v>
      </c>
      <c r="BE78" s="23">
        <v>1650</v>
      </c>
      <c r="BF78" s="23">
        <v>1697</v>
      </c>
      <c r="BG78" s="23">
        <v>1730</v>
      </c>
      <c r="BH78" s="23">
        <v>1766</v>
      </c>
      <c r="BI78" s="23">
        <v>1787</v>
      </c>
      <c r="BJ78" s="23">
        <v>1822</v>
      </c>
      <c r="BK78" s="23">
        <v>1843</v>
      </c>
      <c r="BL78" s="23">
        <v>1865</v>
      </c>
      <c r="BM78" s="23">
        <v>1902</v>
      </c>
      <c r="BN78" s="23">
        <v>1934</v>
      </c>
      <c r="BO78" s="23">
        <v>1949</v>
      </c>
      <c r="BP78" s="23">
        <v>1961</v>
      </c>
      <c r="BQ78" s="23">
        <v>1979</v>
      </c>
      <c r="BR78" s="23">
        <v>1988</v>
      </c>
      <c r="BS78" s="23">
        <v>2004</v>
      </c>
      <c r="BT78" s="23">
        <v>2022</v>
      </c>
      <c r="BU78" s="23">
        <v>2041</v>
      </c>
      <c r="BV78" s="23">
        <v>2059</v>
      </c>
      <c r="BW78" s="23">
        <v>2071</v>
      </c>
      <c r="BX78" s="23">
        <v>2090</v>
      </c>
      <c r="BY78" s="23">
        <v>2105</v>
      </c>
      <c r="BZ78" s="23">
        <v>2119</v>
      </c>
      <c r="CA78" s="23">
        <v>2133</v>
      </c>
      <c r="CB78" s="23">
        <v>2155</v>
      </c>
      <c r="CC78" s="23">
        <v>2172</v>
      </c>
      <c r="CD78" s="23">
        <v>2183</v>
      </c>
      <c r="CE78" s="23">
        <v>2196</v>
      </c>
      <c r="CF78" s="23">
        <v>2207</v>
      </c>
      <c r="CG78" s="23">
        <v>2219</v>
      </c>
      <c r="CH78" s="23">
        <v>2229</v>
      </c>
      <c r="CI78" s="23">
        <v>2240</v>
      </c>
      <c r="CJ78" s="23">
        <v>2237</v>
      </c>
      <c r="CK78" s="23">
        <v>2249</v>
      </c>
      <c r="CL78" s="23">
        <v>2256</v>
      </c>
      <c r="CM78" s="23">
        <v>2265</v>
      </c>
      <c r="CN78" s="23">
        <v>2271</v>
      </c>
      <c r="CO78" s="23">
        <v>2277</v>
      </c>
      <c r="CP78" s="23">
        <v>2280</v>
      </c>
      <c r="CQ78" s="23">
        <v>2285</v>
      </c>
      <c r="CR78" s="23">
        <v>2289</v>
      </c>
      <c r="CS78" s="23">
        <v>2290</v>
      </c>
      <c r="CT78" s="23">
        <v>2297</v>
      </c>
      <c r="CU78" s="23">
        <v>2301</v>
      </c>
      <c r="CV78" s="23">
        <v>2309</v>
      </c>
      <c r="CW78" s="23">
        <v>2314</v>
      </c>
      <c r="CX78" s="23">
        <v>2321</v>
      </c>
      <c r="CY78" s="23">
        <v>2326</v>
      </c>
      <c r="CZ78" s="23">
        <v>2331</v>
      </c>
      <c r="DA78" s="23">
        <v>2334</v>
      </c>
      <c r="DB78" s="23">
        <v>2340</v>
      </c>
      <c r="DC78" s="23">
        <v>2347</v>
      </c>
      <c r="DD78" s="23">
        <v>2356</v>
      </c>
      <c r="DE78" s="23">
        <v>2359</v>
      </c>
      <c r="DF78" s="23">
        <v>2365</v>
      </c>
      <c r="DG78" s="23">
        <v>2368</v>
      </c>
      <c r="DJ78" s="181">
        <f t="shared" ca="1" si="22"/>
        <v>3</v>
      </c>
      <c r="DK78" s="25">
        <f t="shared" ca="1" si="23"/>
        <v>1.2684989429175475E-3</v>
      </c>
      <c r="DL78" s="325">
        <f t="shared" ca="1" si="28"/>
        <v>0.3427713520844497</v>
      </c>
      <c r="DM78" s="329">
        <f t="shared" ca="1" si="24"/>
        <v>37</v>
      </c>
      <c r="DN78" s="25">
        <f t="shared" ca="1" si="25"/>
        <v>1.5873015873015872E-2</v>
      </c>
      <c r="DO78" s="325">
        <f t="shared" ca="1" si="29"/>
        <v>4.2275133423748796</v>
      </c>
      <c r="DP78" s="332">
        <f t="shared" ca="1" si="26"/>
        <v>270.5608539119923</v>
      </c>
      <c r="DR78">
        <f t="shared" si="20"/>
        <v>2368</v>
      </c>
      <c r="DS78" s="419">
        <f t="shared" si="21"/>
        <v>270.60000000000002</v>
      </c>
      <c r="DT78" s="131">
        <f t="shared" ca="1" si="30"/>
        <v>0</v>
      </c>
      <c r="DV78" s="164" t="s">
        <v>70</v>
      </c>
      <c r="DW78">
        <v>790</v>
      </c>
      <c r="DX78" s="385">
        <v>284.3</v>
      </c>
      <c r="DY78" s="67">
        <f t="shared" si="27"/>
        <v>35</v>
      </c>
      <c r="EA78">
        <f>SUMIF('L4-LTLA'!$D:$D,$D78,'L4-LTLA'!$G:$G)</f>
        <v>875219</v>
      </c>
      <c r="EB78" s="27">
        <v>875219</v>
      </c>
      <c r="EC78" s="4">
        <f t="shared" si="31"/>
        <v>0</v>
      </c>
    </row>
    <row r="79" spans="1:133" x14ac:dyDescent="0.25">
      <c r="A79" s="67" t="str">
        <f ca="1">OFFSET(Polygon!A$1,MATCH($D79,Polygon!$C:$C,0)-1,0)</f>
        <v>{"type":"Polygon","coordinates":[[[-2.4163,52.827],[-2.424,52.8246],[-2.4238,52.824],[-2.4262,52.8232],[-2.4278,52.8237],[-2.4283,52.8257],[-2.4281,52.8275],[-2.4276,52.8284],[-2.4302,52.8281],[-2.4325,52.8272],[-2.4349,52.8246],[-2.4365,52.8236],[-2.4387,52.8243],[-2.4405,52.8208],[-2.4433,52.8214],[-2.4465,52.8218],[-2.4561,52.8217],[-2.46,52.822],[-2.4624,52.8219],[-2.4656,52.8223],[-2.4691,52.823],[-2.4702,52.8218],[-2.4717,52.8216],[-2.473,52.8207],[-2.4722,52.8199],[-2.4708,52.8192],[-2.4686,52.8115],[-2.4664,52.8087],[-2.4616,52.8037],[-2.4612,52.8038],[-2.4614,52.8002],[-2.4577,52.7985],[-2.4596,52.7962],[-2.4609,52.7959],[-2.4613,52.7951],[-2.4628,52.7947],[-2.4635,52.7927],[-2.4627,52.7919],[-2.4596,52.7912],[-2.4582,52.788],[-2.4568,52.7864],[-2.4574,52.7856],[-2.457,52.7843],[-2.4576,52.7834],[-2.4589,52.7832],[-2.4618,52.7839],[-2.4629,52.7844],[-2.4643,52.7844],[-2.4675,52.7836],[-2.4711,52.7842],[-2.4734,52.7817],[-2.4722,52.7809],[-2.4728,52.7804],[-2.4756,52.7812],[-2.4763,52.7809],[-2.4797,52.7822],[-2.4826,52.7807],[-2.4854,52.7802],[-2.4882,52.7806],[-2.4884,52.7815],[-2.4872,52.7825],[-2.4896,52.7829],[-2.4897,52.7839],[-2.4869,52.7854],[-2.4853,52.7867],[-2.4838,52.7886],[-2.4787,52.7979],[-2.4771,52.7994],[-2.4785,52.8015],[-2.4819,52.8006],[-2.4831,52.8001],[-2.4868,52.7998],[-2.4888,52.8008],[-2.4886,52.8021],[-2.4864,52.8052],[-2.49,52.8045],[-2.4902,52.8022],[-2.4924,52.8023],[-2.499,52.8008],[-2.5016,52.7987],[-2.5017,52.7974],[-2.5029,52.7966],[-2.5073,52.7967],[-2.51,52.7984],[-2.5117,52.7985],[-2.5131,52.7976],[-2.5138,52.7967],[-2.516,52.7955],[-2.518,52.7959],[-2.5192,52.7974],[-2.5211,52.799],[-2.5221,52.7989],[-2.524,52.7967],[-2.5245,52.7957],[-2.5254,52.7952],[-2.5254,52.7936],[-2.5266,52.7922],[-2.5267,52.7913],[-2.5292,52.7884],[-2.5295,52.787],[-2.5324,52.7857],[-2.5344,52.7864],[-2.5383,52.7853],[-2.5389,52.7862],[-2.538,52.7873],[-2.5383,52.7884],[-2.5372,52.79],[-2.5341,52.7924],[-2.5335,52.7934],[-2.5338,52.7941],[-2.5355,52.7949],[-2.5376,52.7941],[-2.54,52.7938],[-2.5423,52.7958],[-2.5438,52.7964],[-2.5441,52.7971],[-2.5473,52.7974],[-2.5479,52.7994],[-2.5491,52.8012],[-2.551,52.8014],[-2.5516,52.8023],[-2.5529,52.8029],[-2.5549,52.8021],[-2.555,52.8009],[-2.557,52.8008],[-2.5594,52.7992],[-2.5612,52.799],[-2.5631,52.7995],[-2.5658,52.7997],[-2.568,52.8019],[-2.5707,52.8031],[-2.5711,52.8045],[-2.5694,52.8051],[-2.5738,52.8063],[-2.577,52.8064],[-2.5769,52.8054],[-2.5812,52.806],[-2.5828,52.8056],[-2.5866,52.8027],[-2.5881,52.8021],[-2.5902,52.8008],[-2.5906,52.7996],[-2.5925,52.7992],[-2.5918,52.7985],[-2.5953,52.7976],[-2.598,52.7978],[-2.5937,52.7957],[-2.5926,52.7935],[-2.5934,52.7918],[-2.5944,52.791],[-2.5937,52.7901],[-2.5934,52.7883],[-2.5941,52.7863],[-2.5942,52.7841],[-2.5933,52.7832],[-2.5927,52.7817],[-2.5905,52.7802],[-2.5899,52.7793],[-2.5903,52.7781],[-2.5913,52.7781],[-2.5922,52.7768],[-2.5978,52.7784],[-2.5989,52.7784],[-2.6031,52.7771],[-2.6059,52.7778],[-2.607,52.7777],[-2.6109,52.7767],[-2.6148,52.7753],[-2.6176,52.7753],[-2.6195,52.7763],[-2.621,52.7765],[-2.6218,52.7748],[-2.6229,52.7733],[-2.6254,52.7721],[-2.6264,52.7694],[-2.6274,52.7687],[-2.6292,52.7659],[-2.6284,52.7638],[-2.6286,52.7629],[-2.6325,52.7605],[-2.6323,52.7596],[-2.6353,52.759],[-2.6364,52.7608],[-2.6367,52.762],[-2.6359,52.7624],[-2.6365,52.7639],[-2.6407,52.7652],[-2.6412,52.7665],[-2.6431,52.7671],[-2.6495,52.7648],[-2.649,52.7639],[-2.6536,52.7628],[-2.6551,52.7622],[-2.6565,52.7613],[-2.6581,52.7623],[-2.6634,52.7604],[-2.6624,52.7582],[-2.661,52.7574],[-2.661,52.7565],[-2.6621,52.7553],[-2.6617,52.7547],[-2.6632,52.7535],[-2.6637,52.7525],[-2.6619,52.7506],[-2.6634,52.75],[-2.6647,52.7512],[-2.6657,52.7515],[-2.6674,52.7502],[-2.6654,52.7463],[-2.6639,52.7453],[-2.6641,52.7446],[-2.6627,52.7438],[-2.6615,52.7439],[-2.6594,52.7435],[-2.6616,52.7419],[-2.6627,52.7405],[-2.6637,52.74],[-2.6644,52.7383],[-2.6641,52.7363],[-2.6614,52.7348],[-2.6604,52.7333],[-2.6602,52.7316],[-2.6589,52.7316],[-2.6583,52.7307],[-2.6544,52.7306],[-2.6446,52.7292],[-2.6415,52.7276],[-2.6392,52.7273],[-2.636,52.7265],[-2.6322,52.7268],[-2.6297,52.726],[-2.6279,52.7247],[-2.6273,52.7228],[-2.6277,52.7219],[-2.6252,52.7199],[-2.6234,52.7196],[-2.6219,52.7209],[-2.6188,52.7218],[-2.6151,52.7189],[-2.6132,52.7194],[-2.61,52.7194],[-2.6076,52.72],[-2.6046,52.7191],[-2.601,52.7194],[-2.5989,52.7184],[-2.5974,52.7182],[-2.5977,52.7173],[-2.597,52.716],[-2.597,52.7144],[-2.5978,52.7139],[-2.5993,52.7141],[-2.601,52.7137],[-2.602,52.713],[-2.6038,52.7106],[-2.605,52.7097],[-2.604,52.7089],[-2.606,52.7076],[-2.6054,52.7068],[-2.6098,52.7054],[-2.6109,52.7047],[-2.6139,52.7044],[-2.6186,52.7045],[-2.6202,52.7043],[-2.6243,52.7034],[-2.6235,52.703],[-2.6234,52.7007],[-2.6226,52.699],[-2.6202,52.698],[-2.617,52.6983],[-2.6127,52.6968],[-2.6107,52.6951],[-2.6092,52.6945],[-2.6083,52.6929],[-2.6085,52.692],[-2.6028,52.6892],[-2.5977,52.69],[-2.5967,52.6906],[-2.5949,52.6878],[-2.5918,52.6862],[-2.5886,52.6837],[-2.5868,52.6842],[-2.5827,52.6821],[-2.582,52.6821],[-2.5772,52.6807],[-2.5763,52.6797],[-2.5753,52.68],[-2.5743,52.6791],[-2.572,52.6785],[-2.5682,52.677],[-2.5627,52.6741],[-2.5557,52.6711],[-2.5494,52.6663],[-2.5517,52.6648],[-2.553,52.6648],[-2.5548,52.6627],[-2.5542,52.6615],[-2.5542,52.66],[-2.5463,52.6581],[-2.5463,52.6565],[-2.5484,52.6552],[-2.5467,52.6544],[-2.545,52.6529],[-2.5429,52.6529],[-2.5403,52.6523],[-2.5351,52.6506],[-2.5325,52.6501],[-2.5301,52.6495],[-2.5271,52.6472],[-2.5238,52.6462],[-2.5214,52.6446],[-2.519,52.6434],[-2.5178,52.6432],[-2.5167,52.642],[-2.5149,52.6411],[-2.5127,52.6406],[-2.5101,52.6383],[-2.5107,52.6366],[-2.5078,52.6344],[-2.5056,52.6324],[-2.4996,52.6289],[-2.4967,52.629],[-2.4941,52.6287],[-2.4918,52.628],[-2.4892,52.6263],[-2.4869,52.6254],[-2.486,52.6243],[-2.4836,52.6251],[-2.4813,52.6248],[-2.4808,52.6239],[-2.479,52.624],[-2.4786,52.6234],[-2.4762,52.623],[-2.4747,52.6237],[-2.4728,52.6238],[-2.4709,52.6225],[-2.4698,52.6224],[-2.4677,52.6232],[-2.4664,52.6241],[-2.4646,52.6238],[-2.4628,52.623],[-2.4578,52.6206],[-2.455,52.6186],[-2.4524,52.6175],[-2.4499,52.6166],[-2.4448,52.6153],[-2.4422,52.6153],[-2.442,52.6157],[-2.4381,52.6145],[-2.4377,52.6153],[-2.4355,52.6163],[-2.434,52.6182],[-2.4371,52.6193],[-2.4356,52.6222],[-2.4366,52.6271],[-2.4286,52.6297],[-2.4241,52.6321],[-2.4207,52.6334],[-2.4183,52.6338],[-2.4194,52.6356],[-2.4189,52.6394],[-2.4185,52.6399],[-2.4165,52.6449],[-2.4179,52.6453],[-2.4193,52.6463],[-2.4199,52.6476],[-2.4192,52.6488],[-2.4176,52.6503],[-2.4184,52.6568],[-2.419,52.6629],[-2.4099,52.6716],[-2.408,52.6791],[-2.407,52.681],[-2.4054,52.6816],[-2.4034,52.6827],[-2.402,52.6825],[-2.4012,52.6848],[-2.4023,52.6867],[-2.4014,52.6893],[-2.4036,52.6905],[-2.4047,52.6927],[-2.4052,52.6949],[-2.4015,52.6949],[-2.4035,52.6982],[-2.4036,52.7014],[-2.4024,52.703],[-2.4025,52.7039],[-2.401,52.7046],[-2.3995,52.7061],[-2.3968,52.7079],[-2.3962,52.7089],[-2.3931,52.7112],[-2.3926,52.7123],[-2.3931,52.7135],[-2.3925,52.7146],[-2.3907,52.7154],[-2.3872,52.7177],[-2.3854,52.7199],[-2.3828,52.7219],[-2.3809,52.7245],[-2.381,52.7255],[-2.3795,52.7288],[-2.3797,52.7294],[-2.3789,52.7305],[-2.3795,52.732],[-2.3791,52.7353],[-2.3784,52.7368],[-2.3771,52.7387],[-2.3751,52.7408],[-2.3688,52.74],[-2.37,52.739],[-2.3717,52.7386],[-2.3682,52.7349],[-2.3673,52.7331],[-2.3631,52.7336],[-2.3606,52.7326],[-2.3579,52.7312],[-2.3525,52.7308],[-2.345,52.7311],[-2.3427,52.7313],[-2.3399,52.7321],[-2.3362,52.7329],[-2.3355,52.7305],[-2.3336,52.7306],[-2.3306,52.7296],[-2.3286,52.7303],[-2.3251,52.7312],[-2.3232,52.7312],[-2.3216,52.7305],[-2.3197,52.7306],[-2.3191,52.7313],[-2.3176,52.7317],[-2.3156,52.7329],[-2.3149,52.7315],[-2.3157,52.7302],[-2.3164,52.7282],[-2.3146,52.7244],[-2.3128,52.7236],[-2.3086,52.7207],[-2.3171,52.7133],[-2.3191,52.7109],[-2.3216,52.7092],[-2.323,52.7071],[-2.3248,52.7052],[-2.3233,52.7025],[-2.323,52.7008],[-2.3206,52.6976],[-2.3199,52.6954],[-2.3136,52.6954],[-2.3132,52.6937],[-2.308,52.6933],[-2.3077,52.6906],[-2.3042,52.6859],[-2.3038,52.6841],[-2.303,52.6829],[-2.2986,52.6833],[-2.2957,52.6833],[-2.2928,52.6824],[-2.2886,52.6817],[-2.2872,52.6812],[-2.2814,52.6816],[-2.2776,52.681],[-2.2737,52.6798],[-2.2711,52.6805],[-2.2687,52.6808],[-2.266,52.6816],[-2.264,52.6827],[-2.2615,52.6829],[-2.2574,52.6819],[-2.2518,52.6817],[-2.2498,52.683],[-2.2477,52.6831],[-2.2467,52.681],[-2.2447,52.681],[-2.2436,52.6794],[-2.2442,52.6775],[-2.2432,52.6741],[-2.2418,52.6725],[-2.2402,52.6714],[-2.2403,52.669],[-2.2395,52.6668],[-2.2398,52.6649],[-2.2387,52.6637],[-2.2389,52.6619],[-2.2435,52.6593],[-2.2464,52.6579],[-2.2477,52.6566],[-2.2422,52.6565],[-2.2371,52.6559],[-2.2347,52.6558],[-2.2356,52.6526],[-2.2375,52.6511],[-2.2362,52.6501],[-2.2355,52.6485],[-2.2329,52.6477],[-2.2348,52.6432],[-2.2355,52.64],[-2.2365,52.6385],[-2.2369,52.6361],[-2.2388,52.634],[-2.2408,52.6334],[-2.2424,52.6325],[-2.2437,52.631],[-2.2436,52.63],[-2.2465,52.6277],[-2.2465,52.6269],[-2.2477,52.6258],[-2.2491,52.6227],[-2.2498,52.6223],[-2.2501,52.6209],[-2.2509,52.6199],[-2.2505,52.6184],[-2.2521,52.6169],[-2.2528,52.6156],[-2.2531,52.6141],[-2.2543,52.6121],[-2.2556,52.6109],[-2.2562,52.6098],[-2.259,52.6099],[-2.2611,52.6105],[-2.2631,52.6107],[-2.2669,52.6104],[-2.2709,52.6096],[-2.2741,52.6076],[-2.2793,52.6058],[-2.2834,52.606],[-2.2871,52.607],[-2.2907,52.6078],[-2.2968,52.6071],[-2.3037,52.6071],[-2.3096,52.6074],[-2.311,52.611],[-2.3118,52.6124],[-2.3135,52.614],[-2.3158,52.6147],[-2.3205,52.6148],[-2.3238,52.6129],[-2.3234,52.6125],[-2.3237,52.61],[-2.3242,52.6096],[-2.3239,52.6037],[-2.324,52.6027],[-2.3253,52.6007],[-2.3251,52.5991],[-2.3235,52.5979],[-2.3228,52.5964],[-2.322,52.5936],[-2.318,52.5935],[-2.3163,52.5929],[-2.308,52.5911],[-2.3023,52.5933],[-2.3003,52.593],[-2.2988,52.5919],[-2.2999,52.5913],[-2.3007,52.5901],[-2.2993,52.5885],[-2.2961,52.5883],[-2.2943,52.5873],[-2.2952,52.585],[-2.2922,52.5851],[-2.2893,52.5855],[-2.2859,52.5849],[-2.2811,52.5843],[-2.2783,52.5832],[-2.2783,52.582],[-2.2751,52.5802],[-2.274,52.5798],[-2.273,52.5787],[-2.2722,52.5787],[-2.272,52.5773],[-2.2701,52.5755],[-2.2632,52.5706],[-2.2621,52.5695],[-2.2628,52.5676],[-2.2618,52.5663],[-2.2618,52.5638],[-2.2608,52.5631],[-2.2638,52.5626],[-2.2661,52.5619],[-2.2687,52.5605],[-2.27,52.5602],[-2.2717,52.5587],[-2.2742,52.5574],[-2.275,52.5567],[-2.2786,52.5544],[-2.2791,52.5532],[-2.2822,52.5535],[-2.2814,52.5525],[-2.2765,52.552],[-2.274,52.5513],[-2.2679,52.5501],[-2.2652,52.549],[-2.2625,52.5467],[-2.2604,52.5444],[-2.2564,52.5418],[-2.2608,52.5395],[-2.2628,52.5382],[-2.265,52.5363],[-2.2686,52.5317],[-2.2692,52.5307],[-2.2633,52.5275],[-2.2613,52.5269],[-2.2609,52.5244],[-2.2616,52.5235],[-2.2685,52.521],[-2.2707,52.5199],[-2.2728,52.5193],[-2.2762,52.5177],[-2.2818,52.5154],[-2.2834,52.5152],[-2.287,52.5138],[-2.288,52.513],[-2.2914,52.5117],[-2.2932,52.51],[-2.2931,52.5095],[-2.2961,52.5068],[-2.2963,52.5056],[-2.2984,52.5033],[-2.3038,52.5006],[-2.3064,52.4999],[-2.3078,52.4983],[-2.308,52.4965],[-2.3077,52.4951],[-2.3087,52.4945],[-2.3095,52.4931],[-2.3128,52.4892],[-2.3117,52.4867],[-2.3104,52.4862],[-2.3102,52.485],[-2.309,52.4831],[-2.3073,52.4825],[-2.3063,52.4827],[-2.3043,52.4817],[-2.2983,52.4766],[-2.2972,52.4751],[-2.2957,52.4739],[-2.295,52.4723],[-2.2954,52.4716],[-2.2946,52.4706],[-2.2948,52.4695],[-2.2926,52.4673],[-2.2912,52.4655],[-2.2912,52.464],[-2.2896,52.4623],[-2.2894,52.4614],[-2.2884,52.461],[-2.2891,52.4593],[-2.2907,52.4585],[-2.2908,52.4569],[-2.2874,52.4553],[-2.2929,52.4517],[-2.2959,52.4505],[-2.301,52.4479],[-2.3033,52.4475],[-2.3043,52.4464],[-2.3062,52.4459],[-2.307,52.445],[-2.3068,52.4439],[-2.3096,52.4418],[-2.3104,52.4401],[-2.3101,52.4379],[-2.3148,52.437],[-2.3161,52.437],[-2.3196,52.4363],[-2.3216,52.4362],[-2.3252,52.4375],[-2.326,52.4383],[-2.3291,52.4374],[-2.3316,52.4359],[-2.3331,52.4353],[-2.3377,52.4366],[-2.3388,52.4358],[-2.3406,52.437],[-2.3427,52.4378],[-2.3451,52.4393],[-2.3509,52.4383],[-2.3528,52.4387],[-2.3554,52.4398],[-2.3578,52.4396],[-2.361,52.4397],[-2.3635,52.4394],[-2.3633,52.4377],[-2.3642,52.4316],[-2.3639,52.4297],[-2.3628,52.4258],[-2.3637,52.4252],[-2.3656,52.4234],[-2.3666,52.423],[-2.3652,52.4218],[-2.366,52.4195],[-2.3647,52.4178],[-2.3663,52.4167],[-2.3673,52.4155],[-2.3677,52.4144],[-2.3667,52.4121],[-2.3673,52.4107],[-2.3659,52.4092],[-2.3658,52.4084],[-2.3667,52.4065],[-2.3689,52.4041],[-2.3711,52.4031],[-2.3729,52.402],[-2.3706,52.4017],[-2.3689,52.4011],[-2.364,52.3992],[-2.3613,52.399],[-2.3572,52.3978],[-2.3521,52.3962],[-2.3493,52.3945],[-2.3474,52.3937],[-2.3449,52.3937],[-2.3434,52.3931],[-2.3422,52.3932],[-2.3342,52.3889],[-2.3336,52.3882],[-2.3355,52.3853],[-2.3372,52.3855],[-2.3395,52.3844],[-2.3421,52.3848],[-2.3435,52.3859],[-2.3466,52.386],[-2.348,52.3856],[-2.3501,52.3857],[-2.3506,52.3877],[-2.3527,52.3889],[-2.3543,52.389],[-2.36,52.3868],[-2.3611,52.3869],[-2.3628,52.3881],[-2.3648,52.3882],[-2.3674,52.388],[-2.372,52.3857],[-2.3746,52.3847],[-2.3766,52.3842],[-2.3781,52.3831],[-2.3826,52.3841],[-2.3874,52.3845],[-2.3888,52.3837],[-2.3892,52.3821],[-2.3902,52.3815],[-2.3923,52.3829],[-2.3925,52.3837],[-2.3936,52.3844],[-2.3985,52.3834],[-2.399,52.3829],[-2.4014,52.3826],[-2.4022,52.383],[-2.4045,52.3828],[-2.4056,52.3831],[-2.4074,52.3853],[-2.4072,52.3861],[-2.4086,52.387],[-2.4109,52.3869],[-2.411,52.385],[-2.4124,52.3837],[-2.4134,52.382],[-2.4147,52.3812],[-2.4148,52.3779],[-2.4131,52.3768],[-2.4104,52.3741],[-2.4107,52.3736],[-2.4097,52.3727],[-2.4104,52.3715],[-2.4104,52.37],[-2.4121,52.3695],[-2.414,52.3683],[-2.4161,52.3685],[-2.4176,52.3681],[-2.4211,52.3678],[-2.4227,52.3663],[-2.4245,52.3664],[-2.4263,52.3658],[-2.4282,52.3666],[-2.4314,52.3672],[-2.4353,52.3663],[-2.4378,52.3664],[-2.4439,52.3672],[-2.4456,52.3671],[-2.4491,52.3676],[-2.4514,52.3675],[-2.4552,52.3679],[-2.4562,52.3674],[-2.4575,52.3678],[-2.4586,52.3672],[-2.4608,52.3675],[-2.4631,52.3668],[-2.4643,52.365],[-2.4678,52.3645],[-2.4698,52.3655],[-2.4695,52.3664],[-2.4727,52.366],[-2.4746,52.3672],[-2.4762,52.3656],[-2.4734,52.3621],[-2.4745,52.3615],[-2.4742,52.3606],[-2.4754,52.3598],[-2.4799,52.3603],[-2.4825,52.36],[-2.4838,52.3605],[-2.4857,52.3596],[-2.4868,52.3588],[-2.4861,52.3583],[-2.4852,52.3562],[-2.4883,52.3554],[-2.4877,52.3543],[-2.4839,52.3532],[-2.4831,52.3518],[-2.4818,52.3511],[-2.4817,52.3494],[-2.4829,52.3488],[-2.4843,52.3451],[-2.4844,52.3445],[-2.482,52.3415],[-2.4797,52.3402],[-2.4782,52.3384],[-2.4783,52.338],[-2.4804,52.3366],[-2.4811,52.3358],[-2.481,52.3343],[-2.4801,52.3338],[-2.4799,52.3326],[-2.4828,52.3312],[-2.4881,52.3306],[-2.4902,52.3294],[-2.4923,52.3292],[-2.4947,52.3297],[-2.4971,52.3295],[-2.498,52.3291],[-2.5007,52.3292],[-2.5029,52.329],[-2.5046,52.3282],[-2.5067,52.3282],[-2.5078,52.329],[-2.5113,52.3295],[-2.5132,52.3292],[-2.5139,52.3309],[-2.5128,52.3321],[-2.5088,52.3326],[-2.5087,52.3348],[-2.5105,52.3357],[-2.5121,52.3371],[-2.5138,52.3376],[-2.5164,52.338],[-2.5178,52.3386],[-2.52,52.3402],[-2.5219,52.3418],[-2.524,52.3418],[-2.5268,52.3425],[-2.53,52.3428],[-2.5341,52.3441],[-2.5368,52.3443],[-2.5392,52.3441],[-2.539,52.3431],[-2.5409,52.342],[-2.5463,52.3398],[-2.5484,52.3386],[-2.5493,52.3372],[-2.5508,52.3372],[-2.5521,52.3361],[-2.5555,52.3344],[-2.557,52.335],[-2.5594,52.3343],[-2.5604,52.3335],[-2.5622,52.3331],[-2.5624,52.3319],[-2.5612,52.3307],[-2.5612,52.3295],[-2.5619,52.3271],[-2.5612,52.3259],[-2.5626,52.3246],[-2.564,52.3224],[-2.5628,52.3214],[-2.5641,52.3203],[-2.564,52.3193],[-2.5647,52.3185],[-2.5639,52.3175],[-2.5628,52.3172],[-2.562,52.3151],[-2.5635,52.3134],[-2.5621,52.3128],[-2.5628,52.3114],[-2.5639,52.3116],[-2.5651,52.3128],[-2.5667,52.3133],[-2.5676,52.3143],[-2.5701,52.315],[-2.5736,52.3173],[-2.5751,52.3175],[-2.5765,52.3167],[-2.5795,52.3167],[-2.5825,52.315],[-2.5845,52.3132],[-2.5876,52.3135],[-2.5898,52.3132],[-2.5949,52.3139],[-2.5968,52.3125],[-2.601,52.3099],[-2.6028,52.3094],[-2.6058,52.3076],[-2.61,52.3063],[-2.6126,52.3065],[-2.6146,52.3076],[-2.6171,52.3079],[-2.618,52.3069],[-2.6192,52.3074],[-2.6203,52.307],[-2.6231,52.3084],[-2.6238,52.3099],[-2.6251,52.3112],[-2.6254,52.312],[-2.6279,52.3137],[-2.6256,52.315],[-2.6263,52.316],[-2.6256,52.317],[-2.626,52.3178],[-2.6247,52.3182],[-2.6235,52.3198],[-2.624,52.3214],[-2.6253,52.3211],[-2.6271,52.3215],[-2.6288,52.3207],[-2.6303,52.3215],[-2.6321,52.3237],[-2.6336,52.3245],[-2.6351,52.3242],[-2.637,52.3246],[-2.6366,52.3285],[-2.6392,52.3283],[-2.641,52.3286],[-2.6417,52.3295],[-2.6409,52.3299],[-2.6406,52.3323],[-2.641,52.3328],[-2.6436,52.3338],[-2.6458,52.3333],[-2.6462,52.3325],[-2.6491,52.3317],[-2.6504,52.3323],[-2.6529,52.3325],[-2.6532,52.333],[-2.6556,52.3331],[-2.6562,52.3336],[-2.6599,52.3348],[-2.6573,52.3364],[-2.656,52.3378],[-2.6584,52.3385],[-2.6594,52.3396],[-2.6603,52.3413],[-2.6623,52.3409],[-2.6651,52.3422],[-2.6673,52.3422],[-2.6698,52.3413],[-2.6702,52.3397],[-2.6735,52.3377],[-2.6744,52.3359],[-2.676,52.3347],[-2.6765,52.3325],[-2.6785,52.3295],[-2.6817,52.3273],[-2.6853,52.3244],[-2.6857,52.3228],[-2.6857,52.3204],[-2.6861,52.3195],[-2.6887,52.3171],[-2.6893,52.316],[-2.6878,52.3148],[-2.6862,52.3148],[-2.6842,52.3156],[-2.6825,52.3153],[-2.6799,52.3152],[-2.681,52.3135],[-2.6801,52.3123],[-2.6806,52.3115],[-2.683,52.3114],[-2.6946,52.3101],[-2.696,52.3103],[-2.7029,52.31],[-2.7055,52.3104],[-2.7075,52.31],[-2.7109,52.3089],[-2.7124,52.3081],[-2.7143,52.3089],[-2.7154,52.3107],[-2.7193,52.3127],[-2.7197,52.3142],[-2.7197,52.3164],[-2.7214,52.3173],[-2.7245,52.3197],[-2.7262,52.3203],[-2.7308,52.3202],[-2.7314,52.3197],[-2.7369,52.3194],[-2.7378,52.3198],[-2.738,52.3213],[-2.7388,52.3221],[-2.7418,52.3229],[-2.7433,52.3236],[-2.744,52.325],[-2.7459,52.3266],[-2.7506,52.3274],[-2.7514,52.327],[-2.7534,52.3274],[-2.7565,52.3288],[-2.7586,52.3293],[-2.7598,52.3302],[-2.7629,52.3315],[-2.7649,52.3329],[-2.767,52.3361],[-2.7635,52.3353],[-2.7585,52.3345],[-2.7571,52.3361],[-2.7561,52.3365],[-2.7533,52.336],[-2.7521,52.3351],[-2.7484,52.3349],[-2.7483,52.3358],[-2.7466,52.3365],[-2.7455,52.3379],[-2.7432,52.3397],[-2.741,52.3409],[-2.74,52.3409],[-2.7378,52.3429],[-2.738,52.3447],[-2.739,52.3453],[-2.7398,52.3466],[-2.7386,52.3475],[-2.7411,52.3494],[-2.7389,52.3496],[-2.7385,52.3509],[-2.7361,52.3523],[-2.735,52.3537],[-2.7338,52.3542],[-2.7328,52.3555],[-2.7365,52.3561],[-2.7383,52.356],[-2.7417,52.3568],[-2.7426,52.3575],[-2.7431,52.3591],[-2.749,52.3592],[-2.7588,52.3589],[-2.7596,52.3592],[-2.7636,52.3596],[-2.7683,52.3593],[-2.7702,52.3588],[-2.7748,52.3583],[-2.7766,52.3584],[-2.7783,52.3581],[-2.7819,52.3582],[-2.783,52.3587],[-2.7857,52.3576],[-2.7886,52.3579],[-2.7911,52.3578],[-2.7924,52.3569],[-2.7954,52.3593],[-2.7955,52.3611],[-2.7937,52.3627],[-2.7934,52.364],[-2.7922,52.3649],[-2.7924,52.3661],[-2.7932,52.3667],[-2.7934,52.3684],[-2.7942,52.3706],[-2.7941,52.3715],[-2.7922,52.3737],[-2.7937,52.3743],[-2.7969,52.3736],[-2.7987,52.3726],[-2.8019,52.3741],[-2.8035,52.3742],[-2.8074,52.376],[-2.8069,52.3772],[-2.8092,52.3797],[-2.809,52.3811],[-2.8091,52.3839],[-2.8075,52.3852],[-2.8056,52.3861],[-2.8055,52.3876],[-2.806,52.3882],[-2.8076,52.3886],[-2.8104,52.388],[-2.8122,52.389],[-2.8141,52.3893],[-2.8146,52.39],[-2.8173,52.3905],[-2.8181,52.3912],[-2.8219,52.3913],[-2.8262,52.3911],[-2.8285,52.3912],[-2.8325,52.3919],[-2.8354,52.392],[-2.8377,52.3923],[-2.8408,52.3923],[-2.8436,52.3931],[-2.8474,52.3945],[-2.851,52.3953],[-2.8549,52.3955],[-2.8568,52.3942],[-2.8581,52.3937],[-2.8599,52.3919],[-2.8613,52.3912],[-2.8638,52.3887],[-2.8711,52.3873],[-2.8743,52.3866],[-2.8746,52.3869],[-2.8779,52.3862],[-2.8796,52.3867],[-2.8833,52.3867],[-2.8856,52.3858],[-2.8885,52.3851],[-2.8888,52.384],[-2.8878,52.3828],[-2.8878,52.3817],[-2.8871,52.3814],[-2.8872,52.3797],[-2.8866,52.3784],[-2.8883,52.3775],[-2.8911,52.3755],[-2.8911,52.3746],[-2.893,52.3741],[-2.8952,52.3743],[-2.895,52.3752],[-2.8928,52.3791],[-2.8938,52.38],[-2.8955,52.3801],[-2.8978,52.3798],[-2.8982,52.3815],[-2.9025,52.3829],[-2.9033,52.3842],[-2.9053,52.3851],[-2.9054,52.3858],[-2.9093,52.3861],[-2.9133,52.3862],[-2.9163,52.3858],[-2.9177,52.3863],[-2.9196,52.3845],[-2.916,52.3836],[-2.9155,52.3829],[-2.914,52.3821],[-2.9154,52.381],[-2.9164,52.3809],[-2.9197,52.3784],[-2.9204,52.3769],[-2.9221,52.377],[-2.9223,52.3751],[-2.9205,52.3747],[-2.9161,52.3743],[-2.9147,52.3738],[-2.9135,52.3725],[-2.9103,52.3721],[-2.9085,52.3702],[-2.9073,52.3699],[-2.9046,52.3702],[-2.9031,52.37],[-2.9022,52.3694],[-2.9008,52.3673],[-2.9017,52.3672],[-2.905,52.3682],[-2.9065,52.3683],[-2.9106,52.368],[-2.9117,52.3686],[-2.9145,52.3685],[-2.9151,52.3688],[-2.9175,52.3677],[-2.9186,52.3681],[-2.9206,52.3681],[-2.922,52.3676],[-2.9261,52.367],[-2.9281,52.3661],[-2.9306,52.3628],[-2.9339,52.3617],[-2.9346,52.3622],[-2.9377,52.3619],[-2.9389,52.361],[-2.9352,52.3586],[-2.9347,52.3577],[-2.9319,52.3563],[-2.9306,52.3549],[-2.9314,52.3533],[-2.9342,52.3541],[-2.9346,52.3531],[-2.9362,52.3529],[-2.9356,52.3514],[-2.9338,52.35],[-2.9433,52.3499],[-2.9444,52.35],[-2.9475,52.3492],[-2.9482,52.3494],[-2.9529,52.3488],[-2.9547,52.3491],[-2.9574,52.3497],[-2.959,52.3491],[-2.9604,52.3492],[-2.9616,52.3506],[-2.9634,52.3514],[-2.9674,52.3516],[-2.9694,52.3519],[-2.9705,52.3513],[-2.9717,52.3524],[-2.9727,52.3541],[-2.9745,52.3547],[-2.9764,52.3539],[-2.9784,52.3539],[-2.9789,52.3528],[-2.9819,52.3521],[-2.9834,52.3533],[-2.9853,52.3511],[-2.9875,52.3514],[-2.9896,52.3507],[-2.9907,52.3517],[-2.9925,52.3515],[-2.9939,52.3508],[-2.9964,52.3518],[-3,52.3517],[-3.0034,52.351],[-3.0027,52.3499],[-3.0042,52.3492],[-3.0058,52.349],[-3.0088,52.3495],[-3.0166,52.3474],[-3.0201,52.347],[-3.0218,52.3465],[-3.0265,52.3468],[-3.0319,52.3457],[-3.036,52.3453],[-3.0368,52.3448],[-3.0413,52.3443],[-3.0469,52.3466],[-3.0494,52.3469],[-3.052,52.3477],[-3.0576,52.3476],[-3.0607,52.3482],[-3.0652,52.3501],[-3.0653,52.3533],[-3.0677,52.3538],[-3.0706,52.355],[-3.0705,52.356],[-3.0742,52.3574],[-3.0771,52.3582],[-3.0835,52.3595],[-3.0853,52.3607],[-3.0879,52.3612],[-3.0921,52.3627],[-3.0951,52.3649],[-3.0952,52.3656],[-3.0976,52.3668],[-3.0976,52.3679],[-3.099,52.3685],[-3.0998,52.3679],[-3.1012,52.3682],[-3.1022,52.3705],[-3.1019,52.3715],[-3.1031,52.3722],[-3.1041,52.3738],[-3.1056,52.3739],[-3.1109,52.3772],[-3.1202,52.3775],[-3.1232,52.3794],[-3.1259,52.3803],[-3.1271,52.3814],[-3.128,52.3834],[-3.1305,52.3845],[-3.1336,52.3854],[-3.1346,52.3851],[-3.1412,52.3869],[-3.1468,52.3873],[-3.1491,52.3881],[-3.152,52.3874],[-3.1544,52.3877],[-3.1557,52.3896],[-3.1569,52.3899],[-3.1584,52.3916],[-3.1606,52.3913],[-3.1618,52.3927],[-3.162,52.3937],[-3.1601,52.3954],[-3.1592,52.398],[-3.1609,52.4001],[-3.1644,52.4006],[-3.165,52.4016],[-3.1669,52.4025],[-3.1696,52.4028],[-3.1716,52.404],[-3.1716,52.4054],[-3.1727,52.4057],[-3.1729,52.4065],[-3.181,52.4101],[-3.1884,52.4122],[-3.1881,52.413],[-3.1902,52.4135],[-3.1917,52.4146],[-3.1946,52.4145],[-3.1981,52.4159],[-3.199,52.4169],[-3.207,52.4183],[-3.21,52.4192],[-3.2117,52.419],[-3.2148,52.4202],[-3.2189,52.421],[-3.2192,52.422],[-3.2208,52.4237],[-3.2205,52.4241],[-3.2223,52.4268],[-3.2239,52.4274],[-3.2249,52.4288],[-3.2307,52.4305],[-3.2308,52.4317],[-3.2302,52.4321],[-3.2302,52.4347],[-3.2295,52.4361],[-3.2288,52.4365],[-3.2297,52.4384],[-3.2285,52.4391],[-3.2296,52.4399],[-3.2336,52.4399],[-3.2336,52.4406],[-3.2348,52.4413],[-3.2355,52.4426],[-3.2351,52.4449],[-3.2335,52.4461],[-3.2343,52.4486],[-3.2334,52.4512],[-3.2316,52.4532],[-3.2309,52.4532],[-3.223,52.4571],[-3.2227,52.4578],[-3.2212,52.4585],[-3.2197,52.46],[-3.2183,52.4609],[-3.2179,52.462],[-3.2169,52.4627],[-3.2159,52.4655],[-3.2133,52.4667],[-3.2118,52.4682],[-3.2082,52.4699],[-3.2065,52.4702],[-3.204,52.4713],[-3.202,52.4728],[-3.1968,52.4746],[-3.1972,52.476],[-3.1944,52.4764],[-3.1816,52.474],[-3.1809,52.4738],[-3.1787,52.4744],[-3.171,52.4787],[-3.1646,52.4817],[-3.1573,52.4852],[-3.1483,52.4874],[-3.1451,52.4886],[-3.1445,52.4894],[-3.1426,52.4908],[-3.1394,52.4918],[-3.1358,52.4917],[-3.1328,52.492],[-3.1284,52.492],[-3.1249,52.4928],[-3.1208,52.4945],[-3.1178,52.4947],[-3.1168,52.4961],[-3.1152,52.4968],[-3.1133,52.4984],[-3.1115,52.4988],[-3.1087,52.4992],[-3.0985,52.4997],[-3.0936,52.499],[-3.09,52.4992],[-3.0855,52.4985],[-3.0825,52.4988],[-3.0815,52.4987],[-3.0758,52.4994],[-3.0688,52.4995],[-3.0645,52.4998],[-3.0587,52.4996],[-3.0558,52.5],[-3.0518,52.4997],[-3.0464,52.499],[-3.0447,52.4993],[-3.0443,52.5001],[-3.0403,52.5002],[-3.0387,52.5006],[-3.0292,52.5013],[-3.0308,52.5031],[-3.0335,52.5038],[-3.0346,52.505],[-3.0343,52.5064],[-3.0321,52.5093],[-3.0322,52.5097],[-3.0364,52.5115],[-3.036,52.5129],[-3.0364,52.5138],[-3.0354,52.5148],[-3.0344,52.5151],[-3.0326,52.5177],[-3.0317,52.5194],[-3.0308,52.5195],[-3.0319,52.5236],[-3.0304,52.5232],[-3.0269,52.5239],[-3.0245,52.5231],[-3.0213,52.5226],[-3.0202,52.5232],[-3.0166,52.5223],[-3.0161,52.5218],[-3.0124,52.5219],[-3.0106,52.5202],[-3.0075,52.5203],[-3.0039,52.5198],[-3.0038,52.5212],[-3.0015,52.5225],[-3.001,52.5245],[-3.0023,52.525],[-3.0021,52.5259],[-3.0036,52.5274],[-3.0051,52.5294],[-3.0042,52.5295],[-3.0034,52.5309],[-3.0019,52.5319],[-3.0038,52.5324],[-3.0039,52.5336],[-3.002,52.5366],[-3.0017,52.5385],[-2.9997,52.5412],[-2.9997,52.5422],[-2.9987,52.5437],[-2.9984,52.5464],[-2.9977,52.5482],[-2.996,52.5496],[-2.9962,52.55],[-2.9945,52.5516],[-2.9942,52.5529],[-2.9965,52.5532],[-2.9984,52.5539],[-2.9997,52.5549],[-2.998,52.5565],[-2.9979,52.558],[-2.9994,52.559],[-2.9994,52.5599],[-2.9985,52.5614],[-2.9988,52.5621],[-2.9976,52.5638],[-2.9986,52.5652],[-2.9999,52.5656],[-3.0009,52.5671],[-3.0006,52.568],[-3.0032,52.5693],[-3.0033,52.5702],[-3.0066,52.5739],[-3.008,52.5744],[-3.0098,52.5744],[-3.0141,52.5754],[-3.0168,52.5751],[-3.0186,52.5745],[-3.0205,52.5746],[-3.0283,52.5729],[-3.0348,52.5722],[-3.0364,52.5718],[-3.0394,52.5703],[-3.0413,52.5689],[-3.0433,52.5682],[-3.0439,52.5674],[-3.0473,52.5637],[-3.0496,52.5626],[-3.0499,52.5607],[-3.052,52.5596],[-3.0538,52.5593],[-3.0544,52.5587],[-3.057,52.5586],[-3.0581,52.5579],[-3.0598,52.5555],[-3.061,52.5555],[-3.0632,52.5565],[-3.065,52.5568],[-3.0684,52.5553],[-3.07,52.555],[-3.0716,52.5539],[-3.0746,52.5537],[-3.0807,52.5519],[-3.0873,52.5513],[-3.0861,52.5487],[-3.0906,52.5485],[-3.0906,52.5479],[-3.0923,52.5478],[-3.0939,52.5449],[-3.0906,52.5427],[-3.0879,52.5426],[-3.0863,52.5419],[-3.0834,52.5414],[-3.0828,52.5393],[-3.0808,52.5391],[-3.0827,52.5369],[-3.0825,52.5364],[-3.0844,52.5356],[-3.0858,52.5344],[-3.0866,52.5346],[-3.0888,52.5337],[-3.0911,52.5332],[-3.0943,52.5333],[-3.096,52.5321],[-3.0981,52.5326],[-3.1001,52.5308],[-3.1038,52.5307],[-3.106,52.5304],[-3.1072,52.5296],[-3.1109,52.5289],[-3.1128,52.5291],[-3.1189,52.5281],[-3.1212,52.5282],[-3.1222,52.5278],[-3.1242,52.5279],[-3.1275,52.5284],[-3.1296,52.5274],[-3.1315,52.527],[-3.1349,52.5284],[-3.1351,52.5305],[-3.1364,52.5316],[-3.1372,52.5339],[-3.1355,52.5349],[-3.1329,52.5354],[-3.1326,52.5358],[-3.1298,52.5367],[-3.128,52.5361],[-3.1258,52.537],[-3.1215,52.5374],[-3.1188,52.5385],[-3.1171,52.5384],[-3.1164,52.5392],[-3.1139,52.5406],[-3.1126,52.5407],[-3.1115,52.5413],[-3.1132,52.5439],[-3.1155,52.5485],[-3.1168,52.5503],[-3.1172,52.5515],[-3.12,52.5551],[-3.1219,52.558],[-3.1262,52.5638],[-3.1274,52.566],[-3.1286,52.5671],[-3.1307,52.5676],[-3.1324,52.5689],[-3.1341,52.5714],[-3.1354,52.5725],[-3.1377,52.5738],[-3.1381,52.5763],[-3.1378,52.5776],[-3.1381,52.5789],[-3.1384,52.5827],[-3.1365,52.5827],[-3.135,52.5837],[-3.1363,52.5842],[-3.1375,52.584],[-3.1395,52.5852],[-3.1384,52.5859],[-3.136,52.5861],[-3.1344,52.5849],[-3.1334,52.5854],[-3.1331,52.5855],[-3.1304,52.5858],[-3.128,52.5865],[-3.1266,52.5862],[-3.124,52.5876],[-3.1232,52.5871],[-3.1219,52.5876],[-3.1218,52.5875],[-3.1219,52.5874],[-3.1192,52.5858],[-3.1177,52.5858],[-3.1143,52.5887],[-3.1137,52.5906],[-3.1123,52.5907],[-3.1098,52.5902],[-3.1055,52.5949],[-3.1021,52.5949],[-3.1007,52.5971],[-3.0983,52.5979],[-3.098,52.5984],[-3.0955,52.5985],[-3.0937,52.5982],[-3.0931,52.5986],[-3.0893,52.5996],[-3.0897,52.6016],[-3.0893,52.6033],[-3.0912,52.6056],[-3.0916,52.6071],[-3.0936,52.6093],[-3.0929,52.6099],[-3.0881,52.6121],[-3.0881,52.6128],[-3.0852,52.6145],[-3.0826,52.6156],[-3.0821,52.6162],[-3.0831,52.6169],[-3.0833,52.6185],[-3.0827,52.6192],[-3.0809,52.6224],[-3.08,52.6231],[-3.0736,52.6256],[-3.0724,52.6262],[-3.0749,52.627],[-3.0723,52.6287],[-3.0699,52.6291],[-3.0678,52.6305],[-3.0646,52.63],[-3.0617,52.6302],[-3.0598,52.6307],[-3.0632,52.6338],[-3.0656,52.6352],[-3.0682,52.6361],[-3.0696,52.6375],[-3.0723,52.6373],[-3.0747,52.6389],[-3.076,52.6393],[-3.079,52.6397],[-3.0813,52.6394],[-3.0821,52.6403],[-3.0818,52.6412],[-3.0761,52.6436],[-3.0734,52.6441],[-3.0692,52.6459],[-3.0676,52.6455],[-3.0662,52.6456],[-3.0626,52.6454],[-3.0605,52.6458],[-3.0599,52.6467],[-3.0582,52.6474],[-3.0551,52.6472],[-3.0519,52.6475],[-3.0513,52.6493],[-3.0522,52.6507],[-3.0521,52.6515],[-3.0506,52.6528],[-3.0507,52.6536],[-3.0494,52.6545],[-3.0471,52.6545],[-3.0449,52.6559],[-3.0454,52.6567],[-3.0477,52.6571],[-3.0486,52.6575],[-3.0488,52.6598],[-3.0489,52.6599],[-3.0494,52.6612],[-3.0487,52.663],[-3.0466,52.6644],[-3.0462,52.6651],[-3.0448,52.6655],[-3.043,52.6676],[-3.0427,52.6705],[-3.0431,52.6721],[-3.0405,52.6742],[-3.0386,52.6753],[-3.0402,52.6757],[-3.0433,52.6757],[-3.0457,52.6754],[-3.0447,52.677],[-3.0426,52.6794],[-3.0426,52.6812],[-3.0421,52.6815],[-3.043,52.6828],[-3.0434,52.6845],[-3.0427,52.6857],[-3.0427,52.6868],[-3.0435,52.6879],[-3.0457,52.6891],[-3.0466,52.6901],[-3.0471,52.6913],[-3.045,52.6919],[-3.0408,52.6927],[-3.0389,52.6924],[-3.0379,52.6929],[-3.036,52.6925],[-3.0342,52.6934],[-3.0335,52.6942],[-3.033,52.696],[-3.0321,52.6966],[-3.0321,52.6999],[-3.0307,52.7006],[-3.0302,52.702],[-3.0291,52.7028],[-3.0272,52.7029],[-3.0256,52.7037],[-3.0254,52.7051],[-3.0228,52.7065],[-3.0229,52.7082],[-3.0218,52.7097],[-3.022,52.7109],[-3.0242,52.7129],[-3.0254,52.7147],[-3.0253,52.7166],[-3.0237,52.7185],[-3.0239,52.7193],[-3.0222,52.7199],[-3.0203,52.7215],[-3.0215,52.7242],[-3.0204,52.7251],[-3.0189,52.7244],[-3.0181,52.7222],[-3.0182,52.7213],[-3.0141,52.721],[-3.0116,52.7206],[-3.0084,52.7221],[-3.0056,52.7206],[-3.0031,52.7209],[-3.0006,52.7203],[-2.9976,52.7208],[-2.9969,52.7218],[-2.993,52.722],[-2.9908,52.7225],[-2.9874,52.7223],[-2.9849,52.7228],[-2.9826,52.7251],[-2.981,52.726],[-2.9773,52.7264],[-2.9772,52.7255],[-2.9758,52.7234],[-2.9755,52.7217],[-2.9771,52.7204],[-2.9772,52.7174],[-2.9778,52.7156],[-2.9724,52.7147],[-2.9656,52.7144],[-2.9629,52.7155],[-2.9616,52.7157],[-2.9611,52.7164],[-2.9614,52.7187],[-2.9623,52.72],[-2.9611,52.7212],[-2.9617,52.7234],[-2.9618,52.7257],[-2.9667,52.7256],[-2.9667,52.727],[-2.9655,52.7283],[-2.9666,52.7291],[-2.9661,52.7306],[-2.9654,52.7309],[-2.9653,52.7323],[-2.9691,52.732],[-2.9694,52.7332],[-2.9711,52.7355],[-2.972,52.7351],[-2.9737,52.7357],[-2.976,52.7347],[-2.9794,52.7338],[-2.9834,52.7334],[-2.9871,52.7334],[-2.9913,52.7338],[-2.9936,52.7353],[-2.9966,52.7361],[-2.9973,52.738],[-2.9967,52.739],[-2.995,52.739],[-2.9938,52.7384],[-2.9926,52.7385],[-2.9924,52.7395],[-2.9932,52.7402],[-2.9928,52.741],[-2.9906,52.7422],[-2.9907,52.7428],[-2.9923,52.7439],[-2.9945,52.7444],[-2.997,52.7439],[-2.9998,52.7447],[-3.0026,52.7464],[-3.0047,52.7467],[-3.0056,52.7477],[-3.0083,52.7478],[-3.0081,52.7489],[-3.0098,52.7503],[-3.0138,52.7496],[-3.0145,52.7485],[-3.016,52.7481],[-3.0176,52.7502],[-3.0185,52.7509],[-3.0216,52.7518],[-3.0218,52.7525],[-3.0197,52.7531],[-3.0165,52.7533],[-3.0149,52.7528],[-3.0144,52.7536],[-3.0145,52.7538],[-3.0132,52.7558],[-3.013,52.7567],[-3.0108,52.7585],[-3.0112,52.7596],[-3.0107,52.7619],[-3.0123,52.7629],[-3.0131,52.7644],[-3.0165,52.7662],[-3.0169,52.7674],[-3.0178,52.7678],[-3.0195,52.7664],[-3.0215,52.7656],[-3.022,52.7644],[-3.0236,52.7641],[-3.0264,52.7653],[-3.0257,52.7664],[-3.027,52.767],[-3.0288,52.7658],[-3.0306,52.7662],[-3.0334,52.7656],[-3.0337,52.7641],[-3.0356,52.7641],[-3.0369,52.7653],[-3.0355,52.766],[-3.0327,52.7668],[-3.0334,52.7675],[-3.0354,52.7677],[-3.0374,52.7691],[-3.0383,52.7701],[-3.0396,52.7702],[-3.0403,52.7691],[-3.0434,52.7695],[-3.0453,52.7688],[-3.046,52.7672],[-3.0476,52.7673],[-3.0488,52.7688],[-3.0499,52.7695],[-3.0512,52.7687],[-3.0526,52.7687],[-3.0531,52.7693],[-3.0527,52.7704],[-3.0496,52.7716],[-3.0477,52.772],[-3.0478,52.7726],[-3.0501,52.7723],[-3.0539,52.7735],[-3.0575,52.7737],[-3.059,52.7721],[-3.0592,52.7711],[-3.0613,52.7707],[-3.0611,52.7697],[-3.0618,52.7691],[-3.0634,52.7691],[-3.0641,52.7698],[-3.0629,52.7708],[-3.0649,52.7716],[-3.0668,52.7738],[-3.0696,52.7742],[-3.0705,52.7733],[-3.0708,52.771],[-3.0727,52.7696],[-3.075,52.7698],[-3.0795,52.7715],[-3.</v>
      </c>
      <c r="B79" s="67" t="str">
        <f ca="1">OFFSET(Polygon!B$1,MATCH($D79,Polygon!$C:$C,0)-1,0)</f>
        <v>E06000051</v>
      </c>
      <c r="C79" t="s">
        <v>145</v>
      </c>
      <c r="D79" t="s">
        <v>94</v>
      </c>
      <c r="E79" s="27">
        <v>320274</v>
      </c>
      <c r="F79" s="23">
        <v>0</v>
      </c>
      <c r="G79" s="23">
        <v>1</v>
      </c>
      <c r="H79" s="23">
        <v>2</v>
      </c>
      <c r="I79" s="23">
        <v>2</v>
      </c>
      <c r="J79" s="23">
        <v>3</v>
      </c>
      <c r="K79" s="23">
        <v>3</v>
      </c>
      <c r="L79" s="23">
        <v>4</v>
      </c>
      <c r="M79" s="23">
        <v>2</v>
      </c>
      <c r="N79" s="23">
        <v>2</v>
      </c>
      <c r="O79" s="23">
        <v>3</v>
      </c>
      <c r="P79" s="23">
        <v>3</v>
      </c>
      <c r="Q79" s="23">
        <v>3</v>
      </c>
      <c r="R79" s="23">
        <v>3</v>
      </c>
      <c r="S79" s="23">
        <v>3</v>
      </c>
      <c r="T79" s="23">
        <v>10</v>
      </c>
      <c r="U79" s="23">
        <v>27</v>
      </c>
      <c r="V79" s="23">
        <v>33</v>
      </c>
      <c r="W79" s="23">
        <v>44</v>
      </c>
      <c r="X79" s="23">
        <v>53</v>
      </c>
      <c r="Y79" s="23">
        <v>56</v>
      </c>
      <c r="Z79" s="23">
        <v>67</v>
      </c>
      <c r="AA79" s="23">
        <v>78</v>
      </c>
      <c r="AB79" s="23">
        <v>85</v>
      </c>
      <c r="AC79" s="23">
        <v>102</v>
      </c>
      <c r="AD79" s="23">
        <v>106</v>
      </c>
      <c r="AE79" s="23">
        <v>120</v>
      </c>
      <c r="AF79" s="23">
        <v>138</v>
      </c>
      <c r="AG79" s="23">
        <v>143</v>
      </c>
      <c r="AH79" s="23">
        <v>143</v>
      </c>
      <c r="AI79" s="23">
        <v>157</v>
      </c>
      <c r="AJ79" s="23">
        <v>174</v>
      </c>
      <c r="AK79" s="23">
        <v>184</v>
      </c>
      <c r="AL79" s="23">
        <v>205</v>
      </c>
      <c r="AM79" s="23">
        <v>227</v>
      </c>
      <c r="AN79" s="23">
        <v>234</v>
      </c>
      <c r="AO79" s="23">
        <v>240</v>
      </c>
      <c r="AP79" s="23">
        <v>252</v>
      </c>
      <c r="AQ79" s="23">
        <v>265</v>
      </c>
      <c r="AR79" s="23">
        <v>287</v>
      </c>
      <c r="AS79" s="23">
        <v>299</v>
      </c>
      <c r="AT79" s="23">
        <v>305</v>
      </c>
      <c r="AU79" s="23">
        <v>314</v>
      </c>
      <c r="AV79" s="23">
        <v>330</v>
      </c>
      <c r="AW79" s="23">
        <v>352</v>
      </c>
      <c r="AX79" s="23">
        <v>366</v>
      </c>
      <c r="AY79" s="23">
        <v>398</v>
      </c>
      <c r="AZ79" s="23">
        <v>402</v>
      </c>
      <c r="BA79" s="23">
        <v>409</v>
      </c>
      <c r="BB79" s="23">
        <v>418</v>
      </c>
      <c r="BC79" s="23">
        <v>424</v>
      </c>
      <c r="BD79" s="23">
        <v>462</v>
      </c>
      <c r="BE79" s="23">
        <v>464</v>
      </c>
      <c r="BF79" s="23">
        <v>479</v>
      </c>
      <c r="BG79" s="23">
        <v>499</v>
      </c>
      <c r="BH79" s="23">
        <v>507</v>
      </c>
      <c r="BI79" s="23">
        <v>518</v>
      </c>
      <c r="BJ79" s="23">
        <v>530</v>
      </c>
      <c r="BK79" s="23">
        <v>548</v>
      </c>
      <c r="BL79" s="23">
        <v>552</v>
      </c>
      <c r="BM79" s="23">
        <v>571</v>
      </c>
      <c r="BN79" s="23">
        <v>586</v>
      </c>
      <c r="BO79" s="23">
        <v>588</v>
      </c>
      <c r="BP79" s="23">
        <v>610</v>
      </c>
      <c r="BQ79" s="23">
        <v>616</v>
      </c>
      <c r="BR79" s="23">
        <v>648</v>
      </c>
      <c r="BS79" s="23">
        <v>660</v>
      </c>
      <c r="BT79" s="23">
        <v>676</v>
      </c>
      <c r="BU79" s="23">
        <v>681</v>
      </c>
      <c r="BV79" s="23">
        <v>697</v>
      </c>
      <c r="BW79" s="23">
        <v>710</v>
      </c>
      <c r="BX79" s="23">
        <v>726</v>
      </c>
      <c r="BY79" s="23">
        <v>738</v>
      </c>
      <c r="BZ79" s="23">
        <v>747</v>
      </c>
      <c r="CA79" s="23">
        <v>761</v>
      </c>
      <c r="CB79" s="23">
        <v>770</v>
      </c>
      <c r="CC79" s="23">
        <v>777</v>
      </c>
      <c r="CD79" s="23">
        <v>784</v>
      </c>
      <c r="CE79" s="23">
        <v>790</v>
      </c>
      <c r="CF79" s="23">
        <v>793</v>
      </c>
      <c r="CG79" s="23">
        <v>794</v>
      </c>
      <c r="CH79" s="23">
        <v>800</v>
      </c>
      <c r="CI79" s="23">
        <v>805</v>
      </c>
      <c r="CJ79" s="23">
        <v>808</v>
      </c>
      <c r="CK79" s="23">
        <v>811</v>
      </c>
      <c r="CL79" s="23">
        <v>812</v>
      </c>
      <c r="CM79" s="23">
        <v>810</v>
      </c>
      <c r="CN79" s="23">
        <v>802</v>
      </c>
      <c r="CO79" s="23">
        <v>804</v>
      </c>
      <c r="CP79" s="23">
        <v>807</v>
      </c>
      <c r="CQ79" s="23">
        <v>812</v>
      </c>
      <c r="CR79" s="23">
        <v>815</v>
      </c>
      <c r="CS79" s="23">
        <v>815</v>
      </c>
      <c r="CT79" s="23">
        <v>819</v>
      </c>
      <c r="CU79" s="23">
        <v>821</v>
      </c>
      <c r="CV79" s="23">
        <v>826</v>
      </c>
      <c r="CW79" s="23">
        <v>829</v>
      </c>
      <c r="CX79" s="23">
        <v>836</v>
      </c>
      <c r="CY79" s="23">
        <v>841</v>
      </c>
      <c r="CZ79" s="23">
        <v>845</v>
      </c>
      <c r="DA79" s="23">
        <v>854</v>
      </c>
      <c r="DB79" s="23">
        <v>853</v>
      </c>
      <c r="DC79" s="23">
        <v>856</v>
      </c>
      <c r="DD79" s="23">
        <v>857</v>
      </c>
      <c r="DE79" s="23">
        <v>858</v>
      </c>
      <c r="DF79" s="23">
        <v>860</v>
      </c>
      <c r="DG79" s="23">
        <v>860</v>
      </c>
      <c r="DJ79" s="181">
        <f t="shared" ca="1" si="22"/>
        <v>0</v>
      </c>
      <c r="DK79" s="25">
        <f t="shared" ca="1" si="23"/>
        <v>0</v>
      </c>
      <c r="DL79" s="325">
        <f t="shared" ca="1" si="28"/>
        <v>0</v>
      </c>
      <c r="DM79" s="329">
        <f t="shared" ca="1" si="24"/>
        <v>15</v>
      </c>
      <c r="DN79" s="25">
        <f t="shared" ca="1" si="25"/>
        <v>1.7751479289940829E-2</v>
      </c>
      <c r="DO79" s="325">
        <f t="shared" ca="1" si="29"/>
        <v>4.6834897618913809</v>
      </c>
      <c r="DP79" s="332">
        <f t="shared" ca="1" si="26"/>
        <v>268.52007968177247</v>
      </c>
      <c r="DR79">
        <f t="shared" si="20"/>
        <v>860</v>
      </c>
      <c r="DS79" s="419">
        <f t="shared" si="21"/>
        <v>268.5</v>
      </c>
      <c r="DT79" s="131">
        <f t="shared" ca="1" si="30"/>
        <v>0</v>
      </c>
      <c r="DV79" s="164" t="s">
        <v>71</v>
      </c>
      <c r="DW79">
        <v>704</v>
      </c>
      <c r="DX79" s="385">
        <v>341.4</v>
      </c>
      <c r="DY79" s="67">
        <f t="shared" si="27"/>
        <v>15</v>
      </c>
      <c r="EA79">
        <f>SUMIF('L4-LTLA'!$D:$D,$D79,'L4-LTLA'!$G:$G)</f>
        <v>320274</v>
      </c>
      <c r="EB79" s="27">
        <v>320274</v>
      </c>
      <c r="EC79" s="4">
        <f t="shared" si="31"/>
        <v>0</v>
      </c>
    </row>
    <row r="80" spans="1:133" x14ac:dyDescent="0.25">
      <c r="A80" s="67" t="str">
        <f ca="1">OFFSET(Polygon!A$1,MATCH($D80,Polygon!$C:$C,0)-1,0)</f>
        <v>{"type":"Polygon","coordinates":[[[-1.4845,52.9664],[-1.4836,52.9673],[-1.4812,52.9681],[-1.4789,52.9656],[-1.4785,52.9646],[-1.4767,52.9643],[-1.4746,52.9659],[-1.4716,52.9648],[-1.4681,52.9651],[-1.4667,52.9631],[-1.4665,52.9623],[-1.4678,52.9607],[-1.4678,52.9598],[-1.4662,52.958],[-1.4676,52.9555],[-1.4661,52.9543],[-1.4672,52.9532],[-1.4686,52.9506],[-1.4594,52.9494],[-1.4598,52.9488],[-1.4578,52.9482],[-1.4569,52.9487],[-1.453,52.9483],[-1.4528,52.9474],[-1.4505,52.9489],[-1.4496,52.9483],[-1.4451,52.9492],[-1.4411,52.9495],[-1.4345,52.9511],[-1.4313,52.9506],[-1.4284,52.9503],[-1.4241,52.9503],[-1.4203,52.9507],[-1.4093,52.9503],[-1.4164,52.9457],[-1.4189,52.9427],[-1.4216,52.9402],[-1.4235,52.9377],[-1.4236,52.9357],[-1.4215,52.9331],[-1.4193,52.9314],[-1.4175,52.9317],[-1.4167,52.9314],[-1.4122,52.931],[-1.4082,52.931],[-1.4048,52.9317],[-1.4035,52.9322],[-1.4012,52.9306],[-1.398,52.9301],[-1.3963,52.9293],[-1.3965,52.9285],[-1.3909,52.9281],[-1.3866,52.9267],[-1.3831,52.9259],[-1.3839,52.9238],[-1.3863,52.9239],[-1.3871,52.9223],[-1.3896,52.9227],[-1.3896,52.921],[-1.389,52.9192],[-1.3882,52.9182],[-1.3877,52.9152],[-1.3878,52.9114],[-1.3889,52.9097],[-1.3905,52.9086],[-1.3918,52.9067],[-1.3906,52.9062],[-1.3913,52.9045],[-1.3888,52.9015],[-1.3936,52.9018],[-1.4001,52.9013],[-1.4028,52.9004],[-1.4035,52.8969],[-1.4031,52.8956],[-1.4058,52.8955],[-1.4059,52.8945],[-1.407,52.8931],[-1.4076,52.8914],[-1.4076,52.8897],[-1.4093,52.8893],[-1.4099,52.8883],[-1.4109,52.8851],[-1.4117,52.8842],[-1.4139,52.8843],[-1.417,52.8848],[-1.4189,52.8841],[-1.4203,52.8823],[-1.4207,52.8805],[-1.4196,52.878],[-1.4165,52.8757],[-1.4254,52.8739],[-1.4252,52.8729],[-1.4267,52.8716],[-1.4294,52.8703],[-1.4275,52.8688],[-1.4261,52.8691],[-1.4249,52.8687],[-1.4249,52.868],[-1.4238,52.8662],[-1.4236,52.8651],[-1.428,52.8647],[-1.4277,52.8639],[-1.4297,52.8638],[-1.4379,52.8628],[-1.4408,52.8621],[-1.4425,52.8614],[-1.4443,52.861],[-1.4462,52.8613],[-1.4449,52.8621],[-1.4449,52.8633],[-1.4471,52.8645],[-1.449,52.8664],[-1.4529,52.8683],[-1.4638,52.8725],[-1.4672,52.8729],[-1.4677,52.8705],[-1.4844,52.8712],[-1.4836,52.8704],[-1.491,52.8694],[-1.4937,52.8697],[-1.4952,52.8704],[-1.4936,52.8736],[-1.4954,52.8747],[-1.4967,52.8758],[-1.4967,52.8768],[-1.4999,52.8772],[-1.5,52.879],[-1.4992,52.8816],[-1.4995,52.8827],[-1.5017,52.8815],[-1.5028,52.8825],[-1.5031,52.8848],[-1.5112,52.8848],[-1.5146,52.8847],[-1.5158,52.8864],[-1.5233,52.8874],[-1.5243,52.8888],[-1.5247,52.8906],[-1.5264,52.8909],[-1.5284,52.8902],[-1.5312,52.8888],[-1.5339,52.888],[-1.5344,52.8884],[-1.538,52.8884],[-1.5417,52.8895],[-1.5417,52.8921],[-1.5421,52.8923],[-1.5396,52.8939],[-1.5411,52.8941],[-1.5424,52.8951],[-1.5431,52.8964],[-1.5424,52.8968],[-1.5442,52.8988],[-1.545,52.9003],[-1.5475,52.8996],[-1.55,52.9022],[-1.5512,52.9018],[-1.5536,52.9043],[-1.5552,52.9062],[-1.5539,52.9062],[-1.5547,52.9085],[-1.554,52.9092],[-1.5564,52.9135],[-1.5569,52.9147],[-1.5511,52.917],[-1.5517,52.9184],[-1.5519,52.9205],[-1.5529,52.9226],[-1.5498,52.9228],[-1.5441,52.9242],[-1.5397,52.9244],[-1.5378,52.9249],[-1.5353,52.9265],[-1.527,52.9324],[-1.5255,52.933],[-1.5213,52.9324],[-1.5199,52.9333],[-1.5173,52.934],[-1.5145,52.9345],[-1.5119,52.9352],[-1.511,52.9381],[-1.508,52.9374],[-1.5066,52.9398],[-1.5078,52.941],[-1.5079,52.9444],[-1.5091,52.9456],[-1.5107,52.9463],[-1.5079,52.947],[-1.5083,52.9478],[-1.5059,52.9483],[-1.507,52.9496],[-1.5076,52.9513],[-1.5076,52.9543],[-1.5066,52.9542],[-1.5034,52.9556],[-1.4978,52.956],[-1.498,52.9568],[-1.4971,52.9583],[-1.4953,52.9601],[-1.4944,52.9602],[-1.4964,52.9632],[-1.4954,52.965],[-1.4954,52.9659],[-1.4923,52.9664],[-1.492,52.9659],[-1.4845,52.9664]]]}</v>
      </c>
      <c r="B80" s="67" t="str">
        <f ca="1">OFFSET(Polygon!B$1,MATCH($D80,Polygon!$C:$C,0)-1,0)</f>
        <v>E06000015</v>
      </c>
      <c r="C80" t="s">
        <v>145</v>
      </c>
      <c r="D80" t="s">
        <v>29</v>
      </c>
      <c r="E80" s="27">
        <v>257174</v>
      </c>
      <c r="F80" s="23">
        <v>0</v>
      </c>
      <c r="G80" s="23">
        <v>0</v>
      </c>
      <c r="H80" s="23">
        <v>1</v>
      </c>
      <c r="I80" s="23">
        <v>1</v>
      </c>
      <c r="J80" s="23">
        <v>1</v>
      </c>
      <c r="K80" s="23">
        <v>3</v>
      </c>
      <c r="L80" s="23">
        <v>5</v>
      </c>
      <c r="M80" s="23">
        <v>4</v>
      </c>
      <c r="N80" s="23">
        <v>0</v>
      </c>
      <c r="O80" s="23">
        <v>11</v>
      </c>
      <c r="P80" s="23">
        <v>9</v>
      </c>
      <c r="Q80" s="23">
        <v>12</v>
      </c>
      <c r="R80" s="23">
        <v>18</v>
      </c>
      <c r="S80" s="23">
        <v>23</v>
      </c>
      <c r="T80" s="23">
        <v>23</v>
      </c>
      <c r="U80" s="23">
        <v>37</v>
      </c>
      <c r="V80" s="23">
        <v>40</v>
      </c>
      <c r="W80" s="23">
        <v>58</v>
      </c>
      <c r="X80" s="23">
        <v>77</v>
      </c>
      <c r="Y80" s="23">
        <v>100</v>
      </c>
      <c r="Z80" s="23">
        <v>105</v>
      </c>
      <c r="AA80" s="23">
        <v>118</v>
      </c>
      <c r="AB80" s="23">
        <v>122</v>
      </c>
      <c r="AC80" s="23">
        <v>143</v>
      </c>
      <c r="AD80" s="23">
        <v>167</v>
      </c>
      <c r="AE80" s="23">
        <v>187</v>
      </c>
      <c r="AF80" s="23">
        <v>194</v>
      </c>
      <c r="AG80" s="23">
        <v>239</v>
      </c>
      <c r="AH80" s="23">
        <v>263</v>
      </c>
      <c r="AI80" s="23">
        <v>263</v>
      </c>
      <c r="AJ80" s="23">
        <v>300</v>
      </c>
      <c r="AK80" s="23">
        <v>303</v>
      </c>
      <c r="AL80" s="23">
        <v>313</v>
      </c>
      <c r="AM80" s="23">
        <v>321</v>
      </c>
      <c r="AN80" s="23">
        <v>343</v>
      </c>
      <c r="AO80" s="23">
        <v>354</v>
      </c>
      <c r="AP80" s="23">
        <v>367</v>
      </c>
      <c r="AQ80" s="23">
        <v>374</v>
      </c>
      <c r="AR80" s="23">
        <v>379</v>
      </c>
      <c r="AS80" s="23">
        <v>384</v>
      </c>
      <c r="AT80" s="23">
        <v>390</v>
      </c>
      <c r="AU80" s="23">
        <v>401</v>
      </c>
      <c r="AV80" s="23">
        <v>405</v>
      </c>
      <c r="AW80" s="23">
        <v>409</v>
      </c>
      <c r="AX80" s="23">
        <v>413</v>
      </c>
      <c r="AY80" s="23">
        <v>423</v>
      </c>
      <c r="AZ80" s="23">
        <v>431</v>
      </c>
      <c r="BA80" s="23">
        <v>440</v>
      </c>
      <c r="BB80" s="23">
        <v>441</v>
      </c>
      <c r="BC80" s="23">
        <v>451</v>
      </c>
      <c r="BD80" s="23">
        <v>456</v>
      </c>
      <c r="BE80" s="23">
        <v>466</v>
      </c>
      <c r="BF80" s="23">
        <v>476</v>
      </c>
      <c r="BG80" s="23">
        <v>490</v>
      </c>
      <c r="BH80" s="23">
        <v>496</v>
      </c>
      <c r="BI80" s="23">
        <v>500</v>
      </c>
      <c r="BJ80" s="23">
        <v>504</v>
      </c>
      <c r="BK80" s="23">
        <v>508</v>
      </c>
      <c r="BL80" s="23">
        <v>508</v>
      </c>
      <c r="BM80" s="23">
        <v>516</v>
      </c>
      <c r="BN80" s="23">
        <v>519</v>
      </c>
      <c r="BO80" s="23">
        <v>520</v>
      </c>
      <c r="BP80" s="23">
        <v>521</v>
      </c>
      <c r="BQ80" s="23">
        <v>526</v>
      </c>
      <c r="BR80" s="23">
        <v>536</v>
      </c>
      <c r="BS80" s="23">
        <v>540</v>
      </c>
      <c r="BT80" s="23">
        <v>545</v>
      </c>
      <c r="BU80" s="23">
        <v>547</v>
      </c>
      <c r="BV80" s="23">
        <v>555</v>
      </c>
      <c r="BW80" s="23">
        <v>556</v>
      </c>
      <c r="BX80" s="23">
        <v>561</v>
      </c>
      <c r="BY80" s="23">
        <v>564</v>
      </c>
      <c r="BZ80" s="23">
        <v>566</v>
      </c>
      <c r="CA80" s="23">
        <v>569</v>
      </c>
      <c r="CB80" s="23">
        <v>570</v>
      </c>
      <c r="CC80" s="23">
        <v>574</v>
      </c>
      <c r="CD80" s="23">
        <v>579</v>
      </c>
      <c r="CE80" s="23">
        <v>579</v>
      </c>
      <c r="CF80" s="23">
        <v>580</v>
      </c>
      <c r="CG80" s="23">
        <v>581</v>
      </c>
      <c r="CH80" s="23">
        <v>585</v>
      </c>
      <c r="CI80" s="23">
        <v>588</v>
      </c>
      <c r="CJ80" s="23">
        <v>588</v>
      </c>
      <c r="CK80" s="23">
        <v>589</v>
      </c>
      <c r="CL80" s="23">
        <v>591</v>
      </c>
      <c r="CM80" s="23">
        <v>591</v>
      </c>
      <c r="CN80" s="23">
        <v>592</v>
      </c>
      <c r="CO80" s="23">
        <v>592</v>
      </c>
      <c r="CP80" s="23">
        <v>593</v>
      </c>
      <c r="CQ80" s="23">
        <v>597</v>
      </c>
      <c r="CR80" s="23">
        <v>597</v>
      </c>
      <c r="CS80" s="23">
        <v>597</v>
      </c>
      <c r="CT80" s="23">
        <v>601</v>
      </c>
      <c r="CU80" s="23">
        <v>603</v>
      </c>
      <c r="CV80" s="23">
        <v>604</v>
      </c>
      <c r="CW80" s="23">
        <v>606</v>
      </c>
      <c r="CX80" s="23">
        <v>608</v>
      </c>
      <c r="CY80" s="23">
        <v>609</v>
      </c>
      <c r="CZ80" s="23">
        <v>612</v>
      </c>
      <c r="DA80" s="23">
        <v>619</v>
      </c>
      <c r="DB80" s="23">
        <v>623</v>
      </c>
      <c r="DC80" s="23">
        <v>626</v>
      </c>
      <c r="DD80" s="23">
        <v>630</v>
      </c>
      <c r="DE80" s="23">
        <v>630</v>
      </c>
      <c r="DF80" s="23">
        <v>632</v>
      </c>
      <c r="DG80" s="23">
        <v>636</v>
      </c>
      <c r="DJ80" s="181">
        <f t="shared" ca="1" si="22"/>
        <v>4</v>
      </c>
      <c r="DK80" s="25">
        <f t="shared" ca="1" si="23"/>
        <v>6.3291139240506328E-3</v>
      </c>
      <c r="DL80" s="325">
        <f t="shared" ca="1" si="28"/>
        <v>1.5553671833077993</v>
      </c>
      <c r="DM80" s="329">
        <f t="shared" ca="1" si="24"/>
        <v>24</v>
      </c>
      <c r="DN80" s="25">
        <f t="shared" ca="1" si="25"/>
        <v>3.9215686274509803E-2</v>
      </c>
      <c r="DO80" s="325">
        <f t="shared" ca="1" si="29"/>
        <v>9.3322030998467955</v>
      </c>
      <c r="DP80" s="332">
        <f t="shared" ca="1" si="26"/>
        <v>247.30338214594011</v>
      </c>
      <c r="DR80">
        <f t="shared" si="20"/>
        <v>636</v>
      </c>
      <c r="DS80" s="419">
        <f t="shared" si="21"/>
        <v>247.3</v>
      </c>
      <c r="DT80" s="131">
        <f t="shared" ca="1" si="30"/>
        <v>0</v>
      </c>
      <c r="DV80" s="164" t="s">
        <v>220</v>
      </c>
      <c r="DW80">
        <v>695</v>
      </c>
      <c r="DX80" s="385">
        <v>494.5</v>
      </c>
      <c r="DY80" s="67">
        <f t="shared" si="27"/>
        <v>110</v>
      </c>
      <c r="EA80">
        <f>SUMIF('L4-LTLA'!$D:$D,$D80,'L4-LTLA'!$G:$G)</f>
        <v>257174</v>
      </c>
      <c r="EB80" s="27">
        <v>257174</v>
      </c>
      <c r="EC80" s="4">
        <f t="shared" si="31"/>
        <v>0</v>
      </c>
    </row>
    <row r="81" spans="1:133" x14ac:dyDescent="0.25">
      <c r="A81" s="67" t="str">
        <f ca="1">OFFSET(Polygon!A$1,MATCH($D81,Polygon!$C:$C,0)-1,0)</f>
        <v>{"type":"Polygon","coordinates":[[[-1.8222,53.5211],[-1.8226,53.52],[-1.8208,53.5185],[-1.8195,53.5134],[-1.8134,53.5121],[-1.8107,53.5119],[-1.8073,53.5121],[-1.8008,53.5114],[-1.8053,53.5089],[-1.8104,53.5063],[-1.8078,53.5061],[-1.8041,53.5051],[-1.8019,53.505],[-1.799,53.5045],[-1.7971,53.5037],[-1.796,53.5026],[-1.7957,53.501],[-1.7959,53.4995],[-1.795,53.4977],[-1.7952,53.4957],[-1.7958,53.4943],[-1.798,53.4934],[-1.7997,53.4935],[-1.8003,53.4916],[-1.8001,53.4897],[-1.8004,53.4877],[-1.8016,53.4869],[-1.8018,53.4842],[-1.8015,53.481],[-1.7983,53.4787],[-1.7968,53.4789],[-1.7948,53.478],[-1.7943,53.4772],[-1.7905,53.4757],[-1.7866,53.4753],[-1.7862,53.4757],[-1.7806,53.4749],[-1.7791,53.4742],[-1.778,53.4725],[-1.778,53.4704],[-1.7768,53.4694],[-1.7759,53.4681],[-1.7727,53.467],[-1.7705,53.4669],[-1.77,53.4657],[-1.7682,53.4647],[-1.7665,53.4642],[-1.7621,53.4636],[-1.7591,53.4636],[-1.7543,53.4642],[-1.7535,53.4649],[-1.7514,53.4648],[-1.7484,53.4642],[-1.7468,53.4634],[-1.7453,53.4619],[-1.7463,53.4609],[-1.7462,53.46],[-1.747,53.4592],[-1.747,53.4581],[-1.7482,53.4573],[-1.7467,53.4553],[-1.7471,53.4546],[-1.7469,53.4531],[-1.7462,53.4521],[-1.7466,53.4513],[-1.7459,53.4501],[-1.7443,53.4484],[-1.7447,53.4473],[-1.7439,53.4464],[-1.7437,53.4449],[-1.7455,53.4426],[-1.7466,53.442],[-1.7471,53.441],[-1.7493,53.4399],[-1.7497,53.4391],[-1.7486,53.4356],[-1.7449,53.4324],[-1.744,53.4302],[-1.7447,53.4287],[-1.7462,53.4278],[-1.7468,53.4263],[-1.745,53.4253],[-1.7441,53.4242],[-1.7418,53.4228],[-1.7399,53.4211],[-1.7389,53.4206],[-1.7351,53.4197],[-1.7329,53.4176],[-1.7312,53.4164],[-1.7298,53.4159],[-1.7252,53.4176],[-1.7233,53.4189],[-1.7183,53.4194],[-1.714,53.4191],[-1.7109,53.4175],[-1.7085,53.4173],[-1.7039,53.4149],[-1.7032,53.4137],[-1.7038,53.4129],[-1.703,53.4108],[-1.7041,53.4083],[-1.704,53.4058],[-1.705,53.405],[-1.7006,53.4033],[-1.6945,53.4011],[-1.6818,53.4018],[-1.6776,53.3996],[-1.673,53.3969],[-1.6681,53.3931],[-1.6651,53.3935],[-1.659,53.3935],[-1.655,53.3931],[-1.6539,53.3921],[-1.6537,53.3908],[-1.6538,53.3878],[-1.6535,53.3848],[-1.656,53.3817],[-1.6584,53.3796],[-1.6633,53.3742],[-1.6628,53.3731],[-1.6642,53.3671],[-1.6635,53.3666],[-1.6604,53.3651],[-1.6553,53.3633],[-1.6529,53.3627],[-1.6458,53.3605],[-1.6306,53.3561],[-1.6278,53.3533],[-1.6253,53.352],[-1.6169,53.351],[-1.5916,53.3462],[-1.5913,53.3451],[-1.6003,53.3428],[-1.6042,53.3424],[-1.6076,53.3427],[-1.6086,53.3433],[-1.612,53.3433],[-1.6121,53.3416],[-1.6146,53.3386],[-1.6174,53.3361],[-1.6195,53.3354],[-1.6221,53.3337],[-1.6219,53.3322],[-1.6235,53.331],[-1.6236,53.3304],[-1.6264,53.3292],[-1.6273,53.3285],[-1.6279,53.3258],[-1.6268,53.3254],[-1.6327,53.3208],[-1.6318,53.3198],[-1.6277,53.3162],[-1.6255,53.3164],[-1.6194,53.3182],[-1.6092,53.3226],[-1.606,53.3207],[-1.6037,53.319],[-1.6015,53.3182],[-1.6006,53.317],[-1.6007,53.3157],[-1.5992,53.3146],[-1.5988,53.3116],[-1.5904,53.3183],[-1.5869,53.3198],[-1.5873,53.321],[-1.5849,53.3216],[-1.5795,53.3169],[-1.583,53.3157],[-1.5811,53.314],[-1.5805,53.3117],[-1.5732,53.3128],[-1.5727,53.3136],[-1.5705,53.3143],[-1.5675,53.3147],[-1.5661,53.3136],[-1.5643,53.3136],[-1.5617,53.316],[-1.5609,53.3155],[-1.5602,53.3137],[-1.5585,53.3137],[-1.5558,53.3115],[-1.5572,53.3111],[-1.5595,53.3092],[-1.5597,53.3082],[-1.5617,53.3064],[-1.5569,53.3054],[-1.5548,53.3061],[-1.5535,53.3059],[-1.5504,53.3062],[-1.5491,53.307],[-1.5474,53.3068],[-1.5422,53.3051],[-1.5398,53.3045],[-1.5375,53.3048],[-1.5346,53.3055],[-1.5331,53.3062],[-1.5333,53.308],[-1.5318,53.309],[-1.5319,53.3098],[-1.531,53.3106],[-1.5295,53.3109],[-1.5284,53.3104],[-1.5262,53.3104],[-1.5258,53.3121],[-1.5242,53.3124],[-1.5216,53.3117],[-1.5215,53.3128],[-1.5173,53.3122],[-1.5161,53.3126],[-1.5159,53.3134],[-1.5108,53.316],[-1.5037,53.3172],[-1.5021,53.3176],[-1.5007,53.3159],[-1.4931,53.3167],[-1.4923,53.3174],[-1.4819,53.3188],[-1.4805,53.3187],[-1.4796,53.3193],[-1.4769,53.3193],[-1.4738,53.3185],[-1.4712,53.3176],[-1.4686,53.317],[-1.4658,53.3187],[-1.4617,53.3202],[-1.4597,53.3197],[-1.4573,53.3207],[-1.4573,53.3218],[-1.4552,53.3219],[-1.4558,53.3235],[-1.4543,53.3243],[-1.4564,53.3251],[-1.4566,53.3263],[-1.458,53.3264],[-1.4602,53.3272],[-1.4617,53.3284],[-1.4599,53.3297],[-1.4583,53.3287],[-1.4566,53.3294],[-1.4599,53.3307],[-1.4557,53.3306],[-1.4536,53.3307],[-1.4513,53.3313],[-1.4498,53.3321],[-1.443,53.3372],[-1.442,53.3375],[-1.4413,53.3364],[-1.4367,53.3374],[-1.4332,53.3375],[-1.4278,53.3361],[-1.4258,53.3362],[-1.424,53.3359],[-1.4209,53.3345],[-1.4157,53.3373],[-1.4139,53.3379],[-1.4126,53.3388],[-1.413,53.3396],[-1.411,53.342],[-1.4087,53.3419],[-1.4068,53.3408],[-1.4076,53.3401],[-1.4064,53.3394],[-1.4,53.3381],[-1.3983,53.3375],[-1.395,53.337],[-1.3907,53.336],[-1.3891,53.3363],[-1.3866,53.3349],[-1.3879,53.3345],[-1.3887,53.3332],[-1.3907,53.3316],[-1.3903,53.331],[-1.3912,53.3283],[-1.3905,53.3257],[-1.3918,53.3238],[-1.392,53.3226],[-1.3902,53.3196],[-1.3902,53.3188],[-1.3871,53.318],[-1.3868,53.3176],[-1.3838,53.3178],[-1.3806,53.317],[-1.377,53.3174],[-1.3743,53.3172],[-1.3716,53.3161],[-1.3655,53.3159],[-1.3642,53.3152],[-1.3626,53.315],[-1.3619,53.3158],[-1.3629,53.3177],[-1.3615,53.3183],[-1.3531,53.3191],[-1.3472,53.3188],[-1.3473,53.3185],[-1.3431,53.3179],[-1.3409,53.317],[-1.3416,53.3161],[-1.3403,53.3155],[-1.3376,53.3159],[-1.3365,53.3166],[-1.3366,53.3179],[-1.3345,53.3203],[-1.3338,53.3215],[-1.3326,53.3218],[-1.3327,53.3228],[-1.3315,53.3243],[-1.3294,53.3255],[-1.3282,53.3268],[-1.3288,53.3277],[-1.3285,53.3288],[-1.3247,53.3288],[-1.3248,53.3271],[-1.3223,53.3275],[-1.3217,53.3255],[-1.3179,53.3261],[-1.3137,53.3273],[-1.3129,53.3293],[-1.3105,53.3293],[-1.3113,53.3309],[-1.3123,53.3341],[-1.3085,53.3338],[-1.306,53.3337],[-1.303,53.3327],[-1.2994,53.3323],[-1.2976,53.3315],[-1.297,53.3306],[-1.2951,53.3301],[-1.2886,53.3262],[-1.29,53.3232],[-1.2911,53.3229],[-1.2939,53.3228],[-1.2951,53.3218],[-1.2957,53.3204],[-1.2947,53.3153],[-1.2937,53.314],[-1.2871,53.312],[-1.2853,53.3116],[-1.282,53.3094],[-1.2773,53.3091],[-1.2761,53.3093],[-1.274,53.3105],[-1.2715,53.3093],[-1.2699,53.309],[-1.2694,53.3077],[-1.2676,53.3057],[-1.2641,53.3054],[-1.2613,53.3039],[-1.2582,53.3034],[-1.255,53.3024],[-1.2543,53.3017],[-1.2511,53.3019],[-1.2479,53.3027],[-1.2462,53.3024],[-1.2449,53.3017],[-1.2433,53.3016],[-1.2422,53.3021],[-1.2404,53.3035],[-1.2387,53.3044],[-1.2374,53.3059],[-1.2323,53.3083],[-1.23,53.3085],[-1.2218,53.3052],[-1.2199,53.3041],[-1.2187,53.304],[-1.214,53.3052],[-1.2111,53.3054],[-1.2081,53.3049],[-1.2057,53.3043],[-1.2032,53.3042],[-1.2021,53.306],[-1.203,53.3072],[-1.1997,53.3114],[-1.1983,53.3108],[-1.1949,53.3086],[-1.1937,53.3082],[-1.1906,53.3066],[-1.1872,53.304],[-1.1856,53.3046],[-1.1831,53.305],[-1.1796,53.3064],[-1.1767,53.3052],[-1.1757,53.3033],[-1.1742,53.3025],[-1.1749,53.2991],[-1.1738,53.2975],[-1.1738,53.2962],[-1.1716,53.2946],[-1.1764,53.2896],[-1.179,53.2886],[-1.1801,53.2871],[-1.1783,53.2862],[-1.1781,53.2852],[-1.1771,53.2836],[-1.176,53.2827],[-1.1759,53.2817],[-1.1747,53.2815],[-1.1715,53.28],[-1.1698,53.2788],[-1.1665,53.2776],[-1.1683,53.2767],[-1.1707,53.2761],[-1.1733,53.2741],[-1.1768,53.2739],[-1.1782,53.2732],[-1.1807,53.271],[-1.1816,53.2695],[-1.1784,53.2675],[-1.1759,53.2668],[-1.1746,53.2658],[-1.1748,53.2651],[-1.1773,53.2652],[-1.1781,53.2645],[-1.1794,53.2643],[-1.1829,53.265],[-1.1853,53.2644],[-1.1875,53.2645],[-1.1915,53.2641],[-1.1944,53.2632],[-1.1961,53.2634],[-1.1982,53.2623],[-1.2014,53.2616],[-1.2024,53.261],[-1.2037,53.2591],[-1.2027,53.2574],[-1.2045,53.2572],[-1.2071,53.2552],[-1.2077,53.2534],[-1.2104,53.2512],[-1.2094,53.2503],[-1.213,53.2477],[-1.2125,53.2456],[-1.21,53.241],[-1.2087,53.2409],[-1.2075,53.2395],[-1.2052,53.2387],[-1.2058,53.2378],[-1.2051,53.2366],[-1.2027,53.2356],[-1.2022,53.235],[-1.2035,53.2328],[-1.2034,53.231],[-1.2052,53.2308],[-1.2056,53.2301],[-1.2062,53.2272],[-1.207,53.227],[-1.209,53.2244],[-1.2092,53.2182],[-1.2111,53.2158],[-1.2098,53.2136],[-1.2083,53.2118],[-1.2058,53.2101],[-1.2047,53.2083],[-1.2028,53.2082],[-1.2009,53.204],[-1.2014,53.2033],[-1.2015,53.1988],[-1.1973,53.1951],[-1.1967,53.1934],[-1.1958,53.1924],[-1.1951,53.1893],[-1.1954,53.1869],[-1.197,53.1847],[-1.1993,53.1834],[-1.1988,53.1829],[-1.2022,53.1823],[-1.2048,53.1823],[-1.2093,53.1811],[-1.216,53.1808],[-1.2183,53.179],[-1.2205,53.1788],[-1.2209,53.1796],[-1.2226,53.1801],[-1.2267,53.1787],[-1.2293,53.1788],[-1.2315,53.1781],[-1.2362,53.1785],[-1.2373,53.1791],[-1.2388,53.1791],[-1.2419,53.178],[-1.2437,53.1763],[-1.2453,53.1757],[-1.2446,53.1733],[-1.2463,53.1721],[-1.2497,53.1707],[-1.2491,53.1701],[-1.2502,53.1683],[-1.2518,53.1672],[-1.2538,53.1652],[-1.2586,53.1644],[-1.2601,53.1645],[-1.2603,53.1653],[-1.2623,53.1666],[-1.2656,53.1671],[-1.2679,53.1679],[-1.2715,53.1681],[-1.2725,53.1679],[-1.275,53.1681],[-1.2771,53.1674],[-1.2824,53.1675],[-1.2859,53.1696],[-1.2879,53.1706],[-1.2887,53.1714],[-1.296,53.1712],[-1.2967,53.1708],[-1.2975,53.1688],[-1.2989,53.1678],[-1.3003,53.1681],[-1.3008,53.1658],[-1.3007,53.1642],[-1.3027,53.1639],[-1.3045,53.1654],[-1.3081,53.1634],[-1.3096,53.1632],[-1.3129,53.1636],[-1.3166,53.1653],[-1.3191,53.1632],[-1.3234,53.1623],[-1.3235,53.1595],[-1.3255,53.1579],[-1.3256,53.1565],[-1.3244,53.1547],[-1.3234,53.1543],[-1.3222,53.151],[-1.3223,53.1477],[-1.3212,53.1433],[-1.3204,53.1427],[-1.3188,53.1396],[-1.3179,53.1385],[-1.315,53.1358],[-1.3181,53.1349],[-1.3199,53.1332],[-1.3202,53.1321],[-1.3218,53.1306],[-1.3198,53.1282],[-1.3187,53.1282],[-1.3179,53.127],[-1.3152,53.1257],[-1.3142,53.1246],[-1.312,53.12],[-1.311,53.1185],[-1.3111,53.1168],[-1.3123,53.1163],[-1.3097,53.1131],[-1.3097,53.1117],[-1.3105,53.1105],[-1.3121,53.1091],[-1.3117,53.1086],[-1.3088,53.1077],[-1.3063,53.1057],[-1.3036,53.1032],[-1.3014,53.1041],[-1.3006,53.102],[-1.3015,53.101],[-1.305,53.1005],[-1.3074,53.0994],[-1.3093,53.0968],[-1.3085,53.0958],[-1.3071,53.0954],[-1.3091,53.0945],[-1.3072,53.0926],[-1.3061,53.0919],[-1.3054,53.0908],[-1.3026,53.0885],[-1.3054,53.0871],[-1.308,53.0863],[-1.3174,53.0853],[-1.3223,53.0849],[-1.3237,53.0843],[-1.3261,53.0839],[-1.3295,53.0824],[-1.3315,53.0813],[-1.3327,53.0803],[-1.3331,53.0793],[-1.3341,53.0789],[-1.3347,53.0776],[-1.3365,53.0754],[-1.3367,53.0738],[-1.3391,53.0725],[-1.3402,53.0716],[-1.3423,53.0709],[-1.3438,53.0687],[-1.3446,53.0633],[-1.3412,53.0603],[-1.3374,53.0561],[-1.3374,53.0548],[-1.336,53.053],[-1.3364,53.0522],[-1.336,53.051],[-1.3346,53.0503],[-1.3333,53.0481],[-1.3346,53.0473],[-1.333,53.0446],[-1.333,53.0435],[-1.3338,53.043],[-1.333,53.0423],[-1.3346,53.0408],[-1.3332,53.0397],[-1.3326,53.0382],[-1.3326,53.0364],[-1.3331,53.0357],[-1.3316,53.0328],[-1.3309,53.0304],[-1.3291,53.0307],[-1.3277,53.0289],[-1.3278,53.0284],[-1.3257,53.0272],[-1.3246,53.0261],[-1.3221,53.0202],[-1.3186,53.0161],[-1.3202,53.0155],[-1.3184,53.0139],[-1.3196,53.0113],[-1.3188,53.0098],[-1.3163,53.0089],[-1.3134,53.0064],[-1.3134,53.0046],[-1.3123,53.0046],[-1.3102,53.0034],[-1.3077,53.0039],[-1.3063,53.0033],[-1.3063,53.0025],[-1.3039,53.0012],[-1.3035,52.9997],[-1.3026,52.9996],[-1.3025,52.9984],[-1.3036,52.998],[-1.3018,52.9958],[-1.3022,52.9949],[-1.3009,52.9946],[-1.3012,52.9934],[-1.3005,52.9926],[-1.3012,52.9912],[-1.3005,52.9901],[-1.2984,52.9897],[-1.2967,52.9878],[-1.2953,52.9877],[-1.2946,52.9858],[-1.2975,52.9847],[-1.2925,52.9751],[-1.2907,52.9707],[-1.2896,52.9697],[-1.2878,52.9696],[-1.2877,52.9677],[-1.2893,52.9664],[-1.2887,52.965],[-1.2892,52.9645],[-1.2886,52.961],[-1.29,52.9604],[-1.2907,52.9595],[-1.2916,52.9563],[-1.2913,52.9545],[-1.289,52.954],[-1.2879,52.9545],[-1.2864,52.9538],[-1.2858,52.9528],[-1.2842,52.9525],[-1.2824,52.9512],[-1.2823,52.9501],[-1.2811,52.9492],[-1.2821,52.9475],[-1.2814,52.9464],[-1.2826,52.9458],[-1.2822,52.9445],[-1.2805,52.9421],[-1.2812,52.9409],[-1.2807,52.9396],[-1.279,52.9389],[-1.2791,52.9365],[-1.2778,52.9357],[-1.2784,52.9343],[-1.2783,52.9327],[-1.2808,52.9302],[-1.2815,52.929],[-1.285,52.9269],[-1.2858,52.9261],[-1.285,52.9243],[-1.2838,52.9229],[-1.2829,52.921],[-1.2828,52.9192],[-1.2835,52.9186],[-1.2833,52.9149],[-1.2818,52.9103],[-1.2802,52.9087],[-1.2754,52.9056],[-1.2745,52.9052],[-1.272,52.9051],[-1.2671,52.9053],[-1.2653,52.905],[-1.2601,52.9036],[-1.2563,52.9018],[-1.254,52.9019],[-1.2534,52.9024],[-1.2514,52.902],[-1.25,52.9026],[-1.2474,52.9032],[-1.2451,52.9022],[-1.2475,52.8999],[-1.2476,52.8989],[-1.2462,52.8975],[-1.2448,52.8972],[-1.2446,52.8965],[-1.243,52.8964],[-1.2411,52.8953],[-1.2396,52.8942],[-1.2397,52.8923],[-1.2413,52.8924],[-1.2435,52.8916],[-1.2457,52.8905],[-1.2464,52.889],[-1.2459,52.8876],[-1.2443,52.8864],[-1.2401,52.8846],[-1.2384,52.8824],[-1.2388,52.8812],[-1.2403,52.88],[-1.2442,52.8788],[-1.2503,52.8795],[-1.2536,52.8793],[-1.2561,52.8779],[-1.2593,52.8754],[-1.2625,52.8742],[-1.2671,52.8732],[-1.2679,52.8733],[-1.2715,52.875],[-1.2747,52.8755],[-1.2784,52.8756],[-1.281,52.8751],[-1.2843,52.8732],[-1.2867,52.8724],[-1.2896,52.8725],[-1.2932,52.8739],[-1.2965,52.8749],[-1.299,52.8754],[-1.3025,52.8756],[-1.3058,52.8771],[-1.3075,52.8755],[-1.3077,52.8742],[-1.3099,52.8732],[-1.3159,52.8735],[-1.3193,52.8729],[-1.319,52.87],[-1.3202,52.8691],[-1.3226,52.8685],[-1.3236,52.8678],[-1.3243,52.8666],[-1.3253,52.866],[-1.3272,52.8658],[-1.329,52.8661],[-1.3311,52.8671],[-1.3328,52.8672],[-1.3357,52.8657],[-1.3383,52.8647],[-1.3404,52.8651],[-1.3412,52.8664],[-1.3424,52.8675],[-1.344,52.8678],[-1.3455,52.8672],[-1.3465,52.8654],[-1.3458,52.8646],[-1.3434,52.863],[-1.3441,52.8624],[-1.3468,52.8616],[-1.3477,52.8609],[-1.3481,52.8595],[-1.3517,52.8578],[-1.3522,52.8571],[-1.3517,52.8559],[-1.3506,52.8549],[-1.3505,52.8541],[-1.3514,52.8532],[-1.3534,52.8536],[-1.3538,52.8548],[-1.355,52.8559],[-1.3581,52.8561],[-1.3625,52.8546],[-1.3645,52.8534],[-1.366,52.8509],[-1.3692,52.849],[-1.3724,52.8479],[-1.3763,52.8472],[-1.3807,52.8463],[-1.3828,52.8447],[-1.3831,52.8436],[-1.3848,52.8431],[-1.386,52.8411],[-1.3855,52.8407],[-1.3882,52.8394],[-1.3876,52.8389],[-1.3941,52.8367],[-1.3931,52.834],[-1.3914,52.8335],[-1.39,52.8336],[-1.3879,52.8331],[-1.3921,52.8295],[-1.3956,52.8256],[-1.397,52.8249],[-1.398,52.8233],[-1.3993,52.8218],[-1.4023,52.8201],[-1.4035,52.8187],[-1.4049,52.8188],[-1.4058,52.8173],[-1.4042,52.8167],[-1.4055,52.8151],[-1.4072,52.8139],[-1.4088,52.8123],[-1.4101,52.8102],[-1.4118,52.8092],[-1.414,52.8071],[-1.4151,52.8053],[-1.4171,52.803],[-1.4177,52.8016],[-1.42,52.8013],[-1.425,52.8013],[-1.4265,52.8006],[-1.4298,52.802],[-1.4336,52.8021],[-1.4362,52.8026],[-1.4392,52.8023],[-1.4414,52.8016],[-1.441,52.7987],[-1.4426,52.7961],[-1.4419,52.7935],[-1.4468,52.7915],[-1.448,52.7904],[-1.4498,52.7896],[-1.4522,52.7899],[-1.454,52.7891],[-1.4566,52.7888],[-1.4623,52.7871],[-1.4588,52.7844],[-1.4583,52.7828],[-1.4611,52.7817],[-1.4591,52.7797],[-1.4571,52.7791],[-1.458,52.7781],[-1.4604,52.7762],[-1.4605,52.7745],[-1.4622,52.7714],[-1.4636,52.771],[-1.4644,52.7699],[-1.4667,52.7678],[-1.4685,52.7669],[-1.4718,52.7662],[-1.4734,52.7655],[-1.4771,52.766],[-1.4783,52.7637],[-1.4799,52.7638],[-1.4878,52.7623],[-1.4901,52.7613],[-1.4925,52.7594],[-1.494,52.759],[-1.4965,52.7603],[-1.4988,52.7643],[-1.5021,52.7666],[-1.504,52.7674],[-1.5055,52.7676],[-1.5125,52.7673],[-1.5192,52.7667],[-1.522,52.7659],[-1.5252,52.7652],[-1.525,52.764],[-1.5267,52.7627],[-1.5296,52.7611],[-1.5329,52.7626],[-1.5348,52.762],[-1.5378,52.7603],[-1.5395,52.7601],[-1.5417,52.7605],[-1.545,52.7632],[-1.5474,52.7641],[-1.5496,52.764],[-1.5528,52.7633],[-1.5527,52.7621],[-1.5548,52.762],[-1.5544,52.7584],[-1.5571,52.7576],[-1.5579,52.7569],[-1.5581,52.7555],[-1.5604,52.7521],[-1.562,52.7508],[-1.562,52.7503],[-1.5605,52.7486],[-1.5608,52.7481],[-1.5575,52.7449],[-1.557,52.7438],[-1.5569,52.742],[-1.5561,52.7397],[-1.5551,52.7399],[-1.5516,52.736],[-1.5504,52.7351],[-1.5454,52.7329],[-1.5449,52.7299],[-1.5458,52.7277],[-1.5478,52.7272],[-1.5487,52.7264],[-1.5502,52.7256],[-1.5499,52.7243],[-1.55,52.7203],[-1.5524,52.7193],[-1.5556,52.7176],[-1.5617,52.7134],[-1.5643,52.711],[-1.5663,52.7102],[-1.5689,52.7098],[-1.5695,52.7104],[-1.5714,52.7106],[-1.5744,52.7116],[-1.5746,52.712],[-1.578,52.7114],[-1.5792,52.7096],[-1.5805,52.7096],[-1.5825,52.7086],[-1.5841,52.7083],[-1.5848,52.7074],[-1.5865,52.7073],[-1.5889,52.7063],[-1.5895,52.7067],[-1.5916,52.706],[-1.5922,52.705],[-1.5911,52.7047],[-1.5917,52.7036],[-1.5931,52.7037],[-1.5947,52.7031],[-1.5964,52.7029],[-1.5962,52.7014],[-1.5975,52.7004],[-1.599,52.6998],[-1.5983,52.6988],[-1.6009,52.6975],[-1.6055,52.6965],[-1.608,52.6976],[-1.6082,52.6986],[-1.6103,52.6985],[-1.612,52.6991],[-1.6126,52.6999],[-1.6153,52.7007],[-1.6166,52.7005],[-1.6178,52.6997],[-1.6209,52.6995],[-1.6225,52.6985],[-1.6234,52.6975],[-1.6255,52.6975],[-1.6263,52.6989],[-1.6278,52.7001],[-1.6303,52.7],[-1.633,52.7009],[-1.6338,52.702],[-1.636,52.7025],[-1.6376,52.7014],[-1.638,52.6998],[-1.6411,52.6997],[-1.6423,52.7004],[-1.6466,52.6988],[-1.6485,52.6983],[-1.6492,52.6996],[-1.6526,52.6995],[-1.6551,52.6988],[-1.6544,52.7],[-1.655,52.7021],[-1.6542,52.7027],[-1.654,52.7062],[-1.6543,52.7082],[-1.6562,52.7084],[-1.6559,52.7104],[-1.6577,52.7106],[-1.6582,52.7126],[-1.6593,52.7141],[-1.6557,52.716],[-1.6562,52.718],[-1.6559,52.7198],[-1.6566,52.7217],[-1.6626,52.723],[-1.663,52.7236],[-1.6681,52.7235],[-1.6696,52.7236],[-1.6714,52.7243],[-1.6756,52.7249],[-1.6755,52.7269],[-1.678,52.7275],[-1.6814,52.727],[-1.6878,52.7273],[-1.694,52.7269],[-1.6975,52.7273],[-1.6992,52.728],[-1.7013,52.7284],[-1.7037,52.7298],[-1.7046,52.7312],[-1.7042,52.7321],[-1.7024,52.7326],[-1.6982,52.7351],[-1.6979,52.7358],[-1.6998,52.7379],[-1.6986,52.7394],[-1.6973,52.74],[-1.6978,52.7434],[-1.6968,52.7442],[-1.6929,52.7438],[-1.6925,52.7448],[-1.6955,52.747],[-1.6961,52.7483],[-1.6956,52.7491],[-1.6937,52.7503],[-1.6938,52.751],[-1.6962,52.7518],[-1.6968,52.7528],[-1.695,52.7542],[-1.6938,52.7556],[-1.691,52.757],[-1.6884,52.7572],[-1.6875,52.7576],[-1.686,52.759],[-1.6839,52.7617],[-1.6832,52.7644],[-1.6849,52.7653],[-1.6852,52.7664],[-1.6834,52.7678],[-1.6821,52.7701],[-1.6798,52.7715],[-1.6764,52.7723],[-1.672,52.7724],[-1.6708,52.7729],[-1.6698,52.7742],[-1.6701,52.7759],[-1.6697,52.7778],[-1.6706,52.7799],[-1.6708,52.781],[-1.67,52.7821],[-1.6667,52.7846],[-1.665,52.7854],[-1.6625,52.7852],[-1.6594,52.7839],[-1.6585,52.7832],[-1.6568,52.781],[-1.6532,52.7797],[-1.6499,52.7795],[-1.6485,52.7798],[-1.6462,52.7814],[-1.6443,52.7825],[-1.6422,52.7843],[-1.6382,52.7867],[-1.627,52.7798],[-1.6255,52.7812],[-1.6237,52.7824],[-1.6229,52.7822],[-1.6193,52.7852],[-1.6177,52.7839],[-1.615,52.7825],[-1.6149,52.7821],[-1.6125,52.7812],[-1.6111,52.7814],[-1.6103,52.7822],[-1.6113,52.7828],[-1.6094,52.7844],[-1.6122,52.7854],[-1.6137,52.7861],[-1.6124,52.7875],[-1.6144,52.7883],[-1.6117,52.7898],[-1.608,52.7904],[-1.6041,52.7913],[-1.6015,52.7928],[-1.6009,52.7942],[-1.6036,52.7954],[-1.5979,52.7983],[-1.5957,52.7971],[-1.5909,52.7989],[-1.5889,52.7998],[-1.59,52.8008],[-1.5885,52.8017],[-1.5883,52.8024],[-1.5909,52.8025],[-1.5899,52.8064],[-1.5906,52.8069],[-1.5918,52.8095],[-1.5932,52.809],[-1.5946,52.8095],[-1.5967,52.811],[-1.5989,52.8115],[-1.6009,52.8127],[-1.6047,52.8145],[-1.6077,52.8148],[-1.6103,52.8156],[-1.6103,52.817],[-1.6095,52.8181],[-1.6078,52.8192],[-1.6072,52.8219],[-1.6056,52.8231],[-1.6045,52.8247],[-1.602,52.8268],[-1.598,52.8283],[-1.5957,52.8286],[-1.5904,52.8286],[-1.5886,52.8289],[-1.5858,52.8307],[-1.5854,52.8317],[-1.5878,52.8315],[-1.5896,52.831],[-1.5913,52.8318],[-1.592,52.8326],[-1.5914,52.8334],[-1.592,52.8346],[-1.5912,52.8352],[-1.5913,52.8362],[-1.5924,52.8364],[-1.5932,52.8354],[-1.5945,52.8352],[-1.5975,52.8373],[-1.5992,52.8379],[-1.601,52.8371],[-1.6019,52.8372],[-1.603,52.8398],[-1.6028,52.8406],[-1.6045,52.8422],[-1.6071,52.8434],[-1.6084,52.8428],[-1.6105,52.8434],[-1.6118,52.8442],[-1.6143,52.845],[-1.6156,52.8452],[-1.6176,52.8447],[-1.6181,52.8454],[-1.6211,52.8476],[-1.6226,52.8479],[-1.6225,52.8493],[-1.6252,52.8497],[-1.6276,52.8513],[-1.6282,52.852],[-1.6261,52.8528],[-1.6263,52.854],[-1.6273,52.8544],[-1.6297,52.8538],[-1.6305,52.8529],[-1.6323,52.8528],[-1.6369,52.8533],[-1.6403,52.8556],[-1.6419,52.8557],[-1.6426,52.8563],[-1.6461,52.8558],[-1.6511,52.8566],[-1.6541,52.857],[-1.6592,52.8568],[-1.6628,52.8582],[-1.6644,52.8583],[-1.6688,52.8601],[-1.6699,52.8611],[-1.6723,52.8614],[-1.6758,52.8611],[-1.6795,52.8615],[-1.6832,52.8628],[-1.685,52.8623],[-1.6874,52.8628],[-1.6875,52.8636],[-1.69,52.8644],[-1.6916,52.8642],[-1.694,52.8629],[-1.6977,52.8629],[-1.6992,52.862],[-1.6987,52.8612],[-1.6994,52.8606],[-1.7032,52.8611],[-1.7037,52.8625],[-1.7013,52.8623],[-1.7,52.8633],[-1.7004,52.8641],[-1.7032,52.8662],[-1.7059,52.8667],[-1.7079,52.8661],[-1.7109,52.8664],[-1.7126,52.8659],[-1.7141,52.866],[-1.7168,52.8653],[-1.7178,52.8641],[-1.7171,52.8634],[-1.7147,52.8632],[-1.7148,52.8623],[-1.7161,52.8621],[-1.7169,52.8609],[-1.718,52.8606],[-1.7181,52.862],[-1.7199,52.8619],[-1.721,52.8622],[-1.7222,52.8616],[-1.7229,52.8603],[-1.7253,52.8596],[-1.7278,52.8606],[-1.7257,52.8623],[-1.7272,52.8632],[-1.7301,52.8627],[-1.732,52.8629],[-1.7349,52.8639],[-1.7357,52.8651],[-1.7378,52.8647],[-1.7393,52.8649],[-1.7397,52.8656],[-1.7395,52.8675],[-1.741,52.8672],[-1.7432,52.8662],[-1.746,52.8659],[-1.7498,52.867],[-1.7474,52.8682],[-1.7462,52.8684],[-1.7457,52.8692],[-1.7463,52.8702],[-1.7476,52.8706],[-1.7507,52.8689],[-1.7521,52.8688],[-1.7518,52.87],[-1.7523,52.8711],[-1.7505,52.8727],[-1.7514,52.8742],[-1.7537,52.8745],[-1.756,52.8752],[-1.7586,52.8772],[-1.7648,52.8786],[-1.7685,52.878],[-1.7712,52.879],[-1.7736,52.879],[-1.7759,52.8802],[-1.7763,52.8813],[-1.7755,52.8825],[-1.7768,52.8837],[-1.7777,52.8837],[-1.7802,52.8824],[-1.783,52.884],[-1.7856,52.8829],[-1.7868,52.8815],[-1.787,52.8808],[-1.7882,52.88],[-1.7909,52.8802],[-1.7929,52.881],[-1.7937,52.8832],[-1.7958,52.8845],[-1.801,52.8861],[-1.8029,52.8857],[-1.8031,52.8837],[-1.8048,52.8826],[-1.8085,52.8816],[-1.8104,52.8808],[-1.8117,52.8806],[-1.8121,52.882],[-1.8135,52.8825],[-1.8155,52.8821],[-1.8187,52.8826],[-1.8219,52.8824],[-1.8237,52.883],[-1.8223,52.8843],[-1.8217,52.8856],[-1.8226,52.8862],[-1.8246,52.8854],[-1.8259,52.8841],[-1.8284,52.8846],[-1.8277,52.8868],[-1.8299,52.8873],[-1.8327,52.8868],[-1.8323,52.8889],[-1.8341,52.8895],[-1.8327,52.8903],[-1.8347,52.8909],[-1.8351,52.8916],[-1.834,52.8928],[-1.8326,52.8933],[-1.8338,52.8943],[-1.8342,52.8956],[-1.8331,52.8961],[-1.8306,52.896],[-1.8304,52.8972],[-1.8325,52.8991],[-1.8331,52.9017],[-1.8363,52.902],[-1.836,52.9041],[-1.8379,52.9052],[-1.84,52.9049],[-1.8413,52.9051],[-1.8428,52.9066],[-1.8443,52.9073],[-1.8457,52.909],[-1.8477,52.9093],[-1.8473,52.9104],[-1.8456,52.9107],[-1.8437,52.9104],[-1.8424,52.9109],[-1.8426,52.913],[-1.8434,52.9134],[-1.848,52.913],[-1.8475,52.9159],[-1.8491,52.9164],[-1.8483,52.917],[-1.8482,52.9186],[-1.8475,52.9201],[-1.8497,52.921],[-1.8538,52.9199],[-1.8553,52.9203],[-1.8559,52.9216],[-1.8557,52.9227],[-1.8564,52.9237],[-1.8547,52.9241],[-1.8548,52.9259],[-1.8556,52.9265],[-1.8549,52.9275],[-1.853,52.9275],[-1.8527,52.9288],[-1.8543,52.9298],[-1.8541,52.9308],[-1.852,52.9319],[-1.8497,52.931],[-1.8489,52.9323],[-1.8504,52.9327],[-1.8507,52.9339],[-1.8491,52.9357],[-1.8471,52.9358],[-1.8465,52.9368],[-1.845,52.9375],[-1.8438,52.939],[-1.8418,52.9399],[-1.8403,52.9397],[-1.8398,52.941],[-1.8377,52.9415],[-1.8356,52.9407],[-1.8331,52.9413],[-1.8324,52.9429],[-1.8332,52.9437],[-1.8351,52.9425],[-1.8365,52.9428],[-1.8356,52.9452],[-1.8325,52.9459],[-1.8303,52.9455],[-1.8286,52.9482],[-1.8307,52.9515],[-1.832,52.952],[-1.8342,52.9539],[-1.8344,52.955],[-1.8323,52.9554],[-1.831,52.9561],[-1.8306,52.9571],[-1.8293,52.9578],[-1.8292,52.9592],[-1.8285,52.9609],[-1.8265,52.9604],[-1.8257,52.9623],[-1.8279,52.9635],[-1.8284,52.9643],[-1.8276,52.9664],[-1.8295,52.9686],[-1.8296,52.9702],[-1.8302,52.9712],[-1.8296,52.973],[-1.8283,52.974],[-1.8285,52.975],[-1.8271,52.9768],[-1.8248,52.9783],[-1.8227,52.9788],[-1.8212,52.9785],[-1.818,52.9788],[-1.8152,52.9795],[-1.8117,52.9797],[-1.8071,52.9802],[-1.8032,52.9813],[-1.8016,52.9831],[-1.8049,52.9848],[-1.8041,52.9856],[-1.8027,52.9854],[-1.7988,52.9863],[-1.7982,52.9855],[-1.7968,52.9851],[-1.796,52.9864],[-1.7929,52.9898],[-1.7921,52.9895],[-1.7918,52.9884],[-1.7888,52.989],[-1.787,52.991],[-1.7877,52.9915],[-1.7899,52.9916],[-1.7894,52.9927],[-1.7876,52.9931],[-1.7863,52.9924],[-1.7851,52.9926],[-1.786,52.9936],[-1.7843,52.9948],[-1.7806,52.9948],[-1.7789,52.9959],[-1.7776,52.9964],[-1.7739,52.9963],[-1.7709,52.9959],[-1.7702,52.9971],[-1.7689,52.998],[-1.7676,52.9995],[-1.7633,52.9995],[-1.7624,53],[-1.7633,53.0012],[-1.7644,53.0018],[-1.7641,53.0027],[-1.7647,53.0043],[-1.7655,53.0046],[-1.7663,53.0073],[-1.7661,53.0091],[-1.7642,53.0104],[-1.7634,53.0117],[-1.7634,53.0128],[-1.7621,53.0151],[-1.7593,53.0146],[-1.7582,53.0157],[-1.7578,53.0176],[-1.7588,53.0185],[-1.7629,53.0206],[-1.7637,53.0214],[-1.7633,53.024],[-1.7624,53.0254],[-1.7594,53.0267],[-1.7578,53.0279],[-1.7571,53.0291],[-1.7574,53.0302],[-1.757,53.0314],[-1.7597,53.0329],[-1.7614,53.0336],[-1.7594,53.0347],[-1.7589,53.0373],[-1.7601,53.0389],[-1.766,53.0411],[-1.7676,53.0436],[-1.7689,53.0442],[-1.7727,53.0442],[-1.7741,53.0435],[-1.7785,53.043],[-1.7796,53.0434],[-1.779,53.0449],[-1.7801,53.0472],[-1.7814,53.0484],[-1.7847,53.0499],[-1.7834,53.0506],[-1.7842,53.0519],[-1.7844,53.0534],[-1.7836,53.0545],[-1.7822,53.0551],[-1.7824,53.0559],[-1.7791,53.0577],[-1.7769,53.0583],[-1.7759,53.0596],[-1.7781,53.0604],[-1.7831,53.0614],[-1.7849,53.0624],[-1.7857,53.0632],[-1.7842,53.0653],[-1.7842,53.0667],[-1.7857,53.0682],[-1.786,53.0704],[-1.7875,53.0724],[-1.7888,53.0732],[-1.789,53.0745],[-1.79,53.0754],[-1.7897,53.0763],[-1.7909,53.0768],[-1.7914,53.0782],[-1.7903,53.079],[-1.7888,53.0791],[-1.7884,53.0803],[-1.7889,53.0813],[-1.792,53.0837],[-1.7911,53.085],[-1.7911,53.0864],[-1.7931,53.0866],[-1.7942,53.0884],[-1.7929,53.0898],[-1.7927,53.0913],[-1.7907,53.0918],[-1.7886,53.0914],[-1.7874,53.0919],[-1.7843,53.0927],[-1.7832,53.0938],[-1.7855,53.0949],[-1.783,53.096],[-1.7825,53.0965],[-1.7844,53.0979],[-1.7864,53.0998],[-1.7836,53.1023],[-1.7843,53.1038],[-1.7854,53.1045],[-1.788,53.1054],[-1.7859,53.1072],[-1.787,53.1087],[-1.7887,53.1094],[-1.7932,53.1102],[-1.7942,53.1108],[-1.7954,53.1126],[-1.7978,53.114],[-1.8001,53.1146],[-1.8009,53.1151],[-1.8017,53.1166],[-1.8019,53.1182],[-1.8063,53.1227],[-1.8097,53.1238],[-1.8099,53.1257],[-1.8093,53.1269],[-1.8101,53.1279],[-1.8109,53.1301],[-1.8125,53.1303],[-1.8138,53.1322],[-1.8158,53.1339],[-1.8185,53.1335],[-1.8197,53.1339],[-1.8214,53.1359],[-1.8207,53.1365],[-1.8221,53.1378],[-1.8219,53.1389],[-1.8207,53.1405],[-1.8212,53.1414],[-1.8197,53.1425],[-1.8181,53.1425],[-1.8184,53.1435],[-1.8177,53.1444],[-1.8165,53.1474],[-1.817,53.1493],[-1.8144,53.1512],[-1.8124,53.152],[-1.812,53.1527],[-1.8129,53.1545],[-1.8154,53.1551],[-1.8151,53.1563],[-1.816,53.1584],[-1.8172,53.1593],[-1.8193,53.1601],[-1.8201,53.1612],[-1.8222,53.1621],[-1.8253,53.1641],[-1.8248,53.1648],[-1.8265,53.1654],[-1.8269,53.1663],[-1.829,53.1667],[-1.8306,53.1684],[-1.833,53.1705],[-1.832,53.1726],[-1.8342,53.1739],[-1.836,53.1743],[-1.8365,53.1753],[-1.8393,53.1769],[-1.8408,53.1769],[-1.843,53.1781],[-1.8436,53.1776],[-1.8462,53.1786],[-1.8464,53.1798],[-1.8483,53.1803],[-1.8482,53.1808],[-1.8497,53.1821],[-1.8545,53.185],[-1.8591,53.1866],[-1.8612,53.1885],[-1.863,53.1885],[-1.8653,53.1898],[-1.8703,53.1916],[-1.8719,53.193],[-1.8717,53.1939],[-1.8757,53.1955],[-1.8782,53.1955],[-1.8791,53.196],[-1.8827,53.1961],[-1.8846,53.1967],[-1.8875,53.1984],[-1.8907,53.1994],[-1.8915,53.199],[-1.897,53.1994],[-1.8973,53.1999],[-1.8996,53.2001],[-1.901,53.1998],[-1.9017,53.1989],[-1.9038,53.199],[-1.9067,53.1984],[-1.9092,53.1988],[-1.9115,53.1999],[-1.9134,53.2014],[-1.9138,53.2021],[-1.9154,53.203],[-1.9173,53.2034],[-1.9188,53.2031],[-1.9218,53.2029],[-1.9234,53.2035],[-1.9249,53.2055],[-1.9284,53.2067],[-1.9298,53.2074],[-1.9305,53.2086],[-1.9335,53.2095],[-1.9344,53.2104],[-1.9368,53.2115],[-1.9391,53.2121],[-1.9421,53.212],[-1.9429,53.2117],[-1.9476,53.2116],[-1.9506,53.2119],[-1.9528,53.2126],[-1.9549,53.213],[-1.9567,53.2137],[-1.961,53.2194],[-1.9624,53.2262],[-1.9708,53.2209],[-1.9743,53.2197],[-1.9764,53.2187],[-1.9782,53.2168],[-1.9809,53.2163],[-1.9812,53.2158],[-1.9839,53.2145],[-1.9858,53.2144],[-1.9874,53.2136],[-1.988,53.2146],[-1.9895,53.2156],[-1.9895,53.218],[-1.9899,53.2193],[-1.9891,53.2195],[-1.9901,53.221],[-1.9902,53.223],[-1.9881,53.2241],[-1.9878,53.2248],[-1.9824,53.2262],[-1.9794,53.2267],[-1.9753,53.228],[-1.9748,53.2291],[-1.9749,53.231],[-1.9784,53.2326],[-1.9791,53.2334],[-1.9819,53.2386],[-1.9837,53.2386],[-1.9872,53.24],[-1.9906,53.2409],[-1.9926,53.2416],[-1.9997,53.245],[-1.9992,53.2464],[-2.0019,53.2485],[-2.0018,53.2502],[-2.0003,53.2554],[-2.0095,53.2606],[-2.0077,53.2645],[-2.0054,53.2676],[-2.0052,53.269],[-2.0062,53.2714],[-2.0066,53.2716],[-2.0074,53.276],[-2.0081,53.2766],[-2.0093,53.2801],[-2.0083,53.2835],[-2.0084,53.2867],[-2.0082,53.2894],[-2.0096,53.2894],[-2.009,53.2913],[-2.0086,53.295],[-2.0087,53.3002],[-2.0093,53.3023],[-2.0087,53.3045],[-2.0043,53.3111],[-2.0044,53.3139],[-2.0032,53.3169],[-2.0016,53.3189],[-2.0043,53.3214],[-2.0066,53.3218],[-2.009,53.323],[-2.0107,53.3235],[-2.0111,53.3265],[-2.0118,53.3276],[-2.0108,53.3297],[-2.0093,53.3314],[-2.0137,53.3324],[-2.0134,53.3354],[-2.0143,53.34],[-2.0101,53.3419],[-2.0047,53.346],[-2.0078,53.3477],[-2.0077,53.3491],[-2.0084,53.3511],[-2.0067,53.3516],[-2.0073,53.3535],[-2.0068,53.3546],[-2.0089,53.3553],[-2.0104,53.3552],[-2.0108,53.3571],[-2.009,53.362],[-2.0108,53.3624],[-2.0117,53.3616],[-2.0156,53.3628],[-2.0163,53.3634],[-2.0176,53.3657],[-2.0204,53.3661],[-2.0216,53.3667],[-2.0229,53.3666],[-2.0244,53.3645],[-2.0257,53.3637],[-2.0273,53.3638],[-2.0284,53.3644],[-2.03,53.3662],[-2.0317,53.3657],[-2.0336,53.3673],[-2.0329,53.3685],[-2.0311,53.3702],[-2.0286,53.3707],[-2.0308,53.3729],[-2.0336,53.375],[-2.0326,53.3755],[-2.0304,53.3751],[-2.028,53.3739],[-2.0262,53.3736],[-2.0215,53.375],[-2.0219,53.3761],[-2.0206,53.3761],[-2.0209,53.3776],[-2.0171,53.3778],[-2.0186,53.3802],[-2.0197,53.3806],[-2.017,53.3815],[-2.0151,53.3806],[-2.0131,53.3841],[-2.0046,53.3863],[-2.0052,53.3924],[-2.0045,53.3937],[-2.0018,53.3965],[-2,53.3996],[-1.9969,53.4042],[-1.9963,53.4044],[-1.9952,53.4077],[-1.994,53.4092],[-1.9933,53.4119],[-1.994,53.4132],[-1.9923,53.4152],[-2.0003,53.4153],[-2.0051,53.415],[-2.0098,53.4166],[-2.0107,53.4167],[-2.0137,53.4159],[-2.0152,53.4166],[-2.0148,53.4178],[-2.017,53.4181],[-2.0167,53.4193],[-2.0189,53.4196],[-2.0237,53.4205],[-2.0234,53.4217],[-2.021,53.4212],[-2.0213,53.4226],[-2.0197,53.4251],[-2.0205,53.4267],[-2.0224,53.4276],[-2.0241,53.4278],[-2.0263,53.4298],[-2.0273,53.4319],[-2.0267,53.4327],[-2.0227,53.4332],[-2.0226,53.4341],[-2.0193,53.436],[-2.0179,53.4384],[-2.0166,53.4381],[-2.0149,53.4394],[-2.0124,53.4399],[-2.01,53.4372],[-2.0075,53.4357],[-2.0058,53.4357],[-2.004,53.4362],[-2.0054,53.4372],[-2.0047,53.438],[-2.0065,53.4405],[-2.0083,53.4412],[-2.0063,53.4425],[-2.0038,53.4429],[-2.0025,53.4441],[-2.0015,53.4445],[-1.9994,53.4458],[-1.9968,53.4457],[-1.9948,53.4468],[-1.9946,53.4475],[-1.9951,53.4504],[-1.9926,53.4526],[-1.9897,53.4539],[-1.9866,53.4544],[-1.9858,53.456],[-1.9877,53.4569],[-1.9875,53.4592],[-1.9882,53.4606],[-1.983,53.4621],[-1.9806,53.463],[-1.9814,53.4644],[-1.984,53.4661],[-1.9842,53.4668],[-1.9867,53.4675],[-1.9885,53.471],[-1.9874,53.4728],[-1.9893,53.4751],[-1.9891,53.4768],[-1.9874,53.4816],[-1.9857,53.4817],[-1.9832,53.4843],[-1.9815,53.4852],[-1.9787,53.486],[-1.9768,53.4863],[-1.9754,53.4871],[-1.9743,53.4884],[-1.974,53.4894],[-1.9712,53.4936],[-1.9708,53.4952],[-1.9715,53.4976],[-1.9725,53.499],[-1.972,53.5002],[-1.9727,53.5026],[-1.9716,53.5043],[-1.9705,53.5051],[-1.9674,53.5066],[-1.9634,53.5098],[-1.9613,53.5073],[-1.9595,53.5059],[-1.9576,53.5054],[-1.9558,53.5045],[-1.9506,53.5042],[-1.9473,53.5045],[-1.9463,53.5047],[-1.9427,53.5065],[-1.9382,53.5064],[-1.9355,53.5058],[-1.9284,53.5082],[-1.9256,53.5089],[-1.9245,53.5095],[-1.922,53.5099],[-1.9192,53.5121],[-1.9175,53.5131],[-1.9168,53.5145],[-1.9219,53.5172],[-1.9224,53.5181],[-1.9268,53.5209],[-1.9236,53.5228],[-1.9226,53.5263],[-1.9228,53.5286],[-1.9224,53.5308],[-1.9174,53.5322],[-1.9158,53.5329],[-1.9144,53.5365],[-1.9119,53.538],[-1.9096,53.5384],[-1.9089,53.5387],[-1.9043,53.5385],[-1.9008,53.5385],[-1.8984,53.5378],[-1.8941,53.5336],[-1.887,53.5359],[-1.8829,53.5391],[-1.8759,53.5404],[-1.8735,53.5404],[-1.8706,53.5392],[-1.8634,53.5349],[-1.8602,53.534],[-1.8589,53.5329],[-1.8561,53.5295]</v>
      </c>
      <c r="B81" s="67" t="str">
        <f ca="1">OFFSET(Polygon!B$1,MATCH($D81,Polygon!$C:$C,0)-1,0)</f>
        <v>E10000007</v>
      </c>
      <c r="C81" t="s">
        <v>145</v>
      </c>
      <c r="D81" t="s">
        <v>30</v>
      </c>
      <c r="E81" s="27">
        <v>796142</v>
      </c>
      <c r="F81" s="23">
        <v>4</v>
      </c>
      <c r="G81" s="23">
        <v>4</v>
      </c>
      <c r="H81" s="23">
        <v>4</v>
      </c>
      <c r="I81" s="23">
        <v>4</v>
      </c>
      <c r="J81" s="23">
        <v>4</v>
      </c>
      <c r="K81" s="23">
        <v>9</v>
      </c>
      <c r="L81" s="23">
        <v>11</v>
      </c>
      <c r="M81" s="23">
        <v>12</v>
      </c>
      <c r="N81" s="23">
        <v>5</v>
      </c>
      <c r="O81" s="23">
        <v>27</v>
      </c>
      <c r="P81" s="23">
        <v>40</v>
      </c>
      <c r="Q81" s="23">
        <v>50</v>
      </c>
      <c r="R81" s="23">
        <v>64</v>
      </c>
      <c r="S81" s="23">
        <v>75</v>
      </c>
      <c r="T81" s="23">
        <v>82</v>
      </c>
      <c r="U81" s="23">
        <v>101</v>
      </c>
      <c r="V81" s="23">
        <v>110</v>
      </c>
      <c r="W81" s="23">
        <v>139</v>
      </c>
      <c r="X81" s="23">
        <v>170</v>
      </c>
      <c r="Y81" s="23">
        <v>194</v>
      </c>
      <c r="Z81" s="23">
        <v>210</v>
      </c>
      <c r="AA81" s="23">
        <v>225</v>
      </c>
      <c r="AB81" s="23">
        <v>257</v>
      </c>
      <c r="AC81" s="23">
        <v>307</v>
      </c>
      <c r="AD81" s="23">
        <v>342</v>
      </c>
      <c r="AE81" s="23">
        <v>383</v>
      </c>
      <c r="AF81" s="23">
        <v>398</v>
      </c>
      <c r="AG81" s="23">
        <v>452</v>
      </c>
      <c r="AH81" s="23">
        <v>494</v>
      </c>
      <c r="AI81" s="23">
        <v>501</v>
      </c>
      <c r="AJ81" s="23">
        <v>555</v>
      </c>
      <c r="AK81" s="23">
        <v>575</v>
      </c>
      <c r="AL81" s="23">
        <v>603</v>
      </c>
      <c r="AM81" s="23">
        <v>653</v>
      </c>
      <c r="AN81" s="23">
        <v>696</v>
      </c>
      <c r="AO81" s="23">
        <v>722</v>
      </c>
      <c r="AP81" s="23">
        <v>755</v>
      </c>
      <c r="AQ81" s="23">
        <v>777</v>
      </c>
      <c r="AR81" s="23">
        <v>803</v>
      </c>
      <c r="AS81" s="23">
        <v>840</v>
      </c>
      <c r="AT81" s="23">
        <v>871</v>
      </c>
      <c r="AU81" s="23">
        <v>901</v>
      </c>
      <c r="AV81" s="23">
        <v>931</v>
      </c>
      <c r="AW81" s="23">
        <v>946</v>
      </c>
      <c r="AX81" s="23">
        <v>969</v>
      </c>
      <c r="AY81" s="23">
        <v>987</v>
      </c>
      <c r="AZ81" s="23">
        <v>1038</v>
      </c>
      <c r="BA81" s="23">
        <v>1048</v>
      </c>
      <c r="BB81" s="23">
        <v>1063</v>
      </c>
      <c r="BC81" s="23">
        <v>1100</v>
      </c>
      <c r="BD81" s="23">
        <v>1119</v>
      </c>
      <c r="BE81" s="23">
        <v>1195</v>
      </c>
      <c r="BF81" s="23">
        <v>1243</v>
      </c>
      <c r="BG81" s="23">
        <v>1272</v>
      </c>
      <c r="BH81" s="23">
        <v>1303</v>
      </c>
      <c r="BI81" s="23">
        <v>1320</v>
      </c>
      <c r="BJ81" s="23">
        <v>1331</v>
      </c>
      <c r="BK81" s="23">
        <v>1344</v>
      </c>
      <c r="BL81" s="23">
        <v>1355</v>
      </c>
      <c r="BM81" s="23">
        <v>1379</v>
      </c>
      <c r="BN81" s="23">
        <v>1401</v>
      </c>
      <c r="BO81" s="23">
        <v>1417</v>
      </c>
      <c r="BP81" s="23">
        <v>1427</v>
      </c>
      <c r="BQ81" s="23">
        <v>1455</v>
      </c>
      <c r="BR81" s="23">
        <v>1480</v>
      </c>
      <c r="BS81" s="23">
        <v>1501</v>
      </c>
      <c r="BT81" s="23">
        <v>1514</v>
      </c>
      <c r="BU81" s="23">
        <v>1527</v>
      </c>
      <c r="BV81" s="23">
        <v>1536</v>
      </c>
      <c r="BW81" s="23">
        <v>1548</v>
      </c>
      <c r="BX81" s="23">
        <v>1568</v>
      </c>
      <c r="BY81" s="23">
        <v>1574</v>
      </c>
      <c r="BZ81" s="23">
        <v>1593</v>
      </c>
      <c r="CA81" s="23">
        <v>1606</v>
      </c>
      <c r="CB81" s="23">
        <v>1625</v>
      </c>
      <c r="CC81" s="23">
        <v>1643</v>
      </c>
      <c r="CD81" s="23">
        <v>1654</v>
      </c>
      <c r="CE81" s="23">
        <v>1662</v>
      </c>
      <c r="CF81" s="23">
        <v>1668</v>
      </c>
      <c r="CG81" s="23">
        <v>1677</v>
      </c>
      <c r="CH81" s="23">
        <v>1684</v>
      </c>
      <c r="CI81" s="23">
        <v>1694</v>
      </c>
      <c r="CJ81" s="23">
        <v>1699</v>
      </c>
      <c r="CK81" s="23">
        <v>1702</v>
      </c>
      <c r="CL81" s="23">
        <v>1707</v>
      </c>
      <c r="CM81" s="23">
        <v>1711</v>
      </c>
      <c r="CN81" s="23">
        <v>1714</v>
      </c>
      <c r="CO81" s="23">
        <v>1716</v>
      </c>
      <c r="CP81" s="23">
        <v>1722</v>
      </c>
      <c r="CQ81" s="23">
        <v>1729</v>
      </c>
      <c r="CR81" s="23">
        <v>1733</v>
      </c>
      <c r="CS81" s="23">
        <v>1733</v>
      </c>
      <c r="CT81" s="23">
        <v>1738</v>
      </c>
      <c r="CU81" s="23">
        <v>1745</v>
      </c>
      <c r="CV81" s="23">
        <v>1746</v>
      </c>
      <c r="CW81" s="23">
        <v>1753</v>
      </c>
      <c r="CX81" s="23">
        <v>1762</v>
      </c>
      <c r="CY81" s="23">
        <v>1770</v>
      </c>
      <c r="CZ81" s="23">
        <v>1773</v>
      </c>
      <c r="DA81" s="23">
        <v>1779</v>
      </c>
      <c r="DB81" s="23">
        <v>1782</v>
      </c>
      <c r="DC81" s="23">
        <v>1784</v>
      </c>
      <c r="DD81" s="23">
        <v>1786</v>
      </c>
      <c r="DE81" s="23">
        <v>1794</v>
      </c>
      <c r="DF81" s="23">
        <v>1794</v>
      </c>
      <c r="DG81" s="23">
        <v>1799</v>
      </c>
      <c r="DJ81" s="181">
        <f t="shared" ca="1" si="22"/>
        <v>5</v>
      </c>
      <c r="DK81" s="25">
        <f t="shared" ca="1" si="23"/>
        <v>2.787068004459309E-3</v>
      </c>
      <c r="DL81" s="325">
        <f t="shared" ca="1" si="28"/>
        <v>0.62802866825264836</v>
      </c>
      <c r="DM81" s="329">
        <f t="shared" ca="1" si="24"/>
        <v>26</v>
      </c>
      <c r="DN81" s="25">
        <f t="shared" ca="1" si="25"/>
        <v>1.4664410603496898E-2</v>
      </c>
      <c r="DO81" s="325">
        <f t="shared" ca="1" si="29"/>
        <v>3.2657490749137716</v>
      </c>
      <c r="DP81" s="332">
        <f t="shared" ca="1" si="26"/>
        <v>225.96471483730289</v>
      </c>
      <c r="DR81">
        <f t="shared" si="20"/>
        <v>1799</v>
      </c>
      <c r="DS81" s="419">
        <f t="shared" si="21"/>
        <v>226</v>
      </c>
      <c r="DT81" s="131">
        <f t="shared" ca="1" si="30"/>
        <v>0</v>
      </c>
      <c r="DV81" s="164" t="s">
        <v>72</v>
      </c>
      <c r="DW81">
        <v>514</v>
      </c>
      <c r="DX81" s="385">
        <v>191.4</v>
      </c>
      <c r="DY81" s="67">
        <f t="shared" si="27"/>
        <v>76</v>
      </c>
      <c r="EA81">
        <f>SUMIF('L4-LTLA'!$D:$D,$D81,'L4-LTLA'!$G:$G)</f>
        <v>796142</v>
      </c>
      <c r="EB81" s="27">
        <v>796142</v>
      </c>
      <c r="EC81" s="4">
        <f t="shared" si="31"/>
        <v>0</v>
      </c>
    </row>
    <row r="82" spans="1:133" x14ac:dyDescent="0.25">
      <c r="A82" s="67" t="str">
        <f ca="1">OFFSET(Polygon!A$1,MATCH($D82,Polygon!$C:$C,0)-1,0)</f>
        <v>{"type":"Polygon","coordinates":[[[-2.1998,53.09],[-2.2004,53.0917],[-2.1983,53.0926],[-2.1968,53.0924],[-2.196,53.0917],[-2.1929,53.0911],[-2.1922,53.0907],[-2.1845,53.0901],[-2.1818,53.0894],[-2.1798,53.091],[-2.1783,53.0915],[-2.1763,53.0901],[-2.1743,53.0902],[-2.1717,53.0894],[-2.1721,53.0889],[-2.1693,53.0869],[-2.1682,53.0844],[-2.1663,53.0824],[-2.1656,53.0794],[-2.1637,53.0768],[-2.1639,53.0759],[-2.1628,53.0739],[-2.1617,53.0727],[-2.1626,53.0722],[-2.1611,53.0701],[-2.1575,53.0708],[-2.1556,53.0706],[-2.1551,53.0699],[-2.153,53.0695],[-2.1512,53.0695],[-2.148,53.0704],[-2.1458,53.0687],[-2.1424,53.0684],[-2.1405,53.0688],[-2.1405,53.0675],[-2.1392,53.0652],[-2.1374,53.0654],[-2.1344,53.0649],[-2.1278,53.0656],[-2.1254,53.0646],[-2.1265,53.0624],[-2.1274,53.0592],[-2.1274,53.0537],[-2.1241,53.0525],[-2.1189,53.049],[-2.1166,53.048],[-2.1171,53.0476],[-2.1196,53.0475],[-2.1237,53.0484],[-2.1249,53.0485],[-2.1271,53.0479],[-2.1293,53.0482],[-2.1318,53.0473],[-2.131,53.0465],[-2.1267,53.0401],[-2.1264,53.0394],[-2.1269,53.0378],[-2.126,53.0375],[-2.1274,53.0359],[-2.1292,53.0356],[-2.127,53.0337],[-2.125,53.0327],[-2.1237,53.0316],[-2.1244,53.0299],[-2.1233,53.0278],[-2.1221,53.0283],[-2.1213,53.0274],[-2.1197,53.0277],[-2.1194,53.0262],[-2.1231,53.0219],[-2.1231,53.0209],[-2.1216,53.0207],[-2.1211,53.0193],[-2.1225,53.0191],[-2.1215,53.018],[-2.1205,53.0187],[-2.1185,53.0184],[-2.1146,53.0161],[-2.116,53.0147],[-2.1137,53.0133],[-2.1133,53.0138],[-2.1107,53.0139],[-2.1099,53.0131],[-2.1065,53.012],[-2.1036,53.011],[-2.104,53.0101],[-2.1026,53.009],[-2.1039,53.0075],[-2.1034,53.007],[-2.1073,53.0047],[-2.1072,53.0035],[-2.1079,53.0027],[-2.1073,53.0014],[-2.1049,52.9977],[-2.1012,52.9956],[-2.0985,52.9975],[-2.097,52.9973],[-2.094,52.9986],[-2.0917,52.9988],[-2.0886,52.9971],[-2.0881,52.9962],[-2.0882,52.9949],[-2.0878,52.993],[-2.0892,52.9915],[-2.088,52.9896],[-2.0898,52.9898],[-2.0903,52.9886],[-2.0915,52.988],[-2.0918,52.9853],[-2.0898,52.9848],[-2.0899,52.9837],[-2.0842,52.981],[-2.0834,52.98],[-2.0849,52.9785],[-2.0823,52.9771],[-2.081,52.9779],[-2.0797,52.9758],[-2.0808,52.9755],[-2.0812,52.9746],[-2.0841,52.9752],[-2.0859,52.9735],[-2.0865,52.9725],[-2.0845,52.9702],[-2.082,52.9682],[-2.0812,52.9669],[-2.084,52.9662],[-2.0844,52.9654],[-2.0868,52.965],[-2.0935,52.9629],[-2.0999,52.9608],[-2.1007,52.961],[-2.103,52.9634],[-2.1061,52.9623],[-2.1096,52.9623],[-2.1092,52.9594],[-2.1102,52.9578],[-2.1135,52.9568],[-2.1177,52.9561],[-2.1217,52.9561],[-2.1231,52.9584],[-2.1251,52.9606],[-2.1269,52.9637],[-2.1277,52.9647],[-2.129,52.9693],[-2.1304,52.9712],[-2.1314,52.9715],[-2.134,52.9738],[-2.1367,52.9735],[-2.1401,52.9738],[-2.1457,52.9761],[-2.1482,52.9742],[-2.149,52.9728],[-2.1516,52.9711],[-2.1516,52.969],[-2.1498,52.9653],[-2.1514,52.9649],[-2.151,52.9641],[-2.1538,52.9635],[-2.1542,52.9643],[-2.1582,52.9631],[-2.1583,52.9611],[-2.1596,52.9611],[-2.16,52.959],[-2.1618,52.9579],[-2.1614,52.9575],[-2.1624,52.9562],[-2.1619,52.9547],[-2.1626,52.9533],[-2.1666,52.953],[-2.1711,52.9517],[-2.172,52.9546],[-2.1758,52.9538],[-2.1762,52.9531],[-2.1754,52.9511],[-2.1743,52.9495],[-2.1745,52.9472],[-2.1757,52.9477],[-2.1786,52.9481],[-2.1816,52.9463],[-2.1828,52.947],[-2.1822,52.9476],[-2.1846,52.9494],[-2.1853,52.9506],[-2.1867,52.951],[-2.1878,52.9505],[-2.1914,52.9502],[-2.1918,52.9515],[-2.1918,52.9539],[-2.1932,52.9557],[-2.1944,52.9584],[-2.1943,52.961],[-2.1951,52.9627],[-2.1953,52.964],[-2.1961,52.9649],[-2.1987,52.9666],[-2.2004,52.9684],[-2.2022,52.9686],[-2.2047,52.9699],[-2.2054,52.9722],[-2.2072,52.9718],[-2.2088,52.974],[-2.2097,52.9771],[-2.2102,52.9779],[-2.2122,52.9796],[-2.2125,52.9806],[-2.208,52.9806],[-2.2043,52.9814],[-2.2066,52.9829],[-2.2084,52.9832],[-2.2103,52.9848],[-2.2107,52.9858],[-2.2102,52.9867],[-2.2116,52.9872],[-2.2126,52.9898],[-2.2129,52.9921],[-2.2125,52.9926],[-2.2127,52.994],[-2.2134,52.9945],[-2.2132,52.9964],[-2.2161,53.0014],[-2.2159,53.0025],[-2.2178,53.0039],[-2.2145,53.0061],[-2.2115,53.007],[-2.213,53.0097],[-2.2146,53.0094],[-2.2157,53.0109],[-2.2152,53.0124],[-2.2156,53.0138],[-2.2155,53.0153],[-2.2137,53.0159],[-2.2091,53.0165],[-2.2075,53.0171],[-2.2059,53.0183],[-2.2032,53.0197],[-2.2032,53.0205],[-2.2051,53.0235],[-2.2058,53.026],[-2.2059,53.0284],[-2.2066,53.0315],[-2.2092,53.0359],[-2.2163,53.0417],[-2.2169,53.0417],[-2.2192,53.0437],[-2.2194,53.0446],[-2.2208,53.0467],[-2.2231,53.0525],[-2.2256,53.0577],[-2.2269,53.0615],[-2.2279,53.0637],[-2.2296,53.0634],[-2.2325,53.0637],[-2.2341,53.0644],[-2.2337,53.0664],[-2.2366,53.0679],[-2.2371,53.0696],[-2.2385,53.0712],[-2.2376,53.0724],[-2.2388,53.0733],[-2.2374,53.0743],[-2.2361,53.0747],[-2.2349,53.0759],[-2.2341,53.0756],[-2.2314,53.078],[-2.2301,53.0777],[-2.2274,53.0795],[-2.2266,53.079],[-2.2248,53.0795],[-2.2216,53.081],[-2.2208,53.0821],[-2.2192,53.0823],[-2.217,53.083],[-2.2167,53.0845],[-2.2159,53.0853],[-2.214,53.0857],[-2.2116,53.0867],[-2.2101,53.0856],[-2.2071,53.087],[-2.205,53.0867],[-2.2015,53.0867],[-2.202,53.088],[-2.2014,53.0891],[-2.1998,53.09]]]}</v>
      </c>
      <c r="B82" s="67" t="str">
        <f ca="1">OFFSET(Polygon!B$1,MATCH($D82,Polygon!$C:$C,0)-1,0)</f>
        <v>E06000021</v>
      </c>
      <c r="C82" t="s">
        <v>145</v>
      </c>
      <c r="D82" t="s">
        <v>195</v>
      </c>
      <c r="E82" s="27">
        <v>255833</v>
      </c>
      <c r="F82" s="23">
        <v>0</v>
      </c>
      <c r="G82" s="23">
        <v>0</v>
      </c>
      <c r="H82" s="23">
        <v>0</v>
      </c>
      <c r="I82" s="23">
        <v>0</v>
      </c>
      <c r="J82" s="23">
        <v>0</v>
      </c>
      <c r="K82" s="23">
        <v>0</v>
      </c>
      <c r="L82" s="23">
        <v>0</v>
      </c>
      <c r="M82" s="23">
        <v>0</v>
      </c>
      <c r="N82" s="23">
        <v>0</v>
      </c>
      <c r="O82" s="23">
        <v>1</v>
      </c>
      <c r="P82" s="23">
        <v>2</v>
      </c>
      <c r="Q82" s="23">
        <v>2</v>
      </c>
      <c r="R82" s="23">
        <v>2</v>
      </c>
      <c r="S82" s="23">
        <v>2</v>
      </c>
      <c r="T82" s="23">
        <v>4</v>
      </c>
      <c r="U82" s="23">
        <v>9</v>
      </c>
      <c r="V82" s="23">
        <v>12</v>
      </c>
      <c r="W82" s="23">
        <v>16</v>
      </c>
      <c r="X82" s="23">
        <v>21</v>
      </c>
      <c r="Y82" s="23">
        <v>27</v>
      </c>
      <c r="Z82" s="23">
        <v>28</v>
      </c>
      <c r="AA82" s="23">
        <v>33</v>
      </c>
      <c r="AB82" s="23">
        <v>37</v>
      </c>
      <c r="AC82" s="23">
        <v>55</v>
      </c>
      <c r="AD82" s="23">
        <v>61</v>
      </c>
      <c r="AE82" s="23">
        <v>76</v>
      </c>
      <c r="AF82" s="23">
        <v>80</v>
      </c>
      <c r="AG82" s="23">
        <v>106</v>
      </c>
      <c r="AH82" s="23">
        <v>115</v>
      </c>
      <c r="AI82" s="23">
        <v>117</v>
      </c>
      <c r="AJ82" s="23">
        <v>130</v>
      </c>
      <c r="AK82" s="23">
        <v>136</v>
      </c>
      <c r="AL82" s="23">
        <v>157</v>
      </c>
      <c r="AM82" s="23">
        <v>181</v>
      </c>
      <c r="AN82" s="23">
        <v>190</v>
      </c>
      <c r="AO82" s="23">
        <v>200</v>
      </c>
      <c r="AP82" s="23">
        <v>210</v>
      </c>
      <c r="AQ82" s="23">
        <v>230</v>
      </c>
      <c r="AR82" s="23">
        <v>240</v>
      </c>
      <c r="AS82" s="23">
        <v>258</v>
      </c>
      <c r="AT82" s="23">
        <v>273</v>
      </c>
      <c r="AU82" s="23">
        <v>281</v>
      </c>
      <c r="AV82" s="23">
        <v>296</v>
      </c>
      <c r="AW82" s="23">
        <v>303</v>
      </c>
      <c r="AX82" s="23">
        <v>325</v>
      </c>
      <c r="AY82" s="23">
        <v>345</v>
      </c>
      <c r="AZ82" s="23">
        <v>361</v>
      </c>
      <c r="BA82" s="23">
        <v>380</v>
      </c>
      <c r="BB82" s="23">
        <v>395</v>
      </c>
      <c r="BC82" s="23">
        <v>409</v>
      </c>
      <c r="BD82" s="23">
        <v>423</v>
      </c>
      <c r="BE82" s="23">
        <v>424</v>
      </c>
      <c r="BF82" s="23">
        <v>459</v>
      </c>
      <c r="BG82" s="23">
        <v>471</v>
      </c>
      <c r="BH82" s="23">
        <v>490</v>
      </c>
      <c r="BI82" s="23">
        <v>509</v>
      </c>
      <c r="BJ82" s="23">
        <v>524</v>
      </c>
      <c r="BK82" s="23">
        <v>532</v>
      </c>
      <c r="BL82" s="23">
        <v>540</v>
      </c>
      <c r="BM82" s="23">
        <v>558</v>
      </c>
      <c r="BN82" s="23">
        <v>588</v>
      </c>
      <c r="BO82" s="23">
        <v>612</v>
      </c>
      <c r="BP82" s="23">
        <v>614</v>
      </c>
      <c r="BQ82" s="23">
        <v>616</v>
      </c>
      <c r="BR82" s="23">
        <v>633</v>
      </c>
      <c r="BS82" s="23">
        <v>640</v>
      </c>
      <c r="BT82" s="23">
        <v>654</v>
      </c>
      <c r="BU82" s="23">
        <v>663</v>
      </c>
      <c r="BV82" s="23">
        <v>675</v>
      </c>
      <c r="BW82" s="23">
        <v>686</v>
      </c>
      <c r="BX82" s="23">
        <v>697</v>
      </c>
      <c r="BY82" s="23">
        <v>702</v>
      </c>
      <c r="BZ82" s="23">
        <v>705</v>
      </c>
      <c r="CA82" s="23">
        <v>714</v>
      </c>
      <c r="CB82" s="23">
        <v>723</v>
      </c>
      <c r="CC82" s="23">
        <v>731</v>
      </c>
      <c r="CD82" s="23">
        <v>740</v>
      </c>
      <c r="CE82" s="23">
        <v>743</v>
      </c>
      <c r="CF82" s="23">
        <v>744</v>
      </c>
      <c r="CG82" s="23">
        <v>749</v>
      </c>
      <c r="CH82" s="23">
        <v>756</v>
      </c>
      <c r="CI82" s="23">
        <v>764</v>
      </c>
      <c r="CJ82" s="23">
        <v>768</v>
      </c>
      <c r="CK82" s="23">
        <v>772</v>
      </c>
      <c r="CL82" s="23">
        <v>777</v>
      </c>
      <c r="CM82" s="23">
        <v>784</v>
      </c>
      <c r="CN82" s="23">
        <v>789</v>
      </c>
      <c r="CO82" s="23">
        <v>803</v>
      </c>
      <c r="CP82" s="23">
        <v>806</v>
      </c>
      <c r="CQ82" s="23">
        <v>809</v>
      </c>
      <c r="CR82" s="23">
        <v>809</v>
      </c>
      <c r="CS82" s="23">
        <v>812</v>
      </c>
      <c r="CT82" s="23">
        <v>813</v>
      </c>
      <c r="CU82" s="23">
        <v>812</v>
      </c>
      <c r="CV82" s="23">
        <v>820</v>
      </c>
      <c r="CW82" s="23">
        <v>823</v>
      </c>
      <c r="CX82" s="23">
        <v>824</v>
      </c>
      <c r="CY82" s="23">
        <v>829</v>
      </c>
      <c r="CZ82" s="23">
        <v>833</v>
      </c>
      <c r="DA82" s="23">
        <v>834</v>
      </c>
      <c r="DB82" s="23">
        <v>840</v>
      </c>
      <c r="DC82" s="23">
        <v>841</v>
      </c>
      <c r="DD82" s="23">
        <v>846</v>
      </c>
      <c r="DE82" s="23">
        <v>848</v>
      </c>
      <c r="DF82" s="23">
        <v>851</v>
      </c>
      <c r="DG82" s="23">
        <v>852</v>
      </c>
      <c r="DJ82" s="181">
        <f t="shared" ca="1" si="22"/>
        <v>1</v>
      </c>
      <c r="DK82" s="25">
        <f t="shared" ca="1" si="23"/>
        <v>1.1750881316098707E-3</v>
      </c>
      <c r="DL82" s="325">
        <f t="shared" ca="1" si="28"/>
        <v>0.39087998811724833</v>
      </c>
      <c r="DM82" s="329">
        <f t="shared" ca="1" si="24"/>
        <v>19</v>
      </c>
      <c r="DN82" s="25">
        <f t="shared" ca="1" si="25"/>
        <v>2.2809123649459785E-2</v>
      </c>
      <c r="DO82" s="325">
        <f t="shared" ca="1" si="29"/>
        <v>7.4267197742277187</v>
      </c>
      <c r="DP82" s="332">
        <f t="shared" ca="1" si="26"/>
        <v>333.02974987589562</v>
      </c>
      <c r="DR82">
        <f t="shared" si="20"/>
        <v>852</v>
      </c>
      <c r="DS82" s="419">
        <f t="shared" si="21"/>
        <v>333</v>
      </c>
      <c r="DT82" s="131">
        <f t="shared" ca="1" si="30"/>
        <v>0</v>
      </c>
      <c r="DV82" s="164" t="s">
        <v>73</v>
      </c>
      <c r="DW82" s="4">
        <v>1082</v>
      </c>
      <c r="DX82" s="385">
        <v>360.4</v>
      </c>
      <c r="DY82" s="67">
        <f t="shared" si="27"/>
        <v>104</v>
      </c>
      <c r="EA82">
        <f>SUMIF('L4-LTLA'!$D:$D,$D82,'L4-LTLA'!$G:$G)</f>
        <v>255833</v>
      </c>
      <c r="EB82" s="27">
        <v>255833</v>
      </c>
      <c r="EC82" s="4">
        <f t="shared" si="31"/>
        <v>0</v>
      </c>
    </row>
    <row r="83" spans="1:133" x14ac:dyDescent="0.25">
      <c r="A83" s="67" t="str">
        <f ca="1">OFFSET(Polygon!A$1,MATCH($D83,Polygon!$C:$C,0)-1,0)</f>
        <v>{"type":"MultiPolygon","coordinates":[[[[-0.2921,53.6132],[-0.2904,53.6106],[-0.2871,53.6118],[-0.2855,53.6093],[-0.2812,53.6062],[-0.2829,53.6052],[-0.283,53.6045],[-0.2808,53.6041],[-0.2752,53.6023],[-0.2695,53.5986],[-0.2683,53.5994],[-0.2616,53.5957],[-0.2594,53.5969],[-0.2545,53.5925],[-0.2507,53.5938],[-0.2485,53.5936],[-0.2489,53.592],[-0.2498,53.5912],[-0.25,53.5899],[-0.2508,53.5894],[-0.251,53.588],[-0.249,53.5869],[-0.2521,53.585],[-0.2505,53.5845],[-0.2472,53.5868],[-0.2433,53.5858],[-0.2421,53.587],[-0.2408,53.5866],[-0.2392,53.5881],[-0.2352,53.5855],[-0.2349,53.5846],[-0.2334,53.5829],[-0.2314,53.5812],[-0.2308,53.5798],[-0.2315,53.5796],[-0.229,53.5776],[-0.2286,53.5768],[-0.2272,53.5761],[-0.2281,53.5753],[-0.2272,53.5747],[-0.2283,53.5735],[-0.224,53.5722],[-0.2252,53.5706],[-0.225,53.5701],[-0.2226,53.568],[-0.2199,53.5694],[-0.2175,53.5684],[-0.2145,53.5698],[-0.2131,53.57],[-0.2107,53.5694],[-0.2094,53.5696],[-0.2075,53.5708],[-0.2063,53.5702],[-0.2046,53.5716],[-0.2029,53.5714],[-0.2008,53.5704],[-0.2002,53.5709],[-0.1985,53.5701],[-0.1954,53.5716],[-0.1917,53.5684],[-0.1875,53.5636],[-0.1897,53.5627],[-0.1905,53.5619],[-0.1899,53.561],[-0.1921,53.5597],[-0.1949,53.5575],[-0.1965,53.5556],[-0.1995,53.5527],[-0.2027,53.5499],[-0.2021,53.5495],[-0.2043,53.5481],[-0.2087,53.5442],[-0.2089,53.5435],[-0.2142,53.5389],[-0.2163,53.536],[-0.2166,53.5361],[-0.2199,53.5326],[-0.2154,53.5324],[-0.2106,53.5317],[-0.211,53.5305],[-0.2124,53.5293],[-0.2125,53.5284],[-0.2135,53.5276],[-0.2136,53.5263],[-0.2114,53.5216],[-0.21,53.5206],[-0.2093,53.5194],[-0.2069,53.5167],[-0.2067,53.5155],[-0.2055,53.5145],[-0.2046,53.5117],[-0.2041,53.5117],[-0.204,53.5084],[-0.2043,53.5065],[-0.2055,53.5047],[-0.2075,53.5029],[-0.206,53.5011],[-0.2053,53.4985],[-0.2053,53.497],[-0.2065,53.4967],[-0.2075,53.4949],[-0.2079,53.4931],[-0.2087,53.4908],[-0.2106,53.4865],[-0.2099,53.4863],[-0.2024,53.4866],[-0.2,53.4857],[-0.1969,53.4851],[-0.1943,53.4838],[-0.1908,53.484],[-0.1893,53.4848],[-0.1886,53.4829],[-0.1872,53.4825],[-0.187,53.4817],[-0.1877,53.4803],[-0.1844,53.4792],[-0.1852,53.4772],[-0.1827,53.4763],[-0.1824,53.4758],[-0.1823,53.4717],[-0.1833,53.4694],[-0.1818,53.4686],[-0.1775,53.4686],[-0.177,53.468],[-0.1687,53.4674],[-0.167,53.4676],[-0.1664,53.4668],[-0.1595,53.468],[-0.1592,53.4668],[-0.158,53.4651],[-0.1537,53.4657],[-0.1572,53.4629],[-0.1561,53.4617],[-0.1568,53.4609],[-0.1585,53.4616],[-0.157,53.4591],[-0.1565,53.4574],[-0.1551,53.4572],[-0.1547,53.4559],[-0.152,53.4523],[-0.1525,53.4522],[-0.1492,53.4467],[-0.1487,53.4468],[-0.1476,53.4446],[-0.1465,53.4437],[-0.1445,53.4409],[-0.139,53.4415],[-0.1379,53.4399],[-0.1342,53.4407],[-0.134,53.439],[-0.1331,53.4372],[-0.1319,53.4359],[-0.1276,53.4357],[-0.1228,53.4373],[-0.1207,53.4355],[-0.1199,53.4338],[-0.1121,53.4379],[-0.1106,53.44],[-0.1027,53.4431],[-0.0964,53.4451],[-0.0915,53.4471],[-0.0897,53.4471],[-0.0883,53.4481],[-0.0871,53.4495],[-0.0822,53.4511],[-0.083,53.4527],[-0.0843,53.4543],[-0.0861,53.4557],[-0.0886,53.4571],[-0.0934,53.4601],[-0.095,53.4613],[-0.099,53.4633],[-0.1029,53.4656],[-0.1047,53.467],[-0.1064,53.4688],[-0.1078,53.4698],[-0.105,53.471],[-0.1006,53.4732],[-0.0962,53.4751],[-0.0921,53.4766],[-0.0898,53.4777],[-0.0913,53.4783],[-0.0941,53.4812],[-0.0937,53.4822],[-0.0922,53.4828],[-0.0942,53.4844],[-0.0955,53.486],[-0.0941,53.4861],[-0.0917,53.4858],[-0.09,53.4853],[-0.0875,53.4858],[-0.0832,53.4877],[-0.0813,53.4879],[-0.0807,53.4884],[-0.078,53.4895],[-0.0753,53.4893],[-0.0749,53.4914],[-0.0733,53.4956],[-0.0734,53.497],[-0.0718,53.5019],[-0.0701,53.5079],[-0.0688,53.5111],[-0.0684,53.5133],[-0.0674,53.5144],[-0.0676,53.5159],[-0.0653,53.5186],[-0.0605,53.5197],[-0.0583,53.52],[-0.0577,53.5196],[-0.0549,53.5198],[-0.0504,53.5198],[-0.0485,53.5195],[-0.0466,53.5201],[-0.0439,53.5184],[-0.0424,53.5163],[-0.0413,53.5153],[-0.0397,53.5131],[-0.038,53.5139],[-0.0356,53.5141],[-0.0331,53.5154],[-0.0332,53.5162],[-0.0286,53.5173],[-0.0262,53.5172],[-0.024,53.5167],[-0.0226,53.5175],[-0.0195,53.5179],[-0.0174,53.515],[-0.0146,53.5154],[-0.0135,53.5166],[-0.0076,53.5168],[0.0048,53.5195],[0.0078,53.5207],[0.0107,53.5215],[0.013,53.5236],[0.0173,53.5253],[0.0187,53.5246],[0.0215,53.5211],[0.0222,53.5198],[0.0268,53.5194],[0.0297,53.5183],[0.0323,53.518],[0.0328,53.5175],[0.0337,53.5155],[0.0345,53.5147],[0.0381,53.5138],[0.0392,53.513],[0.0415,53.5135],[0.044,53.5134],[0.0449,53.5142],[0.0488,53.514],[0.048,53.5134],[0.0523,53.5136],[0.0514,53.5143],[0.0473,53.5149],[0.0513,53.5174],[0.0509,53.5191],[0.05,53.5199],[0.0463,53.5213],[0.0423,53.5234],[0.0389,53.5249],[0.0392,53.5253],[0.0376,53.5263],[0.0381,53.5267],[0.0401,53.5264],[0.0444,53.5245],[0.0488,53.5235],[0.0487,53.523],[0.0511,53.5228],[0.0521,53.5218],[0.0517,53.5211],[0.053,53.5206],[0.056,53.52],[0.055,53.5211],[0.0566,53.5212],[0.058,53.5209],[0.0636,53.5188],[0.0666,53.5179],[0.0707,53.5172],[0.0694,53.5152],[0.0706,53.5138],[0.0729,53.513],[0.0754,53.5127],[0.0777,53.5113],[0.0794,53.5111],[0.0819,53.512],[0.0825,53.5127],[0.0824,53.5143],[0.0809,53.5156],[0.0803,53.517],[0.085,53.5163],[0.0882,53.5149],[0.0896,53.5131],[0.0879,53.5134],[0.0859,53.5144],[0.0847,53.5137],[0.0862,53.5126],[0.0873,53.5125],[0.0897,53.5118],[0.0892,53.5104],[0.0854,53.5116],[0.0838,53.5117],[0.0823,53.5105],[0.0808,53.5099],[0.0783,53.5073],[0.0789,53.5049],[0.0811,53.5015],[0.0818,53.4998],[0.0854,53.4965],[0.0895,53.4943],[0.0919,53.4942],[0.0935,53.4936],[0.0958,53.4947],[0.0967,53.4945],[0.0974,53.4928],[0.0965,53.4914],[0.0988,53.4921],[0.0993,53.4926],[0.1012,53.4927],[0.1024,53.4911],[0.1036,53.4903],[0.1051,53.488],[0.1029,53.4863],[0.1048,53.4863],[0.1063,53.4889],[0.1056,53.4897],[0.106,53.4904],[0.1044,53.4917],[0.11,53.4894],[0.1102,53.4902],[0.1129,53.4901],[0.113,53.4914],[0.1143,53.4921],[0.1173,53.4927],[0.1179,53.4945],[0.1159,53.497],[0.1132,53.499],[0.1101,53.5017],[0.1081,53.503],[0.1088,53.5043],[0.1136,53.5034],[0.1187,53.5019],[0.1214,53.5008],[0.1216,53.5],[0.1209,53.4988],[0.1228,53.4982],[0.1237,53.4994],[0.1304,53.4984],[0.1339,53.497],[0.1341,53.4966],[0.1362,53.4958],[0.136,53.495],[0.1337,53.4959],[0.132,53.4953],[0.1333,53.4946],[0.1331,53.4937],[0.1303,53.4938],[0.1304,53.492],[0.13,53.4909],[0.1277,53.4907],[0.1275,53.4897],[0.1281,53.4883],[0.1292,53.4871],[0.1277,53.4857],[0.1284,53.4848],[0.1301,53.484],[0.1329,53.4835],[0.1372,53.4832],[0.1404,53.4821],[0.1424,53.4817],[0.1438,53.4819],[0.1447,53.4839],[0.1477,53.4866],[0.1481,53.4879],[0.1459,53.4914],[0.1441,53.4927],[0.1473,53.4939],[0.1488,53.4934],[0.1543,53.4902],[0.1545,53.4893],[0.1578,53.487],[0.1631,53.4823],[0.1664,53.4784],[0.1682,53.4768],[0.1668,53.4768],[0.1651,53.4783],[0.1643,53.4782],[0.162,53.4798],[0.16,53.4804],[0.1586,53.4812],[0.157,53.4814],[0.1564,53.4808],[0.1573,53.479],[0.158,53.4786],[0.1598,53.4763],[0.1623,53.4737],[0.1648,53.472],[0.1679,53.4707],[0.1702,53.4709],[0.1721,53.4719],[0.1737,53.4697],[0.1761,53.4672],[0.1782,53.4656],[0.1776,53.4638],[0.1798,53.4632],[0.1807,53.4624],[0.1834,53.4595],[0.1832,53.4589],[0.185,53.457],[0.1844,53.4562],[0.1815,53.4579],[0.1795,53.4584],[0.1803,53.4568],[0.182,53.4554],[0.1826,53.4543],[0.1817,53.4534],[0.1821,53.4525],[0.1832,53.4517],[0.1853,53.4512],[0.1857,53.4507],[0.1903,53.4507],[0.1914,53.4492],[0.1895,53.4477],[0.1883,53.4486],[0.1852,53.4491],[0.1837,53.4477],[0.184,53.4456],[0.185,53.4435],[0.1869,53.4424],[0.1889,53.442],[0.192,53.4433],[0.1936,53.4429],[0.1952,53.442],[0.1978,53.4401],[0.1977,53.4388],[0.1989,53.4386],[0.198,53.436],[0.1964,53.437],[0.1941,53.4389],[0.1928,53.4397],[0.1912,53.4401],[0.1885,53.4401],[0.187,53.4392],[0.1878,53.4377],[0.1892,53.4368],[0.1913,53.4343],[0.1921,53.4329],[0.1939,53.4312],[0.1946,53.4301],[0.1972,53.4298],[0.1978,53.4308],[0.2003,53.431],[0.2038,53.4299],[0.2044,53.4299],[0.2097,53.4261],[0.2089,53.4238],[0.2106,53.4235],[0.2125,53.4213],[0.2092,53.4214],[0.2093,53.4203],[0.208,53.4196],[0.2086,53.4189],[0.2068,53.4187],[0.2046,53.4177],[0.1921,53.4183],[0.1924,53.418],[0.2031,53.4174],[0.2105,53.417],[0.2105,53.4163],[0.212,53.4158],[0.2091,53.4136],[0.2089,53.4113],[0.2098,53.4106],[0.2141,53.4096],[0.2153,53.4103],[0.2147,53.4124],[0.2154,53.4132],[0.2171,53.4135],[0.2197,53.4119],[0.2224,53.4115],[0.2233,53.4105],[0.2251,53.4092],[0.2267,53.4071],[0.2284,53.4058],[0.2289,53.4042],[0.228,53.4033],[0.229,53.4021],[0.2311,53.4015],[0.2317,53.3999],[0.2328,53.3981],[0.2318,53.3982],[0.2301,53.4007],[0.229,53.4014],[0.2265,53.4007],[0.2261,53.3988],[0.227,53.3967],[0.2288,53.396],[0.2287,53.3945],[0.2313,53.3906],[0.2323,53.392],[0.2347,53.3921],[0.2366,53.3875],[0.2382,53.3846],[0.2386,53.3791],[0.2392,53.3779],[0.2408,53.3777],[0.2418,53.3763],[0.2408,53.3758],[0.2436,53.3723],[0.246,53.37],[0.2524,53.3604],[0.255,53.3574],[0.2616,53.3472],[0.2638,53.3444],[0.2645,53.3441],[0.2665,53.3416],[0.2675,53.3392],[0.2689,53.338],[0.2692,53.3372],[0.2718,53.3337],[0.2738,53.3325],[0.2777,53.3255],[0.2813,53.3193],[0.2814,53.3186],[0.2833,53.3153],[0.284,53.3145],[0.2871,53.3091],[0.2892,53.3057],[0.2942,53.2998],[0.2966,53.2975],[0.2993,53.2951],[0.3048,53.2895],[0.3105,53.2833],[0.3116,53.2816],[0.313,53.2804],[0.3143,53.2786],[0.3157,53.2773],[0.3193,53.2718],[0.3234,53.2643],[0.3241,53.2625],[0.3268,53.2574],[0.3287,53.2548],[0.3321,53.2489],[0.3331,53.2468],[0.3342,53.2456],[0.3371,53.2404],[0.3383,53.2361],[0.3401,53.2332],[0.3391,53.2323],[0.3393,53.2304],[0.339,53.2288],[0.3402,53.2234],[0.3404,53.2213],[0.3429,53.2157],[0.3442,53.2141],[0.3456,53.2111],[0.3476,53.208],[0.3489,53.2051],[0.3498,53.204],[0.3504,53.2019],[0.3511,53.2015],[0.3514,53.1993],[0.3552,53.1924],[0.355,53.1918],[0.3552,53.1879],[0.3556,53.1859],[0.3547,53.1848],[0.3542,53.1816],[0.3543,53.1802],[0.3537,53.1765],[0.3522,53.1708],[0.3511,53.1629],[0.351,53.1611],[0.3504,53.1601],[0.3497,53.1553],[0.3493,53.1541],[0.3495,53.1519],[0.349,53.1491],[0.3495,53.1454],[0.3497,53.1401],[0.3494,53.1374],[0.3484,53.1354],[0.3484,53.1336],[0.3474,53.1274],[0.3469,53.1269],[0.3469,53.1243],[0.349,53.1171],[0.3493,53.1153],[0.3493,53.1125],[0.3479,53.1087],[0.3464,53.1073],[0.3451,53.1053],[0.342,53.1039],[0.3404,53.1041],[0.3369,53.1012],[0.3381,53.1007],[0.3385,53.0993],[0.3379,53.0962],[0.3359,53.0895],[0.3339,53.0866],[0.3316,53.087],[0.3319,53.0882],[0.3307,53.0901],[0.3277,53.0911],[0.3263,53.0903],[0.3233,53.0915],[0.3193,53.0917],[0.3184,53.0908],[0.3166,53.0909],[0.3157,53.0887],[0.3126,53.088],[0.311,53.087],[0.3097,53.0868],[0.3085,53.0859],[0.3046,53.085],[0.3046,53.084],[0.3008,53.0827],[0.2974,53.0812],[0.2969,53.0804],[0.2951,53.08],[0.295,53.0794],[0.2932,53.0782],[0.2888,53.0767],[0.2885,53.0757],[0.2862,53.0742],[0.2796,53.071],[0.2782,53.0707],[0.2768,53.0695],[0.2736,53.0683],[0.2717,53.0673],[0.2718,53.0665],[0.2703,53.0661],[0.2703,53.0647],[0.2682,53.0641],[0.2686,53.0626],[0.2582,53.0564],[0.2548,53.0548],[0.2509,53.0534],[0.2499,53.0534],[0.2486,53.0526],[0.2485,53.0518],[0.2473,53.0512],[0.2478,53.0505],[0.2446,53.0486],[0.241,53.0467],[0.2366,53.045],[0.2343,53.0452],[0.2311,53.0434],[0.2298,53.0441],[0.2283,53.043],[0.2277,53.0421],[0.2263,53.0417],[0.2257,53.041],[0.2194,53.0386],[0.2189,53.0382],[0.2143,53.0367],[0.2119,53.0362],[0.2087,53.0346],[0.2059,53.0343],[0.2018,53.0332],[0.2015,53.0327],[0.1982,53.0323],[0.1971,53.0305],[0.1955,53.0304],[0.1948,53.0286],[0.1923,53.0277],[0.1901,53.0273],[0.189,53.0275],[0.1856,53.0271],[0.1843,53.024],[0.1826,53.0228],[0.1808,53.0225],[0.1786,53.0207],[0.1771,53.02],[0.1736,53.0197],[0.1723,53.0191],[0.1723,53.018],[0.1715,53.0173],[0.1673,53.0154],[0.1633,53.0133],[0.1605,53.0114],[0.1597,53.0106],[0.155,53.0091],[0.1535,53.009],[0.153,53.0083],[0.1514,53.0081],[0.1501,53.005],[0.1471,53.0025],[0.1447,53.0013],[0.1447,53.0006],[0.1403,52.9979],[0.1404,52.9967],[0.1381,52.9956],[0.1364,52.9953],[0.1359,52.9937],[0.1341,52.9915],[0.1331,52.9909],[0.1293,52.9898],[0.1278,52.9887],[0.1277,52.9875],[0.1263,52.9856],[0.1222,52.983],[0.1219,52.9817],[0.1208,52.9813],[0.1194,52.9796],[0.1178,52.9783],[0.1153,52.9776],[0.1152,52.976],[0.1135,52.9743],[0.113,52.9733],[0.1112,52.9725],[0.1108,52.9709],[0.1096,52.9706],[0.1072,52.9679],[0.1075,52.9671],[0.1029,52.965],[0.1022,52.9656],[0.1006,52.9649],[0.099,52.9626],[0.0976,52.9621],[0.0974,52.9606],[0.0958,52.9599],[0.0934,52.9594],[0.0937,52.9584],[0.0923,52.957],[0.0923,52.9561],[0.0909,52.955],[0.0892,52.953],[0.0867,52.9513],[0.0865,52.9506],[0.0847,52.9501],[0.0844,52.9483],[0.0831,52.9463],[0.0814,52.9457],[0.0807,52.9446],[0.0802,52.9429],[0.0783,52.9401],[0.0777,52.9384],[0.0778,52.937],[0.0771,52.9366],[0.0783,52.9349],[0.0783,52.9337],[0.0775,52.9333],[0.0723,52.932],[0.0666,52.9311],[0.0597,52.9308],[0.0557,52.931],[0.0514,52.9315],[0.0464,52.9324],[0.0409,52.9339],[0.0359,52.9361],[0.0316,52.9382],[0.0262,52.9392],[0.0237,52.9407],[0.0174,52.9463],[0.0125,52.9504],[0.0069,52.9544],[0.0057,52.9549],[0.003,52.9572],[0.0015,52.9592],[-0.0001,52.9599],[-0.0023,52.9615],[-0.0031,52.9625],[-0.0078,52.9662],[-0.0106,52.9677],[-0.0123,52.9681],[-0.0148,52.9678],[-0.0184,52.9677],[-0.0227,52.9665],[-0.025,52.9672],[-0.0255,52.9687],[-0.0253,52.9704],[-0.0222,52.9723],[-0.0221,52.9737],[-0.024,52.9748],[-0.0236,52.9769],[-0.0254,52.9779],[-0.0275,52.98],[-0.0292,52.9814],[-0.0299,52.9814],[-0.0261,52.978],[-0.0239,52.9766],[-0.0244,52.9755],[-0.0242,52.9746],[-0.0225,52.9735],[-0.0227,52.9724],[-0.0258,52.9706],[-0.0262,52.9685],[-0.0256,52.967],[-0.0233,52.9661],[-0.0221,52.9662],[-0.0184,52.9674],[-0.0147,52.9671],[-0.0116,52.9672],[-0.0102,52.9668],[-0.0085,52.9656],[0.0019,52.9565],[0.0074,52.9526],[0.0107,52.9505],[0.0188,52.9435],[0.0239,52.9391],[0.0254,52.9383],[0.0292,52.9376],[0.0326,52.9365],[0.035,52.9353],[0.0409,52.9329],[0.0468,52.9314],[0.0521,52.9305],[0.0565,52.9301],[0.0605,52.93],[0.0647,52.93],[0.0688,52.9303],[0.071,52.9302],[0.0707,52.9284],[0.0687,52.9278],[0.0691,52.9266],[0.0672,52.926],[0.0659,52.9243],[0.0626,52.9228],[0.0613,52.9219],[0.0574,52.9199],[0.0555,52.9194],[0.0545,52.9197],[0.0532,52.918],[0.0517,52.9172],[0.0497,52.9175],[0.0493,52.9165],[0.047,52.9166],[0.0438,52.9177],[0.0427,52.9187],[0.0434,52.9206],[0.0423,52.9205],[0.0421,52.9191],[0.0429,52.9178],[0.0472,52.9161],[0.0532,52.9162],[0.0532,52.9159],[0.0486,52.9133],[0.043,52.9095],[0.0384,52.9058],[0.0364,52.9056],[0.0364,52.9041],[0.0351,52.9035],[0.036,52.9029],[0.0333,52.9015],[0.0267,52.8988],[0.0189,52.8962],[0.0097,52.8929],[-0.0007,52.8882],[-0.0111,52.8836],[-0.0143,52.8821],[-0.0207,52.8794],[-0.0235,52.878],[-0.0287,52.8759],[-0.0379,52.8726],[-0.0411,52.8718],[-0.0442,52.8713],[-0.053,52.869],[-0.0652,52.8662],[-0.0699,52.8644],[-0.081,52.8569],[-0.0828,52.8559],[-0.0888,52.8542],[-0.0902,52.8537],[-0.0922,52.8524],[-0.0963,52.8485],[-0.0972,52.847],[-0.097,52.8444],[-0.0978,52.8433],[-0.1014,52.8394],[-0.1109,52.8289],[-0.1134,52.8268],[-0.1187,52.8206],[-0.1193,52.8194],[-0.1216,52.8169],[-0.1228,52.8161],[-0.1252,52.8131],[-0.1262,52.8111],[-0.1341,52.8011],[-0.1329,52.8017],[-0.1257,52.8109],[-0.1249,52.8126],[-0.1228,52.8155],[-0.1212,52.8166],[-0.119,52.819],[-0.118,52.8208],[-0.1128,52.8266],[-0.111,52.828],[-0.1046,52.8352],[-0.0967,52.8437],[-0.0963,52.8452],[-0.0964,52.8475],[-0.0938,52.8503],[-0.0911,52.8525],[-0.0892,52.8536],[-0.0838,52.8551],[-0.0815,52.856],[-0.0772,52.8588],[-0.0695,52.8639],[-0.0651,52.8655],[-0.0432,52.871],[-0.0382,52.872],[-0.0291,52.8752],[-0.0254,52.8766],[-0.0136,52.8818],[-0.0002,52.8875],[0.0031,52.889],[0.0059,52.8901],[0.0101,52.8921],[0.0199,52.8957],[0.0275,52.8981],[0.0325,52.9002],[0.0374,52.9026],[0.0412,52.9049],[0.0488,52.9099],[0.059,52.9163],[0.0617,52.9171],[0.0652,52.9179],[0.0661,52.9184],[0.0685,52.9187],[0.0689,52.917],[0.0679,52.9147],[0.0654,52.9121],[0.0676,52.9115],[0.0666,52.9093],[0.0691,52.9082],[0.0665,52.9068],[0.0618,52.9051],[0.0583,52.9046],[0.0613,52.9041],[0.0651,52.9046],[0.0691,52.9047],[0.0714,52.9051],[0.0734,52.9061],[0.0738,52.9049],[0.0733,52.9036],[0.0751,52.9029],[0.0759,52.9036],[0.0778,52.9032],[0.0776,52.902],[0.0793,52.902],[0.0816,52.9008],[0.0825,52.8994],[0.0852,52.8996],[0.0863,52.8988],[0.0851,52.8978],[0.0862,52.8971],[0.0888,52.8975],[0.0894,52.8955],[0.0926,52.8946],[0.0939,52.8948],[0.0954,52.8941],[0.0995,52.8945],[0.1002,52.894],[0.1026,52.8939],[0.106,52.8944],[0.1099,52.8944],[0.1162,52.8937],[0.1179,52.8924],[0.1193,52.8922],[0.1212,52.8911],[0.1233,52.8912],[0.1254,52.8906],[0.1277,52.8904],[0.131,52.8889],[0.132,52.8889],[0.1341,52.8879],[0.1397,52.8863],[0.1415,52.8853],[0.1432,52.8854],[0.145,52.8851],[0.1457,52.8835],[0.1469,52.8825],[0.1466,52.8818],[0.1443,52.881],[0.1419,52.8795],[0.1383,52.8766],[0.1357,52.8747],[0.136,52.8745],[0.1396,52.8771],[0.1447,52.881],[0.1498,52.8824],[0.1512,52.8815],[0.1548,52.8812],[0.1573,52.8804],[0.1604,52.8801],[0.1613,52.8794],[0.1638,52.8791],[0.1681,52.8777],[0.1709,52.8771],[0.1709,52.8767],[0.1735,52.875],[0.1763,52.8741],[0.1782,52.8719],[0.1789,52.8706],[0.179,52.8693],[0.1785,52.8673],[0.1798,52.8659],[0.1795,52.8642],[0.1808,52.8642],[0.1815,52.8627],[0.181,52.8613],[0.1826,52.8593],[0.1853,52.8574],[0.1851,52.856],[0.1861,52.8549],[0.1885,52.8534],[0.1911,52.8532],[0.1928,52.8523],[0.1927,52.8515],[0.195,52.8501],[0.1957,52.8483],[0.1966,52.8476],[0.1973,52.8442],[0.1981,52.8431],[0.2003,52.8417],[0.2012,52.8394],[0.2013,52.8383],[0.2024,52.8381],[0.206,52.8343],[0.2077,52.8337],[0.2088,52.8319],[0.2132,52.8292],[0.213,52.8287],[0.2142,52.8277],[0.2132,52.8262],[0.2132,52.8251],[0.2145,52.8244],[0.2149,52.8236],[0.2137,52.8221],[0.2146,52.8216],[0.2117,52.8094],[0.2098,52.8026],[0.2078,52.7945],[0.2058,52.7875],[0.2038,52.783],[0.2011,52.7781],[0.1998,52.775],[0.198,52.7722],[0.1955,52.7675],[0.1899,52.761],[0.1789,52.7475],[0.1743,52.7421],[0.1712,52.7382],[0.1689,52.7396],[0.1525,52.7381],[0.1508,52.7387],[0.1483,52.7386],[0.1476,52.7394],[0.1441,52.739],[0.1437,52.74],[0.1405,52.7397],[0.1385,52.739],[0.1365,52.7389],[0.1332,52.7393],[0.1308,52.7383],[0.1293,52.7385],[0.1218,52.734],[0.1194,52.7328],[0.1168,52.7327],[0.1146,52.7319],[0.1137,52.73],[0.1111,52.7298],[0.1046,52.7304],[0.1026,52.7298],[0.1008,52.7304],[0.0987,52.7303],[0.0942,52.7281],[0.0916,52.7252],[0.0901,52.724],[0.0875,52.7236],[0.0837,52.7244],[0.0815,52.7246],[0.076,52.7245],[0.0726,52.7255],[0.068,52.7263],[0.0648,52.7273],[0.0631,52.7271],[0.063,52.726],[0.062,52.7252],[0.06,52.725],[0.0589,52.7245],[0.0572,52.723],[0.0546,52.7215],[0.0523,52.7207],[0.0505,52.7197],[0.048,52.7188],[0.0465,52.7165],[0.0463,52.7154],[0.0441,52.7144],[0.0451,52.712],[0.0448,52.7108],[0.0452,52.709],[0.0452,52.7056],[0.0454,52.7049],[0.045,52.7031],[0.0452,52.7014],[0.0444,52.7007],[0.0455,52.699],[0.0459,52.6978],[0.0453,52.6972],[0.0448,52.6953],[0.0452,52.6937],[0.0446,52.6929],[0.045,52.6919],[0.0476,52.6906],[0.0491,52.6894],[0.0491,52.6869],[0.0496,52.6861],[0.0487,52.6834],[0.049,52.682],[0.0486,52.6814],[0.0222,52.6652],[0.0207,52.6647],[0.0124,52.6642],[-0.0313,52.6615],[-0.0321,52.6653],[-0.0325,52.6655],[-0.0405,52.6672],[-0.0419,52.668],[-0.0482,52.6702],[-0.0495,52.6708],[-0.0595,52.6747],[-0.0636,52.6752],[-0.0651,52.6723],[-0.069,52.6714],[-0.072,52.6721],[-0.0746,52.6721],[-0.076,52.6715],[-0.0805,52.6704],[-0.0877,52.6668],[-0.0904,52.6667],[-0.0943,52.6682],[-0.0956,52.6693],[-0.0971,52.6702],[-0.0993,52.6703],[-0.1022,52.6722],[-0.1046,52.6714],[-0.1088,52.6695],[-0.113,52.668],[-0.1159,52.6662],[-0.1175,52.6647],[-0.1197,52.6638],[-0.1247,52.6611],[-0.1266,52.66],[-0.1298,52.6592],[-0.1327,52.6572],[-0.1348,52.6562],[-0.1394,52.6549],[-0.1411,52.6515],[-0.1548,52.6546],[-0.171,52.6585],[-0.1713,52.6585],[-0.18,52.6605],[-0.1874,52.6547],[-0.1904,52.6525],[-0.1929,52.6524],[-0.1956,52.6554],[-0.1965,52.6555],[-0.1982,52.6583],[-0.2004,52.6612],[-0.2031,52.6651],[-0.2055,52.6668],[-0.2061,52.6681],[-0.2097,52.667],[-0.2125,52.6667],[-0.2174,52.6671],[-0.2204,52.6666],[-0.2301,52.6636],[-0.237,52.6608],[-0.2389,52.6605],[-0.2425,52.6589],[-0.2491,52.6564],[-0.2556,52.6536],[-0.2576,52.6521],[-0.2609,52.6514],[-0.262,52.6517],[-0.2638,52.653],[-0.2637,52.6538],[-0.2665,52.6549],[-0.2675,52.6558],[-0.269,52.6564],[-0.27,52.6574],[-0.2701,52.6591],[-0.2707,52.6596],[-0.2734,52.6596],[-0.276,52.6619],[-0.2763,52.6627],[-0.2778,52.6633],[-0.279,52.6648],[-0.2788,52.6656],[-0.2825,52.6672],[-0.286,52.6677],[-0.2872,52.6682],[-0.2893,52.6703],[-0.2912,52.6704],[-0.2941,52.6693],[-0.2971,52.6705],[-0.2999,52.671],[-0.31,52.6735],[-0.3192,52.675],[-0.3207,52.6737],[-0.3225,52.6738],[-0.3239,52.6744],[-0.3265,52.6739],[-0.3275,52.6742],[-0.3289,52.6736],[-0.3317,52.6738],[-0.3331,52.6748],[-0.3358,52.6746],[-0.336,52.673],[-0.3373,52.6724],[-0.3361,52.6715],[-0.337,52.6707],[-0.3362,52.6688],[-0.3376,52.6682],[-0.3399,52.6662],[-0.3411,52.6654],[-0.3431,52.6657],[-0.3441,52.6654],[-0.3448,52.6642],[-0.3466,52.6631],[-0.3495,52.6631],[-0.3509,52.6614],[-0.3541,52.6611],[-0.3564,52.6603],[-0.3568,52.6595],[-0.3592,52.66],[-0.361,52.6595],[-0.3638,52.6602],[-0.3662,52.6601],[-0.3685,52.6595],[-0.3729,52.6575],[-0.3747,52.6575],[-0.3766,52.6569],[-0.3773,52.6556],[-0.3795,52.6561],[-0.3805,52.6556],[-0.3824,52.656],[-0.3847,52.6552],[-0.3862,52.655],[-0.3891,52.6539],[-0.3923,52.6538],[-0.3931,52.6541],[-0.3957,52.6533],[-0.396,52.6525],[-0.3985,52.6511],[-0.4003,52.6495],[-0.4012,52.6495],[-0.4059,52.648],[-0.4077,52.6481],[-0.4104,52.6478],[-0.4128,52.6484],[-0.4167,52.6475],[-0.4173,52.6468],[-0.421,52.6469],[-0.4231,52.648],[-0.425,52.6476],[-0.4255,52.6485],[-0.4273,52.6486],[-0.4282,52.6491],[-0.4303,52.649],[-0.4318,52.6483],[-0.4343,52.6498],[-0.4354,52.6503],[-0.4373,52.6498],[-0.4405,52.6515],[-0.4409,52.6523],[-0.4474,52.6531],[-0.449,52.653],[-0.4503,52.6541],[-0.4527,52.6543],[-0.453,52.6492],[-0.4568,52.6501],[-0.46,52.6502],[-0.4679,52.6499],[-0.4758,52.6487],[-0.4745,52.6467],[-0.476,52.6454],[-0.4824,52.6454],[-0.484,52.646],[-0.4856,52.6453],[-0.4862,52.6436],[-0.4884,52.6437],[-0.4918,52.6419],[-0.4927,52.641],[-0.4948,52.6403],[-0.495,52.6402],[-0.4987,52.6421],[-0.5023,52.6446],[-0.5049,52.6467],[-0.5043,52.6479],[-0.5065,52.6482],[-0.5078,52.6493],[-0.5104,52.652],[-0.5128,52.655],[-0.512,52.6564],[-0.5141,52.6568],[-0.5167,52.6591],[-0.5209,52.6626],[-0.5236,52.6652],[-0.5219,52.6657],[-0.5206,52.6665],[-0.519,52.6665],[-0.5103,52.6615],[-0.5079,52.66],[-0.5064,52.6604],[-0.5017,52.6607],[-0.4967,52.6604],[-0.4939,52.6607],[-0.4947,52.6646],[-0.4906,52.665],[-0.4903,52.6644],[-0.4877,52.6649],[-0.4824,52.6656],[-0.4804,52.6665],[-0.4765,52.6671],[-0.4661,52.6688],[-0.4626,52.6692],[-0.4595,52.6691],[-0.4595,52.6695],[-0.4562,52.6704],[-0.4541,52.6727],[-0.4513,52.6739],[-0.4493,52.6753],[-0.4464,52.6786],[-0.444,52.6797],[-0.4413,52.6805],[-0.4402,52.6817],[-0.438,52.6831],[-0.4341,52.6837],[-0.4349,52.6847],[-0.4344,52.6857],[-0.4332,52.6855],[-0.4323,52.6875],[-0.4325,52.6907],[-0.4309,52.692],[-0.4305,52.694],[-0.4289,52.698],[-0.4284,52.7013],[-0.4287,52.7026],[-0.4297,52.7033],[-0.4305,52.7054],[-0.4336,52.7059],[-0.4361,52.7068],[-0.4447,52.7062],[-0.444,52.708],[-0.4505,52.708],[-0.4511,52.7096],[-0.453,52.7093],[-0.4571,52.7097],[-0.4595,52.7084],[-0.4609,52.7081],[-0.4634,52.7084],[-0.4646,52.709],[-0.4656,52.7103],[-0.4689,52.7097],[-0.4719,52.7099],[-0.4811,52.7109],[-0.4831,52.7106],[-0.4896,52.711],[-0.4933,52.7103],[-0.4945,52.7096],[-0.4955,52.7107],[-0.5003,52.7122],[-0.5025,52.7121],[-0.5049,52.7135],[-0.5057,52.7136],[-0.507,52.7159],[-0.5099,52.7153],[-0.5108,52.7169],[-0.5107,52.7189],[-0.5127,52.7197],[-0.5163,52.7202],[-0.5189,52.721],[-0.5209,52.7211],[-0.525,52.721],[-0.5261,52.7212],[-0.532,52.7214],[-0.5335,52.7216],[-0.5384,52.723],[-0.5424,52.7233],[-0.543,52.7252],[-0.5428,52.726],[-0.5405,52.7287],[-0.5391,52.7327],[-0.5389,52.7349],[-0.54,52.7384],[-0.5452,52.7397],[-0.548,52.741],[-0.5509,52.7417],[-0.5554,52.7434],[-0.5569,52.7443],[-0.559,52.7451],[-0.5609,52.7456],[-0.5658,52.7449],[-0.569,52.7466],[-0.5695,52.7475],[-0.5715,52.7479],[-0.5715,52.7505],[-0.5726,52.7531],[-0.5793,52.753],[-0.5805,52.7529],[-0.5835,52.7539],[-0.5896,52.7538],[-0.5918,52.753],[-0.5947,52.7516],[-0.5977,52.751],[-0.6015,52.7509],[-0.6055,52.7505],[-0.6086,52.7597],[-0.612,52.7598],[-0.6155,52.7593],[-0.6192,52.759],[-0.6231,52.7589],[-0.6277,52.7577],[-0.6286,52.7579],[-0.6314,52.7576],[-0.6396,52.7572],[-0.6451,52.7573],[-0.6483,52.757],[-0.6506,52.757],[-0.6569,52.7567],[-0.6626,52.7555],[-0.6641,52.7567],[-0.6652,52.7579],[-0.6677,52.7613],[-0.6695,52.7663],[-0.6714,52.7689],[-0.6728,52.7714],[-0.6739,52.7745],[-0.6744,52.7767],[-0.6757,52.7775],[-0.6756,52.7813],[-0.6761,52.7825],[-0.677,52.7857],[-0.6746,52.7855],[-0.6741,52.7877],[-0.6775,52.7883],[-0.6773,52.79],[-0.6804,52.791],[-0.6816,52.7911],[-0.6831,52.7947],[-0.6833,52.796],[-0.6826,52.7997],[-0.6806,52.8072],[-0.6812,52.8091],[-0.6822,52.8107],[-0.6823,52.8121],[-0.6849,52.815],[-0.6865,52.8163],[-0.6879,52.8182],[-0.6918,52.8215],[-0.6956,52.8235],[-0.6979,52.8254],[-0.6989,52.8267],[-0.7002,52.8289],[-0.7037,52.8337],[-0.7048,52.8357],[-0.7065,52.8392],[-0.7065,52.8404],[-0.709,52.8446],[-0.7134,52.849],[-0.7194,52.8545],[-0.7218,52.856],[-0.7246,52.8588],[-0.7288,52.8619],[-0.7316,52.8645],[-0.7338,52.8671],[-0.7349,52.8688],[-0.7362,52.8701],[-0.7361,52.8729],[-0.7393,52.8772],[-0.7401,52.8794],[-0.7414,52.8817],[-0.7427,52.8831],[-0.7455,52.8828],[-0.7477,52.883],[-0.7503,52.884],[-0.757,52.8859],[-0.7578,52.8843],[-0.7605,52.8852],[-0.7617,52.8845],[-0.7666,52.8868],[-0.7662,52.8884],[-0.7644,52.8905],[-0.7636,52.892],[-0.7643,52.8925],[-0.764,52.8936],[-0.7625,52.8945],[-0.7596,52.8989],[-0.7587,52.8994],[-0.7591,52.9007],[-0.7617,52.9005],[-0.7618,52.9013],[-0.7637,52.9011],[-0.764,52.9031],[-0.7688,52.9019],[-0.77,52.9037],[-0.7738,52.9025],[-0.7769,52.9048],[-0.7753,52.9059],[-0.7745,52.9076],[-0.773,52.909],[-0.7722,52.9121],[-0.7692,52.9162],[-0.7687,52.9174],[-0.7694,52.9196],[-0.7684,52.9206],[-0.7667,52.9215],[-0.7675,52.9224],[-0.7666,52.9229],[-0.7629,52.9238],[-0.765,52.9253],[-0.7661,52.9271],[-0.7659,52.9286],[-0.7653,52.9299],[-0.7621,52.9338],[-0.7616,52.9353],[-0.7621,52.9359],[-0.761,52.9375],[-0.7591,52.9419],[-0.7569,52.9446],[-0.7579,52.9463],[-0.7555,52.9471],[-0.7555,52.949],[-0.755,52.9495],[-0.7555,52.9505],[-0.757,52.951],[-0.7595,52.9528],[-0.76,52.9527],[-0.7645,52.9549],[-0.7718,52.9575],[-0.7737,52.9585],[-0.7743,52.9581],[-0.7764,52.9591],[-0.7784,52.9593],[-0.7779,52.9608],[-0.7793,52.9613],[-0.7781,52.9629],[-0.7783,52.9653],[-0.7778,52.9667],[-0.7779,52.9712],[-0.7775,52.974],[-0.7782,52.975],[-0.7773,52.976],[-0.7783,52.9769],[-0.777,52.9778],[-0.7768,52.979],[-0.7777,52.9804],[-0.7776,52.9838],[-0.7785,52.9837],[-0.7796,52.985],[-0.7802,52.9864],[-0.7822,52.9876],[-0.7821,52.9885],[-0.7845,52.9885],[-0.7845,52.9901],[-0.7881,52.9917],[-0.7873,52.9932],[-0.7904,52.994],[-0.7916,52.9955],[-0.7926,52.9959],[-0.7919,52.9975],[-0.7938,52.9978],[-0.7946,52.9996],[-0.7959,53.0006],[-0.798,53.0012],[-0.8003,53.0023],[-0.8005,53.0038],[-0.8025,53.0053],[-0.8026,53.0064],[-0.8041,53.0064],[-0.8043,53.0089],[-0.8041,53.0101],[-0.8043,53.0121],[-0.8037,53.0129],[-0.802,53.0121],[-0.7977,53.0108],[-0.7958,53.0106],[-0.7884,53.0258],[-0.7861,53.0258],[-0.7851,53.0252],[-0.7804,53.0244],[-0.7767,53.0247],[-0.7738,53.0256],[-0.7708,53.0272],[-0.7611,53.0293],[-0.76,53.0301],[-0.7584,53.0324],[-0.7589,53.0339],[-0.7589,53.0351],[-0.7578,53.0365],[-0.7568,53.0366],[-0.7572,53.0378],[-0.7564,53.0408],[-0.7565,53.0413],[-0.7559,53.044],[-0.7505,53.0529],[-0.7496,53.0551],[-0.7467,53.0542],[-0.7452,53.0541],[-0.7428,53.0546],[-0.7411,53.0536],[-0.7397,53.0537],[-0.7388,53.0546],[-0.7343,53.0548],[-0.7336,53.0556],[-0.7311,53.0543],[-0.73,53.0546],[-0.7282,53.0558],[-0.725,53.0571],[-0.7246,53.0584],[-0.7234,53.0596],[-0.7222,53.06],[-0.7198,53.0599],[-0.7166,53.059],[-0.7155,53.0592],[-0.7129,53.0611],[-0.7143,53.0633],[-0.7159,53.0645],[-0.7128,53.0661],[-0.7114,53.0662],[-0.7093,53.0656],[-0.7057,53.0654],[-0.7043,53.065],[-0.7043,53.0643],[-0.7007,53.0638],[-0.6985,53.065],[-0.6972,53.065],[-0.6952,53.0661],[-0.6953,53.067],[-0.6976,53.066],[-0.6987,53.0676],[-0.6987,53.0693],[-0.6982,53.0708],[-0.6975,53.0715],[-0.6977,53.0728],[-0.6986,53.0738],[-0.699,53.0755],[-0.7028,53.0766],[-0.7075,53.0787],[-0.7104,53.0794],[-0.7082,53.0824],[-0.7062,53.0834],[-0.7096,53.0852],[-0.7094,53.086],[-0.7147,53.0865],[-0.7229,53.0916],[-0.7269,53.0942],[-0.729,53.0961],[-0.7296,53.0979],[-0.7255,53.1007],[-0.7213,53.1042],[-0.7194,53.108],[-0.7184,53.1103],[-0.7177,53.1132],[-0.7168,53.116],[-0.7169,53.1194],[-0.7186,53.1195],[-0.7208,53.1208],[-0.7266,53.1218],[-0.7277,53.1222],[-0.7282,53.1232],[-0.7311,53.124],[-0.7311,53.1262],[-0.7321,53.1268],[-0.7324,53.1278],[-0.7281,53.1304],[-0.724,53.1334],[-0.7189,53.1357],[-0.7154,53.1369],[-0.7172,53.1389],[-0.7173,53.1399],[-0.7187,53.142],[-0.7211,53.1443],[-0.7212,53.1483],[-0.7221,53.1497],[-0.7221,53.1518],[-0.7232,53.1551],[-0.7198,53.1622],[-0.716,53.1704],[-0.7187,53.1752],[-0.7187,53.1771],[-0.7259,53.1784],[-0.7296,53.1782],[-0.7303,53.1801],[-0.7327,53.1796],[-0.7373,53.1793],[-0.7423,53.1798],[-0.752,53.181],[-0.7578,53.1811],[-0.7641,53.1815],[-0.764,53.1826],[-0.7624,53.1864],[-0.7622,53.1882],[-0.7613,53.1883],[-0.7538,53.1881],[-0.7425,53.1984],[-0.7402,53.2008],[-0.7367,53.2044],[-0.7306,53.2107],[-0.7266,53.2102],[-0.7244,53.2096],[-0.7203,53.2093],[-0.7148,53.2076],[-0.709,53.2123],[-0.7083,53.2122],[-0.6976,53.2201],[-0.6972,53.2203],[-0.6868,53.2199],[-0.6847,53.2194],[-0.6759,53.2176],[-0.6762,53.2182],[-0.6749,53.2205],[-0.6747,53.2226],[-0.6731,53.2238],[-0.673,53.2244],[-0.6715,53.2259],[-0.6712,53.2281],[-0.6691,53.2299],[-0.6689,53.2311],[-0.6666,53.2332],[-0.6664,53.2353],[-0.6672,53.2365],[-0.6671,53.2388],[-0.6666,53.2397],[-0.67,53.2428],[-0.6806,53.252],[-0.6824,53.2515],[-0.6827,53.2532],[-0.6837,53.2547],[-0.688,53.2584],[-0.6908,53.2577],[-0.6935,53.2579],[-0.6949,53.2584],[-0.713,53.2581],[-0.7204,53.2568],[-0.7221,53.256],[-0.7255,53.2553],[-0.7269,53.2554],[-0.7317,53.2544],[-0.7342,53.254],[-0.7348,53.253],[-0.735,53.251],[-0.7342,53.249],[-0.7349,53.2477],[-0.7351,53.2439],[-0.7384,53.2436],[-0.7406,53.2436],[-0.7471,53.2443],[-0.7523,53.2445],[-0.7591,53.2452],[-0.7608,53.2456],[-0.767,53.2461],[-0.7711,53.2461],[-0.7727,53.2468],[-0.7765,53.2468],[-0.7763,53.2484],[-0.7776,53.2504],[-0.778,53.2516],[-0.7772,53.2524],[-0.7721,53.2523],[-0.7699,53.2526],[-0.77,53.2541],[-0.7721,53.2559],[-0.7718,53.2581],[-0.7726,53.2585],[-0.7726,53.2607],[-0.772,53.2617],[-0.7678,53.2669],[-0.765,53.2698],[-0.7637,53.2718],[-0.7637,53.2731],[-0.7648,53.2744],[-0.768,53.2755],[-0.7725,53.2784],[-0.7742,53.2804],[-0.7768,53.2817],[-0.7774,53.2835],[-0.7763,53.2848],[-0.7696,53.2893],[-0.7673,53.2906],[-0.7648,53.2932],[-0.7639,53.2956],[-0.7643,53.2979],[-0.7624,53.2992],[-0.7602,53.2987],[-0.759,53.2972],[-0.7596,53.295],[-0.7596,53.2935],[-0.7582,53.2925],[-0.7567,53.2923],[-0.7522,53.2927],[-0.7495,53.2935],[-0.75,53.2941],[-0.7491,53.2955],[-0.7487,53.2974],[-0.7462,53.3034],[-0.7471,53.3055],[-0.7497,53.3078],[-0.7519,53.3094],[-0.753,53.3116],[-0.7533,53.3135],[-0.753,53.3169],[-0.7532,53.3189],[-0.7522,53.321],[-0.7494,53.3227],[-0.7495,53.3244],[-0.7506,53.3252],[-0.7537,53.3256],[-0.7575,53.3248],[-0.7593,53.3248],[-0.7609,53.3258],[-0.7617,53.327],[-0.7632,53.3282],[-0.7652,53.3294],[-0.7659,53.3306],[-0.7645,53.3316],[-0.7615,53.332],[-0.76,53.3338],[-0.7597,53.3359],[-0.7588,53.3371],[-0.757,53.3384],[-0.7562,53.3404],[-0.7574,53.3419],[-0.7585,53.3426],[-0.7626,53.3443],[-0.7636,53.345],[-0.7642,53.3466],[-0.7633,53.3488],[-0.7619,53.3503],[-0.7596,53.3512],[-0.7583,53.3522],[-0.7579,53.3532],[-0.7588,53.3545],[-0.7604,53.355],[-0.7637,53.3555],[-0.7654,53.3563],[-0.767,53.3577],[-0.7719,53.363],[-0.7738,53.3647],[-0.7752,53.365],[-0.7768,53.3647],[-0.7786,53.3634],[-0.7792,53.3623],[-0.7814,53.3617],[-0.7862,53.3631],[-0.7899,53.3632],[-0.7904,53.3635],[-0.7895,53.3651],[-0.7901,53.3683],[-0.7887,53.3696],[-0.7857,53.374],[-0.785,53.3747],[-0.7811,53.3761],[-0.7757,53.3769],[-0.7747,53.3777],[-0.7756,53.3789],[-0.775,53.3794],[-0.78,53.383],[-0.7823,53.384],[-0.783,53.3837],[-0.7848,53.3844],[-0.7894,53.3855],[-0.7888,53.3862],[-0.7841,53.3862],[-0.7828,53.3866],[-0.7782,53.3887],[-0.7764,53.39],[-0.7758,53.3915],[-0.7764,53.3929],[-0.7764,53.3961],[-0.777,53.3973],[-0.7788,53.3991],[-0.7842,53.4015],[-0.7873,53.404],[-0.7903,53.4091],[-0.791,53.4111],[-0.7906,53.4119],[-0.7883,53.4136],[-0.788,53.4152],[-0.789,53.4157],[-0.7908,53.4156],[-0.7937,53.4149],[-0.7965,53.4153],[-0.7989,53.4162],[-0.8024,53.4171],[-0.8059</v>
      </c>
      <c r="B83" s="67" t="str">
        <f ca="1">OFFSET(Polygon!B$1,MATCH($D83,Polygon!$C:$C,0)-1,0)</f>
        <v>E10000019</v>
      </c>
      <c r="C83" t="s">
        <v>145</v>
      </c>
      <c r="D83" t="s">
        <v>66</v>
      </c>
      <c r="E83" s="27">
        <v>755833</v>
      </c>
      <c r="F83" s="23">
        <v>1</v>
      </c>
      <c r="G83" s="23">
        <v>1</v>
      </c>
      <c r="H83" s="23">
        <v>1</v>
      </c>
      <c r="I83" s="23">
        <v>1</v>
      </c>
      <c r="J83" s="23">
        <v>1</v>
      </c>
      <c r="K83" s="23">
        <v>3</v>
      </c>
      <c r="L83" s="23">
        <v>4</v>
      </c>
      <c r="M83" s="23">
        <v>4</v>
      </c>
      <c r="N83" s="23">
        <v>4</v>
      </c>
      <c r="O83" s="23">
        <v>7</v>
      </c>
      <c r="P83" s="23">
        <v>7</v>
      </c>
      <c r="Q83" s="23">
        <v>9</v>
      </c>
      <c r="R83" s="23">
        <v>9</v>
      </c>
      <c r="S83" s="23">
        <v>14</v>
      </c>
      <c r="T83" s="23">
        <v>20</v>
      </c>
      <c r="U83" s="23">
        <v>24</v>
      </c>
      <c r="V83" s="23">
        <v>31</v>
      </c>
      <c r="W83" s="23">
        <v>32</v>
      </c>
      <c r="X83" s="23">
        <v>39</v>
      </c>
      <c r="Y83" s="23">
        <v>53</v>
      </c>
      <c r="Z83" s="23">
        <v>72</v>
      </c>
      <c r="AA83" s="23">
        <v>78</v>
      </c>
      <c r="AB83" s="23">
        <v>104</v>
      </c>
      <c r="AC83" s="23">
        <v>133</v>
      </c>
      <c r="AD83" s="23">
        <v>153</v>
      </c>
      <c r="AE83" s="23">
        <v>182</v>
      </c>
      <c r="AF83" s="23">
        <v>223</v>
      </c>
      <c r="AG83" s="23">
        <v>252</v>
      </c>
      <c r="AH83" s="23">
        <v>275</v>
      </c>
      <c r="AI83" s="23">
        <v>277</v>
      </c>
      <c r="AJ83" s="23">
        <v>319</v>
      </c>
      <c r="AK83" s="23">
        <v>363</v>
      </c>
      <c r="AL83" s="23">
        <v>392</v>
      </c>
      <c r="AM83" s="23">
        <v>412</v>
      </c>
      <c r="AN83" s="23">
        <v>413</v>
      </c>
      <c r="AO83" s="23">
        <v>464</v>
      </c>
      <c r="AP83" s="23">
        <v>480</v>
      </c>
      <c r="AQ83" s="23">
        <v>503</v>
      </c>
      <c r="AR83" s="23">
        <v>531</v>
      </c>
      <c r="AS83" s="23">
        <v>551</v>
      </c>
      <c r="AT83" s="23">
        <v>579</v>
      </c>
      <c r="AU83" s="23">
        <v>584</v>
      </c>
      <c r="AV83" s="23">
        <v>585</v>
      </c>
      <c r="AW83" s="23">
        <v>593</v>
      </c>
      <c r="AX83" s="23">
        <v>669</v>
      </c>
      <c r="AY83" s="23">
        <v>712</v>
      </c>
      <c r="AZ83" s="23">
        <v>725</v>
      </c>
      <c r="BA83" s="23">
        <v>748</v>
      </c>
      <c r="BB83" s="23">
        <v>759</v>
      </c>
      <c r="BC83" s="23">
        <v>781</v>
      </c>
      <c r="BD83" s="23">
        <v>804</v>
      </c>
      <c r="BE83" s="23">
        <v>804</v>
      </c>
      <c r="BF83" s="23">
        <v>828</v>
      </c>
      <c r="BG83" s="23">
        <v>834</v>
      </c>
      <c r="BH83" s="23">
        <v>855</v>
      </c>
      <c r="BI83" s="23">
        <v>870</v>
      </c>
      <c r="BJ83" s="23">
        <v>879</v>
      </c>
      <c r="BK83" s="23">
        <v>884</v>
      </c>
      <c r="BL83" s="23">
        <v>896</v>
      </c>
      <c r="BM83" s="23">
        <v>903</v>
      </c>
      <c r="BN83" s="23">
        <v>908</v>
      </c>
      <c r="BO83" s="23">
        <v>916</v>
      </c>
      <c r="BP83" s="23">
        <v>917</v>
      </c>
      <c r="BQ83" s="23">
        <v>916</v>
      </c>
      <c r="BR83" s="23">
        <v>977</v>
      </c>
      <c r="BS83" s="23">
        <v>996</v>
      </c>
      <c r="BT83" s="23">
        <v>1002</v>
      </c>
      <c r="BU83" s="23">
        <v>1015</v>
      </c>
      <c r="BV83" s="23">
        <v>1036</v>
      </c>
      <c r="BW83" s="23">
        <v>1040</v>
      </c>
      <c r="BX83" s="23">
        <v>1042</v>
      </c>
      <c r="BY83" s="23">
        <v>1043</v>
      </c>
      <c r="BZ83" s="23">
        <v>1061</v>
      </c>
      <c r="CA83" s="23">
        <v>1063</v>
      </c>
      <c r="CB83" s="23">
        <v>1076</v>
      </c>
      <c r="CC83" s="23">
        <v>1077</v>
      </c>
      <c r="CD83" s="23">
        <v>1078</v>
      </c>
      <c r="CE83" s="23">
        <v>1077</v>
      </c>
      <c r="CF83" s="23">
        <v>1077</v>
      </c>
      <c r="CG83" s="23">
        <v>1087</v>
      </c>
      <c r="CH83" s="23">
        <v>1101</v>
      </c>
      <c r="CI83" s="23">
        <v>1102</v>
      </c>
      <c r="CJ83" s="23">
        <v>1111</v>
      </c>
      <c r="CK83" s="23">
        <v>1111</v>
      </c>
      <c r="CL83" s="23">
        <v>1111</v>
      </c>
      <c r="CM83" s="23">
        <v>1118</v>
      </c>
      <c r="CN83" s="23">
        <v>1118</v>
      </c>
      <c r="CO83" s="23">
        <v>1120</v>
      </c>
      <c r="CP83" s="23">
        <v>1120</v>
      </c>
      <c r="CQ83" s="23">
        <v>1121</v>
      </c>
      <c r="CR83" s="23">
        <v>1121</v>
      </c>
      <c r="CS83" s="23">
        <v>1121</v>
      </c>
      <c r="CT83" s="23">
        <v>1142</v>
      </c>
      <c r="CU83" s="23">
        <v>1127</v>
      </c>
      <c r="CV83" s="23">
        <v>1133</v>
      </c>
      <c r="CW83" s="23">
        <v>1133</v>
      </c>
      <c r="CX83" s="23">
        <v>1134</v>
      </c>
      <c r="CY83" s="23">
        <v>1135</v>
      </c>
      <c r="CZ83" s="23">
        <v>1136</v>
      </c>
      <c r="DA83" s="23">
        <v>1136</v>
      </c>
      <c r="DB83" s="23">
        <v>1136</v>
      </c>
      <c r="DC83" s="23">
        <v>1136</v>
      </c>
      <c r="DD83" s="23">
        <v>1140</v>
      </c>
      <c r="DE83" s="23">
        <v>1141</v>
      </c>
      <c r="DF83" s="23">
        <v>1141</v>
      </c>
      <c r="DG83" s="23">
        <v>1142</v>
      </c>
      <c r="DJ83" s="181">
        <f t="shared" ca="1" si="22"/>
        <v>1</v>
      </c>
      <c r="DK83" s="25">
        <f t="shared" ca="1" si="23"/>
        <v>8.7642418930762491E-4</v>
      </c>
      <c r="DL83" s="325">
        <f t="shared" ca="1" si="28"/>
        <v>0.13230435823786471</v>
      </c>
      <c r="DM83" s="329">
        <f t="shared" ca="1" si="24"/>
        <v>6</v>
      </c>
      <c r="DN83" s="25">
        <f t="shared" ca="1" si="25"/>
        <v>5.2816901408450703E-3</v>
      </c>
      <c r="DO83" s="325">
        <f t="shared" ca="1" si="29"/>
        <v>0.79382614942718832</v>
      </c>
      <c r="DP83" s="332">
        <f t="shared" ca="1" si="26"/>
        <v>151.09157710764151</v>
      </c>
      <c r="DR83">
        <f t="shared" si="20"/>
        <v>1142</v>
      </c>
      <c r="DS83" s="419">
        <f t="shared" si="21"/>
        <v>151.1</v>
      </c>
      <c r="DT83" s="131">
        <f t="shared" ca="1" si="30"/>
        <v>0</v>
      </c>
      <c r="DV83" s="164" t="s">
        <v>74</v>
      </c>
      <c r="DW83" s="4">
        <v>1013</v>
      </c>
      <c r="DX83" s="385">
        <v>287.8</v>
      </c>
      <c r="DY83" s="67">
        <f t="shared" si="27"/>
        <v>28</v>
      </c>
      <c r="EA83">
        <f>SUMIF('L4-LTLA'!$D:$D,$D83,'L4-LTLA'!$G:$G)</f>
        <v>755833</v>
      </c>
      <c r="EB83" s="27">
        <v>755833</v>
      </c>
      <c r="EC83" s="4">
        <f t="shared" si="31"/>
        <v>0</v>
      </c>
    </row>
    <row r="84" spans="1:133" x14ac:dyDescent="0.25">
      <c r="A84" s="67" t="str">
        <f ca="1">OFFSET(Polygon!A$1,MATCH($D84,Polygon!$C:$C,0)-1,0)</f>
        <v>{"type":"MultiPolygon","coordinates":[[[[-0.2044,53.6379],[-0.2106,53.6349],[-0.2142,53.633],[-0.2207,53.6302],[-0.2222,53.6291],[-0.2246,53.628],[-0.2326,53.624],[-0.2335,53.6238],[-0.236,53.6246],[-0.2381,53.6246],[-0.238,53.6236],[-0.241,53.6233],[-0.2462,53.6233],[-0.251,53.623],[-0.253,53.6223],[-0.2535,53.6216],[-0.255,53.6211],[-0.2611,53.6203],[-0.262,53.6197],[-0.2637,53.6194],[-0.2674,53.6179],[-0.2716,53.6179],[-0.274,53.6174],[-0.2801,53.6174],[-0.2826,53.6168],[-0.2873,53.6148],[-0.2887,53.6138],[-0.2921,53.6132],[-0.2982,53.6125],[-0.3009,53.6164],[-0.3063,53.614],[-0.3086,53.6143],[-0.3068,53.6096],[-0.3058,53.6079],[-0.3061,53.6073],[-0.3049,53.6056],[-0.3051,53.6047],[-0.3031,53.6029],[-0.3038,53.6019],[-0.3032,53.6014],[-0.304,53.6005],[-0.3015,53.5969],[-0.3008,53.5951],[-0.3034,53.5945],[-0.3046,53.5938],[-0.3034,53.5908],[-0.3065,53.5903],[-0.3109,53.5901],[-0.3103,53.5883],[-0.3108,53.5877],[-0.3123,53.5877],[-0.3129,53.587],[-0.3124,53.5857],[-0.3144,53.5856],[-0.3143,53.5839],[-0.3163,53.5822],[-0.3181,53.5813],[-0.3176,53.5809],[-0.3209,53.5795],[-0.32,53.5789],[-0.3212,53.5782],[-0.3236,53.576],[-0.3228,53.5753],[-0.3268,53.5711],[-0.3288,53.5685],[-0.3299,53.5663],[-0.3304,53.5662],[-0.3345,53.5608],[-0.3359,53.5586],[-0.3373,53.5586],[-0.3403,53.559],[-0.3487,53.5595],[-0.3459,53.5579],[-0.3479,53.556],[-0.3563,53.556],[-0.3599,53.5578],[-0.3628,53.5586],[-0.3684,53.559],[-0.3688,53.5593],[-0.3714,53.5589],[-0.3785,53.5592],[-0.3842,53.5596],[-0.3888,53.5598],[-0.3931,53.5605],[-0.402,53.5615],[-0.4053,53.5619],[-0.4088,53.5621],[-0.4132,53.5629],[-0.417,53.5632],[-0.42,53.5639],[-0.4243,53.5696],[-0.4282,53.5726],[-0.429,53.5745],[-0.4343,53.5727],[-0.4382,53.5707],[-0.4391,53.5705],[-0.4404,53.5688],[-0.442,53.5676],[-0.4427,53.5661],[-0.4439,53.5652],[-0.4451,53.5638],[-0.4475,53.5627],[-0.4496,53.561],[-0.4508,53.5579],[-0.453,53.5595],[-0.4585,53.559],[-0.4607,53.5581],[-0.4609,53.5573],[-0.463,53.5559],[-0.4657,53.556],[-0.4665,53.5554],[-0.4672,53.5537],[-0.4672,53.5515],[-0.4667,53.5497],[-0.467,53.5489],[-0.4696,53.5487],[-0.473,53.5488],[-0.4749,53.5481],[-0.4765,53.5459],[-0.4811,53.5458],[-0.4834,53.5453],[-0.4909,53.5459],[-0.4919,53.5439],[-0.4941,53.5418],[-0.4964,53.5402],[-0.499,53.5393],[-0.5009,53.5381],[-0.5013,53.5374],[-0.4938,53.5376],[-0.4908,53.5378],[-0.4814,53.5382],[-0.4739,53.5391],[-0.4681,53.5402],[-0.4634,53.5408],[-0.4588,53.5418],[-0.4542,53.5429],[-0.4507,53.5431],[-0.4505,53.544],[-0.4458,53.5447],[-0.4426,53.5462],[-0.4396,53.5464],[-0.437,53.5459],[-0.4337,53.5458],[-0.4307,53.5463],[-0.4293,53.5451],[-0.4277,53.5442],[-0.4275,53.5412],[-0.4267,53.5399],[-0.4232,53.5362],[-0.4219,53.5345],[-0.4183,53.5348],[-0.4149,53.5358],[-0.413,53.5356],[-0.412,53.5345],[-0.4083,53.5323],[-0.4079,53.53],[-0.4095,53.5291],[-0.4083,53.527],[-0.4062,53.5245],[-0.4058,53.5222],[-0.4069,53.5205],[-0.4051,53.5177],[-0.4141,53.5153],[-0.4155,53.5147],[-0.4176,53.5147],[-0.4195,53.5142],[-0.4217,53.514],[-0.425,53.5127],[-0.4273,53.5122],[-0.4356,53.5113],[-0.4378,53.5108],[-0.439,53.5109],[-0.4442,53.5094],[-0.4475,53.5091],[-0.4487,53.5088],[-0.4524,53.5087],[-0.4546,53.5089],[-0.46,53.5099],[-0.4631,53.5099],[-0.4672,53.5097],[-0.4707,53.5091],[-0.4756,53.509],[-0.4786,53.5084],[-0.4813,53.5069],[-0.4874,53.5053],[-0.4854,53.5038],[-0.4838,53.5015],[-0.4824,53.5004],[-0.4811,53.4979],[-0.4807,53.4962],[-0.4826,53.4938],[-0.4849,53.4904],[-0.4862,53.4891],[-0.4873,53.4887],[-0.4874,53.486],[-0.4886,53.4849],[-0.4877,53.4838],[-0.4878,53.4829],[-0.4862,53.4799],[-0.4813,53.4783],[-0.479,53.4779],[-0.476,53.477],[-0.4736,53.4766],[-0.4717,53.4749],[-0.4835,53.4724],[-0.4887,53.4716],[-0.4931,53.4707],[-0.5007,53.4695],[-0.5053,53.4682],[-0.5088,53.4677],[-0.5127,53.4678],[-0.5221,53.4657],[-0.5254,53.4647],[-0.535,53.4629],[-0.5401,53.4625],[-0.5517,53.4608],[-0.5518,53.4595],[-0.5661,53.4581],[-0.5716,53.4577],[-0.5809,53.4572],[-0.5845,53.4568],[-0.5952,53.4566],[-0.5974,53.4567],[-0.5995,53.4564],[-0.6055,53.4565],[-0.6091,53.4569],[-0.6134,53.4569],[-0.6174,53.4573],[-0.6217,53.4578],[-0.6251,53.4578],[-0.6297,53.4584],[-0.6272,53.4604],[-0.6266,53.4619],[-0.629,53.465],[-0.6348,53.4695],[-0.6333,53.4704],[-0.6335,53.4712],[-0.6348,53.4724],[-0.6344,53.473],[-0.6325,53.4738],[-0.6335,53.4749],[-0.6326,53.4754],[-0.6334,53.4768],[-0.6343,53.48],[-0.6324,53.4801],[-0.6324,53.4824],[-0.634,53.4854],[-0.6301,53.486],[-0.6313,53.4883],[-0.6284,53.4888],[-0.6286,53.4907],[-0.6257,53.4956],[-0.6258,53.4987],[-0.627,53.5035],[-0.6282,53.5068],[-0.6245,53.5128],[-0.6442,53.5132],[-0.6576,53.5138],[-0.6608,53.5137],[-0.6679,53.5131],[-0.6757,53.5125],[-0.6761,53.513],[-0.6789,53.5137],[-0.6804,53.5134],[-0.6815,53.5145],[-0.6836,53.5145],[-0.6846,53.5141],[-0.6856,53.5152],[-0.6874,53.5164],[-0.6889,53.5157],[-0.6913,53.5162],[-0.6924,53.5159],[-0.6954,53.5163],[-0.6979,53.516],[-0.6998,53.5154],[-0.6999,53.5146],[-0.7017,53.5142],[-0.7051,53.515],[-0.7139,53.5168],[-0.7264,53.5189],[-0.7295,53.5194],[-0.7309,53.5193],[-0.734,53.5196],[-0.7386,53.5198],[-0.7372,53.5238],[-0.7369,53.5271],[-0.7381,53.5295],[-0.7401,53.5319],[-0.7414,53.5339],[-0.7418,53.5358],[-0.7417,53.5372],[-0.7405,53.539],[-0.738,53.5418],[-0.7373,53.5431],[-0.7369,53.5451],[-0.7372,53.5469],[-0.7382,53.5493],[-0.7395,53.5512],[-0.743,53.5544],[-0.7443,53.5557],[-0.7454,53.5578],[-0.746,53.5599],[-0.7463,53.562],[-0.7461,53.5666],[-0.7451,53.5712],[-0.744,53.5725],[-0.742,53.5739],[-0.7402,53.575],[-0.7349,53.5774],[-0.7325,53.579],[-0.7302,53.5816],[-0.7292,53.5844],[-0.7302,53.5868],[-0.7312,53.588],[-0.7358,53.591],[-0.7371,53.593],[-0.737,53.5953],[-0.7365,53.5966],[-0.7352,53.5984],[-0.7294,53.6053],[-0.7275,53.6068],[-0.7257,53.6075],[-0.7231,53.6075],[-0.7218,53.6071],[-0.7147,53.6061],[-0.7067,53.6066],[-0.7035,53.6077],[-0.7014,53.6088],[-0.6993,53.6106],[-0.6982,53.6131],[-0.6985,53.6159],[-0.7007,53.6184],[-0.7018,53.6192],[-0.7046,53.6207],[-0.7082,53.6232],[-0.7103,53.6256],[-0.711,53.6277],[-0.7112,53.63],[-0.7112,53.6349],[-0.7117,53.6406],[-0.7103,53.6433],[-0.7077,53.6455],[-0.7001,53.6492],[-0.6967,53.6514],[-0.6948,53.6533],[-0.6923,53.6574],[-0.6911,53.6587],[-0.6896,53.6632],[-0.6889,53.6642],[-0.6865,53.6697],[-0.6849,53.6728],[-0.6846,53.6752],[-0.6849,53.679],[-0.6875,53.6838],[-0.6942,53.6909],[-0.6949,53.6923],[-0.6951,53.6938],[-0.6945,53.695],[-0.6914,53.6968],[-0.6862,53.6983],[-0.6816,53.6993],[-0.6756,53.7007],[-0.6737,53.7013],[-0.669,53.7023],[-0.6643,53.7029],[-0.6604,53.7037],[-0.657,53.7046],[-0.6539,53.706],[-0.6466,53.7076],[-0.6408,53.7097],[-0.6374,53.7104],[-0.6314,53.7112],[-0.6271,53.7122],[-0.623,53.713],[-0.6168,53.714],[-0.6119,53.7146],[-0.6103,53.7143],[-0.6078,53.7131],[-0.6041,53.7103],[-0.6013,53.7072],[-0.6005,53.707],[-0.5987,53.7049],[-0.5956,53.7021],[-0.5922,53.6994],[-0.5877,53.6969],[-0.5843,53.6962],[-0.5837,53.6954],[-0.5796,53.6935],[-0.5789,53.6935],[-0.5772,53.6919],[-0.575,53.6908],[-0.5686,53.6882],[-0.5663,53.6879],[-0.5608,53.684],[-0.5579,53.6826],[-0.5551,53.6815],[-0.5487,53.6796],[-0.5448,53.6787],[-0.5377,53.6783],[-0.5328,53.6784],[-0.5308,53.6787],[-0.524,53.6781],[-0.5181,53.6785],[-0.5105,53.6794],[-0.5034,53.6808],[-0.4983,53.6832],[-0.4961,53.685],[-0.4927,53.6871],[-0.4907,53.6889],[-0.4883,53.6901],[-0.4852,53.6914],[-0.4839,53.6926],[-0.4807,53.6934],[-0.4788,53.695],[-0.4781,53.6951],[-0.4751,53.6972],[-0.4735,53.6972],[-0.4705,53.6982],[-0.4591,53.6976],[-0.4544,53.6974],[-0.4385,53.6973],[-0.4316,53.6976],[-0.4227,53.6977],[-0.4226,53.6972],[-0.4164,53.6974],[-0.4157,53.698],[-0.4133,53.698],[-0.4036,53.6988],[-0.3955,53.6997],[-0.3939,53.6984],[-0.3933,53.7003],[-0.3885,53.7014],[-0.3871,53.7019],[-0.385,53.7019],[-0.3776,53.7026],[-0.3717,53.7034],[-0.3661,53.7045],[-0.3626,53.7054],[-0.3616,53.7039],[-0.3608,53.7041],[-0.3619,53.7056],[-0.3576,53.7061],[-0.3562,53.7068],[-0.3526,53.7072],[-0.336,53.7105],[-0.3327,53.7113],[-0.3295,53.7117],[-0.3274,53.7114],[-0.3215,53.7119],[-0.3209,53.7121],[-0.3148,53.7123],[-0.3075,53.7131],[-0.306,53.7136],[-0.2994,53.7142],[-0.2958,53.7138],[-0.2949,53.7141],[-0.2891,53.7129],[-0.2859,53.7119],[-0.2824,53.7102],[-0.2794,53.7083],[-0.2767,53.7061],[-0.2723,53.7017],[-0.2671,53.6956],[-0.2664,53.6954],[-0.2651,53.6936],[-0.2639,53.6915],[-0.2595,53.6861],[-0.2577,53.6838],[-0.255,53.6812],[-0.2524,53.6777],[-0.2455,53.6716],[-0.2441,53.6701],[-0.2418,53.6683],[-0.2397,53.6674],[-0.2376,53.6661],[-0.2365,53.665],[-0.2339,53.6639],[-0.2318,53.6621],[-0.231,53.6607],[-0.2299,53.6599],[-0.2271,53.6568],[-0.2253,53.6545],[-0.2225,53.6522],[-0.2216,53.6513],[-0.2192,53.6495],[-0.2188,53.6488],[-0.2043,53.6384],[-0.2044,53.6379]]],[[[-0.798,53.4553],[-0.801,53.4559],[-0.8054,53.4572],[-0.8096,53.458],[-0.814,53.4585],[-0.8178,53.4594],[-0.8405,53.4623],[-0.8717,53.4663],[-0.872,53.4663],[-0.8737,53.4619],[-0.8753,53.4615],[-0.8825,53.4618],[-0.8863,53.4621],[-0.89,53.4618],[-0.8972,53.4618],[-0.8997,53.4612],[-0.9052,53.4609],[-0.9096,53.461],[-0.9122,53.4605],[-0.9147,53.4608],[-0.9164,53.4604],[-0.9169,53.4613],[-0.9206,53.4647],[-0.9191,53.4663],[-0.9121,53.4699],[-0.9094,53.4709],[-0.9047,53.4729],[-0.9022,53.4737],[-0.9005,53.4751],[-0.9043,53.478],[-0.9273,53.4961],[-0.9356,53.5025],[-0.9358,53.5028],[-0.9321,53.5107],[-0.95,53.5136],[-0.948,53.5192],[-0.9485,53.5204],[-0.9461,53.5272],[-0.9465,53.5273],[-0.9437,53.5306],[-0.9343,53.53],[-0.9253,53.5326],[-0.9082,53.5336],[-0.9004,53.5326],[-0.8973,53.5329],[-0.8923,53.5374],[-0.8926,53.5381],[-0.8955,53.542],[-0.8998,53.5445],[-0.9013,53.5479],[-0.9005,53.5496],[-0.9002,53.5558],[-0.8944,53.5655],[-0.8918,53.5654],[-0.891,53.5665],[-0.9011,53.5687],[-0.8966,53.5815],[-0.8962,53.5829],[-0.8979,53.5833],[-0.8911,53.5943],[-0.8874,53.6004],[-0.8869,53.601],[-0.8867,53.6093],[-0.887,53.6097],[-0.8829,53.615],[-0.8814,53.6168],[-0.8764,53.6232],[-0.8742,53.6262],[-0.8653,53.6377],[-0.8483,53.633],[-0.8412,53.6355],[-0.8335,53.6408],[-0.8296,53.6419],[-0.8291,53.6432],[-0.8275,53.6427],[-0.8209,53.6439],[-0.8201,53.6451],[-0.8166,53.6448],[-0.8142,53.6434],[-0.8116,53.6444],[-0.808,53.6455],[-0.8051,53.6467],[-0.804,53.6482],[-0.8036,53.65],[-0.8029,53.6515],[-0.7998,53.654],[-0.7935,53.6573],[-0.7887,53.6592],[-0.7851,53.66],[-0.7812,53.6606],[-0.7783,53.6614],[-0.7721,53.6641],[-0.77,53.6619],[-0.7711,53.6601],[-0.7745,53.6579],[-0.7745,53.6562],[-0.7632,53.6596],[-0.7532,53.6627],[-0.759,53.6643],[-0.7549,53.6664],[-0.7462,53.6689],[-0.7466,53.6696],[-0.7305,53.6735],[-0.7232,53.6737],[-0.7227,53.6747],[-0.7228,53.6768],[-0.7236,53.678],[-0.7221,53.6792],[-0.7191,53.6795],[-0.718,53.68],[-0.7177,53.6782],[-0.7152,53.6783],[-0.7138,53.6774],[-0.7066,53.6774],[-0.7049,53.6778],[-0.7024,53.6775],[-0.7036,53.6797],[-0.7048,53.6805],[-0.7036,53.6821],[-0.7014,53.6837],[-0.6985,53.6846],[-0.6962,53.6813],[-0.6951,53.6802],[-0.691,53.6783],[-0.6894,53.677],[-0.6897,53.673],[-0.6918,53.6682],[-0.6935,53.6645],[-0.6949,53.6623],[-0.6951,53.6608],[-0.6973,53.656],[-0.6994,53.6534],[-0.7008,53.6521],[-0.7036,53.6507],[-0.7092,53.6482],[-0.7113,53.6468],[-0.7129,53.6451],[-0.7143,53.6425],[-0.7146,53.6411],[-0.7148,53.6358],[-0.715,53.6332],[-0.7149,53.6301],[-0.7144,53.6274],[-0.7127,53.6239],[-0.7111,53.622],[-0.7078,53.6198],[-0.7031,53.6173],[-0.7013,53.6157],[-0.7006,53.614],[-0.701,53.6128],[-0.7025,53.611],[-0.7046,53.6096],[-0.7085,53.6081],[-0.7109,53.6078],[-0.7152,53.6079],[-0.723,53.6092],[-0.7257,53.6091],[-0.7287,53.608],[-0.7326,53.6053],[-0.734,53.604],[-0.738,53.599],[-0.7393,53.5946],[-0.7395,53.5919],[-0.7372,53.5897],[-0.7333,53.5871],[-0.7316,53.5852],[-0.7319,53.5835],[-0.733,53.5813],[-0.7339,53.5802],[-0.7368,53.5782],[-0.7403,53.5763],[-0.7435,53.5749],[-0.7451,53.574],[-0.7469,53.572],[-0.7482,53.5687],[-0.7487,53.5666],[-0.749,53.5626],[-0.7479,53.5576],[-0.7472,53.5562],[-0.7448,53.5533],[-0.7412,53.5503],[-0.74,53.5491],[-0.7389,53.5465],[-0.7389,53.5446],[-0.74,53.542],[-0.7423,53.5395],[-0.7435,53.5372],[-0.7436,53.5354],[-0.7425,53.5325],[-0.74,53.5292],[-0.739,53.5277],[-0.7386,53.5262],[-0.7396,53.5218],[-0.7412,53.5185],[-0.7425,53.5149],[-0.7432,53.5117],[-0.7446,53.5095],[-0.749,53.5056],[-0.7517,53.5019],[-0.7535,53.5007],[-0.7621,53.5013],[-0.7647,53.501],[-0.7675,53.5],[-0.769,53.4986],[-0.7692,53.4977],[-0.769,53.4953],[-0.7695,53.4942],[-0.7731,53.4921],[-0.7747,53.491],[-0.7758,53.4897],[-0.7761,53.4877],[-0.7752,53.4859],[-0.7727,53.4836],[-0.7718,53.4817],[-0.7721,53.4793],[-0.7737,53.4788],[-0.7771,53.4789],[-0.7814,53.4784],[-0.7842,53.4773],[-0.7854,53.476],[-0.7861,53.474],[-0.7862,53.4724],[-0.7855,53.4671],[-0.7847,53.4641],[-0.7851,53.4633],[-0.7874,53.4614],[-0.7943,53.4571],[-0.798,53.4553]]],[[[-0.5537,53.6903],[-0.5462,53.6899],[-0.5436,53.6894],[-0.5393,53.6883],[-0.5359,53.6883],[-0.5347,53.688],[-0.5342,53.6871],[-0.523,53.6848],[-0.522,53.686],[-0.5208,53.6852],[-0.5244,53.6831],[-0.5268,53.6829],[-0.5292,53.6823],[-0.5304,53.6812],[-0.536,53.6813],[-0.5368,53.682],[-0.5398,53.6822],[-0.5436,53.6829],[-0.5471,53.6838],[-0.5471,53.6845],[-0.5499,53.6855],[-0.5548,53.6876],[-0.5576,53.6886],[-0.5586,53.6895],[-0.5569,53.6905],[-0.5537,53.6903]]]]}</v>
      </c>
      <c r="B84" s="67" t="str">
        <f ca="1">OFFSET(Polygon!B$1,MATCH($D84,Polygon!$C:$C,0)-1,0)</f>
        <v>E06000013</v>
      </c>
      <c r="C84" t="s">
        <v>145</v>
      </c>
      <c r="D84" t="s">
        <v>75</v>
      </c>
      <c r="E84" s="27">
        <v>172005</v>
      </c>
      <c r="F84" s="23">
        <v>0</v>
      </c>
      <c r="G84" s="23">
        <v>0</v>
      </c>
      <c r="H84" s="23">
        <v>1</v>
      </c>
      <c r="I84" s="23">
        <v>1</v>
      </c>
      <c r="J84" s="23">
        <v>1</v>
      </c>
      <c r="K84" s="23">
        <v>1</v>
      </c>
      <c r="L84" s="23">
        <v>2</v>
      </c>
      <c r="M84" s="23">
        <v>1</v>
      </c>
      <c r="N84" s="23">
        <v>1</v>
      </c>
      <c r="O84" s="23">
        <v>1</v>
      </c>
      <c r="P84" s="23">
        <v>1</v>
      </c>
      <c r="Q84" s="23">
        <v>1</v>
      </c>
      <c r="R84" s="23">
        <v>2</v>
      </c>
      <c r="S84" s="23">
        <v>2</v>
      </c>
      <c r="T84" s="23">
        <v>3</v>
      </c>
      <c r="U84" s="23">
        <v>5</v>
      </c>
      <c r="V84" s="23">
        <v>5</v>
      </c>
      <c r="W84" s="23">
        <v>6</v>
      </c>
      <c r="X84" s="23">
        <v>6</v>
      </c>
      <c r="Y84" s="23">
        <v>7</v>
      </c>
      <c r="Z84" s="23">
        <v>13</v>
      </c>
      <c r="AA84" s="23">
        <v>15</v>
      </c>
      <c r="AB84" s="23">
        <v>17</v>
      </c>
      <c r="AC84" s="23">
        <v>23</v>
      </c>
      <c r="AD84" s="23">
        <v>24</v>
      </c>
      <c r="AE84" s="23">
        <v>29</v>
      </c>
      <c r="AF84" s="23">
        <v>43</v>
      </c>
      <c r="AG84" s="23">
        <v>51</v>
      </c>
      <c r="AH84" s="23">
        <v>62</v>
      </c>
      <c r="AI84" s="23">
        <v>62</v>
      </c>
      <c r="AJ84" s="23">
        <v>66</v>
      </c>
      <c r="AK84" s="23">
        <v>71</v>
      </c>
      <c r="AL84" s="23">
        <v>77</v>
      </c>
      <c r="AM84" s="23">
        <v>91</v>
      </c>
      <c r="AN84" s="23">
        <v>95</v>
      </c>
      <c r="AO84" s="23">
        <v>125</v>
      </c>
      <c r="AP84" s="23">
        <v>124</v>
      </c>
      <c r="AQ84" s="23">
        <v>136</v>
      </c>
      <c r="AR84" s="23">
        <v>142</v>
      </c>
      <c r="AS84" s="23">
        <v>154</v>
      </c>
      <c r="AT84" s="23">
        <v>168</v>
      </c>
      <c r="AU84" s="23">
        <v>167</v>
      </c>
      <c r="AV84" s="23">
        <v>171</v>
      </c>
      <c r="AW84" s="23">
        <v>171</v>
      </c>
      <c r="AX84" s="23">
        <v>218</v>
      </c>
      <c r="AY84" s="23">
        <v>244</v>
      </c>
      <c r="AZ84" s="23">
        <v>257</v>
      </c>
      <c r="BA84" s="23">
        <v>280</v>
      </c>
      <c r="BB84" s="23">
        <v>296</v>
      </c>
      <c r="BC84" s="23">
        <v>313</v>
      </c>
      <c r="BD84" s="23">
        <v>322</v>
      </c>
      <c r="BE84" s="23">
        <v>329</v>
      </c>
      <c r="BF84" s="23">
        <v>350</v>
      </c>
      <c r="BG84" s="23">
        <v>351</v>
      </c>
      <c r="BH84" s="23">
        <v>366</v>
      </c>
      <c r="BI84" s="23">
        <v>378</v>
      </c>
      <c r="BJ84" s="23">
        <v>392</v>
      </c>
      <c r="BK84" s="23">
        <v>406</v>
      </c>
      <c r="BL84" s="23">
        <v>409</v>
      </c>
      <c r="BM84" s="23">
        <v>414</v>
      </c>
      <c r="BN84" s="23">
        <v>415</v>
      </c>
      <c r="BO84" s="23">
        <v>424</v>
      </c>
      <c r="BP84" s="23">
        <v>426</v>
      </c>
      <c r="BQ84" s="23">
        <v>426</v>
      </c>
      <c r="BR84" s="23">
        <v>431</v>
      </c>
      <c r="BS84" s="23">
        <v>448</v>
      </c>
      <c r="BT84" s="23">
        <v>453</v>
      </c>
      <c r="BU84" s="23">
        <v>473</v>
      </c>
      <c r="BV84" s="23">
        <v>477</v>
      </c>
      <c r="BW84" s="23">
        <v>484</v>
      </c>
      <c r="BX84" s="23">
        <v>490</v>
      </c>
      <c r="BY84" s="23">
        <v>491</v>
      </c>
      <c r="BZ84" s="23">
        <v>493</v>
      </c>
      <c r="CA84" s="23">
        <v>495</v>
      </c>
      <c r="CB84" s="23">
        <v>503</v>
      </c>
      <c r="CC84" s="23">
        <v>503</v>
      </c>
      <c r="CD84" s="23">
        <v>503</v>
      </c>
      <c r="CE84" s="23">
        <v>501</v>
      </c>
      <c r="CF84" s="23">
        <v>501</v>
      </c>
      <c r="CG84" s="23">
        <v>501</v>
      </c>
      <c r="CH84" s="23">
        <v>510</v>
      </c>
      <c r="CI84" s="23">
        <v>511</v>
      </c>
      <c r="CJ84" s="23">
        <v>513</v>
      </c>
      <c r="CK84" s="23">
        <v>514</v>
      </c>
      <c r="CL84" s="23">
        <v>514</v>
      </c>
      <c r="CM84" s="23">
        <v>518</v>
      </c>
      <c r="CN84" s="23">
        <v>518</v>
      </c>
      <c r="CO84" s="23">
        <v>519</v>
      </c>
      <c r="CP84" s="23">
        <v>517</v>
      </c>
      <c r="CQ84" s="23">
        <v>519</v>
      </c>
      <c r="CR84" s="23">
        <v>519</v>
      </c>
      <c r="CS84" s="23">
        <v>519</v>
      </c>
      <c r="CT84" s="23">
        <v>521</v>
      </c>
      <c r="CU84" s="23">
        <v>521</v>
      </c>
      <c r="CV84" s="23">
        <v>521</v>
      </c>
      <c r="CW84" s="23">
        <v>521</v>
      </c>
      <c r="CX84" s="23">
        <v>521</v>
      </c>
      <c r="CY84" s="23">
        <v>521</v>
      </c>
      <c r="CZ84" s="23">
        <v>521</v>
      </c>
      <c r="DA84" s="23">
        <v>521</v>
      </c>
      <c r="DB84" s="23">
        <v>521</v>
      </c>
      <c r="DC84" s="23">
        <v>522</v>
      </c>
      <c r="DD84" s="23">
        <v>523</v>
      </c>
      <c r="DE84" s="23">
        <v>524</v>
      </c>
      <c r="DF84" s="23">
        <v>524</v>
      </c>
      <c r="DG84" s="23">
        <v>523</v>
      </c>
      <c r="DJ84" s="181">
        <f t="shared" ca="1" si="22"/>
        <v>-1</v>
      </c>
      <c r="DK84" s="25">
        <f t="shared" ca="1" si="23"/>
        <v>-1.9083969465648854E-3</v>
      </c>
      <c r="DL84" s="325">
        <f t="shared" ca="1" si="28"/>
        <v>-0.58137844830092145</v>
      </c>
      <c r="DM84" s="329">
        <f t="shared" ca="1" si="24"/>
        <v>2</v>
      </c>
      <c r="DN84" s="25">
        <f t="shared" ca="1" si="25"/>
        <v>3.838771593090211E-3</v>
      </c>
      <c r="DO84" s="325">
        <f t="shared" ca="1" si="29"/>
        <v>1.1627568966018429</v>
      </c>
      <c r="DP84" s="332">
        <f t="shared" ca="1" si="26"/>
        <v>304.06092846138193</v>
      </c>
      <c r="DR84">
        <f t="shared" si="20"/>
        <v>523</v>
      </c>
      <c r="DS84" s="419">
        <f t="shared" si="21"/>
        <v>304.10000000000002</v>
      </c>
      <c r="DT84" s="131">
        <f t="shared" ca="1" si="30"/>
        <v>0</v>
      </c>
      <c r="DV84" s="164" t="s">
        <v>179</v>
      </c>
      <c r="DW84" s="4">
        <v>2242</v>
      </c>
      <c r="DX84" s="4">
        <v>248.1</v>
      </c>
      <c r="DY84" s="67">
        <f t="shared" si="27"/>
        <v>68</v>
      </c>
      <c r="EA84">
        <f>SUMIF('L4-LTLA'!$D:$D,$D84,'L4-LTLA'!$G:$G)</f>
        <v>172005</v>
      </c>
      <c r="EB84" s="27">
        <v>172005</v>
      </c>
      <c r="EC84" s="4">
        <f t="shared" si="31"/>
        <v>0</v>
      </c>
    </row>
    <row r="85" spans="1:133" x14ac:dyDescent="0.25">
      <c r="A85" s="67" t="str">
        <f ca="1">OFFSET(Polygon!A$1,MATCH($D85,Polygon!$C:$C,0)-1,0)</f>
        <v>{"type":"Polygon","coordinates":[[[-0.2044,53.6379],[-0.2028,53.6377],[-0.1975,53.6351],[-0.1936,53.6335],[-0.1888,53.6313],[-0.1882,53.6307],[-0.1864,53.6302],[-0.175,53.6252],[-0.1749,53.6247],[-0.1683,53.6226],[-0.1648,53.6213],[-0.1636,53.6195],[-0.1621,53.6199],[-0.1601,53.6187],[-0.1528,53.6155],[-0.1523,53.6148],[-0.1432,53.6086],[-0.1415,53.608],[-0.138,53.6071],[-0.1339,53.6043],[-0.133,53.6029],[-0.1302,53.6004],[-0.1287,53.6007],[-0.1202,53.5955],[-0.1118,53.5901],[-0.0995,53.5842],[-0.0946,53.5826],[-0.0933,53.5815],[-0.0917,53.5817],[-0.091,53.5807],[-0.0893,53.5802],[-0.0863,53.58],[-0.0854,53.5794],[-0.083,53.579],[-0.0809,53.5784],[-0.0802,53.5773],[-0.0792,53.5769],[-0.0754,53.5802],[-0.0721,53.5839],[-0.0708,53.5839],[-0.0699,53.5833],[-0.0678,53.5835],[-0.0671,53.5828],[-0.0634,53.5829],[-0.0606,53.5819],[-0.0443,53.572],[-0.0426,53.5704],[-0.0353,53.5673],[-0.0342,53.5675],[-0.0323,53.5662],[-0.0301,53.5639],[-0.0292,53.5636],[-0.0282,53.5619],[-0.0267,53.5603],[-0.0217,53.5563],[-0.0161,53.5524],[-0.0125,53.5495],[-0.0086,53.5468],[-0.0063,53.5457],[-0.0017,53.5426],[0.00001,53.5406],[0.0021,53.539],[0.0041,53.5379],[0.006,53.5363],[0.0078,53.5355],[0.0099,53.5341],[0.0132,53.5305],[0.015,53.5288],[0.0172,53.5261],[0.0173,53.5253],[0.013,53.5236],[0.0107,53.5215],[0.0078,53.5207],[0.0048,53.5195],[-0.0076,53.5168],[-0.0135,53.5166],[-0.0146,53.5154],[-0.0174,53.515],[-0.0195,53.5179],[-0.0226,53.5175],[-0.024,53.5167],[-0.0262,53.5172],[-0.0286,53.5173],[-0.0332,53.5162],[-0.0331,53.5154],[-0.0356,53.5141],[-0.038,53.5139],[-0.0397,53.5131],[-0.0413,53.5153],[-0.0424,53.5163],[-0.0439,53.5184],[-0.0466,53.5201],[-0.0485,53.5195],[-0.0504,53.5198],[-0.0549,53.5198],[-0.0577,53.5196],[-0.0583,53.52],[-0.0605,53.5197],[-0.0653,53.5186],[-0.0676,53.5159],[-0.0674,53.5144],[-0.0684,53.5133],[-0.0688,53.5111],[-0.0701,53.5079],[-0.0718,53.5019],[-0.0734,53.497],[-0.0733,53.4956],[-0.0749,53.4914],[-0.0753,53.4893],[-0.078,53.4895],[-0.0807,53.4884],[-0.0813,53.4879],[-0.0832,53.4877],[-0.0875,53.4858],[-0.09,53.4853],[-0.0917,53.4858],[-0.0941,53.4861],[-0.0955,53.486],[-0.0942,53.4844],[-0.0922,53.4828],[-0.0937,53.4822],[-0.0941,53.4812],[-0.0913,53.4783],[-0.0898,53.4777],[-0.0921,53.4766],[-0.0962,53.4751],[-0.1006,53.4732],[-0.105,53.471],[-0.1078,53.4698],[-0.1064,53.4688],[-0.1047,53.467],[-0.1029,53.4656],[-0.099,53.4633],[-0.095,53.4613],[-0.0934,53.4601],[-0.0886,53.4571],[-0.0861,53.4557],[-0.0843,53.4543],[-0.083,53.4527],[-0.0822,53.4511],[-0.0871,53.4495],[-0.0883,53.4481],[-0.0897,53.4471],[-0.0915,53.4471],[-0.0964,53.4451],[-0.1027,53.4431],[-0.1106,53.44],[-0.1121,53.4379],[-0.1199,53.4338],[-0.1207,53.4355],[-0.1228,53.4373],[-0.1276,53.4357],[-0.1319,53.4359],[-0.1331,53.4372],[-0.134,53.439],[-0.1342,53.4407],[-0.1379,53.4399],[-0.139,53.4415],[-0.1445,53.4409],[-0.1465,53.4437],[-0.1476,53.4446],[-0.1487,53.4468],[-0.1492,53.4467],[-0.1525,53.4522],[-0.152,53.4523],[-0.1547,53.4559],[-0.1551,53.4572],[-0.1565,53.4574],[-0.157,53.4591],[-0.1585,53.4616],[-0.1568,53.4609],[-0.1561,53.4617],[-0.1572,53.4629],[-0.1537,53.4657],[-0.158,53.4651],[-0.1592,53.4668],[-0.1595,53.468],[-0.1664,53.4668],[-0.167,53.4676],[-0.1687,53.4674],[-0.177,53.468],[-0.1775,53.4686],[-0.1818,53.4686],[-0.1833,53.4694],[-0.1823,53.4717],[-0.1824,53.4758],[-0.1827,53.4763],[-0.1852,53.4772],[-0.1844,53.4792],[-0.1877,53.4803],[-0.187,53.4817],[-0.1872,53.4825],[-0.1886,53.4829],[-0.1893,53.4848],[-0.1908,53.484],[-0.1943,53.4838],[-0.1969,53.4851],[-0.2,53.4857],[-0.2024,53.4866],[-0.2099,53.4863],[-0.2106,53.4865],[-0.2087,53.4908],[-0.2079,53.4931],[-0.2075,53.4949],[-0.2065,53.4967],[-0.2053,53.497],[-0.2053,53.4985],[-0.206,53.5011],[-0.2075,53.5029],[-0.2055,53.5047],[-0.2043,53.5065],[-0.204,53.5084],[-0.2041,53.5117],[-0.2046,53.5117],[-0.2055,53.5145],[-0.2067,53.5155],[-0.2069,53.5167],[-0.2093,53.5194],[-0.21,53.5206],[-0.2114,53.5216],[-0.2136,53.5263],[-0.2135,53.5276],[-0.2125,53.5284],[-0.2124,53.5293],[-0.211,53.5305],[-0.2106,53.5317],[-0.2154,53.5324],[-0.2199,53.5326],[-0.2166,53.5361],[-0.2163,53.536],[-0.2142,53.5389],[-0.2089,53.5435],[-0.2087,53.5442],[-0.2043,53.5481],[-0.2021,53.5495],[-0.2027,53.5499],[-0.1995,53.5527],[-0.1965,53.5556],[-0.1949,53.5575],[-0.1921,53.5597],[-0.1899,53.561],[-0.1905,53.5619],[-0.1897,53.5627],[-0.1875,53.5636],[-0.1917,53.5684],[-0.1954,53.5716],[-0.1985,53.5701],[-0.2002,53.5709],[-0.2008,53.5704],[-0.2029,53.5714],[-0.2046,53.5716],[-0.2063,53.5702],[-0.2075,53.5708],[-0.2094,53.5696],[-0.2107,53.5694],[-0.2131,53.57],[-0.2145,53.5698],[-0.2175,53.5684],[-0.2199,53.5694],[-0.2226,53.568],[-0.225,53.5701],[-0.2252,53.5706],[-0.224,53.5722],[-0.2283,53.5735],[-0.2272,53.5747],[-0.2281,53.5753],[-0.2272,53.5761],[-0.2286,53.5768],[-0.229,53.5776],[-0.2315,53.5796],[-0.2308,53.5798],[-0.2314,53.5812],[-0.2334,53.5829],[-0.2349,53.5846],[-0.2352,53.5855],[-0.2392,53.5881],[-0.2408,53.5866],[-0.2421,53.587],[-0.2433,53.5858],[-0.2472,53.5868],[-0.2505,53.5845],[-0.2521,53.585],[-0.249,53.5869],[-0.251,53.588],[-0.2508,53.5894],[-0.25,53.5899],[-0.2498,53.5912],[-0.2489,53.592],[-0.2485,53.5936],[-0.2507,53.5938],[-0.2545,53.5925],[-0.2594,53.5969],[-0.2616,53.5957],[-0.2683,53.5994],[-0.2695,53.5986],[-0.2752,53.6023],[-0.2808,53.6041],[-0.283,53.6045],[-0.2829,53.6052],[-0.2812,53.6062],[-0.2855,53.6093],[-0.2871,53.6118],[-0.2904,53.6106],[-0.2921,53.6132],[-0.2887,53.6138],[-0.2873,53.6148],[-0.2826,53.6168],[-0.2801,53.6174],[-0.274,53.6174],[-0.2716,53.6179],[-0.2674,53.6179],[-0.2637,53.6194],[-0.262,53.6197],[-0.2611,53.6203],[-0.255,53.6211],[-0.2535,53.6216],[-0.253,53.6223],[-0.251,53.623],[-0.2462,53.6233],[-0.241,53.6233],[-0.238,53.6236],[-0.2381,53.6246],[-0.236,53.6246],[-0.2335,53.6238],[-0.2326,53.624],[-0.2246,53.628],[-0.2222,53.6291],[-0.2207,53.6302],[-0.2142,53.633],[-0.2106,53.6349],[-0.2044,53.6379]]]}</v>
      </c>
      <c r="B85" s="67" t="str">
        <f ca="1">OFFSET(Polygon!B$1,MATCH($D85,Polygon!$C:$C,0)-1,0)</f>
        <v>E06000012</v>
      </c>
      <c r="C85" t="s">
        <v>145</v>
      </c>
      <c r="D85" t="s">
        <v>245</v>
      </c>
      <c r="E85" s="27">
        <v>159821</v>
      </c>
      <c r="F85" s="23">
        <v>0</v>
      </c>
      <c r="G85" s="23">
        <v>0</v>
      </c>
      <c r="H85" s="23">
        <v>0</v>
      </c>
      <c r="I85" s="23">
        <v>0</v>
      </c>
      <c r="J85" s="23">
        <v>0</v>
      </c>
      <c r="K85" s="23">
        <v>0</v>
      </c>
      <c r="L85" s="23">
        <v>0</v>
      </c>
      <c r="M85" s="23">
        <v>0</v>
      </c>
      <c r="N85" s="23">
        <v>0</v>
      </c>
      <c r="O85" s="23">
        <v>0</v>
      </c>
      <c r="P85" s="23">
        <v>0</v>
      </c>
      <c r="Q85" s="23">
        <v>0</v>
      </c>
      <c r="R85" s="23">
        <v>0</v>
      </c>
      <c r="S85" s="23">
        <v>1</v>
      </c>
      <c r="T85" s="23">
        <v>1</v>
      </c>
      <c r="U85" s="23">
        <v>3</v>
      </c>
      <c r="V85" s="23">
        <v>3</v>
      </c>
      <c r="W85" s="23">
        <v>5</v>
      </c>
      <c r="X85" s="23">
        <v>5</v>
      </c>
      <c r="Y85" s="23">
        <v>8</v>
      </c>
      <c r="Z85" s="23">
        <v>16</v>
      </c>
      <c r="AA85" s="23">
        <v>20</v>
      </c>
      <c r="AB85" s="23">
        <v>21</v>
      </c>
      <c r="AC85" s="23">
        <v>23</v>
      </c>
      <c r="AD85" s="23">
        <v>23</v>
      </c>
      <c r="AE85" s="23">
        <v>29</v>
      </c>
      <c r="AF85" s="23">
        <v>36</v>
      </c>
      <c r="AG85" s="23">
        <v>43</v>
      </c>
      <c r="AH85" s="23">
        <v>49</v>
      </c>
      <c r="AI85" s="23">
        <v>49</v>
      </c>
      <c r="AJ85" s="23">
        <v>50</v>
      </c>
      <c r="AK85" s="23">
        <v>58</v>
      </c>
      <c r="AL85" s="23">
        <v>61</v>
      </c>
      <c r="AM85" s="23">
        <v>64</v>
      </c>
      <c r="AN85" s="23">
        <v>64</v>
      </c>
      <c r="AO85" s="23">
        <v>75</v>
      </c>
      <c r="AP85" s="23">
        <v>79</v>
      </c>
      <c r="AQ85" s="23">
        <v>84</v>
      </c>
      <c r="AR85" s="23">
        <v>86</v>
      </c>
      <c r="AS85" s="23">
        <v>89</v>
      </c>
      <c r="AT85" s="23">
        <v>91</v>
      </c>
      <c r="AU85" s="23">
        <v>91</v>
      </c>
      <c r="AV85" s="23">
        <v>92</v>
      </c>
      <c r="AW85" s="23">
        <v>93</v>
      </c>
      <c r="AX85" s="23">
        <v>104</v>
      </c>
      <c r="AY85" s="23">
        <v>109</v>
      </c>
      <c r="AZ85" s="23">
        <v>114</v>
      </c>
      <c r="BA85" s="23">
        <v>123</v>
      </c>
      <c r="BB85" s="23">
        <v>125</v>
      </c>
      <c r="BC85" s="23">
        <v>128</v>
      </c>
      <c r="BD85" s="23">
        <v>129</v>
      </c>
      <c r="BE85" s="23">
        <v>130</v>
      </c>
      <c r="BF85" s="23">
        <v>134</v>
      </c>
      <c r="BG85" s="23">
        <v>134</v>
      </c>
      <c r="BH85" s="23">
        <v>135</v>
      </c>
      <c r="BI85" s="23">
        <v>135</v>
      </c>
      <c r="BJ85" s="23">
        <v>136</v>
      </c>
      <c r="BK85" s="23">
        <v>137</v>
      </c>
      <c r="BL85" s="23">
        <v>137</v>
      </c>
      <c r="BM85" s="23">
        <v>138</v>
      </c>
      <c r="BN85" s="23">
        <v>138</v>
      </c>
      <c r="BO85" s="23">
        <v>139</v>
      </c>
      <c r="BP85" s="23">
        <v>139</v>
      </c>
      <c r="BQ85" s="23">
        <v>140</v>
      </c>
      <c r="BR85" s="23">
        <v>143</v>
      </c>
      <c r="BS85" s="23">
        <v>145</v>
      </c>
      <c r="BT85" s="23">
        <v>145</v>
      </c>
      <c r="BU85" s="23">
        <v>145</v>
      </c>
      <c r="BV85" s="23">
        <v>146</v>
      </c>
      <c r="BW85" s="23">
        <v>146</v>
      </c>
      <c r="BX85" s="23">
        <v>148</v>
      </c>
      <c r="BY85" s="23">
        <v>148</v>
      </c>
      <c r="BZ85" s="23">
        <v>148</v>
      </c>
      <c r="CA85" s="23">
        <v>148</v>
      </c>
      <c r="CB85" s="23">
        <v>150</v>
      </c>
      <c r="CC85" s="23">
        <v>150</v>
      </c>
      <c r="CD85" s="23">
        <v>150</v>
      </c>
      <c r="CE85" s="23">
        <v>150</v>
      </c>
      <c r="CF85" s="23">
        <v>150</v>
      </c>
      <c r="CG85" s="23">
        <v>150</v>
      </c>
      <c r="CH85" s="23">
        <v>153</v>
      </c>
      <c r="CI85" s="23">
        <v>153</v>
      </c>
      <c r="CJ85" s="23">
        <v>155</v>
      </c>
      <c r="CK85" s="23">
        <v>155</v>
      </c>
      <c r="CL85" s="23">
        <v>156</v>
      </c>
      <c r="CM85" s="23">
        <v>156</v>
      </c>
      <c r="CN85" s="23">
        <v>156</v>
      </c>
      <c r="CO85" s="23">
        <v>157</v>
      </c>
      <c r="CP85" s="23">
        <v>157</v>
      </c>
      <c r="CQ85" s="23">
        <v>158</v>
      </c>
      <c r="CR85" s="23">
        <v>158</v>
      </c>
      <c r="CS85" s="23">
        <v>158</v>
      </c>
      <c r="CT85" s="23">
        <v>161</v>
      </c>
      <c r="CU85" s="23">
        <v>162</v>
      </c>
      <c r="CV85" s="23">
        <v>162</v>
      </c>
      <c r="CW85" s="23">
        <v>162</v>
      </c>
      <c r="CX85" s="23">
        <v>163</v>
      </c>
      <c r="CY85" s="23">
        <v>164</v>
      </c>
      <c r="CZ85" s="23">
        <v>164</v>
      </c>
      <c r="DA85" s="23">
        <v>164</v>
      </c>
      <c r="DB85" s="23">
        <v>164</v>
      </c>
      <c r="DC85" s="23">
        <v>165</v>
      </c>
      <c r="DD85" s="23">
        <v>165</v>
      </c>
      <c r="DE85" s="23">
        <v>165</v>
      </c>
      <c r="DF85" s="23">
        <v>165</v>
      </c>
      <c r="DG85" s="23">
        <v>165</v>
      </c>
      <c r="DJ85" s="181">
        <f t="shared" ca="1" si="22"/>
        <v>0</v>
      </c>
      <c r="DK85" s="25">
        <f t="shared" ca="1" si="23"/>
        <v>0</v>
      </c>
      <c r="DL85" s="325">
        <f t="shared" ca="1" si="28"/>
        <v>0</v>
      </c>
      <c r="DM85" s="329">
        <f t="shared" ca="1" si="24"/>
        <v>1</v>
      </c>
      <c r="DN85" s="25">
        <f t="shared" ca="1" si="25"/>
        <v>6.0975609756097563E-3</v>
      </c>
      <c r="DO85" s="325">
        <f t="shared" ca="1" si="29"/>
        <v>0.62570000187709995</v>
      </c>
      <c r="DP85" s="332">
        <f t="shared" ca="1" si="26"/>
        <v>103.2405003097215</v>
      </c>
      <c r="DR85">
        <f t="shared" ref="DR85:DR116" si="32">VLOOKUP($D85,$DV:$DW,2,FALSE)</f>
        <v>165</v>
      </c>
      <c r="DS85" s="419">
        <f t="shared" ref="DS85:DS116" si="33">VLOOKUP($D85,$DV:$DX,3,FALSE)</f>
        <v>103.2</v>
      </c>
      <c r="DT85" s="131">
        <f t="shared" ca="1" si="30"/>
        <v>0</v>
      </c>
      <c r="DV85" s="164" t="s">
        <v>245</v>
      </c>
      <c r="DW85">
        <v>165</v>
      </c>
      <c r="DX85" s="385">
        <v>103.2</v>
      </c>
      <c r="DY85" s="67">
        <f t="shared" si="27"/>
        <v>85</v>
      </c>
      <c r="EA85">
        <f>SUMIF('L4-LTLA'!$D:$D,$D85,'L4-LTLA'!$G:$G)</f>
        <v>159821</v>
      </c>
      <c r="EB85" s="27">
        <v>159821</v>
      </c>
      <c r="EC85" s="4">
        <f t="shared" si="31"/>
        <v>0</v>
      </c>
    </row>
    <row r="86" spans="1:133" x14ac:dyDescent="0.25">
      <c r="A86" s="67" t="str">
        <f ca="1">OFFSET(Polygon!A$1,MATCH($D86,Polygon!$C:$C,0)-1,0)</f>
        <v>{"type":"Polygon","coordinates":[[[-1.1827,53.0185],[-1.1832,53.0167],[-1.1845,53.0144],[-1.1812,53.0142],[-1.1708,53.0139],[-1.1678,53.0143],[-1.1667,53.0102],[-1.1653,53.0104],[-1.1623,53.0116],[-1.1622,53.0106],[-1.158,53.0106],[-1.1585,53.0096],[-1.1546,53.0095],[-1.1543,53.0082],[-1.1515,53.0076],[-1.1507,53.0084],[-1.1475,53.0073],[-1.1464,53.0082],[-1.1435,53.0065],[-1.1452,53.0049],[-1.146,53.0038],[-1.1474,53.0026],[-1.1481,53.0009],[-1.1497,53.0002],[-1.1499,52.9993],[-1.1531,52.9977],[-1.1523,52.9966],[-1.1491,52.9977],[-1.1482,52.9972],[-1.1461,52.9984],[-1.1413,52.9966],[-1.1405,52.9948],[-1.1383,52.9948],[-1.1397,52.9926],[-1.1399,52.9907],[-1.1406,52.9887],[-1.1425,52.9863],[-1.1398,52.9859],[-1.1362,52.9865],[-1.1328,52.9865],[-1.1262,52.9847],[-1.1237,52.9834],[-1.1257,52.9816],[-1.1258,52.9806],[-1.1206,52.974],[-1.1199,52.9715],[-1.1198,52.9693],[-1.1201,52.9678],[-1.1161,52.9653],[-1.1146,52.9646],[-1.1124,52.9653],[-1.1103,52.9643],[-1.1089,52.9641],[-1.1041,52.9641],[-1.1039,52.9621],[-1.1021,52.9625],[-1.1015,52.9589],[-1.0969,52.958],[-1.0946,52.9567],[-1.0969,52.9555],[-1.0922,52.9548],[-1.0928,52.9542],[-1.0919,52.9531],[-1.0897,52.9525],[-1.0881,52.9516],[-1.0861,52.9485],[-1.0892,52.9475],[-1.095,52.9446],[-1.0974,52.9427],[-1.1005,52.9419],[-1.1026,52.9421],[-1.1048,52.9426],[-1.1089,52.9444],[-1.1117,52.9446],[-1.1135,52.9443],[-1.118,52.9431],[-1.1221,52.9427],[-1.1253,52.9433],[-1.1304,52.9432],[-1.1318,52.9428],[-1.1346,52.9407],[-1.1364,52.9385],[-1.1377,52.9372],[-1.1394,52.933],[-1.141,52.9322],[-1.1438,52.9319],[-1.1464,52.9322],[-1.1488,52.9337],[-1.1502,52.9356],[-1.1523,52.937],[-1.1542,52.9342],[-1.1555,52.9305],[-1.1589,52.913],[-1.159,52.9098],[-1.16,52.9097],[-1.1589,52.9056],[-1.1586,52.9],[-1.1625,52.9003],[-1.1659,52.8991],[-1.1673,52.8982],[-1.1687,52.8978],[-1.1703,52.8966],[-1.1701,52.8958],[-1.1719,52.8934],[-1.1733,52.8925],[-1.1736,52.8917],[-1.1751,52.8895],[-1.1768,52.889],[-1.1788,52.8898],[-1.1782,52.8913],[-1.1826,52.8926],[-1.1883,52.8939],[-1.1921,52.895],[-1.191,52.8966],[-1.1955,52.8978],[-1.1959,52.8972],[-1.199,52.8978],[-1.2003,52.8984],[-1.2028,52.8991],[-1.2113,52.9026],[-1.2132,52.9007],[-1.2166,52.9001],[-1.2175,52.9006],[-1.214,52.9034],[-1.2141,52.905],[-1.2135,52.9098],[-1.2131,52.9106],[-1.2108,52.9122],[-1.2086,52.9126],[-1.2056,52.9124],[-1.2027,52.9112],[-1.2018,52.9105],[-1.199,52.9095],[-1.1977,52.9099],[-1.193,52.9126],[-1.1911,52.9136],[-1.1874,52.9148],[-1.1823,52.9173],[-1.1866,52.9207],[-1.1881,52.9216],[-1.1912,52.9244],[-1.1974,52.9291],[-1.1966,52.9296],[-1.199,52.9312],[-1.2005,52.9302],[-1.2051,52.9334],[-1.2061,52.9327],[-1.2089,52.934],[-1.2094,52.9333],[-1.2153,52.934],[-1.2147,52.9361],[-1.2163,52.9373],[-1.2172,52.9393],[-1.2181,52.9406],[-1.2209,52.9407],[-1.2245,52.9423],[-1.2264,52.9424],[-1.2269,52.9411],[-1.2314,52.9423],[-1.2343,52.9421],[-1.2342,52.9435],[-1.2357,52.9453],[-1.2377,52.9457],[-1.2418,52.9477],[-1.2447,52.9495],[-1.2458,52.9509],[-1.2469,52.9536],[-1.2457,52.9559],[-1.2433,52.9597],[-1.2425,52.9616],[-1.241,52.9624],[-1.2395,52.964],[-1.2392,52.9654],[-1.2374,52.9666],[-1.232,52.9676],[-1.2351,52.9715],[-1.2368,52.9715],[-1.2382,52.9741],[-1.2397,52.9763],[-1.2399,52.9776],[-1.2409,52.978],[-1.2426,52.9778],[-1.2439,52.979],[-1.2449,52.9812],[-1.2463,52.9828],[-1.2468,52.9845],[-1.2455,52.9852],[-1.2421,52.9836],[-1.2393,52.9826],[-1.2374,52.9827],[-1.2333,52.9821],[-1.23,52.9819],[-1.2261,52.9811],[-1.2249,52.9822],[-1.2237,52.9817],[-1.222,52.9833],[-1.2241,52.9841],[-1.2225,52.986],[-1.2184,52.9841],[-1.2152,52.9831],[-1.2139,52.9837],[-1.2132,52.9847],[-1.2108,52.986],[-1.2053,52.9874],[-1.2034,52.9875],[-1.2084,52.9888],[-1.2122,52.9904],[-1.2191,52.9915],[-1.2186,52.9931],[-1.2173,52.9946],[-1.2139,52.9974],[-1.2164,53.0004],[-1.2206,53.0034],[-1.22,53.0054],[-1.2187,53.0065],[-1.2212,53.0074],[-1.2227,53.0073],[-1.2252,53.0081],[-1.2247,53.0086],[-1.2224,53.0084],[-1.2179,53.0103],[-1.2131,53.0126],[-1.2112,53.0148],[-1.2101,53.0175],[-1.2102,53.018],[-1.2077,53.0186],[-1.2044,53.0185],[-1.201,53.0179],[-1.1999,53.0168],[-1.1978,53.0159],[-1.1952,53.0154],[-1.191,53.0168],[-1.1892,53.0173],[-1.1883,53.0179],[-1.1868,53.0178],[-1.1845,53.0164],[-1.1841,53.0175],[-1.1827,53.0185]]]}</v>
      </c>
      <c r="B86" s="67" t="str">
        <f ca="1">OFFSET(Polygon!B$1,MATCH($D86,Polygon!$C:$C,0)-1,0)</f>
        <v>E06000018</v>
      </c>
      <c r="C86" t="s">
        <v>145</v>
      </c>
      <c r="D86" t="s">
        <v>79</v>
      </c>
      <c r="E86" s="27">
        <v>331069</v>
      </c>
      <c r="F86" s="23">
        <v>2</v>
      </c>
      <c r="G86" s="23">
        <v>2</v>
      </c>
      <c r="H86" s="23">
        <v>3</v>
      </c>
      <c r="I86" s="23">
        <v>3</v>
      </c>
      <c r="J86" s="23">
        <v>5</v>
      </c>
      <c r="K86" s="23">
        <v>5</v>
      </c>
      <c r="L86" s="23">
        <v>5</v>
      </c>
      <c r="M86" s="23">
        <v>10</v>
      </c>
      <c r="N86" s="23">
        <v>12</v>
      </c>
      <c r="O86" s="23">
        <v>14</v>
      </c>
      <c r="P86" s="23">
        <v>14</v>
      </c>
      <c r="Q86" s="23">
        <v>22</v>
      </c>
      <c r="R86" s="23">
        <v>22</v>
      </c>
      <c r="S86" s="23">
        <v>34</v>
      </c>
      <c r="T86" s="23">
        <v>41</v>
      </c>
      <c r="U86" s="23">
        <v>49</v>
      </c>
      <c r="V86" s="23">
        <v>57</v>
      </c>
      <c r="W86" s="23">
        <v>67</v>
      </c>
      <c r="X86" s="23">
        <v>79</v>
      </c>
      <c r="Y86" s="23">
        <v>91</v>
      </c>
      <c r="Z86" s="23">
        <v>97</v>
      </c>
      <c r="AA86" s="23">
        <v>99</v>
      </c>
      <c r="AB86" s="23">
        <v>100</v>
      </c>
      <c r="AC86" s="23">
        <v>120</v>
      </c>
      <c r="AD86" s="23">
        <v>125</v>
      </c>
      <c r="AE86" s="23">
        <v>161</v>
      </c>
      <c r="AF86" s="23">
        <v>161</v>
      </c>
      <c r="AG86" s="23">
        <v>191</v>
      </c>
      <c r="AH86" s="23">
        <v>204</v>
      </c>
      <c r="AI86" s="23">
        <v>204</v>
      </c>
      <c r="AJ86" s="23">
        <v>232</v>
      </c>
      <c r="AK86" s="23">
        <v>261</v>
      </c>
      <c r="AL86" s="23">
        <v>276</v>
      </c>
      <c r="AM86" s="23">
        <v>287</v>
      </c>
      <c r="AN86" s="23">
        <v>299</v>
      </c>
      <c r="AO86" s="23">
        <v>313</v>
      </c>
      <c r="AP86" s="23">
        <v>330</v>
      </c>
      <c r="AQ86" s="23">
        <v>334</v>
      </c>
      <c r="AR86" s="23">
        <v>339</v>
      </c>
      <c r="AS86" s="23">
        <v>352</v>
      </c>
      <c r="AT86" s="23">
        <v>352</v>
      </c>
      <c r="AU86" s="23">
        <v>385</v>
      </c>
      <c r="AV86" s="23">
        <v>386</v>
      </c>
      <c r="AW86" s="23">
        <v>391</v>
      </c>
      <c r="AX86" s="23">
        <v>416</v>
      </c>
      <c r="AY86" s="23">
        <v>448</v>
      </c>
      <c r="AZ86" s="23">
        <v>451</v>
      </c>
      <c r="BA86" s="23">
        <v>468</v>
      </c>
      <c r="BB86" s="23">
        <v>485</v>
      </c>
      <c r="BC86" s="23">
        <v>488</v>
      </c>
      <c r="BD86" s="23">
        <v>488</v>
      </c>
      <c r="BE86" s="23">
        <v>488</v>
      </c>
      <c r="BF86" s="23">
        <v>518</v>
      </c>
      <c r="BG86" s="23">
        <v>518</v>
      </c>
      <c r="BH86" s="23">
        <v>527</v>
      </c>
      <c r="BI86" s="23">
        <v>537</v>
      </c>
      <c r="BJ86" s="23">
        <v>541</v>
      </c>
      <c r="BK86" s="23">
        <v>543</v>
      </c>
      <c r="BL86" s="23">
        <v>551</v>
      </c>
      <c r="BM86" s="23">
        <v>562</v>
      </c>
      <c r="BN86" s="23">
        <v>563</v>
      </c>
      <c r="BO86" s="23">
        <v>567</v>
      </c>
      <c r="BP86" s="23">
        <v>570</v>
      </c>
      <c r="BQ86" s="23">
        <v>569</v>
      </c>
      <c r="BR86" s="23">
        <v>571</v>
      </c>
      <c r="BS86" s="23">
        <v>573</v>
      </c>
      <c r="BT86" s="23">
        <v>579</v>
      </c>
      <c r="BU86" s="23">
        <v>585</v>
      </c>
      <c r="BV86" s="23">
        <v>587</v>
      </c>
      <c r="BW86" s="23">
        <v>588</v>
      </c>
      <c r="BX86" s="23">
        <v>589</v>
      </c>
      <c r="BY86" s="23">
        <v>592</v>
      </c>
      <c r="BZ86" s="23">
        <v>593</v>
      </c>
      <c r="CA86" s="23">
        <v>596</v>
      </c>
      <c r="CB86" s="23">
        <v>595</v>
      </c>
      <c r="CC86" s="23">
        <v>599</v>
      </c>
      <c r="CD86" s="23">
        <v>600</v>
      </c>
      <c r="CE86" s="23">
        <v>599</v>
      </c>
      <c r="CF86" s="23">
        <v>600</v>
      </c>
      <c r="CG86" s="23">
        <v>601</v>
      </c>
      <c r="CH86" s="23">
        <v>603</v>
      </c>
      <c r="CI86" s="23">
        <v>604</v>
      </c>
      <c r="CJ86" s="23">
        <v>609</v>
      </c>
      <c r="CK86" s="23">
        <v>611</v>
      </c>
      <c r="CL86" s="23">
        <v>611</v>
      </c>
      <c r="CM86" s="23">
        <v>613</v>
      </c>
      <c r="CN86" s="23">
        <v>613</v>
      </c>
      <c r="CO86" s="23">
        <v>613</v>
      </c>
      <c r="CP86" s="23">
        <v>612</v>
      </c>
      <c r="CQ86" s="23">
        <v>614</v>
      </c>
      <c r="CR86" s="23">
        <v>614</v>
      </c>
      <c r="CS86" s="23">
        <v>615</v>
      </c>
      <c r="CT86" s="23">
        <v>617</v>
      </c>
      <c r="CU86" s="23">
        <v>617</v>
      </c>
      <c r="CV86" s="23">
        <v>619</v>
      </c>
      <c r="CW86" s="23">
        <v>619</v>
      </c>
      <c r="CX86" s="23">
        <v>620</v>
      </c>
      <c r="CY86" s="23">
        <v>622</v>
      </c>
      <c r="CZ86" s="23">
        <v>623</v>
      </c>
      <c r="DA86" s="23">
        <v>624</v>
      </c>
      <c r="DB86" s="23">
        <v>625</v>
      </c>
      <c r="DC86" s="23">
        <v>625</v>
      </c>
      <c r="DD86" s="23">
        <v>625</v>
      </c>
      <c r="DE86" s="23">
        <v>626</v>
      </c>
      <c r="DF86" s="23">
        <v>626</v>
      </c>
      <c r="DG86" s="23">
        <v>626</v>
      </c>
      <c r="DJ86" s="181">
        <f t="shared" ca="1" si="22"/>
        <v>0</v>
      </c>
      <c r="DK86" s="25">
        <f t="shared" ca="1" si="23"/>
        <v>0</v>
      </c>
      <c r="DL86" s="325">
        <f t="shared" ca="1" si="28"/>
        <v>0</v>
      </c>
      <c r="DM86" s="329">
        <f t="shared" ca="1" si="24"/>
        <v>3</v>
      </c>
      <c r="DN86" s="25">
        <f t="shared" ca="1" si="25"/>
        <v>4.815409309791332E-3</v>
      </c>
      <c r="DO86" s="325">
        <f t="shared" ca="1" si="29"/>
        <v>0.90615551440938291</v>
      </c>
      <c r="DP86" s="332">
        <f t="shared" ca="1" si="26"/>
        <v>189.08445067342458</v>
      </c>
      <c r="DR86">
        <f t="shared" si="32"/>
        <v>626</v>
      </c>
      <c r="DS86" s="419">
        <f t="shared" si="33"/>
        <v>189.1</v>
      </c>
      <c r="DT86" s="131">
        <f t="shared" ca="1" si="30"/>
        <v>0</v>
      </c>
      <c r="DV86" s="164" t="s">
        <v>75</v>
      </c>
      <c r="DW86">
        <v>523</v>
      </c>
      <c r="DX86" s="385">
        <v>304.10000000000002</v>
      </c>
      <c r="DY86" s="67">
        <f t="shared" si="27"/>
        <v>84</v>
      </c>
      <c r="EA86">
        <f>SUMIF('L4-LTLA'!$D:$D,$D86,'L4-LTLA'!$G:$G)</f>
        <v>331069</v>
      </c>
      <c r="EB86" s="27">
        <v>331069</v>
      </c>
      <c r="EC86" s="4">
        <f t="shared" si="31"/>
        <v>0</v>
      </c>
    </row>
    <row r="87" spans="1:133" x14ac:dyDescent="0.25">
      <c r="A87" s="67" t="str">
        <f ca="1">OFFSET(Polygon!A$1,MATCH($D87,Polygon!$C:$C,0)-1,0)</f>
        <v>{"type":"MultiPolygon","coordinates":[[[[-0.798,53.4553],[-0.8014,53.4531],[-0.8033,53.4509],[-0.8055,53.4477],[-0.8088,53.4446],[-0.8101,53.4437],[-0.8115,53.4432],[-0.8164,53.4425],[-0.8202,53.4416],[-0.8211,53.4406],[-0.821,53.4398],[-0.82,53.437],[-0.8192,53.4355],[-0.8168,53.4327],[-0.8168,53.4311],[-0.8182,53.4289],[-0.8186,53.4269],[-0.8183,53.426],[-0.8142,53.4233],[-0.8088,53.4193],[-0.804,53.4169],[-0.7997,53.4157],[-0.7969,53.4147],[-0.7946,53.4141],[-0.7909,53.4148],[-0.7889,53.4143],[-0.7913,53.4126],[-0.792,53.4115],[-0.7917,53.4093],[-0.7908,53.4072],[-0.7881,53.4034],[-0.7858,53.4016],[-0.7841,53.4006],[-0.7795,53.3987],[-0.7776,53.3969],[-0.7774,53.3959],[-0.7776,53.3939],[-0.777,53.3914],[-0.7773,53.3905],[-0.7792,53.3889],[-0.7818,53.3878],[-0.7857,53.3869],[-0.7889,53.3869],[-0.7904,53.3865],[-0.7904,53.3851],[-0.7861,53.3837],[-0.7854,53.3837],[-0.7822,53.3824],[-0.7816,53.381],[-0.7795,53.3793],[-0.7792,53.3783],[-0.7765,53.3775],[-0.7806,53.377],[-0.7838,53.3761],[-0.7861,53.375],[-0.7868,53.3744],[-0.789,53.3711],[-0.7907,53.3696],[-0.7912,53.3679],[-0.7906,53.3656],[-0.7915,53.3637],[-0.7901,53.3626],[-0.7862,53.3622],[-0.7832,53.3613],[-0.7812,53.3609],[-0.7787,53.3615],[-0.777,53.3635],[-0.7748,53.3641],[-0.7737,53.3637],[-0.7693,53.3589],[-0.7667,53.3563],[-0.7656,53.3555],[-0.7625,53.3547],[-0.7604,53.3544],[-0.759,53.3533],[-0.7598,53.3517],[-0.7624,53.3508],[-0.7634,53.3501],[-0.7646,53.3485],[-0.7652,53.3459],[-0.7639,53.3443],[-0.7593,53.3423],[-0.7576,53.3411],[-0.7571,53.3401],[-0.7577,53.3389],[-0.7601,53.3373],[-0.7607,53.3365],[-0.7614,53.3339],[-0.7621,53.333],[-0.7649,53.3322],[-0.7663,53.3315],[-0.7669,53.3298],[-0.7655,53.3286],[-0.7627,53.3267],[-0.7609,53.3246],[-0.7597,53.3242],[-0.7571,53.324],[-0.7528,53.3248],[-0.7504,53.3241],[-0.7509,53.3228],[-0.7535,53.3214],[-0.7545,53.3195],[-0.7548,53.3129],[-0.7542,53.3104],[-0.753,53.3087],[-0.7486,53.3055],[-0.7479,53.3042],[-0.7493,53.3018],[-0.7501,53.299],[-0.7503,53.2963],[-0.7509,53.2944],[-0.7518,53.2935],[-0.7535,53.2931],[-0.7565,53.2928],[-0.7581,53.2933],[-0.7584,53.294],[-0.7579,53.2961],[-0.7589,53.2985],[-0.7601,53.2996],[-0.7621,53.3],[-0.7647,53.2995],[-0.7657,53.2983],[-0.7651,53.2958],[-0.7654,53.2944],[-0.7682,53.2917],[-0.7708,53.2897],[-0.7741,53.288],[-0.7756,53.2867],[-0.7782,53.285],[-0.7793,53.2834],[-0.7776,53.2812],[-0.7752,53.2794],[-0.7738,53.2774],[-0.7704,53.2756],[-0.7656,53.2739],[-0.765,53.2732],[-0.7652,53.2716],[-0.7688,53.2675],[-0.7706,53.265],[-0.7731,53.2623],[-0.7737,53.2612],[-0.7736,53.2591],[-0.7729,53.2555],[-0.7708,53.2533],[-0.7717,53.2528],[-0.7762,53.253],[-0.7779,53.2528],[-0.7789,53.2522],[-0.779,53.2512],[-0.7773,53.2487],[-0.7773,53.2476],[-0.7791,53.2444],[-0.7793,53.2431],[-0.7789,53.2412],[-0.7778,53.2389],[-0.7787,53.2367],[-0.7788,53.235],[-0.7821,53.2311],[-0.7835,53.228],[-0.784,53.2258],[-0.784,53.2243],[-0.7824,53.2228],[-0.7788,53.2199],[-0.778,53.2188],[-0.7776,53.2162],[-0.7762,53.215],[-0.7763,53.2144],[-0.7783,53.2135],[-0.779,53.2129],[-0.7787,53.211],[-0.7774,53.2089],[-0.776,53.2079],[-0.7766,53.2067],[-0.7798,53.2053],[-0.7809,53.204],[-0.7805,53.2024],[-0.7782,53.2007],[-0.7776,53.1999],[-0.7783,53.1988],[-0.7796,53.198],[-0.7807,53.1967],[-0.7822,53.1944],[-0.7816,53.1922],[-0.7818,53.1914],[-0.7836,53.1906],[-0.7879,53.191],[-0.7897,53.1909],[-0.791,53.1903],[-0.7928,53.1877],[-0.7931,53.1859],[-0.7912,53.184],[-0.7914,53.183],[-0.7943,53.1821],[-0.7957,53.1813],[-0.7956,53.1804],[-0.7942,53.1803],[-0.7942,53.1816],[-0.7908,53.1823],[-0.79,53.1829],[-0.7902,53.184],[-0.7918,53.1862],[-0.7919,53.1873],[-0.7911,53.1887],[-0.79,53.19],[-0.7877,53.1904],[-0.7834,53.1899],[-0.7816,53.1903],[-0.7804,53.1914],[-0.7811,53.1935],[-0.7807,53.195],[-0.7798,53.1961],[-0.7768,53.1988],[-0.7765,53.2007],[-0.7792,53.2027],[-0.7795,53.2038],[-0.7789,53.2047],[-0.7756,53.2063],[-0.775,53.2076],[-0.7767,53.2092],[-0.7782,53.2123],[-0.7777,53.213],[-0.7762,53.2137],[-0.7751,53.2151],[-0.7766,53.2163],[-0.7769,53.2174],[-0.7766,53.2187],[-0.7774,53.2198],[-0.7793,53.2212],[-0.7822,53.2238],[-0.7828,53.2256],[-0.7825,53.2275],[-0.7808,53.2311],[-0.7779,53.2342],[-0.7775,53.2352],[-0.7779,53.2368],[-0.777,53.2394],[-0.7779,53.2423],[-0.778,53.2443],[-0.7765,53.2468],[-0.7727,53.2468],[-0.7711,53.2461],[-0.767,53.2461],[-0.7608,53.2456],[-0.7591,53.2452],[-0.7523,53.2445],[-0.7471,53.2443],[-0.7406,53.2436],[-0.7384,53.2436],[-0.7351,53.2439],[-0.7349,53.2477],[-0.7342,53.249],[-0.735,53.251],[-0.7348,53.253],[-0.7342,53.254],[-0.7317,53.2544],[-0.7269,53.2554],[-0.7255,53.2553],[-0.7221,53.256],[-0.7204,53.2568],[-0.713,53.2581],[-0.6949,53.2584],[-0.6935,53.2579],[-0.6908,53.2577],[-0.688,53.2584],[-0.6837,53.2547],[-0.6827,53.2532],[-0.6824,53.2515],[-0.6806,53.252],[-0.67,53.2428],[-0.6666,53.2397],[-0.6671,53.2388],[-0.6672,53.2365],[-0.6664,53.2353],[-0.6666,53.2332],[-0.6689,53.2311],[-0.6691,53.2299],[-0.6712,53.2281],[-0.6715,53.2259],[-0.673,53.2244],[-0.6731,53.2238],[-0.6747,53.2226],[-0.6749,53.2205],[-0.6762,53.2182],[-0.6759,53.2176],[-0.6847,53.2194],[-0.6868,53.2199],[-0.6972,53.2203],[-0.6976,53.2201],[-0.7083,53.2122],[-0.709,53.2123],[-0.7148,53.2076],[-0.7203,53.2093],[-0.7244,53.2096],[-0.7266,53.2102],[-0.7306,53.2107],[-0.7367,53.2044],[-0.7402,53.2008],[-0.7425,53.1984],[-0.7538,53.1881],[-0.7613,53.1883],[-0.7622,53.1882],[-0.7624,53.1864],[-0.764,53.1826],[-0.7641,53.1815],[-0.7578,53.1811],[-0.752,53.181],[-0.7423,53.1798],[-0.7373,53.1793],[-0.7327,53.1796],[-0.7303,53.1801],[-0.7296,53.1782],[-0.7259,53.1784],[-0.7187,53.1771],[-0.7187,53.1752],[-0.716,53.1704],[-0.7198,53.1622],[-0.7232,53.1551],[-0.7221,53.1518],[-0.7221,53.1497],[-0.7212,53.1483],[-0.7211,53.1443],[-0.7187,53.142],[-0.7173,53.1399],[-0.7172,53.1389],[-0.7154,53.1369],[-0.7189,53.1357],[-0.724,53.1334],[-0.7281,53.1304],[-0.7324,53.1278],[-0.7321,53.1268],[-0.7311,53.1262],[-0.7311,53.124],[-0.7282,53.1232],[-0.7277,53.1222],[-0.7266,53.1218],[-0.7208,53.1208],[-0.7186,53.1195],[-0.7169,53.1194],[-0.7168,53.116],[-0.7177,53.1132],[-0.7184,53.1103],[-0.7194,53.108],[-0.7213,53.1042],[-0.7255,53.1007],[-0.7296,53.0979],[-0.729,53.0961],[-0.7269,53.0942],[-0.7229,53.0916],[-0.7147,53.0865],[-0.7094,53.086],[-0.7096,53.0852],[-0.7062,53.0834],[-0.7082,53.0824],[-0.7104,53.0794],[-0.7075,53.0787],[-0.7028,53.0766],[-0.699,53.0755],[-0.6986,53.0738],[-0.6977,53.0728],[-0.6975,53.0715],[-0.6982,53.0708],[-0.6987,53.0693],[-0.6987,53.0676],[-0.6976,53.066],[-0.6953,53.067],[-0.6952,53.0661],[-0.6972,53.065],[-0.6985,53.065],[-0.7007,53.0638],[-0.7043,53.0643],[-0.7043,53.065],[-0.7057,53.0654],[-0.7093,53.0656],[-0.7114,53.0662],[-0.7128,53.0661],[-0.7159,53.0645],[-0.7143,53.0633],[-0.7129,53.0611],[-0.7155,53.0592],[-0.7166,53.059],[-0.7198,53.0599],[-0.7222,53.06],[-0.7234,53.0596],[-0.7246,53.0584],[-0.725,53.0571],[-0.7282,53.0558],[-0.73,53.0546],[-0.7311,53.0543],[-0.7336,53.0556],[-0.7343,53.0548],[-0.7388,53.0546],[-0.7397,53.0537],[-0.7411,53.0536],[-0.7428,53.0546],[-0.7452,53.0541],[-0.7467,53.0542],[-0.7496,53.0551],[-0.7505,53.0529],[-0.7559,53.044],[-0.7565,53.0413],[-0.7564,53.0408],[-0.7572,53.0378],[-0.7568,53.0366],[-0.7578,53.0365],[-0.7589,53.0351],[-0.7589,53.0339],[-0.7584,53.0324],[-0.76,53.0301],[-0.7611,53.0293],[-0.7708,53.0272],[-0.7738,53.0256],[-0.7767,53.0247],[-0.7804,53.0244],[-0.7851,53.0252],[-0.7861,53.0258],[-0.7884,53.0258],[-0.7958,53.0106],[-0.7977,53.0108],[-0.802,53.0121],[-0.8037,53.0129],[-0.8043,53.0121],[-0.8041,53.0101],[-0.8043,53.0089],[-0.8041,53.0064],[-0.8026,53.0064],[-0.8025,53.0053],[-0.8005,53.0038],[-0.8003,53.0023],[-0.798,53.0012],[-0.7959,53.0006],[-0.7946,52.9996],[-0.7938,52.9978],[-0.7919,52.9975],[-0.7926,52.9959],[-0.7916,52.9955],[-0.7904,52.994],[-0.7873,52.9932],[-0.7881,52.9917],[-0.7845,52.9901],[-0.7845,52.9885],[-0.7821,52.9885],[-0.7822,52.9876],[-0.7802,52.9864],[-0.7796,52.985],[-0.7785,52.9837],[-0.7776,52.9838],[-0.7777,52.9804],[-0.7768,52.979],[-0.777,52.9778],[-0.7783,52.9769],[-0.7801,52.9773],[-0.7818,52.9764],[-0.7832,52.9769],[-0.7843,52.9764],[-0.7876,52.9777],[-0.7889,52.9767],[-0.7905,52.9772],[-0.7962,52.9767],[-0.7977,52.9752],[-0.8008,52.9731],[-0.804,52.9716],[-0.8052,52.9681],[-0.8065,52.9669],[-0.8098,52.966],[-0.8098,52.9652],[-0.8111,52.9631],[-0.8119,52.9602],[-0.8129,52.9574],[-0.8137,52.957],[-0.8158,52.958],[-0.8198,52.9606],[-0.8218,52.9591],[-0.8329,52.9496],[-0.8309,52.9486],[-0.8333,52.9466],[-0.8339,52.9458],[-0.8281,52.9445],[-0.8229,52.9441],[-0.8244,52.9418],[-0.8275,52.9417],[-0.8349,52.9393],[-0.8362,52.9381],[-0.8353,52.9378],[-0.8368,52.9358],[-0.8413,52.9311],[-0.8406,52.9303],[-0.8424,52.9285],[-0.8414,52.9284],[-0.8455,52.9256],[-0.8475,52.924],[-0.8509,52.922],[-0.8542,52.9209],[-0.8558,52.92],[-0.8587,52.9171],[-0.8605,52.9158],[-0.8629,52.9131],[-0.8638,52.9113],[-0.8609,52.9099],[-0.8614,52.9091],[-0.8608,52.9079],[-0.8579,52.906],[-0.8576,52.9056],[-0.8602,52.904],[-0.864,52.9025],[-0.8668,52.9012],[-0.8695,52.9002],[-0.873,52.8982],[-0.8743,52.8982],[-0.8779,52.8961],[-0.8827,52.8941],[-0.8867,52.892],[-0.889,52.8915],[-0.8963,52.8892],[-0.899,52.8879],[-0.9009,52.8875],[-0.9065,52.8852],[-0.906,52.8846],[-0.9091,52.8836],[-0.912,52.8835],[-0.9118,52.8822],[-0.9145,52.8823],[-0.9147,52.881],[-0.9158,52.8797],[-0.9169,52.8789],[-0.9205,52.8796],[-0.9222,52.8792],[-0.928,52.8783],[-0.9304,52.879],[-0.9309,52.8784],[-0.9337,52.8771],[-0.9342,52.8766],[-0.9406,52.8768],[-0.9399,52.875],[-0.9361,52.8718],[-0.9337,52.8707],[-0.9308,52.8686],[-0.9281,52.8661],[-0.9307,52.8651],[-0.9342,52.8641],[-0.9354,52.8632],[-0.9388,52.8618],[-0.9408,52.8614],[-0.9412,52.8609],[-0.939,52.8585],[-0.9392,52.8568],[-0.9405,52.856],[-0.9409,52.8551],[-0.9444,52.8526],[-0.9469,52.8523],[-0.9473,52.8516],[-0.949,52.8519],[-0.9526,52.8504],[-0.9546,52.849],[-0.956,52.8463],[-0.9567,52.8465],[-0.9579,52.8452],[-0.9609,52.8433],[-0.9651,52.8439],[-0.9704,52.8449],[-0.9723,52.8432],[-0.9732,52.843],[-0.9771,52.8407],[-0.9775,52.839],[-0.9774,52.8366],[-0.9741,52.8341],[-0.9749,52.8329],[-0.9755,52.8298],[-0.9752,52.8291],[-0.9769,52.828],[-0.9776,52.827],[-0.9778,52.825],[-0.9797,52.8241],[-0.9827,52.8207],[-0.9869,52.8197],[-0.9894,52.8182],[-0.9915,52.8197],[-0.9957,52.8212],[-0.9986,52.8205],[-1.0017,52.8204],[-1.0102,52.8217],[-1.0156,52.8215],[-1.0192,52.8217],[-1.0196,52.8221],[-1.0221,52.822],[-1.0252,52.82],[-1.028,52.8196],[-1.0308,52.8177],[-1.0348,52.8169],[-1.037,52.816],[-1.0402,52.8162],[-1.0407,52.8154],[-1.0425,52.8145],[-1.0473,52.814],[-1.0489,52.8141],[-1.0505,52.8137],[-1.0519,52.8139],[-1.0526,52.815],[-1.0586,52.8164],[-1.0596,52.8171],[-1.0618,52.816],[-1.0622,52.8165],[-1.0716,52.814],[-1.0721,52.8146],[-1.0711,52.8161],[-1.0715,52.8169],[-1.0702,52.8179],[-1.0701,52.8204],[-1.0688,52.8206],[-1.0708,52.8229],[-1.0737,52.8239],[-1.0744,52.8247],[-1.0771,52.824],[-1.0787,52.8242],[-1.0808,52.8235],[-1.0838,52.8229],[-1.0879,52.821],[-1.0915,52.8201],[-1.0942,52.8219],[-1.0978,52.821],[-1.102,52.8202],[-1.1116,52.82],[-1.1192,52.8191],[-1.1201,52.8179],[-1.1215,52.8174],[-1.1206,52.8137],[-1.1213,52.8123],[-1.1229,52.811],[-1.1255,52.8103],[-1.1274,52.8083],[-1.1281,52.8082],[-1.1309,52.8058],[-1.133,52.8054],[-1.1371,52.8057],[-1.1439,52.8039],[-1.1449,52.8039],[-1.1474,52.805],[-1.1499,52.8049],[-1.1526,52.8056],[-1.154,52.8062],[-1.1624,52.8064],[-1.1633,52.8065],[-1.1706,52.8043],[-1.1705,52.8037],[-1.1721,52.803],[-1.1752,52.8032],[-1.1784,52.8016],[-1.18,52.7993],[-1.1829,52.7981],[-1.1858,52.798],[-1.1868,52.7977],[-1.1896,52.7957],[-1.1911,52.7949],[-1.1916,52.7928],[-1.1942,52.7911],[-1.1977,52.7894],[-1.1999,52.7912],[-1.1984,52.7924],[-1.1988,52.7932],[-1.2016,52.7939],[-1.2057,52.7935],[-1.2069,52.7942],[-1.2117,52.7949],[-1.2154,52.7948],[-1.2166,52.7937],[-1.2182,52.7932],[-1.222,52.7917],[-1.223,52.7921],[-1.2263,52.7923],[-1.2276,52.793],[-1.2293,52.7933],[-1.2308,52.7962],[-1.2319,52.7968],[-1.232,52.7978],[-1.2312,52.7987],[-1.2318,52.8005],[-1.2345,52.8021],[-1.2385,52.8039],[-1.2397,52.8041],[-1.2415,52.8053],[-1.2439,52.8053],[-1.2454,52.8061],[-1.249,52.8058],[-1.2505,52.8052],[-1.2518,52.8055],[-1.2539,52.8043],[-1.2554,52.8042],[-1.2569,52.8049],[-1.2589,52.8066],[-1.2597,52.8069],[-1.2609,52.8083],[-1.262,52.8107],[-1.2625,52.8128],[-1.2632,52.8138],[-1.2632,52.8155],[-1.2621,52.8169],[-1.2602,52.8185],[-1.2603,52.8195],[-1.2621,52.8205],[-1.2645,52.8205],[-1.2657,52.8209],[-1.269,52.823],[-1.2705,52.8235],[-1.2713,52.8245],[-1.2709,52.8283],[-1.2714,52.8316],[-1.2722,52.8325],[-1.274,52.8336],[-1.2743,52.8362],[-1.2733,52.8367],[-1.2711,52.8369],[-1.2693,52.8366],[-1.2668,52.8376],[-1.2676,52.8389],[-1.2706,52.8399],[-1.2691,52.8403],[-1.2666,52.8421],[-1.2663,52.8429],[-1.2678,52.8452],[-1.2708,52.8462],[-1.2713,52.8478],[-1.2722,52.8493],[-1.2711,52.8511],[-1.2705,52.854],[-1.2685,52.856],[-1.267,52.8562],[-1.2649,52.8571],[-1.2645,52.8582],[-1.2666,52.8596],[-1.268,52.8597],[-1.269,52.8589],[-1.2707,52.8589],[-1.2737,52.8594],[-1.2753,52.8604],[-1.2728,52.8622],[-1.2715,52.8641],[-1.2716,52.8652],[-1.2698,52.8662],[-1.2699,52.8673],[-1.2716,52.868],[-1.2708,52.8692],[-1.2705,52.8708],[-1.2699,52.872],[-1.2679,52.8733],[-1.2671,52.8732],[-1.2625,52.8742],[-1.2593,52.8754],[-1.2561,52.8779],[-1.2536,52.8793],[-1.2503,52.8795],[-1.2442,52.8788],[-1.2403,52.88],[-1.2388,52.8812],[-1.2384,52.8824],[-1.2401,52.8846],[-1.2443,52.8864],[-1.2459,52.8876],[-1.2464,52.889],[-1.2457,52.8905],[-1.2435,52.8916],[-1.2413,52.8924],[-1.2397,52.8923],[-1.2396,52.8942],[-1.2411,52.8953],[-1.243,52.8964],[-1.2446,52.8965],[-1.2448,52.8972],[-1.2462,52.8975],[-1.2476,52.8989],[-1.2475,52.8999],[-1.2451,52.9022],[-1.2474,52.9032],[-1.25,52.9026],[-1.2514,52.902],[-1.2534,52.9024],[-1.254,52.9019],[-1.2563,52.9018],[-1.2601,52.9036],[-1.2653,52.905],[-1.2671,52.9053],[-1.272,52.9051],[-1.2745,52.9052],[-1.2754,52.9056],[-1.2802,52.9087],[-1.2818,52.9103],[-1.2833,52.9149],[-1.2835,52.9186],[-1.2828,52.9192],[-1.2829,52.921],[-1.2838,52.9229],[-1.285,52.9243],[-1.2858,52.9261],[-1.285,52.9269],[-1.2815,52.929],[-1.2808,52.9302],[-1.2783,52.9327],[-1.2784,52.9343],[-1.2778,52.9357],[-1.2791,52.9365],[-1.279,52.9389],[-1.2807,52.9396],[-1.2812,52.9409],[-1.2805,52.9421],[-1.2822,52.9445],[-1.2826,52.9458],[-1.2814,52.9464],[-1.2821,52.9475],[-1.2811,52.9492],[-1.2823,52.9501],[-1.2824,52.9512],[-1.2842,52.9525],[-1.2858,52.9528],[-1.2864,52.9538],[-1.2879,52.9545],[-1.289,52.954],[-1.2913,52.9545],[-1.2916,52.9563],[-1.2907,52.9595],[-1.29,52.9604],[-1.2886,52.961],[-1.2892,52.9645],[-1.2887,52.965],[-1.2893,52.9664],[-1.2877,52.9677],[-1.2878,52.9696],[-1.2896,52.9697],[-1.2907,52.9707],[-1.2925,52.9751],[-1.2975,52.9847],[-1.2946,52.9858],[-1.2953,52.9877],[-1.2967,52.9878],[-1.2984,52.9897],[-1.3005,52.9901],[-1.3012,52.9912],[-1.3005,52.9926],[-1.3012,52.9934],[-1.3009,52.9946],[-1.3022,52.9949],[-1.3018,52.9958],[-1.3036,52.998],[-1.3025,52.9984],[-1.3026,52.9996],[-1.3035,52.9997],[-1.3039,53.0012],[-1.3063,53.0025],[-1.3063,53.0033],[-1.3077,53.0039],[-1.3102,53.0034],[-1.3123,53.0046],[-1.3134,53.0046],[-1.3134,53.0064],[-1.3163,53.0089],[-1.3188,53.0098],[-1.3196,53.0113],[-1.3184,53.0139],[-1.3202,53.0155],[-1.3186,53.0161],[-1.3221,53.0202],[-1.3246,53.0261],[-1.3257,53.0272],[-1.3278,53.0284],[-1.3277,53.0289],[-1.3291,53.0307],[-1.3309,53.0304],[-1.3316,53.0328],[-1.3331,53.0357],[-1.3326,53.0364],[-1.3326,53.0382],[-1.3332,53.0397],[-1.3346,53.0408],[-1.333,53.0423],[-1.3338,53.043],[-1.333,53.0435],[-1.333,53.0446],[-1.3346,53.0473],[-1.3333,53.0481],[-1.3346,53.0503],[-1.336,53.051],[-1.3364,53.0522],[-1.336,53.053],[-1.3374,53.0548],[-1.3374,53.0561],[-1.3412,53.0603],[-1.3446,53.0633],[-1.3438,53.0687],[-1.3423,53.0709],[-1.3402,53.0716],[-1.3391,53.0725],[-1.3367,53.0738],[-1.3365,53.0754],[-1.3347,53.0776],[-1.3341,53.0789],[-1.3331,53.0793],[-1.3327,53.0803],[-1.3315,53.0813],[-1.3295,53.0824],[-1.3261,53.0839],[-1.3237,53.0843],[-1.3223,53.0849],[-1.3174,53.0853],[-1.308,53.0863],[-1.3054,53.0871],[-1.3026,53.0885],[-1.3054,53.0908],[-1.3061,53.0919],[-1.3072,53.0926],[-1.3091,53.0945],[-1.3071,53.0954],[-1.3085,53.0958],[-1.3093,53.0968],[-1.3074,53.0994],[-1.305,53.1005],[-1.3015,53.101],[-1.3006,53.102],[-1.3014,53.1041],[-1.3036,53.1032],[-1.3063,53.1057],[-1.3088,53.1077],[-1.3117,53.1086],[-1.3121,53.1091],[-1.3105,53.1105],[-1.3097,53.1117],[-1.3097,53.1131],[-1.3123,53.1163],[-1.3111,53.1168],[-1.311,53.1185],[-1.312,53.12],[-1.3142,53.1246],[-1.3152,53.1257],[-1.3179,53.127],[-1.3187,53.1282],[-1.3198,53.1282],[-1.3218,53.1306],[-1.3202,53.1321],[-1.3199,53.1332],[-1.3181,53.1349],[-1.315,53.1358],[-1.3179,53.1385],[-1.3188,53.1396],[-1.3204,53.1427],[-1.3212,53.1433],[-1.3223,53.1477],[-1.3222,53.151],[-1.3234,53.1543],[-1.3244,53.1547],[-1.3256,53.1565],[-1.3255,53.1579],[-1.3235,53.1595],[-1.3234,53.1623],[-1.3191,53.1632],[-1.3166,53.1653],[-1.3129,53.1636],[-1.3096,53.1632],[-1.3081,53.1634],[-1.3045,53.1654],[-1.3027,53.1639],[-1.3007,53.1642],[-1.3008,53.1658],[-1.3003,53.1681],[-1.2989,53.1678],[-1.2975,53.1688],[-1.2967,53.1708],[-1.296,53.1712],[-1.2887,53.1714],[-1.2879,53.1706],[-1.2859,53.1696],[-1.2824,53.1675],[-1.2771,53.1674],[-1.275,53.1681],[-1.2725,53.1679],[-1.2715,53.1681],[-1.2679,53.1679],[-1.2656,53.1671],[-1.2623,53.1666],[-1.2603,53.1653],[-1.2601,53.1645],[-1.2586,53.1644],[-1.2538,53.1652],[-1.2518,53.1672],[-1.2502,53.1683],[-1.2491,53.1701],[-1.2497,53.1707],[-1.2463,53.1721],[-1.2446,53.1733],[-1.2453,53.1757],[-1.2437,53.1763],[-1.2419,53.178],[-1.2388,53.1791],[-1.2373,53.1791],[-1.2362,53.1785],[-1.2315,53.1781],[-1.2293,53.1788],[-1.2267,53.1787],[-1.2226,53.1801],[-1.2209,53.1796],[-1.2205,53.1788],[-1.2183,53.179],[-1.216,53.1808],[-1.2093,53.1811],[-1.2048,53.1823],[-1.2022,53.1823],[-1.1988,53.1829],[-1.1993,53.1834],[-1.197,53.1847],[-1.1954,53.1869],[-1.1951,53.1893],[-1.1958,53.1924],[-1.1967,53.1934],[-1.1973,53.1951],[-1.2015,53.1988],[-1.2014,53.2033],[-1.2009,53.204],[-1.2028,53.2082],[-1.2047,53.2083],[-1.2058,53.2101],[-1.2083,53.2118],[-1.2098,53.2136],[-1.2111,53.2158],[-1.2092,53.2182],[-1.209,53.2244],[-1.207,53.227],[-1.2062,53.2272],[-1.2056,53.2301],[-1.2052,53.2308],[-1.2034,53.231],[-1.2035,53.2328],[-1.2022,53.235],[-1.2027,53.2356],[-1.2051,53.2366],[-1.2058,53.2378],[-1.2052,53.2387],[-1.2075,53.2395],[-1.2087,53.2409],[-1.21,53.241],[-1.2125,53.2456],[-1.213,53.2477],[-1.2094,53.2503],[-1.2104,53.2512],[-1.2077,53.2534],[-1.2071,53.2552],[-1.2045,53.2572],[-1.2027,53.2574],[-1.2037,53.2591],[-1.2024,53.261],[-1.2014,53.2616],[-1.1982,53.2623],[-1.1961,53.2634],[-1.1944,53.2632],[-1.1915,53.2641],[-1.1875,53.2645],[-1.1853,53.2644],[-1.1829,53.265],[-1.1794,53.2643],[-1.1781,53.2645],[-1.1773,53.2652],[-1.1748,53.2651],[-1.1746,53.2658],[-1.1759,53.2668],[-1.1784,53.2675],[-1.1816,53.2695],[-1.1807,53.271],[-1.1782,53.2732],[-1.1768,53.2739],[-1.1733,53.2741],[-1.1707,53.2761],[-1.1683,53.2767],[-1.1665,53.2776],[-1.1698,53.2788],[-1.1715,53.28],[-1.1747,53.2815],[-1.1759,53.2817],[-1.176,53.2827],[-1.1771,53.2836],[-1.1781,53.2852],[-1.1783,53.2862],[-1.1801,53.2871],[-1.179,53.2886],[-1.1764,53.2896],[-1.1716,53.2946],[-1.1738,53.2962],[-1.1738,53.2975],[-1.1749,53.2991],[-1.1742,53.3025],[-1.1757,53.3033],[-1.1767,53.3052],[-1.1796,53.3064],[-1.1831,53.305],[-1.1856,53.3046],[-1.1872,53.304],[-1.1906,53.3066],[-1.1937,53.3082],[-1.1949,53.3086],[-1.1983,53.3108],[-1.1997,53.3114],[-1.1973,53.3146],[-1.1946,53.3148],[-1.1941,53.3159],[-1.1928,53.3176],[-1.1923,53.3189],[-1.1901,53.3195],[-1.1903,53.3199],[-1.1864,53.3196],[-1.1808,53.321],[-1.1777,53.3213],[-1.1745,53.3214],[-1.1747,53.3226],[-1.1726,53.3228],[-1.1753,53.3245],[-1.1751,53.3257],[-1.1721,53.3269],[-1.1698,53.3274],[-1.1689,53.3282],[-1.1659,53.3291],[-1.1639,53.3293],[-1.1609,53.3311],[-1.16,53.3331],[-1.1561,53.3352],[-1.1486,53.3385],[-1.1453,53.3408],[-1.1409,53.3409],[-1.1387,53.3414],[-1.1394,53.3447],[-1.1403,53.3465],[-1.1418,53.3467],[-1.1447,53.3457],[-1.1482,53.3452],[-1.154,53.3446],[-1.1569,53.345],[-1.1583,53.3479],[-1.1601,53.3489],[-1.1599,53.35],[-1.1624,53.3516],[-1.1623,53.3535],[-1.1616,53.3557],[-1.1626,53.3567],[-1.1619,53.3579],[-1.1561,53.3561],[-1.1517,53.3545],[-1.1491,53.3543],[-1.1453,53.3548],[-1.145,53.3553],[-1.1385,53.3559],[-1.1392,53.3598],[-1.139,53.3614],[-1.1401,53.3626],[-1.1406,53.364],[-1.1452,53.3634],[-1.1462,53.3641],[-1.1464,53.3657],[-1.1442,53.3674],[-1.1442,53.3683],[-1.146,53.369],[-1.1449,53.3712],[-1.1428,53.3712],[-1.1416,53.3707],[-1.1405,53.3712],[-1.1407,53.372],[-1.1363,53.3726],[-1.1341,53.3732],[-1.1337,53.3748],[-1.132,53.3749],[-1.1305,53.3756],[-1.13,53.3775],[-1.131,53.378],[-1.1305,53.3789],[-1.1321,53.3803],[-1.133,53.3816],[-1.1324,53.384],[-1.1309,53.3855],[-1.1312,53.3865],[-1.1309,53.3882],[-1.1313,53.3895],[-1.1347,53.3898],[-1.1344,53.3904],[-1.1315,53.3939],[-1.1292,53.3936],[-1.1228,53.3983],[-1.1195,53.398],[-1.1156,53.3972],[-1.1159,53.3981],[-1.1152,53.4006],[-1.1152,53.4023],[-1.1156,53.4063],[-1.116,53.4073],[-1.1116,53.406],[-1.1081,53.4059],[-1.1054,53.4091],[-1.0987,53.4188],[-1.0929,53.4215],[-1.087,53.4255],[-1.0849,53.4248],[-1.0833,53.423],[-1.0812,53.4226],[-1.0791,53.4228],[-1.079,53.4235],[-1.0802,53.4255],[-1.0804,53.4268],[-1.0747,53.4273],[-1.0733,53.428],[-1.0679,53.4277],[-1.0572,53.4254],[-1.0557,53.4253],[-1.0529,53.4259],[-1.0446,53.4281],[-1.0412,53.4295],[-1.0365,53.4305],[-1.0309,53.431],[-1.0307,53.4299],[-1.0288,53.4293],[-1.0305,53.4252],[-1.0278,53.4254],[-1.0271,53.425],[-1.0232,53.4245],[-1.0224,53.4263],[-1.0175,53.4267],[-1.0143,53.4263],[-1.0143,53.4272],[-1.0125,53.4307],[-1.0128,53.4322],[-1.0119,53.4329],[-1.0097,53.4329],[-1.0088,53.4338],[-1.0059,53.4337],[-1.0028,53.4348],[-1.0001,53.4351],[-0.9957,53.4369],[-0.9959,53.4378],[-0.9976,53.4386],[-0.998,53.4393],[-0.9971,53.4425],[-0.9973,53.4442],[-0.995,53.4468],[-0.9944,53.4488],[-0.9914,53.4517],[-0.9936,53.4529],[-0.9855,53.4613],[-0.9833,53.468],[-0.986,53.4717],[-0.9841,53.4731],[-0.9816,53.4747],[-0.9769,53.4752],[-0.9752,53.4759],[-0.9533,53.4844],[-0.9454,53.4926],[-0.9441,53.4938],[-0.9356,53.5025],[-0.9273,53.4961],[-0.9043,53.478],[-0.9005,53.4751],[-0.9022,53.4737],[-0.9047,53.4729],[-0.9094,53.4709],[-0.9121,53.4699],[-0.9191,53.4663],[-0.9206,53.4647],[-0.9169,53.4613],[-0.9164,53.4604],[-0.9147,53.4608],[-0.9122,53.4605],[-0.9096,53.461],[-0.9052,53.4609],[-0.8997,53.4612],[-0.8972,53.4618],[-0.89,53.4618],[-0.8863,53.4621],[-0.8825,53.4618],[-0.8753,53.4615],[-0.8737,53.4619],[-0.872,53.4663],[-0.8717,53.4663],[-0.8405,53.4623],[-0.8178,53.4594],[-0.814,53.4585],[-0.8096,53.458],[-0.8054,53.4572],[-0.801,53.4559],[-0.798,53.4553]],[[-1.1827,53.0185],[-1.1841,53.0175],[-1.1845,53.0164],[-1.1868,53.0178],[-1.1883,53.0179],[-1.1892,53.0173],[-1.191,53.0168],[-1.1952,53.0154],[-1.1978,53.0159],[-1.1999,53.0168],[-1.201,53.0179],[-1.2044,53.0185],[-1.2077,53.0186],[-1.2102,53.018],[-1.2101,53.0175],[-1.2112,53.0148],[-1.2131,53.0126],[-1.2179,53.0103],[-1.2224,53.0084],[-1.2247,53.0086],[-1.2252,53.0081],[-1.2227,53.0073],[-1.2212,53.0074],[-1.2187,53.0065],[-1.22,53.0054],[-1.2206,53.0034],[-1.2164,53.0004],[-1.2139,52.9974],[-1.2173,52.9946],[-1.2186,52.9931],[-1.2191,52.9915],[-1.2122,52.9904],[-1.2084,52.9888],[-1.2034,52.9875],[-1.2053,52.9874],[-1.2108,52.986],[-1.2132,52.9847],[-1.2139,52.9837],[-1.2152,52.9831],[-1.2184,52.9841],[-1.2225,52.986],[-1.2241,52.9841],[-1.222,52.9833],[-1.2237,52.9817],[-1.2249,52.9822],[-1.2261,52.9811],[-1.23,52.9819],[-1.2333,52.9821],[-1.2374,52.9827],[-1.2393,52.9826],[-1.2421,52.9836],[-1.2455,52.9852],[-1.2468,52.9845],[-1.2463,52.9828],[-1.2449,52.9812],[-1.2439,52.979],[-1.2426,52.9778],[-1.2409,52.978],[-1.2399,52.9776],[-1.2397,52.9763],[-1.2382,52.9741],[-1.2368,52.9715],[-1.2351,52.9715],[-1.232,52.9676],[-1.2374,52.9666],[-1.2392,52.9654],[-1.2395,52.964],[-1.241,52.9624],[-1.2425,52.9616],[-1.2433,52.9597],[-1.2457,52.9559],[-1.2469,52.9536],[-1.2458,52.9509],[-1.2447,52.9495],[-1.2418,52.9477],[-1.2377,52.9457],[-1.2357,52.9453],[-1.2342,52.9435],[-1.2343,52.9421],[-1.2314,52.9423],[-1.2269,52.9411],[-1.2264,52.9424],[-1.2245,52.9423],[-1.2209,52.9407],[-1.2181,52.9406],[-1.2172,52.9393],[-1.2163,52.9373],[-1.2147,52.9361],[-1.2153,52.934],[-1.2094,52.9333],[-1.2089,52.934],[-1.2061,52.9327],[-1.2051,52.9334],[-1.2005,52.9302],[-1.199,52.9312],[-1.1966,52.9296],[-1.1974,52.9291],[-1.1912,52.9244],[-1.1881,52.9216],[-1.1866,52.9207],[-1.1823,52.9173],[-1.1874,52.9148],[-1.1911,52.9136],[-1.193,52.9126],[-1.1977,52.9099],[-1.199,52.9095],[-1.2018,52.9105],[-1.2027,52.9112],[-1.2056,52.9124],[-1.2086,52.9126],[-1.2108,52.9122],[-1.2131,52.9106],[-1.2135,52.9098],[-1.2141,52.905],[-1.214,52.9034],[-1.2175,52.9006],[-1.2166,52.9001],[-1.2132,52.9007],[-1.2113,52.9026],[-1.2028,52.8991],[-1.2003,52.8984],[-1.199,52.8978],[-1.1959,52.8972],[-1.1955,52.8978],[-1.191,52.8966],[-1.1921,52.895],[-1.1883,52.8939],[-1.1826,52.8926],[-1.1782,52.8913],[-1.1788,52.8898],[-1.1768,52.889],[-1.1751,52.8895],[-1.1736,52.8917],[-1.1733,52.8925],[-1.1719,52.8934],[-1.1701,52.8958],[-1.1703,52.8966],[-1.1687,52.8978],[-1.1673,52.8982],[-1.1659,52.8991],[-1.1625,52.9003],[-1.1586,52.9],[-1.1589,52.9056],[-1.16,52.9097],[-1.159,52.9098],[-1.1589,52.913],[-1.1555,52.9305],[-1.1542,52.9342],[-1.1523,52.937],[-1.1502,52.9356],[-1.1488,52.9337],[-1.1464,52.9322],[-1.1438,52.9319],[-1.141,52.9322],[-1.1394,52.933],[-1.1377,52.9372],[-1.1364,52.9385],[-1.1346,52.9407],[-1.1318,52.9428],[-1.1304,52.9432],[-1.1253,52.9433],[-1.1221,52.9427],[-1.118,52.9431],[-1.1135,52.9443],[-1.1117,52.9446],[-1.1089,52.9444],[-1.1048,52.9426],[-1.1026,52.9421],[-1.1005,52.9419],[-1.0974,52.9427],[-1.095,52.9446],[-1.0892,52.9475],[-1.0861,52.9485],[-1.0881,52.9516],[-1.0897,52.9525],[-1.0919,52.9531],[-1.0928,52.9542],[-1.0922,52.9548],[-1.0969,52.9555],[-1.0946,52.9567],[-1.0969,52.958],[-1.1015,52.9589],[-1.1021,52.9625],[-1.1039,52.9621],[-1.1041,52.9641],[-1.1089,52.9641],[-1.1103,52.9643],[-1.1124,52.9653],[-1.1146,52.9646],[-1.1161,52.9653],[-1.1201,52.9678],[-1.1198,52.9693],[-1.1199,52.9715],[-1.1206,52.974],[-1.1258,52.9806],[-1.1257,52.9816],[-1.1237,52.9834],[-1.1262,52.9847],[-1.1328,52.9865],[-1.1362,52.9865],[-1.1398,52.9859],[-1.1425,52.9863],[-1.1406,52.9887],[-1.1399,52.9907],[-1.1397,52.9926],[-1.1383,52.9948],[-1.1405,52.9948],[-1.1413,52.9966],[-1.1461,52.9984],[-1.1482,52.9972],[-1.1491,52.9977],[-1.1523,52.9966],[-1.1531,52.9977],[-1.1499,52.9993],[-1.1497,53.0002],[-1.1481,53.0009],[-1.1474,53.0026],[-1.146,53.0038],[-1.1452,53.0049],[-1.1435,53.0065],[-1.1464,53.0082],[-1.1475,53.0073],[-1.1507,53.0084],[-1.1515,53.0076],[-1.1543,53.0082],[-1.1546,53.0095],[-1.1585,53.0096],[-1.158,53.0106],[-1.1622,53.0106],[-1.1623,53.0116],[-1.1653,53.0104],[-1.1667,53.0102],[-1.1678,53.0143],[-1.1708,53.0139],[-1.1812,53.0142],[-1.1845,53.0144],[-1.1832,53.0167],[-1.1827,53.0185]]],[[[-0.7721,53.2559],[-0.7726,53.2585],[-0.7718,53.2581],[-0.7721,53.2559]]]]}</v>
      </c>
      <c r="B87" s="67" t="str">
        <f ca="1">OFFSET(Polygon!B$1,MATCH($D87,Polygon!$C:$C,0)-1,0)</f>
        <v>E10000024</v>
      </c>
      <c r="C87" t="s">
        <v>145</v>
      </c>
      <c r="D87" t="s">
        <v>80</v>
      </c>
      <c r="E87" s="27">
        <v>823126</v>
      </c>
      <c r="F87" s="23">
        <v>5</v>
      </c>
      <c r="G87" s="23">
        <v>5</v>
      </c>
      <c r="H87" s="23">
        <v>6</v>
      </c>
      <c r="I87" s="23">
        <v>6</v>
      </c>
      <c r="J87" s="23">
        <v>6</v>
      </c>
      <c r="K87" s="23">
        <v>6</v>
      </c>
      <c r="L87" s="23">
        <v>6</v>
      </c>
      <c r="M87" s="23">
        <v>14</v>
      </c>
      <c r="N87" s="23">
        <v>13</v>
      </c>
      <c r="O87" s="23">
        <v>28</v>
      </c>
      <c r="P87" s="23">
        <v>29</v>
      </c>
      <c r="Q87" s="23">
        <v>41</v>
      </c>
      <c r="R87" s="23">
        <v>45</v>
      </c>
      <c r="S87" s="23">
        <v>60</v>
      </c>
      <c r="T87" s="23">
        <v>71</v>
      </c>
      <c r="U87" s="23">
        <v>78</v>
      </c>
      <c r="V87" s="23">
        <v>92</v>
      </c>
      <c r="W87" s="23">
        <v>109</v>
      </c>
      <c r="X87" s="23">
        <v>135</v>
      </c>
      <c r="Y87" s="23">
        <v>177</v>
      </c>
      <c r="Z87" s="23">
        <v>193</v>
      </c>
      <c r="AA87" s="23">
        <v>216</v>
      </c>
      <c r="AB87" s="23">
        <v>218</v>
      </c>
      <c r="AC87" s="23">
        <v>275</v>
      </c>
      <c r="AD87" s="23">
        <v>298</v>
      </c>
      <c r="AE87" s="23">
        <v>336</v>
      </c>
      <c r="AF87" s="23">
        <v>357</v>
      </c>
      <c r="AG87" s="23">
        <v>413</v>
      </c>
      <c r="AH87" s="23">
        <v>425</v>
      </c>
      <c r="AI87" s="23">
        <v>469</v>
      </c>
      <c r="AJ87" s="23">
        <v>509</v>
      </c>
      <c r="AK87" s="23">
        <v>536</v>
      </c>
      <c r="AL87" s="23">
        <v>566</v>
      </c>
      <c r="AM87" s="23">
        <v>612</v>
      </c>
      <c r="AN87" s="23">
        <v>635</v>
      </c>
      <c r="AO87" s="23">
        <v>659</v>
      </c>
      <c r="AP87" s="23">
        <v>678</v>
      </c>
      <c r="AQ87" s="23">
        <v>693</v>
      </c>
      <c r="AR87" s="23">
        <v>755</v>
      </c>
      <c r="AS87" s="23">
        <v>789</v>
      </c>
      <c r="AT87" s="23">
        <v>804</v>
      </c>
      <c r="AU87" s="23">
        <v>853</v>
      </c>
      <c r="AV87" s="23">
        <v>868</v>
      </c>
      <c r="AW87" s="23">
        <v>888</v>
      </c>
      <c r="AX87" s="23">
        <v>928</v>
      </c>
      <c r="AY87" s="23">
        <v>946</v>
      </c>
      <c r="AZ87" s="23">
        <v>953</v>
      </c>
      <c r="BA87" s="23">
        <v>993</v>
      </c>
      <c r="BB87" s="23">
        <v>1008</v>
      </c>
      <c r="BC87" s="23">
        <v>1014</v>
      </c>
      <c r="BD87" s="23">
        <v>1022</v>
      </c>
      <c r="BE87" s="23">
        <v>1030</v>
      </c>
      <c r="BF87" s="23">
        <v>1089</v>
      </c>
      <c r="BG87" s="23">
        <v>1118</v>
      </c>
      <c r="BH87" s="23">
        <v>1134</v>
      </c>
      <c r="BI87" s="23">
        <v>1148</v>
      </c>
      <c r="BJ87" s="23">
        <v>1150</v>
      </c>
      <c r="BK87" s="23">
        <v>1165</v>
      </c>
      <c r="BL87" s="23">
        <v>1178</v>
      </c>
      <c r="BM87" s="23">
        <v>1196</v>
      </c>
      <c r="BN87" s="23">
        <v>1203</v>
      </c>
      <c r="BO87" s="23">
        <v>1211</v>
      </c>
      <c r="BP87" s="23">
        <v>1221</v>
      </c>
      <c r="BQ87" s="23">
        <v>1224</v>
      </c>
      <c r="BR87" s="23">
        <v>1232</v>
      </c>
      <c r="BS87" s="23">
        <v>1239</v>
      </c>
      <c r="BT87" s="23">
        <v>1265</v>
      </c>
      <c r="BU87" s="23">
        <v>1278</v>
      </c>
      <c r="BV87" s="23">
        <v>1290</v>
      </c>
      <c r="BW87" s="23">
        <v>1299</v>
      </c>
      <c r="BX87" s="23">
        <v>1307</v>
      </c>
      <c r="BY87" s="23">
        <v>1323</v>
      </c>
      <c r="BZ87" s="23">
        <v>1327</v>
      </c>
      <c r="CA87" s="23">
        <v>1346</v>
      </c>
      <c r="CB87" s="23">
        <v>1363</v>
      </c>
      <c r="CC87" s="23">
        <v>1376</v>
      </c>
      <c r="CD87" s="23">
        <v>1377</v>
      </c>
      <c r="CE87" s="23">
        <v>1383</v>
      </c>
      <c r="CF87" s="23">
        <v>1384</v>
      </c>
      <c r="CG87" s="23">
        <v>1388</v>
      </c>
      <c r="CH87" s="23">
        <v>1398</v>
      </c>
      <c r="CI87" s="23">
        <v>1402</v>
      </c>
      <c r="CJ87" s="23">
        <v>1404</v>
      </c>
      <c r="CK87" s="23">
        <v>1412</v>
      </c>
      <c r="CL87" s="23">
        <v>1415</v>
      </c>
      <c r="CM87" s="23">
        <v>1417</v>
      </c>
      <c r="CN87" s="23">
        <v>1421</v>
      </c>
      <c r="CO87" s="23">
        <v>1434</v>
      </c>
      <c r="CP87" s="23">
        <v>1437</v>
      </c>
      <c r="CQ87" s="23">
        <v>1445</v>
      </c>
      <c r="CR87" s="23">
        <v>1446</v>
      </c>
      <c r="CS87" s="23">
        <v>1446</v>
      </c>
      <c r="CT87" s="23">
        <v>1452</v>
      </c>
      <c r="CU87" s="23">
        <v>1453</v>
      </c>
      <c r="CV87" s="23">
        <v>1455</v>
      </c>
      <c r="CW87" s="23">
        <v>1458</v>
      </c>
      <c r="CX87" s="23">
        <v>1461</v>
      </c>
      <c r="CY87" s="23">
        <v>1460</v>
      </c>
      <c r="CZ87" s="23">
        <v>1460</v>
      </c>
      <c r="DA87" s="23">
        <v>1464</v>
      </c>
      <c r="DB87" s="23">
        <v>1466</v>
      </c>
      <c r="DC87" s="23">
        <v>1470</v>
      </c>
      <c r="DD87" s="23">
        <v>1472</v>
      </c>
      <c r="DE87" s="23">
        <v>1477</v>
      </c>
      <c r="DF87" s="23">
        <v>1482</v>
      </c>
      <c r="DG87" s="23">
        <v>1483</v>
      </c>
      <c r="DJ87" s="181">
        <f t="shared" ca="1" si="22"/>
        <v>1</v>
      </c>
      <c r="DK87" s="25">
        <f t="shared" ca="1" si="23"/>
        <v>6.7476383265856947E-4</v>
      </c>
      <c r="DL87" s="325">
        <f t="shared" ca="1" si="28"/>
        <v>0.12148808323391559</v>
      </c>
      <c r="DM87" s="329">
        <f t="shared" ca="1" si="24"/>
        <v>23</v>
      </c>
      <c r="DN87" s="25">
        <f t="shared" ca="1" si="25"/>
        <v>1.5753424657534248E-2</v>
      </c>
      <c r="DO87" s="325">
        <f t="shared" ca="1" si="29"/>
        <v>2.7942259143800583</v>
      </c>
      <c r="DP87" s="332">
        <f t="shared" ca="1" si="26"/>
        <v>180.16682743589681</v>
      </c>
      <c r="DR87">
        <f t="shared" si="32"/>
        <v>1483</v>
      </c>
      <c r="DS87" s="419">
        <f t="shared" si="33"/>
        <v>180.2</v>
      </c>
      <c r="DT87" s="131">
        <f t="shared" ca="1" si="30"/>
        <v>0</v>
      </c>
      <c r="DV87" s="164" t="s">
        <v>183</v>
      </c>
      <c r="DW87">
        <v>487</v>
      </c>
      <c r="DX87" s="385">
        <v>227.7</v>
      </c>
      <c r="DY87" s="67">
        <f t="shared" si="27"/>
        <v>58</v>
      </c>
      <c r="EA87">
        <f>SUMIF('L4-LTLA'!$D:$D,$D87,'L4-LTLA'!$G:$G)</f>
        <v>823126</v>
      </c>
      <c r="EB87" s="27">
        <v>823126</v>
      </c>
      <c r="EC87" s="4">
        <f t="shared" si="31"/>
        <v>0</v>
      </c>
    </row>
    <row r="88" spans="1:133" x14ac:dyDescent="0.25">
      <c r="A88" s="67" t="str">
        <f ca="1">OFFSET(Polygon!A$1,MATCH($D88,Polygon!$C:$C,0)-1,0)</f>
        <v>{"type":"Polygon","coordinates":[[[-0.495,52.6402],[-0.4973,52.64],[-0.4986,52.6394],[-0.5023,52.6405],[-0.5044,52.6402],[-0.5068,52.641],[-0.509,52.6424],[-0.5104,52.643],[-0.5126,52.6432],[-0.5145,52.6431],[-0.5155,52.6422],[-0.5169,52.6425],[-0.5183,52.6417],[-0.5198,52.6415],[-0.5211,52.6407],[-0.5214,52.6395],[-0.5209,52.639],[-0.5209,52.6372],[-0.5233,52.6352],[-0.526,52.6335],[-0.5281,52.6327],[-0.5289,52.632],[-0.5319,52.6319],[-0.5333,52.6315],[-0.534,52.6305],[-0.5349,52.6305],[-0.5356,52.6294],[-0.5342,52.6289],[-0.5358,52.627],[-0.5382,52.6278],[-0.5389,52.6267],[-0.54,52.6262],[-0.5411,52.6246],[-0.5392,52.6232],[-0.5381,52.6211],[-0.5396,52.6196],[-0.5389,52.6188],[-0.5391,52.6179],[-0.5414,52.6171],[-0.5431,52.616],[-0.5429,52.615],[-0.5449,52.6146],[-0.5499,52.6124],[-0.5485,52.6099],[-0.5485,52.6082],[-0.5477,52.6076],[-0.5478,52.6065],[-0.5496,52.6057],[-0.5514,52.6043],[-0.5529,52.6009],[-0.5523,52.6],[-0.5504,52.5993],[-0.5493,52.5986],[-0.5436,52.5961],[-0.5427,52.5947],[-0.5442,52.5929],[-0.5452,52.5935],[-0.547,52.5932],[-0.5525,52.5945],[-0.5571,52.5947],[-0.5593,52.594],[-0.5618,52.5922],[-0.5612,52.592],[-0.5607,52.5889],[-0.5616,52.5871],[-0.5629,52.5861],[-0.5651,52.5863],[-0.5682,52.5862],[-0.5719,52.5858],[-0.5756,52.5864],[-0.577,52.5872],[-0.5788,52.5888],[-0.5792,52.5904],[-0.578,52.5918],[-0.5776,52.5933],[-0.5787,52.5952],[-0.5799,52.5957],[-0.5816,52.5958],[-0.5837,52.5951],[-0.5845,52.5934],[-0.5828,52.5932],[-0.5837,52.5905],[-0.5852,52.5886],[-0.587,52.5874],[-0.5886,52.5868],[-0.5919,52.5872],[-0.5941,52.5883],[-0.5972,52.5884],[-0.598,52.5887],[-0.602,52.5888],[-0.6036,52.5878],[-0.6052,52.5875],[-0.6058,52.5863],[-0.6073,52.5859],[-0.6076,52.5852],[-0.6107,52.5842],[-0.6146,52.584],[-0.6173,52.583],[-0.62,52.5797],[-0.6225,52.5797],[-0.6248,52.5792],[-0.626,52.5781],[-0.6274,52.5781],[-0.6284,52.5774],[-0.628,52.5766],[-0.6306,52.5761],[-0.6325,52.5763],[-0.6333,52.5754],[-0.6334,52.5737],[-0.6363,52.5727],[-0.6379,52.5718],[-0.6399,52.5716],[-0.6413,52.572],[-0.6435,52.5734],[-0.647,52.5737],[-0.6467,52.5726],[-0.648,52.5712],[-0.6514,52.5701],[-0.6545,52.5703],[-0.6586,52.5684],[-0.6613,52.5687],[-0.6619,52.5677],[-0.6641,52.5668],[-0.6664,52.5663],[-0.6686,52.5654],[-0.6696,52.5642],[-0.6708,52.5642],[-0.6719,52.5632],[-0.6713,52.5621],[-0.6728,52.5617],[-0.6738,52.5608],[-0.6725,52.5597],[-0.6731,52.5589],[-0.6743,52.5593],[-0.6752,52.5585],[-0.6773,52.5584],[-0.6823,52.5536],[-0.6797,52.5534],[-0.6818,52.5517],[-0.6836,52.5523],[-0.686,52.5496],[-0.6859,52.5486],[-0.6876,52.547],[-0.692,52.5455],[-0.6932,52.5459],[-0.6943,52.5454],[-0.6964,52.5463],[-0.6978,52.5457],[-0.6973,52.5439],[-0.6974,52.5429],[-0.6991,52.5423],[-0.6983,52.541],[-0.6963,52.5401],[-0.6978,52.5395],[-0.6989,52.5379],[-0.7002,52.5368],[-0.6996,52.5357],[-0.7015,52.5335],[-0.7029,52.5332],[-0.7045,52.5312],[-0.7089,52.5298],[-0.7078,52.5286],[-0.7081,52.5278],[-0.7096,52.5277],[-0.71,52.5266],[-0.7119,52.526],[-0.7137,52.5249],[-0.7144,52.5249],[-0.7168,52.5259],[-0.7178,52.5255],[-0.7197,52.5262],[-0.7212,52.5259],[-0.7226,52.5268],[-0.7237,52.5292],[-0.7256,52.5312],[-0.7277,52.5318],[-0.7299,52.5335],[-0.7298,52.5345],[-0.7286,52.5358],[-0.732,52.5367],[-0.7326,52.536],[-0.7373,52.5373],[-0.738,52.5386],[-0.7401,52.5395],[-0.7422,52.5395],[-0.7416,52.5407],[-0.7434,52.5411],[-0.7437,52.543],[-0.7424,52.5433],[-0.7427,52.5444],[-0.7408,52.5445],[-0.7408,52.5457],[-0.7397,52.5471],[-0.7389,52.5475],[-0.7396,52.5498],[-0.7409,52.5502],[-0.7414,52.5519],[-0.7427,52.552],[-0.7438,52.5537],[-0.7473,52.5579],[-0.75,52.5593],[-0.7497,52.5596],[-0.7515,52.5621],[-0.7527,52.5632],[-0.7542,52.5636],[-0.7557,52.5651],[-0.7598,52.5649],[-0.76,52.5669],[-0.7614,52.5681],[-0.7611,52.5689],[-0.7626,52.5692],[-0.7638,52.5704],[-0.7625,52.5715],[-0.7629,52.5722],[-0.7625,52.5745],[-0.7637,52.5776],[-0.7634,52.5787],[-0.7643,52.5799],[-0.7648,52.5812],[-0.7659,52.5817],[-0.7659,52.5825],[-0.7685,52.5826],[-0.7696,52.5832],[-0.7713,52.5834],[-0.7712,52.5844],[-0.7739,52.5845],[-0.7747,52.5858],[-0.7768,52.5871],[-0.7765,52.5881],[-0.7775,52.589],[-0.7786,52.5893],[-0.779,52.5901],[-0.7823,52.5911],[-0.7838,52.5925],[-0.784,52.5939],[-0.7862,52.5959],[-0.7899,52.5968],[-0.7921,52.5969],[-0.7957,52.5966],[-0.798,52.5968],[-0.7985,52.5971],[-0.8008,52.597],[-0.8024,52.5964],[-0.8061,52.5961],[-0.8076,52.5964],[-0.8094,52.596],[-0.8102,52.5948],[-0.8118,52.5953],[-0.8129,52.5945],[-0.8154,52.594],[-0.817,52.5942],[-0.8175,52.5956],[-0.8185,52.5955],[-0.8198,52.5964],[-0.8206,52.5975],[-0.819,52.6001],[-0.8186,52.6029],[-0.8192,52.6052],[-0.82,52.6057],[-0.82,52.6073],[-0.8194,52.6097],[-0.8186,52.6109],[-0.8169,52.6118],[-0.8148,52.6119],[-0.8113,52.6141],[-0.8095,52.6157],[-0.8099,52.617],[-0.8091,52.6195],[-0.8079,52.6204],[-0.806,52.6204],[-0.8056,52.6218],[-0.8091,52.6248],[-0.811,52.626],[-0.8099,52.6271],[-0.8099,52.6294],[-0.8087,52.6304],[-0.8052,52.6317],[-0.8045,52.6323],[-0.8044,52.6349],[-0.8032,52.6367],[-0.802,52.6378],[-0.8018,52.6388],[-0.8041,52.6404],[-0.808,52.6392],[-0.8099,52.6406],[-0.8088,52.642],[-0.8094,52.6428],[-0.8097,52.6444],[-0.8073,52.6469],[-0.8056,52.6475],[-0.8045,52.6493],[-0.8024,52.651],[-0.801,52.6526],[-0.8007,52.6538],[-0.7996,52.6551],[-0.7993,52.6564],[-0.7982,52.6576],[-0.7949,52.657],[-0.7939,52.6591],[-0.7929,52.6597],[-0.7945,52.6609],[-0.7936,52.6634],[-0.7911,52.6651],[-0.7901,52.6672],[-0.7883,52.667],[-0.7867,52.6673],[-0.7845,52.6673],[-0.7834,52.6679],[-0.7822,52.6691],[-0.7821,52.6705],[-0.7831,52.6718],[-0.7833,52.6731],[-0.7842,52.6751],[-0.7842,52.6791],[-0.7838,52.6812],[-0.7841,52.6826],[-0.7851,52.6847],[-0.7868,52.6872],[-0.7856,52.6933],[-0.7861,52.6947],[-0.7901,52.6944],[-0.7927,52.696],[-0.7959,52.697],[-0.7963,52.6992],[-0.7957,52.7019],[-0.7963,52.7036],[-0.7976,52.704],[-0.8013,52.7031],[-0.8024,52.7032],[-0.8034,52.7046],[-0.8002,52.7078],[-0.8059,52.7097],[-0.8097,52.7111],[-0.8132,52.7123],[-0.8132,52.7135],[-0.8146,52.7136],[-0.8152,52.715],[-0.8179,52.7151],[-0.8218,52.7157],[-0.8213,52.7174],[-0.8196,52.7177],[-0.8178,52.7214],[-0.8186,52.7222],[-0.816,52.7256],[-0.8152,52.7258],[-0.8137,52.7275],[-0.8135,52.7291],[-0.8117,52.7298],[-0.8056,52.7316],[-0.8032,52.734],[-0.8013,52.7366],[-0.7995,52.7369],[-0.7981,52.7367],[-0.7941,52.7382],[-0.7919,52.7402],[-0.7886,52.7401],[-0.7872,52.7408],[-0.785,52.7405],[-0.7807,52.7406],[-0.7798,52.7418],[-0.777,52.7433],[-0.7739,52.7441],[-0.7727,52.7438],[-0.7712,52.7441],[-0.7696,52.7432],[-0.7678,52.7429],[-0.7669,52.7417],[-0.7655,52.7414],[-0.7641,52.7405],[-0.7649,52.7395],[-0.7622,52.7383],[-0.7593,52.7391],[-0.7581,52.7397],[-0.7567,52.7385],[-0.7549,52.7389],[-0.7547,52.7378],[-0.7533,52.7366],[-0.7515,52.7367],[-0.7452,52.7384],[-0.7433,52.7383],[-0.7381,52.7392],[-0.7335,52.7397],[-0.7291,52.7394],[-0.7289,52.74],[-0.726,52.7402],[-0.7202,52.7409],[-0.7204,52.7416],[-0.7177,52.742],[-0.7182,52.7448],[-0.7119,52.7452],[-0.7043,52.7461],[-0.7017,52.746],[-0.7001,52.7466],[-0.6963,52.7465],[-0.697,52.7489],[-0.6948,52.7501],[-0.6901,52.752],[-0.6844,52.7531],[-0.6841,52.7546],[-0.6844,52.7565],[-0.6789,52.7572],[-0.6745,52.7579],[-0.6741,52.7569],[-0.6716,52.7568],[-0.6713,52.7564],[-0.6688,52.7566],[-0.6649,52.7565],[-0.6641,52.7567],[-0.6626,52.7555],[-0.6569,52.7567],[-0.6506,52.757],[-0.6483,52.757],[-0.6451,52.7573],[-0.6396,52.7572],[-0.6314,52.7576],[-0.6286,52.7579],[-0.6277,52.7577],[-0.6231,52.7589],[-0.6192,52.759],[-0.6155,52.7593],[-0.612,52.7598],[-0.6086,52.7597],[-0.6055,52.7505],[-0.6015,52.7509],[-0.5977,52.751],[-0.5947,52.7516],[-0.5918,52.753],[-0.5896,52.7538],[-0.5835,52.7539],[-0.5805,52.7529],[-0.5793,52.753],[-0.5726,52.7531],[-0.5715,52.7505],[-0.5715,52.7479],[-0.5695,52.7475],[-0.569,52.7466],[-0.5658,52.7449],[-0.5609,52.7456],[-0.559,52.7451],[-0.5569,52.7443],[-0.5554,52.7434],[-0.5509,52.7417],[-0.548,52.741],[-0.5452,52.7397],[-0.54,52.7384],[-0.5389,52.7349],[-0.5391,52.7327],[-0.5405,52.7287],[-0.5428,52.726],[-0.543,52.7252],[-0.5424,52.7233],[-0.5384,52.723],[-0.5335,52.7216],[-0.532,52.7214],[-0.5261,52.7212],[-0.525,52.721],[-0.5209,52.7211],[-0.5189,52.721],[-0.5163,52.7202],[-0.5127,52.7197],[-0.5107,52.7189],[-0.5108,52.7169],[-0.5099,52.7153],[-0.507,52.7159],[-0.5057,52.7136],[-0.5049,52.7135],[-0.5025,52.7121],[-0.5003,52.7122],[-0.4955,52.7107],[-0.4945,52.7096],[-0.4933,52.7103],[-0.4896,52.711],[-0.4831,52.7106],[-0.4811,52.7109],[-0.4719,52.7099],[-0.4689,52.7097],[-0.4656,52.7103],[-0.4646,52.709],[-0.4634,52.7084],[-0.4609,52.7081],[-0.4595,52.7084],[-0.4571,52.7097],[-0.453,52.7093],[-0.4511,52.7096],[-0.4505,52.708],[-0.444,52.708],[-0.4447,52.7062],[-0.4361,52.7068],[-0.4336,52.7059],[-0.4305,52.7054],[-0.4297,52.7033],[-0.4287,52.7026],[-0.4284,52.7013],[-0.4289,52.698],[-0.4305,52.694],[-0.4309,52.692],[-0.4325,52.6907],[-0.4323,52.6875],[-0.4332,52.6855],[-0.4344,52.6857],[-0.4349,52.6847],[-0.4341,52.6837],[-0.438,52.6831],[-0.4402,52.6817],[-0.4413,52.6805],[-0.444,52.6797],[-0.4464,52.6786],[-0.4493,52.6753],[-0.4513,52.6739],[-0.4541,52.6727],[-0.4562,52.6704],[-0.4595,52.6695],[-0.4595,52.6691],[-0.4626,52.6692],[-0.4661,52.6688],[-0.4765,52.6671],[-0.4804,52.6665],[-0.4824,52.6656],[-0.4877,52.6649],[-0.4903,52.6644],[-0.4906,52.665],[-0.4947,52.6646],[-0.4939,52.6607],[-0.4967,52.6604],[-0.5017,52.6607],[-0.5064,52.6604],[-0.5079,52.66],[-0.5103,52.6615],[-0.519,52.6665],[-0.5206,52.6665],[-0.5219,52.6657],[-0.5236,52.6652],[-0.5209,52.6626],[-0.5167,52.6591],[-0.5141,52.6568],[-0.512,52.6564],[-0.5128,52.655],[-0.5104,52.652],[-0.5078,52.6493],[-0.5065,52.6482],[-0.5043,52.6479],[-0.5049,52.6467],[-0.5023,52.6446],[-0.4987,52.6421],[-0.495,52.6402]]]}</v>
      </c>
      <c r="B88" s="67" t="str">
        <f ca="1">OFFSET(Polygon!B$1,MATCH($D88,Polygon!$C:$C,0)-1,0)</f>
        <v>E06000017</v>
      </c>
      <c r="C88" t="s">
        <v>145</v>
      </c>
      <c r="D88" t="s">
        <v>246</v>
      </c>
      <c r="E88" s="27">
        <v>39697</v>
      </c>
      <c r="F88" s="23">
        <v>0</v>
      </c>
      <c r="G88" s="23">
        <v>0</v>
      </c>
      <c r="H88" s="23">
        <v>0</v>
      </c>
      <c r="I88" s="23">
        <v>0</v>
      </c>
      <c r="J88" s="23">
        <v>0</v>
      </c>
      <c r="K88" s="23">
        <v>0</v>
      </c>
      <c r="L88" s="23">
        <v>0</v>
      </c>
      <c r="M88" s="23">
        <v>0</v>
      </c>
      <c r="N88" s="23">
        <v>0</v>
      </c>
      <c r="O88" s="23">
        <v>0</v>
      </c>
      <c r="P88" s="23">
        <v>0</v>
      </c>
      <c r="Q88" s="23">
        <v>0</v>
      </c>
      <c r="R88" s="23">
        <v>0</v>
      </c>
      <c r="S88" s="23">
        <v>0</v>
      </c>
      <c r="T88" s="23">
        <v>0</v>
      </c>
      <c r="U88" s="23">
        <v>0</v>
      </c>
      <c r="V88" s="23">
        <v>0</v>
      </c>
      <c r="W88" s="23">
        <v>0</v>
      </c>
      <c r="X88" s="23">
        <v>0</v>
      </c>
      <c r="Y88" s="23">
        <v>2</v>
      </c>
      <c r="Z88" s="23">
        <v>2</v>
      </c>
      <c r="AA88" s="23">
        <v>2</v>
      </c>
      <c r="AB88" s="23">
        <v>3</v>
      </c>
      <c r="AC88" s="23">
        <v>4</v>
      </c>
      <c r="AD88" s="23">
        <v>5</v>
      </c>
      <c r="AE88" s="23">
        <v>6</v>
      </c>
      <c r="AF88" s="23">
        <v>6</v>
      </c>
      <c r="AG88" s="23">
        <v>6</v>
      </c>
      <c r="AH88" s="23">
        <v>6</v>
      </c>
      <c r="AI88" s="23">
        <v>6</v>
      </c>
      <c r="AJ88" s="23">
        <v>8</v>
      </c>
      <c r="AK88" s="23">
        <v>8</v>
      </c>
      <c r="AL88" s="23">
        <v>9</v>
      </c>
      <c r="AM88" s="23">
        <v>9</v>
      </c>
      <c r="AN88" s="23">
        <v>9</v>
      </c>
      <c r="AO88" s="23">
        <v>9</v>
      </c>
      <c r="AP88" s="23">
        <v>11</v>
      </c>
      <c r="AQ88" s="23">
        <v>12</v>
      </c>
      <c r="AR88" s="23">
        <v>12</v>
      </c>
      <c r="AS88" s="23">
        <v>12</v>
      </c>
      <c r="AT88" s="23">
        <v>12</v>
      </c>
      <c r="AU88" s="23">
        <v>12</v>
      </c>
      <c r="AV88" s="23">
        <v>12</v>
      </c>
      <c r="AW88" s="23">
        <v>13</v>
      </c>
      <c r="AX88" s="23">
        <v>13</v>
      </c>
      <c r="AY88" s="23">
        <v>13</v>
      </c>
      <c r="AZ88" s="23">
        <v>15</v>
      </c>
      <c r="BA88" s="23">
        <v>18</v>
      </c>
      <c r="BB88" s="23">
        <v>19</v>
      </c>
      <c r="BC88" s="23">
        <v>19</v>
      </c>
      <c r="BD88" s="23">
        <v>20</v>
      </c>
      <c r="BE88" s="23">
        <v>20</v>
      </c>
      <c r="BF88" s="23">
        <v>20</v>
      </c>
      <c r="BG88" s="23">
        <v>20</v>
      </c>
      <c r="BH88" s="23">
        <v>20</v>
      </c>
      <c r="BI88" s="23">
        <v>20</v>
      </c>
      <c r="BJ88" s="23">
        <v>21</v>
      </c>
      <c r="BK88" s="23">
        <v>22</v>
      </c>
      <c r="BL88" s="23">
        <v>23</v>
      </c>
      <c r="BM88" s="23">
        <v>24</v>
      </c>
      <c r="BN88" s="23">
        <v>24</v>
      </c>
      <c r="BO88" s="23">
        <v>25</v>
      </c>
      <c r="BP88" s="23">
        <v>25</v>
      </c>
      <c r="BQ88" s="23">
        <v>26</v>
      </c>
      <c r="BR88" s="23">
        <v>27</v>
      </c>
      <c r="BS88" s="23">
        <v>28</v>
      </c>
      <c r="BT88" s="23">
        <v>28</v>
      </c>
      <c r="BU88" s="23">
        <v>30</v>
      </c>
      <c r="BV88" s="23">
        <v>32</v>
      </c>
      <c r="BW88" s="23">
        <v>32</v>
      </c>
      <c r="BX88" s="23">
        <v>32</v>
      </c>
      <c r="BY88" s="23">
        <v>32</v>
      </c>
      <c r="BZ88" s="23">
        <v>33</v>
      </c>
      <c r="CA88" s="23">
        <v>33</v>
      </c>
      <c r="CB88" s="23">
        <v>33</v>
      </c>
      <c r="CC88" s="23">
        <v>33</v>
      </c>
      <c r="CD88" s="23">
        <v>33</v>
      </c>
      <c r="CE88" s="23">
        <v>33</v>
      </c>
      <c r="CF88" s="23">
        <v>33</v>
      </c>
      <c r="CG88" s="23">
        <v>34</v>
      </c>
      <c r="CH88" s="23">
        <v>34</v>
      </c>
      <c r="CI88" s="23">
        <v>34</v>
      </c>
      <c r="CJ88" s="23">
        <v>35</v>
      </c>
      <c r="CK88" s="23">
        <v>35</v>
      </c>
      <c r="CL88" s="23">
        <v>35</v>
      </c>
      <c r="CM88" s="23">
        <v>35</v>
      </c>
      <c r="CN88" s="23">
        <v>35</v>
      </c>
      <c r="CO88" s="23">
        <v>35</v>
      </c>
      <c r="CP88" s="23">
        <v>35</v>
      </c>
      <c r="CQ88" s="23">
        <v>35</v>
      </c>
      <c r="CR88" s="23">
        <v>35</v>
      </c>
      <c r="CS88" s="23">
        <v>35</v>
      </c>
      <c r="CT88" s="23">
        <v>40</v>
      </c>
      <c r="CU88" s="23">
        <v>35</v>
      </c>
      <c r="CV88" s="23">
        <v>35</v>
      </c>
      <c r="CW88" s="23">
        <v>35</v>
      </c>
      <c r="CX88" s="23">
        <v>35</v>
      </c>
      <c r="CY88" s="23">
        <v>35</v>
      </c>
      <c r="CZ88" s="23">
        <v>35</v>
      </c>
      <c r="DA88" s="23">
        <v>35</v>
      </c>
      <c r="DB88" s="23">
        <v>35</v>
      </c>
      <c r="DC88" s="23">
        <v>35</v>
      </c>
      <c r="DD88" s="23">
        <v>35</v>
      </c>
      <c r="DE88" s="23">
        <v>35</v>
      </c>
      <c r="DF88" s="23">
        <v>35</v>
      </c>
      <c r="DG88" s="23">
        <v>35</v>
      </c>
      <c r="DJ88" s="181">
        <f t="shared" ca="1" si="22"/>
        <v>0</v>
      </c>
      <c r="DK88" s="25">
        <f t="shared" ca="1" si="23"/>
        <v>0</v>
      </c>
      <c r="DL88" s="325">
        <f t="shared" ca="1" si="28"/>
        <v>0</v>
      </c>
      <c r="DM88" s="329">
        <f t="shared" ca="1" si="24"/>
        <v>0</v>
      </c>
      <c r="DN88" s="25">
        <f t="shared" ca="1" si="25"/>
        <v>0</v>
      </c>
      <c r="DO88" s="325">
        <f t="shared" ca="1" si="29"/>
        <v>0</v>
      </c>
      <c r="DP88" s="332">
        <f t="shared" ca="1" si="26"/>
        <v>88.167871627578904</v>
      </c>
      <c r="DR88">
        <f t="shared" si="32"/>
        <v>35</v>
      </c>
      <c r="DS88" s="419">
        <f t="shared" si="33"/>
        <v>88.2</v>
      </c>
      <c r="DT88" s="131">
        <f t="shared" ca="1" si="30"/>
        <v>0</v>
      </c>
      <c r="DV88" s="164" t="s">
        <v>76</v>
      </c>
      <c r="DW88">
        <v>639</v>
      </c>
      <c r="DX88" s="385">
        <v>310.2</v>
      </c>
      <c r="DY88" s="67">
        <f t="shared" si="27"/>
        <v>107</v>
      </c>
      <c r="EA88">
        <f>SUMIF('L4-LTLA'!$D:$D,$D88,'L4-LTLA'!$G:$G)</f>
        <v>39697</v>
      </c>
      <c r="EB88" s="27">
        <v>39697</v>
      </c>
      <c r="EC88" s="4">
        <f t="shared" si="31"/>
        <v>0</v>
      </c>
    </row>
    <row r="89" spans="1:133" x14ac:dyDescent="0.25">
      <c r="A89" s="67" t="str">
        <f ca="1">OFFSET(Polygon!A$1,MATCH($D89,Polygon!$C:$C,0)-1,0)</f>
        <v>{"type":"Polygon","coordinates":[[[-1.1577,52.6914],[-1.1531,52.689],[-1.1511,52.6885],[-1.1475,52.6906],[-1.1447,52.6884],[-1.1423,52.6862],[-1.1387,52.6821],[-1.1369,52.6798],[-1.1377,52.6753],[-1.1355,52.6754],[-1.1352,52.6732],[-1.133,52.6731],[-1.133,52.6697],[-1.1299,52.6695],[-1.1295,52.6681],[-1.1292,52.6654],[-1.1283,52.6651],[-1.1267,52.6668],[-1.1251,52.6679],[-1.1218,52.6693],[-1.1209,52.6702],[-1.121,52.6718],[-1.1198,52.6718],[-1.1188,52.6732],[-1.1153,52.6729],[-1.1101,52.6714],[-1.1092,52.6728],[-1.1055,52.6715],[-1.1052,52.6718],[-1.0994,52.6704],[-1.0906,52.6685],[-1.0893,52.6703],[-1.0856,52.6693],[-1.0794,52.6693],[-1.0751,52.6696],[-1.0749,52.668],[-1.0717,52.6674],[-1.0704,52.6674],[-1.0676,52.6664],[-1.064,52.6643],[-1.0622,52.6638],[-1.0569,52.6636],[-1.0592,52.657],[-1.059,52.6564],[-1.0512,52.6552],[-1.0486,52.655],[-1.0487,52.6527],[-1.0482,52.6519],[-1.048,52.6482],[-1.051,52.6481],[-1.0518,52.6446],[-1.0495,52.6426],[-1.0474,52.6423],[-1.0477,52.6381],[-1.0481,52.6353],[-1.047,52.6346],[-1.0531,52.6345],[-1.0531,52.6331],[-1.056,52.6326],[-1.0562,52.6322],[-1.0557,52.6285],[-1.0533,52.6275],[-1.0553,52.6248],[-1.0573,52.6236],[-1.0581,52.6237],[-1.0607,52.6213],[-1.0635,52.6194],[-1.0663,52.6196],[-1.0691,52.6187],[-1.0715,52.6175],[-1.072,52.6163],[-1.0743,52.6134],[-1.077,52.6143],[-1.0824,52.6149],[-1.0822,52.6157],[-1.084,52.6159],[-1.0839,52.615],[-1.0862,52.615],[-1.0918,52.616],[-1.0966,52.6165],[-1.097,52.614],[-1.0983,52.6111],[-1.0949,52.6102],[-1.0934,52.6103],[-1.094,52.6084],[-1.097,52.6063],[-1.0988,52.6032],[-1.1002,52.6024],[-1.1016,52.6022],[-1.1019,52.5993],[-1.1039,52.598],[-1.1048,52.5964],[-1.1069,52.5956],[-1.1094,52.5964],[-1.1099,52.5973],[-1.1127,52.5969],[-1.1179,52.597],[-1.1202,52.5975],[-1.1208,52.5955],[-1.122,52.5957],[-1.1268,52.5956],[-1.1264,52.593],[-1.1266,52.591],[-1.128,52.591],[-1.1297,52.5915],[-1.1309,52.5899],[-1.1358,52.5894],[-1.1384,52.5895],[-1.1413,52.59],[-1.1409,52.5877],[-1.146,52.5881],[-1.1463,52.5866],[-1.1474,52.5853],[-1.1478,52.5841],[-1.1491,52.5822],[-1.1495,52.581],[-1.1531,52.5807],[-1.1593,52.5816],[-1.1589,52.5826],[-1.161,52.5825],[-1.1607,52.5843],[-1.1582,52.5842],[-1.158,52.5857],[-1.1559,52.586],[-1.1556,52.5871],[-1.157,52.5872],[-1.1572,52.5886],[-1.1588,52.5889],[-1.1579,52.5908],[-1.1609,52.5918],[-1.1608,52.5923],[-1.1685,52.5927],[-1.1692,52.5916],[-1.1721,52.5918],[-1.1724,52.5928],[-1.1742,52.5929],[-1.1741,52.5937],[-1.1713,52.5935],[-1.1704,52.594],[-1.1708,52.5949],[-1.1701,52.5959],[-1.1726,52.5971],[-1.1717,52.5986],[-1.1701,52.5983],[-1.1686,52.6001],[-1.168,52.6014],[-1.1664,52.602],[-1.1654,52.603],[-1.1659,52.6034],[-1.1711,52.6058],[-1.1674,52.6082],[-1.1641,52.6094],[-1.165,52.6102],[-1.1659,52.6117],[-1.1656,52.6131],[-1.1667,52.6133],[-1.1677,52.6141],[-1.1719,52.6157],[-1.1742,52.6177],[-1.1779,52.6181],[-1.1819,52.6195],[-1.1846,52.6207],[-1.186,52.6217],[-1.1873,52.6217],[-1.1883,52.6227],[-1.1938,52.6249],[-1.1975,52.6261],[-1.2001,52.6267],[-1.2058,52.6291],[-1.2088,52.6306],[-1.2111,52.631],[-1.2146,52.6331],[-1.216,52.6345],[-1.2131,52.6361],[-1.2144,52.6369],[-1.2118,52.6387],[-1.2102,52.6405],[-1.2097,52.6417],[-1.2073,52.6426],[-1.2059,52.6427],[-1.203,52.6413],[-1.2011,52.6408],[-1.2011,52.6399],[-1.1989,52.6403],[-1.1988,52.6415],[-1.1981,52.6417],[-1.196,52.6411],[-1.1907,52.6404],[-1.1897,52.6425],[-1.1886,52.644],[-1.187,52.6456],[-1.1876,52.6471],[-1.1868,52.6474],[-1.1841,52.6496],[-1.1829,52.653],[-1.1846,52.6533],[-1.1841,52.6575],[-1.1845,52.6595],[-1.1853,52.6607],[-1.1796,52.6629],[-1.1767,52.6643],[-1.1775,52.6676],[-1.179,52.6691],[-1.1802,52.6693],[-1.178,52.6715],[-1.1789,52.6733],[-1.1779,52.674],[-1.178,52.6754],[-1.1791,52.6764],[-1.1782,52.6768],[-1.178,52.6781],[-1.177,52.6785],[-1.1742,52.6786],[-1.1744,52.6794],[-1.173,52.6799],[-1.1736,52.6813],[-1.173,52.6826],[-1.1707,52.6835],[-1.168,52.6853],[-1.1666,52.6866],[-1.1651,52.6885],[-1.1631,52.6879],[-1.161,52.6905],[-1.1577,52.6914]]]}</v>
      </c>
      <c r="B89" s="67" t="str">
        <f ca="1">OFFSET(Polygon!B$1,MATCH($D89,Polygon!$C:$C,0)-1,0)</f>
        <v>E06000016</v>
      </c>
      <c r="C89" t="s">
        <v>145</v>
      </c>
      <c r="D89" t="s">
        <v>63</v>
      </c>
      <c r="E89" s="27">
        <v>355218</v>
      </c>
      <c r="F89" s="23">
        <v>0</v>
      </c>
      <c r="G89" s="23">
        <v>0</v>
      </c>
      <c r="H89" s="23">
        <v>0</v>
      </c>
      <c r="I89" s="23">
        <v>2</v>
      </c>
      <c r="J89" s="23">
        <v>2</v>
      </c>
      <c r="K89" s="23">
        <v>2</v>
      </c>
      <c r="L89" s="23">
        <v>2</v>
      </c>
      <c r="M89" s="23">
        <v>1</v>
      </c>
      <c r="N89" s="23">
        <v>0</v>
      </c>
      <c r="O89" s="23">
        <v>3</v>
      </c>
      <c r="P89" s="23">
        <v>5</v>
      </c>
      <c r="Q89" s="23">
        <v>11</v>
      </c>
      <c r="R89" s="23">
        <v>14</v>
      </c>
      <c r="S89" s="23">
        <v>19</v>
      </c>
      <c r="T89" s="23">
        <v>22</v>
      </c>
      <c r="U89" s="23">
        <v>24</v>
      </c>
      <c r="V89" s="23">
        <v>32</v>
      </c>
      <c r="W89" s="23">
        <v>45</v>
      </c>
      <c r="X89" s="23">
        <v>61</v>
      </c>
      <c r="Y89" s="23">
        <v>65</v>
      </c>
      <c r="Z89" s="23">
        <v>65</v>
      </c>
      <c r="AA89" s="23">
        <v>65</v>
      </c>
      <c r="AB89" s="23">
        <v>89</v>
      </c>
      <c r="AC89" s="23">
        <v>101</v>
      </c>
      <c r="AD89" s="23">
        <v>107</v>
      </c>
      <c r="AE89" s="23">
        <v>149</v>
      </c>
      <c r="AF89" s="23">
        <v>159</v>
      </c>
      <c r="AG89" s="23">
        <v>195</v>
      </c>
      <c r="AH89" s="23">
        <v>211</v>
      </c>
      <c r="AI89" s="23">
        <v>211</v>
      </c>
      <c r="AJ89" s="23">
        <v>250</v>
      </c>
      <c r="AK89" s="23">
        <v>287</v>
      </c>
      <c r="AL89" s="23">
        <v>305</v>
      </c>
      <c r="AM89" s="23">
        <v>331</v>
      </c>
      <c r="AN89" s="23">
        <v>363</v>
      </c>
      <c r="AO89" s="23">
        <v>384</v>
      </c>
      <c r="AP89" s="23">
        <v>409</v>
      </c>
      <c r="AQ89" s="23">
        <v>416</v>
      </c>
      <c r="AR89" s="23">
        <v>427</v>
      </c>
      <c r="AS89" s="23">
        <v>442</v>
      </c>
      <c r="AT89" s="23">
        <v>455</v>
      </c>
      <c r="AU89" s="23">
        <v>463</v>
      </c>
      <c r="AV89" s="23">
        <v>475</v>
      </c>
      <c r="AW89" s="23">
        <v>496</v>
      </c>
      <c r="AX89" s="23">
        <v>520</v>
      </c>
      <c r="AY89" s="23">
        <v>545</v>
      </c>
      <c r="AZ89" s="23">
        <v>560</v>
      </c>
      <c r="BA89" s="23">
        <v>579</v>
      </c>
      <c r="BB89" s="23">
        <v>592</v>
      </c>
      <c r="BC89" s="23">
        <v>606</v>
      </c>
      <c r="BD89" s="23">
        <v>620</v>
      </c>
      <c r="BE89" s="23">
        <v>630</v>
      </c>
      <c r="BF89" s="23">
        <v>648</v>
      </c>
      <c r="BG89" s="23">
        <v>664</v>
      </c>
      <c r="BH89" s="23">
        <v>676</v>
      </c>
      <c r="BI89" s="23">
        <v>676</v>
      </c>
      <c r="BJ89" s="23">
        <v>690</v>
      </c>
      <c r="BK89" s="23">
        <v>696</v>
      </c>
      <c r="BL89" s="23">
        <v>714</v>
      </c>
      <c r="BM89" s="23">
        <v>723</v>
      </c>
      <c r="BN89" s="23">
        <v>730</v>
      </c>
      <c r="BO89" s="23">
        <v>745</v>
      </c>
      <c r="BP89" s="23">
        <v>758</v>
      </c>
      <c r="BQ89" s="23">
        <v>762</v>
      </c>
      <c r="BR89" s="23">
        <v>770</v>
      </c>
      <c r="BS89" s="23">
        <v>780</v>
      </c>
      <c r="BT89" s="23">
        <v>789</v>
      </c>
      <c r="BU89" s="23">
        <v>796</v>
      </c>
      <c r="BV89" s="23">
        <v>801</v>
      </c>
      <c r="BW89" s="23">
        <v>812</v>
      </c>
      <c r="BX89" s="23">
        <v>824</v>
      </c>
      <c r="BY89" s="23">
        <v>831</v>
      </c>
      <c r="BZ89" s="23">
        <v>836</v>
      </c>
      <c r="CA89" s="23">
        <v>840</v>
      </c>
      <c r="CB89" s="23">
        <v>848</v>
      </c>
      <c r="CC89" s="23">
        <v>855</v>
      </c>
      <c r="CD89" s="23">
        <v>859</v>
      </c>
      <c r="CE89" s="23">
        <v>864</v>
      </c>
      <c r="CF89" s="23">
        <v>868</v>
      </c>
      <c r="CG89" s="23">
        <v>871</v>
      </c>
      <c r="CH89" s="23">
        <v>878</v>
      </c>
      <c r="CI89" s="23">
        <v>884</v>
      </c>
      <c r="CJ89" s="23">
        <v>891</v>
      </c>
      <c r="CK89" s="23">
        <v>896</v>
      </c>
      <c r="CL89" s="23">
        <v>900</v>
      </c>
      <c r="CM89" s="23">
        <v>907</v>
      </c>
      <c r="CN89" s="23">
        <v>911</v>
      </c>
      <c r="CO89" s="23">
        <v>915</v>
      </c>
      <c r="CP89" s="23">
        <v>918</v>
      </c>
      <c r="CQ89" s="23">
        <v>925</v>
      </c>
      <c r="CR89" s="23">
        <v>928</v>
      </c>
      <c r="CS89" s="23">
        <v>933</v>
      </c>
      <c r="CT89" s="23">
        <v>934</v>
      </c>
      <c r="CU89" s="23">
        <v>937</v>
      </c>
      <c r="CV89" s="23">
        <v>941</v>
      </c>
      <c r="CW89" s="23">
        <v>956</v>
      </c>
      <c r="CX89" s="23">
        <v>963</v>
      </c>
      <c r="CY89" s="23">
        <v>968</v>
      </c>
      <c r="CZ89" s="23">
        <v>973</v>
      </c>
      <c r="DA89" s="23">
        <v>980</v>
      </c>
      <c r="DB89" s="23">
        <v>988</v>
      </c>
      <c r="DC89" s="23">
        <v>990</v>
      </c>
      <c r="DD89" s="23">
        <v>996</v>
      </c>
      <c r="DE89" s="23">
        <v>1005</v>
      </c>
      <c r="DF89" s="23">
        <v>1008</v>
      </c>
      <c r="DG89" s="23">
        <v>1011</v>
      </c>
      <c r="DJ89" s="181">
        <f t="shared" ca="1" si="22"/>
        <v>3</v>
      </c>
      <c r="DK89" s="25">
        <f t="shared" ca="1" si="23"/>
        <v>2.976190476190476E-3</v>
      </c>
      <c r="DL89" s="325">
        <f t="shared" ca="1" si="28"/>
        <v>0.84455179636167088</v>
      </c>
      <c r="DM89" s="329">
        <f t="shared" ca="1" si="24"/>
        <v>38</v>
      </c>
      <c r="DN89" s="25">
        <f t="shared" ca="1" si="25"/>
        <v>3.9054470709146971E-2</v>
      </c>
      <c r="DO89" s="325">
        <f t="shared" ca="1" si="29"/>
        <v>10.697656087247831</v>
      </c>
      <c r="DP89" s="332">
        <f t="shared" ca="1" si="26"/>
        <v>284.61395537388307</v>
      </c>
      <c r="DR89">
        <f t="shared" si="32"/>
        <v>1011</v>
      </c>
      <c r="DS89" s="419">
        <f t="shared" si="33"/>
        <v>284.60000000000002</v>
      </c>
      <c r="DT89" s="131">
        <f t="shared" ca="1" si="30"/>
        <v>0</v>
      </c>
      <c r="DV89" s="164" t="s">
        <v>77</v>
      </c>
      <c r="DW89" s="4">
        <v>1350</v>
      </c>
      <c r="DX89" s="4">
        <v>219.7</v>
      </c>
      <c r="DY89" s="67">
        <f t="shared" si="27"/>
        <v>109</v>
      </c>
      <c r="EA89">
        <f>SUMIF('L4-LTLA'!$D:$D,$D89,'L4-LTLA'!$G:$G)</f>
        <v>355218</v>
      </c>
      <c r="EB89" s="27">
        <v>355218</v>
      </c>
      <c r="EC89" s="4">
        <f t="shared" si="31"/>
        <v>0</v>
      </c>
    </row>
    <row r="90" spans="1:133" x14ac:dyDescent="0.25">
      <c r="A90" s="67" t="str">
        <f ca="1">OFFSET(Polygon!A$1,MATCH($D90,Polygon!$C:$C,0)-1,0)</f>
        <v>{"type":"Polygon","coordinates":[[[-0.7783,52.9769],[-0.7773,52.976],[-0.7782,52.975],[-0.7775,52.974],[-0.7779,52.9712],[-0.7778,52.9667],[-0.7783,52.9653],[-0.7781,52.9629],[-0.7793,52.9613],[-0.7779,52.9608],[-0.7784,52.9593],[-0.7764,52.9591],[-0.7743,52.9581],[-0.7737,52.9585],[-0.7718,52.9575],[-0.7645,52.9549],[-0.76,52.9527],[-0.7595,52.9528],[-0.757,52.951],[-0.7555,52.9505],[-0.755,52.9495],[-0.7555,52.949],[-0.7555,52.9471],[-0.7579,52.9463],[-0.7569,52.9446],[-0.7591,52.9419],[-0.761,52.9375],[-0.7621,52.9359],[-0.7616,52.9353],[-0.7621,52.9338],[-0.7653,52.9299],[-0.7659,52.9286],[-0.7661,52.9271],[-0.765,52.9253],[-0.7629,52.9238],[-0.7666,52.9229],[-0.7675,52.9224],[-0.7667,52.9215],[-0.7684,52.9206],[-0.7694,52.9196],[-0.7687,52.9174],[-0.7692,52.9162],[-0.7722,52.9121],[-0.773,52.909],[-0.7745,52.9076],[-0.7753,52.9059],[-0.7769,52.9048],[-0.7738,52.9025],[-0.77,52.9037],[-0.7688,52.9019],[-0.764,52.9031],[-0.7637,52.9011],[-0.7618,52.9013],[-0.7617,52.9005],[-0.7591,52.9007],[-0.7587,52.8994],[-0.7596,52.8989],[-0.7625,52.8945],[-0.764,52.8936],[-0.7643,52.8925],[-0.7636,52.892],[-0.7644,52.8905],[-0.7662,52.8884],[-0.7666,52.8868],[-0.7617,52.8845],[-0.7605,52.8852],[-0.7578,52.8843],[-0.757,52.8859],[-0.7503,52.884],[-0.7477,52.883],[-0.7455,52.8828],[-0.7427,52.8831],[-0.7414,52.8817],[-0.7401,52.8794],[-0.7393,52.8772],[-0.7361,52.8729],[-0.7362,52.8701],[-0.7349,52.8688],[-0.7338,52.8671],[-0.7316,52.8645],[-0.7288,52.8619],[-0.7246,52.8588],[-0.7218,52.856],[-0.7194,52.8545],[-0.7134,52.849],[-0.709,52.8446],[-0.7065,52.8404],[-0.7065,52.8392],[-0.7048,52.8357],[-0.7037,52.8337],[-0.7002,52.8289],[-0.6989,52.8267],[-0.6979,52.8254],[-0.6956,52.8235],[-0.6918,52.8215],[-0.6879,52.8182],[-0.6865,52.8163],[-0.6849,52.815],[-0.6823,52.8121],[-0.6822,52.8107],[-0.6812,52.8091],[-0.6806,52.8072],[-0.6826,52.7997],[-0.6833,52.796],[-0.6831,52.7947],[-0.6816,52.7911],[-0.6804,52.791],[-0.6773,52.79],[-0.6775,52.7883],[-0.6741,52.7877],[-0.6746,52.7855],[-0.677,52.7857],[-0.6761,52.7825],[-0.6756,52.7813],[-0.6757,52.7775],[-0.6744,52.7767],[-0.6739,52.7745],[-0.6728,52.7714],[-0.6714,52.7689],[-0.6695,52.7663],[-0.6677,52.7613],[-0.6652,52.7579],[-0.6641,52.7567],[-0.6649,52.7565],[-0.6688,52.7566],[-0.6713,52.7564],[-0.6716,52.7568],[-0.6741,52.7569],[-0.6745,52.7579],[-0.6789,52.7572],[-0.6844,52.7565],[-0.6841,52.7546],[-0.6844,52.7531],[-0.6901,52.752],[-0.6948,52.7501],[-0.697,52.7489],[-0.6963,52.7465],[-0.7001,52.7466],[-0.7017,52.746],[-0.7043,52.7461],[-0.7119,52.7452],[-0.7182,52.7448],[-0.7177,52.742],[-0.7204,52.7416],[-0.7202,52.7409],[-0.726,52.7402],[-0.7289,52.74],[-0.7291,52.7394],[-0.7335,52.7397],[-0.7381,52.7392],[-0.7433,52.7383],[-0.7452,52.7384],[-0.7515,52.7367],[-0.7533,52.7366],[-0.7547,52.7378],[-0.7549,52.7389],[-0.7567,52.7385],[-0.7581,52.7397],[-0.7593,52.7391],[-0.7622,52.7383],[-0.7649,52.7395],[-0.7641,52.7405],[-0.7655,52.7414],[-0.7669,52.7417],[-0.7678,52.7429],[-0.7696,52.7432],[-0.7712,52.7441],[-0.7727,52.7438],[-0.7739,52.7441],[-0.777,52.7433],[-0.7798,52.7418],[-0.7807,52.7406],[-0.785,52.7405],[-0.7872,52.7408],[-0.7886,52.7401],[-0.7919,52.7402],[-0.7941,52.7382],[-0.7981,52.7367],[-0.7995,52.7369],[-0.8013,52.7366],[-0.8032,52.734],[-0.8056,52.7316],[-0.8117,52.7298],[-0.8135,52.7291],[-0.8137,52.7275],[-0.8152,52.7258],[-0.816,52.7256],[-0.8186,52.7222],[-0.8178,52.7214],[-0.8196,52.7177],[-0.8213,52.7174],[-0.8218,52.7157],[-0.8179,52.7151],[-0.8152,52.715],[-0.8146,52.7136],[-0.8132,52.7135],[-0.8132,52.7123],[-0.8097,52.7111],[-0.8059,52.7097],[-0.8002,52.7078],[-0.8034,52.7046],[-0.8024,52.7032],[-0.8013,52.7031],[-0.7976,52.704],[-0.7963,52.7036],[-0.7957,52.7019],[-0.7963,52.6992],[-0.7959,52.697],[-0.7927,52.696],[-0.7901,52.6944],[-0.7861,52.6947],[-0.7856,52.6933],[-0.7868,52.6872],[-0.7851,52.6847],[-0.7841,52.6826],[-0.7838,52.6812],[-0.7842,52.6791],[-0.7842,52.6751],[-0.7833,52.6731],[-0.7831,52.6718],[-0.7821,52.6705],[-0.7822,52.6691],[-0.7834,52.6679],[-0.7845,52.6673],[-0.7867,52.6673],[-0.7883,52.667],[-0.7901,52.6672],[-0.7911,52.6651],[-0.7936,52.6634],[-0.7945,52.6609],[-0.7929,52.6597],[-0.7939,52.6591],[-0.7949,52.657],[-0.7982,52.6576],[-0.7993,52.6564],[-0.7996,52.6551],[-0.8007,52.6538],[-0.801,52.6526],[-0.8024,52.651],[-0.8045,52.6493],[-0.8056,52.6475],[-0.8073,52.6469],[-0.8097,52.6444],[-0.8094,52.6428],[-0.8088,52.642],[-0.8099,52.6406],[-0.808,52.6392],[-0.8041,52.6404],[-0.8018,52.6388],[-0.802,52.6378],[-0.8032,52.6367],[-0.8044,52.6349],[-0.8045,52.6323],[-0.8052,52.6317],[-0.8087,52.6304],[-0.8099,52.6294],[-0.8099,52.6271],[-0.811,52.626],[-0.8091,52.6248],[-0.8056,52.6218],[-0.806,52.6204],[-0.8079,52.6204],[-0.8091,52.6195],[-0.8099,52.617],[-0.8095,52.6157],[-0.8113,52.6141],[-0.8148,52.6119],[-0.8169,52.6118],[-0.8186,52.6109],[-0.8194,52.6097],[-0.82,52.6073],[-0.82,52.6057],[-0.8192,52.6052],[-0.8186,52.6029],[-0.819,52.6001],[-0.8206,52.5975],[-0.8198,52.5964],[-0.8185,52.5955],[-0.8175,52.5956],[-0.817,52.5942],[-0.8154,52.594],[-0.8129,52.5945],[-0.8118,52.5953],[-0.8102,52.5948],[-0.8094,52.596],[-0.8076,52.5964],[-0.8061,52.5961],[-0.8024,52.5964],[-0.8008,52.597],[-0.7985,52.5971],[-0.798,52.5968],[-0.7957,52.5966],[-0.7921,52.5969],[-0.7899,52.5968],[-0.7862,52.5959],[-0.784,52.5939],[-0.7838,52.5925],[-0.7823,52.5911],[-0.779,52.5901],[-0.7786,52.5893],[-0.7775,52.589],[-0.7765,52.5881],[-0.7768,52.5871],[-0.7747,52.5858],[-0.7739,52.5845],[-0.7712,52.5844],[-0.7713,52.5834],[-0.7696,52.5832],[-0.7685,52.5826],[-0.7659,52.5825],[-0.7659,52.5817],[-0.7648,52.5812],[-0.7643,52.5799],[-0.7634,52.5787],[-0.7637,52.5776],[-0.7625,52.5745],[-0.7629,52.5722],[-0.7625,52.5715],[-0.7638,52.5704],[-0.7626,52.5692],[-0.7611,52.5689],[-0.7614,52.5681],[-0.76,52.5669],[-0.7598,52.5649],[-0.7557,52.5651],[-0.7542,52.5636],[-0.7527,52.5632],[-0.7515,52.5621],[-0.7497,52.5596],[-0.75,52.5593],[-0.7473,52.5579],[-0.7438,52.5537],[-0.7427,52.552],[-0.7414,52.5519],[-0.7409,52.5502],[-0.7396,52.5498],[-0.7389,52.5475],[-0.7397,52.5471],[-0.7408,52.5457],[-0.7408,52.5445],[-0.7427,52.5444],[-0.7424,52.5433],[-0.7437,52.543],[-0.7434,52.5411],[-0.7416,52.5407],[-0.7422,52.5395],[-0.7401,52.5395],[-0.738,52.5386],[-0.7373,52.5373],[-0.7326,52.536],[-0.732,52.5367],[-0.7286,52.5358],[-0.7298,52.5345],[-0.7299,52.5335],[-0.7277,52.5318],[-0.7256,52.5312],[-0.7237,52.5292],[-0.7226,52.5268],[-0.7212,52.5259],[-0.7197,52.5262],[-0.7178,52.5255],[-0.7168,52.5259],[-0.7144,52.5249],[-0.7137,52.5249],[-0.7139,52.5241],[-0.7166,52.523],[-0.7213,52.5225],[-0.7252,52.5228],[-0.7269,52.5227],[-0.7301,52.5219],[-0.7304,52.5212],[-0.7339,52.5205],[-0.7394,52.5186],[-0.7393,52.5174],[-0.7422,52.517],[-0.7446,52.5162],[-0.7467,52.5169],[-0.7479,52.5164],[-0.7471,52.5156],[-0.7473,52.5148],[-0.7508,52.5132],[-0.7513,52.5122],[-0.7549,52.5118],[-0.7557,52.5111],[-0.7583,52.5112],[-0.7593,52.512],[-0.761,52.5142],[-0.7662,52.5133],[-0.7666,52.5144],[-0.7678,52.5142],[-0.7705,52.5155],[-0.7724,52.5161],[-0.7742,52.5176],[-0.776,52.5174],[-0.7791,52.5181],[-0.7803,52.517],[-0.7818,52.5173],[-0.7827,52.5164],[-0.7846,52.5154],[-0.787,52.5155],[-0.7894,52.5141],[-0.7924,52.5152],[-0.794,52.5155],[-0.7955,52.5153],[-0.7962,52.5164],[-0.7984,52.5169],[-0.8003,52.518],[-0.8012,52.518],[-0.8014,52.5166],[-0.8039,52.5172],[-0.8055,52.5182],[-0.8071,52.5186],[-0.8086,52.5184],[-0.809,52.5192],[-0.8109,52.5194],[-0.8111,52.5178],[-0.8122,52.5174],[-0.8126,52.5159],[-0.8149,52.5155],[-0.8167,52.5164],[-0.8181,52.5156],[-0.8206,52.5157],[-0.8207,52.5166],[-0.8225,52.518],[-0.8248,52.5178],[-0.8253,52.5172],[-0.8272,52.5172],[-0.8287,52.5185],[-0.8304,52.5183],[-0.8324,52.5193],[-0.8346,52.5179],[-0.8366,52.5193],[-0.8386,52.5183],[-0.8403,52.519],[-0.8401,52.5203],[-0.8413,52.5204],[-0.843,52.5197],[-0.8454,52.5194],[-0.8462,52.5204],[-0.845,52.5213],[-0.8477,52.5213],[-0.8492,52.5209],[-0.8516,52.5231],[-0.8552,52.5242],[-0.8585,52.5245],[-0.8583,52.5256],[-0.8594,52.5259],[-0.8615,52.5276],[-0.863,52.5282],[-0.8642,52.5269],[-0.8688,52.526],[-0.8713,52.5244],[-0.8707,52.523],[-0.8713,52.521],[-0.8725,52.5207],[-0.8718,52.5193],[-0.8726,52.5184],[-0.874,52.5184],[-0.8747,52.5176],[-0.8785,52.5172],[-0.8785,52.516],[-0.8803,52.5162],[-0.8812,52.5148],[-0.8829,52.5146],[-0.8828,52.5132],[-0.8801,52.5117],[-0.8806,52.5113],[-0.88,52.5103],[-0.881,52.5093],[-0.8804,52.5088],[-0.8814,52.5077],[-0.8799,52.5062],[-0.8801,52.5044],[-0.8811,52.5045],[-0.8827,52.5034],[-0.8825,52.5023],[-0.8816,52.5016],[-0.8818,52.5004],[-0.8793,52.4997],[-0.8795,52.4984],[-0.8807,52.4971],[-0.8818,52.4969],[-0.8823,52.4947],[-0.8821,52.4931],[-0.8842,52.4921],[-0.8876,52.4918],[-0.8912,52.4919],[-0.8921,52.4922],[-0.8946,52.4923],[-0.8956,52.492],[-0.8967,52.4906],[-0.8947,52.4889],[-0.8953,52.4881],[-0.8974,52.4876],[-0.8981,52.4869],[-0.8978,52.4856],[-0.8934,52.4854],[-0.8916,52.4849],[-0.8905,52.4841],[-0.8879,52.4837],[-0.8882,52.4828],[-0.8845,52.4813],[-0.8852,52.4804],[-0.8851,52.4787],[-0.8833,52.4767],[-0.8823,52.4762],[-0.8823,52.4735],[-0.8825,52.4711],[-0.8848,52.4715],[-0.8862,52.4693],[-0.8896,52.4704],[-0.8927,52.4672],[-0.8955,52.4655],[-0.8975,52.4625],[-0.9007,52.4599],[-0.9037,52.4624],[-0.9046,52.4629],[-0.9066,52.4631],[-0.9077,52.4615],[-0.9099,52.4615],[-0.9113,52.4635],[-0.9142,52.4623],[-0.9192,52.4632],[-0.9223,52.4642],[-0.9238,52.4642],[-0.9302,52.4659],[-0.9362,52.4669],[-0.9359,52.4672],[-0.9422,52.4678],[-0.9427,52.4708],[-0.9442,52.4706],[-0.9439,52.4727],[-0.945,52.4725],[-0.9465,52.4732],[-0.9465,52.4753],[-0.9484,52.4759],[-0.9494,52.477],[-0.9529,52.4773],[-0.9587,52.4758],[-0.9643,52.4764],[-0.9647,52.4768],[-0.9678,52.4772],[-0.9683,52.4766],[-0.9714,52.4748],[-0.9728,52.4738],[-0.9721,52.4724],[-0.975,52.4718],[-0.9769,52.4708],[-0.9791,52.4701],[-0.9821,52.4706],[-0.9827,52.4716],[-0.9852,52.4713],[-0.9893,52.4705],[-0.9904,52.4697],[-0.9926,52.4695],[-0.994,52.47],[-0.995,52.4694],[-0.9971,52.4708],[-0.9992,52.4711],[-1.0009,52.4708],[-1.0028,52.4671],[-1.0056,52.465],[-1.0099,52.4641],[-1.0143,52.4628],[-1.0152,52.4628],[-1.0165,52.4619],[-1.0204,52.461],[-1.0227,52.4601],[-1.0247,52.4587],[-1.0269,52.459],[-1.0277,52.4586],[-1.0287,52.4568],[-1.0287,52.4561],[-1.0306,52.4547],[-1.0347,52.4533],[-1.0358,52.4523],[-1.0379,52.4515],[-1.0406,52.4492],[-1.0411,52.4484],[-1.0429,52.4472],[-1.0445,52.4457],[-1.0435,52.4438],[-1.0423,52.4434],[-1.04,52.4433],[-1.0382,52.4437],[-1.0372,52.4444],[-1.0349,52.443],[-1.034,52.4412],[-1.0338,52.4397],[-1.0346,52.4354],[-1.036,52.4344],[-1.0377,52.4337],[-1.0393,52.4307],[-1.0422,52.4307],[-1.0449,52.4293],[-1.0483,52.4268],[-1.0499,52.4255],[-1.0499,52.4222],[-1.0511,52.4219],[-1.055,52.422],[-1.056,52.423],[-1.0575,52.4234],[-1.0591,52.4231],[-1.0606,52.4246],[-1.0614,52.4248],[-1.0612,52.4268],[-1.0631,52.4282],[-1.0658,52.4282],[-1.0669,52.429],[-1.0681,52.4288],[-1.069,52.4305],[-1.0685,52.431],[-1.0694,52.4322],[-1.0693,52.4335],[-1.0714,52.4336],[-1.0735,52.4343],[-1.0761,52.4347],[-1.0764,52.4354],[-1.0784,52.4358],[-1.0794,52.4363],[-1.0847,52.4359],[-1.0846,52.4352],[-1.0866,52.4338],[-1.0891,52.4332],[-1.09,52.4334],[-1.0919,52.4326],[-1.0925,52.4318],[-1.0946,52.4303],[-1.0941,52.4283],[-1.0934,52.4277],[-1.0946,52.427],[-1.0976,52.4259],[-1.0982,52.425],[-1.1017,52.425],[-1.1057,52.4233],[-1.107,52.4224],[-1.1086,52.422],[-1.1096,52.4224],[-1.1109,52.4215],[-1.1134,52.4216],[-1.1154,52.4211],[-1.118,52.4209],[-1.1189,52.4195],[-1.1198,52.4189],[-1.1198,52.418],[-1.1208,52.4172],[-1.1222,52.4172],[-1.1248,52.4179],[-1.1266,52.4175],[-1.1293,52.4161],[-1.1289,52.4155],[-1.1312,52.4143],[-1.1344,52.4123],[-1.1349,52.4113],[-1.1348,52.4098],[-1.1367,52.4076],[-1.1365,52.4062],[-1.1382,52.4054],[-1.1385,52.4044],[-1.1379,52.4039],[-1.1388,52.4027],[-1.1385,52.4022],[-1.1403,52.4016],[-1.1417,52.4],[-1.1444,52.399],[-1.1452,52.3992],[-1.1511,52.3976],[-1.1519,52.3992],[-1.1544,52.3996],[-1.155,52.3993],[-1.1574,52.4001],[-1.1601,52.3992],[-1.1605,52.3996],[-1.1659,52.3983],[-1.1664,52.3968],[-1.1689,52.3964],[-1.1698,52.3956],[-1.1713,52.396],[-1.1723,52.3954],[-1.1773,52.394],[-1.1775,52.3932],[-1.1805,52.3932],[-1.1841,52.3922],[-1.1878,52.3933],[-1.1881,52.3951],[-1.1892,52.3963],[-1.1903,52.3965],[-1.1904,52.3952],[-1.1941,52.3962],[-1.1964,52.3957],[-1.198,52.3957],[-1.2005,52.3966],[-1.2016,52.3967],[-1.2025,52.398],[-1.204,52.3991],[-1.2068,52.4028],[-1.2111,52.4078],[-1.2155,52.4125],[-1.2165,52.4139],[-1.2244,52.423],[-1.2327,52.4318],[-1.2408,52.4401],[-1.2429,52.4397],[-1.2552,52.4514],[-1.2599,52.4557],[-1.2659,52.461],[-1.2772,52.4704],[-1.2791,52.4719],[-1.2827,52.4751],[-1.2921,52.4827],[-1.2936,52.4842],[-1.2997,52.4885],[-1.3054,52.4931],[-1.3072,52.4942],[-1.3184,52.4984],[-1.3236,52.5005],[-1.3312,52.5033],[-1.3385,52.5058],[-1.3418,52.5074],[-1.354,52.5118],[-1.3555,52.5123],[-1.365,52.5159],[-1.3682,52.5164],[-1.3682,52.5172],[-1.3706,52.5178],[-1.3736,52.5181],[-1.3733,52.5191],[-1.3829,52.5225],[-1.3978,52.528],[-1.4071,52.5316],[-1.4123,52.5332],[-1.4152,52.5344],[-1.4174,52.5344],[-1.4174,52.5361],[-1.4183,52.5365],[-1.419,52.5378],[-1.427,52.5406],[-1.4272,52.5403],[-1.4324,52.5421],[-1.451,52.5491],[-1.4592,52.552],[-1.46,52.5516],[-1.4641,52.5531],[-1.4753,52.5564],[-1.4802,52.5578],[-1.4926,52.5614],[-1.5092,52.5664],[-1.5204,52.5697],[-1.5229,52.5706],[-1.5216,52.5713],[-1.5216,52.572],[-1.523,52.5735],[-1.5259,52.574],[-1.5267,52.5753],[-1.5267,52.5766],[-1.5253,52.5767],[-1.5263,52.5792],[-1.5252,52.5803],[-1.5272,52.5827],[-1.5288,52.5833],[-1.5309,52.5832],[-1.5321,52.5843],[-1.5314,52.5849],[-1.5317,52.5857],[-1.5347,52.5872],[-1.5374,52.5889],[-1.5376,52.5896],[-1.5426,52.5894],[-1.5446,52.5898],[-1.5462,52.5906],[-1.547,52.5918],[-1.5493,52.5929],[-1.55,52.5926],[-1.5527,52.5937],[-1.5562,52.5941],[-1.557,52.5956],[-1.5581,52.5962],[-1.56,52.596],[-1.5603,52.5968],[-1.5594,52.5976],[-1.5571,52.6013],[-1.5572,52.6059],[-1.5571,52.6089],[-1.5564,52.6108],[-1.5543,52.6134],[-1.5545,52.6147],[-1.5565,52.6152],[-1.5607,52.617],[-1.5613,52.619],[-1.561,52.6196],[-1.5625,52.6202],[-1.5645,52.62],[-1.5669,52.6206],[-1.5676,52.6226],[-1.5671,52.6232],[-1.566,52.626],[-1.5665,52.6286],[-1.5659,52.6303],[-1.5646,52.6312],[-1.5665,52.6323],[-1.569,52.6331],[-1.571,52.634],[-1.5714,52.635],[-1.571,52.6361],[-1.5679,52.636],[-1.5644,52.6364],[-1.562,52.6369],[-1.559,52.6372],[-1.5556,52.6385],[-1.5531,52.6408],[-1.5506,52.6411],[-1.547,52.6423],[-1.5445,52.6446],[-1.5446,52.645],[-1.5432,52.6468],[-1.5428,52.6481],[-1.545,52.6503],[-1.5447,52.6515],[-1.5424,52.6536],[-1.5473,52.656],[-1.5461,52.659],[-1.5496,52.6632],[-1.5513,52.666],[-1.5522,52.6669],[-1.5528,52.6684],[-1.5556,52.6698],[-1.5597,52.6712],[-1.5649,52.6739],[-1.5704,52.6758],[-1.5685,52.677],[-1.5665,52.6776],[-1.5691,52.6797],[-1.5703,52.6797],[-1.5769,52.6783],[-1.5794,52.6796],[-1.5814,52.6824],[-1.5845,52.6851],[-1.5897,52.6872],[-1.5885,52.6907],[-1.5887,52.6926],[-1.5868,52.6944],[-1.5877,52.6954],[-1.5901,52.6964],[-1.5912,52.6982],[-1.5938,52.699],[-1.5971,52.7004],[-1.5975,52.7004],[-1.5962,52.7014],[-1.5964,52.7029],[-1.5947,52.7031],[-1.5931,52.7037],[-1.5917,52.7036],[-1.5911,52.7047],[-1.5922,52.705],[-1.5916,52.706],[-1.5895,52.7067],[-1.5889,52.7063],[-1.5865,52.7073],[-1.5848,52.7074],[-1.5841,52.7083],[-1.5825,52.7086],[-1.5805,52.7096],[-1.5792,52.7096],[-1.578,52.7114],[-1.5746,52.712],[-1.5744,52.7116],[-1.5714,52.7106],[-1.5695,52.7104],[-1.5689,52.7098],[-1.5663,52.7102],[-1.5643,52.711],[-1.5617,52.7134],[-1.5556,52.7176],[-1.5524,52.7193],[-1.55,52.7203],[-1.5499,52.7243],[-1.5502,52.7256],[-1.5487,52.7264],[-1.5478,52.7272],[-1.5458,52.7277],[-1.5449,52.7299],[-1.5454,52.7329],[-1.5504,52.7351],[-1.5516,52.736],[-1.5551,52.7399],[-1.5561,52.7397],[-1.5569,52.742],[-1.557,52.7438],[-1.5575,52.7449],[-1.5608,52.7481],[-1.5605,52.7486],[-1.562,52.7503],[-1.562,52.7508],[-1.5604,52.7521],[-1.5581,52.7555],[-1.5579,52.7569],[-1.5571,52.7576],[-1.5544,52.7584],[-1.5548,52.762],[-1.5527,52.7621],[-1.5528,52.7633],[-1.5496,52.764],[-1.5474,52.7641],[-1.545,52.7632],[-1.5417,52.7605],[-1.5395,52.7601],[-1.5378,52.7603],[-1.5348,52.762],[-1.5329,52.7626],[-1.5296,52.7611],[-1.5267,52.7627],[-1.525,52.764],[-1.5252,52.7652],[-1.522,52.7659],[-1.5192,52.7667],[-1.5125,52.7673],[-1.5055,52.7676],[-1.504,52.7674],[-1.5021,52.7666],[-1.4988,52.7643],[-1.4965,52.7603],[-1.494,52.759],[-1.4925,52.7594],[-1.4901,52.7613],[-1.4878,52.7623],[-1.4799,52.7638],[-1.4783,52.7637],[-1.4771,52.766],[-1.4734,52.7655],[-1.4718,52.7662],[-1.4685,52.7669],[-1.4667,52.7678],[-1.4644,52.7699],[-1.4636,52.771],[-1.4622,52.7714],[-1.4605,52.7745],[-1.4604,52.7762],[-1.458,52.7781],[-1.4571,52.7791],[-1.4591,52.7797],[-1.4611,52.7817],[-1.4583,52.7828],[-1.4588,52.7844],[-1.4623,52.7871],[-1.4566,52.7888],[-1.454,52.7891],[-1.4522,52.7899],[-1.4498,52.7896],[-1.448,52.7904],[-1.4468,52.7915],[-1.4419,52.7935],[-1.4426,52.7961],[-1.441,52.7987],[-1.4414,52.8016],[-1.4392,52.8023],[-1.4362,52.8026],[-1.4336,52.8021],[-1.4298,52.802],[-1.4265,52.8006],[-1.425,52.8013],[-1.42,52.8013],[-1.4177,52.8016],[-1.4171,52.803],[-1.4151,52.8053],[-1.414,52.8071],[-1.4118,52.8092],[-1.4101,52.8102],[-1.4088,52.8123],[-1.4072,52.8139],[-1.4055,52.8151],[-1.4042,52.8167],[-1.4058,52.8173],[-1.4049,52.8188],[-1.4035,52.8187],[-1.4023,52.8201],[-1.3993,52.8218],[-1.398,52.8233],[-1.397,52.8249],[-1.3956,52.8256],[-1.3921,52.8295],[-1.3879,52.8331],[-1.39,52.8336],[-1.3914,52.8335],[-1.3931,52.834],[-1.3941,52.8367],[-1.3876,52.8389],[-1.3882,52.8394],[-1.3855,52.8407],[-1.386,52.8411],[-1.3848,52.8431],[-1.3831,52.8436],[-1.3828,52.8447],[-1.3807,52.8463],[-1.3763,52.8472],[-1.3724,52.8479],[-1.3692,52.849],[-1.366,52.8509],[-1.3645,52.8534],[-1.3625,52.8546],[-1.3581,52.8561],[-1.355,52.8559],[-1.3538,52.8548],[-1.3534,52.8536],[-1.3514,52.8532],[-1.3505,52.8541],[-1.3506,52.8549],[-1.3517,52.8559],[-1.3522,52.8571],[-1.3517,52.8578],[-1.3481,52.8595],[-1.3477,52.8609],[-1.3468,52.8616],[-1.3441,52.8624],[-1.3434,52.863],[-1.3458,52.8646],[-1.3465,52.8654],[-1.3455,52.8672],[-1.344,52.8678],[-1.3424,52.8675],[-1.3412,52.8664],[-1.3404,52.8651],[-1.3383,52.8647],[-1.3357,52.8657],[-1.3328,52.8672],[-1.3311,52.8671],[-1.329,52.8661],[-1.3272,52.8658],[-1.3253,52.866],[-1.3243,52.8666],[-1.3236,52.8678],[-1.3226,52.8685],[-1.3202,52.8691],[-1.319,52.87],[-1.3193,52.8729],[-1.3159,52.8735],[-1.3099,52.8732],[-1.3077,52.8742],[-1.3075,52.8755],[-1.3058,52.8771],[-1.3025,52.8756],[-1.299,52.8754],[-1.2965,52.8749],[-1.2932,52.8739],[-1.2896,52.8725],[-1.2867,52.8724],[-1.2843,52.8732],[-1.281,52.8751],[-1.2784,52.8756],[-1.2747,52.8755],[-1.2715,52.875],[-1.2679,52.8733],[-1.2699,52.872],[-1.2705,52.8708],[-1.2708,52.8692],[-1.2716,52.868],[-1.2699,52.8673],[-1.2698,52.8662],[-1.2716,52.8652],[-1.2715,52.8641],[-1.2728,52.8622],[-1.2753,52.8604],[-1.2737,52.8594],[-1.2707,52.8589],[-1.269,52.8589],[-1.268,52.8597],[-1.2666,52.8596],[-1.2645,52.8582],[-1.2649,52.8571],[-1.267,52.8562],[-1.2685,52.856],[-1.2705,52.854],[-1.2711,52.8511],[-1.2722,52.8493],[-1.2713,52.8478],[-1.2708,52.8462],[-1.2678,52.8452],[-1.2663,52.8429],[-1.2666,52.8421],[-1.2691,52.8403],[-1.2706,52.8399],[-1.2676,52.8389],[-1.2668,52.8376],[-1.2693,52.8366],[-1.2711,52.8369],[-1.2733,52.8367],[-1.2743,52.8362],[-1.274,52.8336],[-1.2722,52.8325],[-1.2714,52.8316],[-1.2709,52.8283],[-1.2713,52.8245],[-1.2705,52.8235],[-1.269,52.823],[-1.2657,52.8209],[-1.2645,52.8205],[-1.2621,52.8205],[-1.2603,52.8195],[-1.2602,52.8185],[-1.2621,52.8169],[-1.2632,52.8155],[-1.2632,52.8138],[-1.2625,52.8128],[-1.262,52.8107],[-1.2609,52.8083],[-1.2597,52.8069],[-1.2589,52.8066],[-1.2569,52.8049],[-1.2554,52.8042],[-1.2539,52.8043],[-1.2518,52.8055],[-1.2505,52.8052],[-1.249,52.8058],[-1.2454,52.8061],[-1.2439,52.8053],[-1.2415,52.8053],[-1.2397,52.8041],[-1.2385,52.8039],[-1.2345,52.8021],[-1.2318,52.8005],[-1.2312,52.7987],[-1.232,52.7978],[-1.2319,52.7968],[-1.2308,52.7962],[-1.2293,52.7933],[-1.2276,52.793],[-1.2263,52.7923],[-1.223,52.7921],[-1.222,52.7917],[-1.2182,52.7932],[-1.2166,52.7937],[-1.2154,52.7948],[-1.2117,52.7949],[-1.2069,52.7942],[-1.2057,52.7935],[-1.2016,52.7939],[-1.1988,52.7932],[-1.1984,52.7924],[-1.1999,52.7912],[-1.1977,52.7894],[-1.1942,52.7911],[-1.1916,52.7928],[-1.1911,52.7949],[-1.1896,52.7957],[-1.1868,52.7977],[-1.1858,52.798],[-1.1829,52.7981],[-1.18,52.7993],[-1.1784,52.8016],[-1.1752,52.8032],[-1.1721,52.803],[-1.1705,52.8037],[-1.1706,52.8043],[-1.1633,52.8065],[-1.1624,52.8064],[-1.154,52.8062],[-1.1526,52.8056],[-1.1499,52.8049],[-1.1474,52.805],[-1.1449,52.8039],[-1.1439,52.8039],[-1.1371,52.8057],[-1.133,52.8054],[-1.1309,52.8058],[-1.1281,52.8082],[-1.1274,52.8083],[-1.1255,52.8103],[-1.1229,52.811],[-1.1213,52.8123],[-1.1206,52.8137],[-1.1215,52.8174],[-1.1201,52.8179],[-1.1192,52.8191],[-1.1116,52.82],[-1.102,52.8202],[-1.0978,52.821],[-1.0942,52.8219],[-1.0915,52.8201],[-1.0879,52.821],[-1.0838,52.8229],[-1.0808,52.8235],[-1.0787,52.8242],[-1.0771,52.824],[-1.0744,52.8247],[-1.0737,52.8239],[-1.0708,52.8229],[-1.0688,52.8206],[-1.0701,52.8204],[-1.0702,52.8179],[-1.0715,52.8169],[-1.0711,52.8161],[-1.0721,52.8146],[-1.0716,52.814],[-1.0622,52.8165],[-1.0618,52.816],[-1.0596,52.8171],[-1.0586,52.8164],[-1.0526,52.815],[-1.0519,52.8139],[-1.0505,52.8137],[-1.0489,52.8141],[-1.0473,52.814],[-1.0425,52.8145],[-1.0407,52.8154],[-1.0402,52.8162],[-1.037,52.816],[-1.0348,52.8169],[-1.0308,52.8177],[-1.028,52.8196],[-1.0252,52.82],[-1.0221,52.822],[-1.0196,52.8221],[-1.0192,52.8217],[-1.0156,52.8215],[-1.0102,52.8217],[-1.0017,52.8204],[-0.9986,52.8205],[-0.9957,52.8212],[-0.9915,52.8197],[-0.9894,52.8182],[-0.9869,52.8197],[-0.9827,52.8207],[-0.9797,52.8241],[-0.9778,52.825],[-0.9776,52.827],[-0.9769,52.828],[-0.9752,52.8291],[-0.9755,52.8298],[-0.9749,52.8329],[-0.9741,52.8341],[-0.9774,52.8366],[-0.9775,52.839],[-0.9771,52.8407],[-0.9732,52.843],[-0.9723,52.8432],[-0.9704,52.8449],[-0.9651,52.8439],[-0.9609,52.8433],[-0.9579,52.8452],[-0.9567,52.8465],[-0.956,52.8463],[-0.9546,52.849],[-0.9526,52.8504],[-0.949,52.8519],[-0.9473,52.8516],[-0.9469,52.8523],[-0.9444,52.8526],[-0.9409,52.8551],[-0.9405,52.856],[-0.9392,52.8568],[-0.939,52.8585],[-0.9412,52.8609],[-0.9408,52.8614],[-0.9388,52.8618],[-0.9354,52.8632],[-0.9342,52.8641],[-0.9307,52.8651],[-0.9281,52.8661],[-0.9308,52.8686],[-0.9337,52.8707],[-0.9361,52.8718],[-0.9399,52.875],[-0.9406,52.8768],[-0.9342,52.8766],[-0.9337,52.8771],[-0.9309,52.8784],[-0.9304,52.879],[-0.928,52.8783],[-0.9222,52.8792],[-0.9205,52.8796],[-0.9169,52.8789],[-0.9158,52.8797],[-0.9147,52.881],[-0.9145,52.8823],[-0.9118,52.8822],[-0.912,52.8835],[-0.9091,52.8836],[-0.906,52.8846],[-0.9065,52.8852],[-0.9009,52.8875],[-0.899,52.8879],[-0.8963,52.8892],[-0.889,52.8915],[-0.8867,52.892],[-0.8827,52.8941],[-0.8779,52.8961],[-0.8743,52.8982],[-0.873,52.8982],[-0.8695,52.9002],[-0.8668,52.9012],[-0.864,52.9025],[-0.8602,52.904],[-0.8576,52.9056],[-0.8579,52.906],[-0.8608,52.9079],[-0.8614,52.9091],[-0.8609,52.9099],[-0.8638,52.9113],[-0.8629,52.9131],[-0.8605,52.9158],[-0.8587,52.9171],[-0.8558,52.92],[-0.8542,52.9209],[-0.8509,52.922],[-0.8475,52.924],[-0.8455,52.9256],[-0.8414,52.9284],[-0.8424,52.9285],[-0.8406,52.9303],[-0.8413,52.9311],[-0.8368,52.9358],[-0.8353,52.9378],[-0.8362,52.9381],[-0.8349,52.9393],[-0.8275,52.9417],[-0.8244,52.9418],[-0.8229,52.9441],[-0.8281,52.9445],[-0.8339,52.9458],[-0.8333,52.9466],[-0.8309,52.9486],[-0.8329,52.9496],[-0.8218,52.9591],[-0.8198,52.9606],[-0.8158,52.958],[-0.8137,52.957],[-0.8129,52.9574],[-0.8119,52.9602],[-0.8111,52.9631],[-0.8098,52.9652],[-0.8098,52.966],[-0.8065,52.9669],[-0.8052,52.9681],[-0.804,52.9716],[-0.8008,52.9731],[-0.7977,52.9752],[-0.7962,52.9767],[-0.7905,52.9772],[-0.7889,52.9767],[-0.7876,52.9777],[-0.7843,52.9764],[-0.7832,52.9769],[-0.7818,52.9764],[-0.7801,52.9773],[-0.7783,52.9769]],[[-1.1577,52.6914],[-1.161,52.6905],[-1.1631,52.6879],[-1.1651,52.6885],[-1.1666,52.6866],[-1.168,52.6853],[-1.1707,52.6835],[-1.173,52.6826],[-1.1736,52.6813],[-1.173,52.6799],[-1.1744,52.6794],[-1.1742,52.6786],[-1.177,52.6785],[-1.178,52.6781],[-1.1782,52.6768],[-1.1791,52.6764],[-1.178,52.6754],[-1.1779,52.674],[-1.1789,52.6733],[-1.178,52.6715],[-1.1802,52.6693],[-1.179,52.6691],[-1.1775,52.6676],[-1.1767,52.6643],[-1.1796,52.6629],[-1.1853,52.6607],[-1.1845,52.6595],[-1.1841,52.6575],[-1.1846,52.6533],[-1.1829,52.653],[-1.1841,52.6496],[-1.1868,52.6474],[-1.1876,52.6471],[-1.187,52.6456],[-1.1886,52.644],[-1.1897,52.6425],[-1.1907,52.6404],[-1.196,52.6411],[-1.1981,52.6417],[-1.1988,52.6415],[-1.1989,52.6403],[-1.2011,52.6399],[-1.2011,52.6408],[-1.203,52.6413],[-1.2059,52.6427],[-1.2073,52.6426],[-1.2097,52.6417],[-1.2102,52.6405],[-1.2118,52.6387],[-1.2144,52.6369],[-1.2131,52.6361],[-1.216,52.6345],[-1.2146,52.6331],[-1.2111,52.631],[-1.2088,52.6306],[-1.2058,52.6291],[-1.2001,52.6267],[-1.1975,52.6261],[-1.1938,52.6249],[-1.1883,52.6227],[-1.1873,52.6217],[-1.186,52.6217],[-1.1846,52.6207],[-1.1819,52.6195],[-1.1779,52.6181],[-1.1742,52.6177],[-1.1719,52.6157],[-1.1677,52.6141],[-1.1667,52.6133],[-1.1656,52.6131],[-1.1659,52.6117],[-1.165,52.6102],[-1.1641,52.6094],[-1.1674,52.6082],[-1.1711,52.6058],[-1.1659,52.6034],[-1.1654,52.603],[-1.1664,52.602],[-1.168,52.6014],[-1.1686,52.6001],[-1.1701,52.5983],[-1.1717,52.5986],[-1.1726,52.5971],[-1.1701,52.5959],[-1.1708,52.5949],[-1.1704,52.594],[-1.1713,52.5935],[-1.1741,52.5937],[-1.1742,52.5929],[-1.1724,52.5928],[-1.1721,52.5918],[-1.1692,52.5916],[-1.1685,52.5927],[-1.1608,52.5923],[-1.1609,52.5918],[-1.1579,52.5908],[-1.1588,52.5889],[-1.1572,52.5886],[-1.157,52.5872],[-1.1556,52.5871],[-1.1559,52.586],[-1.158,52.5857],[-1.1582,52.5842],[-1.1607,52.5843],[-1.161,52.5825],[-1.1589,52.5826],[-1.1593,52.5816],[-1.1531,52.5807],[-1.1495,52.581],[-1.1491,52.5822],[-1.1478,52.5841],[-1.1474,52.5853],[-1.1463,52.5866],[-1.146,52.5881],[-1.1409,52.5877],[-1.1413,52.59],[-1.1384,52.5895],[-1.1358,52.5894],[-1.1309,52.5899],[-1.1297,52.5915],[-1.128,52.591],[-1.1266,52.591],[-1.1264,52.593],[-1.1268,52.5956],[-1.122,52.5957],[-1.1208,52.5955],[-1.1202,52.5975],[-1.1179,52.597],[-1.1127,52.5969],[-1.1099,52.5973],[-1.1094,52.5964],[-1.1069,52.5956],[-1.1048,52.5964],[-1.1039,52.598],[-1.1019,52.5993],[-1.1016,52.6022],[-1.1002,52.6024],[-1.0988,52.6032],[-1.097,52.6063],[-1.094,52.6084],[-1.0934,52.6103],[-1.0949,52.6102],[-1.0983,52.6111],[-1.097,52.614],[-1.0966,52.6165],[-1.0918,52.616],[-1.0862,52.615],[-1.0839,52.615],[-1.084,52.6159],[-1.0822,52.6157],[-1.0824,52.6149],[-1.077,52.6143],[-1.0743,52.6134],[-1.072,52.6163],[-1.0715,52.6175],[-1.0691,52.6187],[-1.0663,52.6196],[-1.0635,52.6194],[-1.0607,52.6213],[-1.0581,52.6237],[-1.0573,52.6236],[-1.0553,52.6248],[-1.0533,52.6275],[-1.0557,52.6285],[-1.0562,52.6322],[-1.056,52.6326],[-1.0531,52.6331],[-1.0531,52.6345],[-1.047,52.6346],[-1.0481,52.6353],[-1.0477,52.6381],[-1.0474,52.6423],[-1.0495,52.6426],[-1.0518,52.6446],[-1.051,52.6481],[-1.048,52.6482],[-1.0482,52.6519],[-1.0487,52.6527],[-1.0486,52.655],[-1.0512,52.6552],[-1.059,52.6564],[-1.0592,52.657],[-1.0569,52.6636],[-1.0622,52.6638],[-1.064,52.6643],[-1.0676,52.6664],[-1.0704,52.6674],[-1.0717,52.6674],[-1.0749,52.668],[-1.0751,52.6696],[-1.0794,52.6693],[-1.0856,52.6693],[-1.0893,52.6703],[-1.0906,52.6685],[-1.0994,52.6704],[-1.1052,52.6718],[-1.1055,52.6715],[-1.1092,52.6728],[-1.1101,52.6714],[-1.1153,52.6729],[-1.1188,52.6732],[-1.1198,52.6718],[-1.121,52.6718],[-1.1209,52.6702],[-1.1218,52.6693],[-1.1251,52.6679],[-1.1267,52.6668],[-1.1283,52.6651],[-1.1292,52.6654],[-1.1295,52.6681],[-1.1299,52.6695],[-1.133,52.6697],[-1.133,52.6731],[-1.1352,52.6732],[-1.1355,52.6754],[-1.1377,52.6753],[-1.1369,52.6798],[-1.1387,52.6821],[-1.1423,52.6862],[-1.1447,52.6884],[-1.1475,52.6906],[-1.1511,52.6885],[-1.1531,52.689],[-1.1577,52.6914]]]}</v>
      </c>
      <c r="B90" s="67" t="str">
        <f ca="1">OFFSET(Polygon!B$1,MATCH($D90,Polygon!$C:$C,0)-1,0)</f>
        <v>E10000018</v>
      </c>
      <c r="C90" t="s">
        <v>145</v>
      </c>
      <c r="D90" t="s">
        <v>64</v>
      </c>
      <c r="E90" s="27">
        <v>698268</v>
      </c>
      <c r="F90" s="23">
        <v>2</v>
      </c>
      <c r="G90" s="23">
        <v>2</v>
      </c>
      <c r="H90" s="23">
        <v>2</v>
      </c>
      <c r="I90" s="23">
        <v>2</v>
      </c>
      <c r="J90" s="23">
        <v>3</v>
      </c>
      <c r="K90" s="23">
        <v>4</v>
      </c>
      <c r="L90" s="23">
        <v>6</v>
      </c>
      <c r="M90" s="23">
        <v>5</v>
      </c>
      <c r="N90" s="23">
        <v>7</v>
      </c>
      <c r="O90" s="23">
        <v>14</v>
      </c>
      <c r="P90" s="23">
        <v>17</v>
      </c>
      <c r="Q90" s="23">
        <v>20</v>
      </c>
      <c r="R90" s="23">
        <v>29</v>
      </c>
      <c r="S90" s="23">
        <v>43</v>
      </c>
      <c r="T90" s="23">
        <v>53</v>
      </c>
      <c r="U90" s="23">
        <v>65</v>
      </c>
      <c r="V90" s="23">
        <v>80</v>
      </c>
      <c r="W90" s="23">
        <v>98</v>
      </c>
      <c r="X90" s="23">
        <v>128</v>
      </c>
      <c r="Y90" s="23">
        <v>136</v>
      </c>
      <c r="Z90" s="23">
        <v>141</v>
      </c>
      <c r="AA90" s="23">
        <v>146</v>
      </c>
      <c r="AB90" s="23">
        <v>170</v>
      </c>
      <c r="AC90" s="23">
        <v>187</v>
      </c>
      <c r="AD90" s="23">
        <v>201</v>
      </c>
      <c r="AE90" s="23">
        <v>267</v>
      </c>
      <c r="AF90" s="23">
        <v>277</v>
      </c>
      <c r="AG90" s="23">
        <v>311</v>
      </c>
      <c r="AH90" s="23">
        <v>338</v>
      </c>
      <c r="AI90" s="23">
        <v>339</v>
      </c>
      <c r="AJ90" s="23">
        <v>386</v>
      </c>
      <c r="AK90" s="23">
        <v>433</v>
      </c>
      <c r="AL90" s="23">
        <v>449</v>
      </c>
      <c r="AM90" s="23">
        <v>469</v>
      </c>
      <c r="AN90" s="23">
        <v>507</v>
      </c>
      <c r="AO90" s="23">
        <v>540</v>
      </c>
      <c r="AP90" s="23">
        <v>553</v>
      </c>
      <c r="AQ90" s="23">
        <v>564</v>
      </c>
      <c r="AR90" s="23">
        <v>581</v>
      </c>
      <c r="AS90" s="23">
        <v>609</v>
      </c>
      <c r="AT90" s="23">
        <v>635</v>
      </c>
      <c r="AU90" s="23">
        <v>678</v>
      </c>
      <c r="AV90" s="23">
        <v>707</v>
      </c>
      <c r="AW90" s="23">
        <v>731</v>
      </c>
      <c r="AX90" s="23">
        <v>757</v>
      </c>
      <c r="AY90" s="23">
        <v>776</v>
      </c>
      <c r="AZ90" s="23">
        <v>802</v>
      </c>
      <c r="BA90" s="23">
        <v>821</v>
      </c>
      <c r="BB90" s="23">
        <v>836</v>
      </c>
      <c r="BC90" s="23">
        <v>858</v>
      </c>
      <c r="BD90" s="23">
        <v>874</v>
      </c>
      <c r="BE90" s="23">
        <v>884</v>
      </c>
      <c r="BF90" s="23">
        <v>906</v>
      </c>
      <c r="BG90" s="23">
        <v>927</v>
      </c>
      <c r="BH90" s="23">
        <v>946</v>
      </c>
      <c r="BI90" s="23">
        <v>948</v>
      </c>
      <c r="BJ90" s="23">
        <v>967</v>
      </c>
      <c r="BK90" s="23">
        <v>984</v>
      </c>
      <c r="BL90" s="23">
        <v>995</v>
      </c>
      <c r="BM90" s="23">
        <v>1006</v>
      </c>
      <c r="BN90" s="23">
        <v>1016</v>
      </c>
      <c r="BO90" s="23">
        <v>1036</v>
      </c>
      <c r="BP90" s="23">
        <v>1056</v>
      </c>
      <c r="BQ90" s="23">
        <v>1060</v>
      </c>
      <c r="BR90" s="23">
        <v>1075</v>
      </c>
      <c r="BS90" s="23">
        <v>1080</v>
      </c>
      <c r="BT90" s="23">
        <v>1099</v>
      </c>
      <c r="BU90" s="23">
        <v>1119</v>
      </c>
      <c r="BV90" s="23">
        <v>1128</v>
      </c>
      <c r="BW90" s="23">
        <v>1139</v>
      </c>
      <c r="BX90" s="23">
        <v>1152</v>
      </c>
      <c r="BY90" s="23">
        <v>1167</v>
      </c>
      <c r="BZ90" s="23">
        <v>1184</v>
      </c>
      <c r="CA90" s="23">
        <v>1207</v>
      </c>
      <c r="CB90" s="23">
        <v>1224</v>
      </c>
      <c r="CC90" s="23">
        <v>1241</v>
      </c>
      <c r="CD90" s="23">
        <v>1256</v>
      </c>
      <c r="CE90" s="23">
        <v>1265</v>
      </c>
      <c r="CF90" s="23">
        <v>1269</v>
      </c>
      <c r="CG90" s="23">
        <v>1272</v>
      </c>
      <c r="CH90" s="23">
        <v>1280</v>
      </c>
      <c r="CI90" s="23">
        <v>1290</v>
      </c>
      <c r="CJ90" s="23">
        <v>1292</v>
      </c>
      <c r="CK90" s="23">
        <v>1299</v>
      </c>
      <c r="CL90" s="23">
        <v>1305</v>
      </c>
      <c r="CM90" s="23">
        <v>1316</v>
      </c>
      <c r="CN90" s="23">
        <v>1320</v>
      </c>
      <c r="CO90" s="23">
        <v>1329</v>
      </c>
      <c r="CP90" s="23">
        <v>1331</v>
      </c>
      <c r="CQ90" s="23">
        <v>1334</v>
      </c>
      <c r="CR90" s="23">
        <v>1338</v>
      </c>
      <c r="CS90" s="23">
        <v>1340</v>
      </c>
      <c r="CT90" s="23">
        <v>1344</v>
      </c>
      <c r="CU90" s="23">
        <v>1345</v>
      </c>
      <c r="CV90" s="23">
        <v>1350</v>
      </c>
      <c r="CW90" s="23">
        <v>1351</v>
      </c>
      <c r="CX90" s="23">
        <v>1358</v>
      </c>
      <c r="CY90" s="23">
        <v>1365</v>
      </c>
      <c r="CZ90" s="23">
        <v>1370</v>
      </c>
      <c r="DA90" s="23">
        <v>1372</v>
      </c>
      <c r="DB90" s="23">
        <v>1373</v>
      </c>
      <c r="DC90" s="23">
        <v>1378</v>
      </c>
      <c r="DD90" s="23">
        <v>1386</v>
      </c>
      <c r="DE90" s="23">
        <v>1390</v>
      </c>
      <c r="DF90" s="23">
        <v>1393</v>
      </c>
      <c r="DG90" s="23">
        <v>1395</v>
      </c>
      <c r="DJ90" s="181">
        <f t="shared" ca="1" si="22"/>
        <v>2</v>
      </c>
      <c r="DK90" s="25">
        <f t="shared" ca="1" si="23"/>
        <v>1.4357501794687725E-3</v>
      </c>
      <c r="DL90" s="325">
        <f t="shared" ca="1" si="28"/>
        <v>0.28642297799698685</v>
      </c>
      <c r="DM90" s="329">
        <f t="shared" ca="1" si="24"/>
        <v>25</v>
      </c>
      <c r="DN90" s="25">
        <f t="shared" ca="1" si="25"/>
        <v>1.824817518248175E-2</v>
      </c>
      <c r="DO90" s="325">
        <f t="shared" ca="1" si="29"/>
        <v>3.5802872249623352</v>
      </c>
      <c r="DP90" s="332">
        <f t="shared" ca="1" si="26"/>
        <v>199.78002715289833</v>
      </c>
      <c r="DR90">
        <f t="shared" si="32"/>
        <v>1395</v>
      </c>
      <c r="DS90" s="419">
        <f t="shared" si="33"/>
        <v>199.8</v>
      </c>
      <c r="DT90" s="131">
        <f t="shared" ca="1" si="30"/>
        <v>0</v>
      </c>
      <c r="DV90" s="164" t="s">
        <v>78</v>
      </c>
      <c r="DW90" s="4">
        <v>1671</v>
      </c>
      <c r="DX90" s="4">
        <v>223.5</v>
      </c>
      <c r="DY90" s="67">
        <f t="shared" si="27"/>
        <v>102</v>
      </c>
      <c r="EA90">
        <f>SUMIF('L4-LTLA'!$D:$D,$D90,'L4-LTLA'!$G:$G)</f>
        <v>698268</v>
      </c>
      <c r="EB90" s="27">
        <v>698268</v>
      </c>
      <c r="EC90" s="4">
        <f t="shared" si="31"/>
        <v>0</v>
      </c>
    </row>
    <row r="91" spans="1:133" x14ac:dyDescent="0.25">
      <c r="A91" s="67" t="str">
        <f ca="1">OFFSET(Polygon!A$1,MATCH($D91,Polygon!$C:$C,0)-1,0)</f>
        <v>{"type":"Polygon","coordinates":[[[-1.7881,52.5878],[-1.7885,52.5853],[-1.7868,52.583],[-1.7848,52.5817],[-1.7814,52.5803],[-1.7806,52.5791],[-1.7795,52.5787],[-1.7788,52.5758],[-1.7767,52.5746],[-1.772,52.5747],[-1.7698,52.575],[-1.7681,52.5743],[-1.7682,52.573],[-1.7671,52.5712],[-1.7655,52.5709],[-1.7636,52.571],[-1.764,52.5698],[-1.7651,52.5691],[-1.7678,52.5681],[-1.7703,52.5679],[-1.7718,52.5671],[-1.7739,52.5656],[-1.7742,52.5646],[-1.7698,52.5634],[-1.7669,52.5616],[-1.7669,52.5598],[-1.7677,52.5588],[-1.7663,52.5579],[-1.7653,52.5567],[-1.7637,52.5566],[-1.7606,52.5557],[-1.7578,52.5556],[-1.7564,52.5559],[-1.7558,52.5548],[-1.7546,52.5493],[-1.7542,52.5488],[-1.7534,52.5451],[-1.752,52.5438],[-1.747,52.5419],[-1.749,52.5412],[-1.7486,52.5399],[-1.7488,52.5386],[-1.7484,52.5365],[-1.7509,52.5363],[-1.7504,52.534],[-1.7491,52.5314],[-1.7471,52.5313],[-1.7435,52.5327],[-1.7424,52.5313],[-1.7394,52.5319],[-1.7387,52.5291],[-1.7369,52.5291],[-1.7316,52.5277],[-1.7308,52.5259],[-1.7291,52.5246],[-1.7304,52.5232],[-1.7321,52.523],[-1.7338,52.5235],[-1.7352,52.5233],[-1.7367,52.5224],[-1.7419,52.5206],[-1.7438,52.5206],[-1.7459,52.52],[-1.7489,52.5208],[-1.7509,52.5206],[-1.7538,52.5212],[-1.7543,52.5185],[-1.757,52.5183],[-1.757,52.5177],[-1.7551,52.516],[-1.7541,52.5158],[-1.7533,52.5141],[-1.7535,52.513],[-1.7555,52.5135],[-1.7591,52.5141],[-1.7621,52.5144],[-1.7661,52.5144],[-1.7702,52.514],[-1.7732,52.5133],[-1.7805,52.511],[-1.7846,52.5099],[-1.7878,52.5094],[-1.7917,52.5092],[-1.7942,52.5087],[-1.7943,52.5066],[-1.7984,52.5058],[-1.7991,52.5053],[-1.7991,52.5034],[-1.7978,52.5027],[-1.7951,52.5026],[-1.7915,52.503],[-1.7838,52.5017],[-1.7822,52.5012],[-1.7791,52.5012],[-1.7725,52.5016],[-1.7703,52.5013],[-1.764,52.5007],[-1.7642,52.4999],[-1.7625,52.4997],[-1.7615,52.5001],[-1.7587,52.5001],[-1.7558,52.4995],[-1.7564,52.4989],[-1.757,52.4967],[-1.7601,52.4945],[-1.7608,52.4936],[-1.761,52.4916],[-1.7616,52.4904],[-1.7624,52.4901],[-1.7621,52.488],[-1.7637,52.4872],[-1.7631,52.4866],[-1.7609,52.4864],[-1.7615,52.4852],[-1.7604,52.484],[-1.7591,52.4818],[-1.7591,52.4795],[-1.7586,52.4766],[-1.7592,52.4754],[-1.7587,52.4746],[-1.7558,52.4718],[-1.7567,52.4715],[-1.7595,52.4686],[-1.7587,52.4672],[-1.7617,52.4672],[-1.7638,52.4661],[-1.7634,52.4638],[-1.755,52.4563],[-1.7596,52.4519],[-1.7609,52.451],[-1.7628,52.4512],[-1.769,52.4511],[-1.7725,52.4507],[-1.776,52.4508],[-1.778,52.4502],[-1.7815,52.4507],[-1.7885,52.4529],[-1.7894,52.4528],[-1.7923,52.4536],[-1.7953,52.4552],[-1.7979,52.457],[-1.8003,52.4583],[-1.8018,52.4573],[-1.8049,52.4544],[-1.8051,52.4533],[-1.8062,52.4513],[-1.8067,52.4497],[-1.8084,52.4463],[-1.8096,52.4448],[-1.8123,52.443],[-1.8116,52.4423],[-1.812,52.4404],[-1.8138,52.4381],[-1.8161,52.4378],[-1.8167,52.4358],[-1.8171,52.4326],[-1.8187,52.4312],[-1.8204,52.4305],[-1.8255,52.4292],[-1.827,52.4278],[-1.8279,52.4257],[-1.8313,52.4221],[-1.8337,52.4181],[-1.8373,52.4158],[-1.8391,52.4143],[-1.8424,52.4126],[-1.8436,52.4105],[-1.8445,52.4102],[-1.8487,52.41],[-1.8492,52.4108],[-1.8514,52.4101],[-1.8543,52.4085],[-1.8578,52.4084],[-1.8607,52.4088],[-1.8634,52.4096],[-1.8648,52.411],[-1.866,52.4112],[-1.8663,52.4098],[-1.8671,52.4088],[-1.8691,52.4075],[-1.8688,52.4047],[-1.8723,52.4047],[-1.8723,52.4022],[-1.8779,52.4024],[-1.8786,52.3998],[-1.8827,52.3998],[-1.8862,52.4043],[-1.8875,52.4046],[-1.8922,52.4044],[-1.8952,52.4035],[-1.8966,52.4033],[-1.9007,52.4038],[-1.9027,52.4033],[-1.9049,52.4032],[-1.9062,52.4039],[-1.9094,52.4044],[-1.9108,52.4067],[-1.9137,52.4074],[-1.9147,52.4067],[-1.9153,52.4031],[-1.9165,52.4015],[-1.9183,52.4001],[-1.9186,52.3982],[-1.9224,52.3968],[-1.9231,52.3962],[-1.9244,52.3967],[-1.9279,52.3934],[-1.9281,52.3929],[-1.9321,52.3905],[-1.9329,52.3903],[-1.9346,52.3879],[-1.9364,52.3879],[-1.9397,52.3896],[-1.945,52.3906],[-1.9487,52.3917],[-1.9526,52.3933],[-1.9536,52.3934],[-1.9566,52.3901],[-1.9589,52.3882],[-1.9649,52.3922],[-1.9654,52.3919],[-1.9664,52.3895],[-1.9695,52.3893],[-1.9706,52.3896],[-1.9716,52.3892],[-1.9725,52.3881],[-1.9756,52.3871],[-1.9789,52.3879],[-1.9836,52.3873],[-1.986,52.3857],[-1.9882,52.3845],[-1.9881,52.3836],[-1.9889,52.3827],[-1.9901,52.3822],[-1.9927,52.382],[-1.9945,52.3812],[-1.9973,52.3811],[-2.0001,52.3816],[-2.0022,52.3842],[-2.005,52.3841],[-2.0061,52.3857],[-2.0085,52.3869],[-2.0114,52.3862],[-2.0131,52.3892],[-2.0134,52.3921],[-2.0141,52.3941],[-2.0152,52.3946],[-2.0169,52.3942],[-2.0181,52.3949],[-2.0193,52.3963],[-2.0206,52.3993],[-2.0222,52.4003],[-2.0253,52.4006],[-2.0276,52.4004],[-2.0315,52.4011],[-2.0334,52.4025],[-2.0333,52.4031],[-2.0299,52.4055],[-2.0279,52.4065],[-2.0273,52.4076],[-2.0242,52.4064],[-2.022,52.4068],[-2.0199,52.4067],[-2.0176,52.4056],[-2.0151,52.4061],[-2.0143,52.4069],[-2.0125,52.4075],[-2.0128,52.4095],[-2.0109,52.4095],[-2.0092,52.4104],[-2.0081,52.4086],[-2.0066,52.4091],[-2.0046,52.4092],[-2.0042,52.411],[-1.9978,52.4097],[-1.9958,52.4123],[-1.9933,52.4136],[-1.9911,52.4135],[-1.9889,52.4141],[-1.9875,52.4157],[-1.986,52.4167],[-1.9882,52.417],[-1.9887,52.4164],[-1.991,52.4154],[-1.9971,52.4174],[-1.997,52.4179],[-1.9995,52.4191],[-2.0004,52.4202],[-2.002,52.421],[-2.0014,52.4219],[-2.0017,52.423],[-2.0043,52.4264],[-2.0047,52.4284],[-2.0073,52.4281],[-2.0097,52.4265],[-2.0118,52.4276],[-2.0138,52.4295],[-2.0155,52.4286],[-2.0153,52.4322],[-2.017,52.4327],[-2.0172,52.4381],[-2.017,52.4407],[-2.0174,52.4432],[-2.0164,52.4469],[-2.0153,52.4476],[-2.0132,52.4483],[-2.0135,52.4496],[-2.0123,52.4516],[-2.0116,52.4544],[-2.0118,52.4572],[-2.0132,52.4607],[-2.0132,52.4622],[-2.0079,52.4619],[-2.0044,52.4626],[-2.0033,52.4631],[-2.0014,52.4634],[-1.9977,52.4631],[-1.9934,52.4642],[-1.9871,52.4655],[-1.9848,52.4657],[-1.9794,52.4667],[-1.9772,52.4674],[-1.9725,52.47],[-1.9694,52.4719],[-1.9657,52.4733],[-1.9671,52.4742],[-1.9654,52.4753],[-1.969,52.4768],[-1.9687,52.4778],[-1.9668,52.4791],[-1.9657,52.4806],[-1.964,52.482],[-1.9618,52.4827],[-1.9585,52.4828],[-1.9561,52.4823],[-1.9525,52.4833],[-1.9508,52.4832],[-1.9495,52.4852],[-1.9507,52.4855],[-1.9497,52.4871],[-1.9484,52.487],[-1.9471,52.4875],[-1.946,52.4902],[-1.9439,52.4899],[-1.9429,52.4916],[-1.9457,52.4932],[-1.944,52.4945],[-1.9443,52.4957],[-1.9414,52.4975],[-1.9381,52.4984],[-1.9457,52.5],[-1.9525,52.5017],[-1.9555,52.5016],[-1.9555,52.5026],[-1.9577,52.5034],[-1.963,52.5049],[-1.9612,52.5066],[-1.9622,52.5083],[-1.962,52.5099],[-1.9604,52.5103],[-1.9623,52.5126],[-1.9626,52.5136],[-1.9623,52.5156],[-1.9602,52.5171],[-1.9587,52.5185],[-1.958,52.5202],[-1.9595,52.5223],[-1.9596,52.5236],[-1.9603,52.5252],[-1.962,52.5278],[-1.9608,52.5297],[-1.9602,52.5313],[-1.9581,52.5314],[-1.9574,52.5297],[-1.9538,52.5299],[-1.9512,52.5298],[-1.9498,52.5305],[-1.9474,52.5335],[-1.9458,52.5339],[-1.9428,52.5338],[-1.9398,52.5332],[-1.9373,52.532],[-1.9336,52.5327],[-1.9321,52.5326],[-1.9294,52.5313],[-1.9303,52.5331],[-1.9298,52.5404],[-1.9294,52.5425],[-1.9299,52.5436],[-1.933,52.5455],[-1.9317,52.5459],[-1.9296,52.5458],[-1.9268,52.5461],[-1.9219,52.546],[-1.9198,52.5463],[-1.9182,52.5473],[-1.9163,52.5489],[-1.9143,52.5501],[-1.9124,52.5516],[-1.9082,52.5532],[-1.9056,52.5538],[-1.9013,52.5544],[-1.8994,52.5553],[-1.8981,52.5566],[-1.8964,52.5591],[-1.8913,52.5626],[-1.889,52.5636],[-1.882,52.5678],[-1.8785,52.5696],[-1.8768,52.5775],[-1.8759,52.5803],[-1.8726,52.5849],[-1.871,52.5867],[-1.8645,52.5906],[-1.8624,52.5925],[-1.854,52.6019],[-1.8492,52.6044],[-1.8457,52.6049],[-1.8416,52.606],[-1.8375,52.6072],[-1.8276,52.6086],[-1.8184,52.606],[-1.8118,52.6044],[-1.8039,52.6013],[-1.8022,52.6012],[-1.7981,52.5995],[-1.7965,52.5991],[-1.7957,52.5976],[-1.7943,52.5961],[-1.7953,52.5951],[-1.7928,52.5938],[-1.7897,52.5915],[-1.789,52.5895],[-1.7881,52.5878]]]}</v>
      </c>
      <c r="B91" s="67" t="str">
        <f ca="1">OFFSET(Polygon!B$1,MATCH($D91,Polygon!$C:$C,0)-1,0)</f>
        <v>E08000025</v>
      </c>
      <c r="C91" t="s">
        <v>145</v>
      </c>
      <c r="D91" t="s">
        <v>5</v>
      </c>
      <c r="E91" s="27">
        <v>1141374</v>
      </c>
      <c r="F91" s="23">
        <v>1</v>
      </c>
      <c r="G91" s="23">
        <v>1</v>
      </c>
      <c r="H91" s="23">
        <v>2</v>
      </c>
      <c r="I91" s="23">
        <v>2</v>
      </c>
      <c r="J91" s="23">
        <v>2</v>
      </c>
      <c r="K91" s="23">
        <v>5</v>
      </c>
      <c r="L91" s="23">
        <v>8</v>
      </c>
      <c r="M91" s="23">
        <v>15</v>
      </c>
      <c r="N91" s="23">
        <v>20</v>
      </c>
      <c r="O91" s="23">
        <v>25</v>
      </c>
      <c r="P91" s="23">
        <v>34</v>
      </c>
      <c r="Q91" s="23">
        <v>54</v>
      </c>
      <c r="R91" s="23">
        <v>75</v>
      </c>
      <c r="S91" s="23">
        <v>91</v>
      </c>
      <c r="T91" s="23">
        <v>137</v>
      </c>
      <c r="U91" s="23">
        <v>187</v>
      </c>
      <c r="V91" s="23">
        <v>228</v>
      </c>
      <c r="W91" s="23">
        <v>290</v>
      </c>
      <c r="X91" s="23">
        <v>366</v>
      </c>
      <c r="Y91" s="23">
        <v>428</v>
      </c>
      <c r="Z91" s="23">
        <v>513</v>
      </c>
      <c r="AA91" s="23">
        <v>578</v>
      </c>
      <c r="AB91" s="23">
        <v>650</v>
      </c>
      <c r="AC91" s="23">
        <v>734</v>
      </c>
      <c r="AD91" s="23">
        <v>852</v>
      </c>
      <c r="AE91" s="23">
        <v>984</v>
      </c>
      <c r="AF91" s="23">
        <v>1138</v>
      </c>
      <c r="AG91" s="23">
        <v>1246</v>
      </c>
      <c r="AH91" s="23">
        <v>1287</v>
      </c>
      <c r="AI91" s="23">
        <v>1372</v>
      </c>
      <c r="AJ91" s="23">
        <v>1462</v>
      </c>
      <c r="AK91" s="23">
        <v>1524</v>
      </c>
      <c r="AL91" s="23">
        <v>1604</v>
      </c>
      <c r="AM91" s="23">
        <v>1712</v>
      </c>
      <c r="AN91" s="23">
        <v>1774</v>
      </c>
      <c r="AO91" s="23">
        <v>1853</v>
      </c>
      <c r="AP91" s="23">
        <v>1884</v>
      </c>
      <c r="AQ91" s="23">
        <v>1931</v>
      </c>
      <c r="AR91" s="23">
        <v>1982</v>
      </c>
      <c r="AS91" s="23">
        <v>2064</v>
      </c>
      <c r="AT91" s="23">
        <v>2133</v>
      </c>
      <c r="AU91" s="23">
        <v>2243</v>
      </c>
      <c r="AV91" s="23">
        <v>2310</v>
      </c>
      <c r="AW91" s="23">
        <v>2361</v>
      </c>
      <c r="AX91" s="23">
        <v>2431</v>
      </c>
      <c r="AY91" s="23">
        <v>2483</v>
      </c>
      <c r="AZ91" s="23">
        <v>2552</v>
      </c>
      <c r="BA91" s="23">
        <v>2618</v>
      </c>
      <c r="BB91" s="23">
        <v>2659</v>
      </c>
      <c r="BC91" s="23">
        <v>2705</v>
      </c>
      <c r="BD91" s="23">
        <v>2733</v>
      </c>
      <c r="BE91" s="23">
        <v>2782</v>
      </c>
      <c r="BF91" s="23">
        <v>2801</v>
      </c>
      <c r="BG91" s="23">
        <v>2844</v>
      </c>
      <c r="BH91" s="23">
        <v>2869</v>
      </c>
      <c r="BI91" s="23">
        <v>2904</v>
      </c>
      <c r="BJ91" s="23">
        <v>2928</v>
      </c>
      <c r="BK91" s="23">
        <v>2954</v>
      </c>
      <c r="BL91" s="23">
        <v>2977</v>
      </c>
      <c r="BM91" s="23">
        <v>3011</v>
      </c>
      <c r="BN91" s="23">
        <v>3060</v>
      </c>
      <c r="BO91" s="23">
        <v>3075</v>
      </c>
      <c r="BP91" s="23">
        <v>3103</v>
      </c>
      <c r="BQ91" s="23">
        <v>3125</v>
      </c>
      <c r="BR91" s="23">
        <v>3162</v>
      </c>
      <c r="BS91" s="23">
        <v>3192</v>
      </c>
      <c r="BT91" s="23">
        <v>3216</v>
      </c>
      <c r="BU91" s="23">
        <v>3232</v>
      </c>
      <c r="BV91" s="23">
        <v>3260</v>
      </c>
      <c r="BW91" s="23">
        <v>3275</v>
      </c>
      <c r="BX91" s="23">
        <v>3303</v>
      </c>
      <c r="BY91" s="23">
        <v>3319</v>
      </c>
      <c r="BZ91" s="23">
        <v>3340</v>
      </c>
      <c r="CA91" s="23">
        <v>3348</v>
      </c>
      <c r="CB91" s="23">
        <v>3373</v>
      </c>
      <c r="CC91" s="23">
        <v>3393</v>
      </c>
      <c r="CD91" s="23">
        <v>3402</v>
      </c>
      <c r="CE91" s="23">
        <v>3411</v>
      </c>
      <c r="CF91" s="23">
        <v>3425</v>
      </c>
      <c r="CG91" s="23">
        <v>3438</v>
      </c>
      <c r="CH91" s="23">
        <v>3459</v>
      </c>
      <c r="CI91" s="23">
        <v>3492</v>
      </c>
      <c r="CJ91" s="23">
        <v>3268</v>
      </c>
      <c r="CK91" s="23">
        <v>3231</v>
      </c>
      <c r="CL91" s="23">
        <v>3237</v>
      </c>
      <c r="CM91" s="23">
        <v>3241</v>
      </c>
      <c r="CN91" s="23">
        <v>3242</v>
      </c>
      <c r="CO91" s="23">
        <v>3251</v>
      </c>
      <c r="CP91" s="23">
        <v>3257</v>
      </c>
      <c r="CQ91" s="23">
        <v>3261</v>
      </c>
      <c r="CR91" s="23">
        <v>3270</v>
      </c>
      <c r="CS91" s="23">
        <v>3269</v>
      </c>
      <c r="CT91" s="23">
        <v>3284</v>
      </c>
      <c r="CU91" s="23">
        <v>3290</v>
      </c>
      <c r="CV91" s="23">
        <v>3301</v>
      </c>
      <c r="CW91" s="23">
        <v>3305</v>
      </c>
      <c r="CX91" s="23">
        <v>3308</v>
      </c>
      <c r="CY91" s="23">
        <v>3312</v>
      </c>
      <c r="CZ91" s="23">
        <v>3315</v>
      </c>
      <c r="DA91" s="23">
        <v>3315</v>
      </c>
      <c r="DB91" s="23">
        <v>3322</v>
      </c>
      <c r="DC91" s="23">
        <v>3327</v>
      </c>
      <c r="DD91" s="23">
        <v>3334</v>
      </c>
      <c r="DE91" s="23">
        <v>3337</v>
      </c>
      <c r="DF91" s="23">
        <v>3337</v>
      </c>
      <c r="DG91" s="23">
        <v>3336</v>
      </c>
      <c r="DJ91" s="181">
        <f t="shared" ca="1" si="22"/>
        <v>-1</v>
      </c>
      <c r="DK91" s="25">
        <f t="shared" ca="1" si="23"/>
        <v>-2.9967036260113877E-4</v>
      </c>
      <c r="DL91" s="325">
        <f t="shared" ca="1" si="28"/>
        <v>-8.7613700680057541E-2</v>
      </c>
      <c r="DM91" s="329">
        <f t="shared" ca="1" si="24"/>
        <v>21</v>
      </c>
      <c r="DN91" s="25">
        <f t="shared" ca="1" si="25"/>
        <v>6.3348416289592761E-3</v>
      </c>
      <c r="DO91" s="325">
        <f t="shared" ca="1" si="29"/>
        <v>1.8398877142812085</v>
      </c>
      <c r="DP91" s="332">
        <f t="shared" ca="1" si="26"/>
        <v>292.27930546867196</v>
      </c>
      <c r="DR91">
        <f t="shared" si="32"/>
        <v>3336</v>
      </c>
      <c r="DS91" s="419">
        <f t="shared" si="33"/>
        <v>292.3</v>
      </c>
      <c r="DT91" s="131">
        <f t="shared" ca="1" si="30"/>
        <v>0</v>
      </c>
      <c r="DV91" s="164" t="s">
        <v>192</v>
      </c>
      <c r="DW91" s="4">
        <v>1065</v>
      </c>
      <c r="DX91" s="385">
        <v>332.5</v>
      </c>
      <c r="DY91" s="67">
        <f t="shared" si="27"/>
        <v>114</v>
      </c>
      <c r="EA91">
        <f>SUMIF('L4-LTLA'!$D:$D,$D91,'L4-LTLA'!$G:$G)</f>
        <v>1141374</v>
      </c>
      <c r="EB91" s="27">
        <v>1141374</v>
      </c>
      <c r="EC91" s="4">
        <f t="shared" si="31"/>
        <v>0</v>
      </c>
    </row>
    <row r="92" spans="1:133" x14ac:dyDescent="0.25">
      <c r="A92" s="67" t="str">
        <f ca="1">OFFSET(Polygon!A$1,MATCH($D92,Polygon!$C:$C,0)-1,0)</f>
        <v>{"type":"Polygon","coordinates":[[[-1.5955,52.4559],[-1.5935,52.4535],[-1.5948,52.453],[-1.5937,52.4518],[-1.5959,52.4514],[-1.5954,52.4502],[-1.5937,52.4484],[-1.5929,52.4449],[-1.5935,52.4443],[-1.5953,52.4398],[-1.5964,52.4386],[-1.5977,52.4388],[-1.6001,52.4397],[-1.6059,52.4399],[-1.6095,52.4381],[-1.6096,52.4365],[-1.609,52.4354],[-1.6097,52.4349],[-1.6098,52.4336],[-1.6062,52.4329],[-1.6066,52.431],[-1.6079,52.4311],[-1.6114,52.4321],[-1.6145,52.428],[-1.6133,52.4272],[-1.6096,52.426],[-1.6073,52.4258],[-1.6065,52.4254],[-1.6094,52.4241],[-1.6109,52.4228],[-1.6108,52.4222],[-1.6047,52.4187],[-1.6022,52.4158],[-1.6046,52.4159],[-1.6039,52.4097],[-1.6034,52.4077],[-1.6059,52.4073],[-1.6056,52.4056],[-1.6037,52.4045],[-1.6013,52.4046],[-1.6012,52.4037],[-1.6042,52.4033],[-1.6043,52.4],[-1.6008,52.395],[-1.6,52.3929],[-1.601,52.3929],[-1.6018,52.3915],[-1.6032,52.3903],[-1.6011,52.3893],[-1.6033,52.3882],[-1.602,52.3874],[-1.6042,52.3856],[-1.6055,52.3849],[-1.6052,52.3839],[-1.6075,52.3846],[-1.6088,52.383],[-1.6103,52.3825],[-1.6069,52.381],[-1.6076,52.3791],[-1.6079,52.3765],[-1.6117,52.3747],[-1.6164,52.3746],[-1.6182,52.3762],[-1.6181,52.3738],[-1.6171,52.3726],[-1.62,52.3707],[-1.6224,52.3718],[-1.6237,52.3718],[-1.6248,52.3702],[-1.6266,52.3692],[-1.6256,52.3688],[-1.621,52.3679],[-1.6225,52.3661],[-1.6239,52.3658],[-1.6265,52.3666],[-1.6298,52.3651],[-1.6316,52.3657],[-1.6335,52.3642],[-1.6363,52.3652],[-1.6375,52.3643],[-1.6418,52.3625],[-1.6449,52.3618],[-1.645,52.361],[-1.6478,52.3581],[-1.6484,52.3567],[-1.6513,52.3564],[-1.6526,52.3594],[-1.6537,52.3604],[-1.6609,52.3657],[-1.6641,52.364],[-1.6668,52.3649],[-1.6681,52.3645],[-1.67,52.3649],[-1.6725,52.3631],[-1.6755,52.3638],[-1.6779,52.3641],[-1.6791,52.3637],[-1.6822,52.3635],[-1.6847,52.363],[-1.6837,52.3604],[-1.6862,52.3581],[-1.6861,52.3573],[-1.6849,52.356],[-1.6876,52.3544],[-1.6915,52.353],[-1.6926,52.3515],[-1.6943,52.3514],[-1.6962,52.3544],[-1.6981,52.3557],[-1.7,52.3547],[-1.7041,52.3542],[-1.7075,52.3552],[-1.7103,52.355],[-1.7126,52.3562],[-1.7128,52.3568],[-1.7151,52.3579],[-1.7167,52.358],[-1.7183,52.3587],[-1.7188,52.3573],[-1.7202,52.3573],[-1.7208,52.3589],[-1.7202,52.363],[-1.718,52.366],[-1.7178,52.3683],[-1.7186,52.37],[-1.7203,52.3726],[-1.7233,52.3708],[-1.7252,52.3705],[-1.7278,52.3698],[-1.7296,52.37],[-1.7312,52.3707],[-1.7339,52.3708],[-1.7352,52.37],[-1.7366,52.3681],[-1.7383,52.365],[-1.7379,52.3628],[-1.7392,52.3613],[-1.7405,52.3605],[-1.7411,52.3595],[-1.7413,52.3573],[-1.7423,52.3569],[-1.7437,52.3554],[-1.7459,52.355],[-1.7488,52.3548],[-1.7511,52.3551],[-1.7529,52.3558],[-1.7591,52.3581],[-1.76,52.3593],[-1.7596,52.3625],[-1.7619,52.3639],[-1.7631,52.3643],[-1.7671,52.3647],[-1.7701,52.3641],[-1.7701,52.3646],[-1.7724,52.3655],[-1.7757,52.3659],[-1.7792,52.3645],[-1.7802,52.3638],[-1.7792,52.3601],[-1.7782,52.3578],[-1.7782,52.3566],[-1.7766,52.3551],[-1.7735,52.3566],[-1.7732,52.3555],[-1.7748,52.3545],[-1.7719,52.3513],[-1.7749,52.3504],[-1.7762,52.3496],[-1.7758,52.3479],[-1.7794,52.3479],[-1.7795,52.3483],[-1.7845,52.3501],[-1.7838,52.3509],[-1.7852,52.3534],[-1.788,52.3552],[-1.7915,52.3567],[-1.7978,52.3584],[-1.7997,52.3587],[-1.8037,52.3627],[-1.805,52.363],[-1.8062,52.3642],[-1.807,52.3659],[-1.8079,52.3666],[-1.8128,52.3666],[-1.8132,52.3658],[-1.8182,52.3663],[-1.8226,52.366],[-1.8243,52.3656],[-1.8245,52.3664],[-1.8269,52.3661],[-1.8296,52.3673],[-1.8303,52.366],[-1.8331,52.3661],[-1.835,52.3674],[-1.8364,52.3668],[-1.8381,52.3666],[-1.8416,52.3652],[-1.8444,52.3654],[-1.8464,52.3661],[-1.8497,52.3667],[-1.8632,52.3666],[-1.8634,52.367],[-1.8673,52.3679],[-1.8693,52.3681],[-1.872,52.3676],[-1.8701,52.3693],[-1.867,52.3725],[-1.8666,52.3732],[-1.8652,52.3738],[-1.865,52.3745],[-1.8635,52.376],[-1.8631,52.3773],[-1.862,52.3783],[-1.8613,52.3801],[-1.8618,52.3811],[-1.861,52.3832],[-1.8613,52.3838],[-1.8573,52.3867],[-1.8582,52.3873],[-1.8501,52.3932],[-1.8481,52.395],[-1.8467,52.3969],[-1.8455,52.4004],[-1.8507,52.4018],[-1.8517,52.4005],[-1.8531,52.4014],[-1.8572,52.4028],[-1.8618,52.4036],[-1.8648,52.4048],[-1.8687,52.4042],[-1.8688,52.4047],[-1.8691,52.4075],[-1.8671,52.4088],[-1.8663,52.4098],[-1.866,52.4112],[-1.8648,52.411],[-1.8634,52.4096],[-1.8607,52.4088],[-1.8578,52.4084],[-1.8543,52.4085],[-1.8514,52.4101],[-1.8492,52.4108],[-1.8487,52.41],[-1.8445,52.4102],[-1.8436,52.4105],[-1.8424,52.4126],[-1.8391,52.4143],[-1.8373,52.4158],[-1.8337,52.4181],[-1.8313,52.4221],[-1.8279,52.4257],[-1.827,52.4278],[-1.8255,52.4292],[-1.8204,52.4305],[-1.8187,52.4312],[-1.8171,52.4326],[-1.8167,52.4358],[-1.8161,52.4378],[-1.8138,52.4381],[-1.812,52.4404],[-1.8116,52.4423],[-1.8123,52.443],[-1.8096,52.4448],[-1.8084,52.4463],[-1.8067,52.4497],[-1.8062,52.4513],[-1.8051,52.4533],[-1.8049,52.4544],[-1.8018,52.4573],[-1.8003,52.4583],[-1.7979,52.457],[-1.7953,52.4552],[-1.7923,52.4536],[-1.7894,52.4528],[-1.7885,52.4529],[-1.7815,52.4507],[-1.778,52.4502],[-1.776,52.4508],[-1.7725,52.4507],[-1.769,52.4511],[-1.7628,52.4512],[-1.7609,52.451],[-1.7596,52.4519],[-1.755,52.4563],[-1.7634,52.4638],[-1.7638,52.4661],[-1.7617,52.4672],[-1.7587,52.4672],[-1.7595,52.4686],[-1.7567,52.4715],[-1.7558,52.4718],[-1.7587,52.4746],[-1.7592,52.4754],[-1.7586,52.4766],[-1.7591,52.4795],[-1.7591,52.4818],[-1.7604,52.484],[-1.7615,52.4852],[-1.7609,52.4864],[-1.7631,52.4866],[-1.7637,52.4872],[-1.7621,52.488],[-1.7624,52.4901],[-1.7616,52.4904],[-1.761,52.4916],[-1.7608,52.4936],[-1.7601,52.4945],[-1.757,52.4967],[-1.7564,52.4989],[-1.7558,52.4995],[-1.7587,52.5001],[-1.7615,52.5001],[-1.7625,52.4997],[-1.7642,52.4999],[-1.764,52.5007],[-1.7703,52.5013],[-1.7725,52.5016],[-1.7791,52.5012],[-1.7822,52.5012],[-1.7838,52.5017],[-1.7915,52.503],[-1.7951,52.5026],[-1.7978,52.5027],[-1.7991,52.5034],[-1.7991,52.5053],[-1.7984,52.5058],[-1.7943,52.5066],[-1.7942,52.5087],[-1.7917,52.5092],[-1.7878,52.5094],[-1.7846,52.5099],[-1.7805,52.511],[-1.7732,52.5133],[-1.7702,52.514],[-1.7661,52.5144],[-1.7621,52.5144],[-1.7591,52.5141],[-1.7555,52.5135],[-1.7535,52.513],[-1.7503,52.5118],[-1.7464,52.5097],[-1.7437,52.5076],[-1.7355,52.4952],[-1.7331,52.4919],[-1.73,52.4888],[-1.7226,52.4827],[-1.7185,52.4802],[-1.7148,52.4786],[-1.7153,52.4784],[-1.7128,52.4766],[-1.7107,52.4738],[-1.7108,52.4718],[-1.7098,52.4666],[-1.7086,52.4659],[-1.7085,52.4644],[-1.7045,52.4609],[-1.7014,52.4593],[-1.7002,52.4585],[-1.6986,52.456],[-1.6953,52.4529],[-1.6912,52.4499],[-1.6902,52.4488],[-1.688,52.4474],[-1.6855,52.4452],[-1.6844,52.4415],[-1.6833,52.4403],[-1.6803,52.4391],[-1.6781,52.4386],[-1.6766,52.4377],[-1.6772,52.4363],[-1.6707,52.4368],[-1.6666,52.4355],[-1.6646,52.44],[-1.6649,52.4427],[-1.6623,52.4443],[-1.66,52.4428],[-1.6562,52.441],[-1.6528,52.4407],[-1.6507,52.4413],[-1.6453,52.4421],[-1.6433,52.443],[-1.6414,52.4433],[-1.6385,52.4452],[-1.6374,52.4476],[-1.635,52.4487],[-1.6346,52.4499],[-1.6336,52.4509],[-1.6335,52.4517],[-1.6324,52.4525],[-1.6297,52.4538],[-1.6291,52.4546],[-1.6269,52.4562],[-1.6247,52.457],[-1.6259,52.4592],[-1.6258,52.4605],[-1.6267,52.4613],[-1.6269,52.4623],[-1.6245,52.4635],[-1.6217,52.4634],[-1.6183,52.4641],[-1.6162,52.4634],[-1.6142,52.463],[-1.6126,52.4616],[-1.6107,52.4586],[-1.6084,52.4582],[-1.606,52.4582],[-1.6038,52.4567],[-1.6027,52.4566],[-1.6012,52.4558],[-1.6003,52.4549],[-1.5986,52.4543],[-1.5979,52.455],[-1.5955,52.4559]]]}</v>
      </c>
      <c r="B92" s="67" t="str">
        <f ca="1">OFFSET(Polygon!B$1,MATCH($D92,Polygon!$C:$C,0)-1,0)</f>
        <v>E08000029</v>
      </c>
      <c r="C92" t="s">
        <v>145</v>
      </c>
      <c r="D92" t="s">
        <v>184</v>
      </c>
      <c r="E92" s="27">
        <v>214909</v>
      </c>
      <c r="F92" s="23">
        <v>0</v>
      </c>
      <c r="G92" s="23">
        <v>0</v>
      </c>
      <c r="H92" s="23">
        <v>0</v>
      </c>
      <c r="I92" s="23">
        <v>0</v>
      </c>
      <c r="J92" s="23">
        <v>0</v>
      </c>
      <c r="K92" s="23">
        <v>0</v>
      </c>
      <c r="L92" s="23">
        <v>0</v>
      </c>
      <c r="M92" s="23">
        <v>1</v>
      </c>
      <c r="N92" s="23">
        <v>1</v>
      </c>
      <c r="O92" s="23">
        <v>1</v>
      </c>
      <c r="P92" s="23">
        <v>1</v>
      </c>
      <c r="Q92" s="23">
        <v>3</v>
      </c>
      <c r="R92" s="23">
        <v>4</v>
      </c>
      <c r="S92" s="23">
        <v>4</v>
      </c>
      <c r="T92" s="23">
        <v>8</v>
      </c>
      <c r="U92" s="23">
        <v>12</v>
      </c>
      <c r="V92" s="23">
        <v>19</v>
      </c>
      <c r="W92" s="23">
        <v>29</v>
      </c>
      <c r="X92" s="23">
        <v>39</v>
      </c>
      <c r="Y92" s="23">
        <v>54</v>
      </c>
      <c r="Z92" s="23">
        <v>74</v>
      </c>
      <c r="AA92" s="23">
        <v>87</v>
      </c>
      <c r="AB92" s="23">
        <v>117</v>
      </c>
      <c r="AC92" s="23">
        <v>126</v>
      </c>
      <c r="AD92" s="23">
        <v>141</v>
      </c>
      <c r="AE92" s="23">
        <v>164</v>
      </c>
      <c r="AF92" s="23">
        <v>183</v>
      </c>
      <c r="AG92" s="23">
        <v>204</v>
      </c>
      <c r="AH92" s="23">
        <v>215</v>
      </c>
      <c r="AI92" s="23">
        <v>241</v>
      </c>
      <c r="AJ92" s="23">
        <v>259</v>
      </c>
      <c r="AK92" s="23">
        <v>268</v>
      </c>
      <c r="AL92" s="23">
        <v>284</v>
      </c>
      <c r="AM92" s="23">
        <v>302</v>
      </c>
      <c r="AN92" s="23">
        <v>313</v>
      </c>
      <c r="AO92" s="23">
        <v>344</v>
      </c>
      <c r="AP92" s="23">
        <v>358</v>
      </c>
      <c r="AQ92" s="23">
        <v>364</v>
      </c>
      <c r="AR92" s="23">
        <v>372</v>
      </c>
      <c r="AS92" s="23">
        <v>399</v>
      </c>
      <c r="AT92" s="23">
        <v>413</v>
      </c>
      <c r="AU92" s="23">
        <v>422</v>
      </c>
      <c r="AV92" s="23">
        <v>431</v>
      </c>
      <c r="AW92" s="23">
        <v>443</v>
      </c>
      <c r="AX92" s="23">
        <v>455</v>
      </c>
      <c r="AY92" s="23">
        <v>476</v>
      </c>
      <c r="AZ92" s="23">
        <v>487</v>
      </c>
      <c r="BA92" s="23">
        <v>496</v>
      </c>
      <c r="BB92" s="23">
        <v>519</v>
      </c>
      <c r="BC92" s="23">
        <v>538</v>
      </c>
      <c r="BD92" s="23">
        <v>543</v>
      </c>
      <c r="BE92" s="23">
        <v>544</v>
      </c>
      <c r="BF92" s="23">
        <v>556</v>
      </c>
      <c r="BG92" s="23">
        <v>569</v>
      </c>
      <c r="BH92" s="23">
        <v>571</v>
      </c>
      <c r="BI92" s="23">
        <v>578</v>
      </c>
      <c r="BJ92" s="23">
        <v>583</v>
      </c>
      <c r="BK92" s="23">
        <v>586</v>
      </c>
      <c r="BL92" s="23">
        <v>591</v>
      </c>
      <c r="BM92" s="23">
        <v>602</v>
      </c>
      <c r="BN92" s="23">
        <v>607</v>
      </c>
      <c r="BO92" s="23">
        <v>611</v>
      </c>
      <c r="BP92" s="23">
        <v>613</v>
      </c>
      <c r="BQ92" s="23">
        <v>622</v>
      </c>
      <c r="BR92" s="23">
        <v>631</v>
      </c>
      <c r="BS92" s="23">
        <v>636</v>
      </c>
      <c r="BT92" s="23">
        <v>639</v>
      </c>
      <c r="BU92" s="23">
        <v>643</v>
      </c>
      <c r="BV92" s="23">
        <v>643</v>
      </c>
      <c r="BW92" s="23">
        <v>648</v>
      </c>
      <c r="BX92" s="23">
        <v>648</v>
      </c>
      <c r="BY92" s="23">
        <v>652</v>
      </c>
      <c r="BZ92" s="23">
        <v>653</v>
      </c>
      <c r="CA92" s="23">
        <v>656</v>
      </c>
      <c r="CB92" s="23">
        <v>658</v>
      </c>
      <c r="CC92" s="23">
        <v>661</v>
      </c>
      <c r="CD92" s="23">
        <v>664</v>
      </c>
      <c r="CE92" s="23">
        <v>664</v>
      </c>
      <c r="CF92" s="23">
        <v>665</v>
      </c>
      <c r="CG92" s="23">
        <v>667</v>
      </c>
      <c r="CH92" s="23">
        <v>668</v>
      </c>
      <c r="CI92" s="23">
        <v>672</v>
      </c>
      <c r="CJ92" s="23">
        <v>665</v>
      </c>
      <c r="CK92" s="23">
        <v>663</v>
      </c>
      <c r="CL92" s="23">
        <v>667</v>
      </c>
      <c r="CM92" s="23">
        <v>667</v>
      </c>
      <c r="CN92" s="23">
        <v>667</v>
      </c>
      <c r="CO92" s="23">
        <v>669</v>
      </c>
      <c r="CP92" s="23">
        <v>669</v>
      </c>
      <c r="CQ92" s="23">
        <v>669</v>
      </c>
      <c r="CR92" s="23">
        <v>669</v>
      </c>
      <c r="CS92" s="23">
        <v>669</v>
      </c>
      <c r="CT92" s="23">
        <v>671</v>
      </c>
      <c r="CU92" s="23">
        <v>673</v>
      </c>
      <c r="CV92" s="23">
        <v>673</v>
      </c>
      <c r="CW92" s="23">
        <v>674</v>
      </c>
      <c r="CX92" s="23">
        <v>674</v>
      </c>
      <c r="CY92" s="23">
        <v>675</v>
      </c>
      <c r="CZ92" s="23">
        <v>675</v>
      </c>
      <c r="DA92" s="23">
        <v>675</v>
      </c>
      <c r="DB92" s="23">
        <v>677</v>
      </c>
      <c r="DC92" s="23">
        <v>677</v>
      </c>
      <c r="DD92" s="23">
        <v>679</v>
      </c>
      <c r="DE92" s="23">
        <v>679</v>
      </c>
      <c r="DF92" s="23">
        <v>679</v>
      </c>
      <c r="DG92" s="23">
        <v>679</v>
      </c>
      <c r="DJ92" s="181">
        <f t="shared" ca="1" si="22"/>
        <v>0</v>
      </c>
      <c r="DK92" s="25">
        <f t="shared" ca="1" si="23"/>
        <v>0</v>
      </c>
      <c r="DL92" s="325">
        <f t="shared" ca="1" si="28"/>
        <v>0</v>
      </c>
      <c r="DM92" s="329">
        <f t="shared" ca="1" si="24"/>
        <v>4</v>
      </c>
      <c r="DN92" s="25">
        <f t="shared" ca="1" si="25"/>
        <v>5.9259259259259256E-3</v>
      </c>
      <c r="DO92" s="325">
        <f t="shared" ca="1" si="29"/>
        <v>1.8612529023912447</v>
      </c>
      <c r="DP92" s="332">
        <f t="shared" ca="1" si="26"/>
        <v>315.94768018091378</v>
      </c>
      <c r="DR92">
        <f t="shared" si="32"/>
        <v>679</v>
      </c>
      <c r="DS92" s="419">
        <f t="shared" si="33"/>
        <v>315.89999999999998</v>
      </c>
      <c r="DT92" s="131">
        <f t="shared" ca="1" si="30"/>
        <v>0</v>
      </c>
      <c r="DV92" s="164" t="s">
        <v>79</v>
      </c>
      <c r="DW92">
        <v>626</v>
      </c>
      <c r="DX92" s="385">
        <v>189.1</v>
      </c>
      <c r="DY92" s="67">
        <f t="shared" si="27"/>
        <v>86</v>
      </c>
      <c r="EA92">
        <f>SUMIF('L4-LTLA'!$D:$D,$D92,'L4-LTLA'!$G:$G)</f>
        <v>214909</v>
      </c>
      <c r="EB92" s="27">
        <v>214909</v>
      </c>
      <c r="EC92" s="4">
        <f t="shared" si="31"/>
        <v>0</v>
      </c>
    </row>
    <row r="93" spans="1:133" x14ac:dyDescent="0.25">
      <c r="A93" s="67" t="str">
        <f ca="1">OFFSET(Polygon!A$1,MATCH($D93,Polygon!$C:$C,0)-1,0)</f>
        <v>{"type":"Polygon","coordinates":[[[-1.9182,52.5473],[-1.9198,52.5463],[-1.9219,52.546],[-1.9268,52.5461],[-1.9296,52.5458],[-1.9317,52.5459],[-1.933,52.5455],[-1.9299,52.5436],[-1.9294,52.5425],[-1.9298,52.5404],[-1.9303,52.5331],[-1.9294,52.5313],[-1.9321,52.5326],[-1.9336,52.5327],[-1.9373,52.532],[-1.9398,52.5332],[-1.9428,52.5338],[-1.9458,52.5339],[-1.9474,52.5335],[-1.9498,52.5305],[-1.9512,52.5298],[-1.9538,52.5299],[-1.9574,52.5297],[-1.9581,52.5314],[-1.9602,52.5313],[-1.9608,52.5297],[-1.962,52.5278],[-1.9603,52.5252],[-1.9596,52.5236],[-1.9595,52.5223],[-1.958,52.5202],[-1.9587,52.5185],[-1.9602,52.5171],[-1.9623,52.5156],[-1.9626,52.5136],[-1.9623,52.5126],[-1.9604,52.5103],[-1.962,52.5099],[-1.9622,52.5083],[-1.9612,52.5066],[-1.963,52.5049],[-1.9577,52.5034],[-1.9555,52.5026],[-1.9555,52.5016],[-1.9525,52.5017],[-1.9457,52.5],[-1.9381,52.4984],[-1.9414,52.4975],[-1.9443,52.4957],[-1.944,52.4945],[-1.9457,52.4932],[-1.9429,52.4916],[-1.9439,52.4899],[-1.946,52.4902],[-1.9471,52.4875],[-1.9484,52.487],[-1.9497,52.4871],[-1.9507,52.4855],[-1.9495,52.4852],[-1.9508,52.4832],[-1.9525,52.4833],[-1.9561,52.4823],[-1.9585,52.4828],[-1.9618,52.4827],[-1.964,52.482],[-1.9657,52.4806],[-1.9668,52.4791],[-1.9687,52.4778],[-1.969,52.4768],[-1.9654,52.4753],[-1.9671,52.4742],[-1.9657,52.4733],[-1.9694,52.4719],[-1.9725,52.47],[-1.9772,52.4674],[-1.9794,52.4667],[-1.9848,52.4657],[-1.9871,52.4655],[-1.9934,52.4642],[-1.9977,52.4631],[-2.0014,52.4634],[-2.0033,52.4631],[-2.0044,52.4626],[-2.0079,52.4619],[-2.0132,52.4622],[-2.0129,52.4625],[-2.013,52.4647],[-2.0144,52.4702],[-2.016,52.4723],[-2.02,52.4759],[-2.0213,52.4777],[-2.0222,52.4798],[-2.0235,52.4796],[-2.03,52.4768],[-2.0313,52.4769],[-2.0346,52.4748],[-2.0377,52.4737],[-2.041,52.4732],[-2.0424,52.4725],[-2.0451,52.4705],[-2.0473,52.4698],[-2.0475,52.4675],[-2.0494,52.4666],[-2.0511,52.4638],[-2.0529,52.4644],[-2.0551,52.4633],[-2.057,52.4629],[-2.059,52.462],[-2.0619,52.4624],[-2.0633,52.4622],[-2.0645,52.4615],[-2.0697,52.4611],[-2.0719,52.4607],[-2.074,52.4614],[-2.0743,52.4634],[-2.0752,52.4639],[-2.0778,52.4641],[-2.0794,52.463],[-2.0818,52.4637],[-2.0834,52.4658],[-2.0846,52.4658],[-2.0868,52.4671],[-2.0892,52.4679],[-2.0909,52.4678],[-2.0939,52.4683],[-2.0967,52.4684],[-2.097,52.4695],[-2.0965,52.4704],[-2.0952,52.471],[-2.0955,52.472],[-2.0943,52.4736],[-2.0923,52.4738],[-2.0913,52.4744],[-2.0892,52.4746],[-2.0865,52.4741],[-2.082,52.4759],[-2.0797,52.4765],[-2.0782,52.4779],[-2.0761,52.4772],[-2.0733,52.4774],[-2.0728,52.479],[-2.0715,52.4801],[-2.0711,52.4813],[-2.069,52.4827],[-2.068,52.4843],[-2.0691,52.4844],[-2.0681,52.4862],[-2.067,52.4854],[-2.0643,52.4872],[-2.0663,52.4889],[-2.0669,52.4897],[-2.0696,52.4908],[-2.0703,52.4918],[-2.0698,52.4944],[-2.0685,52.4953],[-2.0688,52.4963],[-2.0671,52.4971],[-2.0677,52.4982],[-2.0659,52.4981],[-2.0631,52.5001],[-2.0635,52.5009],[-2.063,52.5021],[-2.0611,52.5024],[-2.0609,52.5045],[-2.0615,52.5059],[-2.0614,52.5071],[-2.0624,52.5077],[-2.0614,52.5096],[-2.06,52.5094],[-2.0579,52.5109],[-2.0573,52.5123],[-2.0609,52.5128],[-2.0632,52.5137],[-2.0645,52.5146],[-2.0655,52.5163],[-2.0671,52.5183],[-2.0696,52.5205],[-2.072,52.5222],[-2.0756,52.524],[-2.0796,52.5241],[-2.0798,52.5266],[-2.0792,52.529],[-2.0775,52.5323],[-2.0786,52.5333],[-2.0793,52.5347],[-2.078,52.535],[-2.0759,52.5341],[-2.0741,52.5375],[-2.0752,52.5377],[-2.0747,52.539],[-2.0736,52.5388],[-2.0726,52.5405],[-2.073,52.5418],[-2.0728,52.5444],[-2.0739,52.5499],[-2.0725,52.5502],[-2.0704,52.5502],[-2.069,52.5474],[-2.0669,52.5482],[-2.0634,52.5489],[-2.0615,52.5469],[-2.0546,52.5491],[-2.0508,52.5505],[-2.051,52.5527],[-2.0484,52.5517],[-2.0473,52.5522],[-2.0415,52.554],[-2.0399,52.5548],[-2.0375,52.5578],[-2.0354,52.5583],[-2.0314,52.5603],[-2.0254,52.5623],[-2.0271,52.5646],[-2.0249,52.5655],[-2.0168,52.5691],[-2.0162,52.5684],[-2.0125,52.5684],[-2.011,52.569],[-2.0087,52.568],[-2.0045,52.5664],[-2.0018,52.5657],[-1.9944,52.5639],[-1.993,52.5641],[-1.9895,52.5631],[-1.9876,52.5623],[-1.9861,52.5612],[-1.9837,52.5603],[-1.9804,52.5585],[-1.9792,52.5587],[-1.9755,52.5555],[-1.9744,52.5578],[-1.9745,52.559],[-1.9718,52.5593],[-1.9671,52.5595],[-1.9668,52.5623],[-1.9641,52.5632],[-1.9599,52.5617],[-1.9551,52.5618],[-1.9541,52.5622],[-1.9526,52.5615],[-1.9523,52.5606],[-1.9528,52.5571],[-1.9502,52.5568],[-1.9478,52.5575],[-1.9442,52.5599],[-1.9429,52.5599],[-1.9423,52.5607],[-1.9403,52.5606],[-1.938,52.5599],[-1.9364,52.5604],[-1.9339,52.56],[-1.9325,52.5593],[-1.9347,52.5574],[-1.9326,52.5561],[-1.9331,52.5538],[-1.9317,52.5538],[-1.9284,52.5533],[-1.9256,52.5523],[-1.9231,52.5511],[-1.9182,52.5473]]]}</v>
      </c>
      <c r="B93" s="67" t="str">
        <f ca="1">OFFSET(Polygon!B$1,MATCH($D93,Polygon!$C:$C,0)-1,0)</f>
        <v>E08000028</v>
      </c>
      <c r="C93" t="s">
        <v>145</v>
      </c>
      <c r="D93" t="s">
        <v>178</v>
      </c>
      <c r="E93" s="27">
        <v>327378</v>
      </c>
      <c r="F93" s="23">
        <v>0</v>
      </c>
      <c r="G93" s="23">
        <v>0</v>
      </c>
      <c r="H93" s="23">
        <v>0</v>
      </c>
      <c r="I93" s="23">
        <v>0</v>
      </c>
      <c r="J93" s="23">
        <v>0</v>
      </c>
      <c r="K93" s="23">
        <v>0</v>
      </c>
      <c r="L93" s="23">
        <v>1</v>
      </c>
      <c r="M93" s="23">
        <v>4</v>
      </c>
      <c r="N93" s="23">
        <v>6</v>
      </c>
      <c r="O93" s="23">
        <v>6</v>
      </c>
      <c r="P93" s="23">
        <v>7</v>
      </c>
      <c r="Q93" s="23">
        <v>11</v>
      </c>
      <c r="R93" s="23">
        <v>15</v>
      </c>
      <c r="S93" s="23">
        <v>20</v>
      </c>
      <c r="T93" s="23">
        <v>31</v>
      </c>
      <c r="U93" s="23">
        <v>47</v>
      </c>
      <c r="V93" s="23">
        <v>50</v>
      </c>
      <c r="W93" s="23">
        <v>65</v>
      </c>
      <c r="X93" s="23">
        <v>103</v>
      </c>
      <c r="Y93" s="23">
        <v>116</v>
      </c>
      <c r="Z93" s="23">
        <v>138</v>
      </c>
      <c r="AA93" s="23">
        <v>144</v>
      </c>
      <c r="AB93" s="23">
        <v>158</v>
      </c>
      <c r="AC93" s="23">
        <v>186</v>
      </c>
      <c r="AD93" s="23">
        <v>215</v>
      </c>
      <c r="AE93" s="23">
        <v>252</v>
      </c>
      <c r="AF93" s="23">
        <v>283</v>
      </c>
      <c r="AG93" s="23">
        <v>316</v>
      </c>
      <c r="AH93" s="23">
        <v>353</v>
      </c>
      <c r="AI93" s="23">
        <v>363</v>
      </c>
      <c r="AJ93" s="23">
        <v>399</v>
      </c>
      <c r="AK93" s="23">
        <v>435</v>
      </c>
      <c r="AL93" s="23">
        <v>448</v>
      </c>
      <c r="AM93" s="23">
        <v>491</v>
      </c>
      <c r="AN93" s="23">
        <v>503</v>
      </c>
      <c r="AO93" s="23">
        <v>535</v>
      </c>
      <c r="AP93" s="23">
        <v>555</v>
      </c>
      <c r="AQ93" s="23">
        <v>593</v>
      </c>
      <c r="AR93" s="23">
        <v>624</v>
      </c>
      <c r="AS93" s="23">
        <v>660</v>
      </c>
      <c r="AT93" s="23">
        <v>677</v>
      </c>
      <c r="AU93" s="23">
        <v>735</v>
      </c>
      <c r="AV93" s="23">
        <v>758</v>
      </c>
      <c r="AW93" s="23">
        <v>776</v>
      </c>
      <c r="AX93" s="23">
        <v>805</v>
      </c>
      <c r="AY93" s="23">
        <v>831</v>
      </c>
      <c r="AZ93" s="23">
        <v>856</v>
      </c>
      <c r="BA93" s="23">
        <v>870</v>
      </c>
      <c r="BB93" s="23">
        <v>886</v>
      </c>
      <c r="BC93" s="23">
        <v>913</v>
      </c>
      <c r="BD93" s="23">
        <v>926</v>
      </c>
      <c r="BE93" s="23">
        <v>940</v>
      </c>
      <c r="BF93" s="23">
        <v>957</v>
      </c>
      <c r="BG93" s="23">
        <v>1005</v>
      </c>
      <c r="BH93" s="23">
        <v>1023</v>
      </c>
      <c r="BI93" s="23">
        <v>1026</v>
      </c>
      <c r="BJ93" s="23">
        <v>1024</v>
      </c>
      <c r="BK93" s="23">
        <v>1050</v>
      </c>
      <c r="BL93" s="23">
        <v>1057</v>
      </c>
      <c r="BM93" s="23">
        <v>1067</v>
      </c>
      <c r="BN93" s="23">
        <v>1081</v>
      </c>
      <c r="BO93" s="23">
        <v>1097</v>
      </c>
      <c r="BP93" s="23">
        <v>1101</v>
      </c>
      <c r="BQ93" s="23">
        <v>1110</v>
      </c>
      <c r="BR93" s="23">
        <v>1112</v>
      </c>
      <c r="BS93" s="23">
        <v>1125</v>
      </c>
      <c r="BT93" s="23">
        <v>1141</v>
      </c>
      <c r="BU93" s="23">
        <v>1148</v>
      </c>
      <c r="BV93" s="23">
        <v>1156</v>
      </c>
      <c r="BW93" s="23">
        <v>1159</v>
      </c>
      <c r="BX93" s="23">
        <v>1174</v>
      </c>
      <c r="BY93" s="23">
        <v>1200</v>
      </c>
      <c r="BZ93" s="23">
        <v>1224</v>
      </c>
      <c r="CA93" s="23">
        <v>1239</v>
      </c>
      <c r="CB93" s="23">
        <v>1272</v>
      </c>
      <c r="CC93" s="23">
        <v>1280</v>
      </c>
      <c r="CD93" s="23">
        <v>1293</v>
      </c>
      <c r="CE93" s="23">
        <v>1295</v>
      </c>
      <c r="CF93" s="23">
        <v>1300</v>
      </c>
      <c r="CG93" s="23">
        <v>1312</v>
      </c>
      <c r="CH93" s="23">
        <v>1324</v>
      </c>
      <c r="CI93" s="23">
        <v>1343</v>
      </c>
      <c r="CJ93" s="23">
        <v>1084</v>
      </c>
      <c r="CK93" s="23">
        <v>1029</v>
      </c>
      <c r="CL93" s="23">
        <v>1033</v>
      </c>
      <c r="CM93" s="23">
        <v>1037</v>
      </c>
      <c r="CN93" s="23">
        <v>1038</v>
      </c>
      <c r="CO93" s="23">
        <v>1041</v>
      </c>
      <c r="CP93" s="23">
        <v>1044</v>
      </c>
      <c r="CQ93" s="23">
        <v>1044</v>
      </c>
      <c r="CR93" s="23">
        <v>1051</v>
      </c>
      <c r="CS93" s="23">
        <v>1051</v>
      </c>
      <c r="CT93" s="23">
        <v>1058</v>
      </c>
      <c r="CU93" s="23">
        <v>1061</v>
      </c>
      <c r="CV93" s="23">
        <v>1066</v>
      </c>
      <c r="CW93" s="23">
        <v>1065</v>
      </c>
      <c r="CX93" s="23">
        <v>1067</v>
      </c>
      <c r="CY93" s="23">
        <v>1071</v>
      </c>
      <c r="CZ93" s="23">
        <v>1072</v>
      </c>
      <c r="DA93" s="23">
        <v>1074</v>
      </c>
      <c r="DB93" s="23">
        <v>1077</v>
      </c>
      <c r="DC93" s="23">
        <v>1078</v>
      </c>
      <c r="DD93" s="23">
        <v>1078</v>
      </c>
      <c r="DE93" s="23">
        <v>1079</v>
      </c>
      <c r="DF93" s="23">
        <v>1081</v>
      </c>
      <c r="DG93" s="23">
        <v>1082</v>
      </c>
      <c r="DJ93" s="181">
        <f t="shared" ca="1" si="22"/>
        <v>1</v>
      </c>
      <c r="DK93" s="25">
        <f t="shared" ca="1" si="23"/>
        <v>9.2506938020351531E-4</v>
      </c>
      <c r="DL93" s="325">
        <f t="shared" ca="1" si="28"/>
        <v>0.30545730012401567</v>
      </c>
      <c r="DM93" s="329">
        <f t="shared" ca="1" si="24"/>
        <v>10</v>
      </c>
      <c r="DN93" s="25">
        <f t="shared" ca="1" si="25"/>
        <v>9.3283582089552231E-3</v>
      </c>
      <c r="DO93" s="325">
        <f t="shared" ca="1" si="29"/>
        <v>3.0545730012401568</v>
      </c>
      <c r="DP93" s="332">
        <f t="shared" ca="1" si="26"/>
        <v>330.50479873418493</v>
      </c>
      <c r="DR93">
        <f t="shared" si="32"/>
        <v>1082</v>
      </c>
      <c r="DS93" s="419">
        <f t="shared" si="33"/>
        <v>330.5</v>
      </c>
      <c r="DT93" s="131">
        <f t="shared" ca="1" si="30"/>
        <v>0</v>
      </c>
      <c r="DV93" s="164" t="s">
        <v>80</v>
      </c>
      <c r="DW93" s="4">
        <v>1483</v>
      </c>
      <c r="DX93" s="4">
        <v>180.2</v>
      </c>
      <c r="DY93" s="67">
        <f t="shared" si="27"/>
        <v>87</v>
      </c>
      <c r="EA93">
        <f>SUMIF('L4-LTLA'!$D:$D,$D93,'L4-LTLA'!$G:$G)</f>
        <v>327378</v>
      </c>
      <c r="EB93" s="27">
        <v>327378</v>
      </c>
      <c r="EC93" s="4">
        <f t="shared" si="31"/>
        <v>0</v>
      </c>
    </row>
    <row r="94" spans="1:133" x14ac:dyDescent="0.25">
      <c r="A94" s="67" t="str">
        <f ca="1">OFFSET(Polygon!A$1,MATCH($D94,Polygon!$C:$C,0)-1,0)</f>
        <v>{"type":"Polygon","coordinates":[[[-2.0739,52.5499],[-2.0728,52.5444],[-2.073,52.5418],[-2.0726,52.5405],[-2.0736,52.5388],[-2.0747,52.539],[-2.0752,52.5377],[-2.0741,52.5375],[-2.0759,52.5341],[-2.078,52.535],[-2.0793,52.5347],[-2.0786,52.5333],[-2.0775,52.5323],[-2.0792,52.529],[-2.0798,52.5266],[-2.0796,52.5241],[-2.0756,52.524],[-2.072,52.5222],[-2.0696,52.5205],[-2.0671,52.5183],[-2.0655,52.5163],[-2.0645,52.5146],[-2.0632,52.5137],[-2.0609,52.5128],[-2.0573,52.5123],[-2.0579,52.5109],[-2.06,52.5094],[-2.0614,52.5096],[-2.0624,52.5077],[-2.0614,52.5071],[-2.0615,52.5059],[-2.0609,52.5045],[-2.0611,52.5024],[-2.063,52.5021],[-2.0635,52.5009],[-2.0631,52.5001],[-2.0659,52.4981],[-2.0677,52.4982],[-2.0671,52.4971],[-2.0688,52.4963],[-2.0685,52.4953],[-2.0698,52.4944],[-2.0703,52.4918],[-2.0696,52.4908],[-2.0669,52.4897],[-2.0663,52.4889],[-2.0643,52.4872],[-2.067,52.4854],[-2.0681,52.4862],[-2.0691,52.4844],[-2.068,52.4843],[-2.069,52.4827],[-2.0711,52.4813],[-2.0715,52.4801],[-2.0728,52.479],[-2.0733,52.4774],[-2.0761,52.4772],[-2.0782,52.4779],[-2.0797,52.4765],[-2.082,52.4759],[-2.0865,52.4741],[-2.0892,52.4746],[-2.0913,52.4744],[-2.0923,52.4738],[-2.0943,52.4736],[-2.0955,52.472],[-2.0952,52.471],[-2.0965,52.4704],[-2.097,52.4695],[-2.0967,52.4684],[-2.0939,52.4683],[-2.0909,52.4678],[-2.0892,52.4679],[-2.0868,52.4671],[-2.0846,52.4658],[-2.0834,52.4658],[-2.0818,52.4637],[-2.0794,52.463],[-2.0778,52.4641],[-2.0752,52.4639],[-2.0743,52.4634],[-2.074,52.4614],[-2.0719,52.4607],[-2.0697,52.4611],[-2.0645,52.4615],[-2.0633,52.4622],[-2.0619,52.4624],[-2.059,52.462],[-2.057,52.4629],[-2.0551,52.4633],[-2.0529,52.4644],[-2.0511,52.4638],[-2.0494,52.4666],[-2.0475,52.4675],[-2.0473,52.4698],[-2.0451,52.4705],[-2.0424,52.4725],[-2.041,52.4732],[-2.0377,52.4737],[-2.0346,52.4748],[-2.0313,52.4769],[-2.03,52.4768],[-2.0235,52.4796],[-2.0222,52.4798],[-2.0213,52.4777],[-2.02,52.4759],[-2.016,52.4723],[-2.0144,52.4702],[-2.013,52.4647],[-2.0129,52.4625],[-2.0132,52.4622],[-2.0132,52.4607],[-2.0118,52.4572],[-2.0116,52.4544],[-2.0123,52.4516],[-2.0135,52.4496],[-2.0132,52.4483],[-2.0153,52.4476],[-2.0164,52.4469],[-2.0174,52.4432],[-2.017,52.4407],[-2.0172,52.4381],[-2.017,52.4327],[-2.02,52.4334],[-2.0244,52.4348],[-2.0247,52.4338],[-2.0237,52.4333],[-2.024,52.4323],[-2.026,52.4321],[-2.0262,52.4302],[-2.0278,52.4292],[-2.0289,52.4291],[-2.0299,52.4272],[-2.0372,52.4277],[-2.0378,52.4283],[-2.0378,52.4301],[-2.037,52.4305],[-2.0377,52.4329],[-2.0384,52.4338],[-2.0398,52.4377],[-2.0386,52.439],[-2.0371,52.4398],[-2.0379,52.4415],[-2.0446,52.4407],[-2.0447,52.4401],[-2.0464,52.4399],[-2.0471,52.4404],[-2.0492,52.4397],[-2.0515,52.4408],[-2.0536,52.4406],[-2.0556,52.4413],[-2.0585,52.4408],[-2.0596,52.4395],[-2.0592,52.4389],[-2.0599,52.4366],[-2.0587,52.435],[-2.0586,52.4336],[-2.0592,52.4323],[-2.0589,52.4308],[-2.0595,52.4288],[-2.061,52.4276],[-2.0625,52.4274],[-2.0658,52.4281],[-2.0666,52.4298],[-2.0638,52.4307],[-2.0624,52.4324],[-2.0676,52.4325],[-2.068,52.4339],[-2.0733,52.4338],[-2.075,52.434],[-2.0779,52.4339],[-2.0784,52.433],[-2.0799,52.4323],[-2.0821,52.4317],[-2.0848,52.4322],[-2.0861,52.4329],[-2.0866,52.4343],[-2.0876,52.4358],[-2.0872,52.4367],[-2.0889,52.4403],[-2.0904,52.441],[-2.0907,52.4428],[-2.0924,52.4431],[-2.0943,52.444],[-2.0949,52.445],[-2.0987,52.4451],[-2.1001,52.4449],[-2.102,52.444],[-2.1053,52.4442],[-2.1072,52.4421],[-2.1086,52.4414],[-2.1117,52.4375],[-2.113,52.4373],[-2.1146,52.4356],[-2.1173,52.4343],[-2.1197,52.4347],[-2.1227,52.4335],[-2.1243,52.4333],[-2.1297,52.4322],[-2.129,52.4309],[-2.1293,52.4299],[-2.1305,52.4296],[-2.1323,52.4299],[-2.1331,52.4276],[-2.1354,52.4281],[-2.136,52.4263],[-2.1381,52.426],[-2.1405,52.4262],[-2.1439,52.426],[-2.1463,52.4263],[-2.1518,52.4275],[-2.1649,52.4302],[-2.1718,52.4416],[-2.1738,52.4475],[-2.1754,52.453],[-2.1763,52.4542],[-2.1764,52.456],[-2.1751,52.4583],[-2.1739,52.4614],[-2.1743,52.4638],[-2.1716,52.4659],[-2.1695,52.4691],[-2.1676,52.471],[-2.1691,52.4724],[-2.1719,52.4726],[-2.1738,52.4742],[-2.178,52.4795],[-2.1786,52.4822],[-2.1776,52.4851],[-2.1795,52.4888],[-2.1823,52.4931],[-2.1843,52.4929],[-2.1852,52.4948],[-2.1884,52.4944],[-2.1882,52.4952],[-2.1846,52.5],[-2.188,52.5018],[-2.1919,52.5034],[-2.1894,52.5047],[-2.1866,52.5048],[-2.1877,52.5061],[-2.188,52.5083],[-2.1857,52.5085],[-2.1827,52.5096],[-2.1802,52.5104],[-2.1782,52.5116],[-2.1748,52.5122],[-2.1728,52.5128],[-2.1703,52.5133],[-2.1673,52.5134],[-2.1646,52.5146],[-2.1634,52.5147],[-2.1621,52.5141],[-2.1554,52.5152],[-2.1527,52.515],[-2.1506,52.5141],[-2.1489,52.5146],[-2.1442,52.5171],[-2.1453,52.5177],[-2.1445,52.5195],[-2.1446,52.5214],[-2.146,52.5226],[-2.1461,52.5233],[-2.1481,52.5237],[-2.1499,52.5248],[-2.1516,52.5252],[-2.152,52.5262],[-2.1485,52.5274],[-2.146,52.5286],[-2.146,52.5294],[-2.1392,52.5327],[-2.1374,52.5333],[-2.1368,52.5349],[-2.1363,52.5375],[-2.1369,52.538],[-2.1362,52.5402],[-2.1355,52.5434],[-2.1368,52.5434],[-2.137,52.545],[-2.1361,52.5455],[-2.1371,52.547],[-2.1392,52.548],[-2.1354,52.5514],[-2.1346,52.5516],[-2.1335,52.5541],[-2.1321,52.5542],[-2.1284,52.5538],[-2.1281,52.5558],[-2.1272,52.5561],[-2.1275,52.5582],[-2.1216,52.5569],[-2.1172,52.5521],[-2.1147,52.5487],[-2.1155,52.5485],[-2.1145,52.5473],[-2.1122,52.5479],[-2.1115,52.5471],[-2.1115,52.546],[-2.1096,52.5465],[-2.1083,52.5439],[-2.1062,52.5454],[-2.1047,52.5459],[-2.1016,52.5461],[-2.0973,52.546],[-2.0962,52.5465],[-2.0942,52.5481],[-2.0937,52.5474],[-2.0901,52.5488],[-2.0898,52.5501],[-2.0864,52.5514],[-2.0847,52.5529],[-2.0827,52.5524],[-2.0816,52.5528],[-2.0814,52.5552],[-2.0809,52.5564],[-2.0794,52.557],[-2.0782,52.5568],[-2.0752,52.5528],[-2.0739,52.5499]]]}</v>
      </c>
      <c r="B94" s="67" t="str">
        <f ca="1">OFFSET(Polygon!B$1,MATCH($D94,Polygon!$C:$C,0)-1,0)</f>
        <v>E08000027</v>
      </c>
      <c r="C94" t="s">
        <v>145</v>
      </c>
      <c r="D94" t="s">
        <v>34</v>
      </c>
      <c r="E94" s="27">
        <v>320626</v>
      </c>
      <c r="F94" s="23">
        <v>1</v>
      </c>
      <c r="G94" s="23">
        <v>1</v>
      </c>
      <c r="H94" s="23">
        <v>1</v>
      </c>
      <c r="I94" s="23">
        <v>1</v>
      </c>
      <c r="J94" s="23">
        <v>4</v>
      </c>
      <c r="K94" s="23">
        <v>4</v>
      </c>
      <c r="L94" s="23">
        <v>4</v>
      </c>
      <c r="M94" s="23">
        <v>6</v>
      </c>
      <c r="N94" s="23">
        <v>9</v>
      </c>
      <c r="O94" s="23">
        <v>10</v>
      </c>
      <c r="P94" s="23">
        <v>11</v>
      </c>
      <c r="Q94" s="23">
        <v>18</v>
      </c>
      <c r="R94" s="23">
        <v>19</v>
      </c>
      <c r="S94" s="23">
        <v>24</v>
      </c>
      <c r="T94" s="23">
        <v>26</v>
      </c>
      <c r="U94" s="23">
        <v>40</v>
      </c>
      <c r="V94" s="23">
        <v>51</v>
      </c>
      <c r="W94" s="23">
        <v>60</v>
      </c>
      <c r="X94" s="23">
        <v>81</v>
      </c>
      <c r="Y94" s="23">
        <v>83</v>
      </c>
      <c r="Z94" s="23">
        <v>122</v>
      </c>
      <c r="AA94" s="23">
        <v>136</v>
      </c>
      <c r="AB94" s="23">
        <v>149</v>
      </c>
      <c r="AC94" s="23">
        <v>157</v>
      </c>
      <c r="AD94" s="23">
        <v>194</v>
      </c>
      <c r="AE94" s="23">
        <v>226</v>
      </c>
      <c r="AF94" s="23">
        <v>249</v>
      </c>
      <c r="AG94" s="23">
        <v>283</v>
      </c>
      <c r="AH94" s="23">
        <v>296</v>
      </c>
      <c r="AI94" s="23">
        <v>309</v>
      </c>
      <c r="AJ94" s="23">
        <v>341</v>
      </c>
      <c r="AK94" s="23">
        <v>358</v>
      </c>
      <c r="AL94" s="23">
        <v>379</v>
      </c>
      <c r="AM94" s="23">
        <v>403</v>
      </c>
      <c r="AN94" s="23">
        <v>411</v>
      </c>
      <c r="AO94" s="23">
        <v>418</v>
      </c>
      <c r="AP94" s="23">
        <v>459</v>
      </c>
      <c r="AQ94" s="23">
        <v>475</v>
      </c>
      <c r="AR94" s="23">
        <v>490</v>
      </c>
      <c r="AS94" s="23">
        <v>518</v>
      </c>
      <c r="AT94" s="23">
        <v>535</v>
      </c>
      <c r="AU94" s="23">
        <v>564</v>
      </c>
      <c r="AV94" s="23">
        <v>586</v>
      </c>
      <c r="AW94" s="23">
        <v>607</v>
      </c>
      <c r="AX94" s="23">
        <v>617</v>
      </c>
      <c r="AY94" s="23">
        <v>643</v>
      </c>
      <c r="AZ94" s="23">
        <v>653</v>
      </c>
      <c r="BA94" s="23">
        <v>661</v>
      </c>
      <c r="BB94" s="23">
        <v>685</v>
      </c>
      <c r="BC94" s="23">
        <v>691</v>
      </c>
      <c r="BD94" s="23">
        <v>717</v>
      </c>
      <c r="BE94" s="23">
        <v>720</v>
      </c>
      <c r="BF94" s="23">
        <v>734</v>
      </c>
      <c r="BG94" s="23">
        <v>754</v>
      </c>
      <c r="BH94" s="23">
        <v>774</v>
      </c>
      <c r="BI94" s="23">
        <v>785</v>
      </c>
      <c r="BJ94" s="23">
        <v>825</v>
      </c>
      <c r="BK94" s="23">
        <v>843</v>
      </c>
      <c r="BL94" s="23">
        <v>855</v>
      </c>
      <c r="BM94" s="23">
        <v>862</v>
      </c>
      <c r="BN94" s="23">
        <v>867</v>
      </c>
      <c r="BO94" s="23">
        <v>869</v>
      </c>
      <c r="BP94" s="23">
        <v>872</v>
      </c>
      <c r="BQ94" s="23">
        <v>876</v>
      </c>
      <c r="BR94" s="23">
        <v>881</v>
      </c>
      <c r="BS94" s="23">
        <v>884</v>
      </c>
      <c r="BT94" s="23">
        <v>889</v>
      </c>
      <c r="BU94" s="23">
        <v>891</v>
      </c>
      <c r="BV94" s="23">
        <v>895</v>
      </c>
      <c r="BW94" s="23">
        <v>900</v>
      </c>
      <c r="BX94" s="23">
        <v>907</v>
      </c>
      <c r="BY94" s="23">
        <v>915</v>
      </c>
      <c r="BZ94" s="23">
        <v>919</v>
      </c>
      <c r="CA94" s="23">
        <v>928</v>
      </c>
      <c r="CB94" s="23">
        <v>936</v>
      </c>
      <c r="CC94" s="23">
        <v>936</v>
      </c>
      <c r="CD94" s="23">
        <v>937</v>
      </c>
      <c r="CE94" s="23">
        <v>938</v>
      </c>
      <c r="CF94" s="23">
        <v>941</v>
      </c>
      <c r="CG94" s="23">
        <v>941</v>
      </c>
      <c r="CH94" s="23">
        <v>945</v>
      </c>
      <c r="CI94" s="23">
        <v>948</v>
      </c>
      <c r="CJ94" s="23">
        <v>894</v>
      </c>
      <c r="CK94" s="23">
        <v>878</v>
      </c>
      <c r="CL94" s="23">
        <v>878</v>
      </c>
      <c r="CM94" s="23">
        <v>880</v>
      </c>
      <c r="CN94" s="23">
        <v>881</v>
      </c>
      <c r="CO94" s="23">
        <v>881</v>
      </c>
      <c r="CP94" s="23">
        <v>882</v>
      </c>
      <c r="CQ94" s="23">
        <v>884</v>
      </c>
      <c r="CR94" s="23">
        <v>885</v>
      </c>
      <c r="CS94" s="23">
        <v>885</v>
      </c>
      <c r="CT94" s="23">
        <v>888</v>
      </c>
      <c r="CU94" s="23">
        <v>888</v>
      </c>
      <c r="CV94" s="23">
        <v>888</v>
      </c>
      <c r="CW94" s="23">
        <v>888</v>
      </c>
      <c r="CX94" s="23">
        <v>888</v>
      </c>
      <c r="CY94" s="23">
        <v>888</v>
      </c>
      <c r="CZ94" s="23">
        <v>888</v>
      </c>
      <c r="DA94" s="23">
        <v>889</v>
      </c>
      <c r="DB94" s="23">
        <v>891</v>
      </c>
      <c r="DC94" s="23">
        <v>891</v>
      </c>
      <c r="DD94" s="23">
        <v>895</v>
      </c>
      <c r="DE94" s="23">
        <v>895</v>
      </c>
      <c r="DF94" s="23">
        <v>895</v>
      </c>
      <c r="DG94" s="23">
        <v>895</v>
      </c>
      <c r="DJ94" s="181">
        <f t="shared" ca="1" si="22"/>
        <v>0</v>
      </c>
      <c r="DK94" s="25">
        <f t="shared" ca="1" si="23"/>
        <v>0</v>
      </c>
      <c r="DL94" s="325">
        <f t="shared" ca="1" si="28"/>
        <v>0</v>
      </c>
      <c r="DM94" s="329">
        <f t="shared" ca="1" si="24"/>
        <v>7</v>
      </c>
      <c r="DN94" s="25">
        <f t="shared" ca="1" si="25"/>
        <v>7.8828828828828822E-3</v>
      </c>
      <c r="DO94" s="325">
        <f t="shared" ca="1" si="29"/>
        <v>2.1832290581549842</v>
      </c>
      <c r="DP94" s="332">
        <f t="shared" ca="1" si="26"/>
        <v>279.14142957838726</v>
      </c>
      <c r="DR94">
        <f t="shared" si="32"/>
        <v>895</v>
      </c>
      <c r="DS94" s="419">
        <f t="shared" si="33"/>
        <v>279.10000000000002</v>
      </c>
      <c r="DT94" s="131">
        <f t="shared" ca="1" si="30"/>
        <v>0</v>
      </c>
      <c r="DV94" s="164" t="s">
        <v>81</v>
      </c>
      <c r="DW94" s="4">
        <v>1151</v>
      </c>
      <c r="DX94" s="385">
        <v>488.5</v>
      </c>
      <c r="DY94" s="67">
        <f t="shared" si="27"/>
        <v>139</v>
      </c>
      <c r="EA94">
        <f>SUMIF('L4-LTLA'!$D:$D,$D94,'L4-LTLA'!$G:$G)</f>
        <v>320626</v>
      </c>
      <c r="EB94" s="27">
        <v>320626</v>
      </c>
      <c r="EC94" s="4">
        <f t="shared" si="31"/>
        <v>0</v>
      </c>
    </row>
    <row r="95" spans="1:133" x14ac:dyDescent="0.25">
      <c r="A95" s="67" t="str">
        <f ca="1">OFFSET(Polygon!A$1,MATCH($D95,Polygon!$C:$C,0)-1,0)</f>
        <v>{"type":"Polygon","coordinates":[[[-1.8726,52.5849],[-1.8759,52.5803],[-1.8768,52.5775],[-1.8785,52.5696],[-1.882,52.5678],[-1.889,52.5636],[-1.8913,52.5626],[-1.8964,52.5591],[-1.8981,52.5566],[-1.8994,52.5553],[-1.9013,52.5544],[-1.9056,52.5538],[-1.9082,52.5532],[-1.9124,52.5516],[-1.9143,52.5501],[-1.9163,52.5489],[-1.9182,52.5473],[-1.9231,52.5511],[-1.9256,52.5523],[-1.9284,52.5533],[-1.9317,52.5538],[-1.9331,52.5538],[-1.9326,52.5561],[-1.9347,52.5574],[-1.9325,52.5593],[-1.9339,52.56],[-1.9364,52.5604],[-1.938,52.5599],[-1.9403,52.5606],[-1.9423,52.5607],[-1.9429,52.5599],[-1.9442,52.5599],[-1.9478,52.5575],[-1.9502,52.5568],[-1.9528,52.5571],[-1.9523,52.5606],[-1.9526,52.5615],[-1.9541,52.5622],[-1.9551,52.5618],[-1.9599,52.5617],[-1.9641,52.5632],[-1.9668,52.5623],[-1.9671,52.5595],[-1.9718,52.5593],[-1.9745,52.559],[-1.9744,52.5578],[-1.9755,52.5555],[-1.9792,52.5587],[-1.9804,52.5585],[-1.9837,52.5603],[-1.9861,52.5612],[-1.9876,52.5623],[-1.9895,52.5631],[-1.993,52.5641],[-1.9944,52.5639],[-2.0018,52.5657],[-2.0045,52.5664],[-2.0087,52.568],[-2.011,52.569],[-2.0125,52.5684],[-2.0162,52.5684],[-2.0168,52.5691],[-2.0249,52.5655],[-2.0271,52.5646],[-2.0254,52.5623],[-2.0314,52.5603],[-2.0354,52.5583],[-2.0375,52.5578],[-2.0399,52.5548],[-2.0415,52.554],[-2.0473,52.5522],[-2.0484,52.5517],[-2.051,52.5527],[-2.0522,52.5534],[-2.062,52.5582],[-2.0602,52.5587],[-2.0585,52.56],[-2.0566,52.56],[-2.0554,52.561],[-2.0566,52.562],[-2.058,52.5642],[-2.0568,52.5651],[-2.0536,52.5661],[-2.0531,52.5687],[-2.0513,52.571],[-2.05,52.5721],[-2.0511,52.5725],[-2.0554,52.573],[-2.0571,52.5737],[-2.0582,52.5747],[-2.0552,52.5766],[-2.0568,52.5774],[-2.0631,52.58],[-2.0668,52.5821],[-2.0682,52.5821],[-2.0687,52.5834],[-2.0744,52.585],[-2.0778,52.586],[-2.0754,52.5872],[-2.0742,52.5885],[-2.0732,52.591],[-2.0733,52.5917],[-2.0719,52.592],[-2.0709,52.593],[-2.0709,52.5943],[-2.0686,52.5931],[-2.0661,52.5944],[-2.0657,52.5968],[-2.0663,52.5978],[-2.062,52.5976],[-2.0611,52.598],[-2.057,52.5983],[-2.0556,52.5996],[-2.0541,52.6017],[-2.0531,52.6041],[-2.0512,52.6063],[-2.051,52.6091],[-2.0499,52.6121],[-2.048,52.616],[-2.0528,52.6173],[-2.0507,52.6205],[-2.0488,52.6204],[-2.0474,52.6214],[-2.0301,52.6169],[-2.0321,52.6187],[-2.0324,52.6198],[-2.0355,52.6218],[-2.0305,52.624],[-2.0309,52.6246],[-2.0296,52.6254],[-2.027,52.6254],[-2.0254,52.625],[-2.0238,52.6254],[-2.0202,52.6281],[-2.0189,52.6286],[-2.0159,52.6305],[-2.0144,52.6332],[-2.0125,52.6335],[-2.01,52.6346],[-2.0094,52.6342],[-2.0069,52.6351],[-2.0049,52.6367],[-2.0039,52.6371],[-2.001,52.6374],[-1.9957,52.6383],[-1.9935,52.6382],[-1.9909,52.6367],[-1.9888,52.639],[-1.9866,52.6404],[-1.9848,52.6396],[-1.9828,52.6413],[-1.9812,52.6398],[-1.9786,52.64],[-1.9762,52.6397],[-1.9751,52.6413],[-1.9731,52.6406],[-1.971,52.6415],[-1.9674,52.6416],[-1.9674,52.641],[-1.9646,52.6408],[-1.963,52.6438],[-1.961,52.6428],[-1.96,52.6454],[-1.96,52.6492],[-1.9608,52.6493],[-1.9606,52.6537],[-1.9555,52.6536],[-1.9551,52.6544],[-1.9558,52.6562],[-1.9581,52.6598],[-1.96,52.662],[-1.9537,52.6627],[-1.9522,52.6612],[-1.9502,52.6596],[-1.9495,52.6599],[-1.9457,52.6571],[-1.9454,52.6563],[-1.9404,52.6563],[-1.9405,52.6569],[-1.9386,52.6573],[-1.937,52.6591],[-1.9355,52.6597],[-1.9339,52.6615],[-1.9301,52.6592],[-1.9286,52.6586],[-1.9255,52.6559],[-1.9237,52.6555],[-1.919,52.657],[-1.9134,52.6581],[-1.9128,52.658],[-1.9109,52.6565],[-1.9087,52.654],[-1.9166,52.6522],[-1.9159,52.6515],[-1.918,52.6499],[-1.9153,52.6479],[-1.9124,52.6465],[-1.9097,52.6443],[-1.9084,52.6444],[-1.9051,52.6432],[-1.9065,52.6421],[-1.9059,52.6417],[-1.9099,52.6388],[-1.9132,52.637],[-1.9141,52.6362],[-1.916,52.6353],[-1.9139,52.6338],[-1.9098,52.6316],[-1.9086,52.6304],[-1.9047,52.6278],[-1.8975,52.6247],[-1.8928,52.6216],[-1.888,52.6169],[-1.8857,52.6149],[-1.8853,52.6133],[-1.885,52.6105],[-1.8864,52.6087],[-1.8871,52.6066],[-1.8888,52.6048],[-1.8893,52.6036],[-1.8918,52.6009],[-1.8923,52.5991],[-1.8906,52.598],[-1.8886,52.5972],[-1.8866,52.5961],[-1.8839,52.594],[-1.88,52.5894],[-1.8782,52.5877],[-1.8755,52.5858],[-1.8726,52.5849]]]}</v>
      </c>
      <c r="B95" s="67" t="str">
        <f ca="1">OFFSET(Polygon!B$1,MATCH($D95,Polygon!$C:$C,0)-1,0)</f>
        <v>E08000030</v>
      </c>
      <c r="C95" t="s">
        <v>145</v>
      </c>
      <c r="D95" t="s">
        <v>114</v>
      </c>
      <c r="E95" s="27">
        <v>283378</v>
      </c>
      <c r="F95" s="23">
        <v>0</v>
      </c>
      <c r="G95" s="23">
        <v>0</v>
      </c>
      <c r="H95" s="23">
        <v>0</v>
      </c>
      <c r="I95" s="23">
        <v>0</v>
      </c>
      <c r="J95" s="23">
        <v>1</v>
      </c>
      <c r="K95" s="23">
        <v>1</v>
      </c>
      <c r="L95" s="23">
        <v>5</v>
      </c>
      <c r="M95" s="23">
        <v>11</v>
      </c>
      <c r="N95" s="23">
        <v>13</v>
      </c>
      <c r="O95" s="23">
        <v>14</v>
      </c>
      <c r="P95" s="23">
        <v>16</v>
      </c>
      <c r="Q95" s="23">
        <v>20</v>
      </c>
      <c r="R95" s="23">
        <v>28</v>
      </c>
      <c r="S95" s="23">
        <v>29</v>
      </c>
      <c r="T95" s="23">
        <v>37</v>
      </c>
      <c r="U95" s="23">
        <v>43</v>
      </c>
      <c r="V95" s="23">
        <v>60</v>
      </c>
      <c r="W95" s="23">
        <v>78</v>
      </c>
      <c r="X95" s="23">
        <v>100</v>
      </c>
      <c r="Y95" s="23">
        <v>108</v>
      </c>
      <c r="Z95" s="23">
        <v>125</v>
      </c>
      <c r="AA95" s="23">
        <v>151</v>
      </c>
      <c r="AB95" s="23">
        <v>176</v>
      </c>
      <c r="AC95" s="23">
        <v>198</v>
      </c>
      <c r="AD95" s="23">
        <v>231</v>
      </c>
      <c r="AE95" s="23">
        <v>270</v>
      </c>
      <c r="AF95" s="23">
        <v>309</v>
      </c>
      <c r="AG95" s="23">
        <v>340</v>
      </c>
      <c r="AH95" s="23">
        <v>359</v>
      </c>
      <c r="AI95" s="23">
        <v>386</v>
      </c>
      <c r="AJ95" s="23">
        <v>421</v>
      </c>
      <c r="AK95" s="23">
        <v>436</v>
      </c>
      <c r="AL95" s="23">
        <v>461</v>
      </c>
      <c r="AM95" s="23">
        <v>478</v>
      </c>
      <c r="AN95" s="23">
        <v>481</v>
      </c>
      <c r="AO95" s="23">
        <v>486</v>
      </c>
      <c r="AP95" s="23">
        <v>574</v>
      </c>
      <c r="AQ95" s="23">
        <v>582</v>
      </c>
      <c r="AR95" s="23">
        <v>609</v>
      </c>
      <c r="AS95" s="23">
        <v>627</v>
      </c>
      <c r="AT95" s="23">
        <v>654</v>
      </c>
      <c r="AU95" s="23">
        <v>665</v>
      </c>
      <c r="AV95" s="23">
        <v>687</v>
      </c>
      <c r="AW95" s="23">
        <v>714</v>
      </c>
      <c r="AX95" s="23">
        <v>735</v>
      </c>
      <c r="AY95" s="23">
        <v>753</v>
      </c>
      <c r="AZ95" s="23">
        <v>778</v>
      </c>
      <c r="BA95" s="23">
        <v>798</v>
      </c>
      <c r="BB95" s="23">
        <v>821</v>
      </c>
      <c r="BC95" s="23">
        <v>836</v>
      </c>
      <c r="BD95" s="23">
        <v>888</v>
      </c>
      <c r="BE95" s="23">
        <v>920</v>
      </c>
      <c r="BF95" s="23">
        <v>934</v>
      </c>
      <c r="BG95" s="23">
        <v>957</v>
      </c>
      <c r="BH95" s="23">
        <v>970</v>
      </c>
      <c r="BI95" s="23">
        <v>990</v>
      </c>
      <c r="BJ95" s="23">
        <v>992</v>
      </c>
      <c r="BK95" s="23">
        <v>1010</v>
      </c>
      <c r="BL95" s="23">
        <v>1021</v>
      </c>
      <c r="BM95" s="23">
        <v>1025</v>
      </c>
      <c r="BN95" s="23">
        <v>1044</v>
      </c>
      <c r="BO95" s="23">
        <v>1046</v>
      </c>
      <c r="BP95" s="23">
        <v>1054</v>
      </c>
      <c r="BQ95" s="23">
        <v>1060</v>
      </c>
      <c r="BR95" s="23">
        <v>1064</v>
      </c>
      <c r="BS95" s="23">
        <v>1068</v>
      </c>
      <c r="BT95" s="23">
        <v>1071</v>
      </c>
      <c r="BU95" s="23">
        <v>1080</v>
      </c>
      <c r="BV95" s="23">
        <v>1082</v>
      </c>
      <c r="BW95" s="23">
        <v>1086</v>
      </c>
      <c r="BX95" s="23">
        <v>1091</v>
      </c>
      <c r="BY95" s="23">
        <v>1098</v>
      </c>
      <c r="BZ95" s="23">
        <v>1105</v>
      </c>
      <c r="CA95" s="23">
        <v>1111</v>
      </c>
      <c r="CB95" s="23">
        <v>1117</v>
      </c>
      <c r="CC95" s="23">
        <v>1121</v>
      </c>
      <c r="CD95" s="23">
        <v>1122</v>
      </c>
      <c r="CE95" s="23">
        <v>1124</v>
      </c>
      <c r="CF95" s="23">
        <v>1124</v>
      </c>
      <c r="CG95" s="23">
        <v>1128</v>
      </c>
      <c r="CH95" s="23">
        <v>1130</v>
      </c>
      <c r="CI95" s="23">
        <v>1133</v>
      </c>
      <c r="CJ95" s="23">
        <v>1099</v>
      </c>
      <c r="CK95" s="23">
        <v>1087</v>
      </c>
      <c r="CL95" s="23">
        <v>1089</v>
      </c>
      <c r="CM95" s="23">
        <v>1091</v>
      </c>
      <c r="CN95" s="23">
        <v>1093</v>
      </c>
      <c r="CO95" s="23">
        <v>1093</v>
      </c>
      <c r="CP95" s="23">
        <v>1094</v>
      </c>
      <c r="CQ95" s="23">
        <v>1095</v>
      </c>
      <c r="CR95" s="23">
        <v>1097</v>
      </c>
      <c r="CS95" s="23">
        <v>1097</v>
      </c>
      <c r="CT95" s="23">
        <v>1099</v>
      </c>
      <c r="CU95" s="23">
        <v>1100</v>
      </c>
      <c r="CV95" s="23">
        <v>1100</v>
      </c>
      <c r="CW95" s="23">
        <v>1102</v>
      </c>
      <c r="CX95" s="23">
        <v>1104</v>
      </c>
      <c r="CY95" s="23">
        <v>1104</v>
      </c>
      <c r="CZ95" s="23">
        <v>1104</v>
      </c>
      <c r="DA95" s="23">
        <v>1106</v>
      </c>
      <c r="DB95" s="23">
        <v>1106</v>
      </c>
      <c r="DC95" s="23">
        <v>1106</v>
      </c>
      <c r="DD95" s="23">
        <v>1106</v>
      </c>
      <c r="DE95" s="23">
        <v>1107</v>
      </c>
      <c r="DF95" s="23">
        <v>1107</v>
      </c>
      <c r="DG95" s="23">
        <v>1108</v>
      </c>
      <c r="DJ95" s="181">
        <f t="shared" ca="1" si="22"/>
        <v>1</v>
      </c>
      <c r="DK95" s="25">
        <f t="shared" ca="1" si="23"/>
        <v>9.0334236675700087E-4</v>
      </c>
      <c r="DL95" s="325">
        <f t="shared" ca="1" si="28"/>
        <v>0.35288554510230152</v>
      </c>
      <c r="DM95" s="329">
        <f t="shared" ca="1" si="24"/>
        <v>4</v>
      </c>
      <c r="DN95" s="25">
        <f t="shared" ca="1" si="25"/>
        <v>3.6231884057971015E-3</v>
      </c>
      <c r="DO95" s="325">
        <f t="shared" ca="1" si="29"/>
        <v>1.4115421804092061</v>
      </c>
      <c r="DP95" s="332">
        <f t="shared" ca="1" si="26"/>
        <v>390.9971839733501</v>
      </c>
      <c r="DR95">
        <f t="shared" si="32"/>
        <v>1108</v>
      </c>
      <c r="DS95" s="419">
        <f t="shared" si="33"/>
        <v>391</v>
      </c>
      <c r="DT95" s="131">
        <f t="shared" ca="1" si="30"/>
        <v>0</v>
      </c>
      <c r="DV95" s="164" t="s">
        <v>82</v>
      </c>
      <c r="DW95" s="4">
        <v>2123</v>
      </c>
      <c r="DX95" s="4">
        <v>308.8</v>
      </c>
      <c r="DY95" s="67">
        <f t="shared" si="27"/>
        <v>40</v>
      </c>
      <c r="EA95">
        <f>SUMIF('L4-LTLA'!$D:$D,$D95,'L4-LTLA'!$G:$G)</f>
        <v>283378</v>
      </c>
      <c r="EB95" s="27">
        <v>283378</v>
      </c>
      <c r="EC95" s="4">
        <f t="shared" si="31"/>
        <v>0</v>
      </c>
    </row>
    <row r="96" spans="1:133" x14ac:dyDescent="0.25">
      <c r="A96" s="67" t="str">
        <f ca="1">OFFSET(Polygon!A$1,MATCH($D96,Polygon!$C:$C,0)-1,0)</f>
        <v>{"type":"Polygon","coordinates":[[[-2.0507,52.6205],[-2.0528,52.6173],[-2.048,52.616],[-2.0499,52.6121],[-2.051,52.6091],[-2.0512,52.6063],[-2.0531,52.6041],[-2.0541,52.6017],[-2.0556,52.5996],[-2.057,52.5983],[-2.0611,52.598],[-2.062,52.5976],[-2.0663,52.5978],[-2.0657,52.5968],[-2.0661,52.5944],[-2.0686,52.5931],[-2.0709,52.5943],[-2.0709,52.593],[-2.0719,52.592],[-2.0733,52.5917],[-2.0732,52.591],[-2.0742,52.5885],[-2.0754,52.5872],[-2.0778,52.586],[-2.0744,52.585],[-2.0687,52.5834],[-2.0682,52.5821],[-2.0668,52.5821],[-2.0631,52.58],[-2.0568,52.5774],[-2.0552,52.5766],[-2.0582,52.5747],[-2.0571,52.5737],[-2.0554,52.573],[-2.0511,52.5725],[-2.05,52.5721],[-2.0513,52.571],[-2.0531,52.5687],[-2.0536,52.5661],[-2.0568,52.5651],[-2.058,52.5642],[-2.0566,52.562],[-2.0554,52.561],[-2.0566,52.56],[-2.0585,52.56],[-2.0602,52.5587],[-2.062,52.5582],[-2.0522,52.5534],[-2.051,52.5527],[-2.0508,52.5505],[-2.0546,52.5491],[-2.0615,52.5469],[-2.0634,52.5489],[-2.0669,52.5482],[-2.069,52.5474],[-2.0704,52.5502],[-2.0725,52.5502],[-2.0739,52.5499],[-2.0752,52.5528],[-2.0782,52.5568],[-2.0794,52.557],[-2.0809,52.5564],[-2.0814,52.5552],[-2.0816,52.5528],[-2.0827,52.5524],[-2.0847,52.5529],[-2.0864,52.5514],[-2.0898,52.5501],[-2.0901,52.5488],[-2.0937,52.5474],[-2.0942,52.5481],[-2.0962,52.5465],[-2.0973,52.546],[-2.1016,52.5461],[-2.1047,52.5459],[-2.1062,52.5454],[-2.1083,52.5439],[-2.1096,52.5465],[-2.1115,52.546],[-2.1115,52.5471],[-2.1122,52.5479],[-2.1145,52.5473],[-2.1155,52.5485],[-2.1147,52.5487],[-2.1172,52.5521],[-2.1216,52.5569],[-2.1275,52.5582],[-2.1272,52.5561],[-2.1281,52.5558],[-2.1284,52.5538],[-2.1321,52.5542],[-2.1335,52.5541],[-2.1347,52.5544],[-2.1371,52.5566],[-2.1392,52.5581],[-2.141,52.5585],[-2.1422,52.5578],[-2.1437,52.5558],[-2.1453,52.5547],[-2.1468,52.5557],[-2.1479,52.5549],[-2.1504,52.5546],[-2.1533,52.5548],[-2.1541,52.5539],[-2.1568,52.5537],[-2.1577,52.5549],[-2.1596,52.5552],[-2.1636,52.5554],[-2.1656,52.5557],[-2.165,52.5539],[-2.1663,52.5537],[-2.1691,52.5542],[-2.1701,52.556],[-2.1731,52.5546],[-2.1755,52.5544],[-2.1765,52.5571],[-2.1759,52.5598],[-2.1748,52.5601],[-2.1749,52.5622],[-2.1755,52.5645],[-2.177,52.5645],[-2.1796,52.564],[-2.1809,52.5664],[-2.177,52.5669],[-2.1792,52.5711],[-2.1786,52.5711],[-2.1803,52.5745],[-2.1826,52.5741],[-2.1835,52.5769],[-2.1883,52.5742],[-2.1894,52.5773],[-2.1944,52.5779],[-2.1967,52.578],[-2.1981,52.579],[-2.2019,52.5789],[-2.2033,52.5812],[-2.2022,52.5816],[-2.204,52.5838],[-2.1998,52.5835],[-2.2013,52.5852],[-2.2067,52.5852],[-2.2069,52.5866],[-2.2042,52.5866],[-2.2022,52.5871],[-2.2006,52.5886],[-2.1978,52.5881],[-2.1951,52.5886],[-2.1893,52.5886],[-2.1886,52.5904],[-2.1883,52.5941],[-2.1889,52.5966],[-2.1909,52.6022],[-2.1919,52.6033],[-2.193,52.6036],[-2.1946,52.6053],[-2.1964,52.605],[-2.1968,52.606],[-2.1952,52.6071],[-2.1921,52.6069],[-2.192,52.608],[-2.1885,52.6081],[-2.1885,52.6089],[-2.1872,52.609],[-2.1866,52.6065],[-2.1841,52.6066],[-2.1839,52.6061],[-2.1803,52.6049],[-2.1777,52.6073],[-2.1738,52.6092],[-2.1728,52.6101],[-2.171,52.6106],[-2.1707,52.6091],[-2.1692,52.6093],[-2.1696,52.6104],[-2.1676,52.6114],[-2.171,52.6143],[-2.1693,52.6151],[-2.1659,52.6159],[-2.1649,52.6166],[-2.1695,52.6182],[-2.1684,52.619],[-2.1685,52.6198],[-2.1675,52.6204],[-2.1646,52.6191],[-2.1617,52.6191],[-2.1628,52.6212],[-2.1605,52.6217],[-2.1579,52.6231],[-2.1554,52.624],[-2.1516,52.6246],[-2.1524,52.6272],[-2.153,52.6277],[-2.153,52.6297],[-2.1475,52.6298],[-2.1403,52.6299],[-2.1372,52.6296],[-2.1349,52.6329],[-2.1334,52.6337],[-2.1315,52.6354],[-2.1316,52.6376],[-2.1299,52.6377],[-2.1252,52.6373],[-2.1138,52.6379],[-2.1116,52.6351],[-2.1103,52.6354],[-2.1094,52.6345],[-2.1066,52.6345],[-2.1053,52.6353],[-2.1012,52.635],[-2.1009,52.6335],[-2.0986,52.6321],[-2.0989,52.6284],[-2.0981,52.6275],[-2.0985,52.6269],[-2.0972,52.6251],[-2.0972,52.6234],[-2.0962,52.6227],[-2.0956,52.6215],[-2.0934,52.6199],[-2.0884,52.6198],[-2.0876,52.6187],[-2.0849,52.6139],[-2.0831,52.6125],[-2.0818,52.6127],[-2.081,52.6119],[-2.0782,52.612],[-2.0728,52.6127],[-2.0695,52.6126],[-2.0673,52.6121],[-2.0675,52.6145],[-2.0687,52.618],[-2.0645,52.6194],[-2.064,52.6207],[-2.0593,52.6217],[-2.0556,52.622],[-2.0521,52.6222],[-2.0506,52.6212],[-2.0507,52.6205]]]}</v>
      </c>
      <c r="B96" s="67" t="str">
        <f ca="1">OFFSET(Polygon!B$1,MATCH($D96,Polygon!$C:$C,0)-1,0)</f>
        <v>E08000031</v>
      </c>
      <c r="C96" t="s">
        <v>145</v>
      </c>
      <c r="D96" t="s">
        <v>127</v>
      </c>
      <c r="E96" s="27">
        <v>262008</v>
      </c>
      <c r="F96" s="23">
        <v>2</v>
      </c>
      <c r="G96" s="23">
        <v>3</v>
      </c>
      <c r="H96" s="23">
        <v>4</v>
      </c>
      <c r="I96" s="23">
        <v>4</v>
      </c>
      <c r="J96" s="23">
        <v>8</v>
      </c>
      <c r="K96" s="23">
        <v>9</v>
      </c>
      <c r="L96" s="23">
        <v>8</v>
      </c>
      <c r="M96" s="23">
        <v>11</v>
      </c>
      <c r="N96" s="23">
        <v>18</v>
      </c>
      <c r="O96" s="23">
        <v>22</v>
      </c>
      <c r="P96" s="23">
        <v>28</v>
      </c>
      <c r="Q96" s="23">
        <v>39</v>
      </c>
      <c r="R96" s="23">
        <v>45</v>
      </c>
      <c r="S96" s="23">
        <v>52</v>
      </c>
      <c r="T96" s="23">
        <v>69</v>
      </c>
      <c r="U96" s="23">
        <v>81</v>
      </c>
      <c r="V96" s="23">
        <v>98</v>
      </c>
      <c r="W96" s="23">
        <v>103</v>
      </c>
      <c r="X96" s="23">
        <v>128</v>
      </c>
      <c r="Y96" s="23">
        <v>141</v>
      </c>
      <c r="Z96" s="23">
        <v>153</v>
      </c>
      <c r="AA96" s="23">
        <v>175</v>
      </c>
      <c r="AB96" s="23">
        <v>183</v>
      </c>
      <c r="AC96" s="23">
        <v>208</v>
      </c>
      <c r="AD96" s="23">
        <v>222</v>
      </c>
      <c r="AE96" s="23">
        <v>251</v>
      </c>
      <c r="AF96" s="23">
        <v>275</v>
      </c>
      <c r="AG96" s="23">
        <v>294</v>
      </c>
      <c r="AH96" s="23">
        <v>304</v>
      </c>
      <c r="AI96" s="23">
        <v>335</v>
      </c>
      <c r="AJ96" s="23">
        <v>354</v>
      </c>
      <c r="AK96" s="23">
        <v>368</v>
      </c>
      <c r="AL96" s="23">
        <v>388</v>
      </c>
      <c r="AM96" s="23">
        <v>410</v>
      </c>
      <c r="AN96" s="23">
        <v>431</v>
      </c>
      <c r="AO96" s="23">
        <v>447</v>
      </c>
      <c r="AP96" s="23">
        <v>462</v>
      </c>
      <c r="AQ96" s="23">
        <v>473</v>
      </c>
      <c r="AR96" s="23">
        <v>501</v>
      </c>
      <c r="AS96" s="23">
        <v>518</v>
      </c>
      <c r="AT96" s="23">
        <v>533</v>
      </c>
      <c r="AU96" s="23">
        <v>558</v>
      </c>
      <c r="AV96" s="23">
        <v>581</v>
      </c>
      <c r="AW96" s="23">
        <v>599</v>
      </c>
      <c r="AX96" s="23">
        <v>613</v>
      </c>
      <c r="AY96" s="23">
        <v>640</v>
      </c>
      <c r="AZ96" s="23">
        <v>656</v>
      </c>
      <c r="BA96" s="23">
        <v>693</v>
      </c>
      <c r="BB96" s="23">
        <v>705</v>
      </c>
      <c r="BC96" s="23">
        <v>742</v>
      </c>
      <c r="BD96" s="23">
        <v>765</v>
      </c>
      <c r="BE96" s="23">
        <v>777</v>
      </c>
      <c r="BF96" s="23">
        <v>797</v>
      </c>
      <c r="BG96" s="23">
        <v>812</v>
      </c>
      <c r="BH96" s="23">
        <v>850</v>
      </c>
      <c r="BI96" s="23">
        <v>856</v>
      </c>
      <c r="BJ96" s="23">
        <v>879</v>
      </c>
      <c r="BK96" s="23">
        <v>887</v>
      </c>
      <c r="BL96" s="23">
        <v>893</v>
      </c>
      <c r="BM96" s="23">
        <v>908</v>
      </c>
      <c r="BN96" s="23">
        <v>916</v>
      </c>
      <c r="BO96" s="23">
        <v>918</v>
      </c>
      <c r="BP96" s="23">
        <v>934</v>
      </c>
      <c r="BQ96" s="23">
        <v>938</v>
      </c>
      <c r="BR96" s="23">
        <v>946</v>
      </c>
      <c r="BS96" s="23">
        <v>948</v>
      </c>
      <c r="BT96" s="23">
        <v>956</v>
      </c>
      <c r="BU96" s="23">
        <v>958</v>
      </c>
      <c r="BV96" s="23">
        <v>958</v>
      </c>
      <c r="BW96" s="23">
        <v>959</v>
      </c>
      <c r="BX96" s="23">
        <v>967</v>
      </c>
      <c r="BY96" s="23">
        <v>974</v>
      </c>
      <c r="BZ96" s="23">
        <v>977</v>
      </c>
      <c r="CA96" s="23">
        <v>982</v>
      </c>
      <c r="CB96" s="23">
        <v>985</v>
      </c>
      <c r="CC96" s="23">
        <v>993</v>
      </c>
      <c r="CD96" s="23">
        <v>1004</v>
      </c>
      <c r="CE96" s="23">
        <v>1008</v>
      </c>
      <c r="CF96" s="23">
        <v>1010</v>
      </c>
      <c r="CG96" s="23">
        <v>1012</v>
      </c>
      <c r="CH96" s="23">
        <v>1014</v>
      </c>
      <c r="CI96" s="23">
        <v>1018</v>
      </c>
      <c r="CJ96" s="23">
        <v>1006</v>
      </c>
      <c r="CK96" s="23">
        <v>998</v>
      </c>
      <c r="CL96" s="23">
        <v>998</v>
      </c>
      <c r="CM96" s="23">
        <v>1001</v>
      </c>
      <c r="CN96" s="23">
        <v>1003</v>
      </c>
      <c r="CO96" s="23">
        <v>1006</v>
      </c>
      <c r="CP96" s="23">
        <v>1007</v>
      </c>
      <c r="CQ96" s="23">
        <v>1020</v>
      </c>
      <c r="CR96" s="23">
        <v>1023</v>
      </c>
      <c r="CS96" s="23">
        <v>1024</v>
      </c>
      <c r="CT96" s="23">
        <v>1025</v>
      </c>
      <c r="CU96" s="23">
        <v>1027</v>
      </c>
      <c r="CV96" s="23">
        <v>1028</v>
      </c>
      <c r="CW96" s="23">
        <v>1033</v>
      </c>
      <c r="CX96" s="23">
        <v>1036</v>
      </c>
      <c r="CY96" s="23">
        <v>1039</v>
      </c>
      <c r="CZ96" s="23">
        <v>1039</v>
      </c>
      <c r="DA96" s="23">
        <v>1039</v>
      </c>
      <c r="DB96" s="23">
        <v>1041</v>
      </c>
      <c r="DC96" s="23">
        <v>1044</v>
      </c>
      <c r="DD96" s="23">
        <v>1046</v>
      </c>
      <c r="DE96" s="23">
        <v>1047</v>
      </c>
      <c r="DF96" s="23">
        <v>1047</v>
      </c>
      <c r="DG96" s="23">
        <v>1048</v>
      </c>
      <c r="DJ96" s="181">
        <f t="shared" ca="1" si="22"/>
        <v>1</v>
      </c>
      <c r="DK96" s="25">
        <f t="shared" ca="1" si="23"/>
        <v>9.5510983763132757E-4</v>
      </c>
      <c r="DL96" s="325">
        <f t="shared" ca="1" si="28"/>
        <v>0.38166773533632559</v>
      </c>
      <c r="DM96" s="329">
        <f t="shared" ca="1" si="24"/>
        <v>9</v>
      </c>
      <c r="DN96" s="25">
        <f t="shared" ca="1" si="25"/>
        <v>8.6621751684311833E-3</v>
      </c>
      <c r="DO96" s="325">
        <f t="shared" ca="1" si="29"/>
        <v>3.4350096180269305</v>
      </c>
      <c r="DP96" s="332">
        <f t="shared" ca="1" si="26"/>
        <v>399.98778663246924</v>
      </c>
      <c r="DR96">
        <f t="shared" si="32"/>
        <v>1048</v>
      </c>
      <c r="DS96" s="419">
        <f t="shared" si="33"/>
        <v>400</v>
      </c>
      <c r="DT96" s="131">
        <f t="shared" ca="1" si="30"/>
        <v>0</v>
      </c>
      <c r="DV96" s="164" t="s">
        <v>83</v>
      </c>
      <c r="DW96">
        <v>465</v>
      </c>
      <c r="DX96" s="385">
        <v>231.3</v>
      </c>
      <c r="DY96" s="67">
        <f t="shared" si="27"/>
        <v>67</v>
      </c>
      <c r="EA96">
        <f>SUMIF('L4-LTLA'!$D:$D,$D96,'L4-LTLA'!$G:$G)</f>
        <v>262008</v>
      </c>
      <c r="EB96" s="27">
        <v>262008</v>
      </c>
      <c r="EC96" s="4">
        <f t="shared" si="31"/>
        <v>0</v>
      </c>
    </row>
    <row r="97" spans="1:133" x14ac:dyDescent="0.25">
      <c r="A97" s="67" t="str">
        <f ca="1">OFFSET(Polygon!A$1,MATCH($D97,Polygon!$C:$C,0)-1,0)</f>
        <v>{"type":"Polygon","coordinates":[[[-2.4163,52.827],[-2.4142,52.8264],[-2.4113,52.825],[-2.4094,52.8245],[-2.4064,52.8232],[-2.3982,52.8201],[-2.3809,52.8129],[-2.3777,52.8116],[-2.3787,52.8108],[-2.377,52.8101],[-2.3759,52.8092],[-2.3762,52.8078],[-2.3777,52.8071],[-2.3765,52.8048],[-2.3768,52.8041],[-2.3748,52.8025],[-2.3716,52.8007],[-2.371,52.7998],[-2.3721,52.7982],[-2.3733,52.7973],[-2.3718,52.7966],[-2.3714,52.7953],[-2.3731,52.7939],[-2.3752,52.794],[-2.3764,52.7934],[-2.3776,52.7942],[-2.38,52.7943],[-2.3816,52.794],[-2.3822,52.7932],[-2.3811,52.7925],[-2.3809,52.7911],[-2.3852,52.7909],[-2.3851,52.7897],[-2.3827,52.7886],[-2.3812,52.7888],[-2.3802,52.7866],[-2.3788,52.7859],[-2.379,52.7842],[-2.3773,52.7837],[-2.3743,52.7841],[-2.3701,52.7841],[-2.3684,52.7836],[-2.3672,52.7838],[-2.3659,52.7832],[-2.3672,52.7817],[-2.3668,52.7795],[-2.3672,52.7783],[-2.3689,52.7773],[-2.3673,52.7768],[-2.3651,52.7767],[-2.3636,52.7754],[-2.359,52.7739],[-2.3576,52.7721],[-2.3548,52.7718],[-2.3539,52.7712],[-2.3527,52.7689],[-2.35,52.7662],[-2.3482,52.7664],[-2.3453,52.7663],[-2.344,52.765],[-2.344,52.7639],[-2.3424,52.7621],[-2.3414,52.7618],[-2.3377,52.7599],[-2.3349,52.7588],[-2.3301,52.758],[-2.3302,52.7565],[-2.3293,52.7547],[-2.3305,52.7536],[-2.331,52.7525],[-2.3305,52.7516],[-2.3268,52.7512],[-2.3245,52.7512],[-2.3216,52.7499],[-2.3213,52.7482],[-2.3178,52.7467],[-2.316,52.7458],[-2.3161,52.7445],[-2.3133,52.7421],[-2.3122,52.7407],[-2.3131,52.7391],[-2.3129,52.7381],[-2.3141,52.7373],[-2.3158,52.7383],[-2.3167,52.738],[-2.315,52.7363],[-2.3156,52.7352],[-2.3156,52.7329],[-2.3176,52.7317],[-2.3191,52.7313],[-2.3197,52.7306],[-2.3216,52.7305],[-2.3232,52.7312],[-2.3251,52.7312],[-2.3286,52.7303],[-2.3306,52.7296],[-2.3336,52.7306],[-2.3355,52.7305],[-2.3362,52.7329],[-2.3399,52.7321],[-2.3427,52.7313],[-2.345,52.7311],[-2.3525,52.7308],[-2.3579,52.7312],[-2.3606,52.7326],[-2.3631,52.7336],[-2.3673,52.7331],[-2.3682,52.7349],[-2.3717,52.7386],[-2.37,52.739],[-2.3688,52.74],[-2.3751,52.7408],[-2.3771,52.7387],[-2.3784,52.7368],[-2.3791,52.7353],[-2.3795,52.732],[-2.3789,52.7305],[-2.3797,52.7294],[-2.3795,52.7288],[-2.381,52.7255],[-2.3809,52.7245],[-2.3828,52.7219],[-2.3854,52.7199],[-2.3872,52.7177],[-2.3907,52.7154],[-2.3925,52.7146],[-2.3931,52.7135],[-2.3926,52.7123],[-2.3931,52.7112],[-2.3962,52.7089],[-2.3968,52.7079],[-2.3995,52.7061],[-2.401,52.7046],[-2.4025,52.7039],[-2.4024,52.703],[-2.4036,52.7014],[-2.4035,52.6982],[-2.4015,52.6949],[-2.4052,52.6949],[-2.4047,52.6927],[-2.4036,52.6905],[-2.4014,52.6893],[-2.4023,52.6867],[-2.4012,52.6848],[-2.402,52.6825],[-2.4034,52.6827],[-2.4054,52.6816],[-2.407,52.681],[-2.408,52.6791],[-2.4099,52.6716],[-2.419,52.6629],[-2.4184,52.6568],[-2.4176,52.6503],[-2.4192,52.6488],[-2.4199,52.6476],[-2.4193,52.6463],[-2.4179,52.6453],[-2.4165,52.6449],[-2.4185,52.6399],[-2.4189,52.6394],[-2.4194,52.6356],[-2.4183,52.6338],[-2.4207,52.6334],[-2.4241,52.6321],[-2.4286,52.6297],[-2.4366,52.6271],[-2.4356,52.6222],[-2.4371,52.6193],[-2.434,52.6182],[-2.4355,52.6163],[-2.4377,52.6153],[-2.4381,52.6145],[-2.442,52.6157],[-2.4422,52.6153],[-2.4448,52.6153],[-2.4499,52.6166],[-2.4524,52.6175],[-2.455,52.6186],[-2.4578,52.6206],[-2.4628,52.623],[-2.4646,52.6238],[-2.4664,52.6241],[-2.4677,52.6232],[-2.4698,52.6224],[-2.4709,52.6225],[-2.4728,52.6238],[-2.4747,52.6237],[-2.4762,52.623],[-2.4786,52.6234],[-2.479,52.624],[-2.4808,52.6239],[-2.4813,52.6248],[-2.4836,52.6251],[-2.486,52.6243],[-2.4869,52.6254],[-2.4892,52.6263],[-2.4918,52.628],[-2.4941,52.6287],[-2.4967,52.629],[-2.4996,52.6289],[-2.5056,52.6324],[-2.5078,52.6344],[-2.5107,52.6366],[-2.5101,52.6383],[-2.5127,52.6406],[-2.5149,52.6411],[-2.5167,52.642],[-2.5178,52.6432],[-2.519,52.6434],[-2.5214,52.6446],[-2.5238,52.6462],[-2.5271,52.6472],[-2.5301,52.6495],[-2.5325,52.6501],[-2.5351,52.6506],[-2.5403,52.6523],[-2.5429,52.6529],[-2.545,52.6529],[-2.5467,52.6544],[-2.5484,52.6552],[-2.5463,52.6565],[-2.5463,52.6581],[-2.5542,52.66],[-2.5542,52.6615],[-2.5548,52.6627],[-2.553,52.6648],[-2.5517,52.6648],[-2.5494,52.6663],[-2.5557,52.6711],[-2.5627,52.6741],[-2.5682,52.677],[-2.572,52.6785],[-2.5743,52.6791],[-2.5753,52.68],[-2.5763,52.6797],[-2.5772,52.6807],[-2.582,52.6821],[-2.5827,52.6821],[-2.5868,52.6842],[-2.5886,52.6837],[-2.5918,52.6862],[-2.5949,52.6878],[-2.5967,52.6906],[-2.5977,52.69],[-2.6028,52.6892],[-2.6085,52.692],[-2.6083,52.6929],[-2.6092,52.6945],[-2.6107,52.6951],[-2.6127,52.6968],[-2.617,52.6983],[-2.6202,52.698],[-2.6226,52.699],[-2.6234,52.7007],[-2.6235,52.703],[-2.6243,52.7034],[-2.6202,52.7043],[-2.6186,52.7045],[-2.6139,52.7044],[-2.6109,52.7047],[-2.6098,52.7054],[-2.6054,52.7068],[-2.606,52.7076],[-2.604,52.7089],[-2.605,52.7097],[-2.6038,52.7106],[-2.602,52.713],[-2.601,52.7137],[-2.5993,52.7141],[-2.5978,52.7139],[-2.597,52.7144],[-2.597,52.716],[-2.5977,52.7173],[-2.5974,52.7182],[-2.5989,52.7184],[-2.601,52.7194],[-2.6046,52.7191],[-2.6076,52.72],[-2.61,52.7194],[-2.6132,52.7194],[-2.6151,52.7189],[-2.6188,52.7218],[-2.6219,52.7209],[-2.6234,52.7196],[-2.6252,52.7199],[-2.6277,52.7219],[-2.6273,52.7228],[-2.6279,52.7247],[-2.6297,52.726],[-2.6322,52.7268],[-2.636,52.7265],[-2.6392,52.7273],[-2.6415,52.7276],[-2.6446,52.7292],[-2.6544,52.7306],[-2.6583,52.7307],[-2.6589,52.7316],[-2.6602,52.7316],[-2.6604,52.7333],[-2.6614,52.7348],[-2.6641,52.7363],[-2.6644,52.7383],[-2.6637,52.74],[-2.6627,52.7405],[-2.6616,52.7419],[-2.6594,52.7435],[-2.6615,52.7439],[-2.6627,52.7438],[-2.6641,52.7446],[-2.6639,52.7453],[-2.6654,52.7463],[-2.6674,52.7502],[-2.6657,52.7515],[-2.6647,52.7512],[-2.6634,52.75],[-2.6619,52.7506],[-2.6637,52.7525],[-2.6632,52.7535],[-2.6617,52.7547],[-2.6621,52.7553],[-2.661,52.7565],[-2.661,52.7574],[-2.6624,52.7582],[-2.6634,52.7604],[-2.6581,52.7623],[-2.6565,52.7613],[-2.6551,52.7622],[-2.6536,52.7628],[-2.649,52.7639],[-2.6495,52.7648],[-2.6431,52.7671],[-2.6412,52.7665],[-2.6407,52.7652],[-2.6365,52.7639],[-2.6359,52.7624],[-2.6367,52.762],[-2.6364,52.7608],[-2.6353,52.759],[-2.6323,52.7596],[-2.6325,52.7605],[-2.6286,52.7629],[-2.6284,52.7638],[-2.6292,52.7659],[-2.6274,52.7687],[-2.6264,52.7694],[-2.6254,52.7721],[-2.6229,52.7733],[-2.6218,52.7748],[-2.621,52.7765],[-2.6195,52.7763],[-2.6176,52.7753],[-2.6148,52.7753],[-2.6109,52.7767],[-2.607,52.7777],[-2.6059,52.7778],[-2.6031,52.7771],[-2.5989,52.7784],[-2.5978,52.7784],[-2.5922,52.7768],[-2.5913,52.7781],[-2.5903,52.7781],[-2.5899,52.7793],[-2.5905,52.7802],[-2.5927,52.7817],[-2.5933,52.7832],[-2.5942,52.7841],[-2.5941,52.7863],[-2.5934,52.7883],[-2.5937,52.7901],[-2.5944,52.791],[-2.5934,52.7918],[-2.5926,52.7935],[-2.5937,52.7957],[-2.598,52.7978],[-2.5953,52.7976],[-2.5918,52.7985],[-2.5925,52.7992],[-2.5906,52.7996],[-2.5902,52.8008],[-2.5881,52.8021],[-2.5866,52.8027],[-2.5828,52.8056],[-2.5812,52.806],[-2.5769,52.8054],[-2.577,52.8064],[-2.5738,52.8063],[-2.5694,52.8051],[-2.5711,52.8045],[-2.5707,52.8031],[-2.568,52.8019],[-2.5658,52.7997],[-2.5631,52.7995],[-2.5612,52.799],[-2.5594,52.7992],[-2.557,52.8008],[-2.555,52.8009],[-2.5549,52.8021],[-2.5529,52.8029],[-2.5516,52.8023],[-2.551,52.8014],[-2.5491,52.8012],[-2.5479,52.7994],[-2.5473,52.7974],[-2.5441,52.7971],[-2.5438,52.7964],[-2.5423,52.7958],[-2.54,52.7938],[-2.5376,52.7941],[-2.5355,52.7949],[-2.5338,52.7941],[-2.5335,52.7934],[-2.5341,52.7924],[-2.5372,52.79],[-2.5383,52.7884],[-2.538,52.7873],[-2.5389,52.7862],[-2.5383,52.7853],[-2.5344,52.7864],[-2.5324,52.7857],[-2.5295,52.787],[-2.5292,52.7884],[-2.5267,52.7913],[-2.5266,52.7922],[-2.5254,52.7936],[-2.5254,52.7952],[-2.5245,52.7957],[-2.524,52.7967],[-2.5221,52.7989],[-2.5211,52.799],[-2.5192,52.7974],[-2.518,52.7959],[-2.516,52.7955],[-2.5138,52.7967],[-2.5131,52.7976],[-2.5117,52.7985],[-2.51,52.7984],[-2.5073,52.7967],[-2.5029,52.7966],[-2.5017,52.7974],[-2.5016,52.7987],[-2.499,52.8008],[-2.4924,52.8023],[-2.4902,52.8022],[-2.49,52.8045],[-2.4864,52.8052],[-2.4886,52.8021],[-2.4888,52.8008],[-2.4868,52.7998],[-2.4831,52.8001],[-2.4819,52.8006],[-2.4785,52.8015],[-2.4771,52.7994],[-2.4787,52.7979],[-2.4838,52.7886],[-2.4853,52.7867],[-2.4869,52.7854],[-2.4897,52.7839],[-2.4896,52.7829],[-2.4872,52.7825],[-2.4884,52.7815],[-2.4882,52.7806],[-2.4854,52.7802],[-2.4826,52.7807],[-2.4797,52.7822],[-2.4763,52.7809],[-2.4756,52.7812],[-2.4728,52.7804],[-2.4722,52.7809],[-2.4734,52.7817],[-2.4711,52.7842],[-2.4675,52.7836],[-2.4643,52.7844],[-2.4629,52.7844],[-2.4618,52.7839],[-2.4589,52.7832],[-2.4576,52.7834],[-2.457,52.7843],[-2.4574,52.7856],[-2.4568,52.7864],[-2.4582,52.788],[-2.4596,52.7912],[-2.4627,52.7919],[-2.4635,52.7927],[-2.4628,52.7947],[-2.4613,52.7951],[-2.4609,52.7959],[-2.4596,52.7962],[-2.4577,52.7985],[-2.4614,52.8002],[-2.4612,52.8038],[-2.4616,52.8037],[-2.4664,52.8087],[-2.4686,52.8115],[-2.4708,52.8192],[-2.4722,52.8199],[-2.473,52.8207],[-2.4717,52.8216],[-2.4702,52.8218],[-2.4691,52.823],[-2.4656,52.8223],[-2.4624,52.8219],[-2.46,52.822],[-2.4561,52.8217],[-2.4465,52.8218],[-2.4433,52.8214],[-2.4405,52.8208],[-2.4387,52.8243],[-2.4365,52.8236],[-2.4349,52.8246],[-2.4325,52.8272],[-2.4302,52.8281],[-2.4276,52.8284],[-2.4281,52.8275],[-2.4283,52.8257],[-2.4278,52.8237],[-2.4262,52.8232],[-2.4238,52.824],[-2.424,52.8246],[-2.4163,52.827]]]}</v>
      </c>
      <c r="B97" s="67" t="str">
        <f ca="1">OFFSET(Polygon!B$1,MATCH($D97,Polygon!$C:$C,0)-1,0)</f>
        <v>E06000020</v>
      </c>
      <c r="C97" t="s">
        <v>145</v>
      </c>
      <c r="D97" t="s">
        <v>247</v>
      </c>
      <c r="E97" s="27">
        <v>177799</v>
      </c>
      <c r="F97" s="23">
        <v>0</v>
      </c>
      <c r="G97" s="23">
        <v>0</v>
      </c>
      <c r="H97" s="23">
        <v>0</v>
      </c>
      <c r="I97" s="23">
        <v>0</v>
      </c>
      <c r="J97" s="23">
        <v>0</v>
      </c>
      <c r="K97" s="23">
        <v>0</v>
      </c>
      <c r="L97" s="23">
        <v>0</v>
      </c>
      <c r="M97" s="23">
        <v>0</v>
      </c>
      <c r="N97" s="23">
        <v>0</v>
      </c>
      <c r="O97" s="23">
        <v>0</v>
      </c>
      <c r="P97" s="23">
        <v>0</v>
      </c>
      <c r="Q97" s="23">
        <v>0</v>
      </c>
      <c r="R97" s="23">
        <v>0</v>
      </c>
      <c r="S97" s="23">
        <v>1</v>
      </c>
      <c r="T97" s="23">
        <v>3</v>
      </c>
      <c r="U97" s="23">
        <v>9</v>
      </c>
      <c r="V97" s="23">
        <v>12</v>
      </c>
      <c r="W97" s="23">
        <v>17</v>
      </c>
      <c r="X97" s="23">
        <v>21</v>
      </c>
      <c r="Y97" s="23">
        <v>23</v>
      </c>
      <c r="Z97" s="23">
        <v>34</v>
      </c>
      <c r="AA97" s="23">
        <v>40</v>
      </c>
      <c r="AB97" s="23">
        <v>40</v>
      </c>
      <c r="AC97" s="23">
        <v>48</v>
      </c>
      <c r="AD97" s="23">
        <v>51</v>
      </c>
      <c r="AE97" s="23">
        <v>62</v>
      </c>
      <c r="AF97" s="23">
        <v>70</v>
      </c>
      <c r="AG97" s="23">
        <v>73</v>
      </c>
      <c r="AH97" s="23">
        <v>73</v>
      </c>
      <c r="AI97" s="23">
        <v>79</v>
      </c>
      <c r="AJ97" s="23">
        <v>96</v>
      </c>
      <c r="AK97" s="23">
        <v>102</v>
      </c>
      <c r="AL97" s="23">
        <v>118</v>
      </c>
      <c r="AM97" s="23">
        <v>122</v>
      </c>
      <c r="AN97" s="23">
        <v>125</v>
      </c>
      <c r="AO97" s="23">
        <v>129</v>
      </c>
      <c r="AP97" s="23">
        <v>137</v>
      </c>
      <c r="AQ97" s="23">
        <v>139</v>
      </c>
      <c r="AR97" s="23">
        <v>143</v>
      </c>
      <c r="AS97" s="23">
        <v>147</v>
      </c>
      <c r="AT97" s="23">
        <v>150</v>
      </c>
      <c r="AU97" s="23">
        <v>159</v>
      </c>
      <c r="AV97" s="23">
        <v>167</v>
      </c>
      <c r="AW97" s="23">
        <v>180</v>
      </c>
      <c r="AX97" s="23">
        <v>194</v>
      </c>
      <c r="AY97" s="23">
        <v>205</v>
      </c>
      <c r="AZ97" s="23">
        <v>210</v>
      </c>
      <c r="BA97" s="23">
        <v>219</v>
      </c>
      <c r="BB97" s="23">
        <v>222</v>
      </c>
      <c r="BC97" s="23">
        <v>225</v>
      </c>
      <c r="BD97" s="23">
        <v>242</v>
      </c>
      <c r="BE97" s="23">
        <v>244</v>
      </c>
      <c r="BF97" s="23">
        <v>254</v>
      </c>
      <c r="BG97" s="23">
        <v>260</v>
      </c>
      <c r="BH97" s="23">
        <v>267</v>
      </c>
      <c r="BI97" s="23">
        <v>277</v>
      </c>
      <c r="BJ97" s="23">
        <v>283</v>
      </c>
      <c r="BK97" s="23">
        <v>289</v>
      </c>
      <c r="BL97" s="23">
        <v>289</v>
      </c>
      <c r="BM97" s="23">
        <v>299</v>
      </c>
      <c r="BN97" s="23">
        <v>303</v>
      </c>
      <c r="BO97" s="23">
        <v>308</v>
      </c>
      <c r="BP97" s="23">
        <v>311</v>
      </c>
      <c r="BQ97" s="23">
        <v>311</v>
      </c>
      <c r="BR97" s="23">
        <v>317</v>
      </c>
      <c r="BS97" s="23">
        <v>322</v>
      </c>
      <c r="BT97" s="23">
        <v>330</v>
      </c>
      <c r="BU97" s="23">
        <v>333</v>
      </c>
      <c r="BV97" s="23">
        <v>334</v>
      </c>
      <c r="BW97" s="23">
        <v>339</v>
      </c>
      <c r="BX97" s="23">
        <v>344</v>
      </c>
      <c r="BY97" s="23">
        <v>345</v>
      </c>
      <c r="BZ97" s="23">
        <v>349</v>
      </c>
      <c r="CA97" s="23">
        <v>350</v>
      </c>
      <c r="CB97" s="23">
        <v>355</v>
      </c>
      <c r="CC97" s="23">
        <v>358</v>
      </c>
      <c r="CD97" s="23">
        <v>359</v>
      </c>
      <c r="CE97" s="23">
        <v>362</v>
      </c>
      <c r="CF97" s="23">
        <v>362</v>
      </c>
      <c r="CG97" s="23">
        <v>362</v>
      </c>
      <c r="CH97" s="23">
        <v>364</v>
      </c>
      <c r="CI97" s="23">
        <v>364</v>
      </c>
      <c r="CJ97" s="23">
        <v>367</v>
      </c>
      <c r="CK97" s="23">
        <v>367</v>
      </c>
      <c r="CL97" s="23">
        <v>368</v>
      </c>
      <c r="CM97" s="23">
        <v>368</v>
      </c>
      <c r="CN97" s="23">
        <v>363</v>
      </c>
      <c r="CO97" s="23">
        <v>362</v>
      </c>
      <c r="CP97" s="23">
        <v>364</v>
      </c>
      <c r="CQ97" s="23">
        <v>365</v>
      </c>
      <c r="CR97" s="23">
        <v>366</v>
      </c>
      <c r="CS97" s="23">
        <v>366</v>
      </c>
      <c r="CT97" s="23">
        <v>366</v>
      </c>
      <c r="CU97" s="23">
        <v>367</v>
      </c>
      <c r="CV97" s="23">
        <v>368</v>
      </c>
      <c r="CW97" s="23">
        <v>368</v>
      </c>
      <c r="CX97" s="23">
        <v>368</v>
      </c>
      <c r="CY97" s="23">
        <v>368</v>
      </c>
      <c r="CZ97" s="23">
        <v>368</v>
      </c>
      <c r="DA97" s="23">
        <v>369</v>
      </c>
      <c r="DB97" s="23">
        <v>371</v>
      </c>
      <c r="DC97" s="23">
        <v>371</v>
      </c>
      <c r="DD97" s="23">
        <v>373</v>
      </c>
      <c r="DE97" s="23">
        <v>373</v>
      </c>
      <c r="DF97" s="23">
        <v>373</v>
      </c>
      <c r="DG97" s="23">
        <v>374</v>
      </c>
      <c r="DJ97" s="181">
        <f t="shared" ca="1" si="22"/>
        <v>1</v>
      </c>
      <c r="DK97" s="25">
        <f t="shared" ca="1" si="23"/>
        <v>2.6809651474530832E-3</v>
      </c>
      <c r="DL97" s="325">
        <f t="shared" ca="1" si="28"/>
        <v>0.56243285957738798</v>
      </c>
      <c r="DM97" s="329">
        <f t="shared" ca="1" si="24"/>
        <v>6</v>
      </c>
      <c r="DN97" s="25">
        <f t="shared" ca="1" si="25"/>
        <v>1.6304347826086956E-2</v>
      </c>
      <c r="DO97" s="325">
        <f t="shared" ca="1" si="29"/>
        <v>3.3745971574643279</v>
      </c>
      <c r="DP97" s="332">
        <f t="shared" ca="1" si="26"/>
        <v>210.34988948194308</v>
      </c>
      <c r="DR97">
        <f t="shared" si="32"/>
        <v>374</v>
      </c>
      <c r="DS97" s="419">
        <f t="shared" si="33"/>
        <v>210.3</v>
      </c>
      <c r="DT97" s="131">
        <f t="shared" ca="1" si="30"/>
        <v>0</v>
      </c>
      <c r="DV97" s="164" t="s">
        <v>84</v>
      </c>
      <c r="DW97">
        <v>370</v>
      </c>
      <c r="DX97" s="385">
        <v>140.6</v>
      </c>
      <c r="DY97" s="67">
        <f t="shared" si="27"/>
        <v>55</v>
      </c>
      <c r="EA97">
        <f>SUMIF('L4-LTLA'!$D:$D,$D97,'L4-LTLA'!$G:$G)</f>
        <v>177799</v>
      </c>
      <c r="EB97" s="27">
        <v>177799</v>
      </c>
      <c r="EC97" s="4">
        <f t="shared" si="31"/>
        <v>0</v>
      </c>
    </row>
    <row r="98" spans="1:133" x14ac:dyDescent="0.25">
      <c r="A98" s="67" t="str">
        <f ca="1">OFFSET(Polygon!A$1,MATCH($D98,Polygon!$C:$C,0)-1,0)</f>
        <v>{"type":"Polygon","coordinates":[[[-1.6011,52.3893],[-1.6032,52.3903],[-1.6018,52.3915],[-1.601,52.3929],[-1.6,52.3929],[-1.6008,52.395],[-1.6043,52.4],[-1.6042,52.4033],[-1.6012,52.4037],[-1.6013,52.4046],[-1.6037,52.4045],[-1.6056,52.4056],[-1.6059,52.4073],[-1.6034,52.4077],[-1.6039,52.4097],[-1.6046,52.4159],[-1.6022,52.4158],[-1.6047,52.4187],[-1.6108,52.4222],[-1.6109,52.4228],[-1.6094,52.4241],[-1.6065,52.4254],[-1.6073,52.4258],[-1.6096,52.426],[-1.6133,52.4272],[-1.6145,52.428],[-1.6114,52.4321],[-1.6079,52.4311],[-1.6066,52.431],[-1.6062,52.4329],[-1.6098,52.4336],[-1.6097,52.4349],[-1.609,52.4354],[-1.6096,52.4365],[-1.6095,52.4381],[-1.6059,52.4399],[-1.6001,52.4397],[-1.5977,52.4388],[-1.5964,52.4386],[-1.5953,52.4398],[-1.5935,52.4443],[-1.5929,52.4449],[-1.5937,52.4484],[-1.5954,52.4502],[-1.5959,52.4514],[-1.5937,52.4518],[-1.5948,52.453],[-1.5935,52.4535],[-1.5955,52.4559],[-1.5958,52.4576],[-1.5965,52.4584],[-1.5949,52.4607],[-1.5931,52.4616],[-1.59,52.4611],[-1.5899,52.4619],[-1.5864,52.4604],[-1.5817,52.4589],[-1.5787,52.4581],[-1.5775,52.4584],[-1.5739,52.4579],[-1.5703,52.4569],[-1.5684,52.4561],[-1.563,52.456],[-1.561,52.4553],[-1.5585,52.4566],[-1.5539,52.4567],[-1.5514,52.457],[-1.5492,52.459],[-1.5479,52.4594],[-1.5453,52.4614],[-1.54,52.4647],[-1.5384,52.4637],[-1.5367,52.462],[-1.535,52.4595],[-1.5286,52.4567],[-1.5259,52.4563],[-1.5216,52.4563],[-1.5176,52.4568],[-1.5191,52.4551],[-1.5197,52.4533],[-1.5102,52.4513],[-1.505,52.4501],[-1.5026,52.4508],[-1.4988,52.451],[-1.4959,52.4522],[-1.4917,52.455],[-1.4913,52.4565],[-1.4928,52.4584],[-1.4897,52.458],[-1.4892,52.4584],[-1.4868,52.4582],[-1.4869,52.4576],[-1.4847,52.4572],[-1.4832,52.4581],[-1.4792,52.4571],[-1.4733,52.4564],[-1.472,52.4565],[-1.4696,52.4575],[-1.4663,52.4585],[-1.4639,52.4583],[-1.462,52.4578],[-1.4613,52.4558],[-1.4598,52.4556],[-1.4588,52.4547],[-1.4604,52.4536],[-1.4539,52.4504],[-1.4461,52.4475],[-1.4455,52.4483],[-1.4437,52.4474],[-1.445,52.4464],[-1.4452,52.4456],[-1.4467,52.4426],[-1.441,52.4406],[-1.4401,52.4397],[-1.4379,52.439],[-1.4319,52.4375],[-1.4299,52.4368],[-1.428,52.4354],[-1.425,52.4347],[-1.4242,52.4341],[-1.424,52.4327],[-1.4243,52.431],[-1.4276,52.4242],[-1.4318,52.4166],[-1.4347,52.4127],[-1.4376,52.4107],[-1.438,52.4097],[-1.4371,52.4077],[-1.4334,52.4036],[-1.4319,52.4016],[-1.4309,52.3999],[-1.4309,52.3981],[-1.4322,52.3963],[-1.4327,52.395],[-1.4358,52.3922],[-1.4413,52.3887],[-1.4469,52.3853],[-1.4509,52.3837],[-1.4562,52.3825],[-1.4595,52.3814],[-1.4631,52.3797],[-1.4615,52.3774],[-1.463,52.3763],[-1.4604,52.3748],[-1.4639,52.3737],[-1.4663,52.3745],[-1.4647,52.3755],[-1.4664,52.3771],[-1.4707,52.3765],[-1.4765,52.3746],[-1.4804,52.3743],[-1.4823,52.3771],[-1.4866,52.3768],[-1.5045,52.3778],[-1.5067,52.3769],[-1.5085,52.3754],[-1.5091,52.3735],[-1.5118,52.3709],[-1.5134,52.3698],[-1.5147,52.37],[-1.5176,52.3716],[-1.5185,52.3735],[-1.52,52.3731],[-1.5211,52.3745],[-1.5198,52.3755],[-1.5228,52.3775],[-1.5247,52.3794],[-1.5299,52.3778],[-1.5327,52.3762],[-1.5355,52.3776],[-1.5399,52.3738],[-1.5457,52.3693],[-1.5419,52.3666],[-1.5468,52.3653],[-1.5494,52.3663],[-1.5524,52.3639],[-1.5545,52.3649],[-1.5575,52.3657],[-1.5559,52.3677],[-1.5583,52.3686],[-1.5572,52.3697],[-1.5556,52.372],[-1.5568,52.3724],[-1.5549,52.3737],[-1.555,52.3744],[-1.5593,52.3756],[-1.5624,52.3767],[-1.5638,52.3805],[-1.5656,52.3832],[-1.5678,52.3848],[-1.5701,52.3843],[-1.5688,52.3837],[-1.5696,52.3829],[-1.5714,52.3833],[-1.573,52.3825],[-1.5767,52.3828],[-1.5758,52.3846],[-1.5801,52.3849],[-1.5848,52.3857],[-1.5884,52.3862],[-1.594,52.3879],[-1.5947,52.3874],[-1.6011,52.3893]]]}</v>
      </c>
      <c r="B98" s="67" t="str">
        <f ca="1">OFFSET(Polygon!B$1,MATCH($D98,Polygon!$C:$C,0)-1,0)</f>
        <v>E08000026</v>
      </c>
      <c r="C98" t="s">
        <v>145</v>
      </c>
      <c r="D98" t="s">
        <v>25</v>
      </c>
      <c r="E98" s="27">
        <v>366785</v>
      </c>
      <c r="F98" s="23">
        <v>2</v>
      </c>
      <c r="G98" s="23">
        <v>3</v>
      </c>
      <c r="H98" s="23">
        <v>3</v>
      </c>
      <c r="I98" s="23">
        <v>3</v>
      </c>
      <c r="J98" s="23">
        <v>3</v>
      </c>
      <c r="K98" s="23">
        <v>3</v>
      </c>
      <c r="L98" s="23">
        <v>2</v>
      </c>
      <c r="M98" s="23">
        <v>3</v>
      </c>
      <c r="N98" s="23">
        <v>3</v>
      </c>
      <c r="O98" s="23">
        <v>4</v>
      </c>
      <c r="P98" s="23">
        <v>4</v>
      </c>
      <c r="Q98" s="23">
        <v>7</v>
      </c>
      <c r="R98" s="23">
        <v>9</v>
      </c>
      <c r="S98" s="23">
        <v>14</v>
      </c>
      <c r="T98" s="23">
        <v>19</v>
      </c>
      <c r="U98" s="23">
        <v>24</v>
      </c>
      <c r="V98" s="23">
        <v>25</v>
      </c>
      <c r="W98" s="23">
        <v>35</v>
      </c>
      <c r="X98" s="23">
        <v>47</v>
      </c>
      <c r="Y98" s="23">
        <v>54</v>
      </c>
      <c r="Z98" s="23">
        <v>79</v>
      </c>
      <c r="AA98" s="23">
        <v>101</v>
      </c>
      <c r="AB98" s="23">
        <v>108</v>
      </c>
      <c r="AC98" s="23">
        <v>127</v>
      </c>
      <c r="AD98" s="23">
        <v>155</v>
      </c>
      <c r="AE98" s="23">
        <v>188</v>
      </c>
      <c r="AF98" s="23">
        <v>215</v>
      </c>
      <c r="AG98" s="23">
        <v>246</v>
      </c>
      <c r="AH98" s="23">
        <v>263</v>
      </c>
      <c r="AI98" s="23">
        <v>277</v>
      </c>
      <c r="AJ98" s="23">
        <v>295</v>
      </c>
      <c r="AK98" s="23">
        <v>299</v>
      </c>
      <c r="AL98" s="23">
        <v>335</v>
      </c>
      <c r="AM98" s="23">
        <v>357</v>
      </c>
      <c r="AN98" s="23">
        <v>370</v>
      </c>
      <c r="AO98" s="23">
        <v>393</v>
      </c>
      <c r="AP98" s="23">
        <v>399</v>
      </c>
      <c r="AQ98" s="23">
        <v>408</v>
      </c>
      <c r="AR98" s="23">
        <v>459</v>
      </c>
      <c r="AS98" s="23">
        <v>474</v>
      </c>
      <c r="AT98" s="23">
        <v>487</v>
      </c>
      <c r="AU98" s="23">
        <v>493</v>
      </c>
      <c r="AV98" s="23">
        <v>515</v>
      </c>
      <c r="AW98" s="23">
        <v>536</v>
      </c>
      <c r="AX98" s="23">
        <v>539</v>
      </c>
      <c r="AY98" s="23">
        <v>567</v>
      </c>
      <c r="AZ98" s="23">
        <v>591</v>
      </c>
      <c r="BA98" s="23">
        <v>602</v>
      </c>
      <c r="BB98" s="23">
        <v>621</v>
      </c>
      <c r="BC98" s="23">
        <v>629</v>
      </c>
      <c r="BD98" s="23">
        <v>636</v>
      </c>
      <c r="BE98" s="23">
        <v>649</v>
      </c>
      <c r="BF98" s="23">
        <v>654</v>
      </c>
      <c r="BG98" s="23">
        <v>657</v>
      </c>
      <c r="BH98" s="23">
        <v>665</v>
      </c>
      <c r="BI98" s="23">
        <v>674</v>
      </c>
      <c r="BJ98" s="23">
        <v>684</v>
      </c>
      <c r="BK98" s="23">
        <v>709</v>
      </c>
      <c r="BL98" s="23">
        <v>720</v>
      </c>
      <c r="BM98" s="23">
        <v>724</v>
      </c>
      <c r="BN98" s="23">
        <v>728</v>
      </c>
      <c r="BO98" s="23">
        <v>742</v>
      </c>
      <c r="BP98" s="23">
        <v>746</v>
      </c>
      <c r="BQ98" s="23">
        <v>761</v>
      </c>
      <c r="BR98" s="23">
        <v>761</v>
      </c>
      <c r="BS98" s="23">
        <v>768</v>
      </c>
      <c r="BT98" s="23">
        <v>770</v>
      </c>
      <c r="BU98" s="23">
        <v>775</v>
      </c>
      <c r="BV98" s="23">
        <v>778</v>
      </c>
      <c r="BW98" s="23">
        <v>779</v>
      </c>
      <c r="BX98" s="23">
        <v>782</v>
      </c>
      <c r="BY98" s="23">
        <v>784</v>
      </c>
      <c r="BZ98" s="23">
        <v>784</v>
      </c>
      <c r="CA98" s="23">
        <v>791</v>
      </c>
      <c r="CB98" s="23">
        <v>794</v>
      </c>
      <c r="CC98" s="23">
        <v>798</v>
      </c>
      <c r="CD98" s="23">
        <v>802</v>
      </c>
      <c r="CE98" s="23">
        <v>807</v>
      </c>
      <c r="CF98" s="23">
        <v>809</v>
      </c>
      <c r="CG98" s="23">
        <v>808</v>
      </c>
      <c r="CH98" s="23">
        <v>810</v>
      </c>
      <c r="CI98" s="23">
        <v>805</v>
      </c>
      <c r="CJ98" s="23">
        <v>807</v>
      </c>
      <c r="CK98" s="23">
        <v>807</v>
      </c>
      <c r="CL98" s="23">
        <v>806</v>
      </c>
      <c r="CM98" s="23">
        <v>816</v>
      </c>
      <c r="CN98" s="23">
        <v>817</v>
      </c>
      <c r="CO98" s="23">
        <v>818</v>
      </c>
      <c r="CP98" s="23">
        <v>819</v>
      </c>
      <c r="CQ98" s="23">
        <v>819</v>
      </c>
      <c r="CR98" s="23">
        <v>819</v>
      </c>
      <c r="CS98" s="23">
        <v>819</v>
      </c>
      <c r="CT98" s="23">
        <v>821</v>
      </c>
      <c r="CU98" s="23">
        <v>821</v>
      </c>
      <c r="CV98" s="23">
        <v>823</v>
      </c>
      <c r="CW98" s="23">
        <v>823</v>
      </c>
      <c r="CX98" s="23">
        <v>824</v>
      </c>
      <c r="CY98" s="23">
        <v>828</v>
      </c>
      <c r="CZ98" s="23">
        <v>828</v>
      </c>
      <c r="DA98" s="23">
        <v>831</v>
      </c>
      <c r="DB98" s="23">
        <v>832</v>
      </c>
      <c r="DC98" s="23">
        <v>832</v>
      </c>
      <c r="DD98" s="23">
        <v>836</v>
      </c>
      <c r="DE98" s="23">
        <v>836</v>
      </c>
      <c r="DF98" s="23">
        <v>836</v>
      </c>
      <c r="DG98" s="23">
        <v>836</v>
      </c>
      <c r="DJ98" s="181">
        <f t="shared" ref="DJ98:DJ129" ca="1" si="34">OFFSET($E98,0,COUNTA($F$1:$DI$1))-OFFSET($E98,0,COUNTA($F$1:$DI$1)-1)</f>
        <v>0</v>
      </c>
      <c r="DK98" s="25">
        <f t="shared" ref="DK98:DK129" ca="1" si="35">IFERROR($DJ98/OFFSET($E98,0,COUNTA($F$1:$DI$1)-1),"NEW")</f>
        <v>0</v>
      </c>
      <c r="DL98" s="325">
        <f t="shared" ca="1" si="28"/>
        <v>0</v>
      </c>
      <c r="DM98" s="329">
        <f t="shared" ref="DM98:DM129" ca="1" si="36">OFFSET($E98,0,COUNTA($F$1:$DI$1))-OFFSET($E98,0,COUNTA($F$1:$DI$1)-7)</f>
        <v>8</v>
      </c>
      <c r="DN98" s="25">
        <f t="shared" ref="DN98:DN129" ca="1" si="37">$DM98/OFFSET($E98,0,COUNTA($F$1:$DI$1)-7)</f>
        <v>9.6618357487922701E-3</v>
      </c>
      <c r="DO98" s="325">
        <f t="shared" ca="1" si="29"/>
        <v>2.181114276756138</v>
      </c>
      <c r="DP98" s="332">
        <f t="shared" ref="DP98:DP129" ca="1" si="38">100000*OFFSET($E98,0,COUNTA($F$1:$DI$1))/$E98</f>
        <v>227.92644192101639</v>
      </c>
      <c r="DR98">
        <f t="shared" si="32"/>
        <v>836</v>
      </c>
      <c r="DS98" s="419">
        <f t="shared" si="33"/>
        <v>227.9</v>
      </c>
      <c r="DT98" s="131">
        <f t="shared" ca="1" si="30"/>
        <v>0</v>
      </c>
      <c r="DV98" s="164" t="s">
        <v>85</v>
      </c>
      <c r="DW98">
        <v>324</v>
      </c>
      <c r="DX98" s="385">
        <v>150.6</v>
      </c>
      <c r="DY98" s="67">
        <f t="shared" ref="DY98:DY129" si="39">MATCH(DV98,$D:$D,0)</f>
        <v>48</v>
      </c>
      <c r="EA98">
        <f>SUMIF('L4-LTLA'!$D:$D,$D98,'L4-LTLA'!$G:$G)</f>
        <v>366785</v>
      </c>
      <c r="EB98" s="27">
        <v>366785</v>
      </c>
      <c r="EC98" s="4">
        <f t="shared" si="31"/>
        <v>0</v>
      </c>
    </row>
    <row r="99" spans="1:133" x14ac:dyDescent="0.25">
      <c r="A99" s="67" t="str">
        <f ca="1">OFFSET(Polygon!A$1,MATCH($D99,Polygon!$C:$C,0)-1,0)</f>
        <v>{"type":"Polygon","coordinates":[[[-2.618,52.3069],[-2.619,52.3056],[-2.6207,52.3058],[-2.623,52.3064],[-2.6266,52.3061],[-2.6294,52.3066],[-2.6317,52.3057],[-2.6329,52.3058],[-2.6341,52.3076],[-2.6357,52.3087],[-2.6384,52.3077],[-2.6396,52.3077],[-2.6423,52.3082],[-2.6435,52.308],[-2.6454,52.3062],[-2.648,52.3052],[-2.6529,52.3058],[-2.654,52.3053],[-2.6568,52.305],[-2.6604,52.3053],[-2.6628,52.304],[-2.6625,52.3026],[-2.6612,52.302],[-2.6614,52.3008],[-2.6574,52.2994],[-2.656,52.2991],[-2.6549,52.2982],[-2.6526,52.2953],[-2.6473,52.2938],[-2.6442,52.2937],[-2.6445,52.2922],[-2.6442,52.2902],[-2.6423,52.2883],[-2.6399,52.2864],[-2.6354,52.2861],[-2.6317,52.2871],[-2.6294,52.2873],[-2.6259,52.2887],[-2.6249,52.2876],[-2.6236,52.2872],[-2.6234,52.2852],[-2.6206,52.2828],[-2.6183,52.2822],[-2.6166,52.2828],[-2.6161,52.284],[-2.6164,52.2854],[-2.6141,52.2865],[-2.6065,52.2868],[-2.6042,52.2864],[-2.6005,52.2849],[-2.599,52.2835],[-2.6004,52.2818],[-2.5979,52.2816],[-2.5979,52.2801],[-2.5996,52.2798],[-2.5972,52.2783],[-2.5963,52.2773],[-2.5964,52.2766],[-2.5991,52.2761],[-2.6028,52.2767],[-2.6044,52.2755],[-2.6067,52.2757],[-2.607,52.2744],[-2.6082,52.2727],[-2.6106,52.2712],[-2.61,52.2693],[-2.6125,52.2678],[-2.6139,52.2661],[-2.6156,52.265],[-2.623,52.2622],[-2.6251,52.2616],[-2.6283,52.2612],[-2.6279,52.2602],[-2.6309,52.2574],[-2.6314,52.2553],[-2.6309,52.2536],[-2.6321,52.2521],[-2.6342,52.2507],[-2.6332,52.2496],[-2.6328,52.2477],[-2.6343,52.2472],[-2.6314,52.2438],[-2.6301,52.243],[-2.6297,52.2416],[-2.6289,52.2403],[-2.6244,52.2415],[-2.6205,52.242],[-2.6163,52.2433],[-2.615,52.2418],[-2.6114,52.2426],[-2.6103,52.2437],[-2.6091,52.2438],[-2.6044,52.2428],[-2.6019,52.2438],[-2.6,52.2438],[-2.5937,52.2449],[-2.5887,52.2463],[-2.5873,52.2478],[-2.5865,52.2481],[-2.5836,52.2484],[-2.5807,52.2483],[-2.5776,52.2478],[-2.5761,52.2477],[-2.5746,52.2501],[-2.5742,52.2527],[-2.57,52.2528],[-2.5692,52.2508],[-2.5674,52.2501],[-2.5665,52.2505],[-2.563,52.251],[-2.5596,52.2519],[-2.5549,52.252],[-2.5532,52.2525],[-2.5524,52.2515],[-2.5484,52.2497],[-2.5459,52.2505],[-2.5446,52.2514],[-2.5411,52.253],[-2.539,52.2526],[-2.539,52.2515],[-2.5358,52.2508],[-2.5341,52.2513],[-2.5328,52.2524],[-2.5312,52.2531],[-2.529,52.2517],[-2.5294,52.2507],[-2.5289,52.2497],[-2.5259,52.2483],[-2.5234,52.2494],[-2.5224,52.2517],[-2.521,52.2521],[-2.5184,52.2543],[-2.5155,52.256],[-2.5136,52.2557],[-2.5102,52.2564],[-2.5068,52.2566],[-2.5014,52.2574],[-2.4957,52.2569],[-2.4953,52.2593],[-2.4946,52.2614],[-2.4939,52.2618],[-2.4933,52.2632],[-2.4936,52.264],[-2.4961,52.2665],[-2.4993,52.2686],[-2.501,52.2692],[-2.502,52.2706],[-2.504,52.2722],[-2.5039,52.2734],[-2.5045,52.2745],[-2.5036,52.2755],[-2.5031,52.2774],[-2.5015,52.2777],[-2.4985,52.2774],[-2.4964,52.2774],[-2.4933,52.2784],[-2.4919,52.2786],[-2.4892,52.2809],[-2.487,52.2813],[-2.4841,52.283],[-2.4834,52.2844],[-2.4825,52.2843],[-2.4758,52.2856],[-2.4725,52.2857],[-2.4675,52.2833],[-2.4653,52.2841],[-2.4636,52.2852],[-2.4557,52.2848],[-2.4546,52.2851],[-2.4514,52.2851],[-2.4516,52.2835],[-2.451,52.2825],[-2.4453,52.279],[-2.4438,52.2785],[-2.441,52.2785],[-2.4401,52.2773],[-2.4383,52.277],[-2.4372,52.276],[-2.4344,52.2753],[-2.4322,52.2731],[-2.4309,52.2729],[-2.429,52.2704],[-2.4308,52.2704],[-2.4344,52.269],[-2.4371,52.2688],[-2.4369,52.2682],[-2.4385,52.2664],[-2.4403,52.2664],[-2.4418,52.2653],[-2.4459,52.2642],[-2.4473,52.2636],[-2.4529,52.2632],[-2.4554,52.2626],[-2.4573,52.261],[-2.4602,52.2604],[-2.4621,52.2586],[-2.4652,52.2577],[-2.4682,52.2559],[-2.4728,52.2526],[-2.4737,52.2506],[-2.474,52.2489],[-2.4738,52.2468],[-2.4747,52.2413],[-2.4712,52.2405],[-2.4696,52.2394],[-2.4665,52.2376],[-2.4656,52.2365],[-2.4656,52.2352],[-2.4649,52.2344],[-2.4624,52.235],[-2.456,52.2357],[-2.4509,52.2367],[-2.4505,52.2362],[-2.4486,52.2364],[-2.4452,52.2364],[-2.4443,52.2357],[-2.4418,52.236],[-2.4392,52.2367],[-2.4371,52.2376],[-2.4346,52.2369],[-2.4329,52.237],[-2.4316,52.2366],[-2.4263,52.2362],[-2.4231,52.2372],[-2.42,52.2353],[-2.4165,52.2335],[-2.4143,52.2317],[-2.4113,52.2314],[-2.4094,52.2306],[-2.4069,52.2308],[-2.4053,52.2313],[-2.4042,52.231],[-2.3994,52.2318],[-2.3965,52.2315],[-2.3952,52.231],[-2.3933,52.231],[-2.3921,52.2303],[-2.3903,52.2303],[-2.3889,52.2295],[-2.3894,52.2273],[-2.3877,52.2264],[-2.3859,52.2264],[-2.3843,52.2251],[-2.3844,52.224],[-2.386,52.2224],[-2.3881,52.2219],[-2.3905,52.2224],[-2.3925,52.2237],[-2.3945,52.2245],[-2.3965,52.2248],[-2.3982,52.224],[-2.3983,52.2231],[-2.3974,52.222],[-2.3987,52.2214],[-2.4007,52.2214],[-2.4033,52.2217],[-2.404,52.2212],[-2.4032,52.2191],[-2.4018,52.2177],[-2.4015,52.2153],[-2.3999,52.2145],[-2.3975,52.2127],[-2.3938,52.211],[-2.3924,52.2093],[-2.3935,52.2076],[-2.3952,52.2069],[-2.3958,52.2059],[-2.3975,52.2059],[-2.398,52.2065],[-2.3997,52.207],[-2.4023,52.2072],[-2.4028,52.2068],[-2.4022,52.2053],[-2.4008,52.2027],[-2.4005,52.2017],[-2.4024,52.2014],[-2.4059,52.203],[-2.4078,52.2028],[-2.4085,52.2016],[-2.4087,52.1965],[-2.4103,52.1954],[-2.4111,52.1933],[-2.4139,52.1916],[-2.4146,52.1902],[-2.4177,52.1894],[-2.4191,52.188],[-2.4179,52.1866],[-2.4178,52.1856],[-2.4161,52.1852],[-2.4151,52.1833],[-2.4165,52.1822],[-2.419,52.1817],[-2.42,52.1806],[-2.4232,52.1799],[-2.4255,52.177],[-2.4236,52.1749],[-2.4228,52.1747],[-2.4224,52.1736],[-2.4229,52.1724],[-2.4263,52.1725],[-2.4281,52.1721],[-2.4292,52.1723],[-2.4309,52.1719],[-2.4328,52.1721],[-2.4354,52.171],[-2.4347,52.17],[-2.4352,52.1682],[-2.4326,52.167],[-2.4319,52.1654],[-2.4291,52.1636],[-2.4265,52.1615],[-2.4272,52.161],[-2.427,52.1584],[-2.4249,52.1571],[-2.4242,52.156],[-2.4232,52.1555],[-2.4251,52.1545],[-2.4247,52.1535],[-2.4225,52.1517],[-2.4211,52.1494],[-2.4187,52.1482],[-2.4155,52.1459],[-2.4152,52.1452],[-2.4124,52.1454],[-2.4115,52.1457],[-2.4076,52.1458],[-2.4039,52.147],[-2.4019,52.1481],[-2.4002,52.1482],[-2.397,52.1479],[-2.3953,52.147],[-2.3942,52.1468],[-2.3928,52.1472],[-2.3917,52.1492],[-2.3904,52.15],[-2.3899,52.1509],[-2.3886,52.1506],[-2.3881,52.152],[-2.3868,52.1524],[-2.3848,52.1537],[-2.3813,52.1542],[-2.3793,52.1551],[-2.3783,52.1548],[-2.3759,52.153],[-2.3727,52.1526],[-2.3719,52.1521],[-2.3701,52.1522],[-2.3665,52.1515],[-2.365,52.151],[-2.3619,52.1512],[-2.3587,52.1519],[-2.3579,52.1502],[-2.3562,52.1483],[-2.3544,52.1468],[-2.3528,52.1459],[-2.3518,52.1445],[-2.3518,52.1428],[-2.3502,52.1409],[-2.3486,52.1382],[-2.3484,52.1367],[-2.3465,52.1349],[-2.3446,52.1326],[-2.3483,52.1303],[-2.3505,52.1291],[-2.3532,52.1285],[-2.3556,52.1282],[-2.3561,52.1271],[-2.3562,52.1241],[-2.3554,52.1231],[-2.3556,52.1218],[-2.3528,52.1151],[-2.3527,52.1136],[-2.3538,52.1135],[-2.3533,52.1122],[-2.3517,52.1095],[-2.3501,52.1063],[-2.35,52.1044],[-2.3506,52.1037],[-2.3522,52.1035],[-2.3513,52.1016],[-2.3494,52.0989],[-2.3491,52.0956],[-2.3431,52.0953],[-2.3415,52.0955],[-2.34,52.0962],[-2.3383,52.0954],[-2.3385,52.0924],[-2.338,52.0899],[-2.3385,52.088],[-2.3381,52.0865],[-2.3387,52.0825],[-2.3385,52.0807],[-2.3405,52.0785],[-2.3401,52.076],[-2.3393,52.0749],[-2.3393,52.0734],[-2.3399,52.0718],[-2.3394,52.0689],[-2.3403,52.0672],[-2.3413,52.0641],[-2.3432,52.0626],[-2.3444,52.0611],[-2.3475,52.0616],[-2.3484,52.0605],[-2.3497,52.0579],[-2.3509,52.0574],[-2.3516,52.0564],[-2.3502,52.0547],[-2.3501,52.0537],[-2.3477,52.0532],[-2.347,52.0513],[-2.3472,52.0494],[-2.3484,52.0491],[-2.349,52.048],[-2.3483,52.0416],[-2.3485,52.038],[-2.3499,52.0365],[-2.348,52.0357],[-2.3476,52.033],[-2.3481,52.032],[-2.3503,52.0308],[-2.352,52.0254],[-2.352,52.0246],[-2.3508,52.0225],[-2.3514,52.0213],[-2.3526,52.0204],[-2.3544,52.0197],[-2.3563,52.0197],[-2.3615,52.0182],[-2.3634,52.0181],[-2.3655,52.0174],[-2.3707,52.017],[-2.3753,52.016],[-2.3799,52.0139],[-2.3824,52.0134],[-2.387,52.0122],[-2.3929,52.0129],[-2.3941,52.0118],[-2.3947,52.0099],[-2.3947,52.0076],[-2.3955,52.0058],[-2.3949,52.0047],[-2.3959,52.0022],[-2.3968,52.0011],[-2.3994,51.9993],[-2.3995,51.998],[-2.399,51.9961],[-2.403,51.9961],[-2.4064,51.9953],[-2.4132,51.9941],[-2.4162,51.9942],[-2.4181,51.9946],[-2.421,51.9942],[-2.4228,51.9943],[-2.4261,51.9956],[-2.4302,51.9961],[-2.4324,51.996],[-2.4366,51.9968],[-2.4372,51.9975],[-2.4356,51.9979],[-2.435,51.999],[-2.4357,51.9994],[-2.4365,52.0014],[-2.4351,52.0027],[-2.4358,52.0043],[-2.4346,52.0063],[-2.4338,52.0069],[-2.4339,52.0093],[-2.4354,52.0108],[-2.4338,52.0123],[-2.437,52.0149],[-2.4378,52.0143],[-2.441,52.0145],[-2.4435,52.0151],[-2.4442,52.0157],[-2.4461,52.0153],[-2.4474,52.0158],[-2.4504,52.0156],[-2.4548,52.0149],[-2.4569,52.0149],[-2.4603,52.0156],[-2.4619,52.0145],[-2.4639,52.0148],[-2.4625,52.0162],[-2.4625,52.0173],[-2.4636,52.0188],[-2.4626,52.0204],[-2.4625,52.0219],[-2.4636,52.023],[-2.4685,52.0238],[-2.4706,52.0234],[-2.4712,52.0238],[-2.4739,52.0238],[-2.4789,52.0225],[-2.4774,52.0199],[-2.4793,52.0171],[-2.4827,52.0142],[-2.4839,52.0138],[-2.4846,52.0125],[-2.4871,52.0123],[-2.4876,52.0115],[-2.4896,52.0113],[-2.4913,52.0105],[-2.4921,52.0083],[-2.4912,52.0061],[-2.4874,52.0035],[-2.4853,52.0004],[-2.4832,52.0002],[-2.4788,52.0004],[-2.4751,51.9981],[-2.4736,51.9961],[-2.4711,51.9946],[-2.4748,51.9928],[-2.4772,51.9927],[-2.48,51.9913],[-2.4802,51.9905],[-2.4816,51.9895],[-2.4821,51.9885],[-2.4835,51.988],[-2.4868,51.988],[-2.4892,51.987],[-2.4903,51.9835],[-2.4914,51.9819],[-2.4926,51.9819],[-2.4949,51.9811],[-2.4964,51.9775],[-2.4965,51.9761],[-2.4951,51.9711],[-2.4938,51.97],[-2.493,51.9686],[-2.4924,51.9667],[-2.4929,51.9647],[-2.4924,51.9639],[-2.4957,51.9644],[-2.499,51.9637],[-2.4999,51.9627],[-2.4999,51.9615],[-2.5006,51.9605],[-2.4966,51.9603],[-2.4975,51.9588],[-2.4955,51.9583],[-2.4919,51.9567],[-2.4902,51.955],[-2.4878,51.9567],[-2.4861,51.9574],[-2.4839,51.9568],[-2.4824,51.9557],[-2.4808,51.9561],[-2.4798,51.9557],[-2.4738,51.9564],[-2.4722,51.9554],[-2.4707,51.9533],[-2.4673,51.9518],[-2.4655,51.9517],[-2.466,51.9502],[-2.4645,51.9486],[-2.4655,51.9466],[-2.4649,51.9446],[-2.4638,51.9434],[-2.4649,51.9428],[-2.465,51.9413],[-2.4636,51.9394],[-2.4642,51.9384],[-2.4663,51.9373],[-2.4679,51.9374],[-2.4674,51.9346],[-2.4662,51.9314],[-2.466,51.928],[-2.4613,51.925],[-2.46,51.9235],[-2.4579,51.922],[-2.4567,51.9205],[-2.4546,51.9193],[-2.4524,51.9192],[-2.4518,51.9188],[-2.4493,51.9191],[-2.4485,51.9189],[-2.4475,51.9155],[-2.4445,51.9138],[-2.4431,51.912],[-2.4444,51.9098],[-2.4433,51.9094],[-2.443,51.9085],[-2.4418,51.9072],[-2.4441,51.9058],[-2.4425,51.905],[-2.4423,51.9041],[-2.4402,51.9024],[-2.4419,51.902],[-2.4439,51.9008],[-2.4443,51.8989],[-2.4427,51.8984],[-2.4408,51.8985],[-2.4401,51.8968],[-2.4426,51.8962],[-2.4449,51.895],[-2.446,51.894],[-2.4489,51.8948],[-2.451,51.8942],[-2.4546,51.8938],[-2.4582,51.8932],[-2.4625,51.8929],[-2.4647,51.8931],[-2.4678,51.892],[-2.4686,51.8908],[-2.4713,51.8893],[-2.4738,51.8868],[-2.4734,51.8855],[-2.4776,51.885],[-2.48,51.8858],[-2.4824,51.8859],[-2.4849,51.885],[-2.4867,51.8847],[-2.4878,51.8812],[-2.4887,51.8805],[-2.4939,51.88],[-2.494,51.8818],[-2.4947,51.8842],[-2.4963,51.8834],[-2.4982,51.882],[-2.5,51.8817],[-2.5012,51.882],[-2.5009,51.8851],[-2.5023,51.8863],[-2.5035,51.8866],[-2.5054,51.8861],[-2.5067,51.8854],[-2.5086,51.8852],[-2.5099,51.8841],[-2.5123,51.881],[-2.5133,51.8801],[-2.5179,51.8734],[-2.5193,51.871],[-2.5202,51.8679],[-2.5218,51.8662],[-2.5222,51.8647],[-2.5254,51.8634],[-2.5277,51.863],[-2.5311,51.863],[-2.5316,51.8608],[-2.5341,51.8604],[-2.5371,51.8604],[-2.5389,51.8602],[-2.5439,51.8602],[-2.5467,51.8608],[-2.5483,51.862],[-2.5501,51.8628],[-2.5546,51.8632],[-2.5564,51.8629],[-2.5589,51.8639],[-2.5617,51.8643],[-2.564,51.8634],[-2.5681,51.8626],[-2.5693,51.863],[-2.5731,51.8625],[-2.5762,51.8625],[-2.5777,51.8614],[-2.5808,51.8616],[-2.5852,51.8599],[-2.5831,51.8582],[-2.5794,51.8542],[-2.5788,51.8533],[-2.5788,51.8518],[-2.5812,51.85],[-2.5825,51.8496],[-2.5861,51.8498],[-2.5882,51.8508],[-2.5899,51.8522],[-2.5916,51.8542],[-2.5939,51.8556],[-2.5961,51.8562],[-2.5984,51.8565],[-2.6003,51.8564],[-2.6017,51.856],[-2.6046,51.8545],[-2.607,51.8511],[-2.6074,51.8498],[-2.6095,51.8467],[-2.6122,51.8462],[-2.6168,51.845],[-2.6201,51.8439],[-2.622,51.8431],[-2.6246,51.8394],[-2.6255,51.839],[-2.6288,51.8391],[-2.6298,51.8388],[-2.6325,51.84],[-2.6357,51.8429],[-2.6367,51.8427],[-2.6356,51.8411],[-2.6365,51.8392],[-2.6384,51.8375],[-2.6405,51.8362],[-2.641,51.8366],[-2.6435,51.8346],[-2.6443,51.8334],[-2.6464,51.8291],[-2.6484,51.8268],[-2.6504,51.8261],[-2.6524,51.8259],[-2.6544,51.8261],[-2.6569,51.8269],[-2.6578,51.8279],[-2.658,51.8289],[-2.6576,51.8318],[-2.6583,51.8328],[-2.6604,51.8338],[-2.6662,51.8356],[-2.6715,51.8362],[-2.6768,51.8363],[-2.6796,51.8376],[-2.6826,51.8378],[-2.6833,51.8383],[-2.6868,51.8364],[-2.6867,51.8344],[-2.687,51.8331],[-2.6934,51.8339],[-2.6931,51.8363],[-2.6934,51.8377],[-2.6955,51.8421],[-2.6973,51.8448],[-2.6996,51.8435],[-2.7034,51.8446],[-2.7051,51.8457],[-2.7071,51.843],[-2.7069,51.8403],[-2.7072,51.8394],[-2.7087,51.8395],[-2.7103,51.8392],[-2.7127,51.8396],[-2.7161,51.8407],[-2.7186,51.8444],[-2.7182,51.8455],[-2.7186,51.8467],[-2.7177,51.8475],[-2.7196,51.8489],[-2.7258,51.8438],[-2.7276,51.8401],[-2.7297,51.8403],[-2.7315,51.8414],[-2.7336,51.84],[-2.7364,51.839],[-2.7371,51.8379],[-2.7392,51.8372],[-2.7409,51.8386],[-2.7413,51.8394],[-2.7403,51.8416],[-2.7413,51.8426],[-2.7433,51.8419],[-2.7438,51.843],[-2.7461,51.8445],[-2.747,51.8447],[-2.751,51.845],[-2.7515,51.8453],[-2.7541,51.8458],[-2.757,51.846],[-2.7576,51.8474],[-2.7576,51.8491],[-2.7581,51.8499],[-2.7604,51.8516],[-2.761,51.8531],[-2.7625,51.8538],[-2.7634,51.8556],[-2.7642,51.8559],[-2.7649,51.858],[-2.7664,51.8588],[-2.7672,51.8602],[-2.7685,51.8604],[-2.7695,51.8624],[-2.7723,51.8622],[-2.7758,51.8636],[-2.7778,51.8648],[-2.7788,51.8659],[-2.7791,51.8669],[-2.7779,51.8673],[-2.779,51.8683],[-2.779,51.869],[-2.7775,51.8696],[-2.7766,51.8709],[-2.7772,51.8718],[-2.7767,51.8735],[-2.7741,51.8744],[-2.7734,51.876],[-2.771,51.878],[-2.7701,51.8797],[-2.7685,51.8801],[-2.7747,51.8819],[-2.7768,51.8817],[-2.7789,51.8838],[-2.7819,51.8844],[-2.7848,51.8843],[-2.79,51.8858],[-2.7915,51.8865],[-2.7926,51.8876],[-2.7944,51.8883],[-2.7974,51.8886],[-2.7991,51.8904],[-2.8009,51.8902],[-2.8021,51.8906],[-2.8017,51.8919],[-2.8022,51.8934],[-2.8053,51.8955],[-2.8104,51.8967],[-2.8143,51.898],[-2.816,51.8993],[-2.8167,51.901],[-2.8166,51.9018],[-2.8177,51.9038],[-2.8196,51.904],[-2.8208,51.9053],[-2.8218,51.9055],[-2.8255,51.905],[-2.8321,51.9051],[-2.8336,51.9054],[-2.8344,51.9061],[-2.8361,51.9062],[-2.8361,51.9073],[-2.8369,51.9083],[-2.836,51.9096],[-2.837,51.9101],[-2.8374,51.9115],[-2.8371,51.9138],[-2.8402,51.9147],[-2.8404,51.916],[-2.8415,51.9175],[-2.8429,51.9179],[-2.844,51.9173],[-2.8449,51.9154],[-2.8465,51.9156],[-2.8467,51.9167],[-2.8481,51.9168],[-2.8486,51.9159],[-2.8528,51.916],[-2.8538,51.9157],[-2.8541,51.9133],[-2.8564,51.9147],[-2.8591,51.9147],[-2.8601,51.9138],[-2.8623,51.9142],[-2.8638,51.916],[-2.8632,51.9172],[-2.8621,51.9175],[-2.8567,51.9183],[-2.8544,51.9183],[-2.8511,51.9188],[-2.8484,51.9199],[-2.8467,51.92],[-2.8449,51.922],[-2.8466,51.9233],[-2.8483,51.9237],[-2.8544,51.9238],[-2.8554,51.925],[-2.8571,51.9256],[-2.8579,51.9271],[-2.8594,51.9277],[-2.8606,51.9277],[-2.863,51.9269],[-2.866,51.9266],[-2.87,51.9268],[-2.8715,51.9282],[-2.872,51.9304],[-2.8741,51.9313],[-2.8754,51.9331],[-2.8777,51.9338],[-2.8799,51.9341],[-2.8813,51.934],[-2.8826,51.9344],[-2.8851,51.9342],[-2.8884,51.9336],[-2.8891,51.9319],[-2.8881,51.9298],[-2.887,51.9283],[-2.8879,51.9276],[-2.891,51.9265],[-2.893,51.9252],[-2.9002,51.9255],[-2.9009,51.9259],[-2.9051,51.9245],[-2.9063,51.9226],[-2.9082,51.9217],[-2.9082,51.9212],[-2.9118,51.9195],[-2.9129,51.9201],[-2.9156,51.9188],[-2.9162,51.9177],[-2.9203,51.9174],[-2.9239,51.9159],[-2.9252,51.915],[-2.9283,51.9139],[-2.9309,51.9149],[-2.9341,51.9149],[-2.9356,51.9126],[-2.9389,51.9119],[-2.9413,51.91],[-2.9426,51.9094],[-2.9449,51.9094],[-2.9468,51.9086],[-2.9486,51.9094],[-2.9504,51.9085],[-2.9508,51.9074],[-2.952,51.9064],[-2.9538,51.9061],[-2.9579,51.9068],[-2.9608,51.9067],[-2.964,51.9052],[-2.9653,51.9047],[-2.9666,51.9051],[-2.9679,51.9046],[-2.9694,51.9048],[-2.9708,51.9055],[-2.972,51.9051],[-2.9728,51.9062],[-2.9725,51.9079],[-2.9729,51.909],[-2.975,51.9092],[-2.9739,51.9105],[-2.9739,51.9114],[-2.9713,51.9138],[-2.9728,51.9147],[-2.9738,51.9167],[-2.9733,51.9179],[-2.9749,51.9186],[-2.9762,51.9212],[-2.9741,51.9212],[-2.974,51.9228],[-2.975,51.9242],[-2.9746,51.9252],[-2.9762,51.9261],[-2.9767,51.9275],[-2.9784,51.9271],[-2.9805,51.9277],[-2.9812,51.9266],[-2.9837,51.9257],[-2.9866,51.9255],[-2.9871,51.9258],[-2.9938,51.9243],[-2.9989,51.9235],[-3.002,51.9239],[-3.0046,51.9254],[-3.0079,51.927],[-3.0101,51.9306],[-3.0103,51.9328],[-3.0086,51.9363],[-3.0085,51.938],[-3.0106,51.9406],[-3.0113,51.9422],[-3.0132,51.9449],[-3.0144,51.9455],[-3.0189,51.9482],[-3.0213,51.9497],[-3.0221,51.9507],[-3.0222,51.9524],[-3.0259,51.9573],[-3.0283,51.9583],[-3.0302,51.9588],[-3.0353,51.9597],[-3.0367,51.9616],[-3.0383,51.9651],[-3.0394,51.9663],[-3.0414,51.9677],[-3.0445,51.9689],[-3.0514,51.9721],[-3.0521,51.9729],[-3.0535,51.9733],[-3.0571,51.9754],[-3.0576,51.9766],[-3.0595,51.9781],[-3.0596,51.9786],[-3.0626,51.9801],[-3.0674,51.9831],[-3.0683,51.9839],[-3.0686,51.9871],[-3.0697,51.9898],[-3.0723,51.992],[-3.0749,51.9952],[-3.0759,51.9961],[-3.0789,51.9976],[-3.0814,52.0009],[-3.0822,52.0024],[-3.0842,52.0043],[-3.0846,52.0063],[-3.0862,52.0103],[-3.0864,52.0128],[-3.087,52.014],[-3.0891,52.0155],[-3.0925,52.0174],[-3.0972,52.0208],[-3.0992,52.0227],[-3.095,52.0271],[-3.0927,52.0291],[-3.0928,52.0315],[-3.0923,52.0332],[-3.0905,52.0357],[-3.0895,52.0363],[-3.088,52.0379],[-3.0863,52.0403],[-3.0874,52.0424],[-3.0927,52.0473],[-3.0929,52.0487],[-3.0907,52.0501],[-3.0908,52.0508],[-3.0937,52.0525],[-3.095,52.053],[-3.0969,52.055],[-3.0977,52.0548],[-3.0999,52.0572],[-3.1014,52.0583],[-3.1043,52.0587],[-3.1059,52.0593],[-3.1075,52.0604],[-3.1079,52.062],[-3.1107,52.0638],[-3.1114,52.0648],[-3.1146,52.0656],[-3.1164,52.0658],[-3.1187,52.0687],[-3.1182,52.07],[-3.12,52.0717],[-3.1196,52.0728],[-3.1207,52.0745],[-3.1217,52.0748],[-3.1212,52.076],[-3.1223,52.0764],[-3.1239,52.0779],[-3.1259,52.0783],[-3.1256,52.0794],[-3.1235,52.0815],[-3.1203,52.0868],[-3.1189,52.0885],[-3.1196,52.0908],[-3.1195,52.0917],[-3.1203,52.0925],[-3.1211,52.0941],[-3.1227,52.1032],[-3.1211,52.1041],[-3.1198,52.1044],[-3.1174,52.104],[-3.113,52.1046],[-3.1081,52.1047],[-3.1059,52.1051],[-3.1049,52.106],[-3.1048,52.1076],[-3.1057,52.1088],[-3.1074,52.1122],[-3.1077,52.1146],[-3.105,52.1167],[-3.1064,52.1176],[-3.1067,52.1187],[-3.1088,52.1195],[-3.1138,52.1206],[-3.1147,52.1214],[-3.1176,52.122],[-3.1189,52.1217],[-3.1216,52.1216],[-3.1245,52.1222],[-3.1263,52.1237],[-3.1278,52.1245],[-3.1302,52.1244],[-3.132,52.1239],[-3.134,52.123],[-3.1368,52.1233],[-3.1383,52.1252],[-3.1402,52.127],[-3.1417,52.128],[-3.1412,52.1299],[-3.1372,52.1313],[-3.1358,52.1333],[-3.1341,52.1336],[-3.136,52.1378],[-3.1319,52.138],[-3.1303,52.1378],[-3.1282,52.1379],[-3.124,52.1387],[-3.119,52.1388],[-3.1154,52.1392],[-3.1107,52.1405],[-3.1076,52.1416],[-3.098,52.1439],[-3.0954,52.1439],[-3.0937,52.1443],[-3.0826,52.1488],[-3.0783,52.1522],[-3.0754,52.1538],[-3.0725,52.1558],[-3.0716,52.1582],[-3.0736,52.1592],[-3.0745,52.1601],[-3.0769,52.1606],[-3.0798,52.1616],[-3.0808,52.1625],[-3.084,52.1632],[-3.0849,52.1628],[-3.0857,52.1606],[-3.0891,52.1591],[-3.09,52.1574],[-3.0931,52.1569],[-3.0928,52.1563],[-3.0945,52.1552],[-3.0977,52.1551],[-3.0989,52.1547],[-3.0998,52.1562],[-3.1018,52.1574],[-3.1035,52.1569],[-3.1053,52.1572],[-3.1064,52.1585],[-3.1081,52.159],[-3.1121,52.159],[-3.1134,52.1602],[-3.1169,52.1604],[-3.1178,52.1615],[-3.1204,52.1631],[-3.1224,52.1634],[-3.1221,52.1641],[-3.122,52.1669],[-3.1201,52.1674],[-3.1125,52.1702],[-3.1123,52.1727],[-3.1125,52.1736],[-3.1091,52.175],[-3.1069,52.1764],[-3.1045,52.1769],[-3.1016,52.1772],[-3.1006,52.1783],[-3.0972,52.1802],[-3.0951,52.1831],[-3.0972,52.1841],[-3.0971,52.1867],[-3.0956,52.1897],[-3.096,52.191],[-3.0958,52.1921],[-3.0963,52.1946],[-3.0978,52.1971],[-3.1001,52.1996],[-3.1006,52.2014],[-3.1,52.2022],[-3.0964,52.203],[-3.0944,52.2036],[-3.0902,52.2061],[-3.0885,52.2065],[-3.0871,52.2073],[-3.0855,52.209],[-3.0837,52.2101],[-3.0809,52.2107],[-3.0772,52.2132],[-3.0735,52.2135],[-3.0721,52.2131],[-3.0722,52.215],[-3.078,52.216],[-3.0772,52.2191],[-3.0758,52.2197],[-3.0734,52.2215],[-3.0721,52.2228],[-3.0732,52.2237],[-3.0717,52.2258],[-3.0711,52.2287],[-3.0704,52.2292],[-3.0726,52.232],[-3.0739,52.2346],[-3.073,52.2359],[-3.0709,52.236],[-3.0677,52.2368],[-3.0667,52.2359],[-3.0633,52.2367],[-3.0615,52.2362],[-3.0587,52.2361],[-3.0567,52.2368],[-3.0546,52.238],[-3.0526,52.2381],[-3.0496,52.2388],[-3.0478,52.2385],[-3.0458,52.2387],[-3.0442,52.2379],[-3.0441,52.2393],[-3.0455,52.2408],[-3.0438,52.2415],[-3.0431,52.2427],[-3.0431,52.2448],[-3.0446,52.2456],[-3.0495,52.2449],[-3.0488,52.2456],[-3.0453,52.2468],[-3.0452,52.2473],[-3.0468,52.2481],[-3.0483,52.2502],[-3.0475,52.2504],[-3.0456,52.2531],[-3.0442,52.2536],[-3.0388,52.2536],[-3.0371,52.2561],[-3.0355,52.2568],[-3.0337,52.2569],[-3.0319,52.2575],[-3.0304,52.2575],[-3.0288,52.258],[-3.0261,52.258],[-3.0248,52.2583],[-3.0233,52.2594],[-3.0195,52.2604],[-3.017,52.2615],[-3.0154,52.2616],[-3.0114,52.2624],[-3.0097,52.2633],[-3.0058,52.2642],[-3.0016,52.264],[-2.9987,52.2642],[-2.9968,52.2619],[-2.9947,52.2615],[-2.9929,52.2616],[-2.9916,52.2607],[-2.9891,52.2605],[-2.9874,52.2614],[-2.9848,52.2623],[-2.9827,52.2621],[-2.9786,52.2624],[-2.9771,52.2609],[-2.9775,52.2598],[-2.9751,52.2602],[-2.9701,52.2617],[-2.9691,52.2616],[-2.9656,52.262],[-2.9645,52.2628],[-2.9641,52.2641],[-2.965,52.2681],[-2.961,52.2687],[-2.9574,52.2699],[-2.9556,52.2702],[-2.9532,52.2696],[-2.9508,52.27],[-2.9515,52.2708],[-2.9545,52.2716],[-2.9569,52.272],[-2.9595,52.2719],[-2.9634,52.2727],[-2.9633,52.2737],[-2.9649,52.2743],[-2.9669,52.2738],[-2.9709,52.2738],[-2.975,52.273],[-2.9771,52.2737],[-2.9793,52.2731],[-2.9833,52.2732],[-2.9852,52.273],[-2.9895,52.2733],[-2.9914,52.2731],[-2.9944,52.2732],[-2.9962,52.2758],[-2.9978,52.275],[-2.9995,52.2753],[-3.0014,52.275],[-3.0042,52.2757],[-3.0052,52.2764],[-3.0073,52.2763],[-3.0074,52.2771],[-3.0117,52.2774],[-3.0126,52.2792],[-3.0113,52.28],[-3.0108,52.2813],[-3.0094,52.2828],[-3.0095,52.285],[-3.0117,52.2874],[-3.012,52.2881],[-3.0096,52.289],[-3.0082,52.2903],[-3.0056,52.2906],[-3.0047,52.2918],[-3.0054,52.2943],[-3.0038,52.2977],[-3.0013,52.2999],[-3.0006,52.3032],[-3.0008,52.3052],[-3.0013,52.3064],[-3.0025,52.3077],[-3.0036,52.3094],[-3.0038,52.3113],[-3.003,52.3141],[-3.0026,52.3148],[-3.0015,52.3185],[-3.0021,52.32],[-3.0009,52.3218],[-2.9982,52.3235],[-2.9971,52.3245],[-2.9931,52.3248],[-2.9905,52.3247],[-2.9896,52.3239],[-2.986,52.3235],[-2.9835,52.3249],[-2.9815,52.3268],[-2.9791,52.3273],[-2.9779,52.328],[-2.9748,52.3281],[-2.9726,52.3291],[-2.9714,52.3294],[-2.9689,52.329],[-2.9668,52.3294],[-2.9673,52.3306],[-2.9668,52.3324],[-2.9649,52.3339],[-2.9617,52.3359],[-2.9607,52.3392],[-2.9598,52.3399],[-2.9583,52.3422],[-2.9565,52.3444],[-2.9561,52.3459],[-2.9547,52.3491],[-2.9529,52.3488],[-2.9482,52.3494],[-2.9475,52.3492],[-2.9444,52.35],[-2.9433,52.3499],[-2.9338,52.35],[-2.9356,52.3514],[-2.9362,52.3529],[-2.9346,52.3531],[-2.9342,52.3541],[-2.9314,52.3533],[-2.9306,52.3549],[-2.9319,52.3563],[-2.9347,52.3577],[-2.9352,52.3586],[-2.9389,52.361],[-2.9377,52.3619],[-2.9346,52.3622],[-2.9339,52.3617],[-2.9306,52.3628],[-2.9281,52.3661],[-2.9261,52.367],[-2.922,52.3676],[-2.9206,52.3681],[-2.9186,52.3681],[-2.9175,52.3677],[-2.9151,52.3688],[-2.9145,52.3685],[-2.9117,52.3686],[-2.9106,52.368],[-2.9065,52.3683],[-2.905,52.3682],[-2.9017,52.3672],[-2.9008,52.3673],[-2.9022,52.3694],[-2.9031,52.37],[-2.9046,52.3702],[-2.9073,52.3699],[-2.9085,52.3702],[-2.9103,52.3721],[-2.9135,52.3725],[-2.9147,52.3738],[-2.9161,52.3743],[-2.9205,52.3747],[-2.9223,52.3751],[-2.9221,52.377],[-2.9204,52.3769],[-2.9197,52.3784],[-2.9164,52.3809],[-2.9154,52.381],[-2.914,52.3821],[-2.9155,52.3829],[-2.916,52.3836],[-2.9196,52.3845],[-2.9177,52.3863],[-2.9163,52.3858],[-2.9133,52.3862],[-2.9093,52.3861],[-2.9054,52.3858],[-2.9053,52.3851],[-2.9033,52.3842],[-2.9025,52.3829],[-2.8982,52.3815],[-2.8978,52.3798],[-2.8955,52.3801],[-2.8938,52.38],[-2.8928,52.3791],[-2.895,52.3752],[-2.8952,52.3743],[-2.893,52.3741],[-2.8911,52.3746],[-2.8911,52.3755],[-2.8883,52.3775],[-2.8866,52.3784],[-2.8872,52.3797],[-2.8871,52.3814],[-2.8878,52.3817],[-2.8878,52.3828],[-2.8888,52.384],[-2.8885,52.3851],[-2.8856,52.3858],[-2.8833,52.3867],[-2.8796,52.3867],[-2.8779,52.3862],[-2.8746,52.3869],[-2.8743,52.3866],[-2.8711,52.3873],[-2.8638,52.3887],[-2.8613,52.3912],[-2.8599,52.3919],[-2.8581,52.3937],[-2.8568,52.3942],[-2.8549,52.3955],[-2.851,52.3953],[-2.8474,52.3945],[-2.8436,52.3931],[-2.8408,52.3923],[-2.8377,52.3923],[-2.8354,52.392],[-2.8325,52.3919],[-2.8285,52.3912],[-2.8262,52.3911],[-2.8219,52.3913],[-2.8181,52.3912],[-2.8173,52.3905],[-2.8146,52.39],[-2.8141,52.3893],[-2.8122,52.389],[-2.8104,52.388],[-2.8076,52.3886],[-2.806,52.3882],[-2.8055,52.3876],[-2.8056,52.3861],[-2.8075,52.3852],[-2.8091,52.3839],[-2.809,52.3811],[-2.8092,52.3797],[-2.8069,52.3772],[-2.8074,52.376],[-2.8035,52.3742],[-2.8019,52.3741],[-2.7987,52.3726],[-2.7969,52.3736],[-2.7937,52.3743],[-2.7922,52.3737],[-2.7941,52.3715],[-2.7942,52.3706],[-2.7934,52.3684],[-2.7932,52.3667],[-2.7924,52.3661],[-2.7922,52.3649],[-2.7934,52.364],[-2.7937,52.3627],[-2.7955,52.3611],[-2.7954,52.3593],[-2.7924,52.3569],[-2.7911,52.3578],[-2.7886,52.3579],[-2.7857,52.3576],[-2.783,52.3587],[-2.7819,52.3582],[-2.7783,52.3581],[-2.7766,52.3584],[-2.7748,52.3583],[-2.7702,52.3588],[-2.7683,52.3593],[-2.7636,52.3596],[-2.7596,52.3592],[-2.7588,52.3589],[-2.749,52.3592],[-2.7431,52.3591],[-2.7426,52.3575],[-2.7417,52.3568],[-2.7383,52.356],[-2.7365,52.3561],[-2.7328,52.3555],[-2.7338,52.3542],[-2.735,52.3537],[-2.7361,52.3523],[-2.7385,52.3509],[-2.7389,52.3496],[-2.7411,52.3494],[-2.7386,52.3475],[-2.7398,52.3466],[-2.739,52.3453],[-2.738,52.3447],[-2.7378,52.3429],[-2.74,52.3409],[-2.741,52.3409],[-2.7432,52.3397],[-2.7455,52.3379],[-2.7466,52.3365],[-2.7483,52.3358],[-2.7484,52.3349],[-2.7521,52.3351],[-2.7533,52.336],[-2.7561,52.3365],[-2.7571,52.3361],[-2.7585,52.3345],[-2.7635,52.3353],[-2.767,52.3361],[-2.7649,52.3329],[-2.7629,52.3315],[-2.7598,52.3302],[-2.7586,52.3293],[-2.7565,52.3288],[-2.7534,52.3274],[-2.7514,52.327],[-2.7506,52.3274],[-2.7459,52.3266],[-2.744,52.325],[-2.7433,52.3236],[-2.7418,52.3229],[-2.7388,52.3221],[-2.738,52.3213],[-2.7378,52.3198],[-2.7369,52.3194],[-2.7314,52.3197],[-2.7308,52.3202],[-2.7262,52.3203],[-2.7245,52.3197],[-2.7214,52.3173],[-2.7197,52.3164],[-2.7197,52.3142],[-2.7193,52.3127],[-2.7154,52.3107],[-2.7143,52.3089],[-2.7124,52.3081],[-2.7109,52.3089],[-2.7075,52.31],[-2.7055,52.3104],[-2.7029,52.31],[-2.696,52.3103],[-2.6946,52.3101],[-2.683,52.3114],[-2.6806,52.3115],[-2.6801,52.3123],[-2.681,52.3135],[-2.6799,52.3152],[-2.6825,52.3153],[-2.6842,52.3156],[-2.6862,52.3148],[-2.6878,52.3148],[-2.6893,52.316],[-2.6887,52.3171],[-2.6861,52.3195],[-2.6857,52.3204],[-2.6857,52.3228],[-2.6853,52.3244],[-2.6817,52.3273],[-2.6785,52.3295],[-2.6765,52.3325],[-2.676,52.3347],[-2.6744,52.3359],[-2.6735,52.3377],[-2.6702,52.3397],[-2.6698,52.3413],[-2.6673,52.3422],[-2.6651,52.3422],[-2.6623,52.3409],[-2.6603,52.3413],[-2.6594,52.3396],[-2.6584,52.3385],[-2.656,52.3378],[-2.6573,52.3364],[-2.6599,52.3348],[-2.6562,52.3336],[-2.6556,52.3331],[-2.6532,52.333],[-2.6529,52.3325],[-2.6504,52.3323],[-2.6491,52.3317],[-2.6462,52.3325],[-2.6458,52.3333],[-2.6436,52.3338],[-2.641,52.3328],[-2.6406,52.3323],[-2.6409,52.3299],[-2.6417,52.3295],[-2.641,52.3286],[-2.6392,52.3283],[-2.6366,52.3285],[-2.637,52.3246],[-2.6351,52.3242],[-2.6336,52.3245],[-2.6321,52.3237],[-2.6303,52.3215],[-2.6288,52.3207],[-2.6271,52.3215],[-2.6253,52.3211],[-2.624,52.3214],[-2.6235,52.3198],[-2.6247,52.3182],[-2.626,52.3178],[-2.6256,52.317],[-2.6263,52.316],[-2.6256,52.315],[-2.6279,52.3137],[-2.6254,52.312],[-2.6251,52.3112],[-2.6238,52.3099],[-2.6231,52.3084],[-2.6203,52.307],[-2.6192,52.3074],[-2.618,52.3069]]]}</v>
      </c>
      <c r="B99" s="67" t="str">
        <f ca="1">OFFSET(Polygon!B$1,MATCH($D99,Polygon!$C:$C,0)-1,0)</f>
        <v>E06000019</v>
      </c>
      <c r="C99" t="s">
        <v>145</v>
      </c>
      <c r="D99" t="s">
        <v>49</v>
      </c>
      <c r="E99" s="27">
        <v>192107</v>
      </c>
      <c r="F99" s="23">
        <v>0</v>
      </c>
      <c r="G99" s="23">
        <v>1</v>
      </c>
      <c r="H99" s="23">
        <v>1</v>
      </c>
      <c r="I99" s="23">
        <v>1</v>
      </c>
      <c r="J99" s="23">
        <v>1</v>
      </c>
      <c r="K99" s="23">
        <v>1</v>
      </c>
      <c r="L99" s="23">
        <v>1</v>
      </c>
      <c r="M99" s="23">
        <v>1</v>
      </c>
      <c r="N99" s="23">
        <v>1</v>
      </c>
      <c r="O99" s="23">
        <v>3</v>
      </c>
      <c r="P99" s="23">
        <v>3</v>
      </c>
      <c r="Q99" s="23">
        <v>3</v>
      </c>
      <c r="R99" s="23">
        <v>7</v>
      </c>
      <c r="S99" s="23">
        <v>7</v>
      </c>
      <c r="T99" s="23">
        <v>7</v>
      </c>
      <c r="U99" s="23">
        <v>15</v>
      </c>
      <c r="V99" s="23">
        <v>15</v>
      </c>
      <c r="W99" s="23">
        <v>21</v>
      </c>
      <c r="X99" s="23">
        <v>23</v>
      </c>
      <c r="Y99" s="23">
        <v>25</v>
      </c>
      <c r="Z99" s="23">
        <v>25</v>
      </c>
      <c r="AA99" s="23">
        <v>25</v>
      </c>
      <c r="AB99" s="23">
        <v>35</v>
      </c>
      <c r="AC99" s="23">
        <v>40</v>
      </c>
      <c r="AD99" s="23">
        <v>47</v>
      </c>
      <c r="AE99" s="23">
        <v>51</v>
      </c>
      <c r="AF99" s="23">
        <v>57</v>
      </c>
      <c r="AG99" s="23">
        <v>62</v>
      </c>
      <c r="AH99" s="23">
        <v>66</v>
      </c>
      <c r="AI99" s="23">
        <v>70</v>
      </c>
      <c r="AJ99" s="23">
        <v>81</v>
      </c>
      <c r="AK99" s="23">
        <v>84</v>
      </c>
      <c r="AL99" s="23">
        <v>86</v>
      </c>
      <c r="AM99" s="23">
        <v>93</v>
      </c>
      <c r="AN99" s="23">
        <v>98</v>
      </c>
      <c r="AO99" s="23">
        <v>104</v>
      </c>
      <c r="AP99" s="23">
        <v>113</v>
      </c>
      <c r="AQ99" s="23">
        <v>122</v>
      </c>
      <c r="AR99" s="23">
        <v>127</v>
      </c>
      <c r="AS99" s="23">
        <v>129</v>
      </c>
      <c r="AT99" s="23">
        <v>134</v>
      </c>
      <c r="AU99" s="23">
        <v>141</v>
      </c>
      <c r="AV99" s="23">
        <v>149</v>
      </c>
      <c r="AW99" s="23">
        <v>159</v>
      </c>
      <c r="AX99" s="23">
        <v>168</v>
      </c>
      <c r="AY99" s="23">
        <v>175</v>
      </c>
      <c r="AZ99" s="23">
        <v>198</v>
      </c>
      <c r="BA99" s="23">
        <v>211</v>
      </c>
      <c r="BB99" s="23">
        <v>231</v>
      </c>
      <c r="BC99" s="23">
        <v>244</v>
      </c>
      <c r="BD99" s="23">
        <v>259</v>
      </c>
      <c r="BE99" s="23">
        <v>282</v>
      </c>
      <c r="BF99" s="23">
        <v>298</v>
      </c>
      <c r="BG99" s="23">
        <v>302</v>
      </c>
      <c r="BH99" s="23">
        <v>303</v>
      </c>
      <c r="BI99" s="23">
        <v>307</v>
      </c>
      <c r="BJ99" s="23">
        <v>320</v>
      </c>
      <c r="BK99" s="23">
        <v>323</v>
      </c>
      <c r="BL99" s="23">
        <v>329</v>
      </c>
      <c r="BM99" s="23">
        <v>335</v>
      </c>
      <c r="BN99" s="23">
        <v>348</v>
      </c>
      <c r="BO99" s="23">
        <v>358</v>
      </c>
      <c r="BP99" s="23">
        <v>391</v>
      </c>
      <c r="BQ99" s="23">
        <v>403</v>
      </c>
      <c r="BR99" s="23">
        <v>405</v>
      </c>
      <c r="BS99" s="23">
        <v>408</v>
      </c>
      <c r="BT99" s="23">
        <v>413</v>
      </c>
      <c r="BU99" s="23">
        <v>413</v>
      </c>
      <c r="BV99" s="23">
        <v>414</v>
      </c>
      <c r="BW99" s="23">
        <v>418</v>
      </c>
      <c r="BX99" s="23">
        <v>423</v>
      </c>
      <c r="BY99" s="23">
        <v>423</v>
      </c>
      <c r="BZ99" s="23">
        <v>427</v>
      </c>
      <c r="CA99" s="23">
        <v>430</v>
      </c>
      <c r="CB99" s="23">
        <v>435</v>
      </c>
      <c r="CC99" s="23">
        <v>437</v>
      </c>
      <c r="CD99" s="23">
        <v>437</v>
      </c>
      <c r="CE99" s="23">
        <v>436</v>
      </c>
      <c r="CF99" s="23">
        <v>437</v>
      </c>
      <c r="CG99" s="23">
        <v>438</v>
      </c>
      <c r="CH99" s="23">
        <v>439</v>
      </c>
      <c r="CI99" s="23">
        <v>440</v>
      </c>
      <c r="CJ99" s="23">
        <v>441</v>
      </c>
      <c r="CK99" s="23">
        <v>443</v>
      </c>
      <c r="CL99" s="23">
        <v>443</v>
      </c>
      <c r="CM99" s="23">
        <v>444</v>
      </c>
      <c r="CN99" s="23">
        <v>445</v>
      </c>
      <c r="CO99" s="23">
        <v>448</v>
      </c>
      <c r="CP99" s="23">
        <v>450</v>
      </c>
      <c r="CQ99" s="23">
        <v>454</v>
      </c>
      <c r="CR99" s="23">
        <v>454</v>
      </c>
      <c r="CS99" s="23">
        <v>454</v>
      </c>
      <c r="CT99" s="23">
        <v>456</v>
      </c>
      <c r="CU99" s="23">
        <v>459</v>
      </c>
      <c r="CV99" s="23">
        <v>461</v>
      </c>
      <c r="CW99" s="23">
        <v>461</v>
      </c>
      <c r="CX99" s="23">
        <v>461</v>
      </c>
      <c r="CY99" s="23">
        <v>461</v>
      </c>
      <c r="CZ99" s="23">
        <v>461</v>
      </c>
      <c r="DA99" s="23">
        <v>461</v>
      </c>
      <c r="DB99" s="23">
        <v>463</v>
      </c>
      <c r="DC99" s="23">
        <v>463</v>
      </c>
      <c r="DD99" s="23">
        <v>463</v>
      </c>
      <c r="DE99" s="23">
        <v>463</v>
      </c>
      <c r="DF99" s="23">
        <v>463</v>
      </c>
      <c r="DG99" s="23">
        <v>463</v>
      </c>
      <c r="DJ99" s="181">
        <f t="shared" ca="1" si="34"/>
        <v>0</v>
      </c>
      <c r="DK99" s="25">
        <f t="shared" ca="1" si="35"/>
        <v>0</v>
      </c>
      <c r="DL99" s="325">
        <f t="shared" ca="1" si="28"/>
        <v>0</v>
      </c>
      <c r="DM99" s="329">
        <f t="shared" ca="1" si="36"/>
        <v>2</v>
      </c>
      <c r="DN99" s="25">
        <f t="shared" ca="1" si="37"/>
        <v>4.3383947939262474E-3</v>
      </c>
      <c r="DO99" s="325">
        <f t="shared" ca="1" si="29"/>
        <v>1.0410864778482825</v>
      </c>
      <c r="DP99" s="332">
        <f t="shared" ca="1" si="38"/>
        <v>241.0115196218774</v>
      </c>
      <c r="DR99">
        <f t="shared" si="32"/>
        <v>463</v>
      </c>
      <c r="DS99" s="419">
        <f t="shared" si="33"/>
        <v>241</v>
      </c>
      <c r="DT99" s="131">
        <f t="shared" ca="1" si="30"/>
        <v>0</v>
      </c>
      <c r="DV99" s="164" t="s">
        <v>86</v>
      </c>
      <c r="DW99">
        <v>595</v>
      </c>
      <c r="DX99" s="385">
        <v>364.6</v>
      </c>
      <c r="DY99" s="67">
        <f t="shared" si="39"/>
        <v>46</v>
      </c>
      <c r="EA99">
        <f>SUMIF('L4-LTLA'!$D:$D,$D99,'L4-LTLA'!$G:$G)</f>
        <v>192107</v>
      </c>
      <c r="EB99" s="27">
        <v>192107</v>
      </c>
      <c r="EC99" s="4">
        <f t="shared" si="31"/>
        <v>0</v>
      </c>
    </row>
    <row r="100" spans="1:133" x14ac:dyDescent="0.25">
      <c r="A100" s="67" t="str">
        <f ca="1">OFFSET(Polygon!A$1,MATCH($D100,Polygon!$C:$C,0)-1,0)</f>
        <v>{"type":"Polygon","coordinates":[[[-1.2016,52.3967],[-1.2022,52.396],[-1.1958,52.3887],[-1.1933,52.3858],[-1.1887,52.3805],[-1.1813,52.3718],[-1.1721,52.3613],[-1.1747,52.3605],[-1.175,52.3563],[-1.178,52.3552],[-1.1792,52.3544],[-1.1838,52.3546],[-1.1843,52.3537],[-1.1866,52.3543],[-1.1878,52.3531],[-1.1915,52.3518],[-1.192,52.351],[-1.1938,52.3523],[-1.1964,52.3529],[-1.1986,52.3528],[-1.2001,52.3523],[-1.2023,52.3524],[-1.2042,52.3513],[-1.2078,52.3502],[-1.2092,52.3493],[-1.2126,52.3491],[-1.2129,52.3497],[-1.2168,52.3496],[-1.2207,52.3497],[-1.2238,52.3485],[-1.225,52.3468],[-1.2273,52.3465],[-1.2298,52.347],[-1.2332,52.3465],[-1.2381,52.3442],[-1.2397,52.3432],[-1.2435,52.342],[-1.2455,52.3419],[-1.249,52.3408],[-1.2493,52.3399],[-1.2508,52.3391],[-1.255,52.3383],[-1.258,52.3372],[-1.261,52.3354],[-1.2623,52.3343],[-1.2631,52.3329],[-1.2625,52.3322],[-1.2643,52.3303],[-1.2644,52.3291],[-1.2633,52.328],[-1.2611,52.3279],[-1.2597,52.3273],[-1.2579,52.3258],[-1.2547,52.3248],[-1.2534,52.324],[-1.2524,52.3241],[-1.2507,52.3231],[-1.2498,52.3234],[-1.2477,52.3221],[-1.2447,52.3214],[-1.2422,52.3219],[-1.2374,52.3206],[-1.235,52.3205],[-1.2342,52.3201],[-1.2314,52.32],[-1.2259,52.3189],[-1.2237,52.3186],[-1.2202,52.3179],[-1.2152,52.3169],[-1.213,52.3157],[-1.212,52.3161],[-1.2092,52.3152],[-1.2108,52.3127],[-1.2128,52.3102],[-1.2155,52.3089],[-1.2171,52.3072],[-1.2176,52.306],[-1.2209,52.3058],[-1.2209,52.3033],[-1.223,52.3031],[-1.2244,52.3023],[-1.2248,52.3015],[-1.2266,52.3002],[-1.2265,52.2982],[-1.229,52.2979],[-1.2289,52.2952],[-1.2318,52.2943],[-1.2323,52.2928],[-1.2338,52.2903],[-1.2308,52.2896],[-1.2311,52.2891],[-1.2288,52.2887],[-1.2268,52.2889],[-1.2254,52.2881],[-1.2235,52.2862],[-1.2238,52.2853],[-1.2224,52.2843],[-1.2226,52.2823],[-1.2234,52.2816],[-1.2212,52.2794],[-1.2217,52.2786],[-1.2208,52.2781],[-1.2217,52.2764],[-1.22,52.276],[-1.2209,52.274],[-1.2201,52.2735],[-1.2194,52.2716],[-1.2194,52.2703],[-1.2186,52.2696],[-1.217,52.2688],[-1.2177,52.2682],[-1.2166,52.2667],[-1.2158,52.2664],[-1.2166,52.2653],[-1.2159,52.2639],[-1.2171,52.2627],[-1.2197,52.2615],[-1.2209,52.2606],[-1.2236,52.26],[-1.2254,52.2583],[-1.2274,52.2568],[-1.228,52.2559],[-1.2312,52.2551],[-1.2321,52.2547],[-1.233,52.2532],[-1.2324,52.2512],[-1.2347,52.2504],[-1.2352,52.2493],[-1.2378,52.2484],[-1.2406,52.2479],[-1.2448,52.2489],[-1.2467,52.2491],[-1.2505,52.2483],[-1.251,52.2487],[-1.2538,52.2479],[-1.256,52.2464],[-1.2572,52.2452],[-1.2587,52.2443],[-1.2624,52.243],[-1.2652,52.2417],[-1.2662,52.2408],[-1.2668,52.2395],[-1.2661,52.2389],[-1.2676,52.2374],[-1.2664,52.2367],[-1.2669,52.2352],[-1.2717,52.2367],[-1.2754,52.238],[-1.28,52.2386],[-1.2844,52.2385],[-1.284,52.2371],[-1.2828,52.2364],[-1.2802,52.2334],[-1.2786,52.2301],[-1.2784,52.2287],[-1.2726,52.2275],[-1.2735,52.2268],[-1.2757,52.2263],[-1.277,52.2248],[-1.2763,52.223],[-1.275,52.2218],[-1.2737,52.2213],[-1.271,52.2192],[-1.2679,52.2179],[-1.2646,52.2166],[-1.2609,52.216],[-1.2599,52.2118],[-1.2593,52.2107],[-1.2575,52.209],[-1.2573,52.2082],[-1.2573,52.2055],[-1.2567,52.2046],[-1.2559,52.2023],[-1.256,52.2014],[-1.2549,52.1994],[-1.255,52.1978],[-1.2562,52.1977],[-1.2616,52.1961],[-1.2644,52.1961],[-1.2655,52.1964],[-1.2698,52.1965],[-1.2741,52.1954],[-1.2776,52.1958],[-1.2812,52.1958],[-1.2812,52.1919],[-1.2837,52.1916],[-1.2908,52.1921],[-1.2959,52.1916],[-1.3006,52.1918],[-1.3039,52.1911],[-1.3063,52.1902],[-1.3096,52.1899],[-1.3131,52.1905],[-1.3144,52.1881],[-1.3162,52.1866],[-1.3174,52.185],[-1.3182,52.183],[-1.3182,52.1814],[-1.32,52.1813],[-1.3227,52.1819],[-1.3265,52.1784],[-1.3287,52.177],[-1.3315,52.1741],[-1.3323,52.1724],[-1.3311,52.1714],[-1.3323,52.1705],[-1.3316,52.1695],[-1.3319,52.1685],[-1.3326,52.168],[-1.334,52.1654],[-1.3341,52.1618],[-1.3339,52.1593],[-1.3383,52.1586],[-1.3399,52.1573],[-1.3424,52.1549],[-1.3435,52.1532],[-1.342,52.1515],[-1.3416,52.1505],[-1.3428,52.1491],[-1.3426,52.1481],[-1.3413,52.146],[-1.3411,52.1448],[-1.3433,52.1443],[-1.3467,52.1424],[-1.35,52.1416],[-1.3503,52.1409],[-1.3493,52.1388],[-1.3483,52.1378],[-1.3498,52.1348],[-1.3521,52.1348],[-1.3556,52.136],[-1.3566,52.1356],[-1.3598,52.135],[-1.36,52.1354],[-1.3628,52.1348],[-1.3641,52.1367],[-1.3696,52.1347],[-1.3702,52.1331],[-1.3716,52.1328],[-1.3752,52.1309],[-1.3827,52.1275],[-1.3836,52.1281],[-1.3857,52.128],[-1.3875,52.126],[-1.3885,52.1245],[-1.3901,52.1227],[-1.3892,52.122],[-1.3914,52.1215],[-1.3933,52.119],[-1.3921,52.117],[-1.3902,52.1168],[-1.3853,52.1174],[-1.3821,52.1169],[-1.3803,52.1172],[-1.3777,52.1181],[-1.3744,52.1183],[-1.3715,52.1176],[-1.3702,52.1151],[-1.3705,52.1133],[-1.3687,52.112],[-1.3672,52.1119],[-1.3652,52.1113],[-1.3647,52.1096],[-1.3634,52.1093],[-1.3632,52.108],[-1.3617,52.1076],[-1.361,52.1059],[-1.3595,52.1053],[-1.3584,52.1014],[-1.3606,52.101],[-1.3623,52.1011],[-1.3656,52.1003],[-1.3706,52.0992],[-1.3719,52.0991],[-1.3744,52.0997],[-1.3783,52.0968],[-1.3785,52.0957],[-1.3854,52.0943],[-1.3872,52.0961],[-1.3881,52.0975],[-1.3914,52.0992],[-1.3931,52.1004],[-1.3956,52.1017],[-1.3967,52.1019],[-1.402,52.1056],[-1.4028,52.1075],[-1.4029,52.1091],[-1.404,52.1101],[-1.408,52.1116],[-1.412,52.1133],[-1.414,52.1152],[-1.4178,52.1169],[-1.4199,52.1176],[-1.4223,52.1178],[-1.425,52.1183],[-1.4285,52.1179],[-1.4313,52.1173],[-1.4353,52.1167],[-1.4371,52.1167],[-1.4392,52.116],[-1.4423,52.1153],[-1.4448,52.1152],[-1.448,52.1161],[-1.4488,52.1161],[-1.4515,52.1145],[-1.4535,52.113],[-1.4493,52.1085],[-1.4481,52.1051],[-1.4483,52.1007],[-1.4469,52.0987],[-1.4472,52.0976],[-1.452,52.0973],[-1.4536,52.0973],[-1.4535,52.0985],[-1.4555,52.0981],[-1.4582,52.098],[-1.4598,52.0975],[-1.4656,52.0974],[-1.4669,52.0977],[-1.4678,52.0972],[-1.4708,52.0979],[-1.4718,52.0994],[-1.4744,52.1011],[-1.4773,52.1013],[-1.4795,52.0956],[-1.4801,52.0935],[-1.4848,52.0941],[-1.4878,52.0939],[-1.4881,52.0928],[-1.4868,52.0915],[-1.4847,52.0913],[-1.4856,52.0887],[-1.4856,52.0877],[-1.4878,52.0878],[-1.4889,52.0862],[-1.49,52.0862],[-1.4906,52.0838],[-1.492,52.0834],[-1.4944,52.0822],[-1.4937,52.0816],[-1.4933,52.0796],[-1.4907,52.0772],[-1.4921,52.0756],[-1.4933,52.0749],[-1.495,52.0747],[-1.4963,52.0741],[-1.4985,52.0742],[-1.5004,52.0733],[-1.5019,52.0716],[-1.5001,52.0699],[-1.5026,52.0692],[-1.5018,52.0663],[-1.4982,52.0622],[-1.4972,52.0607],[-1.4974,52.0589],[-1.4986,52.0551],[-1.4996,52.0524],[-1.5018,52.0498],[-1.503,52.0462],[-1.5032,52.0443],[-1.504,52.0426],[-1.505,52.0414],[-1.5065,52.0382],[-1.5075,52.0353],[-1.5074,52.0337],[-1.5091,52.0295],[-1.5101,52.0267],[-1.5104,52.0238],[-1.511,52.0214],[-1.5135,52.0185],[-1.5157,52.0142],[-1.5182,52.0109],[-1.5192,52.0088],[-1.5207,52.0067],[-1.5213,52.0055],[-1.5216,52.0016],[-1.5228,51.9968],[-1.5243,51.994],[-1.5253,51.9929],[-1.5269,51.9925],[-1.5279,51.9917],[-1.5291,51.9926],[-1.533,51.9939],[-1.5348,51.9943],[-1.536,51.9953],[-1.5399,51.9964],[-1.5439,51.9963],[-1.5464,51.995],[-1.553,51.9926],[-1.554,51.992],[-1.5572,51.9916],[-1.5567,51.9893],[-1.5534,51.9857],[-1.5536,51.9856],[-1.5497,51.9808],[-1.5568,51.9788],[-1.5636,51.977],[-1.5678,51.9765],[-1.5756,51.9745],[-1.5806,51.973],[-1.5867,51.9739],[-1.5897,51.9745],[-1.5949,51.9758],[-1.6004,51.9768],[-1.5967,51.9743],[-1.5958,51.9726],[-1.5916,51.9704],[-1.5943,51.9681],[-1.5953,51.9676],[-1.596,51.9656],[-1.5969,51.9644],[-1.6004,51.9627],[-1.6092,51.9575],[-1.6124,51.9554],[-1.6136,51.9557],[-1.6162,51.9579],[-1.618,51.9591],[-1.6199,51.9607],[-1.6219,51.9619],[-1.6216,51.9624],[-1.6236,51.9648],[-1.6268,51.9679],[-1.6297,51.9699],[-1.6324,51.9705],[-1.6332,51.9714],[-1.6351,51.9725],[-1.6365,51.9729],[-1.6359,51.9737],[-1.6428,51.9777],[-1.6472,51.9796],[-1.6478,51.98],[-1.6517,51.9814],[-1.6566,51.9835],[-1.6573,51.9844],[-1.659,51.9849],[-1.6658,51.9875],[-1.6677,51.9886],[-1.6693,51.9892],[-1.6699,51.9931],[-1.6662,51.9969],[-1.665,51.9978],[-1.6613,51.9993],[-1.6591,51.9998],[-1.657,52.0015],[-1.6559,52.003],[-1.653,52.0046],[-1.6516,52.0057],[-1.6486,52.0068],[-1.6429,52.0092],[-1.642,52.0102],[-1.6422,52.0114],[-1.6433,52.0129],[-1.6426,52.0153],[-1.6409,52.0179],[-1.6384,52.0207],[-1.6363,52.0214],[-1.6318,52.0248],[-1.631,52.0251],[-1.6291,52.0268],[-1.6276,52.0274],[-1.6244,52.0264],[-1.6202,52.0277],[-1.6187,52.0291],[-1.6185,52.0305],[-1.6175,52.0316],[-1.6176,52.0332],[-1.619,52.0342],[-1.6192,52.0349],[-1.6215,52.0352],[-1.6225,52.0361],[-1.6242,52.0362],[-1.6251,52.0377],[-1.6241,52.0385],[-1.6257,52.0389],[-1.6282,52.037],[-1.6325,52.0359],[-1.6328,52.0363],[-1.6366,52.037],[-1.6393,52.0372],[-1.6432,52.0353],[-1.6442,52.0346],[-1.6464,52.0351],[-1.6484,52.034],[-1.651,52.0352],[-1.6536,52.0354],[-1.6554,52.0349],[-1.6562,52.0336],[-1.6561,52.0324],[-1.6579,52.0317],[-1.6603,52.0316],[-1.6646,52.0318],[-1.6659,52.0333],[-1.6661,52.0344],[-1.6675,52.0362],[-1.6707,52.0367],[-1.6739,52.0361],[-1.6753,52.0368],[-1.6775,52.037],[-1.6784,52.0367],[-1.6804,52.0372],[-1.6846,52.0376],[-1.6879,52.0376],[-1.6898,52.0382],[-1.6912,52.0394],[-1.6927,52.0398],[-1.694,52.0395],[-1.695,52.0405],[-1.6948,52.0429],[-1.6931,52.045],[-1.6911,52.0484],[-1.6906,52.0514],[-1.6886,52.0518],[-1.6901,52.0534],[-1.6902,52.0547],[-1.6926,52.0544],[-1.6955,52.0545],[-1.6989,52.0544],[-1.7005,52.055],[-1.7025,52.0562],[-1.703,52.0575],[-1.7052,52.0597],[-1.7055,52.0615],[-1.704,52.0634],[-1.7034,52.0675],[-1.7016,52.0703],[-1.7017,52.0728],[-1.7075,52.0725],[-1.7099,52.0733],[-1.7111,52.0722],[-1.7122,52.0707],[-1.7126,52.068],[-1.712,52.0667],[-1.7143,52.0667],[-1.7171,52.0682],[-1.7207,52.0688],[-1.7271,52.0707],[-1.7288,52.0716],[-1.7282,52.0727],[-1.7307,52.0734],[-1.7289,52.0783],[-1.7282,52.0814],[-1.7291,52.0815],[-1.7295,52.0841],[-1.7281,52.0885],[-1.7289,52.0887],[-1.7284,52.091],[-1.7287,52.0917],[-1.7304,52.0921],[-1.7302,52.0951],[-1.7296,52.0952],[-1.7286,52.098],[-1.7284,52.0999],[-1.73,52.0987],[-1.7302,52.098],[-1.7322,52.097],[-1.7328,52.0952],[-1.7342,52.094],[-1.7386,52.0914],[-1.7403,52.0914],[-1.7424,52.0922],[-1.746,52.0929],[-1.7476,52.0936],[-1.7513,52.0959],[-1.7518,52.0969],[-1.7534,52.0976],[-1.7548,52.0993],[-1.7541,52.1009],[-1.7551,52.1012],[-1.7577,52.1032],[-1.7588,52.106],[-1.7629,52.1075],[-1.7632,52.1081],[-1.7665,52.1099],[-1.7677,52.1126],[-1.7657,52.113],[-1.7617,52.1144],[-1.7592,52.115],[-1.7603,52.1162],[-1.7625,52.1152],[-1.7632,52.1164],[-1.7646,52.1159],[-1.7697,52.1153],[-1.7706,52.1161],[-1.773,52.1167],[-1.7747,52.118],[-1.7758,52.1183],[-1.7784,52.1183],[-1.7801,52.119],[-1.7806,52.1201],[-1.7855,52.1198],[-1.7878,52.1195],[-1.791,52.1202],[-1.7933,52.1218],[-1.793,52.1228],[-1.794,52.1239],[-1.7958,52.1244],[-1.7933,52.1255],[-1.7917,52.1286],[-1.7903,52.1289],[-1.7892,52.1298],[-1.7898,52.1303],[-1.7866,52.1314],[-1.7864,52.1324],[-1.7916,52.1339],[-1.7997,52.1363],[-1.8022,52.1376],[-1.8088,52.1399],[-1.8108,52.1398],[-1.8143,52.1393],[-1.8173,52.1386],[-1.8213,52.1373],[-1.8232,52.1364],[-1.8249,52.1374],[-1.8246,52.1387],[-1.8279,52.1412],[-1.8255,52.1418],[-1.8253,52.1427],[-1.8234,52.1459],[-1.828,52.1463],[-1.8316,52.1458],[-1.831,52.1483],[-1.8336,52.1482],[-1.8375,52.1504],[-1.8393,52.1518],[-1.8397,52.1527],[-1.844,52.1515],[-1.8482,52.15],[-1.8476,52.1486],[-1.8519,52.148],[-1.851,52.1465],[-1.8469,52.1472],[-1.8458,52.1426],[-1.847,52.1421],[-1.8483,52.1403],[-1.8498,52.1394],[-1.8542,52.1385],[-1.8597,52.1405],[-1.8633,52.1428],[-1.867,52.1446],[-1.8654,52.1461],[-1.8639,52.147],[-1.8668,52.1501],[-1.8661,52.1503],[-1.8669,52.153],[-1.8691,52.1532],[-1.8742,52.1545],[-1.8772,52.155],[-1.8806,52.1548],[-1.8827,52.156],[-1.8837,52.1558],[-1.8856,52.1564],[-1.8864,52.1561],[-1.889,52.1563],[-1.8917,52.1551],[-1.8921,52.1542],[-1.8948,52.151],[-1.8949,52.1495],[-1.8942,52.1482],[-1.8914,52.1479],[-1.891,52.1486],[-1.8862,52.1485],[-1.885,52.1471],[-1.8871,52.1446],[-1.8906,52.1417],[-1.891,52.1408],[-1.8928,52.1387],[-1.8964,52.1371],[-1.9002,52.1357],[-1.9014,52.1347],[-1.9028,52.1349],[-1.9023,52.1379],[-1.9042,52.14],[-1.9043,52.1414],[-1.9051,52.1427],[-1.9073,52.1427],[-1.9086,52.1435],[-1.9115,52.1446],[-1.913,52.1448],[-1.9172,52.1469],[-1.918,52.1487],[-1.9219,52.153],[-1.9244,52.1532],[-1.9298,52.1532],[-1.9336,52.1535],[-1.9401,52.153],[-1.9415,52.154],[-1.9443,52.1553],[-1.9423,52.157],[-1.9399,52.1585],[-1.9391,52.1592],[-1.9397,52.1603],[-1.9375,52.1617],[-1.9373,52.1634],[-1.9341,52.1654],[-1.935,52.166],[-1.9346,52.1678],[-1.9354,52.1683],[-1.9355,52.1695],[-1.9374,52.1697],[-1.9427,52.1709],[-1.9456,52.1703],[-1.9472,52.1679],[-1.9514,52.1692],[-1.9604,52.1687],[-1.9605,52.1695],[-1.9619,52.1706],[-1.9617,52.1724],[-1.9607,52.174],[-1.9558,52.1741],[-1.9514,52.1735],[-1.9494,52.1729],[-1.9447,52.1747],[-1.9442,52.1754],[-1.9421,52.177],[-1.9411,52.1784],[-1.9398,52.1817],[-1.9396,52.1841],[-1.9376,52.1884],[-1.9357,52.1901],[-1.9358,52.1912],[-1.9348,52.1929],[-1.9353,52.1947],[-1.9364,52.1965],[-1.9365,52.1975],[-1.9358,52.1987],[-1.9357,52.2002],[-1.9365,52.2009],[-1.9366,52.2026],[-1.9357,52.204],[-1.9333,52.2063],[-1.9321,52.2064],[-1.9309,52.2077],[-1.9266,52.2089],[-1.9233,52.2088],[-1.9218,52.2102],[-1.9201,52.2103],[-1.9197,52.2142],[-1.9177,52.2175],[-1.9173,52.2189],[-1.9176,52.2239],[-1.9191,52.2262],[-1.9204,52.229],[-1.9239,52.2341],[-1.9252,52.2376],[-1.9255,52.239],[-1.9239,52.2402],[-1.9248,52.241],[-1.9254,52.2426],[-1.9267,52.2427],[-1.9279,52.2446],[-1.9319,52.2475],[-1.9319,52.2482],[-1.9337,52.2498],[-1.934,52.2511],[-1.9349,52.2526],[-1.9353,52.2545],[-1.9344,52.2545],[-1.9354,52.2568],[-1.9341,52.26],[-1.9366,52.2604],[-1.9359,52.2617],[-1.9364,52.2627],[-1.9348,52.2629],[-1.9344,52.2646],[-1.9358,52.2645],[-1.9358,52.266],[-1.9381,52.2689],[-1.9387,52.2712],[-1.9374,52.2761],[-1.9347,52.2771],[-1.9302,52.2756],[-1.9274,52.2755],[-1.9265,52.2761],[-1.924,52.2761],[-1.9212,52.2765],[-1.9196,52.2761],[-1.9169,52.2752],[-1.9146,52.2754],[-1.9123,52.2768],[-1.9085,52.278],[-1.9054,52.2788],[-1.9029,52.2802],[-1.9036,52.2807],[-1.9007,52.2822],[-1.9008,52.2835],[-1.8966,52.2837],[-1.8956,52.2827],[-1.8941,52.2831],[-1.8928,52.2842],[-1.8918,52.2855],[-1.8909,52.286],[-1.8866,52.2866],[-1.886,52.2872],[-1.8866,52.2883],[-1.8855,52.2905],[-1.8858,52.2917],[-1.8843,52.292],[-1.8842,52.2933],[-1.8835,52.2944],[-1.8826,52.2947],[-1.8814,52.2969],[-1.8806,52.2976],[-1.8802,52.299],[-1.8777,52.3006],[-1.876,52.3038],[-1.8752,52.3042],[-1.8753,52.3056],[-1.8763,52.3055],[-1.8776,52.3064],[-1.8788,52.3086],[-1.8809,52.3109],[-1.8749,52.3124],[-1.8732,52.3123],[-1.8704,52.3126],[-1.8686,52.3146],[-1.8669,52.3188],[-1.8673,52.3234],[-1.867,52.3253],[-1.8674,52.3272],[-1.8674,52.3314],[-1.8651,52.333],[-1.8653,52.3333],[-1.8683,52.333],[-1.8729,52.337],[-1.8743,52.339],[-1.8751,52.3412],[-1.8752,52.343],[-1.8762,52.3456],[-1.8805,52.3493],[-1.8849,52.3537],[-1.8845,52.3545],[-1.8852,52.356],[-1.8864,52.3562],[-1.8876,52.3579],[-1.889,52.3611],[-1.8878,52.3614],[-1.8841,52.3618],[-1.881,52.3626],[-1.8798,52.3625],[-1.8777,52.3634],[-1.8761,52.3636],[-1.8735,52.3653],[-1.8734,52.3662],[-1.872,52.3676],[-1.8693,52.3681],[-1.8673,52.3679],[-1.8634,52.367],[-1.8632,52.3666],[-1.8497,52.3667],[-1.8464,52.3661],[-1.8444,52.3654],[-1.8416,52.3652],[-1.8381,52.3666],[-1.8364,52.3668],[-1.835,52.3674],[-1.8331,52.3661],[-1.8303,52.366],[-1.8296,52.3673],[-1.8269,52.3661],[-1.8245,52.3664],[-1.8243,52.3656],[-1.8226,52.366],[-1.8182,52.3663],[-1.8132,52.3658],[-1.8128,52.3666],[-1.8079,52.3666],[-1.807,52.3659],[-1.8062,52.3642],[-1.805,52.363],[-1.8037,52.3627],[-1.7997,52.3587],[-1.7978,52.3584],[-1.7915,52.3567],[-1.788,52.3552],[-1.7852,52.3534],[-1.7838,52.3509],[-1.7845,52.3501],[-1.7795,52.3483],[-1.7794,52.3479],[-1.7758,52.3479],[-1.7762,52.3496],[-1.7749,52.3504],[-1.7719,52.3513],[-1.7748,52.3545],[-1.7732,52.3555],[-1.7735,52.3566],[-1.7766,52.3551],[-1.7782,52.3566],[-1.7782,52.3578],[-1.7792,52.3601],[-1.7802,52.3638],[-1.7792,52.3645],[-1.7757,52.3659],[-1.7724,52.3655],[-1.7701,52.3646],[-1.7701,52.3641],[-1.7671,52.3647],[-1.7631,52.3643],[-1.7619,52.3639],[-1.7596,52.3625],[-1.76,52.3593],[-1.7591,52.3581],[-1.7529,52.3558],[-1.7511,52.3551],[-1.7488,52.3548],[-1.7459,52.355],[-1.7437,52.3554],[-1.7423,52.3569],[-1.7413,52.3573],[-1.7411,52.3595],[-1.7405,52.3605],[-1.7392,52.3613],[-1.7379,52.3628],[-1.7383,52.365],[-1.7366,52.3681],[-1.7352,52.37],[-1.7339,52.3708],[-1.7312,52.3707],[-1.7296,52.37],[-1.7278,52.3698],[-1.7252,52.3705],[-1.7233,52.3708],[-1.7203,52.3726],[-1.7186,52.37],[-1.7178,52.3683],[-1.718,52.366],[-1.7202,52.363],[-1.7208,52.3589],[-1.7202,52.3573],[-1.7188,52.3573],[-1.7183,52.3587],[-1.7167,52.358],[-1.7151,52.3579],[-1.7128,52.3568],[-1.7126,52.3562],[-1.7103,52.355],[-1.7075,52.3552],[-1.7041,52.3542],[-1.7,52.3547],[-1.6981,52.3557],[-1.6962,52.3544],[-1.6943,52.3514],[-1.6926,52.3515],[-1.6915,52.353],[-1.6876,52.3544],[-1.6849,52.356],[-1.6861,52.3573],[-1.6862,52.3581],[-1.6837,52.3604],[-1.6847,52.363],[-1.6822,52.3635],[-1.6791,52.3637],[-1.6779,52.3641],[-1.6755,52.3638],[-1.6725,52.3631],[-1.67,52.3649],[-1.6681,52.3645],[-1.6668,52.3649],[-1.6641,52.364],[-1.6609,52.3657],[-1.6537,52.3604],[-1.6526,52.3594],[-1.6513,52.3564],[-1.6484,52.3567],[-1.6478,52.3581],[-1.645,52.361],[-1.6449,52.3618],[-1.6418,52.3625],[-1.6375,52.3643],[-1.6363,52.3652],[-1.6335,52.3642],[-1.6316,52.3657],[-1.6298,52.3651],[-1.6265,52.3666],[-1.6239,52.3658],[-1.6225,52.3661],[-1.621,52.3679],[-1.6256,52.3688],[-1.6266,52.3692],[-1.6248,52.3702],[-1.6237,52.3718],[-1.6224,52.3718],[-1.62,52.3707],[-1.6171,52.3726],[-1.6181,52.3738],[-1.6182,52.3762],[-1.6164,52.3746],[-1.6117,52.3747],[-1.6079,52.3765],[-1.6076,52.3791],[-1.6069,52.381],[-1.6103,52.3825],[-1.6088,52.383],[-1.6075,52.3846],[-1.6052,52.3839],[-1.6055,52.3849],[-1.6042,52.3856],[-1.602,52.3874],[-1.6033,52.3882],[-1.6011,52.3893],[-1.5947,52.3874],[-1.594,52.3879],[-1.5884,52.3862],[-1.5848,52.3857],[-1.5801,52.3849],[-1.5758,52.3846],[-1.5767,52.3828],[-1.573,52.3825],[-1.5714,52.3833],[-1.5696,52.3829],[-1.5688,52.3837],[-1.5701,52.3843],[-1.5678,52.3848],[-1.5656,52.3832],[-1.5638,52.3805],[-1.5624,52.3767],[-1.5593,52.3756],[-1.555,52.3744],[-1.5549,52.3737],[-1.5568,52.3724],[-1.5556,52.372],[-1.5572,52.3697],[-1.5583,52.3686],[-1.5559,52.3677],[-1.5575,52.3657],[-1.5545,52.3649],[-1.5524,52.3639],[-1.5494,52.3663],[-1.5468,52.3653],[-1.5419,52.3666],[-1.5457,52.3693],[-1.5399,52.3738],[-1.5355,52.3776],[-1.5327,52.3762],[-1.5299,52.3778],[-1.5247,52.3794],[-1.5228,52.3775],[-1.5198,52.3755],[-1.5211,52.3745],[-1.52,52.3731],[-1.5185,52.3735],[-1.5176,52.3716],[-1.5147,52.37],[-1.5134,52.3698],[-1.5118,52.3709],[-1.5091,52.3735],[-1.5085,52.3754],[-1.5067,52.3769],[-1.5045,52.3778],[-1.4866,52.3768],[-1.4823,52.3771],[-1.4804,52.3743],[-1.4765,52.3746],[-1.4707,52.3765],[-1.4664,52.3771],[-1.4647,52.3755],[-1.4663,52.3745],[-1.4639,52.3737],[-1.4604,52.3748],[-1.463,52.3763],[-1.4615,52.3774],[-1.4631,52.3797],[-1.4595,52.3814],[-1.4562,52.3825],[-1.4509,52.3837],[-1.4469,52.3853],[-1.4413,52.3887],[-1.4358,52.3922],[-1.4327,52.395],[-1.4322,52.3963],[-1.4309,52.3981],[-1.4309,52.3999],[-1.4319,52.4016],[-1.4334,52.4036],[-1.4371,52.4077],[-1.438,52.4097],[-1.4376,52.4107],[-1.4347,52.4127],[-1.4318,52.4166],[-1.4276,52.4242],[-1.4243,52.431],[-1.424,52.4327],[-1.4242,52.4341],[-1.425,52.4347],[-1.428,52.4354],[-1.4299,52.4368],[-1.4319,52.4375],[-1.4379,52.439],[-1.4401,52.4397],[-1.441,52.4406],[-1.4467,52.4426],[-1.4452,52.4456],[-1.445,52.4464],[-1.4437,52.4474],[-1.4455,52.4483],[-1.4461,52.4475],[-1.4539,52.4504],[-1.4604,52.4536],[-1.4588,52.4547],[-1.4598,52.4556],[-1.4613,52.4558],[-1.462,52.4578],[-1.4639,52.4583],[-1.4663,52.4585],[-1.4696,52.4575],[-1.472,52.4565],[-1.4733,52.4564],[-1.4792,52.4571],[-1.4832,52.4581],[-1.4847,52.4572],[-1.4869,52.4576],[-1.4868,52.4582],[-1.4892,52.4584],[-1.4897,52.458],[-1.4928,52.4584],[-1.4913,52.4565],[-1.4917,52.455],[-1.4959,52.4522],[-1.4988,52.451],[-1.5026,52.4508],[-1.505,52.4501],[-1.5102,52.4513],[-1.5197,52.4533],[-1.5191,52.4551],[-1.5176,52.4568],[-1.5216,52.4563],[-1.5259,52.4563],[-1.5286,52.4567],[-1.535,52.4595],[-1.5367,52.462],[-1.5384,52.4637],[-1.54,52.4647],[-1.5453,52.4614],[-1.5479,52.4594],[-1.5492,52.459],[-1.5514,52.457],[-1.5539,52.4567],[-1.5585,52.4566],[-1.561,52.4553],[-1.563,52.456],[-1.5684,52.4561],[-1.5703,52.4569],[-1.5739,52.4579],[-1.5775,52.4584],[-1.5787,52.4581],[-1.5817,52.4589],[-1.5864,52.4604],[-1.5899,52.4619],[-1.59,52.4611],[-1.5931,52.4616],[-1.5949,52.4607],[-1.5965,52.4584],[-1.5958,52.4576],[-1.5955,52.4559],[-1.5979,52.455],[-1.5986,52.4543],[-1.6003,52.4549],[-1.6012,52.4558],[-1.6027,52.4566],[-1.6038,52.4567],[-1.606,52.4582],[-1.6084,52.4582],[-1.6107,52.4586],[-1.6126,52.4616],[-1.6142,52.463],[-1.6162,52.4634],[-1.6183,52.4641],[-1.6217,52.4634],[-1.6245,52.4635],[-1.6269,52.4623],[-1.6267,52.4613],[-1.6258,52.4605],[-1.6259,52.4592],[-1.6247,52.457],[-1.6269,52.4562],[-1.6291,52.4546],[-1.6297,52.4538],[-1.6324,52.4525],[-1.6335,52.4517],[-1.6336,52.4509],[-1.6346,52.4499],[-1.635,52.4487],[-1.6374,52.4476],[-1.6385,52.4452],[-1.6414,52.4433],[-1.6433,52.443],[-1.6453,52.4421],[-1.6507,52.4413],[-1.6528,52.4407],[-1.6562,52.441],[-1.66,52.4428],[-1.6623,52.4443],[-1.6649,52.4427],[-1.6646,52.44],[-1.6666,52.4355],[-1.6707,52.4368],[-1.6772,52.4363],[-1.6766,52.4377],[-1.6781,52.4386],[-1.6803,52.4391],[-1.6833,52.4403],[-1.6844,52.4415],[-1.6855,52.4452],[-1.688,52.4474],[-1.6902,52.4488],[-1.6912,52.4499],[-1.6953,52.4529],[-1.6986,52.456],[-1.7002,52.4585],[-1.7014,52.4593],[-1.7045,52.4609],[-1.7085,52.4644],[-1.7086,52.4659],[-1.7098,52.4666],[-1.7108,52.4718],[-1.7107,52.4738],[-1.7128,52.4766],[-1.7153,52.4784],[-1.7148,52.4786],[-1.7185,52.4802],[-1.7226,52.4827],[-1.73,52.4888],[-1.7331,52.4919],[-1.7355,52.4952],[-1.7437,52.5076],[-1.7464,52.5097],[-1.7503,52.5118],[-1.7535,52.513],[-1.7533,52.5141],[-1.7541,52.5158],[-1.7551,52.516],[-1.757,52.5177],[-1.757,52.5183],[-1.7543,52.5185],[-1.7538,52.5212],[-1.7509,52.5206],[-1.7489,52.5208],[-1.7459,52.52],[-1.7438,52.5206],[-1.7419,52.5206],[-1.7367,52.5224],[-1.7352,52.5233],[-1.7338,52.5235],[-1.7321,52.523],[-1.7304,52.5232],[-1.7291,52.5246],[-1.7308,52.5259],[-1.7316,52.5277],[-1.7369,52.5291],[-1.7387,52.5291],[-1.7394,52.5319],[-1.7424,52.5313],[-1.7435,52.5327],[-1.7471,52.5313],[-1.7491,52.5314],[-1.7504,52.534],[-1.7509,52.5363],[-1.7484,52.5365],[-1.7488,52.5386],[-1.7486,52.5399],[-1.749,52.5412],[-1.747,52.5419],[-1.752,52.5438],[-1.7534,52.5451],[-1.7542,52.5488],[-1.7546,52.5493],[-1.7558,52.5548],[-1.7564,52.5559],[-1.7578,52.5556],[-1.7606,52.5557],[-1.7637,52.5566],[-1.7653,52.5567],[-1.7663,52.5579],[-1.7677,52.5588],[-1.7669,52.5598],[-1.7669,52.5616],[-1.7698,52.5634],[-1.7742,52.5646],[-1.7739,52.5656],[-1.7718,52.5671],[-1.7703,52.5679],[-1.7678,52.5681],[-1.7651,52.5691],[-1.764,52.5698],[-1.7636,52.571],[-1.7655,52.5709],[-1.7671,52.5712],[-1.7682,52.573],[-1.7681,52.5743],[-1.7698,52.575],[-1.772,52.5747],[-1.7767,52.5746],[-1.7788,52.5758],[-1.7795,52.5787],[-1.7806,52.5791],[-1.7814,52.5803],[-1.7848,52.5817],[-1.7868,52.583],[-1.7885,52.5853],[-1.7881,52.5878],[-1.7862,52.5886],[-1.7839,52.5891],[-1.781,52.5912],[-1.7763,52.5922],[-1.7746,52.5923],[-1.7729,52.5909],[-1.7703,52.5892],[-1.768,52.5892],[-1.7627,52.5905],[-1.7558,52.5916],[-1.751,52.5934],[-1.7483,52.5937],[-1.7451,52.5937],[-1.7413,52.5943],[-1.7392,52.5935],[-1.7403,52.5901],[-1.739,52.5893],[-1.7375,52.589],[-1.7336,52.5891],[-1.7332,52.5886],[-1.7281,52.5883],[-1.7244,52.5884],[-1.7232,52.5878],[-1.7192,52.5888],[-1.7173,52.5887],[-1.7139,52.5888],[-1.7077,52.5874],[-1.7039,52.5876],[-1.7034,52.5888],[-1.704,52.5901],[-1.7035,52.5906],[-1.7004,52.5909],[-1.699,52.5906],[-1.6976,52.591],[-1.6959,52.5903],[-1.6944,52.5901],[-1.6939,52.5893],[-1.6915,52.5893],[-1.6886,52.5886],[-1.6857,52.5893],[-1.6861,52.5928],[-1.6856,52.5934],[-1.6829,52.5933],[-1.6827,52.5938],[-1.6803,52.5935],[-1.6794,52.5926],[-1.6776,52.5932],[-1.6737,52.5926],[-1.6686,52.5926],[-1.6666,52.5921],[-1.6656,52.5923],[-1.6653,52.5946],[-1.6645,52.5953],[-1.6608,52.5945],[-1.6599,52.5956],[-1.6561,52.5955],[-1.6556,52.5963],[-1.6526,52.5975],[-1.6517,52.5984],[-1.6489,52.5986],[-1.6491,52.6007],[-1.6475,52.6015],[-1.6452,52.6031],[-1.6438,52.6033],[-1.6434,52.605],[-1.6424,52.6063],[-1.641,52.6069],[-1.6398,52.6084],[-1.6391,52.6106],[-1.6398,52.6147],[-1.6392,52.6156],[-1.6369,52.6173],[-1.636,52.6196],[-1.6387,52.6207],[-1.6402,52.6201],[-1.6441,52.6208],[-1.6432,52.6229],[-1.6382,52.6255],[-1.6398,52.6271],[-1.6405,52.6286],[-1.6419,52.6298],[-1.6425,52.6314],[-1.6411,52.6329],[-1.6382,52.6377],[-1.6403,52.6391],[-1.6424,52.6409],[-1.6373,52.6421],[-1.633,52.6434],[-1.6344,52.6439],[-1.6359,52.6453],[-1.6392,52.6472],[-1.6403,52.6484],[-1.6404,52.6493],[-1.6426,52.651],[-1.6421,52.652],[-1.6429,52.6544],[-1.6442,52.6567],[-1.645,52.6575],[-1.6421,52.658],[-1.6394,52.6588],[-1.6392,52.6593],[-1.6352,52.6608],[-1.6281,52.6638],[-1.6253,52.6658],[-1.6191,52.6683],[-1.6156,52.6687],[-1.6158,52.671],[-1.6155,52.672],[-1.6121,52.6722],[-1.6052,52.6733],[-1.6039,52.6741],[-1.6053,52.6765],[-1.6062,52.677],[-1.6039,52.6779],[-1.6043,52.679],[-1.6021,52.6796],[-1.5897,52.6871],[-1.5897,52.6872],[-1.5845,52.6851],[-1.5814,52.6824],[-1.5794,52.6796],[-1.5769,52.6783],[-1.5703,52.6797],[-1.5691,52.6797],[-1.5665,52.6776],[-1.5685,52.677],[-1.5704,52.6758],[-1.5649,52.6739],[-1.5597,52.6712],[-1.5556,52.6698],[-1.5528,52.6684],[-1.5522,52.6669],[-1.5513,52.666],[-1.5496,52.6632],[-1.5461,52.659],[-1.5473,52.656],[-1.5424,52.6536],[-1.5447,52.6515],[-1.545,52.6503],[-1.5428,52.6481],[-1.5432,52.6468],[-1.5446,52.645],[-1.5445,52.6446],[-1.547,52.6423],[-1.5506,52.6411],[-1.5531,52.6408],[-1.5556,52.6385],[-1.559,52.6372],[-1.562,52.6369],[-1.5644,52.6364],[-1.5679,52.636],[-1.571,52.6361],[-1.5714,52.635],[-1.571,52.634],[-1.569,52.6331],[-1.5665,52.6323],[-1.5646,52.6312],[-1.5659,52.6303],[-1.5665,52.6286],[-1.566,52.626],[-1.5671,52.6232],[-1.5676,52.6226],[-1.5669,52.6206],[-1.5645,52.62],[-1.5625,52.6202],[-1.561,52.6196],[-1.5613,52.619],[-1.5607,52.617],[-1.5565,52.6152],[-1.5545,52.6147],[-1.5543,52.6134],[-1.5564,52.6108],[-1.5571,52.6089],[-1.5572,52.6059],[-1.5571,52.6013],[-1.5594,52.5976],[-1.5603,52.5968],[-1.56,52.596],[-1.5581,52.5962],[-1.557,52.5956],[-1.5562,52.5941],[-1.5527,52.5937],[-1.55,52.5926],[-1.5493,52.5929],[-1.547,52.5918],[-1.5462,52.5906],[-1.5446,52.5898],[-1.5426,52.5894],[-1.5376,52.5896],[-1.5374,52.5889],[-1.5347,52.5872],[-1.5317,52.5857],[-1.5314,52.5849],[-1.5321,52.5843],[-1.5309,52.5832],[-1.5288,52.5833],[-1.5272,52.5827],[-1.5252,52.5803],[-1.5263,52.5792],[-1.5253,52.5767],[-1.5267,52.5766],[-1.5267,52.5753],[-1.5259,52.574],[-1.523,52.5735],[-1.5216,52.572],[-1.5216,52.5713],[-1.5229,52.5706],[-1.5204,52.5697],[-1.5092,52.5664],[-1.4926,52.5614],[-1.4802,52.5578],[-1.4753,52.5564],[-1.4641,52.5531],[-1.46,52.5516],[-1.4592,52.552],[-1.451,52.5491],[-1.4324,52.5421],[-1.4272,52.5403],[-1.427,52.5406],[-1.419,52.5378],[-1.4183,52.5365],[-1.4174,52.5361],[-1.4174,52.5344],[-1.4152,52.5344],[-1.4123,52.5332],[-1.4071,52.5316],[-1.3978,52.528],[-1.3829,52.5225],[-1.3733,52.5191],[-1.3736,52.5181],[-1.3706,52.5178],[-1.3682,52.5172],[-1.3682,52.5164],[-1.365,52.5159],[-1.3555,52.5123],[-1.354,52.5118],[-1.3418,52.5074],[-1.3385,52.5058],[-1.3312,52.5033],[-1.3236,52.5005],[-1.3184,52.4984],[-1.3072,52.4942],[-1.3054,52.4931],[-1.2997,52.4885],[-1.2936,52.4842],[-1.2921,52.4827],[-1.2827,52.4751],[-1.2791,52.4719],[-1.2772,52.4704],[-1.2659,52.461],[-1.2599,52.4557],[-1.2552,52.4514],[-1.2429,52.4397],[-1.2408,52.4401],[-1.2327,52.4318],[-1.2244,52.423],[-1.2165,52.4139],[-1.2155,52.4125],[-1.2111,52.4078],[-1.2068,52.4028],[-1.204,52.3991],[-1.2025,52.398],[-1.2016,52.3967]]]}</v>
      </c>
      <c r="B100" s="67" t="str">
        <f ca="1">OFFSET(Polygon!B$1,MATCH($D100,Polygon!$C:$C,0)-1,0)</f>
        <v>E10000031</v>
      </c>
      <c r="C100" t="s">
        <v>145</v>
      </c>
      <c r="D100" t="s">
        <v>118</v>
      </c>
      <c r="E100" s="27">
        <v>571010</v>
      </c>
      <c r="F100" s="23">
        <v>4</v>
      </c>
      <c r="G100" s="23">
        <v>4</v>
      </c>
      <c r="H100" s="23">
        <v>4</v>
      </c>
      <c r="I100" s="23">
        <v>4</v>
      </c>
      <c r="J100" s="23">
        <v>4</v>
      </c>
      <c r="K100" s="23">
        <v>4</v>
      </c>
      <c r="L100" s="23">
        <v>5</v>
      </c>
      <c r="M100" s="23">
        <v>4</v>
      </c>
      <c r="N100" s="23">
        <v>4</v>
      </c>
      <c r="O100" s="23">
        <v>10</v>
      </c>
      <c r="P100" s="23">
        <v>11</v>
      </c>
      <c r="Q100" s="23">
        <v>13</v>
      </c>
      <c r="R100" s="23">
        <v>17</v>
      </c>
      <c r="S100" s="23">
        <v>29</v>
      </c>
      <c r="T100" s="23">
        <v>35</v>
      </c>
      <c r="U100" s="23">
        <v>52</v>
      </c>
      <c r="V100" s="23">
        <v>59</v>
      </c>
      <c r="W100" s="23">
        <v>74</v>
      </c>
      <c r="X100" s="23">
        <v>101</v>
      </c>
      <c r="Y100" s="23">
        <v>113</v>
      </c>
      <c r="Z100" s="23">
        <v>127</v>
      </c>
      <c r="AA100" s="23">
        <v>148</v>
      </c>
      <c r="AB100" s="23">
        <v>161</v>
      </c>
      <c r="AC100" s="23">
        <v>190</v>
      </c>
      <c r="AD100" s="23">
        <v>235</v>
      </c>
      <c r="AE100" s="23">
        <v>279</v>
      </c>
      <c r="AF100" s="23">
        <v>302</v>
      </c>
      <c r="AG100" s="23">
        <v>334</v>
      </c>
      <c r="AH100" s="23">
        <v>361</v>
      </c>
      <c r="AI100" s="23">
        <v>400</v>
      </c>
      <c r="AJ100" s="23">
        <v>439</v>
      </c>
      <c r="AK100" s="23">
        <v>458</v>
      </c>
      <c r="AL100" s="23">
        <v>513</v>
      </c>
      <c r="AM100" s="23">
        <v>554</v>
      </c>
      <c r="AN100" s="23">
        <v>573</v>
      </c>
      <c r="AO100" s="23">
        <v>626</v>
      </c>
      <c r="AP100" s="23">
        <v>649</v>
      </c>
      <c r="AQ100" s="23">
        <v>673</v>
      </c>
      <c r="AR100" s="23">
        <v>742</v>
      </c>
      <c r="AS100" s="23">
        <v>761</v>
      </c>
      <c r="AT100" s="23">
        <v>787</v>
      </c>
      <c r="AU100" s="23">
        <v>805</v>
      </c>
      <c r="AV100" s="23">
        <v>842</v>
      </c>
      <c r="AW100" s="23">
        <v>884</v>
      </c>
      <c r="AX100" s="23">
        <v>906</v>
      </c>
      <c r="AY100" s="23">
        <v>955</v>
      </c>
      <c r="AZ100" s="23">
        <v>976</v>
      </c>
      <c r="BA100" s="23">
        <v>1008</v>
      </c>
      <c r="BB100" s="23">
        <v>1031</v>
      </c>
      <c r="BC100" s="23">
        <v>1054</v>
      </c>
      <c r="BD100" s="23">
        <v>1090</v>
      </c>
      <c r="BE100" s="23">
        <v>1116</v>
      </c>
      <c r="BF100" s="23">
        <v>1141</v>
      </c>
      <c r="BG100" s="23">
        <v>1164</v>
      </c>
      <c r="BH100" s="23">
        <v>1186</v>
      </c>
      <c r="BI100" s="23">
        <v>1202</v>
      </c>
      <c r="BJ100" s="23">
        <v>1223</v>
      </c>
      <c r="BK100" s="23">
        <v>1241</v>
      </c>
      <c r="BL100" s="23">
        <v>1255</v>
      </c>
      <c r="BM100" s="23">
        <v>1267</v>
      </c>
      <c r="BN100" s="23">
        <v>1286</v>
      </c>
      <c r="BO100" s="23">
        <v>1303</v>
      </c>
      <c r="BP100" s="23">
        <v>1309</v>
      </c>
      <c r="BQ100" s="23">
        <v>1317</v>
      </c>
      <c r="BR100" s="23">
        <v>1319</v>
      </c>
      <c r="BS100" s="23">
        <v>1333</v>
      </c>
      <c r="BT100" s="23">
        <v>1347</v>
      </c>
      <c r="BU100" s="23">
        <v>1354</v>
      </c>
      <c r="BV100" s="23">
        <v>1363</v>
      </c>
      <c r="BW100" s="23">
        <v>1370</v>
      </c>
      <c r="BX100" s="23">
        <v>1378</v>
      </c>
      <c r="BY100" s="23">
        <v>1383</v>
      </c>
      <c r="BZ100" s="23">
        <v>1395</v>
      </c>
      <c r="CA100" s="23">
        <v>1409</v>
      </c>
      <c r="CB100" s="23">
        <v>1417</v>
      </c>
      <c r="CC100" s="23">
        <v>1419</v>
      </c>
      <c r="CD100" s="23">
        <v>1428</v>
      </c>
      <c r="CE100" s="23">
        <v>1432</v>
      </c>
      <c r="CF100" s="23">
        <v>1437</v>
      </c>
      <c r="CG100" s="23">
        <v>1444</v>
      </c>
      <c r="CH100" s="23">
        <v>1447</v>
      </c>
      <c r="CI100" s="23">
        <v>1453</v>
      </c>
      <c r="CJ100" s="23">
        <v>1450</v>
      </c>
      <c r="CK100" s="23">
        <v>1450</v>
      </c>
      <c r="CL100" s="23">
        <v>1450</v>
      </c>
      <c r="CM100" s="23">
        <v>1469</v>
      </c>
      <c r="CN100" s="23">
        <v>1480</v>
      </c>
      <c r="CO100" s="23">
        <v>1487</v>
      </c>
      <c r="CP100" s="23">
        <v>1498</v>
      </c>
      <c r="CQ100" s="23">
        <v>1505</v>
      </c>
      <c r="CR100" s="23">
        <v>1510</v>
      </c>
      <c r="CS100" s="23">
        <v>1510</v>
      </c>
      <c r="CT100" s="23">
        <v>1518</v>
      </c>
      <c r="CU100" s="23">
        <v>1521</v>
      </c>
      <c r="CV100" s="23">
        <v>1524</v>
      </c>
      <c r="CW100" s="23">
        <v>1531</v>
      </c>
      <c r="CX100" s="23">
        <v>1539</v>
      </c>
      <c r="CY100" s="23">
        <v>1548</v>
      </c>
      <c r="CZ100" s="23">
        <v>1551</v>
      </c>
      <c r="DA100" s="23">
        <v>1559</v>
      </c>
      <c r="DB100" s="23">
        <v>1559</v>
      </c>
      <c r="DC100" s="23">
        <v>1559</v>
      </c>
      <c r="DD100" s="23">
        <v>1578</v>
      </c>
      <c r="DE100" s="23">
        <v>1578</v>
      </c>
      <c r="DF100" s="23">
        <v>1579</v>
      </c>
      <c r="DG100" s="23">
        <v>1579</v>
      </c>
      <c r="DJ100" s="181">
        <f t="shared" ca="1" si="34"/>
        <v>0</v>
      </c>
      <c r="DK100" s="25">
        <f t="shared" ca="1" si="35"/>
        <v>0</v>
      </c>
      <c r="DL100" s="325">
        <f t="shared" ca="1" si="28"/>
        <v>0</v>
      </c>
      <c r="DM100" s="329">
        <f t="shared" ca="1" si="36"/>
        <v>28</v>
      </c>
      <c r="DN100" s="25">
        <f t="shared" ca="1" si="37"/>
        <v>1.8052869116698903E-2</v>
      </c>
      <c r="DO100" s="325">
        <f t="shared" ca="1" si="29"/>
        <v>4.9035918810528711</v>
      </c>
      <c r="DP100" s="332">
        <f t="shared" ca="1" si="38"/>
        <v>276.52755643508868</v>
      </c>
      <c r="DR100">
        <f t="shared" si="32"/>
        <v>1579</v>
      </c>
      <c r="DS100" s="419">
        <f t="shared" si="33"/>
        <v>276.5</v>
      </c>
      <c r="DT100" s="131">
        <f t="shared" ca="1" si="30"/>
        <v>0</v>
      </c>
      <c r="DV100" s="164" t="s">
        <v>87</v>
      </c>
      <c r="DW100">
        <v>770</v>
      </c>
      <c r="DX100" s="385">
        <v>253.4</v>
      </c>
      <c r="DY100" s="67">
        <f t="shared" si="39"/>
        <v>27</v>
      </c>
      <c r="EA100">
        <f>SUMIF('L4-LTLA'!$D:$D,$D100,'L4-LTLA'!$G:$G)</f>
        <v>571010</v>
      </c>
      <c r="EB100" s="27">
        <v>571010</v>
      </c>
      <c r="EC100" s="4">
        <f t="shared" si="31"/>
        <v>0</v>
      </c>
    </row>
    <row r="101" spans="1:133" x14ac:dyDescent="0.25">
      <c r="A101" s="67" t="str">
        <f ca="1">OFFSET(Polygon!A$1,MATCH($D101,Polygon!$C:$C,0)-1,0)</f>
        <v>{"type":"Polygon","coordinates":[[[-2.1649,52.4302],[-2.1518,52.4275],[-2.1463,52.4263],[-2.1439,52.426],[-2.1405,52.4262],[-2.1381,52.426],[-2.136,52.4263],[-2.1354,52.4281],[-2.1331,52.4276],[-2.1323,52.4299],[-2.1305,52.4296],[-2.1293,52.4299],[-2.129,52.4309],[-2.1297,52.4322],[-2.1243,52.4333],[-2.1227,52.4335],[-2.1197,52.4347],[-2.1173,52.4343],[-2.1146,52.4356],[-2.113,52.4373],[-2.1117,52.4375],[-2.1086,52.4414],[-2.1072,52.4421],[-2.1053,52.4442],[-2.102,52.444],[-2.1001,52.4449],[-2.0987,52.4451],[-2.0949,52.445],[-2.0943,52.444],[-2.0924,52.4431],[-2.0907,52.4428],[-2.0904,52.441],[-2.0889,52.4403],[-2.0872,52.4367],[-2.0876,52.4358],[-2.0866,52.4343],[-2.0861,52.4329],[-2.0848,52.4322],[-2.0821,52.4317],[-2.0799,52.4323],[-2.0784,52.433],[-2.0779,52.4339],[-2.075,52.434],[-2.0733,52.4338],[-2.068,52.4339],[-2.0676,52.4325],[-2.0624,52.4324],[-2.0638,52.4307],[-2.0666,52.4298],[-2.0658,52.4281],[-2.0625,52.4274],[-2.061,52.4276],[-2.0595,52.4288],[-2.0589,52.4308],[-2.0592,52.4323],[-2.0586,52.4336],[-2.0587,52.435],[-2.0599,52.4366],[-2.0592,52.4389],[-2.0596,52.4395],[-2.0585,52.4408],[-2.0556,52.4413],[-2.0536,52.4406],[-2.0515,52.4408],[-2.0492,52.4397],[-2.0471,52.4404],[-2.0464,52.4399],[-2.0447,52.4401],[-2.0446,52.4407],[-2.0379,52.4415],[-2.0371,52.4398],[-2.0386,52.439],[-2.0398,52.4377],[-2.0384,52.4338],[-2.0377,52.4329],[-2.037,52.4305],[-2.0378,52.4301],[-2.0378,52.4283],[-2.0372,52.4277],[-2.0299,52.4272],[-2.0289,52.4291],[-2.0278,52.4292],[-2.0262,52.4302],[-2.026,52.4321],[-2.024,52.4323],[-2.0237,52.4333],[-2.0247,52.4338],[-2.0244,52.4348],[-2.02,52.4334],[-2.017,52.4327],[-2.0153,52.4322],[-2.0155,52.4286],[-2.0138,52.4295],[-2.0118,52.4276],[-2.0097,52.4265],[-2.0073,52.4281],[-2.0047,52.4284],[-2.0043,52.4264],[-2.0017,52.423],[-2.0014,52.4219],[-2.002,52.421],[-2.0004,52.4202],[-1.9995,52.4191],[-1.997,52.4179],[-1.9971,52.4174],[-1.991,52.4154],[-1.9887,52.4164],[-1.9882,52.417],[-1.986,52.4167],[-1.9875,52.4157],[-1.9889,52.4141],[-1.9911,52.4135],[-1.9933,52.4136],[-1.9958,52.4123],[-1.9978,52.4097],[-2.0042,52.411],[-2.0046,52.4092],[-2.0066,52.4091],[-2.0081,52.4086],[-2.0092,52.4104],[-2.0109,52.4095],[-2.0128,52.4095],[-2.0125,52.4075],[-2.0143,52.4069],[-2.0151,52.4061],[-2.0176,52.4056],[-2.0199,52.4067],[-2.022,52.4068],[-2.0242,52.4064],[-2.0273,52.4076],[-2.0279,52.4065],[-2.0299,52.4055],[-2.0333,52.4031],[-2.0334,52.4025],[-2.0315,52.4011],[-2.0276,52.4004],[-2.0253,52.4006],[-2.0222,52.4003],[-2.0206,52.3993],[-2.0193,52.3963],[-2.0181,52.3949],[-2.0169,52.3942],[-2.0152,52.3946],[-2.0141,52.3941],[-2.0134,52.3921],[-2.0131,52.3892],[-2.0114,52.3862],[-2.0085,52.3869],[-2.0061,52.3857],[-2.005,52.3841],[-2.0022,52.3842],[-2.0001,52.3816],[-1.9973,52.3811],[-1.9945,52.3812],[-1.9927,52.382],[-1.9901,52.3822],[-1.9889,52.3827],[-1.9881,52.3836],[-1.9882,52.3845],[-1.986,52.3857],[-1.9836,52.3873],[-1.9789,52.3879],[-1.9756,52.3871],[-1.9725,52.3881],[-1.9716,52.3892],[-1.9706,52.3896],[-1.9695,52.3893],[-1.9664,52.3895],[-1.9654,52.3919],[-1.9649,52.3922],[-1.9589,52.3882],[-1.9566,52.3901],[-1.9536,52.3934],[-1.9526,52.3933],[-1.9487,52.3917],[-1.945,52.3906],[-1.9397,52.3896],[-1.9364,52.3879],[-1.9346,52.3879],[-1.9329,52.3903],[-1.9321,52.3905],[-1.9281,52.3929],[-1.9279,52.3934],[-1.9244,52.3967],[-1.9231,52.3962],[-1.9224,52.3968],[-1.9186,52.3982],[-1.9183,52.4001],[-1.9165,52.4015],[-1.9153,52.4031],[-1.9147,52.4067],[-1.9137,52.4074],[-1.9108,52.4067],[-1.9094,52.4044],[-1.9062,52.4039],[-1.9049,52.4032],[-1.9027,52.4033],[-1.9007,52.4038],[-1.8966,52.4033],[-1.8952,52.4035],[-1.8922,52.4044],[-1.8875,52.4046],[-1.8862,52.4043],[-1.8827,52.3998],[-1.8786,52.3998],[-1.8779,52.4024],[-1.8723,52.4022],[-1.8723,52.4047],[-1.8688,52.4047],[-1.8687,52.4042],[-1.8648,52.4048],[-1.8618,52.4036],[-1.8572,52.4028],[-1.8531,52.4014],[-1.8517,52.4005],[-1.8507,52.4018],[-1.8455,52.4004],[-1.8467,52.3969],[-1.8481,52.395],[-1.8501,52.3932],[-1.8582,52.3873],[-1.8573,52.3867],[-1.8613,52.3838],[-1.861,52.3832],[-1.8618,52.3811],[-1.8613,52.3801],[-1.862,52.3783],[-1.8631,52.3773],[-1.8635,52.376],[-1.865,52.3745],[-1.8652,52.3738],[-1.8666,52.3732],[-1.867,52.3725],[-1.8701,52.3693],[-1.872,52.3676],[-1.8734,52.3662],[-1.8735,52.3653],[-1.8761,52.3636],[-1.8777,52.3634],[-1.8798,52.3625],[-1.881,52.3626],[-1.8841,52.3618],[-1.8878,52.3614],[-1.889,52.3611],[-1.8876,52.3579],[-1.8864,52.3562],[-1.8852,52.356],[-1.8845,52.3545],[-1.8849,52.3537],[-1.8805,52.3493],[-1.8762,52.3456],[-1.8752,52.343],[-1.8751,52.3412],[-1.8743,52.339],[-1.8729,52.337],[-1.8683,52.333],[-1.8653,52.3333],[-1.8651,52.333],[-1.8674,52.3314],[-1.8674,52.3272],[-1.867,52.3253],[-1.8673,52.3234],[-1.8669,52.3188],[-1.8686,52.3146],[-1.8704,52.3126],[-1.8732,52.3123],[-1.8749,52.3124],[-1.8809,52.3109],[-1.8788,52.3086],[-1.8776,52.3064],[-1.8763,52.3055],[-1.8753,52.3056],[-1.8752,52.3042],[-1.876,52.3038],[-1.8777,52.3006],[-1.8802,52.299],[-1.8806,52.2976],[-1.8814,52.2969],[-1.8826,52.2947],[-1.8835,52.2944],[-1.8842,52.2933],[-1.8843,52.292],[-1.8858,52.2917],[-1.8855,52.2905],[-1.8866,52.2883],[-1.886,52.2872],[-1.8866,52.2866],[-1.8909,52.286],[-1.8918,52.2855],[-1.8928,52.2842],[-1.8941,52.2831],[-1.8956,52.2827],[-1.8966,52.2837],[-1.9008,52.2835],[-1.9007,52.2822],[-1.9036,52.2807],[-1.9029,52.2802],[-1.9054,52.2788],[-1.9085,52.278],[-1.9123,52.2768],[-1.9146,52.2754],[-1.9169,52.2752],[-1.9196,52.2761],[-1.9212,52.2765],[-1.924,52.2761],[-1.9265,52.2761],[-1.9274,52.2755],[-1.9302,52.2756],[-1.9347,52.2771],[-1.9374,52.2761],[-1.9387,52.2712],[-1.9381,52.2689],[-1.9358,52.266],[-1.9358,52.2645],[-1.9344,52.2646],[-1.9348,52.2629],[-1.9364,52.2627],[-1.9359,52.2617],[-1.9366,52.2604],[-1.9341,52.26],[-1.9354,52.2568],[-1.9344,52.2545],[-1.9353,52.2545],[-1.9349,52.2526],[-1.934,52.2511],[-1.9337,52.2498],[-1.9319,52.2482],[-1.9319,52.2475],[-1.9279,52.2446],[-1.9267,52.2427],[-1.9254,52.2426],[-1.9248,52.241],[-1.9239,52.2402],[-1.9255,52.239],[-1.9252,52.2376],[-1.9239,52.2341],[-1.9204,52.229],[-1.9191,52.2262],[-1.9176,52.2239],[-1.9173,52.2189],[-1.9177,52.2175],[-1.9197,52.2142],[-1.9201,52.2103],[-1.9218,52.2102],[-1.9233,52.2088],[-1.9266,52.2089],[-1.9309,52.2077],[-1.9321,52.2064],[-1.9333,52.2063],[-1.9357,52.204],[-1.9366,52.2026],[-1.9365,52.2009],[-1.9357,52.2002],[-1.9358,52.1987],[-1.9365,52.1975],[-1.9364,52.1965],[-1.9353,52.1947],[-1.9348,52.1929],[-1.9358,52.1912],[-1.9357,52.1901],[-1.9376,52.1884],[-1.9396,52.1841],[-1.9398,52.1817],[-1.9411,52.1784],[-1.9421,52.177],[-1.9442,52.1754],[-1.9447,52.1747],[-1.9494,52.1729],[-1.9514,52.1735],[-1.9558,52.1741],[-1.9607,52.174],[-1.9617,52.1724],[-1.9619,52.1706],[-1.9605,52.1695],[-1.9604,52.1687],[-1.9514,52.1692],[-1.9472,52.1679],[-1.9456,52.1703],[-1.9427,52.1709],[-1.9374,52.1697],[-1.9355,52.1695],[-1.9354,52.1683],[-1.9346,52.1678],[-1.935,52.166],[-1.9341,52.1654],[-1.9373,52.1634],[-1.9375,52.1617],[-1.9397,52.1603],[-1.9391,52.1592],[-1.9399,52.1585],[-1.9423,52.157],[-1.9443,52.1553],[-1.9415,52.154],[-1.9401,52.153],[-1.9336,52.1535],[-1.9298,52.1532],[-1.9244,52.1532],[-1.9219,52.153],[-1.918,52.1487],[-1.9172,52.1469],[-1.913,52.1448],[-1.9115,52.1446],[-1.9086,52.1435],[-1.9073,52.1427],[-1.9051,52.1427],[-1.9043,52.1414],[-1.9042,52.14],[-1.9023,52.1379],[-1.9028,52.1349],[-1.9014,52.1347],[-1.9002,52.1357],[-1.8964,52.1371],[-1.8928,52.1387],[-1.891,52.1408],[-1.8906,52.1417],[-1.8871,52.1446],[-1.885,52.1471],[-1.8862,52.1485],[-1.891,52.1486],[-1.8914,52.1479],[-1.8942,52.1482],[-1.8949,52.1495],[-1.8948,52.151],[-1.8921,52.1542],[-1.8917,52.1551],[-1.889,52.1563],[-1.8864,52.1561],[-1.8856,52.1564],[-1.8837,52.1558],[-1.8827,52.156],[-1.8806,52.1548],[-1.8772,52.155],[-1.8742,52.1545],[-1.8691,52.1532],[-1.8669,52.153],[-1.8661,52.1503],[-1.8668,52.1501],[-1.8639,52.147],[-1.8654,52.1461],[-1.867,52.1446],[-1.8633,52.1428],[-1.8597,52.1405],[-1.8542,52.1385],[-1.8498,52.1394],[-1.8483,52.1403],[-1.847,52.1421],[-1.8458,52.1426],[-1.8469,52.1472],[-1.851,52.1465],[-1.8519,52.148],[-1.8476,52.1486],[-1.8482,52.15],[-1.844,52.1515],[-1.8397,52.1527],[-1.8393,52.1518],[-1.8375,52.1504],[-1.8336,52.1482],[-1.831,52.1483],[-1.8316,52.1458],[-1.828,52.1463],[-1.8234,52.1459],[-1.8253,52.1427],[-1.8255,52.1418],[-1.8279,52.1412],[-1.8246,52.1387],[-1.8249,52.1374],[-1.8232,52.1364],[-1.8213,52.1373],[-1.8173,52.1386],[-1.8143,52.1393],[-1.8108,52.1398],[-1.8088,52.1399],[-1.8022,52.1376],[-1.7997,52.1363],[-1.7916,52.1339],[-1.7864,52.1324],[-1.7866,52.1314],[-1.7898,52.1303],[-1.7892,52.1298],[-1.7903,52.1289],[-1.7917,52.1286],[-1.7933,52.1255],[-1.7958,52.1244],[-1.794,52.1239],[-1.793,52.1228],[-1.7933,52.1218],[-1.791,52.1202],[-1.7878,52.1195],[-1.7855,52.1198],[-1.7806,52.1201],[-1.7801,52.119],[-1.7784,52.1183],[-1.7758,52.1183],[-1.7747,52.118],[-1.773,52.1167],[-1.7706,52.1161],[-1.7697,52.1153],[-1.7646,52.1159],[-1.7632,52.1164],[-1.7625,52.1152],[-1.7603,52.1162],[-1.7592,52.115],[-1.7617,52.1144],[-1.7657,52.113],[-1.7677,52.1126],[-1.771,52.1119],[-1.7739,52.1106],[-1.7784,52.1095],[-1.7796,52.1089],[-1.7825,52.1082],[-1.7857,52.107],[-1.7883,52.1067],[-1.7897,52.1062],[-1.7883,52.1036],[-1.7899,52.1007],[-1.7917,52.0996],[-1.7956,52.1008],[-1.8023,52.0969],[-1.8065,52.0927],[-1.8098,52.0875],[-1.8092,52.0872],[-1.8096,52.0856],[-1.8131,52.0827],[-1.8123,52.0821],[-1.8127,52.0787],[-1.8142,52.0788],[-1.8161,52.0796],[-1.8178,52.0845],[-1.8192,52.0853],[-1.8203,52.0836],[-1.8231,52.0805],[-1.8298,52.0753],[-1.8317,52.0733],[-1.8336,52.0729],[-1.8376,52.0743],[-1.8466,52.0794],[-1.8492,52.0773],[-1.8509,52.0745],[-1.8534,52.0724],[-1.8544,52.0729],[-1.8556,52.0744],[-1.8584,52.0741],[-1.8632,52.0738],[-1.8687,52.0739],[-1.8713,52.0726],[-1.8703,52.0717],[-1.8709,52.0709],[-1.8729,52.0702],[-1.8744,52.07],[-1.8725,52.067],[-1.8717,52.0654],[-1.865,52.0663],[-1.8629,52.0634],[-1.8619,52.0607],[-1.8614,52.0583],[-1.8618,52.0558],[-1.8635,52.0534],[-1.8616,52.0529],[-1.8603,52.0521],[-1.8593,52.0524],[-1.857,52.0518],[-1.8511,52.0481],[-1.8482,52.0467],[-1.8419,52.0447],[-1.8389,52.0437],[-1.8353,52.0436],[-1.833,52.0418],[-1.8326,52.0405],[-1.8316,52.0397],[-1.8298,52.0391],[-1.8301,52.0377],[-1.8291,52.0365],[-1.8296,52.0345],[-1.8307,52.0326],[-1.825,52.0309],[-1.8262,52.0291],[-1.8357,52.0225],[-1.8342,52.0177],[-1.8344,52.0146],[-1.8354,52.0125],[-1.8357,52.0112],[-1.8353,52.0092],[-1.8391,52.0068],[-1.8398,52.0072],[-1.8413,52.0069],[-1.8433,52.0081],[-1.8445,52.0083],[-1.8473,52.0076],[-1.8511,52.0084],[-1.8571,52.0112],[-1.8594,52.0125],[-1.8616,52.0126],[-1.862,52.0133],[-1.8638,52.0144],[-1.8623,52.0175],[-1.8673,52.018],[-1.872,52.0225],[-1.8736,52.0243],[-1.8764,52.0253],[-1.8793,52.0269],[-1.885,52.0295],[-1.888,52.0315],[-1.8916,52.033],[-1.8945,52.0346],[-1.8964,52.0359],[-1.9032,52.0389],[-1.907,52.0411],[-1.909,52.0426],[-1.9135,52.0445],[-1.9157,52.0417],[-1.9168,52.0419],[-1.9189,52.0395],[-1.9205,52.0381],[-1.9219,52.0358],[-1.9232,52.0356],[-1.9249,52.0362],[-1.9272,52.0365],[-1.9287,52.0343],[-1.9296,52.0323],[-1.9311,52.0302],[-1.932,52.0299],[-1.9338,52.0308],[-1.9399,52.0323],[-1.9423,52.0324],[-1.9441,52.0318],[-1.9462,52.0317],[-1.9477,52.032],[-1.948,52.034],[-1.9497,52.0353],[-1.9504,52.0354],[-1.9515,52.0375],[-1.954,52.0371],[-1.9567,52.0371],[-1.9631,52.0362],[-1.967,52.036],[-1.9728,52.0361],[-1.9763,52.036],[-1.9841,52.0359],[-1.9879,52.033],[-1.9885,52.0322],[-1.9926,52.0293],[-1.994,52.0278],[-1.9957,52.0268],[-1.9976,52.0299],[-1.9993,52.0293],[-2.0014,52.0277],[-2.0071,52.0242],[-2.0134,52.0213],[-2.0166,52.0204],[-2.0193,52.0189],[-2.0237,52.0169],[-2.0217,52.0156],[-2.0281,52.0134],[-2.0292,52.0127],[-2.027,52.0106],[-2.0295,52.0099],[-2.0324,52.0097],[-2.0344,52.0098],[-2.0383,52.0096],[-2.0379,52.0079],[-2.0369,52.006],[-2.0384,52.0046],[-2.045,52.0036],[-2.0495,52.0038],[-2.0501,52.006],[-2.0489,52.0069],[-2.0511,52.008],[-2.0516,52.0087],[-2.0533,52.0086],[-2.0573,52.0098],[-2.0593,52.0095],[-2.0599,52.0108],[-2.0604,52.0145],[-2.0624,52.0144],[-2.0628,52.0139],[-2.0657,52.0138],[-2.0703,52.0125],[-2.0724,52.0115],[-2.0757,52.0115],[-2.0781,52.0111],[-2.0789,52.0117],[-2.0809,52.0108],[-2.0829,52.0111],[-2.0855,52.0106],[-2.0874,52.0107],[-2.0895,52.0113],[-2.0927,52.0113],[-2.0939,52.0117],[-2.0965,52.0114],[-2.0977,52.0118],[-2.0977,52.0131],[-2.0997,52.0132],[-2.1038,52.0141],[-2.1054,52.014],[-2.1076,52.0146],[-2.1093,52.0143],[-2.1126,52.0153],[-2.1139,52.0146],[-2.118,52.0142],[-2.1204,52.0128],[-2.1212,52.0113],[-2.1234,52.0109],[-2.1239,52.01],[-2.1258,52.0091],[-2.1271,52.0073],[-2.1291,52.0065],[-2.1315,52.0059],[-2.1323,52.0028],[-2.1334,52.0025],[-2.1333,52.0017],[-2.1342,52.0006],[-2.1356,51.9996],[-2.1369,51.9998],[-2.1386,51.9994],[-2.1406,51.9995],[-2.1391,52.0008],[-2.1408,52.0024],[-2.1391,52.0039],[-2.1417,52.0046],[-2.1437,52.0041],[-2.1454,52.0047],[-2.1463,52.0046],[-2.1476,52.0054],[-2.1508,52.0066],[-2.1498,52.011],[-2.149,52.012],[-2.1475,52.0131],[-2.1461,52.0137],[-2.1449,52.0154],[-2.1445,52.0169],[-2.1424,52.0196],[-2.1413,52.0231],[-2.141,52.025],[-2.1394,52.0279],[-2.1364,52.0293],[-2.1335,52.0294],[-2.1293,52.0298],[-2.1259,52.0305],[-2.1223,52.0318],[-2.1179,52.0331],[-2.117,52.0339],[-2.1156,52.0362],[-2.1161,52.0379],[-2.1173,52.0394],[-2.1184,52.0421],[-2.121,52.0423],[-2.1235,52.0429],[-2.1264,52.0432],[-2.1337,52.0463],[-2.138,52.0458],[-2.1415,52.0456],[-2.1436,52.0459],[-2.1472,52.0468],[-2.1492,52.0469],[-2.153,52.0481],[-2.1553,52.0485],[-2.1555,52.0493],[-2.1581,52.0502],[-2.162,52.0506],[-2.1645,52.05],[-2.166,52.0492],[-2.1683,52.0487],[-2.1701,52.0475],[-2.1714,52.0476],[-2.1741,52.047],[-2.177,52.0455],[-2.1782,52.0437],[-2.1805,52.0423],[-2.1809,52.0402],[-2.1803,52.0373],[-2.1806,52.0355],[-2.1797,52.0348],[-2.1791,52.0334],[-2.1794,52.0319],[-2.1781,52.0291],[-2.1786,52.0286],[-2.1776,52.0272],[-2.1783,52.026],[-2.1771,52.0239],[-2.1769,52.0227],[-2.1783,52.0219],[-2.1831,52.0197],[-2.1877,52.0191],[-2.1866,52.0179],[-2.1854,52.0155],[-2.1841,52.0139],[-2.1808,52.0125],[-2.1766,52.0104],[-2.1721,52.0085],[-2.1655,52.0048],[-2.1645,52.004],[-2.1636,52.0015],[-2.164,51.9969],[-2.1649,51.996],[-2.1663,51.9953],[-2.1696,51.9947],[-2.1717,51.9948],[-2.1749,51.9961],[-2.1795,51.9992],[-2.1815,51.9991],[-2.1799,51.9968],[-2.1794,51.9948],[-2.1817,51.9919],[-2.1837,51.9908],[-2.1851,51.9906],[-2.189,51.9911],[-2.1904,51.9915],[-2.1952,51.9944],[-2.1971,51.9943],[-2.1972,51.995],[-2.1985,51.9955],[-2.2005,51.9957],[-2.2008,51.9948],[-2.2031,51.9953],[-2.2029,51.9964],[-2.2056,51.9964],[-2.2056,51.9953],[-2.2085,51.9958],[-2.2112,51.9965],[-2.213,51.9968],[-2.2157,51.9958],[-2.2145,51.9954],[-2.217,51.9941],[-2.2206,51.9955],[-2.2214,51.9945],[-2.2244,51.9928],[-2.2264,51.9908],[-2.229,51.9908],[-2.2278,51.9886],[-2.2296,51.9881],[-2.2316,51.9871],[-2.2332,51.9867],[-2.2342,51.9858],[-2.2376,51.9812],[-2.2399,51.979],[-2.2436,51.9747],[-2.2429,51.9743],[-2.244,51.9729],[-2.2463,51.9714],[-2.2489,51.9682],[-2.2511,51.9687],[-2.2518,51.9677],[-2.2514,51.9666],[-2.2565,51.9671],[-2.2587,51.9678],[-2.2636,51.9673],[-2.2678,51.9681],[-2.2685,51.9686],[-2.2734,51.9694],[-2.2769,51.9696],[-2.2806,51.9706],[-2.2883,51.9707],[-2.2933,51.9697],[-2.2959,51.9685],[-2.2971,51.9677],[-2.3004,51.9668],[-2.3037,51.9686],[-2.3058,51.9708],[-2.3095,51.9706],[-2.3091,51.9722],[-2.3079,51.9728],[-2.3093,51.9738],[-2.3088,51.9744],[-2.3112,51.9758],[-2.3133,51.9766],[-2.3204,51.9758],[-2.3258,51.9756],[-2.3251,51.9779],[-2.3241,51.9788],[-2.3224,51.9818],[-2.3229,51.9843],[-2.3223,51.9865],[-2.322,51.9898],[-2.3211,51.9907],[-2.3207,51.9925],[-2.3223,51.9944],[-2.3233,51.9963],[-2.3228,51.9975],[-2.3235,51.9994],[-2.3257,51.9996],[-2.3258,52.0007],[-2.3247,52.0035],[-2.326,52.0055],[-2.3294,52.0068],[-2.333,52.0073],[-2.3342,52.0077],[-2.3367,52.0077],[-2.3385,52.0071],[-2.3409,52.0069],[-2.3413,52.0083],[-2.3431,52.0092],[-2.344,52.0088],[-2.3452,52.0099],[-2.3471,52.0111],[-2.3493,52.0114],[-2.3511,52.0132],[-2.3525,52.0135],[-2.3519,52.0157],[-2.3505,52.0165],[-2.3494,52.0178],[-2.3513,52.0207],[-2.3514,52.0213],[-2.3508,52.0225],[-2.352,52.0246],[-2.352,52.0254],[-2.3503,52.0308],[-2.3481,52.032],[-2.3476,52.033],[-2.348,52.0357],[-2.3499,52.0365],[-2.3485,52.038],[-2.3483,52.0416],[-2.349,52.048],[-2.3484,52.0491],[-2.3472,52.0494],[-2.347,52.0513],[-2.3477,52.0532],[-2.3501,52.0537],[-2.3502,52.0547],[-2.3516,52.0564],[-2.3509,52.0574],[-2.3497,52.0579],[-2.3484,52.0605],[-2.3475,52.0616],[-2.3444,52.0611],[-2.3432,52.0626],[-2.3413,52.0641],[-2.3403,52.0672],[-2.3394,52.0689],[-2.3399,52.0718],[-2.3393,52.0734],[-2.3393,52.0749],[-2.3401,52.076],[-2.3405,52.0785],[-2.3385,52.0807],[-2.3387,52.0825],[-2.3381,52.0865],[-2.3385,52.088],[-2.338,52.0899],[-2.3385,52.0924],[-2.3383,52.0954],[-2.34,52.0962],[-2.3415,52.0955],[-2.3431,52.0953],[-2.3491,52.0956],[-2.3494,52.0989],[-2.3513,52.1016],[-2.3522,52.1035],[-2.3506,52.1037],[-2.35,52.1044],[-2.3501,52.1063],[-2.3517,52.1095],[-2.3533,52.1122],[-2.3538,52.1135],[-2.3527,52.1136],[-2.3528,52.1151],[-2.3556,52.1218],[-2.3554,52.1231],[-2.3562,52.1241],[-2.3561,52.1271],[-2.3556,52.1282],[-2.3532,52.1285],[-2.3505,52.1291],[-2.3483,52.1303],[-2.3446,52.1326],[-2.3465,52.1349],[-2.3484,52.1367],[-2.3486,52.1382],[-2.3502,52.1409],[-2.3518,52.1428],[-2.3518,52.1445],[-2.3528,52.1459],[-2.3544,52.1468],[-2.3562,52.1483],[-2.3579,52.1502],[-2.3587,52.1519],[-2.3619,52.1512],[-2.365,52.151],[-2.3665,52.1515],[-2.3701,52.1522],[-2.3719,52.1521],[-2.3727,52.1526],[-2.3759,52.153],[-2.3783,52.1548],[-2.3793,52.1551],[-2.3813,52.1542],[-2.3848,52.1537],[-2.3868,52.1524],[-2.3881,52.152],[-2.3886,52.1506],[-2.3899,52.1509],[-2.3904,52.15],[-2.3917,52.1492],[-2.3928,52.1472],[-2.3942,52.1468],[-2.3953,52.147],[-2.397,52.1479],[-2.4002,52.1482],[-2.4019,52.1481],[-2.4039,52.147],[-2.4076,52.1458],[-2.4115,52.1457],[-2.4124,52.1454],[-2.4152,52.1452],[-2.4155,52.1459],[-2.4187,52.1482],[-2.4211,52.1494],[-2.4225,52.1517],[-2.4247,52.1535],[-2.4251,52.1545],[-2.4232,52.1555],[-2.4242,52.156],[-2.4249,52.1571],[-2.427,52.1584],[-2.4272,52.161],[-2.4265,52.1615],[-2.4291,52.1636],[-2.4319,52.1654],[-2.4326,52.167],[-2.4352,52.1682],[-2.4347,52.17],[-2.4354,52.171],[-2.4328,52.1721],[-2.4309,52.1719],[-2.4292,52.1723],[-2.4281,52.1721],[-2.4263,52.1725],[-2.4229,52.1724],[-2.4224,52.1736],[-2.4228,52.1747],[-2.4236,52.1749],[-2.4255,52.177],[-2.4232,52.1799],[-2.42,52.1806],[-2.419,52.1817],[-2.4165,52.1822],[-2.4151,52.1833],[-2.4161,52.1852],[-2.4178,52.1856],[-2.4179,52.1866],[-2.4191,52.188],[-2.4177,52.1894],[-2.4146,52.1902],[-2.4139,52.1916],[-2.4111,52.1933],[-2.4103,52.1954],[-2.4087,52.1965],[-2.4085,52.2016],[-2.4078,52.2028],[-2.4059,52.203],[-2.4024,52.2014],[-2.4005,52.2017],[-2.4008,52.2027],[-2.4022,52.2053],[-2.4028,52.2068],[-2.4023,52.2072],[-2.3997,52.207],[-2.398,52.2065],[-2.3975,52.2059],[-2.3958,52.2059],[-2.3952,52.2069],[-2.3935,52.2076],[-2.3924,52.2093],[-2.3938,52.211],[-2.3975,52.2127],[-2.3999,52.2145],[-2.4015,52.2153],[-2.4018,52.2177],[-2.4032,52.2191],[-2.404,52.2212],[-2.4033,52.2217],[-2.4007,52.2214],[-2.3987,52.2214],[-2.3974,52.222],[-2.3983,52.2231],[-2.3982,52.224],[-2.3965,52.2248],[-2.3945,52.2245],[-2.3925,52.2237],[-2.3905,52.2224],[-2.3881,52.2219],[-2.386,52.2224],[-2.3844,52.224],[-2.3843,52.2251],[-2.3859,52.2264],[-2.3877,52.2264],[-2.3894,52.2273],[-2.3889,52.2295],[-2.3903,52.2303],[-2.3921,52.2303],[-2.3933,52.231],[-2.3952,52.231],[-2.3965,52.2315],[-2.3994,52.2318],[-2.4042,52.231],[-2.4053,52.2313],[-2.4069,52.2308],[-2.4094,52.2306],[-2.4113,52.2314],[-2.4143,52.2317],[-2.4165,52.2335],[-2.42,52.2353],[-2.4231,52.2372],[-2.4263,52.2362],[-2.4316,52.2366],[-2.4329,52.237],[-2.4346,52.2369],[-2.4371,52.2376],[-2.4392,52.2367],[-2.4418,52.236],[-2.4443,52.2357],[-2.4452,52.2364],[-2.4486,52.2364],[-2.4505,52.2362],[-2.4509,52.2367],[-2.456,52.2357],[-2.4624,52.235],[-2.4649,52.2344],[-2.4656,52.2352],[-2.4656,52.2365],[-2.4665,52.2376],[-2.4696,52.2394],[-2.4712,52.2405],[-2.4747,52.2413],[-2.4738,52.2468],[-2.474,52.2489],[-2.4737,52.2506],[-2.4728,52.2526],[-2.4682,52.2559],[-2.4652,52.2577],[-2.4621,52.2586],[-2.4602,52.2604],[-2.4573,52.261],[-2.4554,52.2626],[-2.4529,52.2632],[-2.4473,52.2636],[-2.4459,52.2642],[-2.4418,52.2653],[-2.4403,52.2664],[-2.4385,52.2664],[-2.4369,52.2682],[-2.4371,52.2688],[-2.4344,52.269],[-2.4308,52.2704],[-2.429,52.2704],[-2.4309,52.2729],[-2.4322,52.2731],[-2.4344,52.2753],[-2.4372,52.276],[-2.4383,52.277],[-2.4401,52.2773],[-2.441,52.2785],[-2.4438,52.2785],[-2.4453,52.279],[-2.451,52.2825],[-2.4516,52.2835],[-2.4514,52.2851],[-2.4546,52.2851],[-2.4557,52.2848],[-2.4636,52.2852],[-2.4653,52.2841],[-2.4675,52.2833],[-2.4725,52.2857],[-2.4758,52.2856],[-2.4825,52.2843],[-2.4834,52.2844],[-2.4841,52.283],[-2.487,52.2813],[-2.4892,52.2809],[-2.4919,52.2786],[-2.4933,52.2784],[-2.4964,52.2774],[-2.4985,52.2774],[-2.5015,52.2777],[-2.5031,52.2774],[-2.5036,52.2755],[-2.5045,52.2745],[-2.5039,52.2734],[-2.504,52.2722],[-2.502,52.2706],[-2.501,52.2692],[-2.4993,52.2686],[-2.4961,52.2665],[-2.4936,52.264],[-2.4933,52.2632],[-2.4939,52.2618],[-2.4946,52.2614],[-2.4953,52.2593],[-2.4957,52.2569],[-2.5014,52.2574],[-2.5068,52.2566],[-2.5102,52.2564],[-2.5136,52.2557],[-2.5155,52.256],[-2.5184,52.2543],[-2.521,52.2521],[-2.5224,52.2517],[-2.5234,52.2494],[-2.5259,52.2483],[-2.5289,52.2497],[-2.5294,52.2507],[-2.529,52.2517],[-2.5312,52.2531],[-2.5328,52.2524],[-2.5341,52.2513],[-2.5358,52.2508],[-2.539,52.2515],[-2.539,52.2526],[-2.5411,52.253],[-2.5446,52.2514],[-2.5459,52.2505],[-2.5484,52.2497],[-2.5524,52.2515],[-2.5532,52.2525],[-2.5549,52.252],[-2.5596,52.2519],[-2.563,52.251],[-2.5665,52.2505],[-2.5674,52.2501],[-2.5692,52.2508],[-2.57,52.2528],[-2.5742,52.2527],[-2.5746,52.2501],[-2.5761,52.2477],[-2.5776,52.2478],[-2.5807,52.2483],[-2.5836,52.2484],[-2.5865,52.2481],[-2.5873,52.2478],[-2.5887,52.2463],[-2.5937,52.2449],[-2.6,52.2438],[-2.6019,52.2438],[-2.6044,52.2428],[-2.6091,52.2438],[-2.6103,52.2437],[-2.6114,52.2426],[-2.615,52.2418],[-2.6163,52.2433],[-2.6205,52.242],[-2.6244,52.2415],[-2.6289,52.2403],[-2.6297,52.2416],[-2.6301,52.243],[-2.6314,52.2438],[-2.6343,52.2472],[-2.6328,52.2477],[-2.6332,52.2496],[-2.6342,52.2507],[-2.6321,52.2521],[-2.6309,52.2536],[-2.6314,52.2553],[-2.6309,52.2574],[-2.6279,52.2602],[-2.6283,52.2612],[-2.6251,52.2616],[-2.623,52.2622],[-2.6156,52.265],[-2.6139,52.2661],[-2.6125,52.2678],[-2.61,52.2693],[-2.6106,52.2712],[-2.6082,52.2727],[-2.607,52.2744],[-2.6067,52.2757],[-2.6044,52.2755],[-2.6028,52.2767],[-2.5991,52.2761],[-2.5964,52.2766],[-2.5963,52.2773],[-2.5972,52.2783],[-2.5996,52.2798],[-2.5979,52.2801],[-2.5979,52.2816],[-2.6004,52.2818],[-2.599,52.2835],[-2.6005,52.2849],[-2.6042,52.2864],[-2.6065,52.2868],[-2.6141,52.2865],[-2.6164,52.2854],[-2.6161,52.284],[-2.6166,52.2828],[-2.6183,52.2822],[-2.6206,52.2828],[-2.6234,52.2852],[-2.6236,52.2872],[-2.6249,52.2876],[-2.6259,52.2887],[-2.6294,52.2873],[-2.6317,52.2871],[-2.6354,52.2861],[-2.6399,52.2864],[-2.6423,52.2883],[-2.6442,52.2902],[-2.6445,52.2922],[-2.6442,52.2937],[-2.6473,52.2938],[-2.6526,52.2953],[-2.6549,52.2982],[-2.656,52.2991],[-2.6574,52.2994],[-2.6614,52.3008],[-2.6612,52.302],[-2.6625,52.3026],[-2.6628,52.304],[-2.6604,52.3053],[-2.6568,52.305],[-2.654,52.3053],[-2.6529,52.3058],[-2.648,52.3052],[-2.6454,52.3062],[-2.6435,52.308],[-2.6423,52.3082],[-2.6396,52.3077],[-2.6384,52.3077],[-2.6357,52.3087],[-2.6341,52.3076],[-2.6329,52.3058],[-2.6317,52.3057],[-2.6294,52.3066],[-2.6266,52.3061],[-2.623,52.3064],[-2.6207,52.3058],[-2.619,52.3056],[-2.618,52.3069],[-2.6171,52.3079],[-2.6146,52.3076],[-2.6126,52.3065],[-2.61,52.3063],[-2.6058,52.3076],[-2.6028,52.3094],[-2.601,52.3099],[-2.5968,52.3125],[-2.5949,52.3139],[-2.5898,52.3132],[-2.5876,52.3135],[-2.5845,52.3132],[-2.5825,52.315],[-2.5795,52.3167],[-2.5765,52.3167],[-2.5751,52.3175],[-2.5736,52.3173],[-2.5701,52.315],[-2.5676,52.3143],[-2.5667,52.3133],[-2.5651,52.3128],[-2.5639,52.3116],[-2.5628,52.3114],[-2.5621,52.3128],[-2.5635,52.3134],[-2.562,52.3151],[-2.5628,52.3172],[-2.5639,52.3175],[-2.5647,52.3185],[-2.564,52.3193],[-2.5641,52.3203],[-2.5628,52.3214],[-2.564,52.3224],[-2.5626,52.3246],[-2.5612,52.3259],[-2.5619,52.3271],[-2.5612,52.3295],[-2.5612,52.3307],[-2.5624,52.3319],[-2.5622,52.3331],[-2.5604,52.3335],[-2.5594,52.3343],[-2.557,52.335],[-2.5555,52.3344],[-2.5521,52.3361],[-2.5508,52.3372],[-2.5493,52.3372],[-2.5484,52.3386],[-2.5463,52.3398],[-2.5409,52.342],[-2.539,52.3431],[-2.5392,52.3441],[-2.5368,52.3443],[-2.5341,52.3441],[-2.53,52.3428],[-2.5268,52.3425],[-2.524,52.3418],[-2.5219,52.3418],[-2.52,52.3402],[-2.5178,52.3386],[-2.5164,52.338],[-2.5138,52.3376],[-2.5121,52.3371],[-2.5105,52.3357],[-2.5087,52.3348],[-2.5088,52.3326],[-2.5128,52.3321],[-2.5139,52.3309],[-2.5132,52.3292],[-2.5113,52.3295],[-2.5078,52.329],[-2.5067,52.3282],[-2.5046,52.3282],[-2.5029,52.329],[-2.5007,52.3292],[-2.498,52.3291],[-2.4971,52.3295],[-2.4947,52.3297],[-2.4923,52.3292],[-2.4902,52.3294],[-2.4881,52.3306],[-2.4828,52.3312],[-2.4799,52.3326],[-2.4801,52.3338],[-2.481,52.3343],[-2.4811,52.3358],[-2.4804,52.3366],[-2.4783,52.338],[-2.4782,52.3384],[-2.4797,52.3402],[-2.482,52.3415],[-2.4844,52.3445],[-2.4843,52.3451],[-2.4829,52.3488],[-2.4817,52.3494],[-2.4818,52.3511],[-2.4831,52.3518],[-2.4839,52.3532],[-2.4877,52.3543],[-2.4883,52.3554],[-2.4852,52.3562],[-2.4861,52.3583],[-2.4868,52.3588],[-2.4857,52.3596],[-2.4838,52.3605],[-2.4825,52.36],[-2.4799,52.3603],[-2.4754,52.3598],[-2.4742,52.3606],[-2.4745,52.3615],[-2.4734,52.3621],[-2.4762,52.3656],[-2.4746,52.3672],[-2.4727,52.366],[-2.4695,52.3664],[-2.4698,52.3655],[-2.4678,52.3645],[-2.4643,52.365],[-2.4631,52.3668],[-2.4608,52.3675],[-2.4586,52.3672],[-2.4575,52.3678],[-2.4562,52.3674],[-2.4552,52.3679],[-2.4514,52.3675],[-2.4491,52.3676],[-2.4456,52.3671],[-2.4439,52.3672],[-2.4378,52.3664],[-2.4353,52.3663],[-2.4314,52.3672],[-2.4282,52.3666],[-2.4263,52.3658],[-2.4245,52.3664],[-2.4227,52.3663],[-2.4211,52.3678],[-2.4176,52.3681],[-2.4161,52.3685],[-2.414,52.3683],[-2.4121,52.3695],[-2.4104,52.37],[-2.4104,52.3715],[-2.4097,52.3727],[-2.4107,52.3736],[-2.4104,52.3741],[-2.4131,52.3768],[-2.4148,52.3779],[-2.4147,52.3812],[-2.4134,52.382],[-2.4124,52.3837],[-2.411,52.385],[-2.4109,52.3869],[-2.4086,52.387],[-2.4072,52.3861],[-2.4074,52.3853],[-2.4056,52.3831],[-2.4045,52.3828],[-2.4022,52.383],[-2.4014,52.3826],[-2.399,52.3829],[-2.3985,52.3834],[-2.3936,52.3844],[-2.3925,52.3837],[-2.3923,52.3829],[-2.3902,52.3815],[-2.3892,52.3821],[-2.3888,52.3837],[-2.3874,52.3845],[-2.3826,52.3841],[-2.3781,52.3831],[-2.3766,52.3842],[-2.3746,52.3847],[-2.372,52.3857],[-2.3674,52.388],[-2.3648,52.3882],[-2.3628,52.3881],[-2.3611,52.3869],[-2.36,52.3868],[-2.3543,52.389],[-2.3527,52.3889],[-2.3506,52.3877],[-2.3501,52.3857],[-2.348,52.3856],[-2.3466,52.386],[-2.3435,52.3859],[-2.3421,52.3848],[-2.3395,52.3844],[-2.3372,52.3855],[-2.3355,52.3853],[-2.3336,52.3882],[-2.3342,52.3889],[-2.3422,52.3932],[-2.3434,52.3931],[-2.3449,52.3937],[-2.3474,52.3937],[-2.3493,52.3945],[-2.3521,52.3962],[-2.3572,52.3978],[-2.3613,52.399],[-2.364,52.3992],[-2.3689,52.4011],[-2.3706,52.4017],[-2.3729,52.402],[-2.3711,52.4031],[-2.3689,52.4041],[-2.3667,52.4065],[-2.3658,52.4084],[-2.3659,52.4092],[-2.3673,52.4107],[-2.3667,52.4121],[-2.3677,52.4144],[-2.3673,52.4155],[-2.3663,52.4167],[-2.3647,52.4178],[-2.366,52.4195],[-2.3652,52.4218],[-2.3666,52.423],[-2.3656,52.4234],[-2.3637,52.4252],[-2.3628,52.4258],[-2.3639,52.4297],[-2.3642,52.4316],[-2.3633,52.4377],[-2.3635,52.4394],[-2.361,52.4397],[-2.3578,52.4396],[-2.3554,52.4398],[-2.3528,52.4387],[-2.3509,52.4383],[-2.3451,52.4393],[-2.3427,52.4378],[-2.3406,52.437],[-2.3388,52.4358],[-2.3377,52.4366],[-2.3331,52.4353],[-2.3316,52.4359],[-2.3291,52.4374],[-2.326,52.4383],[-2.3252,52.4375],[-2.3216,52.4362],[-2.3196,52.4363],[-2.3161,52.437],[-2.3148,52.437],[-2.3101,52.4379],[-2.3104,52.4401],[-2.3096,52.4418],[-2.3068,52.4439],[-2.307,52.445],[-2.3062,52.4459],[-2.3043,52.4464],[-2.3033,52.4475],[-2.301,52.4479],[-2.2959,52.4505],[-2.2929,52.4517],[-2.2874,52.4553],[-2.2861,52.4547],[-2.2876,52.4539],[-2.2886,52.4529],[-2.2907,52.4518],[-2.295,52.4489],[-2.2915,52.4486],[-2.2872,52.4466],[-2.2872,52.4453],[-2.2861,52.4447],[-2.2856,52.4437],[-2.2832,52.4438],[-2.2794,52.4434],[-2.2769,52.4417],[-2.2765,52.4409],[-2.2752,52.4402],[-2.2729,52.4398],[-2.2693,52.4386],[-2.2666,52.4393],[-2.2649,52.4403],[-2.2627,52.4407],[-2.2619,52.4393],[-2.2615,52.4369],[-2.2602,52.4372],[-2.257,52.4371],[-2.2543,52.4376],[-2.2488,52.4378],[-2.244,52.4374],[-2.2406,52.4364],[-2.2392,52.4364],[-2.2338,52.4359],[-2.2268,52.4351],[-2.2192,52.4351],[-2.2184,52.4353],[-2.2166,52.4345],[-2.2174,52.4339],[-2.2159,52.4332],[-2.2147,52.4319],[-2.2121,52.4327],[-2.2114,52.4304],[-2.2086,52.4294],[-2.2064,52.4295],[-2.2035,52.4285],[-2.2024,52.4276],[-2.2002,52.4271],[-2.197,52.4277],[-2.1963,52.4272],[-2.197,52.4256],[-2.1964,52.4248],[-2.1929,52.4233],[-2.1914,52.4237],[-2.1891,52.4252],[-2.1858,52.4262],[-2.1849,52.4261],[-2.1817,52.4249],[-2.1807,52.4251],[-2.1764,52.425],[-2.1719,52.425],[-2.1691,52.4241],[-2.1638,52.4232],[-2.1642,52.4239],[-2.1641,52.4278],[-2.1649,52.4302]]]}</v>
      </c>
      <c r="B101" s="67" t="str">
        <f ca="1">OFFSET(Polygon!B$1,MATCH($D101,Polygon!$C:$C,0)-1,0)</f>
        <v>E10000034</v>
      </c>
      <c r="C101" t="s">
        <v>145</v>
      </c>
      <c r="D101" t="s">
        <v>128</v>
      </c>
      <c r="E101" s="27">
        <v>592057</v>
      </c>
      <c r="F101" s="23">
        <v>0</v>
      </c>
      <c r="G101" s="23">
        <v>0</v>
      </c>
      <c r="H101" s="23">
        <v>0</v>
      </c>
      <c r="I101" s="23">
        <v>0</v>
      </c>
      <c r="J101" s="23">
        <v>2</v>
      </c>
      <c r="K101" s="23">
        <v>2</v>
      </c>
      <c r="L101" s="23">
        <v>3</v>
      </c>
      <c r="M101" s="23">
        <v>3</v>
      </c>
      <c r="N101" s="23">
        <v>1</v>
      </c>
      <c r="O101" s="23">
        <v>5</v>
      </c>
      <c r="P101" s="23">
        <v>8</v>
      </c>
      <c r="Q101" s="23">
        <v>10</v>
      </c>
      <c r="R101" s="23">
        <v>12</v>
      </c>
      <c r="S101" s="23">
        <v>19</v>
      </c>
      <c r="T101" s="23">
        <v>28</v>
      </c>
      <c r="U101" s="23">
        <v>38</v>
      </c>
      <c r="V101" s="23">
        <v>55</v>
      </c>
      <c r="W101" s="23">
        <v>76</v>
      </c>
      <c r="X101" s="23">
        <v>93</v>
      </c>
      <c r="Y101" s="23">
        <v>108</v>
      </c>
      <c r="Z101" s="23">
        <v>126</v>
      </c>
      <c r="AA101" s="23">
        <v>146</v>
      </c>
      <c r="AB101" s="23">
        <v>170</v>
      </c>
      <c r="AC101" s="23">
        <v>201</v>
      </c>
      <c r="AD101" s="23">
        <v>221</v>
      </c>
      <c r="AE101" s="23">
        <v>277</v>
      </c>
      <c r="AF101" s="23">
        <v>321</v>
      </c>
      <c r="AG101" s="23">
        <v>350</v>
      </c>
      <c r="AH101" s="23">
        <v>394</v>
      </c>
      <c r="AI101" s="23">
        <v>419</v>
      </c>
      <c r="AJ101" s="23">
        <v>439</v>
      </c>
      <c r="AK101" s="23">
        <v>471</v>
      </c>
      <c r="AL101" s="23">
        <v>508</v>
      </c>
      <c r="AM101" s="23">
        <v>548</v>
      </c>
      <c r="AN101" s="23">
        <v>578</v>
      </c>
      <c r="AO101" s="23">
        <v>605</v>
      </c>
      <c r="AP101" s="23">
        <v>634</v>
      </c>
      <c r="AQ101" s="23">
        <v>693</v>
      </c>
      <c r="AR101" s="23">
        <v>718</v>
      </c>
      <c r="AS101" s="23">
        <v>762</v>
      </c>
      <c r="AT101" s="23">
        <v>805</v>
      </c>
      <c r="AU101" s="23">
        <v>845</v>
      </c>
      <c r="AV101" s="23">
        <v>887</v>
      </c>
      <c r="AW101" s="23">
        <v>916</v>
      </c>
      <c r="AX101" s="23">
        <v>963</v>
      </c>
      <c r="AY101" s="23">
        <v>985</v>
      </c>
      <c r="AZ101" s="23">
        <v>997</v>
      </c>
      <c r="BA101" s="23">
        <v>1021</v>
      </c>
      <c r="BB101" s="23">
        <v>1035</v>
      </c>
      <c r="BC101" s="23">
        <v>1047</v>
      </c>
      <c r="BD101" s="23">
        <v>1072</v>
      </c>
      <c r="BE101" s="23">
        <v>1081</v>
      </c>
      <c r="BF101" s="23">
        <v>1107</v>
      </c>
      <c r="BG101" s="23">
        <v>1139</v>
      </c>
      <c r="BH101" s="23">
        <v>1161</v>
      </c>
      <c r="BI101" s="23">
        <v>1164</v>
      </c>
      <c r="BJ101" s="23">
        <v>1171</v>
      </c>
      <c r="BK101" s="23">
        <v>1201</v>
      </c>
      <c r="BL101" s="23">
        <v>1207</v>
      </c>
      <c r="BM101" s="23">
        <v>1219</v>
      </c>
      <c r="BN101" s="23">
        <v>1224</v>
      </c>
      <c r="BO101" s="23">
        <v>1243</v>
      </c>
      <c r="BP101" s="23">
        <v>1260</v>
      </c>
      <c r="BQ101" s="23">
        <v>1266</v>
      </c>
      <c r="BR101" s="23">
        <v>1282</v>
      </c>
      <c r="BS101" s="23">
        <v>1285</v>
      </c>
      <c r="BT101" s="23">
        <v>1294</v>
      </c>
      <c r="BU101" s="23">
        <v>1306</v>
      </c>
      <c r="BV101" s="23">
        <v>1318</v>
      </c>
      <c r="BW101" s="23">
        <v>1321</v>
      </c>
      <c r="BX101" s="23">
        <v>1334</v>
      </c>
      <c r="BY101" s="23">
        <v>1342</v>
      </c>
      <c r="BZ101" s="23">
        <v>1346</v>
      </c>
      <c r="CA101" s="23">
        <v>1351</v>
      </c>
      <c r="CB101" s="23">
        <v>1356</v>
      </c>
      <c r="CC101" s="23">
        <v>1364</v>
      </c>
      <c r="CD101" s="23">
        <v>1369</v>
      </c>
      <c r="CE101" s="23">
        <v>1374</v>
      </c>
      <c r="CF101" s="23">
        <v>1380</v>
      </c>
      <c r="CG101" s="23">
        <v>1380</v>
      </c>
      <c r="CH101" s="23">
        <v>1384</v>
      </c>
      <c r="CI101" s="23">
        <v>1386</v>
      </c>
      <c r="CJ101" s="23">
        <v>1377</v>
      </c>
      <c r="CK101" s="23">
        <v>1379</v>
      </c>
      <c r="CL101" s="23">
        <v>1379</v>
      </c>
      <c r="CM101" s="23">
        <v>1385</v>
      </c>
      <c r="CN101" s="23">
        <v>1405</v>
      </c>
      <c r="CO101" s="23">
        <v>1409</v>
      </c>
      <c r="CP101" s="23">
        <v>1411</v>
      </c>
      <c r="CQ101" s="23">
        <v>1406</v>
      </c>
      <c r="CR101" s="23">
        <v>1407</v>
      </c>
      <c r="CS101" s="23">
        <v>1407</v>
      </c>
      <c r="CT101" s="23">
        <v>1416</v>
      </c>
      <c r="CU101" s="23">
        <v>1416</v>
      </c>
      <c r="CV101" s="23">
        <v>1419</v>
      </c>
      <c r="CW101" s="23">
        <v>1423</v>
      </c>
      <c r="CX101" s="23">
        <v>1429</v>
      </c>
      <c r="CY101" s="23">
        <v>1431</v>
      </c>
      <c r="CZ101" s="23">
        <v>1432</v>
      </c>
      <c r="DA101" s="23">
        <v>1434</v>
      </c>
      <c r="DB101" s="23">
        <v>1435</v>
      </c>
      <c r="DC101" s="23">
        <v>1436</v>
      </c>
      <c r="DD101" s="23">
        <v>1439</v>
      </c>
      <c r="DE101" s="23">
        <v>1439</v>
      </c>
      <c r="DF101" s="23">
        <v>1441</v>
      </c>
      <c r="DG101" s="23">
        <v>1443</v>
      </c>
      <c r="DJ101" s="181">
        <f t="shared" ca="1" si="34"/>
        <v>2</v>
      </c>
      <c r="DK101" s="25">
        <f t="shared" ca="1" si="35"/>
        <v>1.3879250520471894E-3</v>
      </c>
      <c r="DL101" s="325">
        <f t="shared" ca="1" si="28"/>
        <v>0.33780531266415226</v>
      </c>
      <c r="DM101" s="329">
        <f t="shared" ca="1" si="36"/>
        <v>11</v>
      </c>
      <c r="DN101" s="25">
        <f t="shared" ca="1" si="37"/>
        <v>7.6815642458100556E-3</v>
      </c>
      <c r="DO101" s="325">
        <f t="shared" ca="1" si="29"/>
        <v>1.8579292196528374</v>
      </c>
      <c r="DP101" s="332">
        <f t="shared" ca="1" si="38"/>
        <v>243.72653308718586</v>
      </c>
      <c r="DR101">
        <f t="shared" si="32"/>
        <v>1443</v>
      </c>
      <c r="DS101" s="419">
        <f t="shared" si="33"/>
        <v>243.7</v>
      </c>
      <c r="DT101" s="131">
        <f t="shared" ca="1" si="30"/>
        <v>0</v>
      </c>
      <c r="DV101" s="164" t="s">
        <v>88</v>
      </c>
      <c r="DW101">
        <v>429</v>
      </c>
      <c r="DX101" s="385">
        <v>313.8</v>
      </c>
      <c r="DY101" s="67">
        <f t="shared" si="39"/>
        <v>113</v>
      </c>
      <c r="EA101">
        <f>SUMIF('L4-LTLA'!$D:$D,$D101,'L4-LTLA'!$G:$G)</f>
        <v>592057</v>
      </c>
      <c r="EB101" s="27">
        <v>592057</v>
      </c>
      <c r="EC101" s="4">
        <f t="shared" si="31"/>
        <v>0</v>
      </c>
    </row>
    <row r="102" spans="1:133" x14ac:dyDescent="0.25">
      <c r="A102" s="67" t="str">
        <f ca="1">OFFSET(Polygon!A$1,MATCH($D102,Polygon!$C:$C,0)-1,0)</f>
        <v>{"type":"Polygon","coordinates":[[[-0.495,52.6402],[-0.4948,52.6403],[-0.4939,52.6401],[-0.4927,52.6376],[-0.4911,52.6363],[-0.4908,52.6354],[-0.4881,52.6325],[-0.4859,52.6342],[-0.4852,52.6328],[-0.481,52.6316],[-0.4768,52.6305],[-0.4753,52.6288],[-0.4739,52.6285],[-0.4728,52.6272],[-0.4709,52.6235],[-0.4711,52.6213],[-0.4721,52.6213],[-0.471,52.6179],[-0.4748,52.6169],[-0.4737,52.6144],[-0.4776,52.6147],[-0.4796,52.6144],[-0.4803,52.6072],[-0.481,52.6028],[-0.4855,52.6022],[-0.4853,52.6001],[-0.486,52.5987],[-0.4886,52.5969],[-0.489,52.5951],[-0.49,52.5932],[-0.4901,52.5919],[-0.4907,52.5905],[-0.4943,52.5895],[-0.4946,52.5887],[-0.4977,52.5868],[-0.4929,52.5821],[-0.4916,52.5812],[-0.4894,52.5805],[-0.4853,52.58],[-0.4788,52.5774],[-0.4807,52.5769],[-0.4815,52.5763],[-0.4788,52.5736],[-0.4754,52.5744],[-0.4717,52.5746],[-0.4658,52.5753],[-0.461,52.576],[-0.459,52.5766],[-0.4474,52.5787],[-0.4348,52.5806],[-0.425,52.5824],[-0.4246,52.5815],[-0.42,52.5813],[-0.4182,52.5797],[-0.4154,52.5787],[-0.4151,52.5766],[-0.4154,52.5742],[-0.4159,52.5735],[-0.4147,52.5723],[-0.4158,52.5703],[-0.4148,52.5695],[-0.4119,52.5688],[-0.4113,52.5683],[-0.4073,52.5657],[-0.4073,52.564],[-0.4087,52.5621],[-0.4099,52.5616],[-0.412,52.5618],[-0.4137,52.5615],[-0.4151,52.5621],[-0.4166,52.562],[-0.4169,52.5607],[-0.4196,52.5589],[-0.4171,52.5558],[-0.4164,52.5556],[-0.4161,52.5528],[-0.4156,52.5518],[-0.4116,52.5507],[-0.4112,52.5499],[-0.408,52.5495],[-0.4055,52.549],[-0.4036,52.5489],[-0.402,52.5482],[-0.4023,52.5467],[-0.4037,52.5451],[-0.4037,52.5428],[-0.4025,52.5419],[-0.4024,52.5406],[-0.4013,52.5387],[-0.402,52.5362],[-0.4027,52.5349],[-0.4046,52.5336],[-0.4047,52.5323],[-0.4072,52.5315],[-0.4101,52.5312],[-0.4131,52.5286],[-0.4138,52.5274],[-0.4138,52.5262],[-0.4131,52.5252],[-0.4106,52.524],[-0.4087,52.5225],[-0.4074,52.5224],[-0.4058,52.5219],[-0.404,52.5217],[-0.4005,52.5219],[-0.3985,52.5209],[-0.3968,52.5206],[-0.3948,52.5198],[-0.3923,52.5194],[-0.3866,52.5167],[-0.3875,52.5162],[-0.3835,52.5138],[-0.3809,52.5128],[-0.3779,52.5106],[-0.3734,52.5109],[-0.3717,52.5104],[-0.3686,52.5087],[-0.3642,52.5079],[-0.3614,52.5071],[-0.3575,52.5057],[-0.3544,52.5065],[-0.3542,52.5051],[-0.3522,52.5033],[-0.3535,52.5022],[-0.3547,52.5019],[-0.3579,52.4992],[-0.358,52.4982],[-0.3592,52.4973],[-0.3594,52.4951],[-0.3582,52.4939],[-0.3584,52.4929],[-0.3577,52.4921],[-0.3582,52.491],[-0.3593,52.4902],[-0.3568,52.4878],[-0.3544,52.485],[-0.3533,52.4848],[-0.352,52.4834],[-0.3501,52.4826],[-0.3503,52.4807],[-0.3492,52.4792],[-0.3475,52.4781],[-0.3493,52.473],[-0.3488,52.4716],[-0.3473,52.4708],[-0.3444,52.4701],[-0.3423,52.4691],[-0.3431,52.4685],[-0.3416,52.4669],[-0.3445,52.466],[-0.3491,52.4627],[-0.3506,52.4629],[-0.353,52.4609],[-0.354,52.458],[-0.3555,52.4561],[-0.3604,52.4524],[-0.3635,52.4506],[-0.3619,52.449],[-0.3619,52.4482],[-0.3635,52.4471],[-0.363,52.4466],[-0.3674,52.4434],[-0.3694,52.4405],[-0.3689,52.4396],[-0.3701,52.4379],[-0.3711,52.438],[-0.3719,52.437],[-0.3704,52.4369],[-0.3694,52.4349],[-0.3678,52.4345],[-0.3664,52.435],[-0.3648,52.4342],[-0.3624,52.4335],[-0.366,52.4316],[-0.3678,52.4311],[-0.3721,52.4305],[-0.3773,52.4286],[-0.3795,52.4279],[-0.3875,52.4234],[-0.3877,52.423],[-0.392,52.4201],[-0.3979,52.4183],[-0.401,52.4154],[-0.4046,52.4143],[-0.4102,52.4128],[-0.4128,52.4126],[-0.4171,52.4116],[-0.4172,52.4109],[-0.4184,52.4081],[-0.4196,52.4073],[-0.4203,52.405],[-0.416,52.4038],[-0.4203,52.4014],[-0.4225,52.4001],[-0.4249,52.3996],[-0.429,52.3978],[-0.4319,52.3964],[-0.4329,52.3963],[-0.4335,52.3948],[-0.436,52.3897],[-0.4373,52.3879],[-0.4393,52.3863],[-0.4427,52.3843],[-0.4462,52.3832],[-0.4488,52.3837],[-0.4509,52.3847],[-0.455,52.3857],[-0.4548,52.3846],[-0.4569,52.3841],[-0.4568,52.3823],[-0.4625,52.383],[-0.4641,52.3816],[-0.4683,52.3829],[-0.4699,52.3799],[-0.4749,52.3803],[-0.4758,52.3801],[-0.478,52.3807],[-0.4789,52.3801],[-0.4848,52.3816],[-0.4858,52.3808],[-0.4868,52.379],[-0.4896,52.3792],[-0.4934,52.381],[-0.4942,52.3812],[-0.496,52.3795],[-0.4914,52.3761],[-0.4906,52.3752],[-0.4885,52.374],[-0.4923,52.3717],[-0.4948,52.3696],[-0.4978,52.3676],[-0.4995,52.367],[-0.4999,52.3652],[-0.4992,52.3632],[-0.4987,52.3601],[-0.496,52.3584],[-0.4939,52.3578],[-0.4912,52.3562],[-0.4893,52.3544],[-0.487,52.3532],[-0.4843,52.3524],[-0.4842,52.3518],[-0.4806,52.3498],[-0.4783,52.3493],[-0.4774,52.3484],[-0.4784,52.3463],[-0.4805,52.3444],[-0.4833,52.3409],[-0.4725,52.3396],[-0.4678,52.3384],[-0.4667,52.3389],[-0.4671,52.3353],[-0.4652,52.3325],[-0.4648,52.3303],[-0.4649,52.3281],[-0.4646,52.327],[-0.4647,52.3247],[-0.4654,52.3229],[-0.4659,52.3229],[-0.4744,52.3196],[-0.4763,52.318],[-0.4782,52.3193],[-0.4806,52.3203],[-0.4827,52.3209],[-0.4872,52.3211],[-0.5067,52.3199],[-0.5169,52.3176],[-0.5198,52.3177],[-0.5198,52.3166],[-0.5141,52.3147],[-0.5169,52.3129],[-0.5283,52.3026],[-0.5406,52.2915],[-0.542,52.2899],[-0.5421,52.2891],[-0.5412,52.2879],[-0.5385,52.2856],[-0.5382,52.2848],[-0.5343,52.2816],[-0.534,52.281],[-0.5345,52.2797],[-0.5342,52.2776],[-0.5329,52.2744],[-0.5325,52.2725],[-0.5312,52.2704],[-0.5364,52.2682],[-0.5393,52.2661],[-0.5378,52.2628],[-0.5376,52.2619],[-0.5387,52.2601],[-0.5399,52.2573],[-0.5413,52.2563],[-0.5427,52.256],[-0.5445,52.2561],[-0.5462,52.2567],[-0.55,52.2565],[-0.5523,52.2569],[-0.5548,52.2582],[-0.5571,52.2568],[-0.5623,52.2547],[-0.5657,52.2535],[-0.5677,52.2552],[-0.5698,52.2567],[-0.5719,52.2585],[-0.5739,52.2609],[-0.5794,52.2664],[-0.5809,52.2652],[-0.586,52.2689],[-0.5881,52.2708],[-0.5864,52.2728],[-0.5899,52.2743],[-0.5923,52.2748],[-0.5955,52.2758],[-0.6015,52.2784],[-0.6034,52.2788],[-0.6076,52.2788],[-0.6106,52.2795],[-0.6111,52.2785],[-0.6201,52.2769],[-0.6258,52.2753],[-0.627,52.2749],[-0.6269,52.2734],[-0.6314,52.27],[-0.6349,52.2717],[-0.6372,52.2723],[-0.6408,52.2723],[-0.6441,52.2715],[-0.6474,52.271],[-0.6511,52.269],[-0.6537,52.2683],[-0.6528,52.2666],[-0.6519,52.2634],[-0.6518,52.2622],[-0.6499,52.2564],[-0.6497,52.2539],[-0.6491,52.2528],[-0.6486,52.2509],[-0.647,52.2473],[-0.6454,52.2421],[-0.6432,52.2387],[-0.6434,52.2352],[-0.6422,52.2328],[-0.6397,52.2289],[-0.6373,52.2273],[-0.64,52.2256],[-0.6444,52.2229],[-0.6489,52.2207],[-0.6524,52.2172],[-0.6536,52.2152],[-0.657,52.2118],[-0.6592,52.2095],[-0.6619,52.2076],[-0.668,52.1988],[-0.6687,52.1977],[-0.6682,52.195],[-0.6692,52.1951],[-0.6734,52.1961],[-0.6753,52.1958],[-0.68,52.1961],[-0.6813,52.1957],[-0.6847,52.1963],[-0.6861,52.1959],[-0.6943,52.1952],[-0.6964,52.1943],[-0.6998,52.1935],[-0.7014,52.1934],[-0.7055,52.1916],[-0.7051,52.1908],[-0.7087,52.1888],[-0.711,52.1885],[-0.7162,52.1853],[-0.718,52.1833],[-0.7208,52.1819],[-0.7249,52.181],[-0.7293,52.1795],[-0.7301,52.1783],[-0.7347,52.1735],[-0.7374,52.1737],[-0.7388,52.1722],[-0.739,52.1712],[-0.7417,52.171],[-0.7448,52.1703],[-0.7463,52.1688],[-0.748,52.168],[-0.7498,52.1669],[-0.7507,52.1676],[-0.7536,52.1674],[-0.7552,52.1676],[-0.7577,52.1671],[-0.7601,52.1655],[-0.761,52.164],[-0.7621,52.1634],[-0.7627,52.1648],[-0.7627,52.1661],[-0.7642,52.1678],[-0.7648,52.1703],[-0.7653,52.1711],[-0.768,52.1705],[-0.772,52.1692],[-0.7752,52.1687],[-0.7776,52.1688],[-0.7783,52.1685],[-0.7795,52.1656],[-0.7832,52.1659],[-0.7831,52.1642],[-0.7803,52.1633],[-0.7818,52.1617],[-0.7834,52.1603],[-0.7844,52.1584],[-0.7857,52.1573],[-0.7874,52.1547],[-0.7905,52.1521],[-0.7921,52.1513],[-0.7936,52.1523],[-0.7941,52.154],[-0.7969,52.1534],[-0.799,52.1555],[-0.7999,52.1572],[-0.8021,52.1584],[-0.8028,52.1575],[-0.8076,52.157],[-0.807,52.1527],[-0.8074,52.1514],[-0.8093,52.15],[-0.8092,52.1485],[-0.811,52.1474],[-0.8129,52.1456],[-0.8127,52.1443],[-0.8136,52.1438],[-0.8141,52.1425],[-0.8166,52.1435],[-0.8316,52.1437],[-0.8314,52.1414],[-0.8286,52.1357],[-0.8282,52.1326],[-0.8321,52.1312],[-0.8358,52.1328],[-0.8379,52.1308],[-0.8393,52.1305],[-0.8443,52.1299],[-0.8468,52.1294],[-0.8486,52.1295],[-0.8513,52.1293],[-0.853,52.1303],[-0.8535,52.1317],[-0.8555,52.1313],[-0.8588,52.1311],[-0.8616,52.1306],[-0.866,52.1302],[-0.8697,52.1302],[-0.8729,52.129],[-0.8766,52.127],[-0.8789,52.1261],[-0.8807,52.1263],[-0.8806,52.1253],[-0.8797,52.1243],[-0.8808,52.1235],[-0.8801,52.1225],[-0.8808,52.1217],[-0.8807,52.1202],[-0.8818,52.1198],[-0.882,52.1183],[-0.8839,52.1164],[-0.8852,52.1162],[-0.8873,52.1145],[-0.8862,52.1135],[-0.8837,52.1136],[-0.8817,52.1127],[-0.8804,52.113],[-0.8785,52.1125],[-0.8765,52.1129],[-0.8753,52.1122],[-0.8728,52.1126],[-0.8697,52.1103],[-0.8686,52.1084],[-0.8698,52.1063],[-0.8698,52.105],[-0.8653,52.103],[-0.866,52.1019],[-0.8689,52.101],[-0.8686,52.0996],[-0.8673,52.0993],[-0.8649,52.0993],[-0.8636,52.0984],[-0.8611,52.0978],[-0.86,52.0979],[-0.8585,52.0974],[-0.8564,52.095],[-0.8563,52.0936],[-0.8548,52.0923],[-0.8518,52.092],[-0.8489,52.0922],[-0.8463,52.0911],[-0.8459,52.089],[-0.8451,52.0864],[-0.8438,52.0857],[-0.8439,52.085],[-0.8413,52.0841],[-0.8396,52.083],[-0.8375,52.0823],[-0.8368,52.0805],[-0.8353,52.0798],[-0.8353,52.0776],[-0.836,52.0769],[-0.836,52.0751],[-0.8342,52.0734],[-0.8341,52.0727],[-0.832,52.0719],[-0.8328,52.0709],[-0.8328,52.0693],[-0.8342,52.0683],[-0.8356,52.0664],[-0.8385,52.0642],[-0.8395,52.0638],[-0.8428,52.0631],[-0.8454,52.063],[-0.8507,52.0647],[-0.8557,52.0639],[-0.8575,52.0641],[-0.8594,52.0635],[-0.8628,52.0609],[-0.863,52.0604],[-0.8619,52.0593],[-0.8605,52.0586],[-0.86,52.0576],[-0.8601,52.056],[-0.861,52.0553],[-0.8599,52.0541],[-0.858,52.0532],[-0.8557,52.0532],[-0.8531,52.052],[-0.8525,52.0507],[-0.8536,52.0493],[-0.8557,52.0479],[-0.8556,52.0475],[-0.8579,52.046],[-0.8595,52.0446],[-0.8626,52.0452],[-0.8634,52.046],[-0.865,52.0458],[-0.8656,52.0466],[-0.8678,52.0462],[-0.8697,52.0448],[-0.8705,52.0434],[-0.8718,52.0418],[-0.8713,52.0402],[-0.8721,52.0398],[-0.8732,52.0374],[-0.8727,52.036],[-0.8761,52.0335],[-0.8763,52.0325],[-0.8773,52.031],[-0.8775,52.03],[-0.8801,52.0288],[-0.8827,52.0282],[-0.8839,52.0285],[-0.8867,52.0299],[-0.8893,52.0315],[-0.8906,52.0313],[-0.8914,52.0299],[-0.8937,52.0288],[-0.8956,52.0283],[-0.8969,52.0274],[-0.8983,52.0275],[-0.8996,52.0265],[-0.9008,52.0247],[-0.9039,52.0237],[-0.9046,52.0223],[-0.906,52.0212],[-0.9084,52.0222],[-0.9118,52.025],[-0.9121,52.0266],[-0.9135,52.029],[-0.9149,52.0303],[-0.9167,52.0311],[-0.9196,52.0334],[-0.9226,52.0353],[-0.9245,52.0362],[-0.9273,52.0395],[-0.9284,52.0424],[-0.9302,52.0431],[-0.9299,52.0449],[-0.9302,52.0456],[-0.9301,52.0495],[-0.9319,52.0522],[-0.9319,52.054],[-0.9335,52.0551],[-0.9357,52.0579],[-0.9371,52.0588],[-0.9379,52.0612],[-0.9348,52.0622],[-0.935,52.0628],[-0.9377,52.0628],[-0.9393,52.0621],[-0.9417,52.0643],[-0.9405,52.065],[-0.9421,52.0666],[-0.9399,52.0675],[-0.9416,52.0682],[-0.9418,52.0688],[-0.9444,52.07],[-0.9445,52.0732],[-0.9401,52.0758],[-0.9451,52.0769],[-0.9472,52.0792],[-0.9488,52.0798],[-0.9501,52.0798],[-0.9519,52.0815],[-0.96,52.0791],[-0.9612,52.0783],[-0.9626,52.0765],[-0.9651,52.0748],[-0.9669,52.0725],[-0.9678,52.0709],[-0.9699,52.0722],[-0.9722,52.0723],[-0.9734,52.0727],[-0.9753,52.0725],[-0.9778,52.0716],[-0.9812,52.0713],[-0.9824,52.07],[-0.9851,52.07],[-0.9914,52.071],[-0.9935,52.0721],[-0.994,52.0728],[-0.9955,52.0732],[-0.998,52.0726],[-1.0005,52.0725],[-1.0026,52.0728],[-1.004,52.0733],[-1.0059,52.0734],[-1.0071,52.0722],[-1.0109,52.072],[-1.0129,52.0716],[-1.0135,52.0729],[-1.0159,52.0726],[-1.0201,52.0733],[-1.0215,52.0749],[-1.0229,52.0749],[-1.0264,52.0754],[-1.0283,52.0751],[-1.0421,52.0739],[-1.0421,52.0735],[-1.0369,52.0724],[-1.0321,52.0712],[-1.0294,52.07],[-1.028,52.0673],[-1.0261,52.0656],[-1.0265,52.0645],[-1.0274,52.0638],[-1.0303,52.0629],[-1.0334,52.0636],[-1.0346,52.0645],[-1.0371,52.0652],[-1.0382,52.0661],[-1.0406,52.0658],[-1.0444,52.0645],[-1.0483,52.0628],[-1.0495,52.0616],[-1.0526,52.0603],[-1.053,52.0596],[-1.06,52.0618],[-1.0621,52.0627],[-1.0652,52.0614],[-1.0679,52.0611],[-1.0709,52.0594],[-1.0717,52.0581],[-1.0765,52.0589],[-1.0771,52.0581],[-1.0796,52.057],[-1.0804,52.0561],[-1.0812,52.0543],[-1.0822,52.0529],[-1.0833,52.0523],[-1.0856,52.0522],[-1.0876,52.0524],[-1.0895,52.0522],[-1.0903,52.0514],[-1.0925,52.0511],[-1.0962,52.0513],[-1.0986,52.0499],[-1.099,52.0486],[-1.1036,52.0477],[-1.1063,52.0491],[-1.1119,52.0479],[-1.1136,52.0481],[-1.1169,52.0474],[-1.1197,52.0465],[-1.122,52.0451],[-1.1227,52.0438],[-1.1232,52.0416],[-1.1264,52.0393],[-1.127,52.0382],[-1.1267,52.0371],[-1.1277,52.0363],[-1.13,52.0335],[-1.1309,52.0333],[-1.1314,52.0322],[-1.133,52.0317],[-1.1325,52.0302],[-1.133,52.0278],[-1.1355,52.0243],[-1.1353,52.0237],[-1.1365,52.0218],[-1.136,52.0211],[-1.1362,52.02],[-1.1334,52.0191],[-1.1325,52.0193],[-1.1295,52.018],[-1.128,52.0181],[-1.1258,52.0174],[-1.1246,52.0167],[-1.1232,52.0173],[-1.1217,52.017],[-1.1202,52.0172],[-1.1183,52.0163],[-1.1181,52.0154],[-1.1198,52.0157],[-1.1215,52.0124],[-1.1225,52.0122],[-1.1231,52.0113],[-1.1254,52.0071],[-1.1263,52.007],[-1.127,52.006],[-1.1281,52.0054],[-1.1313,52.0049],[-1.1315,52.0032],[-1.1339,51.9993],[-1.1343,51.9974],[-1.1356,51.9973],[-1.1402,51.9976],[-1.1439,51.997],[-1.1489,51.995],[-1.1515,51.9931],[-1.1561,51.9934],[-1.1567,51.9922],[-1.1638,51.9934],[-1.1651,51.992],[-1.1678,51.9899],[-1.1724,51.9858],[-1.1747,51.983],[-1.1797,51.9817],[-1.183,51.9815],[-1.1847,51.9817],[-1.1884,51.9812],[-1.1907,51.9815],[-1.1948,51.979],[-1.1963,51.9774],[-1.1982,51.9773],[-1.2034,51.9786],[-1.2069,51.9783],[-1.214,51.9799],[-1.2176,51.9803],[-1.2202,51.9801],[-1.2237,51.9804],[-1.2268,51.9812],[-1.2297,51.9814],[-1.2305,51.982],[-1.2321,51.9824],[-1.2346,51.9835],[-1.2364,51.9837],[-1.2395,51.9847],[-1.2416,51.9863],[-1.2474,51.9851],[-1.2489,51.9857],[-1.2524,51.9836],[-1.2557,51.9826],[-1.2574,51.9825],[-1.2594,51.9813],[-1.2609,51.9809],[-1.2631,51.9813],[-1.2677,51.9826],[-1.2703,51.9829],[-1.2809,51.9824],[-1.2816,51.9799],[-1.2835,51.982],[-1.2845,51.9826],[-1.2874,51.9878],[-1.2874,51.9895],[-1.2854,51.9907],[-1.284,51.9908],[-1.2824,51.9929],[-1.2839,51.9944],[-1.2843,51.9955],[-1.2827,51.9969],[-1.2837,51.9981],[-1.2834,51.9995],[-1.2827,52.0004],[-1.2815,52.0003],[-1.2806,52.001],[-1.2804,52.0034],[-1.2771,52.0053],[-1.2776,52.0072],[-1.2786,52.0083],[-1.2796,52.0087],[-1.2839,52.0094],[-1.2846,52.0106],[-1.284,52.0111],[-1.2822,52.0113],[-1.2801,52.011],[-1.2786,52.0114],[-1.2782,52.0143],[-1.2793,52.0156],[-1.2806,52.0165],[-1.2802,52.017],[-1.281,52.0182],[-1.2827,52.019],[-1.283,52.0199],[-1.2844,52.0209],[-1.2836,52.0233],[-1.2844,52.0238],[-1.2839,52.0251],[-1.2859,52.0255],[-1.2856,52.0266],[-1.2902,52.0274],[-1.2919,52.0274],[-1.294,52.0277],[-1.2944,52.0284],[-1.2933,52.0299],[-1.2917,52.031],[-1.2924,52.0334],[-1.2933,52.0343],[-1.2946,52.0377],[-1.2939,52.0386],[-1.2948,52.0391],[-1.2953,52.0403],[-1.2963,52.0406],[-1.2976,52.0427],[-1.2986,52.0434],[-1.3001,52.0436],[-1.3001,52.0452],[-1.3032,52.0464],[-1.3075,52.0472],[-1.3114,52.0505],[-1.3128,52.051],[-1.3127,52.0517],[-1.3074,52.0576],[-1.3091,52.0605],[-1.3085,52.0624],[-1.3076,52.0635],[-1.3077,52.0644],[-1.3038,52.0643],[-1.3022,52.065],[-1.3013,52.0661],[-1.3001,52.0694],[-1.3069,52.0703],[-1.3055,52.0721],[-1.3035,52.072],[-1.3039,52.0735],[-1.302,52.0738],[-1.302,52.0751],[-1.2989,52.0753],[-1.2975,52.078],[-1.2996,52.0783],[-1.2994,52.0801],[-1.3021,52.0799],[-1.3048,52.0799],[-1.3092,52.0795],[-1.3131,52.0799],[-1.3157,52.0795],[-1.3182,52.0799],[-1.3191,52.0803],[-1.3207,52.0823],[-1.3195,52.0839],[-1.3213,52.0848],[-1.3206,52.0862],[-1.3213,52.0866],[-1.3205,52.0878],[-1.3166,52.0891],[-1.3168,52.0898],[-1.312,52.0908],[-1.308,52.0923],[-1.3043,52.092],[-1.3036,52.0916],[-1.2998,52.0914],[-1.295,52.0934],[-1.287,52.0927],[-1.2857,52.0935],[-1.2825,52.0936],[-1.2807,52.0941],[-1.2773,52.096],[-1.2762,52.0968],[-1.2743,52.097],[-1.2723,52.0979],[-1.2696,52.098],[-1.2643,52.0972],[-1.2617,52.0964],[-1.2585,52.0964],[-1.2564,52.0958],[-1.2544,52.0956],[-1.25,52.0959],[-1.248,52.0958],[-1.248,52.0968],[-1.2489,52.0991],[-1.25,52.1005],[-1.2519,52.1014],[-1.2519,52.102],[-1.254,52.1026],[-1.2529,52.1039],[-1.2572,52.1062],[-1.2593,52.1083],[-1.2612,52.1093],[-1.2646,52.1106],[-1.269,52.113],[-1.273,52.1145],[-1.2743,52.1156],[-1.2768,52.1171],[-1.2784,52.1186],[-1.2791,52.1199],[-1.2816,52.1226],[-1.2822,52.1226],[-1.2852,52.1249],[-1.2886,52.128],[-1.2906,52.1293],[-1.2913,52.1303],[-1.2937,52.1327],[-1.2956,52.1338],[-1.2951,52.1347],[-1.2977,52.1353],[-1.2979,52.1371],[-1.2992,52.1372],[-1.2994,52.1384],[-1.3021,52.1393],[-1.302,52.1398],[-1.3054,52.1412],[-1.3049,52.1416],[-1.3084,52.1435],[-1.3087,52.1443],[-1.3064,52.1455],[-1.3086,52.1465],[-1.3094,52.1476],[-1.3118,52.1479],[-1.3108,52.1495],[-1.3124,52.1498],[-1.3133,52.1511],[-1.3161,52.1523],[-1.3178,52.1534],[-1.3177,52.1545],[-1.3183,52.1558],[-1.3199,52.157],[-1.3194,52.1576],[-1.3213,52.1583],[-1.3209,52.1592],[-1.323,52.16],[-1.3247,52.1612],[-1.3239,52.1621],[-1.3287,52.1655],[-1.3301,52.1663],[-1.33,52.1673],[-1.3319,52.1685],[-1.3316,52.1695],[-1.3323,52.1705],[-1.3311,52.1714],[-1.3323,52.1724],[-1.3315,52.1741],[-1.3287,52.177],[-1.3265,52.1784],[-1.3227,52.1819],[-1.32,52.1813],[-1.3182,52.1814],[-1.3182,52.183],[-1.3174,52.185],[-1.3162,52.1866],[-1.3144,52.1881],[-1.3131,52.1905],[-1.3096,52.1899],[-1.3063,52.1902],[-1.3039,52.1911],[-1.3006,52.1918],[-1.2959,52.1916],[-1.2908,52.1921],[-1.2837,52.1916],[-1.2812,52.1919],[-1.2812,52.1958],[-1.2776,52.1958],[-1.2741,52.1954],[-1.2698,52.1965],[-1.2655,52.1964],[-1.2644,52.1961],[-1.2616,52.1961],[-1.2562,52.1977],[-1.255,52.1978],[-1.2549,52.1994],[-1.256,52.2014],[-1.2559,52.2023],[-1.2567,52.2046],[-1.2573,52.2055],[-1.2573,52.2082],[-1.2575,52.209],[-1.2593,52.2107],[-1.2599,52.2118],[-1.2609,52.216],[-1.2646,52.2166],[-1.2679,52.2179],[-1.271,52.2192],[-1.2737,52.2213],[-1.275,52.2218],[-1.2763,52.223],[-1.277,52.2248],[-1.2757,52.2263],[-1.2735,52.2268],[-1.2726,52.2275],[-1.2784,52.2287],[-1.2786,52.2301],[-1.2802,52.2334],[-1.2828,52.2364],[-1.284,52.2371],[-1.2844,52.2385],[-1.28,52.2386],[-1.2754,52.238],[-1.2717,52.2367],[-1.2669,52.2352],[-1.2664,52.2367],[-1.2676,52.2374],[-1.2661,52.2389],[-1.2668,52.2395],[-1.2662,52.2408],[-1.2652,52.2417],[-1.2624,52.243],[-1.2587,52.2443],[-1.2572,52.2452],[-1.256,52.2464],[-1.2538,52.2479],[-1.251,52.2487],[-1.2505,52.2483],[-1.2467,52.2491],[-1.2448,52.2489],[-1.2406,52.2479],[-1.2378,52.2484],[-1.2352,52.2493],[-1.2347,52.2504],[-1.2324,52.2512],[-1.233,52.2532],[-1.2321,52.2547],[-1.2312,52.2551],[-1.228,52.2559],[-1.2274,52.2568],[-1.2254,52.2583],[-1.2236,52.26],[-1.2209,52.2606],[-1.2197,52.2615],[-1.2171,52.2627],[-1.2159,52.2639],[-1.2166,52.2653],[-1.2158,52.2664],[-1.2166,52.2667],[-1.2177,52.2682],[-1.217,52.2688],[-1.2186,52.2696],[-1.2194,52.2703],[-1.2194,52.2716],[-1.2201,52.2735],[-1.2209,52.274],[-1.22,52.276],[-1.2217,52.2764],[-1.2208,52.2781],[-1.2217,52.2786],[-1.2212,52.2794],[-1.2234,52.2816],[-1.2226,52.2823],[-1.2224,52.2843],[-1.2238,52.2853],[-1.2235,52.2862],[-1.2254,52.2881],[-1.2268,52.2889],[-1.2288,52.2887],[-1.2311,52.2891],[-1.2308,52.2896],[-1.2338,52.2903],[-1.2323,52.2928],[-1.2318,52.2943],[-1.2289,52.2952],[-1.229,52.2979],[-1.2265,52.2982],[-1.2266,52.3002],[-1.2248,52.3015],[-1.2244,52.3023],[-1.223,52.3031],[-1.2209,52.3033],[-1.2209,52.3058],[-1.2176,52.306],[-1.2171,52.3072],[-1.2155,52.3089],[-1.2128,52.3102],[-1.2108,52.3127],[-1.2092,52.3152],[-1.212,52.3161],[-1.213,52.3157],[-1.2152,52.3169],[-1.2202,52.3179],[-1.2237,52.3186],[-1.2259,52.3189],[-1.2314,52.32],[-1.2342,52.3201],[-1.235,52.3205],[-1.2374,52.3206],[-1.2422,52.3219],[-1.2447,52.3214],[-1.2477,52.3221],[-1.2498,52.3234],[-1.2507,52.3231],[-1.2524,52.3241],[-1.2534,52.324],[-1.2547,52.3248],[-1.2579,52.3258],[-1.2597,52.3273],[-1.2611,52.3279],[-1.2633,52.328],[-1.2644,52.3291],[-1.2643,52.3303],[-1.2625,52.3322],[-1.2631,52.3329],[-1.2623,52.3343],[-1.261,52.3354],[-1.258,52.3372],[-1.255,52.3383],[-1.2508,52.3391],[-1.2493,52.3399],[-1.249,52.3408],[-1.2455,52.3419],[-1.2435,52.342],[-1.2397,52.3432],[-1.2381,52.3442],[-1.2332,52.3465],[-1.2298,52.347],[-1.2273,52.3465],[-1.225,52.3468],[-1.2238,52.3485],[-1.2207,52.3497],[-1.2168,52.3496],[-1.2129,52.3497],[-1.2126,52.3491],[-1.2092,52.3493],[-1.2078,52.3502],[-1.2042,52.3513],[-1.2023,52.3524],[-1.2001,52.3523],[-1.1986,52.3528],[-1.1964,52.3529],[-1.1938,52.3523],[-1.192,52.351],[-1.1915,52.3518],[-1.1878,52.3531],[-1.1866,52.3543],[-1.1843,52.3537],[-1.1838,52.3546],[-1.1792,52.3544],[-1.178,52.3552],[-1.175,52.3563],[-1.1747,52.3605],[-1.1721,52.3613],[-1.1813,52.3718],[-1.1887,52.3805],[-1.1933,52.3858],[-1.1958,52.3887],[-1.2022,52.396],[-1.2016,52.3967],[-1.2005,52.3966],[-1.198,52.3957],[-1.1964,52.3957],[-1.1941,52.3962],[-1.1904,52.3952],[-1.1903,52.3965],[-1.1892,52.3963],[-1.1881,52.3951],[-1.1878,52.3933],[-1.1841,52.3922],[-1.1805,52.3932],[-1.1775,52.3932],[-1.1773,52.394],[-1.1723,52.3954],[-1.1713,52.396],[-1.1698,52.3956],[-1.1689,52.3964],[-1.1664,52.3968],[-1.1659,52.3983],[-1.1605,52.3996],[-1.1601,52.3992],[-1.1574,52.4001],[-1.155,52.3993],[-1.1544,52.3996],[-1.1519,52.3992],[-1.1511,52.3976],[-1.1452,52.3992],[-1.1444,52.399],[-1.1417,52.4],[-1.1403,52.4016],[-1.1385,52.4022],[-1.1388,52.4027],[-1.1379,52.4039],[-1.1385,52.4044],[-1.1382,52.4054],[-1.1365,52.4062],[-1.1367,52.4076],[-1.1348,52.4098],[-1.1349,52.4113],[-1.1344,52.4123],[-1.1312,52.4143],[-1.1289,52.4155],[-1.1293,52.4161],[-1.1266,52.4175],[-1.1248,52.4179],[-1.1222,52.4172],[-1.1208,52.4172],[-1.1198,52.418],[-1.1198,52.4189],[-1.1189,52.4195],[-1.118,52.4209],[-1.1154,52.4211],[-1.1134,52.4216],[-1.1109,52.4215],[-1.1096,52.4224],[-1.1086,52.422],[-1.107,52.4224],[-1.1057,52.4233],[-1.1017,52.425],[-1.0982,52.425],[-1.0976,52.4259],[-1.0946,52.427],[-1.0934,52.4277],[-1.0941,52.4283],[-1.0946,52.4303],[-1.0925,52.4318],[-1.0919,52.4326],[-1.09,52.4334],[-1.0891,52.4332],[-1.0866,52.4338],[-1.0846,52.4352],[-1.0847,52.4359],[-1.0794,52.4363],[-1.0784,52.4358],[-1.0764,52.4354],[-1.0761,52.4347],[-1.0735,52.4343],[-1.0714,52.4336],[-1.0693,52.4335],[-1.0694,52.4322],[-1.0685,52.431],[-1.069,52.4305],[-1.0681,52.4288],[-1.0669,52.429],[-1.0658,52.4282],[-1.0631,52.4282],[-1.0612,52.4268],[-1.0614,52.4248],[-1.0606,52.4246],[-1.0591,52.4231],[-1.0575,52.4234],[-1.056,52.423],[-1.055,52.422],[-1.0511,52.4219],[-1.0499,52.4222],[-1.0499,52.4255],[-1.0483,52.4268],[-1.0449,52.4293],[-1.0422,52.4307],[-1.0393,52.4307],[-1.0377,52.4337],[-1.036,52.4344],[-1.0346,52.4354],[-1.0338,52.4397],[-1.034,52.4412],[-1.0349,52.443],[-1.0372,52.4444],[-1.0382,52.4437],[-1.04,52.4433],[-1.0423,52.4434],[-1.0435,52.4438],[-1.0445,52.4457],[-1.0429,52.4472],[-1.0411,52.4484],[-1.0406,52.4492],[-1.0379,52.4515],[-1.0358,52.4523],[-1.0347,52.4533],[-1.0306,52.4547],[-1.0287,52.4561],[-1.0287,52.4568],[-1.0277,52.4586],[-1.0269,52.459],[-1.0247,52.4587],[-1.0227,52.4601],[-1.0204,52.461],[-1.0165,52.4619],[-1.0152,52.4628],[-1.0143,52.4628],[-1.0099,52.4641],[-1.0056,52.465],[-1.0028,52.4671],[-1.0009,52.4708],[-0.9992,52.4711],[-0.9971,52.4708],[-0.995,52.4694],[-0.994,52.47],[-0.9926,52.4695],[-0.9904,52.4697],[-0.9893,52.4705],[-0.9852,52.4713],[-0.9827,52.4716],[-0.9821,52.4706],[-0.9791,52.4701],[-0.9769,52.4708],[-0.975,52.4718],[-0.9721,52.4724],[-0.9728,52.4738],[-0.9714,52.4748],[-0.9683,52.4766],[-0.9678,52.4772],[-0.9647,52.4768],[-0.9643,52.4764],[-0.9587,52.4758],[-0.9529,52.4773],[-0.9494,52.477],[-0.9484,52.4759],[-0.9465,52.4753],[-0.9465,52.4732],[-0.945,52.4725],[-0.9439,52.4727],[-0.9442,52.4706],[-0.9427,52.4708],[-0.9422,52.4678],[-0.9359,52.4672],[-0.9362,52.4669],[-0.9302,52.4659],[-0.9238,52.4642],[-0.9223,52.4642],[-0.9192,52.4632],[-0.9142,52.4623],[-0.9113,52.4635],[-0.9099,52.4615],[-0.9077,52.4615],[-0.9066,52.4631],[-0.9046,52.4629],[-0.9037,52.4624],[-0.9007,52.4599],[-0.8975,52.4625],[-0.8955,52.4655],[-0.8927,52.4672],[-0.8896,52.4704],[-0.8862,52.4693],[-0.8848,52.4715],[-0.8825,52.4711],[-0.8823,52.4735],[-0.8823,52.4762],[-0.8833,52.4767],[-0.8851,52.4787],[-0.8852,52.4804],[-0.8845,52.4813],[-0.8882,52.4828],[-0.8879,52.4837],[-0.8905,52.4841],[-0.8916,52.4849],[-0.8934,52.4854],[-0.8978,52.4856],[-0.8981,52.4869],[-0.8974,52.4876],[-0.8953,52.4881],[-0.8947,52.4889],[-0.8967,52.4906],[-0.8956,52.492],[-0.8946,52.4923],[-0.8921,52.4922],[-0.8912,52.4919],[-0.8876,52.4918],[-0.8842,52.4921],[-0.8821,52.4931],[-0.8823,52.4947],[-0.8818,52.4969],[-0.8807,52.4971],[-0.8795,52.4984],[-0.8793,52.4997],[-0.8818,52.5004],[-0.8816,52.5016],[-0.8825,52.5023],[-0.8827,52.5034],[-0.8811,52.5045],[-0.8801,52.5044],[-0.8799,52.5062],[-0.8814,52.5077],[-0.8804,52.5088],[-0.881,52.5093],[-0.88,52.5103],[-0.8806,52.5113],[-0.8801,52.5117],[-0.8828,52.5132],[-0.8829,52.5146],[-0.8812,52.5148],[-0.8803,52.5162],[-0.8785,52.516],[-0.8785,52.5172],[-0.8747,52.5176],[-0.874,52.5184],[-0.8726,52.5184],[-0.8718,52.5193],[-0.8725,52.5207],[-0.8713,52.521],[-0.8707,52.523],[-0.8713,52.5244],[-0.8688,52.526],[-0.8642,52.5269],[-0.863,52.5282],[-0.8615,52.5276],[-0.8594,52.5259],[-0.8583,52.5256],[-0.8585,52.5245],[-0.8552,52.5242],[-0.8516,52.5231],[-0.8492,52.5209],[-0.8477,52.5213],[-0.845,52.5213],[-0.8462,52.5204],[-0.8454,52.5194],[-0.843,52.5197],[-0.8413,52.5204],[-0.8401,52.5203],[-0.8403,52.519],[-0.8386,52.5183],[-0.8366,52.5193],[-0.8346,52.5179],[-0.8324,52.5193],[-0.8304,52.5183],[-0.8287,52.5185],[-0.8272,52.5172],[-0.8253,52.5172],[-0.8248,52.5178],[-0.8225,52.518],[-0.8207,52.5166],[-0.8206,52.5157],[-0.8181,52.5156],[-0.8167,52.5164],[-0.8149,52.5155],[-0.8126,52.5159],[-0.8122,52.5174],[-0.8111,52.5178],[-0.8109,52.5194],[-0.809,52.5192],[-0.8086,52.5184],[-0.8071,52.5186],[-0.8055,52.5182],[-0.8039,52.5172],[-0.8014,52.5166],[-0.8012,52.518],[-0.8003,52.518],[-0.7984,52.5169],[-0.7962,52.5164],[-0.7955,52.5153],[-0.794,52.5155],[-0.7924,52.5152],[-0.7894,52.5141],[-0.787,52.5155],[-0.7846,52.5154],[-0.7827,52.5164],[-0.7818,52.5173],[-0.7803,52.517],[-0.7791,52.5181],[-0.776,52.5174],[-0.7742,52.5176],[-0.7724,52.5161],[-0.7705,52.5155],[-0.7678,52.5142],[-0.7666,52.5144],[-0.7662,52.5133],[-0.761,52.5142],[-0.7593,52.512],[-0.7583,52.5112],[-0.7557,52.5111],[-0.7549,52.5118],[-0.7513,52.5122],[-0.7508,52.5132],[-0.7473,52.5148],[-0.7471,52.5156],[-0.7479,52.5164],[-0.7467,52.5169],[-0.7446,52.5162],[-0.7422,52.517],[-0.7393,52.5174],[-0.7394,52.5186],[-0.7339,52.5205],[-0.7304,52.5212],[-0.7301,52.5219],[-0.7269,52.5227],[-0.7252,52.5228],[-0.7213,52.5225],[-0.7166,52.523],[-0.7139,52.5241],[-0.7137,52.5249],[-0.7119,52.526],[-0.71,52.5266],[-0.7096,52.5277],[-0.7081,52.5278],[-0.7078,52.5286],[-0.7089,52.5298],[-0.7045,52.5312],[-0.7029,52.5332],[-0.7015,52.5335],[-0.6996,52.5357],[-0.7002,52.5368],[-0.6989,52.5379],[-0.6978,52.5395],[-0.6963,52.5401],[-0.6983,52.541],[-0.6991,52.5423],[-0.6974,52.5429],[-0.6973,52.5439],[-0.6978,52.5457],[-0.6964,52.5463],[-0.6943,52.5454],[-0.6932,52.5459],[-0.692,52.5455],[-0.6876,52.547],[-0.6859,52.5486],[-0.686,52.5496],[-0.6836,52.5523],[-0.6818,52.5517],[-0.6797,52.5534],[-0.6823,52.5536],[-0.6773,52.5584],[-0.6752,52.5585],[-0.6743,52.5593],[-0.6731,52.5589],[-0.6725,52.5597],[-0.6738,52.5608],[-0.6728,52.5617],[-0.6713,52.5621],[-0.6719,52.5632],[-0.6708,52.5642],[-0.6696,52.5642],[-0.6686,52.5654],[-0.6664,52.5663],[-0.6641,52.5668],[-0.6619,52.5677],[-0.6613,52.5687],[-0.6586,52.5684],[-0.6545,52.5703],[-0.6514,52.5701],[-0.648,52.5712],[-0.6467,52.5726],[-0.647,52.5737],[-0.6435,52.5734],[-0.6413,52.572],[-0.6399,52.5716],[-0.6379,52.5718],[-0.6363,52.5727],[-0.6334,52.5737],[-0.6333,52.5754],[-0.6325,52.5763],[-0.6306,52.5761],[-0.628,52.5766],[-0.6284,52.5774],[-0.6274,52.5781],[-0.626,52.5781],[-0.6248,52.5792],[-0.6225,52.5797],[-0.62,52.5797],[-0.6173,52.583],[-0.6146,52.584],[-0.6107,52.5842],[-0.6076,52.5852],[-0.6073,52.5859],[-0.6058,52.5863],[-0.6052,52.5875],[-0.6036,52.5878],[-0.602,52.5888],[-0.598,52.5887],[-0.5972,52.5884],[-0.5941,52.5883],[-0.5919,52.5872],[-0.5886,52.5868],[-0.587,52.5874],[-0.5852,52.5886],[-0.5837,52.5905],[-0.5828,52.5932],[-0.5845,52.5934],[-0.5837,52.5951],[-0.5816,52.5958],[-0.5799,52.5957],[-0.5787,52.5952],[-0.5776,52.5933],[-0.578,52.5918],[-0.5792,52.5904],[-0.5788,52.5888],[-0.577,52.5872],[-0.5756,52.5864],[-0.5719,52.5858],[-0.5682,52.5862],[-0.5651,52.5863],[-0.5629,52.5861],[-0.5616,52.5871],[-0.5607,52.5889],[-0.5612,52.592],[-0.5618,52.5922],[-0.5593,52.594],[-0.5571,52.5947],[-0.5525,52.5945],[-0.547,52.5932],[-0.5452,52.5935],[-0.5442,52.5929],[-0.5427,52.5947],[-0.5436,52.5961],[-0.5493,52.5986],[-0.5504,52.5993],[-0.5523,52.6],[-0.5529,52.6009],[-0.5514,52.6043],[-0.5496,52.6057],[-0.5478,52.6065],[-0.5477,52.6076],[-0.5485,52.6082],[-0.5485,52.6099],[-0.5499,52.6124],[-0.5449,52.6146],[-0.5429,52.615],[-0.5431,52.616],[-0.5414,52.6171],[-0.5391,52.6179],[-0.5389,52.6188],[-0.5396,52.6196],[-0.5381,52.6211],[-0.5392,52.6232],[-0.5411,52.6246],[-0.54,52.6262],[-0.5389,52.6267],[-0.5382,52.6278],[-0.5358,52.627],[-0.5342,52.6289],[-0.5356,52.6294],[-0.5349,52.6305],[-0.534,52.6305],[-0.5333,52.6315],[-0.5319,52.6319],[-0.5289,52.632],[-0.5281,52.6327],[-0.526,52.6335],[-0.5233,52.6352],[-0.5209,52.6372],[-0.5209,52.639],[-0.5214,52.6395],[-0.5211,52.6407],[-0.5198,52.6415],[-0.5183,52.6417],[-0.5169,52.6425],[-0.5155,52.6422],[-0.5145,52.6431],[-0.5126,52.6432],[-0.5104,52.643],[-0.509,52.6424],[-0.5068,52.641],[-0.5044,52.6402],[-0.5023,52.6405],[-0.4986,52.6394],[-0.4973,52.64],[-0.495,52.6402]]]}</v>
      </c>
      <c r="B102" s="67" t="str">
        <f ca="1">OFFSET(Polygon!B$1,MATCH($D102,Polygon!$C:$C,0)-1,0)</f>
        <v>E10000021</v>
      </c>
      <c r="C102" s="31" t="s">
        <v>145</v>
      </c>
      <c r="D102" s="31" t="s">
        <v>78</v>
      </c>
      <c r="E102" s="44">
        <v>747622</v>
      </c>
      <c r="F102" s="32">
        <v>4</v>
      </c>
      <c r="G102" s="32">
        <v>5</v>
      </c>
      <c r="H102" s="32">
        <v>5</v>
      </c>
      <c r="I102" s="32">
        <v>5</v>
      </c>
      <c r="J102" s="32">
        <v>6</v>
      </c>
      <c r="K102" s="32">
        <v>8</v>
      </c>
      <c r="L102" s="32">
        <v>9</v>
      </c>
      <c r="M102" s="32">
        <v>12</v>
      </c>
      <c r="N102" s="32">
        <v>12</v>
      </c>
      <c r="O102" s="32">
        <v>15</v>
      </c>
      <c r="P102" s="32">
        <v>16</v>
      </c>
      <c r="Q102" s="32">
        <v>17</v>
      </c>
      <c r="R102" s="32">
        <v>20</v>
      </c>
      <c r="S102" s="32">
        <v>21</v>
      </c>
      <c r="T102" s="32">
        <v>29</v>
      </c>
      <c r="U102" s="32">
        <v>37</v>
      </c>
      <c r="V102" s="32">
        <v>43</v>
      </c>
      <c r="W102" s="32">
        <v>64</v>
      </c>
      <c r="X102" s="32">
        <v>86</v>
      </c>
      <c r="Y102" s="32">
        <v>106</v>
      </c>
      <c r="Z102" s="32">
        <v>126</v>
      </c>
      <c r="AA102" s="32">
        <v>153</v>
      </c>
      <c r="AB102" s="32">
        <v>170</v>
      </c>
      <c r="AC102" s="32">
        <v>187</v>
      </c>
      <c r="AD102" s="32">
        <v>220</v>
      </c>
      <c r="AE102" s="32">
        <v>264</v>
      </c>
      <c r="AF102" s="32">
        <v>302</v>
      </c>
      <c r="AG102" s="32">
        <v>343</v>
      </c>
      <c r="AH102" s="32">
        <v>428</v>
      </c>
      <c r="AI102" s="32">
        <v>473</v>
      </c>
      <c r="AJ102" s="32">
        <v>536</v>
      </c>
      <c r="AK102" s="32">
        <v>547</v>
      </c>
      <c r="AL102" s="32">
        <v>626</v>
      </c>
      <c r="AM102" s="32">
        <v>656</v>
      </c>
      <c r="AN102" s="32">
        <v>688</v>
      </c>
      <c r="AO102" s="32">
        <v>715</v>
      </c>
      <c r="AP102" s="32">
        <v>748</v>
      </c>
      <c r="AQ102" s="32">
        <v>767</v>
      </c>
      <c r="AR102" s="32">
        <v>784</v>
      </c>
      <c r="AS102" s="32">
        <v>801</v>
      </c>
      <c r="AT102" s="32">
        <v>820</v>
      </c>
      <c r="AU102" s="32">
        <v>877</v>
      </c>
      <c r="AV102" s="32">
        <v>882</v>
      </c>
      <c r="AW102" s="32">
        <v>904</v>
      </c>
      <c r="AX102" s="32">
        <v>945</v>
      </c>
      <c r="AY102" s="32">
        <v>952</v>
      </c>
      <c r="AZ102" s="32">
        <v>966</v>
      </c>
      <c r="BA102" s="32">
        <v>975</v>
      </c>
      <c r="BB102" s="32">
        <v>984</v>
      </c>
      <c r="BC102" s="32">
        <v>990</v>
      </c>
      <c r="BD102" s="32">
        <v>1008</v>
      </c>
      <c r="BE102" s="32">
        <v>1013</v>
      </c>
      <c r="BF102" s="32">
        <v>1019</v>
      </c>
      <c r="BG102" s="32">
        <v>1036</v>
      </c>
      <c r="BH102" s="32">
        <v>1047</v>
      </c>
      <c r="BI102" s="32">
        <v>1056</v>
      </c>
      <c r="BJ102" s="32">
        <v>1060</v>
      </c>
      <c r="BK102" s="32">
        <v>1064</v>
      </c>
      <c r="BL102" s="32">
        <v>1072</v>
      </c>
      <c r="BM102" s="32">
        <v>1084</v>
      </c>
      <c r="BN102" s="32">
        <v>1109</v>
      </c>
      <c r="BO102" s="32">
        <v>1121</v>
      </c>
      <c r="BP102" s="32">
        <v>1128</v>
      </c>
      <c r="BQ102" s="32">
        <v>1150</v>
      </c>
      <c r="BR102" s="32">
        <v>1165</v>
      </c>
      <c r="BS102" s="32">
        <v>1180</v>
      </c>
      <c r="BT102" s="32">
        <v>1199</v>
      </c>
      <c r="BU102" s="32">
        <v>1243</v>
      </c>
      <c r="BV102" s="32">
        <v>1261</v>
      </c>
      <c r="BW102" s="32">
        <v>1281</v>
      </c>
      <c r="BX102" s="32">
        <v>1311</v>
      </c>
      <c r="BY102" s="32">
        <v>1325</v>
      </c>
      <c r="BZ102" s="32">
        <v>1354</v>
      </c>
      <c r="CA102" s="32">
        <v>1364</v>
      </c>
      <c r="CB102" s="32">
        <v>1373</v>
      </c>
      <c r="CC102" s="32">
        <v>1387</v>
      </c>
      <c r="CD102" s="32">
        <v>1406</v>
      </c>
      <c r="CE102" s="32">
        <v>1422</v>
      </c>
      <c r="CF102" s="32">
        <v>1435</v>
      </c>
      <c r="CG102" s="32">
        <v>1443</v>
      </c>
      <c r="CH102" s="32">
        <v>1458</v>
      </c>
      <c r="CI102" s="32">
        <v>1474</v>
      </c>
      <c r="CJ102" s="32">
        <v>1485</v>
      </c>
      <c r="CK102" s="32">
        <v>1498</v>
      </c>
      <c r="CL102" s="32">
        <v>1512</v>
      </c>
      <c r="CM102" s="32">
        <v>1528</v>
      </c>
      <c r="CN102" s="32">
        <v>1542</v>
      </c>
      <c r="CO102" s="32">
        <v>1552</v>
      </c>
      <c r="CP102" s="32">
        <v>1556</v>
      </c>
      <c r="CQ102" s="32">
        <v>1566</v>
      </c>
      <c r="CR102" s="32">
        <v>1571</v>
      </c>
      <c r="CS102" s="32">
        <v>1572</v>
      </c>
      <c r="CT102" s="32">
        <v>1582</v>
      </c>
      <c r="CU102" s="32">
        <v>1586</v>
      </c>
      <c r="CV102" s="32">
        <v>1594</v>
      </c>
      <c r="CW102" s="32">
        <v>1606</v>
      </c>
      <c r="CX102" s="32">
        <v>1612</v>
      </c>
      <c r="CY102" s="32">
        <v>1616</v>
      </c>
      <c r="CZ102" s="32">
        <v>1622</v>
      </c>
      <c r="DA102" s="32">
        <v>1632</v>
      </c>
      <c r="DB102" s="32">
        <v>1635</v>
      </c>
      <c r="DC102" s="32">
        <v>1644</v>
      </c>
      <c r="DD102" s="32">
        <v>1649</v>
      </c>
      <c r="DE102" s="32">
        <v>1664</v>
      </c>
      <c r="DF102" s="32">
        <v>1667</v>
      </c>
      <c r="DG102" s="32">
        <v>1671</v>
      </c>
      <c r="DH102" s="31"/>
      <c r="DI102" s="31"/>
      <c r="DJ102" s="347">
        <f t="shared" ca="1" si="34"/>
        <v>4</v>
      </c>
      <c r="DK102" s="33">
        <f t="shared" ca="1" si="35"/>
        <v>2.3995200959808036E-3</v>
      </c>
      <c r="DL102" s="326">
        <f t="shared" ca="1" si="28"/>
        <v>0.53502973427748246</v>
      </c>
      <c r="DM102" s="330">
        <f t="shared" ca="1" si="36"/>
        <v>49</v>
      </c>
      <c r="DN102" s="33">
        <f t="shared" ca="1" si="37"/>
        <v>3.0209617755856968E-2</v>
      </c>
      <c r="DO102" s="326">
        <f t="shared" ca="1" si="29"/>
        <v>6.5541142448991598</v>
      </c>
      <c r="DP102" s="333">
        <f t="shared" ca="1" si="38"/>
        <v>223.50867149441831</v>
      </c>
      <c r="DR102">
        <f t="shared" si="32"/>
        <v>1671</v>
      </c>
      <c r="DS102" s="419">
        <f t="shared" si="33"/>
        <v>223.5</v>
      </c>
      <c r="DT102" s="131">
        <f t="shared" ca="1" si="30"/>
        <v>0</v>
      </c>
      <c r="DV102" s="164" t="s">
        <v>89</v>
      </c>
      <c r="DW102">
        <v>416</v>
      </c>
      <c r="DX102" s="385">
        <v>211.3</v>
      </c>
      <c r="DY102" s="67">
        <f t="shared" si="39"/>
        <v>8</v>
      </c>
      <c r="EA102">
        <f>SUMIF('L4-LTLA'!$D:$D,$D102,'L4-LTLA'!$G:$G)</f>
        <v>747622</v>
      </c>
      <c r="EB102" s="44">
        <v>747622</v>
      </c>
      <c r="EC102" s="4">
        <f t="shared" si="31"/>
        <v>0</v>
      </c>
    </row>
    <row r="103" spans="1:133" x14ac:dyDescent="0.25">
      <c r="A103" s="67" t="str">
        <f ca="1">OFFSET(Polygon!A$1,MATCH($D103,Polygon!$C:$C,0)-1,0)</f>
        <v>{"type":"MultiPolygon","coordinates":[[[[-2.3121,54.791],[-2.3137,54.7902],[-2.313,54.7877],[-2.3131,54.7863],[-2.314,54.7852],[-2.313,54.7826],[-2.3139,54.7811],[-2.3117,54.7781],[-2.312,54.7775],[-2.3117,54.7754],[-2.3089,54.7745],[-2.3085,54.7735],[-2.31,54.7727],[-2.3099,54.7719],[-2.3147,54.7704],[-2.3176,54.7687],[-2.3178,54.768],[-2.3217,54.7651],[-2.3225,54.764],[-2.3226,54.7616],[-2.3233,54.7606],[-2.322,54.7572],[-2.3211,54.7567],[-2.3208,54.755],[-2.3228,54.7529],[-2.3228,54.7521],[-2.3239,54.7511],[-2.3269,54.7473],[-2.3268,54.7451],[-2.3276,54.7433],[-2.3264,54.741],[-2.3275,54.7402],[-2.3279,54.7391],[-2.3269,54.7379],[-2.3286,54.737],[-2.3294,54.7357],[-2.3308,54.7353],[-2.3319,54.7334],[-2.3323,54.7319],[-2.3306,54.7303],[-2.3307,54.729],[-2.3296,54.7275],[-2.3268,54.727],[-2.3265,54.7263],[-2.3302,54.7231],[-2.3361,54.7196],[-2.3375,54.7194],[-2.3374,54.7172],[-2.339,54.7166],[-2.3414,54.7167],[-2.3422,54.7155],[-2.3414,54.7148],[-2.342,54.7139],[-2.3422,54.7115],[-2.3412,54.7107],[-2.3449,54.7095],[-2.3441,54.7078],[-2.3416,54.7064],[-2.3428,54.7052],[-2.3434,54.7033],[-2.3444,54.7018],[-2.347,54.7009],[-2.3497,54.7011],[-2.3523,54.6999],[-2.3535,54.6979],[-2.3556,54.6979],[-2.3555,54.6972],[-2.3524,54.6948],[-2.3523,54.6939],[-2.3541,54.693],[-2.3539,54.6914],[-2.3515,54.6908],[-2.3504,54.6897],[-2.3517,54.6876],[-2.3518,54.6859],[-2.35,54.6852],[-2.3495,54.6842],[-2.3468,54.6839],[-2.3435,54.6822],[-2.3418,54.6789],[-2.34,54.6782],[-2.3356,54.6753],[-2.3305,54.6746],[-2.3288,54.6746],[-2.3265,54.6732],[-2.3264,54.6726],[-2.3276,54.6717],[-2.3273,54.6707],[-2.325,54.6702],[-2.3223,54.669],[-2.319,54.6694],[-2.3164,54.6688],[-2.3146,54.6692],[-2.3119,54.6695],[-2.3083,54.6695],[-2.306,54.6701],[-2.3032,54.6696],[-2.3027,54.6691],[-2.3038,54.6676],[-2.3036,54.667],[-2.3019,54.6662],[-2.2997,54.6659],[-2.2931,54.6641],[-2.2925,54.6606],[-2.2915,54.6591],[-2.2914,54.6579],[-2.2921,54.6563],[-2.2906,54.6554],[-2.2892,54.6531],[-2.2893,54.6518],[-2.288,54.6505],[-2.2929,54.6498],[-2.2941,54.6494],[-2.2972,54.6466],[-2.2988,54.6457],[-2.3006,54.6442],[-2.3019,54.6439],[-2.3027,54.6429],[-2.3059,54.6427],[-2.3073,54.6419],[-2.3082,54.6403],[-2.311,54.6377],[-2.3121,54.6372],[-2.3142,54.637],[-2.3181,54.6349],[-2.3196,54.6346],[-2.322,54.6333],[-2.3238,54.632],[-2.3249,54.6316],[-2.322,54.6279],[-2.3125,54.6164],[-2.3088,54.6119],[-2.3045,54.5962],[-2.2872,54.589],[-2.2709,54.5822],[-2.2675,54.5792],[-2.2623,54.5742],[-2.246,54.5651],[-2.2261,54.5578],[-2.2139,54.5534],[-2.2095,54.5517],[-2.2101,54.5436],[-2.2034,54.5379],[-2.1975,54.5327],[-2.1902,54.5343],[-2.1823,54.5358],[-2.1724,54.5324],[-2.1712,54.529],[-2.174,54.5244],[-2.1745,54.5217],[-2.1687,54.5196],[-2.1627,54.5047],[-2.1625,54.5029],[-2.1665,54.4899],[-2.1628,54.4811],[-2.1593,54.4723],[-2.159,54.472],[-2.1617,54.4647],[-2.1702,54.4582],[-2.1719,54.4595],[-2.1706,54.4611],[-2.1759,54.4616],[-2.1775,54.4616],[-2.1799,54.4585],[-2.1822,54.4573],[-2.1836,54.4558],[-2.1859,54.4523],[-2.1893,54.449],[-2.1924,54.4486],[-2.2033,54.4485],[-2.2356,54.4482],[-2.2387,54.4499],[-2.2441,54.4501],[-2.2462,54.4518],[-2.2479,54.4515],[-2.2502,54.4518],[-2.2527,54.4508],[-2.255,54.4502],[-2.2568,54.4502],[-2.2599,54.4485],[-2.2627,54.4487],[-2.2634,54.4483],[-2.2679,54.4472],[-2.2654,54.4429],[-2.2703,54.4419],[-2.2715,54.4409],[-2.275,54.4406],[-2.2804,54.4389],[-2.2845,54.4384],[-2.2873,54.4388],[-2.2899,54.4389],[-2.2907,54.4393],[-2.2921,54.4385],[-2.2925,54.4375],[-2.2915,54.4361],[-2.2923,54.4327],[-2.2918,54.4315],[-2.2943,54.4313],[-2.2972,54.4287],[-2.2994,54.427],[-2.3027,54.4265],[-2.3037,54.426],[-2.3056,54.4224],[-2.308,54.4205],[-2.3078,54.4176],[-2.3082,54.4165],[-2.3078,54.4141],[-2.3069,54.4128],[-2.306,54.4104],[-2.3058,54.407],[-2.307,54.4055],[-2.3074,54.4043],[-2.3048,54.4019],[-2.3058,54.3992],[-2.3063,54.3987],[-2.3055,54.3971],[-2.3016,54.3962],[-2.2988,54.3948],[-2.2968,54.3932],[-2.2947,54.3921],[-2.292,54.3915],[-2.2917,54.3905],[-2.2927,54.3882],[-2.2945,54.3873],[-2.2932,54.3868],[-2.2921,54.3842],[-2.2974,54.3769],[-2.3053,54.3766],[-2.3115,54.3766],[-2.317,54.3763],[-2.3181,54.3746],[-2.3203,54.373],[-2.3212,54.3717],[-2.323,54.3706],[-2.3244,54.3691],[-2.3261,54.3681],[-2.3269,54.3681],[-2.33,54.3671],[-2.3305,54.3665],[-2.3339,54.3645],[-2.3346,54.3638],[-2.3379,54.3639],[-2.3427,54.3616],[-2.3446,54.3596],[-2.3503,54.3589],[-2.3529,54.3583],[-2.3557,54.3572],[-2.3564,54.3559],[-2.3607,54.3549],[-2.364,54.3548],[-2.3672,54.3549],[-2.364,54.3533],[-2.3617,54.3525],[-2.3597,54.3503],[-2.3581,54.3496],[-2.3532,54.3484],[-2.3481,54.3468],[-2.3479,54.3451],[-2.3402,54.3427],[-2.3379,54.3416],[-2.3354,54.3401],[-2.3345,54.3379],[-2.3352,54.3358],[-2.3347,54.3349],[-2.3335,54.3342],[-2.3285,54.3322],[-2.3249,54.3317],[-2.3219,54.3315],[-2.3202,54.3317],[-2.3189,54.3291],[-2.3178,54.328],[-2.3152,54.3272],[-2.3138,54.3257],[-2.3125,54.3249],[-2.3098,54.3243],[-2.3139,54.3156],[-2.315,54.3136],[-2.3171,54.312],[-2.3187,54.3113],[-2.3201,54.3121],[-2.3216,54.3113],[-2.323,54.3111],[-2.322,54.3099],[-2.3204,54.3067],[-2.3212,54.3054],[-2.324,54.3037],[-2.3243,54.3008],[-2.3204,54.3],[-2.3205,54.2985],[-2.3223,54.2952],[-2.3242,54.2936],[-2.3199,54.289],[-2.3172,54.2872],[-2.3179,54.2867],[-2.3185,54.2848],[-2.3195,54.2836],[-2.3217,54.2831],[-2.3211,54.2822],[-2.3241,54.2802],[-2.3238,54.2793],[-2.3217,54.2773],[-2.3212,54.2751],[-2.3194,54.2745],[-2.3155,54.2701],[-2.316,54.2681],[-2.3183,54.266],[-2.3184,54.2647],[-2.3181,54.2636],[-2.3208,54.2599],[-2.3191,54.2572],[-2.3221,54.255],[-2.3226,54.2529],[-2.3226,54.248],[-2.3232,54.247],[-2.3227,54.2454],[-2.3255,54.2428],[-2.3256,54.2414],[-2.3284,54.2418],[-2.3313,54.2406],[-2.3347,54.2388],[-2.3358,54.2381],[-2.3381,54.2375],[-2.3425,54.2375],[-2.348,54.2378],[-2.3495,54.2394],[-2.3502,54.2409],[-2.3516,54.2421],[-2.3572,54.2447],[-2.3604,54.2466],[-2.3623,54.2497],[-2.3723,54.2482],[-2.373,54.2401],[-2.3863,54.2391],[-2.3949,54.2394],[-2.3968,54.2394],[-2.401,54.2339],[-2.4014,54.2322],[-2.4014,54.2304],[-2.4036,54.2256],[-2.4056,54.2249],[-2.4064,54.2259],[-2.4075,54.2259],[-2.4092,54.2266],[-2.4106,54.2264],[-2.412,54.2267],[-2.4148,54.226],[-2.424,54.2244],[-2.4266,54.2237],[-2.4294,54.2236],[-2.4319,54.2242],[-2.4332,54.2234],[-2.4354,54.2229],[-2.4376,54.2242],[-2.4414,54.2257],[-2.4482,54.226],[-2.4531,54.2264],[-2.454,54.2264],[-2.4609,54.2267],[-2.4601,54.228],[-2.459,54.2311],[-2.4587,54.2332],[-2.4589,54.2357],[-2.4596,54.2396],[-2.4652,54.2362],[-2.4691,54.2347],[-2.4732,54.2337],[-2.4744,54.232],[-2.4788,54.2292],[-2.4794,54.2283],[-2.4817,54.2274],[-2.4861,54.226],[-2.489,54.2254],[-2.4907,54.2248],[-2.4941,54.2224],[-2.4966,54.2211],[-2.4984,54.2205],[-2.4995,54.2196],[-2.5007,54.2195],[-2.5063,54.2183],[-2.5109,54.2177],[-2.5125,54.2178],[-2.5153,54.2177],[-2.5189,54.2164],[-2.5202,54.2163],[-2.5204,54.2151],[-2.5215,54.2144],[-2.5227,54.2146],[-2.5239,54.2137],[-2.5261,54.2128],[-2.5265,54.2118],[-2.5284,54.2117],[-2.5324,54.2091],[-2.5359,54.2095],[-2.5382,54.2084],[-2.5404,54.207],[-2.544,54.2052],[-2.5439,54.2047],[-2.5453,54.2032],[-2.5468,54.2022],[-2.5507,54.2003],[-2.5564,54.1989],[-2.5653,54.1975],[-2.571,54.1968],[-2.5761,54.1956],[-2.5779,54.1954],[-2.5805,54.196],[-2.5838,54.1952],[-2.5853,54.1963],[-2.587,54.1945],[-2.591,54.1949],[-2.5909,54.1959],[-2.5959,54.196],[-2.5989,54.1952],[-2.6029,54.1951],[-2.6058,54.1944],[-2.6128,54.1953],[-2.6205,54.1954],[-2.625,54.1956],[-2.6272,54.1973],[-2.6297,54.1977],[-2.6312,54.1989],[-2.637,54.2008],[-2.64,54.202],[-2.6415,54.2004],[-2.6429,54.1955],[-2.6445,54.1921],[-2.6447,54.1909],[-2.6459,54.1892],[-2.6477,54.1873],[-2.6485,54.1869],[-2.6518,54.1839],[-2.6531,54.1832],[-2.6577,54.1816],[-2.6595,54.1802],[-2.6614,54.1796],[-2.6629,54.1797],[-2.6648,54.1785],[-2.6663,54.1785],[-2.667,54.1778],[-2.6705,54.1766],[-2.6726,54.1747],[-2.6723,54.1733],[-2.6729,54.1725],[-2.6728,54.1709],[-2.6751,54.1702],[-2.6766,54.1691],[-2.6771,54.1675],[-2.677,54.1664],[-2.6759,54.1652],[-2.6764,54.163],[-2.6799,54.1611],[-2.6809,54.1614],[-2.6846,54.1633],[-2.6874,54.1645],[-2.69,54.1648],[-2.6911,54.1646],[-2.6934,54.1632],[-2.6964,54.164],[-2.701,54.1633],[-2.7056,54.1649],[-2.7083,54.1639],[-2.7136,54.1645],[-2.716,54.1651],[-2.7234,54.1659],[-2.7279,54.1668],[-2.7274,54.1679],[-2.7327,54.1684],[-2.7365,54.169],[-2.7358,54.1731],[-2.7365,54.174],[-2.7363,54.1769],[-2.7366,54.1782],[-2.7357,54.1801],[-2.7361,54.1811],[-2.7348,54.1826],[-2.7344,54.1841],[-2.7388,54.1851],[-2.7431,54.1855],[-2.7449,54.1859],[-2.7455,54.1866],[-2.7489,54.1872],[-2.7493,54.1889],[-2.7511,54.1886],[-2.7532,54.1878],[-2.7564,54.1875],[-2.7666,54.1861],[-2.7691,54.1862],[-2.7692,54.187],[-2.7715,54.1873],[-2.7749,54.1884],[-2.7765,54.1887],[-2.7777,54.1895],[-2.7802,54.1895],[-2.7846,54.1918],[-2.7869,54.1932],[-2.7886,54.1928],[-2.7909,54.1938],[-2.7929,54.195],[-2.7949,54.1958],[-2.7948,54.1968],[-2.797,54.197],[-2.7995,54.1977],[-2.8003,54.1964],[-2.8029,54.1969],[-2.8055,54.1949],[-2.8063,54.1938],[-2.809,54.194],[-2.8111,54.192],[-2.8163,54.1898],[-2.8154,54.1873],[-2.8141,54.1867],[-2.8137,54.1858],[-2.8138,54.1839],[-2.815,54.1833],[-2.8155,54.1822],[-2.8188,54.1808],[-2.8211,54.181],[-2.8235,54.1801],[-2.8288,54.179],[-2.8336,54.1761],[-2.8372,54.1742],[-2.8487,54.1751],[-2.8695,54.1767],[-2.8702,54.1776],[-2.8698,54.1791],[-2.8686,54.1799],[-2.8654,54.1807],[-2.864,54.1808],[-2.8605,54.1799],[-2.8589,54.1793],[-2.8576,54.1798],[-2.8597,54.1813],[-2.8628,54.1819],[-2.8647,54.1838],[-2.8643,54.1871],[-2.8623,54.1883],[-2.8631,54.1898],[-2.8647,54.1905],[-2.8641,54.192],[-2.8613,54.1935],[-2.8597,54.1938],[-2.8556,54.1931],[-2.8536,54.1937],[-2.8528,54.1949],[-2.8505,54.1962],[-2.8475,54.1969],[-2.8441,54.1981],[-2.8406,54.2003],[-2.8379,54.2009],[-2.8361,54.2017],[-2.8342,54.2032],[-2.8343,54.2048],[-2.8316,54.2046],[-2.8299,54.204],[-2.8258,54.204],[-2.8242,54.205],[-2.824,54.2066],[-2.8214,54.2087],[-2.8215,54.2094],[-2.8168,54.2117],[-2.8144,54.2122],[-2.8111,54.214],[-2.8103,54.2154],[-2.8089,54.2165],[-2.8086,54.2175],[-2.8074,54.2189],[-2.8055,54.2197],[-2.8023,54.2198],[-2.7967,54.2234],[-2.7943,54.2238],[-2.7912,54.2258],[-2.7911,54.2268],[-2.7892,54.2274],[-2.7886,54.2283],[-2.7889,54.2306],[-2.7895,54.2317],[-2.7916,54.2329],[-2.7942,54.2336],[-2.7957,54.2359],[-2.7964,54.2377],[-2.7975,54.2391],[-2.7967,54.2414],[-2.797,54.2421],[-2.8001,54.2455],[-2.8014,54.2465],[-2.8049,54.247],[-2.8088,54.2465],[-2.8081,54.2458],[-2.8096,54.2445],[-2.8115,54.2442],[-2.8127,54.2445],[-2.8141,54.2466],[-2.8141,54.2486],[-2.8131,54.2497],[-2.8116,54.2501],[-2.808,54.2505],[-2.804,54.2495],[-2.8062,54.2519],[-2.8069,54.2512],[-2.8117,54.2507],[-2.8137,54.25],[-2.8153,54.2485],[-2.8154,54.2467],[-2.8147,54.2446],[-2.8134,54.2436],[-2.81,54.2427],[-2.8083,54.2428],[-2.8063,54.2434],[-2.8039,54.245],[-2.8022,54.2451],[-2.801,54.2435],[-2.803,54.2364],[-2.8043,54.2341],[-2.8041,54.2331],[-2.8025,54.231],[-2.7987,54.2299],[-2.7961,54.2296],[-2.7949,54.2285],[-2.7947,54.2272],[-2.7981,54.226],[-2.8006,54.2263],[-2.804,54.2253],[-2.8044,54.2247],[-2.8062,54.2242],[-2.8094,54.2238],[-2.8188,54.2216],[-2.8199,54.2216],[-2.8244,54.2208],[-2.827,54.22],[-2.8278,54.2195],[-2.8299,54.2199],[-2.8322,54.2192],[-2.8342,54.2169],[-2.8361,54.2164],[-2.8415,54.2083],[-2.8423,54.2079],[-2.8417,54.2067],[-2.8425,54.2055],[-2.8444,54.2056],[-2.8489,54.2051],[-2.8516,54.2051],[-2.8541,54.2049],[-2.8601,54.2037],[-2.8614,54.2038],[-2.8656,54.2029],[-2.8665,54.203],[-2.8688,54.2021],[-2.8705,54.2024],[-2.8734,54.2025],[-2.8755,54.2019],[-2.8779,54.2016],[-2.8823,54.2004],[-2.8847,54.1995],[-2.8861,54.1975],[-2.8852,54.1968],[-2.8867,54.1949],[-2.8881,54.1955],[-2.8874,54.1967],[-2.8874,54.1983],[-2.8892,54.1988],[-2.8962,54.1968],[-2.8987,54.1964],[-2.8993,54.1958],[-2.9023,54.1956],[-2.9058,54.1943],[-2.9079,54.1928],[-2.9091,54.1912],[-2.9114,54.1893],[-2.9117,54.1872],[-2.9135,54.1849],[-2.9157,54.1843],[-2.9169,54.1835],[-2.9186,54.1814],[-2.9189,54.1794],[-2.9204,54.1761],[-2.9253,54.1724],[-2.9283,54.1694],[-2.9294,54.1675],[-2.9309,54.1671],[-2.9316,54.1677],[-2.9347,54.1673],[-2.9353,54.1668],[-2.9346,54.1642],[-2.9338,54.1638],[-2.9314,54.1604],[-2.9309,54.1591],[-2.9306,54.1558],[-2.9311,54.1529],[-2.9322,54.1521],[-2.9348,54.1549],[-2.9359,54.1564],[-2.9357,54.1575],[-2.9377,54.1587],[-2.9391,54.1587],[-2.9438,54.158],[-2.9444,54.1594],[-2.9457,54.1585],[-2.9458,54.1577],[-2.9442,54.1566],[-2.9394,54.1567],[-2.9404,54.1561],[-2.9438,54.1555],[-2.9473,54.1543],[-2.9507,54.1538],[-2.9548,54.1528],[-2.9564,54.1523],[-2.9624,54.1508],[-2.9656,54.1507],[-2.9669,54.1503],[-2.9661,54.1493],[-2.9646,54.1489],[-2.965,54.1471],[-2.9671,54.1462],[-2.9691,54.1461],[-2.9762,54.148],[-2.9819,54.1481],[-2.9841,54.1485],[-2.9862,54.1485],[-2.9898,54.1491],[-2.9939,54.1493],[-2.996,54.1502],[-2.9967,54.152],[-2.9995,54.1532],[-3.0002,54.1538],[-3.0026,54.1545],[-3.0046,54.1556],[-3.0059,54.1571],[-3.0061,54.1587],[-3.0057,54.1605],[-3.0044,54.1635],[-3.0046,54.1658],[-3.0041,54.1665],[-3.0019,54.1671],[-3,54.1691],[-2.9986,54.1702],[-2.9967,54.1711],[-2.9974,54.1729],[-3.0005,54.1725],[-3.001,54.1721],[-3.0043,54.1719],[-3.0065,54.1723],[-3.0083,54.1735],[-3.01,54.1753],[-3.008,54.1769],[-3.0103,54.1773],[-3.0122,54.1795],[-3.0146,54.1811],[-3.0144,54.1816],[-3.0168,54.1827],[-3.0185,54.1838],[-3.02,54.1844],[-3.0201,54.1851],[-3.0221,54.1858],[-3.0286,54.1908],[-3.0292,54.1919],[-3.0292,54.1938],[-3.0388,54.1972],[-3.0383,54.1975],[-3.0348,54.1965],[-3.0276,54.1978],[-3.0262,54.1977],[-3.0249,54.1986],[-3.0242,54.2001],[-3.0229,54.2011],[-3.0204,54.2008],[-3.0182,54.2011],[-3.0168,54.2018],[-3.0149,54.2033],[-3.0145,54.2043],[-3.0146,54.2068],[-3.0158,54.2083],[-3.0175,54.209],[-3.0185,54.2104],[-3.0209,54.2107],[-3.0223,54.2123],[-3.0218,54.2146],[-3.0232,54.2159],[-3.0236,54.2171],[-3.0246,54.2179],[-3.0267,54.2185],[-3.0278,54.22],[-3.0288,54.2206],[-3.0292,54.2223],[-3.0309,54.2242],[-3.0314,54.2256],[-3.0308,54.2266],[-3.0325,54.228],[-3.0349,54.2282],[-3.0393,54.2274],[-3.0404,54.2269],[-3.0426,54.2266],[-3.0461,54.2267],[-3.0475,54.2291],[-3.0488,54.2332],[-3.0479,54.2348],[-3.0449,54.2361],[-3.0437,54.2371],[-3.0425,54.2374],[-3.0385,54.2374],[-3.0368,54.2382],[-3.0368,54.2388],[-3.0339,54.2397],[-3.0331,54.2408],[-3.0337,54.2432],[-3.032,54.2436],[-3.0299,54.2426],[-3.0291,54.2412],[-3.0313,54.24],[-3.0321,54.239],[-3.0302,54.237],[-3.0289,54.2368],[-3.0255,54.2401],[-3.0261,54.2404],[-3.0293,54.2374],[-3.0314,54.2387],[-3.0313,54.2394],[-3.0283,54.2406],[-3.0273,54.2415],[-3.0276,54.2425],[-3.0299,54.2436],[-3.0314,54.2463],[-3.0324,54.245],[-3.035,54.2446],[-3.0365,54.243],[-3.0364,54.2413],[-3.0374,54.2399],[-3.04,54.2402],[-3.0461,54.2406],[-3.0479,54.2396],[-3.0484,54.2369],[-3.0502,54.234],[-3.0517,54.2328],[-3.0524,54.2313],[-3.0519,54.2273],[-3.0531,54.2208],[-3.0521,54.2197],[-3.0494,54.2181],[-3.047,54.2182],[-3.0457,54.2191],[-3.0435,54.2183],[-3.0391,54.2171],[-3.0356,54.2156],[-3.0343,54.2149],[-3.033,54.2135],[-3.0325,54.2117],[-3.0326,54.2108],[-3.0346,54.2084],[-3.0398,54.205],[-3.0391,54.2045],[-3.0403,54.2028],[-3.0418,54.2023],[-3.0443,54.2006],[-3.0445,54.1995],[-3.046,54.1997],[-3.0497,54.2006],[-3.0508,54.2003],[-3.0531,54.1989],[-3.0542,54.1969],[-3.0549,54.1951],[-3.055,54.1928],[-3.0542,54.1909],[-3.0534,54.1905],[-3.0534,54.1884],[-3.0559,54.1878],[-3.0597,54.1839],[-3.062,54.1822],[-3.063,54.1832],[-3.0626,54.1785],[-3.0608,54.177],[-3.06,54.1743],[-3.0592,54.1735],[-3.0587,54.1718],[-3.06,54.1698],[-3.0603,54.1678],[-3.0598,54.1667],[-3.0609,54.1631],[-3.0609,54.1619],[-3.0677,54.1603],[-3.0717,54.1585],[-3.0768,54.1551],[-3.078,54.154],[-3.0787,54.1515],[-3.0797,54.1502],[-3.0826,54.1481],[-3.0838,54.1469],[-3.0847,54.1445],[-3.0846,54.143],[-3.0855,54.141],[-3.0877,54.1382],[-3.0876,54.1362],[-3.0904,54.135],[-3.0931,54.1322],[-3.0948,54.1309],[-3.0986,54.1292],[-3.1006,54.128],[-3.1015,54.1255],[-3.1039,54.1233],[-3.1044,54.1224],[-3.104,54.1215],[-3.1047,54.12],[-3.1066,54.1185],[-3.1083,54.1176],[-3.1141,54.1159],[-3.1175,54.1145],[-3.1211,54.1124],[-3.1212,54.1113],[-3.1222,54.1095],[-3.1283,54.1067],[-3.1304,54.1051],[-3.1303,54.1035],[-3.1314,54.1023],[-3.1347,54.1006],[-3.1409,54.0981],[-3.142,54.0971],[-3.1446,54.0957],[-3.1482,54.0941],[-3.1535,54.0912],[-3.159,54.0877],[-3.161,54.0868],[-3.1638,54.0839],[-3.1653,54.083],[-3.1686,54.0824],[-3.1694,54.0831],[-3.1724,54.0816],[-3.1719,54.0806],[-3.1702,54.0792],[-3.1675,54.0778],[-3.1663,54.0768],[-3.1643,54.0743],[-3.1605,54.0729],[-3.1577,54.0715],[-3.1536,54.0682],[-3.1519,54.0673],[-3.1516,54.0688],[-3.154,54.0707],[-3.1521,54.0704],[-3.1514,54.0698],[-3.1512,54.067],[-3.1501,54.0657],[-3.1507,54.0648],[-3.1538,54.0662],[-3.1553,54.0693],[-3.1568,54.0704],[-3.1589,54.0712],[-3.1658,54.0746],[-3.1658,54.0759],[-3.1668,54.077],[-3.1683,54.0781],[-3.1714,54.0796],[-3.1735,54.0794],[-3.1745,54.0761],[-3.1729,54.0739],[-3.1739,54.0733],[-3.1754,54.0736],[-3.1756,54.0748],[-3.177,54.0751],[-3.175,54.0764],[-3.1734,54.0821],[-3.1741,54.0837],[-3.1766,54.0848],[-3.1778,54.0862],[-3.1801,54.0871],[-3.1812,54.0879],[-3.1834,54.0888],[-3.1856,54.0901],[-3.1869,54.0905],[-3.188,54.0926],[-3.1861,54.0934],[-3.1851,54.0946],[-3.1856,54.0958],[-3.1868,54.097],[-3.1878,54.0993],[-3.1913,54.1028],[-3.1941,54.1043],[-3.2148,54.098],[-3.2186,54.0959],[-3.2201,54.0948],[-3.2194,54.0938],[-3.2201,54.0929],[-3.2213,54.0927],[-3.2219,54.0936],[-3.2251,54.0943],[-3.2273,54.0945],[-3.229,54.0958],[-3.2306,54.0983],[-3.2327,54.0992],[-3.2322,54.1001],[-3.2334,54.101],[-3.2354,54.1012],[-3.2382,54.1031],[-3.2394,54.1042],[-3.2421,54.1093],[-3.2418,54.112],[-3.2421,54.1136],[-3.2447,54.1168],[-3.2451,54.1195],[-3.2439,54.1234],[-3.2447,54.1271],[-3.2435,54.1287],[-3.2446,54.1293],[-3.2448,54.1317],[-3.2441,54.1338],[-3.2444,54.1358],[-3.2435,54.1388],[-3.2426,54.1397],[-3.2427,54.1405],[-3.2412,54.1418],[-3.2401,54.1449],[-3.2408,54.1479],[-3.2402,54.1508],[-3.2381,54.1519],[-3.237,54.1547],[-3.238,54.1562],[-3.2404,54.1574],[-3.2435,54.1579],[-3.2455,54.1577],[-3.2465,54.157],[-3.2467,54.1552],[-3.2477,54.1546],[-3.2494,54.1547],[-3.252,54.1575],[-3.2517,54.1591],[-3.2521,54.1599],[-3.2563,54.1628],[-3.2571,54.1638],[-3.2574,54.1659],[-3.2564,54.1688],[-3.2546,54.1702],[-3.252,54.1705],[-3.2491,54.1711],[-3.2461,54.172],[-3.2439,54.1717],[-3.2415,54.1721],[-3.2384,54.1718],[-3.23,54.1717],[-3.2284,54.1714],[-3.2261,54.1723],[-3.2243,54.1727],[-3.2223,54.1738],[-3.2185,54.1768],[-3.2172,54.1775],[-3.2165,54.1788],[-3.2161,54.1806],[-3.2156,54.1813],[-3.2152,54.1849],[-3.223,54.1877],[-3.2218,54.1883],[-3.2175,54.1866],[-3.2162,54.1868],[-3.2156,54.1877],[-3.2185,54.1872],[-3.2164,54.1896],[-3.2155,54.1937],[-3.2147,54.1947],[-3.2146,54.1968],[-3.2122,54.2005],[-3.2123,54.2031],[-3.2118,54.2047],[-3.2122,54.2062],[-3.2131,54.2071],[-3.2123,54.2085],[-3.2114,54.2087],[-3.2091,54.2081],[-3.2061,54.2098],[-3.2064,54.2117],[-3.2048,54.2155],[-3.2051,54.2172],[-3.2034,54.2185],[-3.201,54.2186],[-3.1996,54.2192],[-3.1977,54.2217],[-3.1974,54.2236],[-3.1967,54.225],[-3.1926,54.2284],[-3.1918,54.2304],[-3.19,54.2315],[-3.1893,54.2335],[-3.1914,54.2331],[-3.1912,54.2318],[-3.193,54.2313],[-3.195,54.23],[-3.1951,54.229],[-3.1972,54.2286],[-3.1979,54.2292],[-3.1976,54.231],[-3.1979,54.2328],[-3.1996,54.2349],[-3.2,54.2377],[-3.2024,54.2401],[-3.206,54.243],[-3.2078,54.2432],[-3.2076,54.2439],[-3.2084,54.2453],[-3.2096,54.2464],[-3.2123,54.247],[-3.2127,54.2478],[-3.2125,54.2494],[-3.2112,54.2505],[-3.2142,54.2548],[-3.2149,54.2552],[-3.2141,54.2566],[-3.2164,54.258],[-3.2191,54.2588],[-3.2212,54.2586],[-3.2218,54.2592],[-3.2242,54.2602],[-3.227,54.2599],[-3.228,54.2614],[-3.2263,54.2634],[-3.2239,54.2648],[-3.2247,54.2675],[-3.2257,54.2689],[-3.2251,54.2709],[-3.2251,54.2732],[-3.226,54.2732],[-3.2266,54.271],[-3.2275,54.2699],[-3.2278,54.2683],[-3.2289,54.2675],[-3.23,54.2662],[-3.2285,54.2658],[-3.2281,54.264],[-3.23,54.2626],[-3.2311,54.2612],[-3.2305,54.2604],[-3.2325,54.2602],[-3.2321,54.2617],[-3.2331,54.2623],[-3.2337,54.2601],[-3.2311,54.2593],[-3.2306,54.2579],[-3.227,54.2558],[-3.2245,54.2551],[-3.2234,54.2544],[-3.2229,54.2517],[-3.2235,54.2507],[-3.2247,54.2498],[-3.2282,54.2498],[-3.2272,54.248],[-3.225,54.2481],[-3.2239,54.2472],[-3.2238,54.2462],[-3.2249,54.2437],[-3.2249,54.2421],[-3.2256,54.2398],[-3.2283,54.237],[-3.2299,54.2367],[-3.2316,54.2373],[-3.2324,54.2358],[-3.2319,54.2333],[-3.2344,54.2323],[-3.2364,54.2319],[-3.233,54.229],[-3.2345,54.2276],[-3.2363,54.2263],[-3.2363,54.2278],[-3.2373,54.2282],[-3.2387,54.2268],[-3.2404,54.2269],[-3.2411,54.2261],[-3.2432,54.2253],[-3.2447,54.2256],[-3.2457,54.224],[-3.2487,54.2224],[-3.2507,54.221],[-3.2522,54.2211],[-3.2516,54.2198],[-3.2531,54.22],[-3.2547,54.2182],[-3.2553,54.2152],[-3.251,54.2156],[-3.2508,54.2141],[-3.2494,54.2138],[-3.2495,54.2118],[-3.25,54.2101],[-3.2498,54.2095],[-3.2451,54.2083],[-3.2429,54.2063],[-3.2438,54.2059],[-3.2439,54.2047],[-3.2412,54.2049],[-3.2399,54.2042],[-3.2401,54.2033],[-3.2453,54.2008],[-3.2457,54.1984],[-3.2482,54.1959],[-3.2505,54.1947],[-3.2525,54.1933],[-3.254,54.1916],[-3.2567,54.1925],[-3.2599,54.1911],[-3.263,54.1903],[-3.2648,54.1901],[-3.2687,54.1901],[-3.2729,54.191],[-3.2751,54.192],[-3.2775,54.1937],[-3.2802,54.1963],[-3.2829,54.1967],[-3.2864,54.1955],[-3.289,54.1924],[-3.2892,54.1912],[-3.2946,54.1895],[-3.2994,54.1884],[-3.3056,54.1882],[-3.3143,54.1886],[-3.3193,54.1894],[-3.3236,54.1911],[-3.3261,54.1928],[-3.3294,54.1957],[-3.3322,54.1985],[-3.3398,54.2068],[-3.3462,54.2137],[-3.3538,54.2214],[-3.3621,54.2291],[-3.3649,54.2317],[-3.3733,54.2392],[-3.3792,54.2443],[-3.3833,54.2472],[-3.3867,54.2493],[-3.3888,54.2516],[-3.3931,54.2535],[-3.3984,54.2585],[-3.4,54.2605],[-3.4026,54.263],[-3.4043,54.2653],[-3.4047,54.2677],[-3.4089,54.2714],[-3.411,54.2739],[-3.4131,54.2756],[-3.4159,54.2787],[-3.4172,54.2798],[-3.4198,54.283],[-3.4213,54.2842],[-3.4215,54.2853],[-3.42,54.2864],[-3.42,54.288],[-3.422,54.2907],[-3.4226,54.2922],[-3.4227,54.2939],[-3.421,54.2959],[-3.4183,54.2964],[-3.4176,54.297],[-3.4159,54.3017],[-3.4158,54.3052],[-3.4161,54.3094],[-3.4174,54.3136],[-3.4183,54.3158],[-3.4212,54.3209],[-3.4243,54.327],[-3.4249,54.3287],[-3.425,54.3328],[-3.4239,54.3356],[-3.4236,54.3376],[-3.4228,54.3393],[-3.4215,54.341],[-3.419,54.3427],[-3.4145,54.3452],[-3.4134,54.3473],[-3.413,54.349],[-3.4124,54.3498],[-3.41,54.3503],[-3.409,54.3487],[-3.4109,54.3453],[-3.4099,54.3435],[-3.4099,54.3423],[-3.4106,54.3405],[-3.4121,54.339],[-3.4116,54.3377],[-3.4076,54.3362],[-3.4042,54.3354],[-3.4002,54.335],[-3.4018,54.3328],[-3.4006,54.3316],[-3.3993,54.3315],[-3.4005,54.334],[-3.3992,54.3352],[-3.3952,54.3371],[-3.3917,54.3396],[-3.3892,54.3404],[-3.3877,54.3411],[-3.3867,54.3427],[-3.3867,54.3449],[-3.3862,54.346],[-3.3845,54.3475],[-3.3833,54.3495],[-3.3823,54.3503],[-3.3807,54.3507],[-3.377,54.3494],[-3.3758,54.3493],[-3.3737,54.3503],[-3.3745,54.3522],[-3.3756,54.3501],[-3.3773,54.3504],[-3.3803,54.3512],[-3.382,54.351],[-3.3844,54.3499],[-3.3855,54.3477],[-3.3875,54.3463],[-3.3894,54.3445],[-3.3896,54.3424],[-3.392,54.3413],[-3.3946,54.3409],[-3.3986,54.34],[-3.4006,54.3393],[-3.4041,54.339],[-3.4055,54.3386],[-3.4071,54.3413],[-3.4057,54.3428],[-3.4059,54.3445],[-3.4053,54.3465],[-3.4053,54.3482],[-3.4061,54.3506],[-3.4096,54.3528],[-3.4117,54.3529],[-3.4109,54.3568],[-3.41,54.3575],[-3.41,54.3587],[-3.4078,54.3603],[-3.4034,54.3615],[-3.403,54.3642],[-3.4048,54.3621],[-3.409,54.3629],[-3.4107,54.3629],[-3.4121,54.3621],[-3.4135,54.3597],[-3.4128,54.3581],[-3.4148,54.3569],[-3.4162,54.357],[-3.418,54.3587],[-3.4213,54.3596],[-3.4254,54.3593],[-3.4273,54.3584],[-3.4284,54.356],[-3.4305,54.3558],[-3.4336,54.3571],[-3.4343,54.3578],[-3.4371,54.3586],[-3.4384,54.3598],[-3.4376,54.3618],[-3.436,54.3632],[-3.4363,54.3645],[-3.438,54.3661],[-3.4399,54.3669],[-3.4421,54.3689],[-3.4432,54.3687],[-3.4419,54.3666],[-3.4397,54.3646],[-3.4415,54.3635],[-3.4424,54.3615],[-3.4415,54.3609],[-3.4405,54.3585],[-3.4397,54.3575],[-3.4364,54.3566],[-3.4333,54.355],[-3.4289,54.3537],[-3.426,54.3533],[-3.4234,54.3532],[-3.4229,54.3537],[-3.4209,54.3539],[-3.419,54.3536],[-3.4197,54.3528],[-3.4185,54.3516],[-3.4181,54.3493],[-3.4174,54.3489],[-3.419,54.3477],[-3.426,54.344],[-3.4267,54.3431],[-3.429,54.3423],[-3.4311,54.3421],[-3.4353,54.3434],[-3.4386,54.346],[-3.4407,54.3487],[-3.4437,54.3514],[-3.4484,54.3548],[-3.4511,54.357],[-3.4552,54.3599],[-3.4611,54.3647],[-3.4626,54.3666],[-3.4674,54.3712],[-3.469,54.3725],[-3.4728,54.3762],[-3.4725,54.3778],[-3.473,54.3803],[-3.4751,54.3847],[-3.4765,54.3864],[-3.4788,54.3886],[-3.4813,54.3905],[-3.485,54.3939],[-3.4862,54.3955],[-3.4926,54.4012],[-3.5042,54.4086],[-3.5052,54.4099],[-3.5044,54.4102],[-3.5066,54.4118],[-3.5085,54.4124],[-3.5102,54.4138],[-3.5142,54.4174],[-3.5184,54.4203],[-3.5221,54.4231],[-3.5257,54.4256],[-3.5327,54.4315],[-3.5414,54.4384],[-3.5447,54.4405],[-3.5482,54.4431],[-3.5551,54.4477],[-3.5587,54.4497],[-3.5632,54.4516],[-3.5638,54.4537],[-3.5674,54.4576],[-3.5701,54.46],[-3.5728,54.4617],[-3.5754,54.4629],[-3.578,54.465],[-3.5797,54.4682],[-3.5813,54.4701],[-3.5827,54.4725],[-3.5842,54.4735],[-3.5853,54.4749],[-3.5888,54.4776],[-3.5903,54.4783],[-3.5911,54.4802],[-3.593,54.4821],[-3.6031,54.4885],[-3.6064,54.4903],[-3.609,54.4912],[-3.6106,54.4902],[-3.6159,54.4901],[-3.6178,54.4902],[-3.6196,54.4909],[-3.6213,54.4931],[-3.6223,54.4952],[-3.6263,54.5001],[-3.6271,54.5021],[-3.6304,54.5043],[-3.6335,54.505],[-3.636,54.5072],[-3.6367,54.5088],[-3.6389,54.5119],[-3.6398,54.5143],[-3.6394,54.5161],[-3.6385,54.5179],[-3.6351,54.5189],[-3.6306,54.5198],[-3.6294,54.5203],[-3.6255,54.5209],[-3.6233,54.5225],[-3.6145,54.5247],[-3.6136,54.5251],[-3.6113,54.5278],[-3.6074,54.5308],[-3.6052,54.535],[-3.6036,54.5401],[-3.6035,54.5422],[-3.6011,54.5456],[-3.5991,54.55],[-3.5976,54.5504],[-3.5955,54.5497],[-3.5935,54.5482],[-3.5911,54.5489],[-3.5898,54.5498],[-3.5909,54.5508],[-3.5898,54.5519],[-3.5916,54.5522],[-3.5909,54.5532],[-3.5901,54.5563],[-3.5903,54.5595],[-3.5892,54.5611],[-3.5841,54.5644],[-3.5836,54.5652],[-3.5834,54.5672],[-3.5838,54.5686],[-3.583,54.5704],[-3.5811,54.5711],[-3.5804,54.5719],[-3.5808,54.5737],[-3.5816,54.5754],[-3.5825,54.5785],[-3.5829,54.584],[-3.5818,54.5868],[-3.5825,54.5898],[-3.5823,54.5912],[-3.5808,54.5917],[-3.5804,54.5924],[-3.5786,54.5929],[-3.5778,54.5946],[-3.5769,54.5952],[-3.5762,54.5966],[-3.5761,54.5978],[-3.5737,54.6002],[-3.5724,54.6008],[-3.5706,54.6032],[-3.5715,54.6063],[-3.5707,54.6074],[-3.5703,54.6091],[-3.5712,54.6117],[-3.5702,54.6119],[-3.5664,54.6118],[-3.5659,54.6123],[-3.5684,54.6131],[-3.5689,54.6157],[-3.5705,54.6182],[-3.5709,54.6192],[-3.5697,54.6225],[-3.57,54.6244],[-3.5718,54.6284],[-3.5733,54.6306],[-3.5732,54.6315],[-3.5755,54.6353],[-3.5745,54.6399],[-3.5751,54.6423],[-3.5754,54.6453],[-3.5771,54.6492],[-3.5787,54.6515],[-3.5777,54.6518],[-3.5736,54.6495],[-3.5718,54.6489],[-3.5673,54.6488],[-3.5671,54.6474],[-3.5653,54.6476],[-3.5625,54.6464],[-3.5581,54.646],[-3.5591,54.6467],[-3.5634,54.647],[-3.5633,54.6475],[-3.5609,54.6475],[-3.5583,54.6479],[-3.5568,54.6491],[-3.554,54.6498],[-3.5527,54.6499],[-3.5488,54.6491],[-3.5466,54.6484],[-3.5459,54.6487],[-3.5497,54.6499],[-3.5519,54.6504],[-3.5557,54.6504],[-3.5579,54.6494],[-3.5624,54.6481],[-3.5633,54.6481],[-3.5679,54.6496],[-3.5673,54.6506],[-3.5687,54.6512],[-3.5673,54.6529],[-3.567,54.6538],[-3.5654,54.6542],[-3.5639,54.6553],[-3.5632,54.6572],[-3.5614,54.658],[-3.5611,54.6625],[-3.5575,54.6644],[-3.5532,54.6673],[-3.5499,54.6704],[-3.5492,54.6719],[-3.5475,54.6739],[-3.5453,54.6752],[-3.5434,54.6766],[-3.5389,54.6784],[-3.5353,54.6805],[-3.5323,54.6826],[-3.5291,54.6839],[-3.5261,54.6858],[-3.5233,54.6885],[-3.519,54.693],[-3.5171,54.6959],[-3.5156,54.6992],[-3.5143,54.7011],[-3.5135,54.7041],[-3.5116,54.707],[-3.5106,54.7106],[-3.5099,54.7176],[-3.5075,54.717],[-3.5075,54.7159],[-3.505,54.7156],[-3.5036,54.7145],[-3.503,54.7156],[-3.4985,54.7198],[-3.4983,54.7207],[-3.4973,54.7218],[-3.4958,54.7242],[-3.4936,54.7258],[-3.4904,54.7278],[-3.4851,54.7297],[-3.4836,54.7306],[-3.4797,54.732],[-3.4766,54.7338],[-3.4718,54.7362],[-3.4668,54.7379],[-3.4633,54.7393],[-3.4598,54.7413],[-3.4563,54.744],[-3.4517,54.7481],[-3.4484,54.7504],[-3.4423,54.7541],[-3.441,54.7547],[-3.439,54.7563],[-3.4364,54.7597],[-3.4353,54.7615],[-3.4347,54.7633],[-3.4339,54.7645],[-3.4326,54.7689],[-3.432,54.772],[-3.4316,54.7767],[-3.4319,54.7781],[-3.4314,54.7785],[-3.4315,54.7811],[-3.4324,54.7845],[-3.4334,54.7874],[-3.435,54.7901],[-3.4356,54.7916],[-3.4375,54.7954],[-3.4383,54.7997],[-3.4374,54.8026],[-3.4357,54.8049],[-3.4325,54.8085],[-3.4309,54.8106],[-3.4275,54.8174],[-3.425,54.8206],[-3.4225,54.8244],[-3.4208,54.8264],[-3.4182,54.8303],[-3.4149,54.8337],[-3.4117,54.8379],[-3.4106,54.8391],[-3.4096,54.8412],[-3.4082,54.8452],[-3.4049,54.8532],[-3.4035,54.8575],[-3.4023,54.8605],[-3.4015,54.8633],[-3.4009,54.8641],[-3.4006,54.8658],[-3.3998,54.8675],[-3.398,54.8688],[-3.3948,54.8678],[-3.3942,54.8685],[-3.3967,54.8692],[-3.3969,54.8697],[-3.393,54.8706],[-3.3856,54.8755],[-3.3813,54.8797],[-3.3776,54.884],[-3.3763,54.8843],[-3.3714,54.8882],[-3.37,54.8889],[-3.3674,54.8912],[-3.3613,54.8938],[-3.3579,54.8947],[-3.3511,54.8974],[-3.3491,54.8981],[-3.3451,54.899],[-3.3429,54.899],[-3.3388,54.9002],[-3.3362,54.8997],[-3.3351,54.8987],[-3.3393,54.8974],[-3.3411,54.8972],[-3.3433,54.8962],[-3.3482,54.8945],[-3.3496,54.8935],[-3.3469,54.8924],[-3.3476,54.8914],[-3.3457,54.8915],[-3.3447,54.8922],[-3.3463,54.8931],[-3.3467,54.8941],[-3.3432,54.8951],[-3.3411,54.8961],[-3.3398,54.8963],[-3.3383,54.8944],[-3.3366,54.893],[-3.3349,54.8923],[-3.3318,54.8913],[-3.3309,54.8905],[-3.3298,54.8915],[-3.3283,54.8916],[-3.3259,54.8906],[-3.3243,54.8905],[-3.3218,54.8896],[-3.321,54.8897],[-3.3143,54.8883],[-3.3117,54.8883],[-3.309,54.8875],[-3.3077,54.8864],[-3.303,54.8854],[-3.2989,54.8835],[-3.2968,54.8817],[-3.2957,54.8794],[-3.2945,54.8788],[-3.2909,54.8793],[-3.2896,54.8802],[-3.2878,54.8791],[-3.2854,54.8782],[-3.2824,54.8763],[-3.2818,54.875],[-3.2818,54.8738],[-3.2843,54.8711],[-3.2859,54.8683],[-3.2852,54.865],[-3.2845,54.864],[-3.2819,54.8619],[-3.2823,54.8613],[-3.2844,54.8605],[-3.2856,54.8591],[-3.2895,54.8589],[-3.2909,54.8604],[-3.292,54.86],[-3.2899,54.8588],[-3.2862,54.8587],[-3.2844,54.8592],[-3.283,54.8607],[-3.2802,54.8619],[-3.2808,54.8636],[-3.2835,54.8644],[-3.2843,54.8658],[-3.2846,54.8672],[-3.284,54.8688],[-3.2803,54.8736],[-3.2801,54.8754],[-3.2803,54.8778],[-3.2821,54.8789],[-3.2836,54.8803],[-3.2842,54.8815],[-3.2842,54.8827],[-3.2858,54.8842],[-3.2863,54.8858],[-3.2861,54.887],[-3.2873,54.8894],[-3.2888,54.891],[-3.2879,54.8927],[-3.2855,54.8932],[-3.2786,54.8921],[-3.2761,54.8921],[-3.2749,54.8915],[-3.2762,54.8875],[-3.2743,54.89],[-3.2725,54.8911],[-3.2709,54.8903],[-3.2683,54.8908],[-3.2675,54.8919],[-3.2664,54.8913],[-3.2646,54.8921],[-3.2609,54.8955],[-3.2595,54.8959],[-3.2575,54.8977],[-3.2569,54.8988],[-3.2559,54.8994],[-3.2552,54.9012],[-3.2529,54.9024],[-3.2519,54.9017],[-3.2498,54.9022],[-3.2507,54.9031],[-3.2505,54.9041],[-3.2524,54.9049],[-3.254,54.9043],[-3.2548,54.9051],[-3.2555,54.9085],[-3.2554,54.9101],[-3.2545,54.9108],[-3.2507,54.9118],[-3.2487,54.9117],[-3.245,54.9105],[-3.2409,54.9093],[-3.2389,54.9089],[-3.2362,54.9094],[-3.2337,54.9094],[-3.2324,54.9089],[-3.23,54.9061],[-3.2246,54.9041],[-3.2227,54.9021],[-3.2199,54.9019],[-3.2163,54.9029],[-3.2131,54.9044],[-3.2114,54.9034],[-3.2094,54.9036],[-3.2057,54.9058],[-3.2052,54.907],[-3.2097,54.9039],[-3.2112,54.9038],[-3.2122,54.905],[-3.2137,54.9055],[-3.2153,54.9053],[-3.2167,54.9035],[-3.22,54.9025],[-3.2218,54.9026],[-3.2231,54.9043],[-3.2239,54.9068],[-3.2257,54.9074],[-3.2286,54.9072],[-3.2297,54.9074],[-3.2311,54.9085],[-3.2324,54.9104],[-3.2337,54.9114],[-3.2443,54.9117],[-3.2458,54.9125],[-3.2474,54.9139],[-3.2491,54.9138],[-3.253,54.9126],[-3.2587,54.9115],[-3.2609,54.9103],[-3.2623,54.909],[-3.2649,54.9061],[-3.2694,54.904],[-3.2749,54.9031],[-3.281,54.9032],[-3.2859,54.9047],[-3.2863,54.9052],[-3.289,54.906],[-3.2914,54.9061],[-3.2948,54.907],[-3.2971,54.9073],[-3.2995,54.9084],[-3.3012,54.9098],[-3.3031,54.9091],[-3.3093,54.912],[-3.312,54.9137],[-3.314,54.9152],[-3.314,54.9177],[-3.3129,54.9196],[-3.3107,54.9216],[-3.3073,54.9239],[-3.3039,54.927],[-3.3015,54.9285],[-3.299,54.9292],[-3.2975,54.9306],[-3.2939,54.9349],[-3.2913,54.9375],[-3.2871,54.9404],[-3.2846,54.9418],[-3.2803,54.9425],[-3.2732,54.9421],[-3.269,54.9425],[-3.2649,54.9431],[-3.2611,54.9431],[-3.2571,54.9434],[-3.254,54.9439],[-3.2495,54.9441],[-3.2456,54.9452],[-3.243,54.9464],[-3.238,54.948],[-3.2351,54.9497],[-3.2341,</v>
      </c>
      <c r="B103" s="67" t="str">
        <f ca="1">OFFSET(Polygon!B$1,MATCH($D103,Polygon!$C:$C,0)-1,0)</f>
        <v>E10000006</v>
      </c>
      <c r="C103" s="67" t="s">
        <v>146</v>
      </c>
      <c r="D103" t="s">
        <v>27</v>
      </c>
      <c r="E103" s="27">
        <v>498888</v>
      </c>
      <c r="F103" s="23">
        <v>5</v>
      </c>
      <c r="G103" s="23">
        <v>7</v>
      </c>
      <c r="H103" s="23">
        <v>7</v>
      </c>
      <c r="I103" s="23">
        <v>7</v>
      </c>
      <c r="J103" s="23">
        <v>8</v>
      </c>
      <c r="K103" s="23">
        <v>9</v>
      </c>
      <c r="L103" s="23">
        <v>10</v>
      </c>
      <c r="M103" s="23">
        <v>10</v>
      </c>
      <c r="N103" s="23">
        <v>22</v>
      </c>
      <c r="O103" s="23">
        <v>34</v>
      </c>
      <c r="P103" s="23">
        <v>38</v>
      </c>
      <c r="Q103" s="23">
        <v>52</v>
      </c>
      <c r="R103" s="23">
        <v>57</v>
      </c>
      <c r="S103" s="23">
        <v>79</v>
      </c>
      <c r="T103" s="23">
        <v>110</v>
      </c>
      <c r="U103" s="23">
        <v>129</v>
      </c>
      <c r="V103" s="23">
        <v>145</v>
      </c>
      <c r="W103" s="23">
        <v>176</v>
      </c>
      <c r="X103" s="23">
        <v>211</v>
      </c>
      <c r="Y103" s="23">
        <v>238</v>
      </c>
      <c r="Z103" s="23">
        <v>292</v>
      </c>
      <c r="AA103" s="23">
        <v>340</v>
      </c>
      <c r="AB103" s="23">
        <v>380</v>
      </c>
      <c r="AC103" s="23">
        <v>425</v>
      </c>
      <c r="AD103" s="23">
        <v>512</v>
      </c>
      <c r="AE103" s="23">
        <v>564</v>
      </c>
      <c r="AF103" s="23">
        <v>629</v>
      </c>
      <c r="AG103" s="23">
        <v>698</v>
      </c>
      <c r="AH103" s="23">
        <v>753</v>
      </c>
      <c r="AI103" s="23">
        <v>804</v>
      </c>
      <c r="AJ103" s="23">
        <v>864</v>
      </c>
      <c r="AK103" s="23">
        <v>936</v>
      </c>
      <c r="AL103" s="23">
        <v>1023</v>
      </c>
      <c r="AM103" s="23">
        <v>1109</v>
      </c>
      <c r="AN103" s="23">
        <v>1165</v>
      </c>
      <c r="AO103" s="23">
        <v>1218</v>
      </c>
      <c r="AP103" s="23">
        <v>1236</v>
      </c>
      <c r="AQ103" s="23">
        <v>1278</v>
      </c>
      <c r="AR103" s="23">
        <v>1345</v>
      </c>
      <c r="AS103" s="23">
        <v>1403</v>
      </c>
      <c r="AT103" s="23">
        <v>1429</v>
      </c>
      <c r="AU103" s="23">
        <v>1467</v>
      </c>
      <c r="AV103" s="23">
        <v>1496</v>
      </c>
      <c r="AW103" s="23">
        <v>1529</v>
      </c>
      <c r="AX103" s="23">
        <v>1543</v>
      </c>
      <c r="AY103" s="23">
        <v>1584</v>
      </c>
      <c r="AZ103" s="23">
        <v>1633</v>
      </c>
      <c r="BA103" s="23">
        <v>1675</v>
      </c>
      <c r="BB103" s="23">
        <v>1697</v>
      </c>
      <c r="BC103" s="23">
        <v>1734</v>
      </c>
      <c r="BD103" s="23">
        <v>1761</v>
      </c>
      <c r="BE103" s="23">
        <v>1793</v>
      </c>
      <c r="BF103" s="23">
        <v>1819</v>
      </c>
      <c r="BG103" s="23">
        <v>1888</v>
      </c>
      <c r="BH103" s="23">
        <v>1914</v>
      </c>
      <c r="BI103" s="23">
        <v>1954</v>
      </c>
      <c r="BJ103" s="23">
        <v>1988</v>
      </c>
      <c r="BK103" s="23">
        <v>2007</v>
      </c>
      <c r="BL103" s="23">
        <v>2012</v>
      </c>
      <c r="BM103" s="23">
        <v>2047</v>
      </c>
      <c r="BN103" s="23">
        <v>2062</v>
      </c>
      <c r="BO103" s="23">
        <v>2096</v>
      </c>
      <c r="BP103" s="23">
        <v>2104</v>
      </c>
      <c r="BQ103" s="23">
        <v>2115</v>
      </c>
      <c r="BR103" s="23">
        <v>2115</v>
      </c>
      <c r="BS103" s="23">
        <v>2118</v>
      </c>
      <c r="BT103" s="23">
        <v>2122</v>
      </c>
      <c r="BU103" s="23">
        <v>2129</v>
      </c>
      <c r="BV103" s="23">
        <v>2137</v>
      </c>
      <c r="BW103" s="23">
        <v>2142</v>
      </c>
      <c r="BX103" s="23">
        <v>2145</v>
      </c>
      <c r="BY103" s="23">
        <v>2148</v>
      </c>
      <c r="BZ103" s="23">
        <v>2153</v>
      </c>
      <c r="CA103" s="23">
        <v>2161</v>
      </c>
      <c r="CB103" s="23">
        <v>2168</v>
      </c>
      <c r="CC103" s="23">
        <v>2176</v>
      </c>
      <c r="CD103" s="23">
        <v>2192</v>
      </c>
      <c r="CE103" s="23">
        <v>2196</v>
      </c>
      <c r="CF103" s="23">
        <v>2200</v>
      </c>
      <c r="CG103" s="23">
        <v>2201</v>
      </c>
      <c r="CH103" s="23">
        <v>2200</v>
      </c>
      <c r="CI103" s="23">
        <v>2204</v>
      </c>
      <c r="CJ103" s="23">
        <v>2204</v>
      </c>
      <c r="CK103" s="23">
        <v>2207</v>
      </c>
      <c r="CL103" s="23">
        <v>2210</v>
      </c>
      <c r="CM103" s="23">
        <v>2217</v>
      </c>
      <c r="CN103" s="23">
        <v>2222</v>
      </c>
      <c r="CO103" s="23">
        <v>2232</v>
      </c>
      <c r="CP103" s="23">
        <v>2237</v>
      </c>
      <c r="CQ103" s="23">
        <v>2241</v>
      </c>
      <c r="CR103" s="23">
        <v>2242</v>
      </c>
      <c r="CS103" s="23">
        <v>2241</v>
      </c>
      <c r="CT103" s="23">
        <v>2243</v>
      </c>
      <c r="CU103" s="23">
        <v>2245</v>
      </c>
      <c r="CV103" s="23">
        <v>2249</v>
      </c>
      <c r="CW103" s="23">
        <v>2251</v>
      </c>
      <c r="CX103" s="23">
        <v>2252</v>
      </c>
      <c r="CY103" s="23">
        <v>2257</v>
      </c>
      <c r="CZ103" s="23">
        <v>2257</v>
      </c>
      <c r="DA103" s="23">
        <v>2259</v>
      </c>
      <c r="DB103" s="23">
        <v>2262</v>
      </c>
      <c r="DC103" s="23">
        <v>2267</v>
      </c>
      <c r="DD103" s="23">
        <v>2267</v>
      </c>
      <c r="DE103" s="23">
        <v>2272</v>
      </c>
      <c r="DF103" s="23">
        <v>2273</v>
      </c>
      <c r="DG103" s="23">
        <v>2278</v>
      </c>
      <c r="DJ103" s="181">
        <f t="shared" ca="1" si="34"/>
        <v>5</v>
      </c>
      <c r="DK103" s="25">
        <f t="shared" ca="1" si="35"/>
        <v>2.1997360316761989E-3</v>
      </c>
      <c r="DL103" s="325">
        <f t="shared" ca="1" si="28"/>
        <v>1.0022289572008145</v>
      </c>
      <c r="DM103" s="329">
        <f t="shared" ca="1" si="36"/>
        <v>21</v>
      </c>
      <c r="DN103" s="25">
        <f t="shared" ca="1" si="37"/>
        <v>9.3043863535666807E-3</v>
      </c>
      <c r="DO103" s="325">
        <f t="shared" ca="1" si="29"/>
        <v>4.2093616202434214</v>
      </c>
      <c r="DP103" s="332">
        <f t="shared" ca="1" si="38"/>
        <v>456.61551290069116</v>
      </c>
      <c r="DR103">
        <f t="shared" si="32"/>
        <v>2278</v>
      </c>
      <c r="DS103" s="419">
        <f t="shared" si="33"/>
        <v>456.6</v>
      </c>
      <c r="DT103" s="131">
        <f t="shared" ca="1" si="30"/>
        <v>0</v>
      </c>
      <c r="DV103" s="164" t="s">
        <v>90</v>
      </c>
      <c r="DW103">
        <v>881</v>
      </c>
      <c r="DX103" s="385">
        <v>400.5</v>
      </c>
      <c r="DY103" s="67">
        <f t="shared" si="39"/>
        <v>138</v>
      </c>
      <c r="EA103">
        <f>SUMIF('L4-LTLA'!$D:$D,$D103,'L4-LTLA'!$G:$G)</f>
        <v>498888</v>
      </c>
      <c r="EB103" s="27">
        <v>498888</v>
      </c>
      <c r="EC103" s="4">
        <f t="shared" si="31"/>
        <v>0</v>
      </c>
    </row>
    <row r="104" spans="1:133" x14ac:dyDescent="0.25">
      <c r="A104" s="67" t="str">
        <f ca="1">OFFSET(Polygon!A$1,MATCH($D104,Polygon!$C:$C,0)-1,0)</f>
        <v>{"type":"Polygon","coordinates":[[[-1.6379,55.0648],[-1.6396,55.0641],[-1.6395,55.0632],[-1.6378,55.0626],[-1.637,55.0618],[-1.6357,55.0585],[-1.6348,55.0552],[-1.6342,55.0541],[-1.6332,55.0507],[-1.6322,55.0482],[-1.6342,55.048],[-1.6349,55.0474],[-1.6385,55.0457],[-1.6397,55.0444],[-1.6385,55.0415],[-1.6262,55.0414],[-1.6261,55.0402],[-1.6238,55.0399],[-1.6224,55.0402],[-1.6224,55.0389],[-1.6194,55.0405],[-1.6166,55.0413],[-1.6103,55.0405],[-1.6021,55.0397],[-1.5956,55.0395],[-1.5926,55.0389],[-1.5921,55.0347],[-1.5907,55.0309],[-1.5891,55.0283],[-1.5873,55.026],[-1.5878,55.0254],[-1.5925,55.0244],[-1.5941,55.0238],[-1.5956,55.0217],[-1.599,55.0176],[-1.601,55.0124],[-1.6009,55.0108],[-1.6003,55.0098],[-1.5914,55.0088],[-1.588,55.0086],[-1.5839,55.0089],[-1.5792,55.0098],[-1.5771,55.0053],[-1.5744,55.0057],[-1.5747,55.0066],[-1.5724,55.0067],[-1.572,55.0039],[-1.5659,55.0051],[-1.5638,55.0059],[-1.5616,55.0062],[-1.5585,55.0055],[-1.5589,55],[-1.5603,54.9963],[-1.563,54.9923],[-1.5612,54.9914],[-1.5582,54.9929],[-1.5563,54.9934],[-1.5555,54.9924],[-1.5523,54.9897],[-1.5502,54.9905],[-1.5493,54.9905],[-1.5479,54.9926],[-1.547,54.9921],[-1.5458,54.989],[-1.5404,54.9899],[-1.5385,54.9871],[-1.5389,54.9854],[-1.5398,54.9845],[-1.54,54.9833],[-1.5378,54.9832],[-1.5337,54.9857],[-1.5308,54.984],[-1.5326,54.9823],[-1.5348,54.9786],[-1.5358,54.9731],[-1.5361,54.9699],[-1.5367,54.9661],[-1.5375,54.9645],[-1.54,54.9633],[-1.5435,54.9621],[-1.5457,54.962],[-1.5494,54.9606],[-1.5519,54.96],[-1.5542,54.96],[-1.5553,54.9604],[-1.5608,54.9631],[-1.5664,54.9649],[-1.5716,54.9655],[-1.5764,54.9651],[-1.5785,54.9654],[-1.5806,54.9661],[-1.5826,54.9671],[-1.585,54.969],[-1.588,54.9708],[-1.5944,54.9712],[-1.5989,54.9705],[-1.6053,54.9687],[-1.6079,54.9681],[-1.6153,54.965],[-1.6207,54.9623],[-1.6239,54.9611],[-1.6259,54.9605],[-1.6291,54.9602],[-1.6369,54.9602],[-1.6423,54.9607],[-1.6464,54.9613],[-1.6576,54.9638],[-1.6643,54.9646],[-1.666,54.9646],[-1.6754,54.9654],[-1.6798,54.9655],[-1.6826,54.9657],[-1.6879,54.967],[-1.6913,54.9681],[-1.6936,54.9697],[-1.702,54.9725],[-1.7038,54.9713],[-1.705,54.9711],[-1.7076,54.9699],[-1.7097,54.9681],[-1.7119,54.9675],[-1.7163,54.9677],[-1.7206,54.9683],[-1.7248,54.9699],[-1.7258,54.9711],[-1.7249,54.9736],[-1.7262,54.9754],[-1.7273,54.9758],[-1.7364,54.9787],[-1.7452,54.9817],[-1.7486,54.9826],[-1.752,54.983],[-1.7552,54.9829],[-1.7628,54.9814],[-1.7648,54.9812],[-1.7698,54.9814],[-1.7714,54.9852],[-1.7722,54.986],[-1.7726,54.9876],[-1.7743,54.9884],[-1.7757,54.9896],[-1.7751,54.9926],[-1.7751,54.9946],[-1.7737,54.9966],[-1.7742,55.0027],[-1.7738,55.0041],[-1.7627,55.0032],[-1.7576,55.003],[-1.7565,55.0033],[-1.7568,55.0066],[-1.7569,55.0104],[-1.7563,55.0159],[-1.751,55.0156],[-1.7505,55.0188],[-1.7506,55.0218],[-1.7502,55.024],[-1.7427,55.0241],[-1.74,55.0246],[-1.7401,55.0255],[-1.7385,55.0274],[-1.7393,55.0296],[-1.7341,55.0296],[-1.7323,55.03],[-1.7319,55.0317],[-1.7293,55.0321],[-1.7269,55.0331],[-1.7254,55.0331],[-1.7215,55.0336],[-1.7216,55.0341],[-1.7144,55.034],[-1.7162,55.0376],[-1.7169,55.0386],[-1.7111,55.0395],[-1.7116,55.0412],[-1.7086,55.0413],[-1.7073,55.0421],[-1.7037,55.0423],[-1.7008,55.0429],[-1.7002,55.0436],[-1.6949,55.0429],[-1.6944,55.044],[-1.6944,55.0455],[-1.694,55.0467],[-1.695,55.0487],[-1.6946,55.0495],[-1.6954,55.0506],[-1.6967,55.0512],[-1.6979,55.0524],[-1.7105,55.0527],[-1.7137,55.0655],[-1.7041,55.0658],[-1.7047,55.0691],[-1.7046,55.0709],[-1.7011,55.0709],[-1.701,55.0712],[-1.6968,55.0708],[-1.6967,55.0705],[-1.6913,55.0697],[-1.6906,55.0704],[-1.6911,55.0728],[-1.6858,55.0735],[-1.6797,55.075],[-1.6618,55.0784],[-1.6589,55.0788],[-1.6534,55.0792],[-1.651,55.0791],[-1.6477,55.0794],[-1.6456,55.0768],[-1.6418,55.0707],[-1.6397,55.0692],[-1.6387,55.0671],[-1.6379,55.0648]]]}</v>
      </c>
      <c r="B104" s="67" t="str">
        <f ca="1">OFFSET(Polygon!B$1,MATCH($D104,Polygon!$C:$C,0)-1,0)</f>
        <v>E08000021</v>
      </c>
      <c r="C104" t="s">
        <v>147</v>
      </c>
      <c r="D104" t="s">
        <v>73</v>
      </c>
      <c r="E104" s="27">
        <v>300196</v>
      </c>
      <c r="F104" s="23">
        <v>4</v>
      </c>
      <c r="G104" s="23">
        <v>4</v>
      </c>
      <c r="H104" s="23">
        <v>6</v>
      </c>
      <c r="I104" s="23">
        <v>6</v>
      </c>
      <c r="J104" s="23">
        <v>5</v>
      </c>
      <c r="K104" s="23">
        <v>5</v>
      </c>
      <c r="L104" s="23">
        <v>4</v>
      </c>
      <c r="M104" s="23">
        <v>5</v>
      </c>
      <c r="N104" s="23">
        <v>5</v>
      </c>
      <c r="O104" s="23">
        <v>13</v>
      </c>
      <c r="P104" s="23">
        <v>19</v>
      </c>
      <c r="Q104" s="23">
        <v>21</v>
      </c>
      <c r="R104" s="23">
        <v>28</v>
      </c>
      <c r="S104" s="23">
        <v>34</v>
      </c>
      <c r="T104" s="23">
        <v>42</v>
      </c>
      <c r="U104" s="23">
        <v>49</v>
      </c>
      <c r="V104" s="23">
        <v>58</v>
      </c>
      <c r="W104" s="23">
        <v>80</v>
      </c>
      <c r="X104" s="23">
        <v>121</v>
      </c>
      <c r="Y104" s="23">
        <v>135</v>
      </c>
      <c r="Z104" s="23">
        <v>155</v>
      </c>
      <c r="AA104" s="23">
        <v>186</v>
      </c>
      <c r="AB104" s="23">
        <v>201</v>
      </c>
      <c r="AC104" s="23">
        <v>225</v>
      </c>
      <c r="AD104" s="23">
        <v>252</v>
      </c>
      <c r="AE104" s="23">
        <v>284</v>
      </c>
      <c r="AF104" s="23">
        <v>285</v>
      </c>
      <c r="AG104" s="23">
        <v>348</v>
      </c>
      <c r="AH104" s="23">
        <v>359</v>
      </c>
      <c r="AI104" s="23">
        <v>367</v>
      </c>
      <c r="AJ104" s="23">
        <v>432</v>
      </c>
      <c r="AK104" s="23">
        <v>464</v>
      </c>
      <c r="AL104" s="23">
        <v>493</v>
      </c>
      <c r="AM104" s="23">
        <v>518</v>
      </c>
      <c r="AN104" s="23">
        <v>536</v>
      </c>
      <c r="AO104" s="23">
        <v>545</v>
      </c>
      <c r="AP104" s="23">
        <v>592</v>
      </c>
      <c r="AQ104" s="23">
        <v>611</v>
      </c>
      <c r="AR104" s="23">
        <v>638</v>
      </c>
      <c r="AS104" s="23">
        <v>670</v>
      </c>
      <c r="AT104" s="23">
        <v>686</v>
      </c>
      <c r="AU104" s="23">
        <v>704</v>
      </c>
      <c r="AV104" s="23">
        <v>722</v>
      </c>
      <c r="AW104" s="23">
        <v>738</v>
      </c>
      <c r="AX104" s="23">
        <v>766</v>
      </c>
      <c r="AY104" s="23">
        <v>781</v>
      </c>
      <c r="AZ104" s="23">
        <v>790</v>
      </c>
      <c r="BA104" s="23">
        <v>811</v>
      </c>
      <c r="BB104" s="23">
        <v>820</v>
      </c>
      <c r="BC104" s="23">
        <v>828</v>
      </c>
      <c r="BD104" s="23">
        <v>843</v>
      </c>
      <c r="BE104" s="23">
        <v>852</v>
      </c>
      <c r="BF104" s="23">
        <v>884</v>
      </c>
      <c r="BG104" s="23">
        <v>900</v>
      </c>
      <c r="BH104" s="23">
        <v>929</v>
      </c>
      <c r="BI104" s="23">
        <v>939</v>
      </c>
      <c r="BJ104" s="23">
        <v>943</v>
      </c>
      <c r="BK104" s="23">
        <v>946</v>
      </c>
      <c r="BL104" s="23">
        <v>955</v>
      </c>
      <c r="BM104" s="23">
        <v>973</v>
      </c>
      <c r="BN104" s="23">
        <v>983</v>
      </c>
      <c r="BO104" s="23">
        <v>989</v>
      </c>
      <c r="BP104" s="23">
        <v>991</v>
      </c>
      <c r="BQ104" s="23">
        <v>996</v>
      </c>
      <c r="BR104" s="23">
        <v>1009</v>
      </c>
      <c r="BS104" s="23">
        <v>1011</v>
      </c>
      <c r="BT104" s="23">
        <v>1013</v>
      </c>
      <c r="BU104" s="23">
        <v>1013</v>
      </c>
      <c r="BV104" s="23">
        <v>1021</v>
      </c>
      <c r="BW104" s="23">
        <v>1022</v>
      </c>
      <c r="BX104" s="23">
        <v>1022</v>
      </c>
      <c r="BY104" s="23">
        <v>1027</v>
      </c>
      <c r="BZ104" s="23">
        <v>1029</v>
      </c>
      <c r="CA104" s="23">
        <v>1032</v>
      </c>
      <c r="CB104" s="23">
        <v>1035</v>
      </c>
      <c r="CC104" s="23">
        <v>1040</v>
      </c>
      <c r="CD104" s="23">
        <v>1040</v>
      </c>
      <c r="CE104" s="23">
        <v>1043</v>
      </c>
      <c r="CF104" s="23">
        <v>1045</v>
      </c>
      <c r="CG104" s="23">
        <v>1046</v>
      </c>
      <c r="CH104" s="23">
        <v>1049</v>
      </c>
      <c r="CI104" s="23">
        <v>1051</v>
      </c>
      <c r="CJ104" s="23">
        <v>1057</v>
      </c>
      <c r="CK104" s="23">
        <v>1061</v>
      </c>
      <c r="CL104" s="23">
        <v>1062</v>
      </c>
      <c r="CM104" s="23">
        <v>1064</v>
      </c>
      <c r="CN104" s="23">
        <v>1064</v>
      </c>
      <c r="CO104" s="23">
        <v>1064</v>
      </c>
      <c r="CP104" s="23">
        <v>1067</v>
      </c>
      <c r="CQ104" s="23">
        <v>1068</v>
      </c>
      <c r="CR104" s="23">
        <v>1069</v>
      </c>
      <c r="CS104" s="23">
        <v>1069</v>
      </c>
      <c r="CT104" s="23">
        <v>1071</v>
      </c>
      <c r="CU104" s="23">
        <v>1072</v>
      </c>
      <c r="CV104" s="23">
        <v>1073</v>
      </c>
      <c r="CW104" s="23">
        <v>1074</v>
      </c>
      <c r="CX104" s="23">
        <v>1076</v>
      </c>
      <c r="CY104" s="23">
        <v>1076</v>
      </c>
      <c r="CZ104" s="23">
        <v>1076</v>
      </c>
      <c r="DA104" s="23">
        <v>1076</v>
      </c>
      <c r="DB104" s="23">
        <v>1077</v>
      </c>
      <c r="DC104" s="23">
        <v>1080</v>
      </c>
      <c r="DD104" s="23">
        <v>1081</v>
      </c>
      <c r="DE104" s="23">
        <v>1081</v>
      </c>
      <c r="DF104" s="23">
        <v>1082</v>
      </c>
      <c r="DG104" s="23">
        <v>1082</v>
      </c>
      <c r="DJ104" s="181">
        <f t="shared" ca="1" si="34"/>
        <v>0</v>
      </c>
      <c r="DK104" s="25">
        <f t="shared" ca="1" si="35"/>
        <v>0</v>
      </c>
      <c r="DL104" s="325">
        <f t="shared" ca="1" si="28"/>
        <v>0</v>
      </c>
      <c r="DM104" s="329">
        <f t="shared" ca="1" si="36"/>
        <v>6</v>
      </c>
      <c r="DN104" s="25">
        <f t="shared" ca="1" si="37"/>
        <v>5.5762081784386614E-3</v>
      </c>
      <c r="DO104" s="325">
        <f t="shared" ca="1" si="29"/>
        <v>1.9986941864648429</v>
      </c>
      <c r="DP104" s="332">
        <f t="shared" ca="1" si="38"/>
        <v>360.43118495916002</v>
      </c>
      <c r="DR104">
        <f t="shared" si="32"/>
        <v>1082</v>
      </c>
      <c r="DS104" s="419">
        <f t="shared" si="33"/>
        <v>360.4</v>
      </c>
      <c r="DT104" s="131">
        <f t="shared" ca="1" si="30"/>
        <v>0</v>
      </c>
      <c r="DV104" s="164" t="s">
        <v>91</v>
      </c>
      <c r="DW104" s="4">
        <v>1063</v>
      </c>
      <c r="DX104" s="385">
        <v>401.6</v>
      </c>
      <c r="DY104" s="67">
        <f t="shared" si="39"/>
        <v>122</v>
      </c>
      <c r="EA104">
        <f>SUMIF('L4-LTLA'!$D:$D,$D104,'L4-LTLA'!$G:$G)</f>
        <v>300196</v>
      </c>
      <c r="EB104" s="27">
        <v>300196</v>
      </c>
      <c r="EC104" s="4">
        <f t="shared" si="31"/>
        <v>0</v>
      </c>
    </row>
    <row r="105" spans="1:133" x14ac:dyDescent="0.25">
      <c r="A105" s="67" t="str">
        <f ca="1">OFFSET(Polygon!A$1,MATCH($D105,Polygon!$C:$C,0)-1,0)</f>
        <v>{"type":"MultiPolygon","coordinates":[[[[-1.3474,54.8606],[-1.3494,54.8601],[-1.3523,54.8606],[-1.3541,54.8602],[-1.3548,54.8595],[-1.3569,54.8586],[-1.3595,54.8582],[-1.3602,54.8578],[-1.3624,54.8582],[-1.3645,54.8581],[-1.3687,54.8577],[-1.3694,54.8573],[-1.3738,54.854],[-1.3767,54.8514],[-1.3784,54.8501],[-1.3813,54.8473],[-1.3839,54.8481],[-1.3871,54.8466],[-1.3901,54.8462],[-1.3926,54.8457],[-1.3934,54.8462],[-1.3966,54.8459],[-1.3973,54.8464],[-1.4002,54.8466],[-1.405,54.8455],[-1.4066,54.8457],[-1.4092,54.8452],[-1.4126,54.8451],[-1.4136,54.8449],[-1.4119,54.843],[-1.412,54.8419],[-1.4175,54.841],[-1.4201,54.8395],[-1.4215,54.8395],[-1.4214,54.8359],[-1.4207,54.8337],[-1.4165,54.8306],[-1.416,54.8294],[-1.4165,54.8286],[-1.4155,54.8274],[-1.4157,54.8263],[-1.4142,54.8259],[-1.4131,54.8245],[-1.4132,54.8221],[-1.4144,54.8212],[-1.4142,54.8198],[-1.4157,54.8185],[-1.4178,54.8182],[-1.4192,54.8142],[-1.4217,54.8133],[-1.4215,54.8121],[-1.4239,54.8055],[-1.4227,54.8041],[-1.4225,54.8032],[-1.4243,54.8031],[-1.4262,54.8021],[-1.4293,54.801],[-1.4302,54.8015],[-1.4322,54.8011],[-1.4373,54.8006],[-1.4405,54.7996],[-1.4413,54.8005],[-1.4402,54.8015],[-1.4425,54.8019],[-1.444,54.8025],[-1.448,54.8011],[-1.4517,54.8003],[-1.4546,54.8],[-1.455,54.8005],[-1.458,54.8014],[-1.4602,54.8017],[-1.468,54.8003],[-1.4723,54.7999],[-1.4779,54.8001],[-1.48,54.7998],[-1.4818,54.7991],[-1.4846,54.7997],[-1.4907,54.7993],[-1.4935,54.8],[-1.4943,54.8012],[-1.4911,54.8043],[-1.4847,54.8086],[-1.4818,54.8096],[-1.4843,54.8105],[-1.4854,54.8117],[-1.4943,54.816],[-1.4923,54.8178],[-1.4924,54.8186],[-1.4903,54.8202],[-1.4937,54.8235],[-1.4975,54.8226],[-1.4981,54.8236],[-1.5023,54.8291],[-1.5043,54.8312],[-1.5032,54.8335],[-1.5029,54.8355],[-1.5062,54.8462],[-1.507,54.847],[-1.5078,54.8514],[-1.5101,54.859],[-1.5103,54.8631],[-1.5094,54.8666],[-1.5084,54.8686],[-1.5067,54.8711],[-1.5116,54.8739],[-1.5145,54.875],[-1.5167,54.875],[-1.5171,54.8757],[-1.5192,54.8759],[-1.5182,54.8781],[-1.5157,54.8795],[-1.5127,54.8807],[-1.5103,54.8811],[-1.5072,54.8804],[-1.5063,54.8806],[-1.5042,54.8824],[-1.5011,54.8865],[-1.5002,54.8871],[-1.4982,54.8874],[-1.4961,54.8883],[-1.4937,54.8907],[-1.4905,54.8915],[-1.4873,54.8922],[-1.485,54.8931],[-1.4801,54.8958],[-1.4777,54.8978],[-1.4747,54.901],[-1.474,54.9021],[-1.4723,54.9033],[-1.4692,54.9035],[-1.4667,54.903],[-1.4645,54.9005],[-1.4637,54.8985],[-1.462,54.8981],[-1.4599,54.8987],[-1.4585,54.9004],[-1.4586,54.903],[-1.4566,54.9048],[-1.4541,54.9061],[-1.4516,54.908],[-1.4493,54.9091],[-1.4458,54.9103],[-1.4393,54.9117],[-1.4388,54.9111],[-1.4352,54.9118],[-1.4317,54.9141],[-1.428,54.915],[-1.4242,54.9155],[-1.4239,54.9161],[-1.4215,54.9165],[-1.4167,54.9163],[-1.4144,54.9157],[-1.411,54.9136],[-1.4075,54.9129],[-1.4056,54.9133],[-1.4036,54.9134],[-1.4013,54.914],[-1.3998,54.9154],[-1.3983,54.9164],[-1.3953,54.9166],[-1.3937,54.9159],[-1.3936,54.9135],[-1.392,54.9115],[-1.3902,54.911],[-1.3873,54.9097],[-1.3854,54.9095],[-1.3805,54.9095],[-1.3766,54.9101],[-1.3728,54.9095],[-1.3708,54.9101],[-1.3666,54.9135],[-1.3643,54.9131],[-1.3637,54.9136],[-1.3645,54.9159],[-1.3633,54.9157],[-1.3615,54.917],[-1.3596,54.9141],[-1.3584,54.9135],[-1.3586,54.9128],[-1.3571,54.9111],[-1.3545,54.9095],[-1.3535,54.9078],[-1.3549,54.9074],[-1.3557,54.9061],[-1.3545,54.904],[-1.3574,54.9025],[-1.3577,54.9018],[-1.3604,54.9005],[-1.3608,54.8984],[-1.3616,54.8983],[-1.3603,54.8943],[-1.3606,54.8924],[-1.3591,54.8877],[-1.3565,54.883],[-1.354,54.88],[-1.3553,54.8791],[-1.3556,54.878],[-1.3556,54.8758],[-1.3546,54.8734],[-1.3523,54.8706],[-1.3517,54.8695],[-1.3491,54.8663],[-1.3475,54.8648],[-1.3473,54.864],[-1.3483,54.8624],[-1.3474,54.8606]]],[[[-1.364,54.9441],[-1.3646,54.9421],[-1.3664,54.9398],[-1.3676,54.9368],[-1.3679,54.9344],[-1.367,54.9324],[-1.3654,54.9311],[-1.3654,54.9297],[-1.3671,54.9285],[-1.3661,54.9261],[-1.3633,54.9229],[-1.3634,54.9198],[-1.3629,54.9188],[-1.3659,54.9181],[-1.3665,54.9195],[-1.3675,54.9198],[-1.3685,54.9185],[-1.3672,54.9182],[-1.369,54.9168],[-1.3694,54.9157],[-1.3692,54.9139],[-1.371,54.9126],[-1.3709,54.9118],[-1.3733,54.9108],[-1.3772,54.9112],[-1.3821,54.9104],[-1.3851,54.9102],[-1.3875,54.9106],[-1.3901,54.9118],[-1.3916,54.9129],[-1.3916,54.9153],[-1.392,54.9163],[-1.3933,54.9173],[-1.3962,54.9178],[-1.3995,54.9171],[-1.4019,54.9151],[-1.4034,54.9144],[-1.4098,54.9144],[-1.4108,54.915],[-1.4135,54.9174],[-1.415,54.9171],[-1.4181,54.9178],[-1.4218,54.9179],[-1.4243,54.9177],[-1.4314,54.916],[-1.4329,54.9156],[-1.4367,54.9135],[-1.4403,54.913],[-1.4428,54.9123],[-1.4489,54.9104],[-1.4511,54.9094],[-1.4532,54.9079],[-1.4551,54.9062],[-1.4584,54.9046],[-1.4596,54.9035],[-1.4594,54.9007],[-1.4606,54.899],[-1.4623,54.8986],[-1.4634,54.8995],[-1.4639,54.9013],[-1.4667,54.9037],[-1.4701,54.904],[-1.4735,54.9036],[-1.4749,54.9027],[-1.4775,54.8992],[-1.4812,54.8959],[-1.4853,54.8935],[-1.4864,54.893],[-1.4935,54.8912],[-1.4942,54.8909],[-1.4965,54.8887],[-1.4978,54.888],[-1.5007,54.8874],[-1.5018,54.8866],[-1.5042,54.8833],[-1.5062,54.8813],[-1.5079,54.881],[-1.5103,54.8815],[-1.513,54.8812],[-1.5147,54.8805],[-1.5186,54.8783],[-1.5199,54.876],[-1.5232,54.8763],[-1.5256,54.8776],[-1.5274,54.877],[-1.5308,54.8779],[-1.5328,54.8778],[-1.5334,54.8764],[-1.5361,54.8747],[-1.5375,54.8744],[-1.5389,54.8754],[-1.5416,54.8735],[-1.5476,54.8748],[-1.5519,54.8756],[-1.5532,54.876],[-1.5618,54.8757],[-1.5624,54.8778],[-1.5602,54.8802],[-1.5594,54.882],[-1.5585,54.8844],[-1.5561,54.8848],[-1.5586,54.8861],[-1.5585,54.8882],[-1.5572,54.8882],[-1.5571,54.891],[-1.5583,54.8911],[-1.5586,54.893],[-1.5585,54.8988],[-1.5582,54.9027],[-1.5598,54.9029],[-1.5608,54.904],[-1.5627,54.905],[-1.5601,54.9063],[-1.5584,54.9066],[-1.5571,54.9079],[-1.5571,54.9092],[-1.5594,54.9128],[-1.56,54.9146],[-1.5631,54.9171],[-1.5654,54.9199],[-1.5671,54.9232],[-1.5689,54.9246],[-1.5627,54.9274],[-1.5565,54.9299],[-1.5533,54.9277],[-1.5522,54.9285],[-1.5471,54.9306],[-1.5438,54.9313],[-1.5357,54.9321],[-1.5325,54.9315],[-1.5307,54.9326],[-1.5291,54.933],[-1.5247,54.9331],[-1.5198,54.9314],[-1.517,54.9308],[-1.5145,54.9317],[-1.5121,54.9321],[-1.5112,54.9317],[-1.51,54.9305],[-1.5073,54.9304],[-1.5053,54.9309],[-1.5002,54.9305],[-1.4963,54.9311],[-1.4924,54.9301],[-1.4883,54.9305],[-1.4856,54.9291],[-1.4852,54.9285],[-1.4828,54.9284],[-1.4811,54.9298],[-1.472,54.9298],[-1.4655,54.9302],[-1.4606,54.9302],[-1.4609,54.932],[-1.4573,54.9327],[-1.4547,54.9335],[-1.4491,54.9341],[-1.4479,54.9335],[-1.4425,54.9336],[-1.4416,54.9329],[-1.4386,54.9328],[-1.4328,54.9328],[-1.4318,54.9298],[-1.4264,54.9312],[-1.426,54.9305],[-1.4194,54.9299],[-1.419,54.9318],[-1.4172,54.9337],[-1.4154,54.9347],[-1.4101,54.9365],[-1.4068,54.937],[-1.4041,54.9383],[-1.3971,54.9397],[-1.392,54.9395],[-1.3905,54.9384],[-1.3883,54.938],[-1.3837,54.9387],[-1.3811,54.9382],[-1.3788,54.9369],[-1.3772,54.9373],[-1.3757,54.9369],[-1.3743,54.9435],[-1.3661,54.9429],[-1.3657,54.9442],[-1.364,54.9441]]]]}</v>
      </c>
      <c r="B105" s="67" t="str">
        <f ca="1">OFFSET(Polygon!B$1,MATCH($D105,Polygon!$C:$C,0)-1,0)</f>
        <v>E08000024</v>
      </c>
      <c r="C105" t="s">
        <v>147</v>
      </c>
      <c r="D105" t="s">
        <v>105</v>
      </c>
      <c r="E105" s="27">
        <v>277417</v>
      </c>
      <c r="F105" s="23">
        <v>1</v>
      </c>
      <c r="G105" s="23">
        <v>1</v>
      </c>
      <c r="H105" s="23">
        <v>1</v>
      </c>
      <c r="I105" s="23">
        <v>1</v>
      </c>
      <c r="J105" s="23">
        <v>1</v>
      </c>
      <c r="K105" s="23">
        <v>1</v>
      </c>
      <c r="L105" s="23">
        <v>1</v>
      </c>
      <c r="M105" s="23">
        <v>1</v>
      </c>
      <c r="N105" s="23">
        <v>1</v>
      </c>
      <c r="O105" s="23">
        <v>3</v>
      </c>
      <c r="P105" s="23">
        <v>4</v>
      </c>
      <c r="Q105" s="23">
        <v>5</v>
      </c>
      <c r="R105" s="23">
        <v>11</v>
      </c>
      <c r="S105" s="23">
        <v>11</v>
      </c>
      <c r="T105" s="23">
        <v>13</v>
      </c>
      <c r="U105" s="23">
        <v>20</v>
      </c>
      <c r="V105" s="23">
        <v>25</v>
      </c>
      <c r="W105" s="23">
        <v>27</v>
      </c>
      <c r="X105" s="23">
        <v>55</v>
      </c>
      <c r="Y105" s="23">
        <v>68</v>
      </c>
      <c r="Z105" s="23">
        <v>76</v>
      </c>
      <c r="AA105" s="23">
        <v>86</v>
      </c>
      <c r="AB105" s="23">
        <v>93</v>
      </c>
      <c r="AC105" s="23">
        <v>109</v>
      </c>
      <c r="AD105" s="23">
        <v>131</v>
      </c>
      <c r="AE105" s="23">
        <v>152</v>
      </c>
      <c r="AF105" s="23">
        <v>152</v>
      </c>
      <c r="AG105" s="23">
        <v>236</v>
      </c>
      <c r="AH105" s="23">
        <v>278</v>
      </c>
      <c r="AI105" s="23">
        <v>285</v>
      </c>
      <c r="AJ105" s="23">
        <v>343</v>
      </c>
      <c r="AK105" s="23">
        <v>349</v>
      </c>
      <c r="AL105" s="23">
        <v>354</v>
      </c>
      <c r="AM105" s="23">
        <v>356</v>
      </c>
      <c r="AN105" s="23">
        <v>365</v>
      </c>
      <c r="AO105" s="23">
        <v>365</v>
      </c>
      <c r="AP105" s="23">
        <v>647</v>
      </c>
      <c r="AQ105" s="23">
        <v>690</v>
      </c>
      <c r="AR105" s="23">
        <v>729</v>
      </c>
      <c r="AS105" s="23">
        <v>761</v>
      </c>
      <c r="AT105" s="23">
        <v>797</v>
      </c>
      <c r="AU105" s="23">
        <v>869</v>
      </c>
      <c r="AV105" s="23">
        <v>898</v>
      </c>
      <c r="AW105" s="23">
        <v>922</v>
      </c>
      <c r="AX105" s="23">
        <v>1009</v>
      </c>
      <c r="AY105" s="23">
        <v>1026</v>
      </c>
      <c r="AZ105" s="23">
        <v>1037</v>
      </c>
      <c r="BA105" s="23">
        <v>1066</v>
      </c>
      <c r="BB105" s="23">
        <v>1078</v>
      </c>
      <c r="BC105" s="23">
        <v>1093</v>
      </c>
      <c r="BD105" s="23">
        <v>1098</v>
      </c>
      <c r="BE105" s="23">
        <v>1098</v>
      </c>
      <c r="BF105" s="23">
        <v>1138</v>
      </c>
      <c r="BG105" s="23">
        <v>1164</v>
      </c>
      <c r="BH105" s="23">
        <v>1170</v>
      </c>
      <c r="BI105" s="23">
        <v>1206</v>
      </c>
      <c r="BJ105" s="23">
        <v>1212</v>
      </c>
      <c r="BK105" s="23">
        <v>1223</v>
      </c>
      <c r="BL105" s="23">
        <v>1227</v>
      </c>
      <c r="BM105" s="23">
        <v>1268</v>
      </c>
      <c r="BN105" s="23">
        <v>1276</v>
      </c>
      <c r="BO105" s="23">
        <v>1283</v>
      </c>
      <c r="BP105" s="23">
        <v>1290</v>
      </c>
      <c r="BQ105" s="23">
        <v>1324</v>
      </c>
      <c r="BR105" s="23">
        <v>1325</v>
      </c>
      <c r="BS105" s="23">
        <v>1332</v>
      </c>
      <c r="BT105" s="23">
        <v>1337</v>
      </c>
      <c r="BU105" s="23">
        <v>1338</v>
      </c>
      <c r="BV105" s="23">
        <v>1348</v>
      </c>
      <c r="BW105" s="23">
        <v>1351</v>
      </c>
      <c r="BX105" s="23">
        <v>1352</v>
      </c>
      <c r="BY105" s="23">
        <v>1356</v>
      </c>
      <c r="BZ105" s="23">
        <v>1361</v>
      </c>
      <c r="CA105" s="23">
        <v>1364</v>
      </c>
      <c r="CB105" s="23">
        <v>1365</v>
      </c>
      <c r="CC105" s="23">
        <v>1369</v>
      </c>
      <c r="CD105" s="23">
        <v>1369</v>
      </c>
      <c r="CE105" s="23">
        <v>1372</v>
      </c>
      <c r="CF105" s="23">
        <v>1374</v>
      </c>
      <c r="CG105" s="23">
        <v>1375</v>
      </c>
      <c r="CH105" s="23">
        <v>1376</v>
      </c>
      <c r="CI105" s="23">
        <v>1377</v>
      </c>
      <c r="CJ105" s="23">
        <v>1378</v>
      </c>
      <c r="CK105" s="23">
        <v>1379</v>
      </c>
      <c r="CL105" s="23">
        <v>1380</v>
      </c>
      <c r="CM105" s="23">
        <v>1381</v>
      </c>
      <c r="CN105" s="23">
        <v>1381</v>
      </c>
      <c r="CO105" s="23">
        <v>1382</v>
      </c>
      <c r="CP105" s="23">
        <v>1382</v>
      </c>
      <c r="CQ105" s="23">
        <v>1385</v>
      </c>
      <c r="CR105" s="23">
        <v>1385</v>
      </c>
      <c r="CS105" s="23">
        <v>1385</v>
      </c>
      <c r="CT105" s="23">
        <v>1385</v>
      </c>
      <c r="CU105" s="23">
        <v>1385</v>
      </c>
      <c r="CV105" s="23">
        <v>1385</v>
      </c>
      <c r="CW105" s="23">
        <v>1386</v>
      </c>
      <c r="CX105" s="23">
        <v>1386</v>
      </c>
      <c r="CY105" s="23">
        <v>1386</v>
      </c>
      <c r="CZ105" s="23">
        <v>1386</v>
      </c>
      <c r="DA105" s="23">
        <v>1386</v>
      </c>
      <c r="DB105" s="23">
        <v>1386</v>
      </c>
      <c r="DC105" s="23">
        <v>1386</v>
      </c>
      <c r="DD105" s="23">
        <v>1386</v>
      </c>
      <c r="DE105" s="23">
        <v>1386</v>
      </c>
      <c r="DF105" s="23">
        <v>1386</v>
      </c>
      <c r="DG105" s="23">
        <v>1386</v>
      </c>
      <c r="DJ105" s="181">
        <f t="shared" ca="1" si="34"/>
        <v>0</v>
      </c>
      <c r="DK105" s="25">
        <f t="shared" ca="1" si="35"/>
        <v>0</v>
      </c>
      <c r="DL105" s="325">
        <f t="shared" ca="1" si="28"/>
        <v>0</v>
      </c>
      <c r="DM105" s="329">
        <f t="shared" ca="1" si="36"/>
        <v>0</v>
      </c>
      <c r="DN105" s="25">
        <f t="shared" ca="1" si="37"/>
        <v>0</v>
      </c>
      <c r="DO105" s="325">
        <f t="shared" ca="1" si="29"/>
        <v>0</v>
      </c>
      <c r="DP105" s="332">
        <f t="shared" ca="1" si="38"/>
        <v>499.6088920289672</v>
      </c>
      <c r="DR105">
        <f t="shared" si="32"/>
        <v>1386</v>
      </c>
      <c r="DS105" s="419">
        <f t="shared" si="33"/>
        <v>499.6</v>
      </c>
      <c r="DT105" s="131">
        <f t="shared" ca="1" si="30"/>
        <v>0</v>
      </c>
      <c r="DV105" s="164" t="s">
        <v>246</v>
      </c>
      <c r="DW105">
        <v>35</v>
      </c>
      <c r="DX105" s="385">
        <v>88.2</v>
      </c>
      <c r="DY105" s="67">
        <f t="shared" si="39"/>
        <v>88</v>
      </c>
      <c r="EA105">
        <f>SUMIF('L4-LTLA'!$D:$D,$D105,'L4-LTLA'!$G:$G)</f>
        <v>277417</v>
      </c>
      <c r="EB105" s="27">
        <v>277417</v>
      </c>
      <c r="EC105" s="4">
        <f t="shared" si="31"/>
        <v>0</v>
      </c>
    </row>
    <row r="106" spans="1:133" x14ac:dyDescent="0.25">
      <c r="A106" s="67" t="str">
        <f ca="1">OFFSET(Polygon!A$1,MATCH($D106,Polygon!$C:$C,0)-1,0)</f>
        <v>{"type":"Polygon","coordinates":[[[-1.5342,54.9651],[-1.531,54.9643],[-1.5292,54.9633],[-1.5307,54.958],[-1.5278,54.9571],[-1.5263,54.9581],[-1.5224,54.9574],[-1.5196,54.9575],[-1.519,54.9593],[-1.5162,54.9581],[-1.5153,54.9573],[-1.5152,54.9561],[-1.5171,54.9542],[-1.5186,54.9518],[-1.5179,54.9467],[-1.5163,54.9454],[-1.5124,54.9368],[-1.5104,54.9321],[-1.5112,54.9317],[-1.5121,54.9321],[-1.5145,54.9317],[-1.517,54.9308],[-1.5198,54.9314],[-1.5247,54.9331],[-1.5291,54.933],[-1.5307,54.9326],[-1.5325,54.9315],[-1.5357,54.9321],[-1.5438,54.9313],[-1.5471,54.9306],[-1.5522,54.9285],[-1.5533,54.9277],[-1.5565,54.9299],[-1.5627,54.9274],[-1.5689,54.9246],[-1.5671,54.9232],[-1.5654,54.9199],[-1.5631,54.9171],[-1.56,54.9146],[-1.5594,54.9128],[-1.5571,54.9092],[-1.5571,54.9079],[-1.5584,54.9066],[-1.5601,54.9063],[-1.5627,54.905],[-1.5608,54.904],[-1.5598,54.9029],[-1.5582,54.9027],[-1.5585,54.8988],[-1.5586,54.893],[-1.5583,54.8911],[-1.5571,54.891],[-1.5572,54.8882],[-1.5585,54.8882],[-1.5586,54.8861],[-1.5561,54.8848],[-1.5585,54.8844],[-1.5594,54.882],[-1.562,54.8808],[-1.5666,54.8807],[-1.5681,54.8805],[-1.571,54.8795],[-1.5759,54.8789],[-1.5759,54.8783],[-1.5799,54.8778],[-1.582,54.8861],[-1.5843,54.8932],[-1.5865,54.8942],[-1.5882,54.8944],[-1.5885,54.8955],[-1.5897,54.8962],[-1.5909,54.8987],[-1.5923,54.9002],[-1.5936,54.9009],[-1.5942,54.902],[-1.5979,54.9015],[-1.6008,54.8998],[-1.6002,54.8991],[-1.602,54.8984],[-1.6074,54.8983],[-1.6069,54.8973],[-1.6105,54.8952],[-1.6119,54.8953],[-1.6148,54.8924],[-1.6165,54.8911],[-1.6183,54.8901],[-1.619,54.8886],[-1.6188,54.887],[-1.621,54.8873],[-1.6222,54.8867],[-1.6233,54.8872],[-1.6255,54.887],[-1.6276,54.8863],[-1.6284,54.8851],[-1.6311,54.8848],[-1.6313,54.884],[-1.6352,54.8823],[-1.6368,54.8809],[-1.6392,54.8807],[-1.64,54.8798],[-1.6435,54.8788],[-1.6453,54.8788],[-1.6492,54.8795],[-1.651,54.8797],[-1.6507,54.8807],[-1.6466,54.8812],[-1.6467,54.8825],[-1.6478,54.8842],[-1.648,54.8855],[-1.6466,54.8856],[-1.6469,54.888],[-1.6473,54.8886],[-1.6485,54.8917],[-1.65,54.8936],[-1.6534,54.893],[-1.6558,54.8921],[-1.6563,54.8909],[-1.6574,54.8906],[-1.6601,54.8909],[-1.6592,54.8928],[-1.6597,54.8936],[-1.6614,54.8943],[-1.663,54.8959],[-1.6654,54.8952],[-1.6681,54.8954],[-1.6714,54.8966],[-1.6727,54.897],[-1.6757,54.8982],[-1.6766,54.8991],[-1.6781,54.8998],[-1.678,54.9018],[-1.6765,54.9033],[-1.6763,54.9053],[-1.6755,54.9066],[-1.6748,54.9096],[-1.6758,54.9095],[-1.6819,54.9078],[-1.6835,54.9085],[-1.6876,54.9079],[-1.6895,54.9065],[-1.6891,54.9058],[-1.6908,54.9046],[-1.6909,54.9033],[-1.6917,54.9026],[-1.6935,54.9033],[-1.694,54.9041],[-1.6957,54.9048],[-1.6976,54.9062],[-1.6967,54.9065],[-1.6985,54.9082],[-1.6986,54.909],[-1.7086,54.9092],[-1.7133,54.9088],[-1.7164,54.9077],[-1.717,54.9084],[-1.7192,54.908],[-1.7212,54.9082],[-1.7232,54.9101],[-1.725,54.9089],[-1.7259,54.9097],[-1.7275,54.9103],[-1.728,54.9115],[-1.7276,54.9124],[-1.7287,54.9141],[-1.7301,54.9151],[-1.7311,54.9165],[-1.7323,54.9166],[-1.7341,54.9181],[-1.7376,54.9187],[-1.7391,54.9171],[-1.74,54.9168],[-1.7418,54.9173],[-1.7436,54.9172],[-1.7462,54.9165],[-1.7483,54.9177],[-1.75,54.9176],[-1.7514,54.917],[-1.7552,54.9129],[-1.7571,54.9116],[-1.76,54.9106],[-1.7602,54.9092],[-1.7621,54.9083],[-1.7656,54.9086],[-1.7663,54.9095],[-1.7679,54.9094],[-1.768,54.907],[-1.7696,54.9068],[-1.7727,54.9078],[-1.7762,54.9099],[-1.7812,54.9115],[-1.7824,54.9112],[-1.7825,54.91],[-1.7857,54.9091],[-1.7911,54.9087],[-1.7918,54.9074],[-1.7939,54.9053],[-1.7942,54.9038],[-1.7962,54.9037],[-1.7987,54.9055],[-1.8005,54.9061],[-1.8026,54.9046],[-1.8038,54.9044],[-1.8057,54.9052],[-1.807,54.9071],[-1.8089,54.907],[-1.8148,54.9053],[-1.8171,54.9054],[-1.8191,54.9059],[-1.821,54.9057],[-1.8237,54.908],[-1.8287,54.9105],[-1.8311,54.9106],[-1.8343,54.912],[-1.8364,54.9121],[-1.8397,54.9131],[-1.8424,54.9133],[-1.8447,54.9141],[-1.8468,54.9145],[-1.8483,54.9144],[-1.8504,54.9152],[-1.8507,54.9158],[-1.8526,54.9172],[-1.8521,54.9185],[-1.8507,54.9198],[-1.8485,54.9209],[-1.8458,54.9238],[-1.8441,54.927],[-1.8416,54.928],[-1.8412,54.9296],[-1.8333,54.9305],[-1.8269,54.9302],[-1.8273,54.9311],[-1.8256,54.9337],[-1.8265,54.9341],[-1.8272,54.9359],[-1.8271,54.9369],[-1.8258,54.9376],[-1.8246,54.9391],[-1.8252,54.9409],[-1.8277,54.9421],[-1.8311,54.9443],[-1.8297,54.9466],[-1.8323,54.9491],[-1.8321,54.9496],[-1.8337,54.9512],[-1.8334,54.9528],[-1.8313,54.9547],[-1.8285,54.9554],[-1.8229,54.9558],[-1.8226,54.9567],[-1.8241,54.9593],[-1.8228,54.9604],[-1.8242,54.9616],[-1.824,54.9625],[-1.8225,54.9638],[-1.822,54.9657],[-1.8203,54.9664],[-1.8188,54.9663],[-1.8178,54.9672],[-1.8155,54.9673],[-1.8151,54.9679],[-1.816,54.9687],[-1.8146,54.9693],[-1.8124,54.971],[-1.813,54.973],[-1.8125,54.9743],[-1.8131,54.9747],[-1.8128,54.9763],[-1.8049,54.978],[-1.8026,54.9789],[-1.801,54.9791],[-1.7976,54.9807],[-1.7931,54.9832],[-1.7913,54.9838],[-1.785,54.9845],[-1.7848,54.9838],[-1.7817,54.9831],[-1.7766,54.9813],[-1.7734,54.9806],[-1.7652,54.9801],[-1.7613,54.9806],[-1.7561,54.9817],[-1.7517,54.9819],[-1.7488,54.9816],[-1.7442,54.9803],[-1.7352,54.9772],[-1.7285,54.975],[-1.7273,54.9736],[-1.728,54.9715],[-1.7274,54.9703],[-1.7247,54.9685],[-1.722,54.9676],[-1.7189,54.9668],[-1.7136,54.9665],[-1.7103,54.9661],[-1.7077,54.967],[-1.7066,54.969],[-1.7056,54.9697],[-1.703,54.9703],[-1.6988,54.9699],[-1.6963,54.969],[-1.6901,54.9662],[-1.6815,54.9638],[-1.6791,54.9633],[-1.6772,54.9639],[-1.6739,54.9639],[-1.6614,54.9622],[-1.6573,54.9615],[-1.6543,54.9603],[-1.649,54.9589],[-1.6484,54.9594],[-1.6427,54.9585],[-1.6417,54.958],[-1.6374,54.9578],[-1.6357,54.9571],[-1.6321,54.9569],[-1.63,54.9577],[-1.6271,54.9584],[-1.6198,54.9605],[-1.6149,54.9624],[-1.6132,54.9637],[-1.61,54.9656],[-1.6069,54.967],[-1.6031,54.9684],[-1.5988,54.9693],[-1.5957,54.9698],[-1.5923,54.9699],[-1.5886,54.9694],[-1.5865,54.9684],[-1.5827,54.9654],[-1.5804,54.9642],[-1.5772,54.9634],[-1.5747,54.9638],[-1.5699,54.9641],[-1.5682,54.9639],[-1.5642,54.9628],[-1.5616,54.9617],[-1.5582,54.9594],[-1.556,54.9585],[-1.5524,54.958],[-1.548,54.9599],[-1.5447,54.9604],[-1.5384,54.9606],[-1.5359,54.9617],[-1.5347,54.963],[-1.5339,54.9646],[-1.5342,54.9651]]]}</v>
      </c>
      <c r="B106" s="67" t="str">
        <f ca="1">OFFSET(Polygon!B$1,MATCH($D106,Polygon!$C:$C,0)-1,0)</f>
        <v>E08000037</v>
      </c>
      <c r="C106" t="s">
        <v>147</v>
      </c>
      <c r="D106" t="s">
        <v>40</v>
      </c>
      <c r="E106" s="27">
        <v>202508</v>
      </c>
      <c r="F106" s="23">
        <v>0</v>
      </c>
      <c r="G106" s="23">
        <v>0</v>
      </c>
      <c r="H106" s="23">
        <v>0</v>
      </c>
      <c r="I106" s="23">
        <v>0</v>
      </c>
      <c r="J106" s="23">
        <v>1</v>
      </c>
      <c r="K106" s="23">
        <v>1</v>
      </c>
      <c r="L106" s="23">
        <v>1</v>
      </c>
      <c r="M106" s="23">
        <v>1</v>
      </c>
      <c r="N106" s="23">
        <v>0</v>
      </c>
      <c r="O106" s="23">
        <v>1</v>
      </c>
      <c r="P106" s="23">
        <v>1</v>
      </c>
      <c r="Q106" s="23">
        <v>1</v>
      </c>
      <c r="R106" s="23">
        <v>2</v>
      </c>
      <c r="S106" s="23">
        <v>3</v>
      </c>
      <c r="T106" s="23">
        <v>4</v>
      </c>
      <c r="U106" s="23">
        <v>5</v>
      </c>
      <c r="V106" s="23">
        <v>10</v>
      </c>
      <c r="W106" s="23">
        <v>12</v>
      </c>
      <c r="X106" s="23">
        <v>23</v>
      </c>
      <c r="Y106" s="23">
        <v>31</v>
      </c>
      <c r="Z106" s="23">
        <v>44</v>
      </c>
      <c r="AA106" s="23">
        <v>52</v>
      </c>
      <c r="AB106" s="23">
        <v>65</v>
      </c>
      <c r="AC106" s="23">
        <v>80</v>
      </c>
      <c r="AD106" s="23">
        <v>95</v>
      </c>
      <c r="AE106" s="23">
        <v>108</v>
      </c>
      <c r="AF106" s="23">
        <v>108</v>
      </c>
      <c r="AG106" s="23">
        <v>168</v>
      </c>
      <c r="AH106" s="23">
        <v>180</v>
      </c>
      <c r="AI106" s="23">
        <v>188</v>
      </c>
      <c r="AJ106" s="23">
        <v>230</v>
      </c>
      <c r="AK106" s="23">
        <v>240</v>
      </c>
      <c r="AL106" s="23">
        <v>247</v>
      </c>
      <c r="AM106" s="23">
        <v>253</v>
      </c>
      <c r="AN106" s="23">
        <v>264</v>
      </c>
      <c r="AO106" s="23">
        <v>265</v>
      </c>
      <c r="AP106" s="23">
        <v>445</v>
      </c>
      <c r="AQ106" s="23">
        <v>466</v>
      </c>
      <c r="AR106" s="23">
        <v>492</v>
      </c>
      <c r="AS106" s="23">
        <v>513</v>
      </c>
      <c r="AT106" s="23">
        <v>533</v>
      </c>
      <c r="AU106" s="23">
        <v>567</v>
      </c>
      <c r="AV106" s="23">
        <v>585</v>
      </c>
      <c r="AW106" s="23">
        <v>607</v>
      </c>
      <c r="AX106" s="23">
        <v>634</v>
      </c>
      <c r="AY106" s="23">
        <v>668</v>
      </c>
      <c r="AZ106" s="23">
        <v>698</v>
      </c>
      <c r="BA106" s="23">
        <v>725</v>
      </c>
      <c r="BB106" s="23">
        <v>746</v>
      </c>
      <c r="BC106" s="23">
        <v>750</v>
      </c>
      <c r="BD106" s="23">
        <v>752</v>
      </c>
      <c r="BE106" s="23">
        <v>752</v>
      </c>
      <c r="BF106" s="23">
        <v>800</v>
      </c>
      <c r="BG106" s="23">
        <v>834</v>
      </c>
      <c r="BH106" s="23">
        <v>837</v>
      </c>
      <c r="BI106" s="23">
        <v>875</v>
      </c>
      <c r="BJ106" s="23">
        <v>878</v>
      </c>
      <c r="BK106" s="23">
        <v>887</v>
      </c>
      <c r="BL106" s="23">
        <v>888</v>
      </c>
      <c r="BM106" s="23">
        <v>918</v>
      </c>
      <c r="BN106" s="23">
        <v>944</v>
      </c>
      <c r="BO106" s="23">
        <v>963</v>
      </c>
      <c r="BP106" s="23">
        <v>966</v>
      </c>
      <c r="BQ106" s="23">
        <v>970</v>
      </c>
      <c r="BR106" s="23">
        <v>969</v>
      </c>
      <c r="BS106" s="23">
        <v>974</v>
      </c>
      <c r="BT106" s="23">
        <v>977</v>
      </c>
      <c r="BU106" s="23">
        <v>977</v>
      </c>
      <c r="BV106" s="23">
        <v>980</v>
      </c>
      <c r="BW106" s="23">
        <v>982</v>
      </c>
      <c r="BX106" s="23">
        <v>982</v>
      </c>
      <c r="BY106" s="23">
        <v>983</v>
      </c>
      <c r="BZ106" s="23">
        <v>985</v>
      </c>
      <c r="CA106" s="23">
        <v>987</v>
      </c>
      <c r="CB106" s="23">
        <v>989</v>
      </c>
      <c r="CC106" s="23">
        <v>994</v>
      </c>
      <c r="CD106" s="23">
        <v>993</v>
      </c>
      <c r="CE106" s="23">
        <v>998</v>
      </c>
      <c r="CF106" s="23">
        <v>998</v>
      </c>
      <c r="CG106" s="23">
        <v>999</v>
      </c>
      <c r="CH106" s="23">
        <v>1003</v>
      </c>
      <c r="CI106" s="23">
        <v>1003</v>
      </c>
      <c r="CJ106" s="23">
        <v>1003</v>
      </c>
      <c r="CK106" s="23">
        <v>1003</v>
      </c>
      <c r="CL106" s="23">
        <v>1004</v>
      </c>
      <c r="CM106" s="23">
        <v>1005</v>
      </c>
      <c r="CN106" s="23">
        <v>1007</v>
      </c>
      <c r="CO106" s="23">
        <v>1008</v>
      </c>
      <c r="CP106" s="23">
        <v>1008</v>
      </c>
      <c r="CQ106" s="23">
        <v>1008</v>
      </c>
      <c r="CR106" s="23">
        <v>1009</v>
      </c>
      <c r="CS106" s="23">
        <v>1009</v>
      </c>
      <c r="CT106" s="23">
        <v>1010</v>
      </c>
      <c r="CU106" s="23">
        <v>1010</v>
      </c>
      <c r="CV106" s="23">
        <v>1011</v>
      </c>
      <c r="CW106" s="23">
        <v>1013</v>
      </c>
      <c r="CX106" s="23">
        <v>1012</v>
      </c>
      <c r="CY106" s="23">
        <v>1013</v>
      </c>
      <c r="CZ106" s="23">
        <v>1012</v>
      </c>
      <c r="DA106" s="23">
        <v>1013</v>
      </c>
      <c r="DB106" s="23">
        <v>1013</v>
      </c>
      <c r="DC106" s="23">
        <v>1013</v>
      </c>
      <c r="DD106" s="23">
        <v>1013</v>
      </c>
      <c r="DE106" s="23">
        <v>1013</v>
      </c>
      <c r="DF106" s="23">
        <v>1014</v>
      </c>
      <c r="DG106" s="23">
        <v>1014</v>
      </c>
      <c r="DJ106" s="181">
        <f t="shared" ca="1" si="34"/>
        <v>0</v>
      </c>
      <c r="DK106" s="25">
        <f t="shared" ca="1" si="35"/>
        <v>0</v>
      </c>
      <c r="DL106" s="325">
        <f t="shared" ca="1" si="28"/>
        <v>0</v>
      </c>
      <c r="DM106" s="329">
        <f t="shared" ca="1" si="36"/>
        <v>2</v>
      </c>
      <c r="DN106" s="25">
        <f t="shared" ca="1" si="37"/>
        <v>1.976284584980237E-3</v>
      </c>
      <c r="DO106" s="325">
        <f t="shared" ca="1" si="29"/>
        <v>0.98761530408675213</v>
      </c>
      <c r="DP106" s="332">
        <f t="shared" ca="1" si="38"/>
        <v>500.72095917198334</v>
      </c>
      <c r="DR106">
        <f t="shared" si="32"/>
        <v>1014</v>
      </c>
      <c r="DS106" s="419">
        <f t="shared" si="33"/>
        <v>500.7</v>
      </c>
      <c r="DT106" s="131">
        <f t="shared" ca="1" si="30"/>
        <v>0</v>
      </c>
      <c r="DV106" s="164" t="s">
        <v>177</v>
      </c>
      <c r="DW106">
        <v>977</v>
      </c>
      <c r="DX106" s="385">
        <v>384</v>
      </c>
      <c r="DY106" s="67">
        <f t="shared" si="39"/>
        <v>137</v>
      </c>
      <c r="EA106">
        <f>SUMIF('L4-LTLA'!$D:$D,$D106,'L4-LTLA'!$G:$G)</f>
        <v>202508</v>
      </c>
      <c r="EB106" s="27">
        <v>202508</v>
      </c>
      <c r="EC106" s="4">
        <f t="shared" si="31"/>
        <v>0</v>
      </c>
    </row>
    <row r="107" spans="1:133" x14ac:dyDescent="0.25">
      <c r="A107" s="67" t="str">
        <f ca="1">OFFSET(Polygon!A$1,MATCH($D107,Polygon!$C:$C,0)-1,0)</f>
        <v>{"type":"Polygon","coordinates":[[[-1.4618,55.0743],[-1.4587,55.0734],[-1.4589,55.0725],[-1.4578,55.0712],[-1.4557,55.0701],[-1.4536,55.0699],[-1.4515,55.0701],[-1.4521,55.0687],[-1.4524,55.0665],[-1.4542,55.0658],[-1.455,55.064],[-1.4549,55.0622],[-1.4536,55.0604],[-1.4518,55.0555],[-1.4484,55.0507],[-1.4461,55.0485],[-1.4417,55.045],[-1.4395,55.0442],[-1.4371,55.0427],[-1.4341,55.0418],[-1.4314,55.0404],[-1.4324,55.0388],[-1.4318,55.0384],[-1.4293,55.0382],[-1.4292,55.0373],[-1.4309,55.037],[-1.4324,55.0343],[-1.4313,55.0333],[-1.4288,55.0331],[-1.4297,55.0318],[-1.4298,55.0303],[-1.4293,55.0294],[-1.4263,55.0255],[-1.4239,55.0236],[-1.4225,55.0228],[-1.4199,55.023],[-1.4201,55.0202],[-1.4207,55.0196],[-1.4189,55.0185],[-1.4173,55.0189],[-1.4155,55.0183],[-1.4158,55.0167],[-1.4174,55.0166],[-1.4167,55.0144],[-1.4222,55.0138],[-1.4258,55.014],[-1.4302,55.0131],[-1.4321,55.0106],[-1.432,55.0099],[-1.4336,55.0089],[-1.4364,55.0085],[-1.4426,55.0063],[-1.4451,55.0028],[-1.4463,54.998],[-1.4484,54.9968],[-1.4495,54.9965],[-1.4526,54.9964],[-1.455,54.9968],[-1.4551,54.9949],[-1.4496,54.9939],[-1.4489,54.9954],[-1.4474,54.9959],[-1.4487,54.9931],[-1.4511,54.9911],[-1.456,54.9887],[-1.4586,54.9889],[-1.4598,54.9886],[-1.4646,54.9889],[-1.4718,54.9892],[-1.4706,54.99],[-1.4714,54.9906],[-1.4746,54.9901],[-1.4733,54.989],[-1.476,54.9888],[-1.4839,54.9881],[-1.4927,54.9885],[-1.5019,54.9886],[-1.5093,54.9882],[-1.5132,54.9881],[-1.5195,54.9877],[-1.5233,54.987],[-1.529,54.9849],[-1.5308,54.984],[-1.5337,54.9857],[-1.5378,54.9832],[-1.54,54.9833],[-1.5398,54.9845],[-1.5389,54.9854],[-1.5385,54.9871],[-1.5404,54.9899],[-1.5458,54.989],[-1.547,54.9921],[-1.5479,54.9926],[-1.5493,54.9905],[-1.5502,54.9905],[-1.5523,54.9897],[-1.5555,54.9924],[-1.5563,54.9934],[-1.5582,54.9929],[-1.5612,54.9914],[-1.563,54.9923],[-1.5603,54.9963],[-1.5589,55],[-1.5585,55.0055],[-1.5616,55.0062],[-1.5638,55.0059],[-1.5659,55.0051],[-1.572,55.0039],[-1.5724,55.0067],[-1.5747,55.0066],[-1.5744,55.0057],[-1.5771,55.0053],[-1.5792,55.0098],[-1.5839,55.0089],[-1.588,55.0086],[-1.5914,55.0088],[-1.6003,55.0098],[-1.6009,55.0108],[-1.601,55.0124],[-1.599,55.0176],[-1.5956,55.0217],[-1.5941,55.0238],[-1.5925,55.0244],[-1.5878,55.0254],[-1.5873,55.026],[-1.5891,55.0283],[-1.5907,55.0309],[-1.5921,55.0347],[-1.5926,55.0389],[-1.5956,55.0395],[-1.6021,55.0397],[-1.6103,55.0405],[-1.6166,55.0413],[-1.6194,55.0405],[-1.6224,55.0389],[-1.6224,55.0402],[-1.6238,55.0399],[-1.6261,55.0402],[-1.6262,55.0414],[-1.6385,55.0415],[-1.6397,55.0444],[-1.6385,55.0457],[-1.6349,55.0474],[-1.6342,55.048],[-1.6322,55.0482],[-1.6332,55.0507],[-1.6342,55.0541],[-1.6348,55.0552],[-1.6357,55.0585],[-1.637,55.0618],[-1.6378,55.0626],[-1.6395,55.0632],[-1.6396,55.0641],[-1.6379,55.0648],[-1.6339,55.0651],[-1.6329,55.0659],[-1.631,55.0651],[-1.6226,55.0664],[-1.6194,55.0661],[-1.6151,55.0647],[-1.612,55.0643],[-1.6076,55.0644],[-1.6056,55.0651],[-1.6037,55.0648],[-1.6014,55.0651],[-1.5957,55.0636],[-1.5933,55.0643],[-1.5898,55.064],[-1.5885,55.0634],[-1.5843,55.0624],[-1.5814,55.063],[-1.5785,55.0631],[-1.5772,55.0593],[-1.5768,55.0567],[-1.5743,55.0555],[-1.5721,55.0558],[-1.5686,55.0548],[-1.566,55.0546],[-1.5631,55.0547],[-1.5562,55.0542],[-1.5537,55.0551],[-1.5488,55.0563],[-1.5443,55.0581],[-1.5429,55.0584],[-1.5411,55.0597],[-1.5406,55.0613],[-1.5399,55.0616],[-1.5367,55.0588],[-1.5323,55.0541],[-1.5292,55.0539],[-1.5265,55.054],[-1.5263,55.0545],[-1.5197,55.0547],[-1.5151,55.0541],[-1.5152,55.055],[-1.5103,55.055],[-1.5088,55.0481],[-1.5068,55.0485],[-1.5042,55.0496],[-1.499,55.0511],[-1.4962,55.0521],[-1.493,55.0538],[-1.4927,55.0543],[-1.4903,55.0544],[-1.4878,55.0536],[-1.4872,55.0551],[-1.4907,55.0634],[-1.4916,55.0653],[-1.4905,55.0659],[-1.4882,55.0656],[-1.4861,55.0661],[-1.4836,55.0662],[-1.4823,55.067],[-1.48,55.0671],[-1.4775,55.0703],[-1.4744,55.0712],[-1.4737,55.0727],[-1.471,55.0744],[-1.4674,55.0749],[-1.4666,55.0744],[-1.4641,55.0746],[-1.4618,55.0743]]]}</v>
      </c>
      <c r="B107" s="67" t="str">
        <f ca="1">OFFSET(Polygon!B$1,MATCH($D107,Polygon!$C:$C,0)-1,0)</f>
        <v>E08000022</v>
      </c>
      <c r="C107" t="s">
        <v>147</v>
      </c>
      <c r="D107" t="s">
        <v>76</v>
      </c>
      <c r="E107" s="27">
        <v>205985</v>
      </c>
      <c r="F107" s="23">
        <v>1</v>
      </c>
      <c r="G107" s="23">
        <v>1</v>
      </c>
      <c r="H107" s="23">
        <v>2</v>
      </c>
      <c r="I107" s="23">
        <v>2</v>
      </c>
      <c r="J107" s="23">
        <v>3</v>
      </c>
      <c r="K107" s="23">
        <v>2</v>
      </c>
      <c r="L107" s="23">
        <v>2</v>
      </c>
      <c r="M107" s="23">
        <v>3</v>
      </c>
      <c r="N107" s="23">
        <v>3</v>
      </c>
      <c r="O107" s="23">
        <v>7</v>
      </c>
      <c r="P107" s="23">
        <v>10</v>
      </c>
      <c r="Q107" s="23">
        <v>12</v>
      </c>
      <c r="R107" s="23">
        <v>17</v>
      </c>
      <c r="S107" s="23">
        <v>18</v>
      </c>
      <c r="T107" s="23">
        <v>18</v>
      </c>
      <c r="U107" s="23">
        <v>20</v>
      </c>
      <c r="V107" s="23">
        <v>23</v>
      </c>
      <c r="W107" s="23">
        <v>27</v>
      </c>
      <c r="X107" s="23">
        <v>36</v>
      </c>
      <c r="Y107" s="23">
        <v>46</v>
      </c>
      <c r="Z107" s="23">
        <v>62</v>
      </c>
      <c r="AA107" s="23">
        <v>71</v>
      </c>
      <c r="AB107" s="23">
        <v>76</v>
      </c>
      <c r="AC107" s="23">
        <v>87</v>
      </c>
      <c r="AD107" s="23">
        <v>113</v>
      </c>
      <c r="AE107" s="23">
        <v>133</v>
      </c>
      <c r="AF107" s="23">
        <v>133</v>
      </c>
      <c r="AG107" s="23">
        <v>160</v>
      </c>
      <c r="AH107" s="23">
        <v>180</v>
      </c>
      <c r="AI107" s="23">
        <v>183</v>
      </c>
      <c r="AJ107" s="23">
        <v>242</v>
      </c>
      <c r="AK107" s="23">
        <v>262</v>
      </c>
      <c r="AL107" s="23">
        <v>276</v>
      </c>
      <c r="AM107" s="23">
        <v>284</v>
      </c>
      <c r="AN107" s="23">
        <v>294</v>
      </c>
      <c r="AO107" s="23">
        <v>297</v>
      </c>
      <c r="AP107" s="23">
        <v>312</v>
      </c>
      <c r="AQ107" s="23">
        <v>321</v>
      </c>
      <c r="AR107" s="23">
        <v>339</v>
      </c>
      <c r="AS107" s="23">
        <v>356</v>
      </c>
      <c r="AT107" s="23">
        <v>366</v>
      </c>
      <c r="AU107" s="23">
        <v>371</v>
      </c>
      <c r="AV107" s="23">
        <v>378</v>
      </c>
      <c r="AW107" s="23">
        <v>395</v>
      </c>
      <c r="AX107" s="23">
        <v>408</v>
      </c>
      <c r="AY107" s="23">
        <v>412</v>
      </c>
      <c r="AZ107" s="23">
        <v>421</v>
      </c>
      <c r="BA107" s="23">
        <v>429</v>
      </c>
      <c r="BB107" s="23">
        <v>438</v>
      </c>
      <c r="BC107" s="23">
        <v>440</v>
      </c>
      <c r="BD107" s="23">
        <v>450</v>
      </c>
      <c r="BE107" s="23">
        <v>450</v>
      </c>
      <c r="BF107" s="23">
        <v>460</v>
      </c>
      <c r="BG107" s="23">
        <v>468</v>
      </c>
      <c r="BH107" s="23">
        <v>478</v>
      </c>
      <c r="BI107" s="23">
        <v>489</v>
      </c>
      <c r="BJ107" s="23">
        <v>493</v>
      </c>
      <c r="BK107" s="23">
        <v>493</v>
      </c>
      <c r="BL107" s="23">
        <v>495</v>
      </c>
      <c r="BM107" s="23">
        <v>503</v>
      </c>
      <c r="BN107" s="23">
        <v>508</v>
      </c>
      <c r="BO107" s="23">
        <v>513</v>
      </c>
      <c r="BP107" s="23">
        <v>516</v>
      </c>
      <c r="BQ107" s="23">
        <v>528</v>
      </c>
      <c r="BR107" s="23">
        <v>532</v>
      </c>
      <c r="BS107" s="23">
        <v>537</v>
      </c>
      <c r="BT107" s="23">
        <v>537</v>
      </c>
      <c r="BU107" s="23">
        <v>538</v>
      </c>
      <c r="BV107" s="23">
        <v>549</v>
      </c>
      <c r="BW107" s="23">
        <v>551</v>
      </c>
      <c r="BX107" s="23">
        <v>553</v>
      </c>
      <c r="BY107" s="23">
        <v>557</v>
      </c>
      <c r="BZ107" s="23">
        <v>555</v>
      </c>
      <c r="CA107" s="23">
        <v>555</v>
      </c>
      <c r="CB107" s="23">
        <v>560</v>
      </c>
      <c r="CC107" s="23">
        <v>565</v>
      </c>
      <c r="CD107" s="23">
        <v>564</v>
      </c>
      <c r="CE107" s="23">
        <v>566</v>
      </c>
      <c r="CF107" s="23">
        <v>566</v>
      </c>
      <c r="CG107" s="23">
        <v>566</v>
      </c>
      <c r="CH107" s="23">
        <v>566</v>
      </c>
      <c r="CI107" s="23">
        <v>565</v>
      </c>
      <c r="CJ107" s="23">
        <v>570</v>
      </c>
      <c r="CK107" s="23">
        <v>613</v>
      </c>
      <c r="CL107" s="23">
        <v>616</v>
      </c>
      <c r="CM107" s="23">
        <v>619</v>
      </c>
      <c r="CN107" s="23">
        <v>621</v>
      </c>
      <c r="CO107" s="23">
        <v>621</v>
      </c>
      <c r="CP107" s="23">
        <v>622</v>
      </c>
      <c r="CQ107" s="23">
        <v>622</v>
      </c>
      <c r="CR107" s="23">
        <v>623</v>
      </c>
      <c r="CS107" s="23">
        <v>624</v>
      </c>
      <c r="CT107" s="23">
        <v>627</v>
      </c>
      <c r="CU107" s="23">
        <v>627</v>
      </c>
      <c r="CV107" s="23">
        <v>629</v>
      </c>
      <c r="CW107" s="23">
        <v>630</v>
      </c>
      <c r="CX107" s="23">
        <v>631</v>
      </c>
      <c r="CY107" s="23">
        <v>632</v>
      </c>
      <c r="CZ107" s="23">
        <v>634</v>
      </c>
      <c r="DA107" s="23">
        <v>634</v>
      </c>
      <c r="DB107" s="23">
        <v>637</v>
      </c>
      <c r="DC107" s="23">
        <v>639</v>
      </c>
      <c r="DD107" s="23">
        <v>639</v>
      </c>
      <c r="DE107" s="23">
        <v>639</v>
      </c>
      <c r="DF107" s="23">
        <v>639</v>
      </c>
      <c r="DG107" s="23">
        <v>639</v>
      </c>
      <c r="DJ107" s="181">
        <f t="shared" ca="1" si="34"/>
        <v>0</v>
      </c>
      <c r="DK107" s="25">
        <f t="shared" ca="1" si="35"/>
        <v>0</v>
      </c>
      <c r="DL107" s="325">
        <f t="shared" ca="1" si="28"/>
        <v>0</v>
      </c>
      <c r="DM107" s="329">
        <f t="shared" ca="1" si="36"/>
        <v>5</v>
      </c>
      <c r="DN107" s="25">
        <f t="shared" ca="1" si="37"/>
        <v>7.8864353312302835E-3</v>
      </c>
      <c r="DO107" s="325">
        <f t="shared" ca="1" si="29"/>
        <v>2.4273612156224966</v>
      </c>
      <c r="DP107" s="332">
        <f t="shared" ca="1" si="38"/>
        <v>310.21676335655508</v>
      </c>
      <c r="DR107">
        <f t="shared" si="32"/>
        <v>639</v>
      </c>
      <c r="DS107" s="419">
        <f t="shared" si="33"/>
        <v>310.2</v>
      </c>
      <c r="DT107" s="131">
        <f t="shared" ca="1" si="30"/>
        <v>0</v>
      </c>
      <c r="DV107" s="164" t="s">
        <v>178</v>
      </c>
      <c r="DW107" s="4">
        <v>1082</v>
      </c>
      <c r="DX107" s="4">
        <v>330.5</v>
      </c>
      <c r="DY107" s="67">
        <f t="shared" si="39"/>
        <v>93</v>
      </c>
      <c r="EA107">
        <f>SUMIF('L4-LTLA'!$D:$D,$D107,'L4-LTLA'!$G:$G)</f>
        <v>205985</v>
      </c>
      <c r="EB107" s="27">
        <v>205985</v>
      </c>
      <c r="EC107" s="4">
        <f t="shared" si="31"/>
        <v>0</v>
      </c>
    </row>
    <row r="108" spans="1:133" x14ac:dyDescent="0.25">
      <c r="A108" s="67" t="str">
        <f ca="1">OFFSET(Polygon!A$1,MATCH($D108,Polygon!$C:$C,0)-1,0)</f>
        <v>{"type":"Polygon","coordinates":[[[-1.364,54.9441],[-1.3657,54.9442],[-1.3661,54.9429],[-1.3743,54.9435],[-1.3757,54.9369],[-1.3772,54.9373],[-1.3788,54.9369],[-1.3811,54.9382],[-1.3837,54.9387],[-1.3883,54.938],[-1.3905,54.9384],[-1.392,54.9395],[-1.3971,54.9397],[-1.4041,54.9383],[-1.4068,54.937],[-1.4101,54.9365],[-1.4154,54.9347],[-1.4172,54.9337],[-1.419,54.9318],[-1.4194,54.9299],[-1.426,54.9305],[-1.4264,54.9312],[-1.4318,54.9298],[-1.4328,54.9328],[-1.4386,54.9328],[-1.4416,54.9329],[-1.4425,54.9336],[-1.4479,54.9335],[-1.4491,54.9341],[-1.4547,54.9335],[-1.4573,54.9327],[-1.4609,54.932],[-1.4606,54.9302],[-1.4655,54.9302],[-1.472,54.9298],[-1.4811,54.9298],[-1.4828,54.9284],[-1.4852,54.9285],[-1.4856,54.9291],[-1.4883,54.9305],[-1.4924,54.9301],[-1.4963,54.9311],[-1.5002,54.9305],[-1.5053,54.9309],[-1.5073,54.9304],[-1.51,54.9305],[-1.5112,54.9317],[-1.5104,54.9321],[-1.5124,54.9368],[-1.5163,54.9454],[-1.5179,54.9467],[-1.5186,54.9518],[-1.5171,54.9542],[-1.5152,54.9561],[-1.5153,54.9573],[-1.5162,54.9581],[-1.519,54.9593],[-1.5196,54.9575],[-1.5224,54.9574],[-1.5263,54.9581],[-1.5278,54.9571],[-1.5307,54.958],[-1.5292,54.9633],[-1.531,54.9643],[-1.5342,54.9651],[-1.5336,54.9663],[-1.5326,54.97],[-1.5326,54.9735],[-1.5322,54.976],[-1.5316,54.9783],[-1.5299,54.9806],[-1.5284,54.982],[-1.5268,54.9826],[-1.5254,54.9838],[-1.5229,54.9847],[-1.5181,54.9856],[-1.5152,54.9859],[-1.511,54.9859],[-1.4995,54.9862],[-1.4923,54.986],[-1.4893,54.9859],[-1.4876,54.986],[-1.485,54.9858],[-1.4798,54.9857],[-1.4764,54.9864],[-1.4745,54.9865],[-1.4719,54.9861],[-1.4675,54.9845],[-1.4641,54.984],[-1.4623,54.9841],[-1.4616,54.9846],[-1.4515,54.9864],[-1.4497,54.9845],[-1.448,54.9867],[-1.4494,54.9872],[-1.4441,54.9929],[-1.4412,54.9956],[-1.4404,54.9971],[-1.4398,54.9998],[-1.4404,55.0021],[-1.44,55.0033],[-1.4387,55.0046],[-1.4368,55.0053],[-1.4292,55.0072],[-1.4275,55.0067],[-1.4261,55.0077],[-1.4252,55.0078],[-1.4247,55.0062],[-1.4234,55.0052],[-1.4203,55.0037],[-1.4186,55.0032],[-1.4141,55.0052],[-1.4145,55.0042],[-1.4124,55.0006],[-1.4106,54.9985],[-1.4074,54.9957],[-1.4046,54.9939],[-1.4029,54.9932],[-1.4018,54.9934],[-1.4006,54.9921],[-1.3996,54.9917],[-1.3969,54.9916],[-1.3951,54.991],[-1.3936,54.9892],[-1.3938,54.9886],[-1.3921,54.9881],[-1.3888,54.9889],[-1.3878,54.9879],[-1.3857,54.9874],[-1.3849,54.9861],[-1.3814,54.9858],[-1.3805,54.9845],[-1.3805,54.9836],[-1.3817,54.9829],[-1.382,54.9818],[-1.3801,54.9796],[-1.3785,54.9787],[-1.3776,54.9776],[-1.3723,54.9747],[-1.3686,54.9739],[-1.3673,54.9729],[-1.3653,54.9731],[-1.3638,54.9718],[-1.3621,54.9718],[-1.361,54.9709],[-1.3615,54.9698],[-1.3598,54.9687],[-1.3604,54.9682],[-1.3594,54.9673],[-1.3577,54.9667],[-1.358,54.9659],[-1.3568,54.9654],[-1.3558,54.9626],[-1.355,54.9614],[-1.3556,54.9609],[-1.3551,54.9588],[-1.3532,54.9576],[-1.3555,54.9557],[-1.3554,54.9545],[-1.3569,54.9535],[-1.3561,54.9505],[-1.358,54.9482],[-1.3599,54.9477],[-1.3607,54.9464],[-1.3634,54.9448],[-1.364,54.9441]]]}</v>
      </c>
      <c r="B108" s="67" t="str">
        <f ca="1">OFFSET(Polygon!B$1,MATCH($D108,Polygon!$C:$C,0)-1,0)</f>
        <v>E08000023</v>
      </c>
      <c r="C108" t="s">
        <v>147</v>
      </c>
      <c r="D108" t="s">
        <v>193</v>
      </c>
      <c r="E108" s="27">
        <v>150265</v>
      </c>
      <c r="F108" s="23">
        <v>0</v>
      </c>
      <c r="G108" s="23">
        <v>0</v>
      </c>
      <c r="H108" s="23">
        <v>0</v>
      </c>
      <c r="I108" s="23">
        <v>0</v>
      </c>
      <c r="J108" s="23">
        <v>0</v>
      </c>
      <c r="K108" s="23">
        <v>0</v>
      </c>
      <c r="L108" s="23">
        <v>0</v>
      </c>
      <c r="M108" s="23">
        <v>0</v>
      </c>
      <c r="N108" s="23">
        <v>0</v>
      </c>
      <c r="O108" s="23">
        <v>2</v>
      </c>
      <c r="P108" s="23">
        <v>2</v>
      </c>
      <c r="Q108" s="23">
        <v>2</v>
      </c>
      <c r="R108" s="23">
        <v>5</v>
      </c>
      <c r="S108" s="23">
        <v>5</v>
      </c>
      <c r="T108" s="23">
        <v>6</v>
      </c>
      <c r="U108" s="23">
        <v>8</v>
      </c>
      <c r="V108" s="23">
        <v>9</v>
      </c>
      <c r="W108" s="23">
        <v>10</v>
      </c>
      <c r="X108" s="23">
        <v>19</v>
      </c>
      <c r="Y108" s="23">
        <v>22</v>
      </c>
      <c r="Z108" s="23">
        <v>27</v>
      </c>
      <c r="AA108" s="23">
        <v>31</v>
      </c>
      <c r="AB108" s="23">
        <v>33</v>
      </c>
      <c r="AC108" s="23">
        <v>44</v>
      </c>
      <c r="AD108" s="23">
        <v>53</v>
      </c>
      <c r="AE108" s="23">
        <v>56</v>
      </c>
      <c r="AF108" s="23">
        <v>57</v>
      </c>
      <c r="AG108" s="23">
        <v>84</v>
      </c>
      <c r="AH108" s="23">
        <v>98</v>
      </c>
      <c r="AI108" s="23">
        <v>101</v>
      </c>
      <c r="AJ108" s="23">
        <v>118</v>
      </c>
      <c r="AK108" s="23">
        <v>120</v>
      </c>
      <c r="AL108" s="23">
        <v>123</v>
      </c>
      <c r="AM108" s="23">
        <v>123</v>
      </c>
      <c r="AN108" s="23">
        <v>125</v>
      </c>
      <c r="AO108" s="23">
        <v>126</v>
      </c>
      <c r="AP108" s="23">
        <v>217</v>
      </c>
      <c r="AQ108" s="23">
        <v>233</v>
      </c>
      <c r="AR108" s="23">
        <v>251</v>
      </c>
      <c r="AS108" s="23">
        <v>277</v>
      </c>
      <c r="AT108" s="23">
        <v>291</v>
      </c>
      <c r="AU108" s="23">
        <v>345</v>
      </c>
      <c r="AV108" s="23">
        <v>357</v>
      </c>
      <c r="AW108" s="23">
        <v>371</v>
      </c>
      <c r="AX108" s="23">
        <v>412</v>
      </c>
      <c r="AY108" s="23">
        <v>425</v>
      </c>
      <c r="AZ108" s="23">
        <v>442</v>
      </c>
      <c r="BA108" s="23">
        <v>464</v>
      </c>
      <c r="BB108" s="23">
        <v>486</v>
      </c>
      <c r="BC108" s="23">
        <v>495</v>
      </c>
      <c r="BD108" s="23">
        <v>501</v>
      </c>
      <c r="BE108" s="23">
        <v>501</v>
      </c>
      <c r="BF108" s="23">
        <v>538</v>
      </c>
      <c r="BG108" s="23">
        <v>565</v>
      </c>
      <c r="BH108" s="23">
        <v>568</v>
      </c>
      <c r="BI108" s="23">
        <v>595</v>
      </c>
      <c r="BJ108" s="23">
        <v>603</v>
      </c>
      <c r="BK108" s="23">
        <v>610</v>
      </c>
      <c r="BL108" s="23">
        <v>611</v>
      </c>
      <c r="BM108" s="23">
        <v>633</v>
      </c>
      <c r="BN108" s="23">
        <v>643</v>
      </c>
      <c r="BO108" s="23">
        <v>647</v>
      </c>
      <c r="BP108" s="23">
        <v>658</v>
      </c>
      <c r="BQ108" s="23">
        <v>670</v>
      </c>
      <c r="BR108" s="23">
        <v>673</v>
      </c>
      <c r="BS108" s="23">
        <v>681</v>
      </c>
      <c r="BT108" s="23">
        <v>688</v>
      </c>
      <c r="BU108" s="23">
        <v>691</v>
      </c>
      <c r="BV108" s="23">
        <v>710</v>
      </c>
      <c r="BW108" s="23">
        <v>714</v>
      </c>
      <c r="BX108" s="23">
        <v>714</v>
      </c>
      <c r="BY108" s="23">
        <v>719</v>
      </c>
      <c r="BZ108" s="23">
        <v>723</v>
      </c>
      <c r="CA108" s="23">
        <v>726</v>
      </c>
      <c r="CB108" s="23">
        <v>726</v>
      </c>
      <c r="CC108" s="23">
        <v>730</v>
      </c>
      <c r="CD108" s="23">
        <v>730</v>
      </c>
      <c r="CE108" s="23">
        <v>736</v>
      </c>
      <c r="CF108" s="23">
        <v>738</v>
      </c>
      <c r="CG108" s="23">
        <v>739</v>
      </c>
      <c r="CH108" s="23">
        <v>739</v>
      </c>
      <c r="CI108" s="23">
        <v>741</v>
      </c>
      <c r="CJ108" s="23">
        <v>744</v>
      </c>
      <c r="CK108" s="23">
        <v>744</v>
      </c>
      <c r="CL108" s="23">
        <v>744</v>
      </c>
      <c r="CM108" s="23">
        <v>745</v>
      </c>
      <c r="CN108" s="23">
        <v>745</v>
      </c>
      <c r="CO108" s="23">
        <v>746</v>
      </c>
      <c r="CP108" s="23">
        <v>746</v>
      </c>
      <c r="CQ108" s="23">
        <v>746</v>
      </c>
      <c r="CR108" s="23">
        <v>746</v>
      </c>
      <c r="CS108" s="23">
        <v>746</v>
      </c>
      <c r="CT108" s="23">
        <v>747</v>
      </c>
      <c r="CU108" s="23">
        <v>747</v>
      </c>
      <c r="CV108" s="23">
        <v>748</v>
      </c>
      <c r="CW108" s="23">
        <v>749</v>
      </c>
      <c r="CX108" s="23">
        <v>749</v>
      </c>
      <c r="CY108" s="23">
        <v>751</v>
      </c>
      <c r="CZ108" s="23">
        <v>751</v>
      </c>
      <c r="DA108" s="23">
        <v>751</v>
      </c>
      <c r="DB108" s="23">
        <v>751</v>
      </c>
      <c r="DC108" s="23">
        <v>751</v>
      </c>
      <c r="DD108" s="23">
        <v>751</v>
      </c>
      <c r="DE108" s="23">
        <v>751</v>
      </c>
      <c r="DF108" s="23">
        <v>751</v>
      </c>
      <c r="DG108" s="23">
        <v>751</v>
      </c>
      <c r="DJ108" s="181">
        <f t="shared" ca="1" si="34"/>
        <v>0</v>
      </c>
      <c r="DK108" s="25">
        <f t="shared" ca="1" si="35"/>
        <v>0</v>
      </c>
      <c r="DL108" s="325">
        <f t="shared" ca="1" si="28"/>
        <v>0</v>
      </c>
      <c r="DM108" s="329">
        <f t="shared" ca="1" si="36"/>
        <v>0</v>
      </c>
      <c r="DN108" s="25">
        <f t="shared" ca="1" si="37"/>
        <v>0</v>
      </c>
      <c r="DO108" s="325">
        <f t="shared" ca="1" si="29"/>
        <v>0</v>
      </c>
      <c r="DP108" s="332">
        <f t="shared" ca="1" si="38"/>
        <v>499.78371543606295</v>
      </c>
      <c r="DR108">
        <f t="shared" si="32"/>
        <v>751</v>
      </c>
      <c r="DS108" s="419">
        <f t="shared" si="33"/>
        <v>499.8</v>
      </c>
      <c r="DT108" s="131">
        <f t="shared" ca="1" si="30"/>
        <v>0</v>
      </c>
      <c r="DV108" s="164" t="s">
        <v>92</v>
      </c>
      <c r="DW108">
        <v>974</v>
      </c>
      <c r="DX108" s="385">
        <v>353.7</v>
      </c>
      <c r="DY108" s="67">
        <f t="shared" si="39"/>
        <v>146</v>
      </c>
      <c r="EA108">
        <f>SUMIF('L4-LTLA'!$D:$D,$D108,'L4-LTLA'!$G:$G)</f>
        <v>150265</v>
      </c>
      <c r="EB108" s="27">
        <v>150265</v>
      </c>
      <c r="EC108" s="4">
        <f t="shared" si="31"/>
        <v>0</v>
      </c>
    </row>
    <row r="109" spans="1:133" x14ac:dyDescent="0.25">
      <c r="A109" s="67" t="str">
        <f ca="1">OFFSET(Polygon!A$1,MATCH($D109,Polygon!$C:$C,0)-1,0)</f>
        <v>{"type":"MultiPolygon","coordinates":[[[[-0.2125,54.1576],[-0.2137,54.1548],[-0.2169,54.1483],[-0.2193,54.1447],[-0.2211,54.1425],[-0.2215,54.1414],[-0.2213,54.1387],[-0.2227,54.137],[-0.2263,54.1365],[-0.2291,54.1357],[-0.2298,54.1342],[-0.2297,54.1324],[-0.2372,54.1372],[-0.2447,54.1371],[-0.2486,54.1378],[-0.2504,54.1385],[-0.2553,54.1393],[-0.2625,54.1401],[-0.2654,54.1405],[-0.2691,54.1383],[-0.2728,54.1392],[-0.28,54.1398],[-0.2831,54.1398],[-0.2887,54.1394],[-0.2906,54.1397],[-0.2915,54.1387],[-0.2934,54.1384],[-0.3006,54.1366],[-0.3042,54.1362],[-0.3074,54.1377],[-0.3083,54.139],[-0.3106,54.1413],[-0.3118,54.1429],[-0.3138,54.1464],[-0.3194,54.1455],[-0.3226,54.1453],[-0.3232,54.1471],[-0.3232,54.1496],[-0.3238,54.1503],[-0.3279,54.1492],[-0.3302,54.1491],[-0.3357,54.1497],[-0.341,54.1489],[-0.3429,54.1484],[-0.3464,54.1469],[-0.3486,54.1485],[-0.3507,54.1498],[-0.3553,54.1496],[-0.3584,54.1521],[-0.36,54.1531],[-0.3639,54.1531],[-0.3696,54.1536],[-0.3749,54.1541],[-0.375,54.1562],[-0.3733,54.1563],[-0.3745,54.1626],[-0.3782,54.1668],[-0.3807,54.1703],[-0.3829,54.1719],[-0.3869,54.1742],[-0.388,54.1745],[-0.3907,54.1765],[-0.3964,54.1753],[-0.4032,54.1747],[-0.4041,54.1758],[-0.4085,54.1758],[-0.4085,54.1753],[-0.4131,54.1745],[-0.4184,54.174],[-0.4181,54.1712],[-0.4225,54.1712],[-0.4226,54.1701],[-0.4245,54.1696],[-0.4229,54.1663],[-0.4332,54.1641],[-0.4331,54.1606],[-0.4309,54.1581],[-0.4326,54.1575],[-0.4303,54.1492],[-0.4295,54.147],[-0.4271,54.1374],[-0.43,54.1368],[-0.4385,54.1331],[-0.4437,54.1317],[-0.4539,54.1273],[-0.4585,54.126],[-0.4537,54.1207],[-0.4547,54.12],[-0.4543,54.1167],[-0.4594,54.1153],[-0.4587,54.114],[-0.4683,54.1112],[-0.4659,54.1076],[-0.4821,54.1031],[-0.4898,54.1009],[-0.4937,54.0993],[-0.4985,54.0962],[-0.5029,54.0941],[-0.5091,54.0919],[-0.5136,54.0901],[-0.5182,54.0877],[-0.5201,54.0869],[-0.5246,54.0855],[-0.5251,54.0866],[-0.5263,54.0874],[-0.5281,54.0893],[-0.534,54.0872],[-0.5358,54.0877],[-0.5418,54.0915],[-0.5451,54.091],[-0.5472,54.0914],[-0.5494,54.0923],[-0.5514,54.0927],[-0.5551,54.0926],[-0.5581,54.0929],[-0.5631,54.094],[-0.5664,54.0903],[-0.5746,54.0895],[-0.5767,54.0891],[-0.5839,54.0885],[-0.5898,54.0874],[-0.5922,54.0863],[-0.5939,54.0844],[-0.5975,54.0829],[-0.5992,54.0819],[-0.6005,54.0807],[-0.6027,54.0791],[-0.6055,54.078],[-0.6065,54.0771],[-0.6078,54.0751],[-0.6097,54.0733],[-0.6143,54.0709],[-0.6184,54.0698],[-0.6235,54.0696],[-0.6277,54.0702],[-0.6275,54.0688],[-0.6322,54.0687],[-0.6429,54.0665],[-0.6481,54.066],[-0.6537,54.065],[-0.657,54.0639],[-0.6603,54.0631],[-0.6565,54.0611],[-0.655,54.0609],[-0.6524,54.0598],[-0.6503,54.0586],[-0.6472,54.0565],[-0.6446,54.0551],[-0.6536,54.0459],[-0.6563,54.0454],[-0.6557,54.0443],[-0.658,54.0436],[-0.658,54.0421],[-0.6563,54.0406],[-0.6589,54.0384],[-0.6595,54.0372],[-0.6622,54.0373],[-0.6643,54.0376],[-0.6682,54.0374],[-0.6706,54.038],[-0.675,54.0381],[-0.6795,54.0369],[-0.6805,54.0359],[-0.6803,54.0341],[-0.6822,54.034],[-0.6847,54.0326],[-0.687,54.0307],[-0.6877,54.0288],[-0.6872,54.0263],[-0.6882,54.0251],[-0.6885,54.024],[-0.6875,54.0232],[-0.6844,54.0227],[-0.6837,54.021],[-0.6814,54.0196],[-0.6791,54.019],[-0.6784,54.0176],[-0.6794,54.016],[-0.6806,54.015],[-0.6826,54.0127],[-0.6827,54.0119],[-0.6815,54.0108],[-0.6837,54.0087],[-0.6879,54.0083],[-0.6882,54.008],[-0.7001,54.0069],[-0.7046,54.0061],[-0.7085,54.0079],[-0.7094,54.009],[-0.7096,54.0104],[-0.7109,54.0112],[-0.7133,54.011],[-0.7166,54.0102],[-0.7183,54.0102],[-0.7193,54.0107],[-0.7197,54.0123],[-0.7262,54.0123],[-0.7278,54.0127],[-0.7304,54.0126],[-0.7306,54.0217],[-0.7317,54.0252],[-0.7342,54.0302],[-0.7388,54.029],[-0.7417,54.0285],[-0.7442,54.0277],[-0.7481,54.0272],[-0.7526,54.0261],[-0.7614,54.025],[-0.7663,54.0237],[-0.7697,54.0235],[-0.7716,54.0239],[-0.7758,54.0238],[-0.7788,54.0235],[-0.7799,54.023],[-0.7875,54.0217],[-0.7911,54.0207],[-0.793,54.0206],[-0.7992,54.019],[-0.8003,54.02],[-0.7998,54.0205],[-0.7996,54.0226],[-0.799,54.0241],[-0.8032,54.024],[-0.8033,54.0233],[-0.8097,54.0222],[-0.816,54.0217],[-0.8202,54.0209],[-0.8229,54.0208],[-0.8268,54.0212],[-0.8365,54.0212],[-0.8371,54.0219],[-0.8424,54.0211],[-0.8431,54.0217],[-0.8455,54.02],[-0.848,54.0189],[-0.8523,54.0179],[-0.8549,54.0177],[-0.8574,54.0171],[-0.8597,54.0164],[-0.8613,54.017],[-0.8648,54.0173],[-0.8687,54.0171],[-0.8704,54.0167],[-0.8751,54.0176],[-0.8761,54.0176],[-0.8787,54.0168],[-0.8772,54.0149],[-0.8783,54.013],[-0.8808,54.0119],[-0.8847,54.0108],[-0.8867,54.0105],[-0.8889,54.0092],[-0.8899,54.0071],[-0.89,54.0058],[-0.8912,54.0026],[-0.8924,54.0016],[-0.8931,54.0001],[-0.8946,53.9992],[-0.8967,53.9986],[-0.8989,53.9988],[-0.9002,53.9996],[-0.9013,53.9988],[-0.9039,53.9986],[-0.9072,53.9976],[-0.9093,53.9964],[-0.9113,53.9958],[-0.9121,53.9951],[-0.9118,53.9939],[-0.9121,53.9927],[-0.9132,53.992],[-0.9152,53.9931],[-0.9181,53.9927],[-0.9214,53.9919],[-0.9253,53.9915],[-0.9278,53.9908],[-0.9328,53.9901],[-0.9341,53.9893],[-0.9351,53.9898],[-0.9441,53.9891],[-0.9504,53.9875],[-0.9533,53.9865],[-0.9566,53.9851],[-0.9577,53.9839],[-0.9622,53.9845],[-0.967,53.9859],[-0.9692,53.985],[-0.972,53.9846],[-0.9734,53.9849],[-0.9763,53.9821],[-0.9792,53.983],[-0.9803,53.9823],[-0.9846,53.9815],[-0.9911,53.9819],[-0.995,53.9832],[-0.9958,53.984],[-0.9941,53.9845],[-0.9948,53.9853],[-0.9931,53.9857],[-0.9905,53.9877],[-0.9878,53.9891],[-0.9842,53.9901],[-0.9813,53.9911],[-0.9832,53.9933],[-0.9817,53.9939],[-0.9789,53.9945],[-0.9791,53.9959],[-0.9719,53.9967],[-0.9719,53.9979],[-0.9727,54.0017],[-0.9738,54.0036],[-0.9754,54.0047],[-0.98,54.0032],[-0.9845,54.0022],[-0.9848,54.0027],[-0.9809,54.004],[-0.9793,54.0054],[-0.9799,54.0074],[-0.9814,54.0091],[-0.9827,54.01],[-0.98,54.0129],[-0.9769,54.0158],[-0.9794,54.0174],[-0.9718,54.0204],[-0.9668,54.023],[-0.9706,54.0231],[-0.9701,54.0258],[-0.9711,54.0277],[-0.973,54.0291],[-0.9758,54.0301],[-0.9823,54.0309],[-0.9814,54.0339],[-0.9821,54.0388],[-0.9825,54.0396],[-0.9846,54.0389],[-0.9907,54.0419],[-0.9923,54.0417],[-0.9933,54.0423],[-0.9929,54.0435],[-0.994,54.0457],[-0.9948,54.0463],[-0.9938,54.0473],[-0.9959,54.0481],[-0.9964,54.049],[-0.9982,54.0494],[-0.9987,54.0504],[-1.0003,54.0509],[-1.0007,54.052],[-1.0021,54.0539],[-1.002,54.0552],[-1.0044,54.0556],[-1.0062,54.0538],[-1.0075,54.0536],[-1.0097,54.0524],[-1.0124,54.0513],[-1.0144,54.0493],[-1.0158,54.0498],[-1.0249,54.0521],[-1.0285,54.0527],[-1.0353,54.0535],[-1.0391,54.0537],[-1.0465,54.0543],[-1.0484,54.0546],[-1.0597,54.0569],[-1.0591,54.0539],[-1.0584,54.0524],[-1.059,54.0497],[-1.0599,54.0484],[-1.0622,54.0501],[-1.0718,54.0487],[-1.0783,54.0482],[-1.0822,54.0477],[-1.0849,54.0476],[-1.089,54.0481],[-1.0917,54.0473],[-1.0929,54.0463],[-1.0943,54.0466],[-1.0953,54.0428],[-1.0961,54.0404],[-1.0975,54.0411],[-1.1001,54.0414],[-1.101,54.0409],[-1.0998,54.0394],[-1.0998,54.0377],[-1.1047,54.0376],[-1.1078,54.0372],[-1.1116,54.0361],[-1.1149,54.0358],[-1.1154,54.0347],[-1.117,54.0336],[-1.1203,54.029],[-1.1276,54.031],[-1.1309,54.0306],[-1.1337,54.0306],[-1.1408,54.0298],[-1.1406,54.0278],[-1.142,54.0272],[-1.1447,54.0253],[-1.1451,54.0229],[-1.1424,54.0189],[-1.1465,54.0167],[-1.148,54.0161],[-1.1477,54.015],[-1.1459,54.0133],[-1.1437,54.0126],[-1.1429,54.0109],[-1.1441,54.0082],[-1.1471,54.0067],[-1.1484,54.005],[-1.1491,54.0029],[-1.1484,54.0016],[-1.1473,54.0016],[-1.1469,54.0006],[-1.1453,54],[-1.1438,53.9988],[-1.1424,53.9986],[-1.1406,53.9973],[-1.141,53.996],[-1.1394,53.9952],[-1.1395,53.9941],[-1.1389,53.9926],[-1.1374,53.9916],[-1.1387,53.9909],[-1.1436,53.9895],[-1.1472,53.989],[-1.1498,53.9889],[-1.1526,53.9895],[-1.1592,53.993],[-1.1607,53.9943],[-1.1639,53.9955],[-1.1672,53.9963],[-1.1714,54.0005],[-1.173,54.0015],[-1.1755,54.0022],[-1.1756,54.0012],[-1.177,54.0005],[-1.1782,54.0005],[-1.1788,53.9992],[-1.1808,53.999],[-1.1822,54.0005],[-1.1844,54.001],[-1.1886,54.0025],[-1.1893,54.0016],[-1.191,54.0013],[-1.1919,53.9999],[-1.1894,53.998],[-1.1868,53.9982],[-1.1857,53.9973],[-1.1842,53.997],[-1.1828,53.9942],[-1.1817,53.9928],[-1.1806,53.9897],[-1.1816,53.9861],[-1.1821,53.9853],[-1.185,53.9843],[-1.1887,53.9839],[-1.1925,53.9843],[-1.1952,53.9854],[-1.1975,53.987],[-1.1972,53.9879],[-1.1995,53.9889],[-1.2005,53.989],[-1.202,53.9882],[-1.2022,53.9872],[-1.2035,53.9866],[-1.205,53.9868],[-1.2072,53.9865],[-1.2111,53.9854],[-1.2135,53.9852],[-1.2165,53.9856],[-1.2172,53.9848],[-1.2173,53.9833],[-1.2191,53.9827],[-1.2216,53.9804],[-1.2223,53.9789],[-1.2224,53.9765],[-1.2235,53.9755],[-1.2237,53.9746],[-1.2223,53.9735],[-1.2215,53.9724],[-1.2214,53.9703],[-1.2207,53.969],[-1.219,53.9671],[-1.2175,53.966],[-1.2199,53.9635],[-1.2199,53.9626],[-1.2183,53.9611],[-1.216,53.9596],[-1.2127,53.9562],[-1.2121,53.9547],[-1.2089,53.9511],[-1.2081,53.9486],[-1.2074,53.9455],[-1.2043,53.9437],[-1.2035,53.9422],[-1.2033,53.9409],[-1.2026,53.9389],[-1.2005,53.9359],[-1.1999,53.9344],[-1.2001,53.9324],[-1.1977,53.9293],[-1.1979,53.9287],[-1.2001,53.9283],[-1.2002,53.9269],[-1.1995,53.9253],[-1.1976,53.9239],[-1.196,53.9235],[-1.1956,53.9224],[-1.1911,53.9226],[-1.1867,53.9184],[-1.1857,53.916],[-1.1817,53.9167],[-1.1793,53.9169],[-1.1774,53.9143],[-1.1759,53.9135],[-1.1731,53.9113],[-1.1706,53.9088],[-1.1649,53.9106],[-1.1644,53.909],[-1.1633,53.9078],[-1.1617,53.9042],[-1.1616,53.9027],[-1.1603,53.9006],[-1.159,53.8994],[-1.1543,53.8967],[-1.1544,53.8959],[-1.1506,53.8952],[-1.1495,53.8937],[-1.1468,53.8946],[-1.1436,53.8925],[-1.1416,53.8926],[-1.1393,53.8938],[-1.1368,53.8959],[-1.1349,53.8948],[-1.1343,53.8925],[-1.1332,53.891],[-1.1295,53.8892],[-1.1283,53.8884],[-1.1254,53.8858],[-1.1249,53.8848],[-1.125,53.8827],[-1.121,53.8826],[-1.1186,53.8814],[-1.1162,53.8798],[-1.1106,53.8785],[-1.109,53.8773],[-1.1053,53.8758],[-1.1069,53.8752],[-1.1128,53.8719],[-1.1162,53.8689],[-1.1184,53.8675],[-1.1213,53.8663],[-1.1258,53.8658],[-1.1272,53.8651],[-1.1281,53.8638],[-1.1277,53.8619],[-1.1253,53.8598],[-1.1219,53.8581],[-1.1189,53.8571],[-1.1184,53.8559],[-1.1187,53.8546],[-1.1201,53.853],[-1.1233,53.8507],[-1.1246,53.8486],[-1.124,53.8466],[-1.1245,53.8454],[-1.1265,53.844],[-1.129,53.844],[-1.13,53.8443],[-1.1327,53.8442],[-1.1341,53.8435],[-1.134,53.842],[-1.1311,53.839],[-1.1302,53.8373],[-1.1299,53.8354],[-1.1284,53.8334],[-1.127,53.8328],[-1.1251,53.8328],[-1.1229,53.8339],[-1.1206,53.8355],[-1.118,53.8365],[-1.1162,53.8368],[-1.105,53.8371],[-1.1017,53.8369],[-1.0997,53.8366],[-1.0929,53.8336],[-1.0896,53.8315],[-1.0875,53.8317],[-1.0861,53.833],[-1.0836,53.8343],[-1.0783,53.8358],[-1.0761,53.8351],[-1.0765,53.8328],[-1.079,53.8296],[-1.0806,53.8278],[-1.084,53.8253],[-1.0848,53.8243],[-1.0848,53.8226],[-1.0843,53.8218],[-1.0821,53.8204],[-1.0786,53.8192],[-1.0744,53.8192],[-1.0714,53.8186],[-1.0682,53.8176],[-1.0634,53.8142],[-1.0617,53.8135],[-1.0582,53.8127],[-1.054,53.8113],[-1.0499,53.8108],[-1.0445,53.8107],[-1.0436,53.8096],[-1.0463,53.8078],[-1.0475,53.8062],[-1.0482,53.8047],[-1.0487,53.801],[-1.0486,53.7958],[-1.048,53.794],[-1.0468,53.7921],[-1.0466,53.7907],[-1.0471,53.79],[-1.0496,53.7894],[-1.0545,53.7893],[-1.0597,53.7885],[-1.0664,53.7879],[-1.0671,53.7866],[-1.0648,53.7849],[-1.0628,53.784],[-1.0569,53.7824],[-1.0524,53.7815],[-1.0494,53.7808],[-1.0451,53.7791],[-1.0376,53.7773],[-1.0346,53.7768],[-1.0319,53.7766],[-1.027,53.777],[-1.0247,53.7759],[-1.0224,53.7737],[-1.0217,53.7725],[-1.022,53.7714],[-1.0234,53.7711],[-1.0257,53.7716],[-1.0286,53.7713],[-1.0308,53.7698],[-1.034,53.7661],[-1.0342,53.7651],[-1.0335,53.7641],[-1.0272,53.7603],[-1.0256,53.7598],[-1.0232,53.7595],[-1.0212,53.7599],[-1.0169,53.7616],[-1.011,53.7636],[-1.0096,53.7643],[-1.0033,53.7679],[-1.001,53.7684],[-1.0007,53.767],[-0.9998,53.7658],[-0.9979,53.765],[-0.994,53.7643],[-0.989,53.7646],[-0.9869,53.764],[-0.9882,53.7626],[-0.9888,53.7612],[-0.9881,53.7596],[-0.9864,53.7573],[-0.9846,53.7554],[-0.9815,53.7528],[-0.9798,53.7517],[-0.9771,53.7505],[-0.9745,53.7497],[-0.9699,53.7486],[-0.9678,53.7483],[-0.9651,53.7473],[-0.9637,53.7463],[-0.9624,53.7434],[-0.962,53.741],[-0.9629,53.7369],[-0.9613,53.7356],[-0.9601,53.7353],[-0.9533,53.7354],[-0.9502,53.7346],[-0.9465,53.733],[-0.944,53.7323],[-0.9363,53.7313],[-0.9309,53.7311],[-0.9236,53.7314],[-0.9165,53.7324],[-0.912,53.7324],[-0.9114,53.732],[-0.9116,53.7307],[-0.9126,53.7286],[-0.9116,53.7274],[-0.9089,53.7267],[-0.9058,53.7251],[-0.9039,53.7212],[-0.9036,53.7198],[-0.9043,53.7179],[-0.9059,53.7172],[-0.9076,53.7174],[-0.9103,53.7185],[-0.913,53.7189],[-0.9204,53.7191],[-0.923,53.7189],[-0.9257,53.7185],[-0.9292,53.7175],[-0.9323,53.717],[-0.9355,53.7163],[-0.9405,53.7136],[-0.9426,53.7129],[-0.9466,53.7127],[-0.9497,53.713],[-0.9542,53.7148],[-0.9565,53.7151],[-0.9587,53.7146],[-0.9593,53.7134],[-0.959,53.711],[-0.9598,53.7094],[-0.9616,53.7076],[-0.9604,53.7064],[-0.9586,53.7056],[-0.9584,53.7049],[-0.9617,53.7043],[-0.9632,53.703],[-0.9627,53.701],[-0.9652,53.7006],[-0.9666,53.7008],[-0.9686,53.7016],[-0.9693,53.7028],[-0.9671,53.7035],[-0.9662,53.7042],[-0.9662,53.7058],[-0.9681,53.707],[-0.9751,53.7062],[-0.9809,53.7051],[-0.9829,53.7042],[-0.9837,53.7024],[-0.9827,53.6991],[-0.9804,53.6971],[-0.9856,53.6978],[-0.9928,53.6976],[-0.9948,53.6977],[-0.9979,53.6988],[-0.9995,53.6991],[-1.0016,53.699],[-1.0034,53.6983],[-1.0042,53.6967],[-1.0069,53.6955],[-1.0107,53.697],[-1.014,53.6973],[-1.017,53.6979],[-1.0211,53.6982],[-1.0235,53.6981],[-1.0281,53.6974],[-1.0313,53.6971],[-1.0347,53.6964],[-1.0363,53.6957],[-1.0379,53.6943],[-1.0394,53.6941],[-1.0406,53.6958],[-1.0446,53.6984],[-1.047,53.6988],[-1.0486,53.6985],[-1.052,53.697],[-1.0535,53.697],[-1.0537,53.6977],[-1.0536,53.7011],[-1.0542,53.7019],[-1.0593,53.705],[-1.0604,53.7063],[-1.0624,53.707],[-1.0637,53.7067],[-1.0673,53.7046],[-1.0693,53.7046],[-1.0709,53.708],[-1.0726,53.7092],[-1.0754,53.7092],[-1.0797,53.7081],[-1.0811,53.7087],[-1.0808,53.7106],[-1.0813,53.7116],[-1.084,53.7143],[-1.0845,53.7154],[-1.0839,53.7172],[-1.0848,53.7174],[-1.0893,53.7157],[-1.0927,53.714],[-1.0937,53.713],[-1.0946,53.7131],[-1.0958,53.714],[-1.0947,53.7155],[-1.0957,53.7162],[-1.0972,53.716],[-1.1014,53.7147],[-1.1041,53.7147],[-1.1041,53.7155],[-1.0997,53.7172],[-1.0986,53.718],[-1.0983,53.7193],[-1.0993,53.7195],[-1.1034,53.7187],[-1.1043,53.7187],[-1.1077,53.7212],[-1.1081,53.7226],[-1.1088,53.7233],[-1.1116,53.723],[-1.1142,53.7212],[-1.1152,53.7199],[-1.1165,53.7201],[-1.1172,53.7209],[-1.1167,53.7229],[-1.1185,53.7243],[-1.1201,53.7268],[-1.1209,53.7262],[-1.119,53.7243],[-1.1171,53.7227],[-1.1177,53.721],[-1.1174,53.7201],[-1.1149,53.7193],[-1.1137,53.721],[-1.1115,53.7227],[-1.1092,53.723],[-1.1085,53.7213],[-1.1045,53.7184],[-1.1032,53.7184],[-1.0993,53.7192],[-1.0988,53.7187],[-1.0997,53.7176],[-1.1031,53.7162],[-1.105,53.7152],[-1.1042,53.7144],[-1.1012,53.7144],[-1.0967,53.7159],[-1.0953,53.7154],[-1.0962,53.7141],[-1.0946,53.7128],[-1.093,53.7131],[-1.0919,53.7141],[-1.0896,53.7154],[-1.0854,53.7168],[-1.0846,53.7167],[-1.085,53.7151],[-1.0842,53.7139],[-1.0817,53.7115],[-1.0813,53.7107],[-1.0815,53.7085],[-1.0794,53.7079],[-1.0748,53.709],[-1.0723,53.7088],[-1.0715,53.7082],[-1.0707,53.7062],[-1.0697,53.7043],[-1.0689,53.704],[-1.0695,53.7029],[-1.0749,53.704],[-1.0758,53.7016],[-1.0782,53.6977],[-1.0765,53.6965],[-1.0823,53.6902],[-1.085,53.6869],[-1.0807,53.6853],[-1.0811,53.6846],[-1.0873,53.6833],[-1.0878,53.6826],[-1.0908,53.6803],[-1.0936,53.6779],[-1.0975,53.6753],[-1.1002,53.6744],[-1.102,53.6744],[-1.1036,53.6695],[-1.1007,53.6692],[-1.0915,53.6687],[-1.087,53.6666],[-1.0888,53.6645],[-1.0876,53.6634],[-1.0845,53.662],[-1.0825,53.662],[-1.0797,53.6607],[-1.0785,53.6604],[-1.0753,53.6605],[-1.0711,53.66],[-1.0712,53.6579],[-1.0679,53.6573],[-1.0634,53.6574],[-1.0619,53.6592],[-1.0592,53.6591],[-1.0596,53.6584],[-1.0573,53.6576],[-1.0509,53.6575],[-1.0487,53.656],[-1.0505,53.6549],[-1.0519,53.6523],[-1.0551,53.651],[-1.0659,53.6489],[-1.0702,53.6488],[-1.0717,53.649],[-1.0826,53.6515],[-1.0855,53.6516],[-1.0873,53.6512],[-1.0903,53.6499],[-1.0951,53.65],[-1.1016,53.6486],[-1.1141,53.6468],[-1.1165,53.6458],[-1.1185,53.6466],[-1.1213,53.6468],[-1.1231,53.646],[-1.1241,53.6446],[-1.1252,53.6439],[-1.1277,53.6436],[-1.1291,53.6424],[-1.128,53.6398],[-1.1271,53.6385],[-1.1275,53.6371],[-1.1289,53.6349],[-1.1299,53.6341],[-1.1315,53.6336],[-1.1334,53.6335],[-1.1346,53.6328],[-1.1359,53.6328],[-1.1389,53.6334],[-1.14,53.6355],[-1.1428,53.6361],[-1.1448,53.6372],[-1.1456,53.6385],[-1.15,53.6391],[-1.152,53.6426],[-1.1555,53.6432],[-1.1591,53.6433],[-1.1609,53.642],[-1.1642,53.6416],[-1.1657,53.6408],[-1.1679,53.6408],[-1.1709,53.6393],[-1.1724,53.6394],[-1.1744,53.6382],[-1.1803,53.6378],[-1.1886,53.636],[-1.1917,53.636],[-1.1937,53.6364],[-1.1945,53.6381],[-1.1962,53.639],[-1.1974,53.639],[-1.1978,53.6399],[-1.2015,53.6413],[-1.2065,53.6427],[-1.2098,53.6431],[-1.2109,53.6409],[-1.2156,53.642],[-1.2163,53.64],[-1.2177,53.6402],[-1.2186,53.6366],[-1.2194,53.6367],[-1.2196,53.6345],[-1.2185,53.6332],[-1.2184,53.6315],[-1.2174,53.6291],[-1.2176,53.6272],[-1.2175,53.6242],[-1.2188,53.6235],[-1.2214,53.6235],[-1.2267,53.6219],[-1.2276,53.6222],[-1.2328,53.6211],[-1.2345,53.6231],[-1.2364,53.625],[-1.2385,53.6274],[-1.2418,53.6326],[-1.2435,53.6343],[-1.2483,53.6372],[-1.2525,53.6401],[-1.2537,53.6412],[-1.2547,53.6428],[-1.2555,53.6458],[-1.2552,53.6489],[-1.2543,53.6485],[-1.2518,53.6484],[-1.2497,53.649],[-1.2488,53.6496],[-1.2512,53.6516],[-1.2483,53.654],[-1.247,53.6556],[-1.248,53.6562],[-1.25,53.659],[-1.2521,53.6615],[-1.2525,53.6624],[-1.2517,53.6635],[-1.2523,53.6666],[-1.2518,53.668],[-1.2502,53.6694],[-1.2497,53.6706],[-1.2464,53.6729],[-1.244,53.6732],[-1.2433,53.6774],[-1.2425,53.6801],[-1.2425,53.6818],[-1.244,53.6911],[-1.2444,53.6924],[-1.2402,53.6924],[-1.2348,53.6928],[-1.2249,53.6933],[-1.2215,53.6937],[-1.2098,53.6945],[-1.199,53.6949],[-1.199,53.6967],[-1.1997,53.6987],[-1.1988,53.7007],[-1.2014,53.7018],[-1.204,53.7021],[-1.2151,53.7055],[-1.2156,53.7069],[-1.2184,53.7071],[-1.2188,53.7093],[-1.2179,53.7095],[-1.2171,53.7112],[-1.2195,53.7143],[-1.2218,53.7128],[-1.2246,53.7123],[-1.2239,53.7108],[-1.2251,53.71],[-1.2269,53.7099],[-1.2282,53.711],[-1.2275,53.7125],[-1.2288,53.7146],[-1.2301,53.7148],[-1.238,53.7125],[-1.2394,53.7123],[-1.2428,53.7123],[-1.248,53.7117],[-1.2512,53.7126],[-1.2542,53.7127],[-1.2565,53.7117],[-1.2577,53.7118],[-1.2636,53.714],[-1.2682,53.7148],[-1.2694,53.7155],[-1.2695,53.7179],[-1.2706,53.7201],[-1.2711,53.7238],[-1.2728,53.7256],[-1.2767,53.726],[-1.2777,53.7265],[-1.2791,53.7285],[-1.2802,53.7296],[-1.2839,53.7321],[-1.2851,53.7332],[-1.287,53.7356],[-1.2892,53.7366],[-1.2919,53.7387],[-1.2937,53.7393],[-1.2963,53.7395],[-1.2997,53.7416],[-1.302,53.7417],[-1.3038,53.7419],[-1.3072,53.7427],[-1.31,53.7445],[-1.3116,53.7445],[-1.3154,53.7437],[-1.314,53.7463],[-1.3133,53.7488],[-1.3128,53.7495],[-1.3129,53.7511],[-1.3121,53.7531],[-1.3126,53.7541],[-1.3122,53.7559],[-1.3085,53.7565],[-1.3077,53.7551],[-1.3044,53.7552],[-1.302,53.7557],[-1.2983,53.7556],[-1.2975,53.7558],[-1.2952,53.7554],[-1.2947,53.7563],[-1.2967,53.759],[-1.2927,53.7601],[-1.292,53.7614],[-1.2908,53.7623],[-1.2904,53.7643],[-1.2913,53.7654],[-1.2917,53.7667],[-1.2956,53.7713],[-1.2981,53.7728],[-1.3024,53.7727],[-1.3068,53.773],[-1.3035,53.7749],[-1.3097,53.7777],[-1.3126,53.7793],[-1.3116,53.7797],[-1.3138,53.7815],[-1.3139,53.7845],[-1.3134,53.7865],[-1.3116,53.7884],[-1.3128,53.7896],[-1.312,53.7921],[-1.3117,53.7954],[-1.3123,53.7978],[-1.3136,53.8009],[-1.3136,53.8024],[-1.3142,53.8048],[-1.3139,53.8068],[-1.3146,53.8078],[-1.3149,53.8095],[-1.3136,53.8096],[-1.3124,53.8144],[-1.3094,53.8137],[-1.3076,53.8136],[-1.3073,53.8145],[-1.3051,53.815],[-1.3036,53.8165],[-1.3073,53.8177],[-1.3105,53.8202],[-1.3096,53.822],[-1.3098,53.8229],[-1.314,53.8231],[-1.3182,53.8249],[-1.3223,53.8274],[-1.327,53.8294],[-1.3291,53.8306],[-1.331,53.8319],[-1.3335,53.8331],[-1.3344,53.8344],[-1.3318,53.8348],[-1.3297,53.8358],[-1.3285,53.835],[-1.3258,53.835],[-1.326,53.8359],[-1.3257,53.8385],[-1.3266,53.8404],[-1.3282,53.8413],[-1.3321,53.8409],[-1.3363,53.8431],[-1.3382,53.8442],[-1.3421,53.8452],[-1.3422,53.8457],[-1.3394,53.8507],[-1.3384,53.8517],[-1.3429,53.8516],[-1.3456,53.8531],[-1.347,53.8542],[-1.3494,53.855],[-1.353,53.8567],[-1.3506,53.8575],[-1.347,53.8582],[-1.342,53.8589],[-1.3315,53.8615],[-1.3293,53.8616],[-1.3233,53.8617],[-1.3204,53.862],[-1.3172,53.8627],[-1.3154,53.8633],[-1.3126,53.8653],[-1.3118,53.8669],[-1.3148,53.8687],[-1.3184,53.8775],[-1.3158,53.8795],[-1.3159,53.8814],[-1.3167,53.8822],[-1.3202,53.8833],[-1.3208,53.8838],[-1.32,53.8853],[-1.3202,53.8875],[-1.3198,53.8886],[-1.3179,53.8887],[-1.3175,53.8901],[-1.3179,53.8918],[-1.317,53.8922],[-1.3178,53.8941],[-1.3177,53.8959],[-1.3181,53.8975],[-1.3223,53.9004],[-1.3219,53.9008],[-1.3218,53.9029],[-1.3195,53.9039],[-1.3137,53.9047],[-1.3139,53.905],[-1.3108,53.9059],[-1.3058,53.9065],[-1.3027,53.9074],[-1.3006,53.9075],[-1.3007,53.9086],[-1.302,53.9097],[-1.3012,53.9145],[-1.3001,53.9171],[-1.3001,53.9191],[-1.2996,53.9198],[-1.2972,53.9217],[-1.2984,53.922],[-1.3003,53.9206],[-1.3013,53.921],[-1.302,53.9221],[-1.3053,53.9211],[-1.3074,53.9211],[-1.3042,53.9249],[-1.3023,53.9255],[-1.2971,53.9264],[-1.2943,53.9266],[-1.2946,53.9274],[-1.2968,53.9286],[-1.3004,53.9294],[-1.3022,53.9274],[-1.3053,53.9271],[-1.3066,53.9243],[-1.309,53.9241],[-1.3084,53.9287],[-1.3069,53.934],[-1.3101,53.9349],[-1.3123,53.9352],[-1.3148,53.935],[-1.3164,53.9355],[-1.3203,53.9361],[-1.321,53.9369],[-1.323,53.9366],[-1.3256,53.9379],[-1.3292,53.938],[-1.3314,53.9386],[-1.3325,53.9397],[-1.3343,53.9396],[-1.3358,53.939],[-1.3376,53.9402],[-1.3392,53.9407],[-1.3415,53.9406],[-1.344,53.9398],[-1.3429,53.9433],[-1.3416,53.9439],[-1.3398,53.9455],[-1.3404,53.9459],[-1.3434,53.9449],[-1.3482,53.9449],[-1.3524,53.9442],[-1.3549,53.9436],[-1.3586,53.9417],[-1.3619,53.9415],[-1.3645,53.9416],[-1.3681,53.9423],[-1.3702,53.943],[-1.3718,53.9428],[-1.375,53.941],[-1.3817,53.9405],[-1.385,53.9421],[-1.3865,53.9432],[-1.3901,53.943],[-1.3919,53.9425],[-1.3967,53.9419],[-1.3972,53.9425],[-1.3999,53.9414],[-1.4004,53.9401],[-1.4004,53.9377],[-1.4029,53.9365],[-1.4048,53.9362],[-1.4077,53.9362],[-1.4095,53.9335],[-1.4107,53.931],[-1.4101,53.9301],[-1.4085,53.9294],[-1.4067,53.9278],[-1.4097,53.9279],[-1.4136,53.9283],[-1.4188,53.9281],[-1.4281,53.9294],[-1.4298,53.9289],[-1.4326,53.9272],[-1.4335,53.9263],[-1.4331,53.9249],[-1.4315,53.9233],[-1.4321,53.9208],[-1.4313,53.9161],[-1.4301,53.9138],[-1.4314,53.9133],[-1.4318,53.912],[-1.433,53.9108],[-1.4344,53.9102],[-1.4364,53.9133],[-1.4383,53.914],[-1.4412,53.9137],[-1.4429,53.9129],[-1.4457,53.9096],[-1.4477,53.9088],[-1.4499,53.9075],[-1.4522,53.9071],[-1.4549,53.9074],[-1.4606,53.9068],[-1.4626,53.906],[-1.465,53.9067],[-1.4654,53.9073],[-1.465,53.909],[-1.4666,53.9104],[-1.4689,53.9111],[-1.471,53.9113],[-1.4735,53.9112],[-1.4754,53.9116],[-1.4794,53.9109],[-1.4816,53.9107],[-1.486,53.9109],[-1.4892,53.9119],[-1.4919,53.9144],[-1.4947,53.9153],[-1.4999,53.9152],[-1.5044,53.9135],[-1.5058,53.9124],[-1.5099,53.9114],[-1.5146,53.9117],[-1.5179,53.9117],[-1.5214,53.9113],[-1.5265,53.9098],[-1.5276,53.909],[-1.5295,53.9086],[-1.533,53.909],[-1.5351,53.9099],[-1.5372,53.9103],[-1.5414,53.91],[-1.5451,53.9101],[-1.5479,53.9109],[-1.5494,53.9107],[-1.5491,53.9088],[-1.5505,53.9068],[-1.5501,53.9043],[-1.5513,53.903],[-1.5526,53.903],[-1.5556,53.9046],[-1.557,53.9049],[-1.5598,53.9048],[-1.5619,53.9038],[-1.5631,53.904],[-1.564,53.9054],[-1.5662,53.91],[-1.5677,53.9108],[-1.5689,53.9109],[-1.5731,53.9102],[-1.5785,53.9099],[-1.5836,53.9093],[-1.5848,53.9084],[-1.5858,53.9064],[-1.5862,53.9044],[-1.5852,53.903],[-1.5858,53.9014],[-1.5871,53.9012],[-1.5898,53.9014],[-1.5929,53.902],[-1.5945,53.9027],[-1.5984,53.9035],[-1.6011,53.9053],[-1.6017,53.9065],[-1.601,53.9082],[-1.5989,53.9089],[-1.6,53.9098],[-1.603,53.9096],[-1.6072,53.909],[-1.6086,53.9084],[-1.612,53.9062],[-1.6193,53.9037],[-1.6223,53.9034],[-1.624,53.9039],[-1.6261,53.9049],[-1.6288,53.9053],[-1.6314,53.9052],[-1.6379,53.9055],[-1.6411,53.9071],[-1.6428,53.9074],[-1.6459,53.9071],[-1.6486,53.9059],[-1.652,53.9057],[-1.6535,53.9067],[-1.6543,53.9078],[-1.6539,53.9094],[-1.6523,53.911],[-1.6532,53.9117],[-1.6562,53.9127],[-1.6625,53.9131],[-1.665,53.9131],[-1.6668,53.9128],[-1.6695,53.9115],[-1.68,53.9103],[-1.6846,53.9106],[-1.6846,53.912],[-1.6882,53.9117],[-1.6892,53.9126],[-1.6876,53.9144],[-1.687,53.9164],[-1.6902,53.9167],[-1.6903,53.9174],[-1.6951,53.9173],[-1.6986,53.9168],[-1.7008,53.9174],[-1.7022,53.9184],[-1.7039,53.9186],[-1.7048,53.9182],[-1.7067,53.9187],[-1.7061,53.9171],[-1.708,53.917],[-1.7093,53.9179],[-1.7125,53.9175],[-1.7131,53.9179],[-1.7164,53.9176],[-1.7161,53.9171],[-1.7174,53.9137],[-1.7176,53.9118],[-1.7187,53.9105],[-1.719,53.9091],[-1.721,53.9104],[-1.7217,53.9117],[-1.7242,53.9115],[-1.7254,53.9107],[-1.7272,53.9102],[-1.729,53.9103],[-1.7347,53.9121],[-1.7384,53.9128],[-1.7415,53.9141],[-1.7429,53.9152],[-1.746,53.9187],[-1.7459,53.9212],[-1.745,53.9224],[-1.7461,53.9231],[-1.7497,53.9226],[-1.7545,53.9211],[-1.7572,53.9214],[-1.7608,53.9231],[-1.7621,53.9239],[-1.7649,53.9247],[-1.7678,53.924],[-1.7687,53.922],[-1.7695,53.9213],[-1.7729,53.9209],[-1.7752,53.9213],[-1.7766,53.9218],[-1.7779,53.9235],[-1.7798,53.9253],[-1.781,53.9278],[-1.7821,53.9292],[-1.7851,53.9297],[-1.7933,53.9292],[-1.7975,53.9295],[-1.7964,53.9309],[-1.7963,53.9335],[-1.7974,53.9342],[-1.7972,53.9356],[-1.7978,53.9366],[-1.799,53.9367],[-1.8029,53.9359],[-1.8039,53.9382],[-1.8051,53.939],[-1.8062,53.9387],[-1.8118,53.9387],[-1.8151,53.9383],[-1.8171,53.9386],[-1.819,53.9381],[-1.8233,53.9383],[-1.8241,53.939],[-1.8258,53.9383],[-1.8302,53.938],[-1.8301,53.9404],[-1.8356,53.9395],[-1.8384,53.9397],[-1.8417,53.9394],[-1.845,53.9399],[-1.8477,53.9408],[-1.8477,53.9385],[-1.8487,53.936],[-1.8423,53.9342],[-1.8397,53.9331],[-1.8363,53.932],[-1.8362,53.9314],[-1.8392,53.9314],[-1.8405,53.9317],[-1.8433,53.9329],[-1.8465,53.9327],[-1.8507,53.9312],[-1.8528,53.931],[-1.8564,53.9323],[-1.8585,53.9323],[-1.8608,53.9329],[-1.863,53.9344],[-1.8625,53.9374],[-1.8617,53.9391],[-1.8625,53.9408],[-1.8643,53.9413],[-1.8652,53.9421],[-1.867,53.9427],[-1.872,53.9439],[-1.8741,53.9451],[-1.8753,53.9466],[-1.8763,53.9489],[-1.8763,53.9513],[-1.8775,53.953],[-1.8789,53.9543],[-1.8799,53.9559],[-1.8797,53.9569],[-1.8783,53.9586],[-1.8781,53.9599],[-1.8787,53.9624],[-1.8795,53.9628],[-1.8836,53.9632],[-1.8855,53.963],[-1.8864,53.9609],[-1.8874,53.9601],[-1.8897,53.9593],[-1.8908,53.957],[-1.8931,53.9554],[-1.8957,53.9551],[-1.8988,53.9554],[-1.8996,53.9559],[-1.9036,53.9572],[-1.9035,53.9581],[-1.9061,53.9584],[-1.9084,53.9576],[-1.911,53.9572],[-1.9127,53.9566],[-1.9132,53.956],[-1.9177,53.9554],[-1.9191,53.9549],[-1.9201,53.9556],[-1.9228,53.9556],[-1.924,53.9541],[-1.928,53.9504],[-1.9309,53.9503],[-1.9342,53.9519],[-1.9397,53.9522],[-1.9416,53.9525],[-1.944,53.9562],[-1.9507,53.9567],[-1.9494,53.953],[-1.9582,53.9539],[-1.9662,53.9515],[-1.965,53.9482],[-1.9639,53.948],[-1.9631,53.9458],[-1.9624,53.9452],[-1.9621,53.9434],[-1.9686,53.9439],[-1.9705,53.9433],[-1.97,53.9419],[-1.9678,53.9404],[-1.966,53.9373],[-1.9631,53.9334],[-1.968,53.9318],[-1.9659,53.9304],[-1.9659,53.9279],[-1.9672,53.9275],[-1.9704,53.9284],[-1.9702,53.9291],[-1.9719,53.93],[-1.9769,53.9264],[-1.9739,53.924],[-1.9628,53.9186],[-1.9617,53.9183],[-1.9596,53.9155],[-1.9575,53.9136],[-1.9568,53.9137],[-1.9532,53.9117],[-1.9535,53.909],[-1.9532,53.9077],[-1.9534,53.9065],[-1.9526,53.9035],[-1.9563,53.9033],[-1.9621,53.9035],[-1.9652,53.9034],[-1.9684,53.9038],[-1.9728,53.9022],[-1.9749,53.9012],[-1.9772,53.9009],[-1.9791,53.9012],[-1.9789,53.8981],[-1.9797,53.8973],[-1.9811,53.897],[-1.9808,53.8951],[-1.9813,53.8942],[-1.9786,53.8908],[-1.9772,53.8877],[-1.9781,53.8842],[-1.9761,53.8789],[-1.977,53.8756],[-1.9787,53.8738],[-1.9804,53.8711],[-1.9824,53.8688],[-1.9877,53.8677],[-1.9955,53.8687],[-1.9995,53.8721],[-2.013,53.8705],[-2.0135,53.8697],[-2.0217,53.8715],[-2.0276,53.864],[-2.0298,53.8608],[-2.0317,53.8586],[-2.0366,53.8562],[-2.0451,53.8512],[-2.0461,53.8501],[-2.058,53.8566],[-2.0625,53.8592],[-2.0653,53.859],[-2.0664,53.8596],[-2.069,53.8597],[-2.0714,53.8611],[-2.0737,53.8617],[-2.0756,53.863],[-2.0765,53.8653],[-2.0766,53.8667],[-2.0792,53.8688],[-2.0812,53.87],[-2.0838,53.8702],[-2.0859,53.8697],[-2.089,53.8682],[-2.0901,53.8684],[-2.0883,53.87],[-2.0851,53.8717],[-2.0833,53.873],[-2.0814,53.8757],[-2.0825,53.8767],[-2.0826,53.8777],[-2.0837,53.8779],[-2.0862,53.8807],[-2.0907,53.8828],[-2.0909,53.8834],[-2.0939,53.8851],[-2.0957,53.8881],[-2.0983,53.8893],[-2.103,53.8909],[-2.1036,53.8922],[-2.1078,53.8977],[-2.1132,53.9046],[-2.1075,53.908],[-2.1098,53.9091],[-2.1109,53.911],[-2.1125,53.9125],[-2.1147,53.9137],[-2.1131,53.9154],[-2.1167,53.9173],[-2.1194,53.9177],[-2.1218,53.9173],[-2.1246,53.9219],[-2.1243,53.9232],[-2.1269,53.9236],[-2.1302,53.9235],[-2.1309,53.9246],[-2.1325,53.9255],[-2.1322,53.9265],[-2.1378,53.928],[-2.14,53.9283],[-2.1409,53.9264],[-2.1418,53.9257],[-2.1449,53.9265],[-2.1494,53.926],[-2.1481,53.9278],[-2.1517,53.9295],[-2.1552,53.9276],[-2.1569,53.927],[-2.1578,53.9283],[-2.1597,53.9286],[-2.1629,53.9273],[-2.1639,53.9294],[-2.1636,53.9306],[-2.1616,53.9318],[-2.1624,53.933],[-2.1641,53.9346],[-2.1717,53.9377],[-2.1744,53.9367],[-2.1759,53.9342],[-2.178,53.9352],[-2.1805,53.9356],[-2.1822,53.9354],[-2.1839,53.9366],[-2.1856,53.9404],[-2.1855,53.9419],[-2.1843,53.9428],[-2.1832,53.9456],[-2.1808,53.9457],[-2.1805,53.9466],[-2.1807,53.948],[-2.1838,53.9498],[-2.1835,53.9514],[-2.1849,53.9527],[-2.1878,53.9542],[-2.1882,53.9552],[-2.1913,53.9581],[-2.1937,53.9615],[-2.1958,53.967],[-2.196,53.9696],[-2.2006,53.9701],[-2.2017,53.9678],[-2.2032,53.9678],[-2.2068,53.9662],[-2.207,53.9652],[-2.2096,53.9629],[-2.2131,53.9634],[-2.2144,53.9651],[-2.2176,53.9641],[-2.2206,53.9635],[-2.2255,53.9612],[-2.226,53.9625],[-2.2253,53.9649],[-2.2259,53.9672],[-2.2275,53.9674],[-2.2287,53.967],[-2.2297,53.9677],[-2.2292,53.9684],[-2.2302,53.9702],[-2.232,53.9712],[-2.228,53.9747],[-2.2235,53.9761],[-2.2215,53.9776],[-2.222,53.9781],[-2.2241,53.9786],[-2.2271,53.9783],[-2.2282,53.9799],[-2.2303,53.9815],[-2.2327,53.9809],[-2.2335,53.9814],[-2.2358,53.9811],[-2.2423,53.9807],[-2.2432,53.9811],[-2.2451,53.9806],[-2.2459,53.9793],[-2.2472,53.9789],[-2.2562,53.9776],[-2.2811,53.9744],[-2.2842,53.974],[-2.2861,53.9747],[-2.287,53.9745],[-2.2921,53.975],[-2.2954,53.9746],[-2.2952,53.9751],[-2.2984,53.9764],[-2.2988,53.9771],[-2.2969,53.9791],[-2.2967,53.9805],[-2.3001,53.9815],[-2.3041,53.9835],[-2.3045,53.9845],[-2.3102,53.9877],[-2.3142,53.9886],[-2.3156,53.9903],[-2.3175,53.9912],[-2.3184,53.9921],[-2.3188,53.9937],[-2.3246,53.9941],[-2.3269,53.9939],[-2.3337,53.9904],[-2.3344,53.9911],[-2.336,53.9917],[-2.3383,53.9912],[-2.3399,53.9894],[-2.3454,53.9922],[-2.3524,53.9947],[-2.3533,53.9996],[-2.3536,54.0039],[-2.3529,54.0059],[-2.3524,54.0104],[-2.3504,54.0122],[-2.3492,54.0115],[-2.3483,54.0102],[-2.3474,54.0097],[-2.3428,54.0088],[-2.3416,54.0077],[-2.3406,54.0077],[-2.3394,54.0088],[-2.341,54.0124],[-2.3432,54.016],[-2.3435,54.0173],[-2.3458,54.0182],[-2.3494,54.0177],[-2.3501,54.0186],[-2.3573,54.0191],[-2.3575,54.0202],[-2.3565,54.0215],[-2.3604,54.0244],[-2.3595,54.0264],[-2.3617,54.0272],[-2.3613,54.0277],[-2.3619,54.0292],[-2.3593,54.0317],[-2.3627,54.0344],[-2.3619,54.0367],[-2.3618,54.0379],[-2.3642,54.0401],[-2.362,54.0407],[-2.3741,54.0491],[-2.3753,54.0487],[-2.3844,54.0476],[-2.3872,54.0452],[-2.3897,54.0442],[-2.3913,54.0441],[-2.3947,54.0433],[-2.3971,54.0442],[-2.4005,54.0435],[-2.4038,54.0435],[-2.4055,54.0426],[-2.4144,54.042],[-2.418,54.0415],[-2.4225,54.0406],[-2.4258,54.0381],[-2.4327,54.0416],[-2.4345,54.0415],[-2.4369,54.0419],[-2.4404,54.0418],[-2.4424,54.0423],[-2.4458,54.0421],[-2.4478,54.0414],[-2.4508,54.0406],[-2.4563,54.0402],[-2.4588,54.0405],[-2.4659,54.0439],[-2.4695,54.0462],[-2.4705,54.0508],[-2.469,54.0549],[-2.4665,54.0578],[-2.464,54.0611],[-2.465,54.0667],[-2.4656,54.0717],[-2.4643,54.0753],[-2.4707,54.0766],[-2.4807,54.0854],[-2.4847,54.0852],[-2.4864,54.0848],[-2.4884,54.0867],[-2.4916,54.0873],[-2.4926,54.0899],[-2.4952,54.0901],[-2.5063,54.0915],[-2.5088,54.0924],[-2.5085,54.0938],[-2.5095,54.0954],[-2.5125,54.0951],[-2.5169,54.0951],[-2.5205,54.0955],[-2.524,54.0946],[-2.5252,54.0954],[-2.5264,54.0992],[-2.5247,54.1001],[-2.5241,54.1021],[-2.5263,54.1019],[-2.5287,54.1028],[-2.5315,54.1032],[-2.5345,54.1034],[-2.5368,54.1041],[-2.538,54.1058],[-2.5369,54.1063],[-2.5362,54.1086],[-2.5382,54.1099],[-2.5409,54.111],[-2.5415,54.1117],[-2.5447,54.1132],[-2.5448,54.114],[-2.5461,54.1148],[-2.5446,54.1167],[-2.5462,54.1178],[-2.549</v>
      </c>
      <c r="B109" s="67" t="str">
        <f ca="1">OFFSET(Polygon!B$1,MATCH($D109,Polygon!$C:$C,0)-1,0)</f>
        <v>E10000023</v>
      </c>
      <c r="C109" t="s">
        <v>147</v>
      </c>
      <c r="D109" t="s">
        <v>77</v>
      </c>
      <c r="E109" s="27">
        <v>614505</v>
      </c>
      <c r="F109" s="23">
        <v>0</v>
      </c>
      <c r="G109" s="23">
        <v>0</v>
      </c>
      <c r="H109" s="23">
        <v>0</v>
      </c>
      <c r="I109" s="23">
        <v>4</v>
      </c>
      <c r="J109" s="23">
        <v>4</v>
      </c>
      <c r="K109" s="23">
        <v>2</v>
      </c>
      <c r="L109" s="23">
        <v>7</v>
      </c>
      <c r="M109" s="23">
        <v>6</v>
      </c>
      <c r="N109" s="23">
        <v>8</v>
      </c>
      <c r="O109" s="23">
        <v>11</v>
      </c>
      <c r="P109" s="23">
        <v>13</v>
      </c>
      <c r="Q109" s="23">
        <v>14</v>
      </c>
      <c r="R109" s="23">
        <v>16</v>
      </c>
      <c r="S109" s="23">
        <v>20</v>
      </c>
      <c r="T109" s="23">
        <v>24</v>
      </c>
      <c r="U109" s="23">
        <v>30</v>
      </c>
      <c r="V109" s="23">
        <v>45</v>
      </c>
      <c r="W109" s="23">
        <v>50</v>
      </c>
      <c r="X109" s="23">
        <v>69</v>
      </c>
      <c r="Y109" s="23">
        <v>75</v>
      </c>
      <c r="Z109" s="23">
        <v>88</v>
      </c>
      <c r="AA109" s="23">
        <v>108</v>
      </c>
      <c r="AB109" s="23">
        <v>122</v>
      </c>
      <c r="AC109" s="23">
        <v>149</v>
      </c>
      <c r="AD109" s="23">
        <v>163</v>
      </c>
      <c r="AE109" s="23">
        <v>193</v>
      </c>
      <c r="AF109" s="23">
        <v>218</v>
      </c>
      <c r="AG109" s="23">
        <v>243</v>
      </c>
      <c r="AH109" s="23">
        <v>269</v>
      </c>
      <c r="AI109" s="23">
        <v>285</v>
      </c>
      <c r="AJ109" s="23">
        <v>328</v>
      </c>
      <c r="AK109" s="23">
        <v>352</v>
      </c>
      <c r="AL109" s="23">
        <v>390</v>
      </c>
      <c r="AM109" s="23">
        <v>410</v>
      </c>
      <c r="AN109" s="23">
        <v>436</v>
      </c>
      <c r="AO109" s="23">
        <v>456</v>
      </c>
      <c r="AP109" s="23">
        <v>486</v>
      </c>
      <c r="AQ109" s="23">
        <v>532</v>
      </c>
      <c r="AR109" s="23">
        <v>542</v>
      </c>
      <c r="AS109" s="23">
        <v>564</v>
      </c>
      <c r="AT109" s="23">
        <v>591</v>
      </c>
      <c r="AU109" s="23">
        <v>616</v>
      </c>
      <c r="AV109" s="23">
        <v>629</v>
      </c>
      <c r="AW109" s="23">
        <v>656</v>
      </c>
      <c r="AX109" s="23">
        <v>687</v>
      </c>
      <c r="AY109" s="23">
        <v>718</v>
      </c>
      <c r="AZ109" s="23">
        <v>740</v>
      </c>
      <c r="BA109" s="23">
        <v>776</v>
      </c>
      <c r="BB109" s="23">
        <v>803</v>
      </c>
      <c r="BC109" s="23">
        <v>836</v>
      </c>
      <c r="BD109" s="23">
        <v>864</v>
      </c>
      <c r="BE109" s="23">
        <v>872</v>
      </c>
      <c r="BF109" s="23">
        <v>908</v>
      </c>
      <c r="BG109" s="23">
        <v>932</v>
      </c>
      <c r="BH109" s="23">
        <v>974</v>
      </c>
      <c r="BI109" s="23">
        <v>997</v>
      </c>
      <c r="BJ109" s="23">
        <v>1024</v>
      </c>
      <c r="BK109" s="23">
        <v>1055</v>
      </c>
      <c r="BL109" s="23">
        <v>1073</v>
      </c>
      <c r="BM109" s="23">
        <v>1102</v>
      </c>
      <c r="BN109" s="23">
        <v>1137</v>
      </c>
      <c r="BO109" s="23">
        <v>1162</v>
      </c>
      <c r="BP109" s="23">
        <v>1173</v>
      </c>
      <c r="BQ109" s="23">
        <v>1180</v>
      </c>
      <c r="BR109" s="23">
        <v>1191</v>
      </c>
      <c r="BS109" s="23">
        <v>1207</v>
      </c>
      <c r="BT109" s="23">
        <v>1216</v>
      </c>
      <c r="BU109" s="23">
        <v>1231</v>
      </c>
      <c r="BV109" s="23">
        <v>1242</v>
      </c>
      <c r="BW109" s="23">
        <v>1245</v>
      </c>
      <c r="BX109" s="23">
        <v>1248</v>
      </c>
      <c r="BY109" s="23">
        <v>1253</v>
      </c>
      <c r="BZ109" s="23">
        <v>1256</v>
      </c>
      <c r="CA109" s="23">
        <v>1262</v>
      </c>
      <c r="CB109" s="23">
        <v>1265</v>
      </c>
      <c r="CC109" s="23">
        <v>1271</v>
      </c>
      <c r="CD109" s="23">
        <v>1273</v>
      </c>
      <c r="CE109" s="23">
        <v>1272</v>
      </c>
      <c r="CF109" s="23">
        <v>1279</v>
      </c>
      <c r="CG109" s="23">
        <v>1281</v>
      </c>
      <c r="CH109" s="23">
        <v>1286</v>
      </c>
      <c r="CI109" s="23">
        <v>1296</v>
      </c>
      <c r="CJ109" s="23">
        <v>1298</v>
      </c>
      <c r="CK109" s="23">
        <v>1301</v>
      </c>
      <c r="CL109" s="23">
        <v>1304</v>
      </c>
      <c r="CM109" s="23">
        <v>1306</v>
      </c>
      <c r="CN109" s="23">
        <v>1311</v>
      </c>
      <c r="CO109" s="23">
        <v>1313</v>
      </c>
      <c r="CP109" s="23">
        <v>1317</v>
      </c>
      <c r="CQ109" s="23">
        <v>1318</v>
      </c>
      <c r="CR109" s="23">
        <v>1320</v>
      </c>
      <c r="CS109" s="23">
        <v>1321</v>
      </c>
      <c r="CT109" s="23">
        <v>1327</v>
      </c>
      <c r="CU109" s="23">
        <v>1328</v>
      </c>
      <c r="CV109" s="23">
        <v>1330</v>
      </c>
      <c r="CW109" s="23">
        <v>1330</v>
      </c>
      <c r="CX109" s="23">
        <v>1336</v>
      </c>
      <c r="CY109" s="23">
        <v>1336</v>
      </c>
      <c r="CZ109" s="23">
        <v>1339</v>
      </c>
      <c r="DA109" s="23">
        <v>1340</v>
      </c>
      <c r="DB109" s="23">
        <v>1342</v>
      </c>
      <c r="DC109" s="23">
        <v>1345</v>
      </c>
      <c r="DD109" s="23">
        <v>1345</v>
      </c>
      <c r="DE109" s="23">
        <v>1346</v>
      </c>
      <c r="DF109" s="23">
        <v>1348</v>
      </c>
      <c r="DG109" s="23">
        <v>1350</v>
      </c>
      <c r="DJ109" s="181">
        <f t="shared" ca="1" si="34"/>
        <v>2</v>
      </c>
      <c r="DK109" s="25">
        <f t="shared" ca="1" si="35"/>
        <v>1.483679525222552E-3</v>
      </c>
      <c r="DL109" s="325">
        <f t="shared" ca="1" si="28"/>
        <v>0.32546521183716975</v>
      </c>
      <c r="DM109" s="329">
        <f t="shared" ca="1" si="36"/>
        <v>11</v>
      </c>
      <c r="DN109" s="25">
        <f t="shared" ca="1" si="37"/>
        <v>8.215085884988798E-3</v>
      </c>
      <c r="DO109" s="325">
        <f t="shared" ca="1" si="29"/>
        <v>1.7900586651044337</v>
      </c>
      <c r="DP109" s="332">
        <f t="shared" ca="1" si="38"/>
        <v>219.68901799008958</v>
      </c>
      <c r="DR109">
        <f t="shared" si="32"/>
        <v>1350</v>
      </c>
      <c r="DS109" s="419">
        <f t="shared" si="33"/>
        <v>219.7</v>
      </c>
      <c r="DT109" s="131">
        <f t="shared" ca="1" si="30"/>
        <v>0</v>
      </c>
      <c r="DV109" s="164" t="s">
        <v>93</v>
      </c>
      <c r="DW109" s="4">
        <v>2657</v>
      </c>
      <c r="DX109" s="4">
        <v>456.1</v>
      </c>
      <c r="DY109" s="67">
        <f t="shared" si="39"/>
        <v>120</v>
      </c>
      <c r="EA109">
        <f>SUMIF('L4-LTLA'!$D:$D,$D109,'L4-LTLA'!$G:$G)</f>
        <v>614505</v>
      </c>
      <c r="EB109" s="27">
        <v>614505</v>
      </c>
      <c r="EC109" s="4">
        <f t="shared" si="31"/>
        <v>0</v>
      </c>
    </row>
    <row r="110" spans="1:133" x14ac:dyDescent="0.25">
      <c r="A110" s="67" t="str">
        <f ca="1">OFFSET(Polygon!A$1,MATCH($D110,Polygon!$C:$C,0)-1,0)</f>
        <v>{"type":"MultiPolygon","coordinates":[[[[-1.201,54.5776],[-1.2003,54.5769],[-1.1972,54.5754],[-1.1942,54.5743],[-1.1905,54.575],[-1.1866,54.5726],[-1.1849,54.5698],[-1.1839,54.5693],[-1.1777,54.5685],[-1.1764,54.5665],[-1.1765,54.565],[-1.1759,54.5642],[-1.1757,54.561],[-1.1723,54.5593],[-1.1707,54.5574],[-1.1698,54.5572],[-1.1678,54.5555],[-1.1666,54.554],[-1.17,54.5533],[-1.1743,54.5526],[-1.1768,54.5515],[-1.1792,54.5502],[-1.182,54.5495],[-1.1859,54.5491],[-1.1914,54.5476],[-1.1949,54.5456],[-1.1968,54.5449],[-1.199,54.5445],[-1.1922,54.5398],[-1.1893,54.5383],[-1.18,54.533],[-1.1678,54.527],[-1.1631,54.5253],[-1.1613,54.525],[-1.1625,54.5235],[-1.165,54.5219],[-1.1618,54.5202],[-1.1617,54.519],[-1.1597,54.5158],[-1.1559,54.5163],[-1.1532,54.5161],[-1.1512,54.5156],[-1.1482,54.5144],[-1.1473,54.5153],[-1.1425,54.5159],[-1.1402,54.5158],[-1.1373,54.5149],[-1.1379,54.513],[-1.1393,54.5101],[-1.1395,54.5093],[-1.1414,54.5073],[-1.1428,54.5048],[-1.1441,54.5038],[-1.1462,54.5028],[-1.1468,54.5013],[-1.1499,54.5013],[-1.1511,54.5017],[-1.1544,54.5021],[-1.1565,54.5021],[-1.1605,54.5028],[-1.1631,54.5035],[-1.1646,54.5033],[-1.1665,54.5037],[-1.1706,54.5023],[-1.1727,54.5029],[-1.1742,54.5038],[-1.1739,54.5047],[-1.1759,54.5046],[-1.18,54.5062],[-1.1811,54.5058],[-1.1851,54.5073],[-1.1897,54.5063],[-1.191,54.5065],[-1.1955,54.5066],[-1.1967,54.5062],[-1.2019,54.5069],[-1.2044,54.507],[-1.2072,54.5081],[-1.2084,54.5088],[-1.2122,54.5095],[-1.2138,54.51],[-1.2182,54.5101],[-1.2206,54.5109],[-1.2277,54.512],[-1.2306,54.5119],[-1.2334,54.5106],[-1.2349,54.5103],[-1.238,54.511],[-1.2394,54.5115],[-1.2466,54.5113],[-1.2506,54.512],[-1.2512,54.5131],[-1.2563,54.5124],[-1.2596,54.5127],[-1.2638,54.5125],[-1.2662,54.5136],[-1.2673,54.5145],[-1.2698,54.5146],[-1.2728,54.5151],[-1.2743,54.5149],[-1.2751,54.5157],[-1.2776,54.5165],[-1.2794,54.5179],[-1.2819,54.5182],[-1.2823,54.5189],[-1.2818,54.52],[-1.2807,54.5205],[-1.2819,54.5225],[-1.2828,54.523],[-1.282,54.5241],[-1.2835,54.5279],[-1.2842,54.5286],[-1.285,54.5304],[-1.2846,54.5316],[-1.2854,54.5362],[-1.2844,54.5377],[-1.2819,54.5386],[-1.2811,54.5398],[-1.2788,54.5424],[-1.2789,54.5452],[-1.2778,54.5461],[-1.278,54.5471],[-1.2762,54.5488],[-1.2756,54.5517],[-1.2718,54.5536],[-1.2706,54.5556],[-1.271,54.557],[-1.2753,54.5586],[-1.278,54.5607],[-1.2808,54.5641],[-1.2816,54.5647],[-1.2817,54.5652],[-1.2778,54.5662],[-1.2727,54.5668],[-1.2685,54.5672],[-1.2658,54.5679],[-1.2623,54.5696],[-1.2604,54.5716],[-1.2586,54.5795],[-1.2573,54.5863],[-1.2565,54.5882],[-1.2555,54.5892],[-1.2524,54.5906],[-1.2507,54.5907],[-1.2476,54.5906],[-1.2442,54.5895],[-1.2407,54.5877],[-1.2359,54.5857],[-1.232,54.5845],[-1.2207,54.5823],[-1.2157,54.5811],[-1.2165,54.5804],[-1.2199,54.5802],[-1.2198,54.5789],[-1.2121,54.5802],[-1.2092,54.5799],[-1.2062,54.5799],[-1.2028,54.5803],[-1.2023,54.579],[-1.201,54.5776]]],[[[-1.197,54.5818],[-1.1943,54.5799],[-1.1987,54.578],[-1.2009,54.5776],[-1.2021,54.579],[-1.2025,54.5804],[-1.1984,54.5817],[-1.197,54.5818]]]]}</v>
      </c>
      <c r="B110" s="67" t="str">
        <f ca="1">OFFSET(Polygon!B$1,MATCH($D110,Polygon!$C:$C,0)-1,0)</f>
        <v>E06000002</v>
      </c>
      <c r="C110" t="s">
        <v>147</v>
      </c>
      <c r="D110" t="s">
        <v>220</v>
      </c>
      <c r="E110" s="27">
        <v>140545</v>
      </c>
      <c r="F110" s="23">
        <v>0</v>
      </c>
      <c r="G110" s="23">
        <v>0</v>
      </c>
      <c r="H110" s="23">
        <v>0</v>
      </c>
      <c r="I110" s="23">
        <v>0</v>
      </c>
      <c r="J110" s="23">
        <v>0</v>
      </c>
      <c r="K110" s="23">
        <v>0</v>
      </c>
      <c r="L110" s="23">
        <v>0</v>
      </c>
      <c r="M110" s="23">
        <v>0</v>
      </c>
      <c r="N110" s="23">
        <v>0</v>
      </c>
      <c r="O110" s="23">
        <v>0</v>
      </c>
      <c r="P110" s="23">
        <v>0</v>
      </c>
      <c r="Q110" s="23">
        <v>1</v>
      </c>
      <c r="R110" s="23">
        <v>1</v>
      </c>
      <c r="S110" s="23">
        <v>1</v>
      </c>
      <c r="T110" s="23">
        <v>3</v>
      </c>
      <c r="U110" s="23">
        <v>7</v>
      </c>
      <c r="V110" s="23">
        <v>9</v>
      </c>
      <c r="W110" s="23">
        <v>9</v>
      </c>
      <c r="X110" s="23">
        <v>17</v>
      </c>
      <c r="Y110" s="23">
        <v>19</v>
      </c>
      <c r="Z110" s="23">
        <v>26</v>
      </c>
      <c r="AA110" s="23">
        <v>33</v>
      </c>
      <c r="AB110" s="23">
        <v>44</v>
      </c>
      <c r="AC110" s="23">
        <v>59</v>
      </c>
      <c r="AD110" s="23">
        <v>74</v>
      </c>
      <c r="AE110" s="23">
        <v>92</v>
      </c>
      <c r="AF110" s="23">
        <v>111</v>
      </c>
      <c r="AG110" s="23">
        <v>126</v>
      </c>
      <c r="AH110" s="23">
        <v>151</v>
      </c>
      <c r="AI110" s="23">
        <v>169</v>
      </c>
      <c r="AJ110" s="23">
        <v>196</v>
      </c>
      <c r="AK110" s="23">
        <v>213</v>
      </c>
      <c r="AL110" s="23">
        <v>235</v>
      </c>
      <c r="AM110" s="23">
        <v>237</v>
      </c>
      <c r="AN110" s="23">
        <v>258</v>
      </c>
      <c r="AO110" s="23">
        <v>274</v>
      </c>
      <c r="AP110" s="23">
        <v>291</v>
      </c>
      <c r="AQ110" s="23">
        <v>302</v>
      </c>
      <c r="AR110" s="23">
        <v>325</v>
      </c>
      <c r="AS110" s="23">
        <v>346</v>
      </c>
      <c r="AT110" s="23">
        <v>354</v>
      </c>
      <c r="AU110" s="23">
        <v>367</v>
      </c>
      <c r="AV110" s="23">
        <v>394</v>
      </c>
      <c r="AW110" s="23">
        <v>407</v>
      </c>
      <c r="AX110" s="23">
        <v>413</v>
      </c>
      <c r="AY110" s="23">
        <v>427</v>
      </c>
      <c r="AZ110" s="23">
        <v>451</v>
      </c>
      <c r="BA110" s="23">
        <v>472</v>
      </c>
      <c r="BB110" s="23">
        <v>481</v>
      </c>
      <c r="BC110" s="23">
        <v>496</v>
      </c>
      <c r="BD110" s="23">
        <v>509</v>
      </c>
      <c r="BE110" s="23">
        <v>509</v>
      </c>
      <c r="BF110" s="23">
        <v>541</v>
      </c>
      <c r="BG110" s="23">
        <v>554</v>
      </c>
      <c r="BH110" s="23">
        <v>559</v>
      </c>
      <c r="BI110" s="23">
        <v>566</v>
      </c>
      <c r="BJ110" s="23">
        <v>582</v>
      </c>
      <c r="BK110" s="23">
        <v>588</v>
      </c>
      <c r="BL110" s="23">
        <v>589</v>
      </c>
      <c r="BM110" s="23">
        <v>600</v>
      </c>
      <c r="BN110" s="23">
        <v>615</v>
      </c>
      <c r="BO110" s="23">
        <v>619</v>
      </c>
      <c r="BP110" s="23">
        <v>624</v>
      </c>
      <c r="BQ110" s="23">
        <v>626</v>
      </c>
      <c r="BR110" s="23">
        <v>628</v>
      </c>
      <c r="BS110" s="23">
        <v>630</v>
      </c>
      <c r="BT110" s="23">
        <v>631</v>
      </c>
      <c r="BU110" s="23">
        <v>632</v>
      </c>
      <c r="BV110" s="23">
        <v>633</v>
      </c>
      <c r="BW110" s="23">
        <v>634</v>
      </c>
      <c r="BX110" s="23">
        <v>634</v>
      </c>
      <c r="BY110" s="23">
        <v>638</v>
      </c>
      <c r="BZ110" s="23">
        <v>645</v>
      </c>
      <c r="CA110" s="23">
        <v>652</v>
      </c>
      <c r="CB110" s="23">
        <v>656</v>
      </c>
      <c r="CC110" s="23">
        <v>659</v>
      </c>
      <c r="CD110" s="23">
        <v>665</v>
      </c>
      <c r="CE110" s="23">
        <v>667</v>
      </c>
      <c r="CF110" s="23">
        <v>668</v>
      </c>
      <c r="CG110" s="23">
        <v>670</v>
      </c>
      <c r="CH110" s="23">
        <v>673</v>
      </c>
      <c r="CI110" s="23">
        <v>676</v>
      </c>
      <c r="CJ110" s="23">
        <v>676</v>
      </c>
      <c r="CK110" s="23">
        <v>676</v>
      </c>
      <c r="CL110" s="23">
        <v>677</v>
      </c>
      <c r="CM110" s="23">
        <v>678</v>
      </c>
      <c r="CN110" s="23">
        <v>678</v>
      </c>
      <c r="CO110" s="23">
        <v>679</v>
      </c>
      <c r="CP110" s="23">
        <v>680</v>
      </c>
      <c r="CQ110" s="23">
        <v>683</v>
      </c>
      <c r="CR110" s="23">
        <v>685</v>
      </c>
      <c r="CS110" s="23">
        <v>685</v>
      </c>
      <c r="CT110" s="23">
        <v>687</v>
      </c>
      <c r="CU110" s="23">
        <v>688</v>
      </c>
      <c r="CV110" s="23">
        <v>688</v>
      </c>
      <c r="CW110" s="23">
        <v>689</v>
      </c>
      <c r="CX110" s="23">
        <v>691</v>
      </c>
      <c r="CY110" s="23">
        <v>691</v>
      </c>
      <c r="CZ110" s="23">
        <v>691</v>
      </c>
      <c r="DA110" s="23">
        <v>692</v>
      </c>
      <c r="DB110" s="23">
        <v>694</v>
      </c>
      <c r="DC110" s="23">
        <v>694</v>
      </c>
      <c r="DD110" s="23">
        <v>694</v>
      </c>
      <c r="DE110" s="23">
        <v>695</v>
      </c>
      <c r="DF110" s="23">
        <v>695</v>
      </c>
      <c r="DG110" s="23">
        <v>695</v>
      </c>
      <c r="DJ110" s="181">
        <f t="shared" ca="1" si="34"/>
        <v>0</v>
      </c>
      <c r="DK110" s="25">
        <f t="shared" ca="1" si="35"/>
        <v>0</v>
      </c>
      <c r="DL110" s="325">
        <f t="shared" ca="1" si="28"/>
        <v>0</v>
      </c>
      <c r="DM110" s="329">
        <f t="shared" ca="1" si="36"/>
        <v>4</v>
      </c>
      <c r="DN110" s="25">
        <f t="shared" ca="1" si="37"/>
        <v>5.7887120115774236E-3</v>
      </c>
      <c r="DO110" s="325">
        <f t="shared" ca="1" si="29"/>
        <v>2.8460635383684942</v>
      </c>
      <c r="DP110" s="332">
        <f t="shared" ca="1" si="38"/>
        <v>494.50353979152584</v>
      </c>
      <c r="DR110">
        <f t="shared" si="32"/>
        <v>695</v>
      </c>
      <c r="DS110" s="419">
        <f t="shared" si="33"/>
        <v>494.5</v>
      </c>
      <c r="DT110" s="131">
        <f t="shared" ca="1" si="30"/>
        <v>0</v>
      </c>
      <c r="DV110" s="164" t="s">
        <v>94</v>
      </c>
      <c r="DW110">
        <v>860</v>
      </c>
      <c r="DX110" s="385">
        <v>268.5</v>
      </c>
      <c r="DY110" s="67">
        <f t="shared" si="39"/>
        <v>79</v>
      </c>
      <c r="EA110">
        <f>SUMIF('L4-LTLA'!$D:$D,$D110,'L4-LTLA'!$G:$G)</f>
        <v>140545</v>
      </c>
      <c r="EB110" s="27">
        <v>140545</v>
      </c>
      <c r="EC110" s="4">
        <f t="shared" si="31"/>
        <v>0</v>
      </c>
    </row>
    <row r="111" spans="1:133" x14ac:dyDescent="0.25">
      <c r="A111" s="67" t="str">
        <f ca="1">OFFSET(Polygon!A$1,MATCH($D111,Polygon!$C:$C,0)-1,0)</f>
        <v>{"type":"MultiPolygon","coordinates":[[[[-0.2125,54.1576],[-0.2033,54.1564],[-0.1994,54.1556],[-0.1919,54.1547],[-0.1904,54.1547],[-0.1883,54.1541],[-0.1819,54.1531],[-0.179,54.1523],[-0.1727,54.1515],[-0.1708,54.151],[-0.168,54.1495],[-0.1653,54.1488],[-0.1625,54.1464],[-0.1599,54.1457],[-0.1581,54.1458],[-0.1568,54.1444],[-0.1495,54.1434],[-0.1478,54.1429],[-0.1432,54.1405],[-0.1403,54.1394],[-0.139,54.1392],[-0.1362,54.1375],[-0.1334,54.1365],[-0.1315,54.1361],[-0.1291,54.1352],[-0.1233,54.1342],[-0.1213,54.133],[-0.1191,54.1333],[-0.1173,54.1327],[-0.1152,54.1327],[-0.115,54.1317],[-0.1129,54.131],[-0.111,54.1324],[-0.1087,54.1324],[-0.1076,54.132],[-0.1068,54.13],[-0.1047,54.1297],[-0.1046,54.1309],[-0.1032,54.131],[-0.1006,54.1298],[-0.0989,54.1294],[-0.0985,54.1288],[-0.0961,54.1272],[-0.0942,54.1273],[-0.0922,54.1255],[-0.091,54.1254],[-0.0898,54.1246],[-0.0878,54.1246],[-0.0863,54.1236],[-0.0832,54.1225],[-0.0829,54.1201],[-0.0832,54.1195],[-0.0822,54.1175],[-0.0781,54.1175],[-0.0764,54.1164],[-0.0772,54.1143],[-0.0787,54.1124],[-0.0809,54.1116],[-0.0819,54.1109],[-0.0876,54.1091],[-0.0919,54.1073],[-0.0959,54.1064],[-0.1005,54.1056],[-0.1028,54.1046],[-0.1056,54.1039],[-0.1105,54.1035],[-0.1141,54.1034],[-0.1167,54.1045],[-0.1215,54.1036],[-0.1292,54.104],[-0.1327,54.104],[-0.1356,54.1042],[-0.138,54.104],[-0.1403,54.1044],[-0.1424,54.1039],[-0.1454,54.1028],[-0.1496,54.1023],[-0.1537,54.1012],[-0.1577,54.1006],[-0.1621,54.1002],[-0.1661,54.0991],[-0.1693,54.0976],[-0.1708,54.0967],[-0.175,54.0936],[-0.1824,54.0872],[-0.186,54.0832],[-0.1871,54.0811],[-0.1911,54.0813],[-0.1926,54.0809],[-0.1984,54.0779],[-0.2008,54.0745],[-0.2035,54.0717],[-0.2071,54.0676],[-0.2076,54.0654],[-0.2093,54.0626],[-0.2101,54.0608],[-0.213,54.0537],[-0.2138,54.0504],[-0.2139,54.0488],[-0.2146,54.046],[-0.2149,54.0415],[-0.2158,54.0383],[-0.216,54.0353],[-0.2159,54.0327],[-0.2162,54.0288],[-0.2156,54.0218],[-0.2149,54.0189],[-0.2141,54.0173],[-0.215,54.0158],[-0.2129,54.0103],[-0.2135,54.0093],[-0.2132,54.008],[-0.2118,54.005],[-0.21,54.0002],[-0.2056,53.9915],[-0.2054,53.9905],[-0.2,53.9811],[-0.199,53.9789],[-0.1928,53.9676],[-0.19,53.9612],[-0.1877,53.9578],[-0.1833,53.9491],[-0.1796,53.9436],[-0.1784,53.9413],[-0.1753,53.9364],[-0.1727,53.9316],[-0.1713,53.9297],[-0.1668,53.9247],[-0.164,53.9212],[-0.1627,53.9191],[-0.1622,53.9177],[-0.1609,53.9155],[-0.1602,53.9133],[-0.1583,53.9096],[-0.1567,53.9076],[-0.1572,53.9073],[-0.1559,53.9047],[-0.1568,53.9037],[-0.154,53.8993],[-0.1473,53.8913],[-0.1425,53.8864],[-0.1411,53.8852],[-0.1375,53.8812],[-0.135,53.8792],[-0.1331,53.877],[-0.1327,53.8751],[-0.1316,53.8737],[-0.1255,53.8678],[-0.122,53.864],[-0.1165,53.8594],[-0.1122,53.8556],[-0.1083,53.852],[-0.1028,53.8474],[-0.0993,53.8448],[-0.0958,53.842],[-0.0876,53.8343],[-0.0864,53.8335],[-0.082,53.8295],[-0.0808,53.8285],[-0.0773,53.8247],[-0.0745,53.8226],[-0.0729,53.8211],[-0.0694,53.8185],[-0.0666,53.8159],[-0.0662,53.8153],[-0.0633,53.8123],[-0.0558,53.8059],[-0.0508,53.802],[-0.0487,53.8001],[-0.0453,53.7962],[-0.04,53.7916],[-0.0302,53.7834],[-0.0225,53.7774],[-0.0155,53.7724],[-0.0087,53.7662],[-0.0071,53.7651],[-0.0061,53.7637],[-0.0032,53.7621],[0.0003,53.7587],[0.0019,53.7576],[0.003,53.7564],[0.0051,53.7549],[0.0091,53.7515],[0.0144,53.7474],[0.0267,53.7387],[0.032,53.7343],[0.0338,53.7324],[0.0393,53.7281],[0.0437,53.7234],[0.0437,53.7231],[0.0456,53.7203],[0.0492,53.7175],[0.0576,53.7113],[0.059,53.71],[0.063,53.7067],[0.0695,53.7007],[0.0721,53.699],[0.075,53.6966],[0.0796,53.6931],[0.0829,53.6909],[0.0857,53.6887],[0.0906,53.6852],[0.0932,53.6834],[0.0964,53.681],[0.1027,53.6746],[0.1112,53.6671],[0.117,53.6622],[0.1203,53.6586],[0.1202,53.6579],[0.1226,53.6543],[0.1247,53.6519],[0.1259,53.6502],[0.1264,53.6489],[0.1295,53.6449],[0.1311,53.6413],[0.132,53.6374],[0.1338,53.6343],[0.1341,53.6333],[0.1365,53.6299],[0.1374,53.6275],[0.139,53.6251],[0.1414,53.6225],[0.1419,53.6195],[0.1457,53.612],[0.1469,53.609],[0.1475,53.6058],[0.1476,53.6023],[0.1466,53.5996],[0.145,53.5972],[0.1384,53.5909],[0.1345,53.5881],[0.1317,53.5866],[0.1299,53.5861],[0.1271,53.5839],[0.1228,53.5809],[0.1197,53.579],[0.1127,53.5743],[0.1115,53.5731],[0.1092,53.5717],[0.1084,53.5714],[0.106,53.5726],[0.1065,53.5741],[0.1077,53.5751],[0.111,53.5767],[0.1146,53.5775],[0.1172,53.5791],[0.1189,53.5808],[0.1205,53.5813],[0.1222,53.5827],[0.1233,53.5841],[0.1252,53.5849],[0.1266,53.5867],[0.1304,53.5888],[0.1322,53.5902],[0.1351,53.5905],[0.1399,53.5937],[0.1418,53.5954],[0.1443,53.5984],[0.1458,53.601],[0.1462,53.6028],[0.1462,53.6061],[0.1459,53.6076],[0.1445,53.6097],[0.1431,53.6111],[0.1394,53.6141],[0.1382,53.6149],[0.135,53.616],[0.1333,53.6168],[0.1314,53.6186],[0.1292,53.6199],[0.1274,53.6215],[0.1239,53.6236],[0.1214,53.6235],[0.1162,53.6267],[0.109,53.6306],[0.1078,53.6309],[0.1046,53.6325],[0.1038,53.6326],[0.1003,53.634],[0.0949,53.6356],[0.0892,53.6379],[0.086,53.6388],[0.0796,53.641],[0.074,53.6423],[0.0713,53.643],[0.0702,53.6429],[0.0683,53.6435],[0.0665,53.6436],[0.0634,53.6444],[0.0569,53.645],[0.0523,53.6459],[0.0475,53.6464],[0.0415,53.6475],[0.0379,53.6485],[0.035,53.6491],[0.0301,53.6493],[0.0265,53.6482],[0.0241,53.6479],[0.0214,53.6468],[0.02,53.6454],[0.0167,53.6462],[0.0161,53.6469],[0.0104,53.6504],[0.0101,53.6503],[0.0175,53.6458],[0.0174,53.645],[0.0152,53.6443],[0.0104,53.6437],[0.0042,53.6432],[-0.0008,53.6425],[-0.0083,53.6412],[-0.0154,53.6393],[-0.0227,53.6375],[-0.0285,53.6364],[-0.0298,53.6364],[-0.035,53.635],[-0.039,53.6342],[-0.0424,53.6333],[-0.0488,53.6321],[-0.051,53.6315],[-0.0537,53.6297],[-0.0541,53.629],[-0.0559,53.6293],[-0.0649,53.6298],[-0.0697,53.6301],[-0.0782,53.631],[-0.0844,53.6317],[-0.0881,53.6325],[-0.093,53.6331],[-0.0996,53.6344],[-0.1035,53.6353],[-0.1082,53.6373],[-0.109,53.6378],[-0.1133,53.6395],[-0.1162,53.6416],[-0.1245,53.646],[-0.1307,53.6494],[-0.1318,53.6505],[-0.1309,53.6515],[-0.1335,53.6513],[-0.1373,53.6539],[-0.1388,53.6546],[-0.1422,53.6569],[-0.1429,53.6575],[-0.1484,53.6608],[-0.1545,53.6655],[-0.1546,53.6658],[-0.1581,53.6683],[-0.1615,53.6712],[-0.167,53.6742],[-0.1686,53.6763],[-0.1697,53.6765],[-0.1718,53.6781],[-0.1724,53.679],[-0.1784,53.6833],[-0.184,53.6866],[-0.1878,53.6884],[-0.1934,53.6907],[-0.1961,53.6923],[-0.2005,53.6953],[-0.202,53.6967],[-0.2083,53.7009],[-0.215,53.7046],[-0.2182,53.7058],[-0.2202,53.706],[-0.2241,53.7076],[-0.2257,53.708],[-0.2278,53.7091],[-0.2318,53.7143],[-0.2337,53.7177],[-0.2357,53.7202],[-0.2348,53.7235],[-0.2369,53.7267],[-0.2345,53.7273],[-0.2318,53.7288],[-0.2325,53.7292],[-0.2345,53.7282],[-0.2432,53.7296],[-0.2451,53.7354],[-0.2438,53.7377],[-0.2428,53.7385],[-0.2429,53.739],[-0.2439,53.7397],[-0.2466,53.7402],[-0.2473,53.7411],[-0.2469,53.7429],[-0.2456,53.7438],[-0.2449,53.7453],[-0.2461,53.747],[-0.2448,53.7478],[-0.2456,53.7494],[-0.2447,53.7503],[-0.2426,53.751],[-0.2418,53.7529],[-0.2417,53.7552],[-0.2428,53.7554],[-0.2444,53.7562],[-0.2456,53.7595],[-0.2499,53.7596],[-0.2517,53.7609],[-0.2509,53.7617],[-0.2541,53.7634],[-0.2534,53.7645],[-0.2544,53.7654],[-0.2544,53.77],[-0.2521,53.77],[-0.2521,53.7724],[-0.2545,53.7726],[-0.2543,53.7738],[-0.2532,53.7739],[-0.2528,53.7753],[-0.2523,53.7813],[-0.2581,53.7811],[-0.2575,53.7818],[-0.2577,53.7832],[-0.2629,53.7829],[-0.2657,53.7823],[-0.2682,53.785],[-0.2727,53.7826],[-0.274,53.7834],[-0.2782,53.782],[-0.2907,53.7908],[-0.2931,53.7923],[-0.3023,53.7973],[-0.304,53.7985],[-0.3094,53.8051],[-0.3161,53.8133],[-0.3224,53.8124],[-0.3312,53.8116],[-0.3386,53.8106],[-0.3386,53.8109],[-0.3461,53.8106],[-0.3457,53.8097],[-0.3488,53.8095],[-0.3486,53.8089],[-0.3537,53.8085],[-0.3535,53.8113],[-0.354,53.814],[-0.3552,53.8154],[-0.357,53.8164],[-0.3583,53.8176],[-0.3626,53.818],[-0.364,53.8188],[-0.3664,53.8212],[-0.3685,53.8241],[-0.3697,53.8247],[-0.3736,53.825],[-0.3763,53.825],[-0.3777,53.8255],[-0.3814,53.8273],[-0.3818,53.8288],[-0.3803,53.8317],[-0.381,53.835],[-0.383,53.8362],[-0.3838,53.8383],[-0.3861,53.8397],[-0.3904,53.8396],[-0.3939,53.8398],[-0.3977,53.8421],[-0.3992,53.8433],[-0.3997,53.8444],[-0.3992,53.8457],[-0.3961,53.8483],[-0.3954,53.8504],[-0.3945,53.8514],[-0.393,53.854],[-0.3932,53.8563],[-0.3969,53.861],[-0.3977,53.8628],[-0.3998,53.8663],[-0.3991,53.8694],[-0.3992,53.8719],[-0.3983,53.8742],[-0.3991,53.8758],[-0.3991,53.8775],[-0.3999,53.8782],[-0.4017,53.8786],[-0.4032,53.8801],[-0.4057,53.8806],[-0.4077,53.8819],[-0.4073,53.8844],[-0.4059,53.8844],[-0.4033,53.8839],[-0.3978,53.8843],[-0.395,53.8853],[-0.3941,53.8881],[-0.3951,53.8906],[-0.396,53.892],[-0.3955,53.8938],[-0.3955,53.8959],[-0.3938,53.8983],[-0.3923,53.8993],[-0.3886,53.9],[-0.3827,53.9014],[-0.3814,53.9038],[-0.3839,53.9056],[-0.3843,53.9065],[-0.3843,53.9086],[-0.3838,53.9098],[-0.3802,53.9119],[-0.3767,53.9132],[-0.3755,53.9134],[-0.3732,53.913],[-0.3705,53.9121],[-0.367,53.9133],[-0.3665,53.914],[-0.3681,53.9176],[-0.3685,53.9176],[-0.3668,53.9138],[-0.3671,53.9134],[-0.3704,53.9123],[-0.3724,53.913],[-0.3761,53.9137],[-0.3803,53.9121],[-0.3842,53.9099],[-0.3848,53.9093],[-0.3845,53.906],[-0.384,53.9053],[-0.3818,53.904],[-0.3828,53.9016],[-0.3877,53.9003],[-0.3916,53.8997],[-0.3937,53.8988],[-0.396,53.8956],[-0.3958,53.8939],[-0.3963,53.8922],[-0.3949,53.8897],[-0.3944,53.8879],[-0.3954,53.8852],[-0.3975,53.8845],[-0.4034,53.8841],[-0.4064,53.8847],[-0.4075,53.8845],[-0.4081,53.8826],[-0.4078,53.8818],[-0.4062,53.8806],[-0.4035,53.8801],[-0.4016,53.8783],[-0.3995,53.8779],[-0.3995,53.8758],[-0.3986,53.8735],[-0.3995,53.8719],[-0.3994,53.8696],[-0.4,53.8663],[-0.397,53.8606],[-0.3942,53.8574],[-0.3933,53.8559],[-0.3932,53.8542],[-0.3947,53.8515],[-0.3958,53.8502],[-0.3965,53.8481],[-0.3996,53.8457],[-0.4001,53.844],[-0.3997,53.8434],[-0.3962,53.841],[-0.3947,53.8398],[-0.3924,53.8395],[-0.3861,53.8395],[-0.384,53.8381],[-0.3832,53.8361],[-0.3813,53.8349],[-0.3806,53.832],[-0.3808,53.8311],[-0.382,53.8287],[-0.3817,53.8273],[-0.3777,53.8252],[-0.3761,53.8248],[-0.3734,53.8248],[-0.3695,53.8244],[-0.3686,53.8239],[-0.3664,53.821],[-0.3645,53.8189],[-0.3632,53.8181],[-0.3614,53.8176],[-0.3583,53.8174],[-0.3571,53.8162],[-0.3551,53.8151],[-0.3544,53.8143],[-0.3538,53.8116],[-0.3539,53.8085],[-0.3551,53.807],[-0.3569,53.8058],[-0.3581,53.8054],[-0.3618,53.8052],[-0.3657,53.8033],[-0.3659,53.8026],[-0.3653,53.7986],[-0.3642,53.7963],[-0.3629,53.7952],[-0.36,53.7949],[-0.3591,53.794],[-0.3596,53.7934],[-0.3641,53.7924],[-0.3663,53.7921],[-0.3833,53.7914],[-0.3922,53.7911],[-0.3899,53.7796],[-0.3905,53.7797],[-0.3897,53.7766],[-0.3881,53.7764],[-0.3874,53.7707],[-0.3881,53.7693],[-0.3897,53.7686],[-0.3942,53.7675],[-0.3981,53.7676],[-0.4009,53.7658],[-0.4047,53.7645],[-0.4079,53.7627],[-0.4086,53.7606],[-0.4182,53.7606],[-0.4212,53.7538],[-0.4212,53.7522],[-0.4223,53.7505],[-0.4074,53.7501],[-0.4019,53.75],[-0.402,53.7481],[-0.4027,53.7481],[-0.4076,53.7465],[-0.4109,53.7463],[-0.41,53.7442],[-0.4107,53.7442],[-0.4126,53.7414],[-0.4157,53.7388],[-0.4171,53.7358],[-0.4197,53.7353],[-0.42,53.7339],[-0.4223,53.7315],[-0.4226,53.7304],[-0.4221,53.7274],[-0.4211,53.7248],[-0.4202,53.7239],[-0.4207,53.7231],[-0.4192,53.7196],[-0.4287,53.7174],[-0.4317,53.7168],[-0.4335,53.7169],[-0.4342,53.7162],[-0.436,53.716],[-0.4471,53.7139],[-0.4485,53.7138],[-0.4517,53.7143],[-0.4589,53.7162],[-0.4624,53.7166],[-0.4685,53.7171],[-0.476,53.7172],[-0.4847,53.7166],[-0.4895,53.7161],[-0.5097,53.713],[-0.5195,53.7115],[-0.524,53.7106],[-0.5299,53.7098],[-0.5372,53.709],[-0.5439,53.7088],[-0.5481,53.7089],[-0.5532,53.7095],[-0.5585,53.7111],[-0.5606,53.7121],[-0.5657,53.7139],[-0.5713,53.7165],[-0.5736,53.718],[-0.575,53.7192],[-0.5805,53.7228],[-0.5828,53.724],[-0.5828,53.7249],[-0.5876,53.7273],[-0.5895,53.728],[-0.593,53.7284],[-0.6008,53.7298],[-0.6044,53.73],[-0.6069,53.7304],[-0.6127,53.7307],[-0.6159,53.7311],[-0.6207,53.7312],[-0.6205,53.7304],[-0.6273,53.7296],[-0.6442,53.7262],[-0.6569,53.724],[-0.6668,53.7226],[-0.6714,53.7219],[-0.6734,53.7212],[-0.6755,53.7198],[-0.678,53.7176],[-0.6798,53.7155],[-0.6807,53.7139],[-0.6858,53.709],[-0.6879,53.7074],[-0.6914,53.7057],[-0.696,53.7043],[-0.7001,53.7037],[-0.7023,53.7039],[-0.7064,53.7045],[-0.7131,53.706],[-0.716,53.7065],[-0.7224,53.7068],[-0.7298,53.7074],[-0.7329,53.7074],[-0.738,53.707],[-0.7435,53.7068],[-0.7487,53.706],[-0.756,53.7034],[-0.7584,53.7029],[-0.7634,53.7011],[-0.7643,53.7011],[-0.7664,53.7],[-0.7712,53.6985],[-0.7745,53.6977],[-0.7773,53.6974],[-0.7808,53.6975],[-0.7869,53.7],[-0.7901,53.702],[-0.7946,53.7046],[-0.7997,53.706],[-0.8021,53.7061],[-0.8042,53.7069],[-0.8091,53.7072],[-0.8132,53.7067],[-0.8164,53.7058],[-0.8197,53.7054],[-0.825,53.7035],[-0.8256,53.7029],[-0.8315,53.6997],[-0.8363,53.6955],[-0.8394,53.693],[-0.8422,53.6909],[-0.8461,53.6885],[-0.8491,53.6869],[-0.8523,53.6864],[-0.8543,53.6873],[-0.8559,53.6883],[-0.8589,53.6913],[-0.8627,53.6962],[-0.8639,53.6995],[-0.8634,53.7013],[-0.8614,53.7026],[-0.8574,53.7036],[-0.8531,53.7042],[-0.8483,53.7054],[-0.8459,53.7064],[-0.8434,53.7079],[-0.8418,53.7095],[-0.8408,53.712],[-0.8406,53.714],[-0.8401,53.7155],[-0.8409,53.7208],[-0.8415,53.7226],[-0.8428,53.7249],[-0.845,53.727],[-0.8456,53.7283],[-0.85,53.7313],[-0.8528,53.7321],[-0.8544,53.732],[-0.857,53.7324],[-0.8595,53.7317],[-0.8619,53.7308],[-0.8647,53.7291],[-0.8691,53.7259],[-0.8719,53.7241],[-0.8733,53.7242],[-0.8759,53.7251],[-0.8842,53.7276],[-0.8872,53.7283],[-0.8925,53.7282],[-0.8942,53.7279],[-0.8987,53.7279],[-0.9013,53.7283],[-0.9032,53.7283],[-0.9086,53.7278],[-0.911,53.7284],[-0.9095,53.7303],[-0.909,53.7316],[-0.9108,53.7333],[-0.9147,53.7337],[-0.9181,53.7335],[-0.9225,53.7327],[-0.9258,53.7324],[-0.9318,53.7323],[-0.9375,53.7326],[-0.9417,53.7331],[-0.9453,53.7338],[-0.9515,53.7362],[-0.9556,53.7367],[-0.9611,53.7367],[-0.9612,53.7379],[-0.9608,53.7394],[-0.9609,53.7431],[-0.9617,53.7453],[-0.9633,53.7474],[-0.9673,53.749],[-0.9733,53.7502],[-0.9728,53.7504],[-0.964,53.7506],[-0.9564,53.7529],[-0.953,53.7534],[-0.9484,53.7549],[-0.9446,53.7567],[-0.9397,53.7581],[-0.9357,53.7604],[-0.9343,53.7616],[-0.9303,53.7629],[-0.9285,53.7651],[-0.9282,53.7667],[-0.9284,53.7683],[-0.9283,53.7703],[-0.9292,53.7734],[-0.9306,53.7744],[-0.9327,53.7745],[-0.935,53.7765],[-0.936,53.7778],[-0.9367,53.7798],[-0.9364,53.7808],[-0.9345,53.7843],[-0.9342,53.7852],[-0.9341,53.7884],[-0.9335,53.79],[-0.9313,53.7911],[-0.93,53.7935],[-0.9291,53.7946],[-0.928,53.7971],[-0.9287,53.7977],[-0.9313,53.7984],[-0.9345,53.8018],[-0.9329,53.8038],[-0.9299,53.805],[-0.9293,53.8058],[-0.9279,53.8095],[-0.9247,53.8124],[-0.9218,53.814],[-0.9201,53.8158],[-0.9205,53.8165],[-0.9227,53.8169],[-0.9236,53.8159],[-0.9245,53.8162],[-0.9267,53.8185],[-0.9275,53.8197],[-0.9299,53.8208],[-0.9332,53.8207],[-0.9394,53.8227],[-0.9408,53.824],[-0.9404,53.8259],[-0.9406,53.8285],[-0.9403,53.8325],[-0.9413,53.8336],[-0.9435,53.8353],[-0.9443,53.8366],[-0.945,53.8391],[-0.9464,53.8416],[-0.947,53.8446],[-0.9451,53.8476],[-0.945,53.8484],[-0.9463,53.85],[-0.9464,53.8508],[-0.9449,53.8529],[-0.9421,53.8546],[-0.9422,53.8552],[-0.9446,53.857],[-0.9458,53.8587],[-0.9482,53.8613],[-0.9481,53.8621],[-0.947,53.864],[-0.9446,53.8655],[-0.9417,53.8661],[-0.9396,53.867],[-0.9387,53.8691],[-0.9397,53.8714],[-0.9409,53.8735],[-0.9391,53.8753],[-0.9378,53.8758],[-0.931,53.8763],[-0.9284,53.8769],[-0.9238,53.8785],[-0.9226,53.8797],[-0.9235,53.8807],[-0.9245,53.8822],[-0.9244,53.8837],[-0.9229,53.8854],[-0.9236,53.887],[-0.923,53.888],[-0.9204,53.8885],[-0.9198,53.8896],[-0.9209,53.8906],[-0.9219,53.8908],[-0.9259,53.8904],[-0.9291,53.8907],[-0.934,53.8902],[-0.9375,53.8909],[-0.9407,53.8913],[-0.9442,53.8921],[-0.9491,53.8935],[-0.9489,53.8949],[-0.9474,53.8956],[-0.9413,53.8978],[-0.94,53.8994],[-0.9407,53.9011],[-0.9401,53.9029],[-0.9411,53.904],[-0.9392,53.9056],[-0.9384,53.9078],[-0.9364,53.9083],[-0.9332,53.9082],[-0.9319,53.9091],[-0.9321,53.9119],[-0.9327,53.9126],[-0.9348,53.9134],[-0.9337,53.9141],[-0.9317,53.9138],[-0.9309,53.9149],[-0.9317,53.9159],[-0.9317,53.9174],[-0.9291,53.9178],[-0.9276,53.9186],[-0.9284,53.9204],[-0.9271,53.9211],[-0.9238,53.9204],[-0.9224,53.9206],[-0.9216,53.9214],[-0.9222,53.9235],[-0.9232,53.9252],[-0.9256,53.9272],[-0.9287,53.929],[-0.9286,53.9303],[-0.9277,53.9308],[-0.9263,53.9332],[-0.9237,53.9344],[-0.9235,53.9352],[-0.9254,53.9358],[-0.9262,53.9372],[-0.9258,53.9392],[-0.925,53.9405],[-0.928,53.942],[-0.9285,53.9434],[-0.9265,53.9449],[-0.9271,53.9464],[-0.925,53.9486],[-0.926,53.9506],[-0.9275,53.9516],[-0.9272,53.9532],[-0.9228,53.9559],[-0.922,53.957],[-0.9212,53.9603],[-0.9227,53.9624],[-0.9248,53.9638],[-0.9283,53.9643],[-0.9313,53.9658],[-0.933,53.967],[-0.9341,53.9684],[-0.9339,53.9703],[-0.9314,53.9723],[-0.9307,53.9745],[-0.9287,53.9762],[-0.9282,53.9785],[-0.9271,53.9804],[-0.9279,53.9833],[-0.9273,53.9845],[-0.925,53.9862],[-0.9244,53.9875],[-0.9231,53.9887],[-0.9203,53.9901],[-0.9253,53.9915],[-0.9214,53.9919],[-0.9181,53.9927],[-0.9152,53.9931],[-0.9132,53.992],[-0.9121,53.9927],[-0.9118,53.9939],[-0.9121,53.9951],[-0.9113,53.9958],[-0.9093,53.9964],[-0.9072,53.9976],[-0.9039,53.9986],[-0.9013,53.9988],[-0.9002,53.9996],[-0.8989,53.9988],[-0.8967,53.9986],[-0.8946,53.9992],[-0.8931,54.0001],[-0.8924,54.0016],[-0.8912,54.0026],[-0.89,54.0058],[-0.8899,54.0071],[-0.8889,54.0092],[-0.8867,54.0105],[-0.8847,54.0108],[-0.8808,54.0119],[-0.8783,54.013],[-0.8772,54.0149],[-0.8787,54.0168],[-0.8761,54.0176],[-0.8751,54.0176],[-0.8704,54.0167],[-0.8687,54.0171],[-0.8648,54.0173],[-0.8613,54.017],[-0.8597,54.0164],[-0.8574,54.0171],[-0.8549,54.0177],[-0.8523,54.0179],[-0.848,54.0189],[-0.8455,54.02],[-0.8431,54.0217],[-0.8424,54.0211],[-0.8371,54.0219],[-0.8365,54.0212],[-0.8268,54.0212],[-0.8229,54.0208],[-0.8202,54.0209],[-0.816,54.0217],[-0.8097,54.0222],[-0.8033,54.0233],[-0.8032,54.024],[-0.799,54.0241],[-0.7996,54.0226],[-0.7998,54.0205],[-0.8003,54.02],[-0.7992,54.019],[-0.793,54.0206],[-0.7911,54.0207],[-0.7875,54.0217],[-0.7799,54.023],[-0.7788,54.0235],[-0.7758,54.0238],[-0.7716,54.0239],[-0.7697,54.0235],[-0.7663,54.0237],[-0.7614,54.025],[-0.7526,54.0261],[-0.7481,54.0272],[-0.7442,54.0277],[-0.7417,54.0285],[-0.7388,54.029],[-0.7342,54.0302],[-0.7317,54.0252],[-0.7306,54.0217],[-0.7304,54.0126],[-0.7278,54.0127],[-0.7262,54.0123],[-0.7197,54.0123],[-0.7193,54.0107],[-0.7183,54.0102],[-0.7166,54.0102],[-0.7133,54.011],[-0.7109,54.0112],[-0.7096,54.0104],[-0.7094,54.009],[-0.7085,54.0079],[-0.7046,54.0061],[-0.7001,54.0069],[-0.6882,54.008],[-0.6879,54.0083],[-0.6837,54.0087],[-0.6815,54.0108],[-0.6827,54.0119],[-0.6826,54.0127],[-0.6806,54.015],[-0.6794,54.016],[-0.6784,54.0176],[-0.6791,54.019],[-0.6814,54.0196],[-0.6837,54.021],[-0.6844,54.0227],[-0.6875,54.0232],[-0.6885,54.024],[-0.6882,54.0251],[-0.6872,54.0263],[-0.6877,54.0288],[-0.687,54.0307],[-0.6847,54.0326],[-0.6822,54.034],[-0.6803,54.0341],[-0.6805,54.0359],[-0.6795,54.0369],[-0.675,54.0381],[-0.6706,54.038],[-0.6682,54.0374],[-0.6643,54.0376],[-0.6622,54.0373],[-0.6595,54.0372],[-0.6589,54.0384],[-0.6563,54.0406],[-0.658,54.0421],[-0.658,54.0436],[-0.6557,54.0443],[-0.6563,54.0454],[-0.6536,54.0459],[-0.6446,54.0551],[-0.6472,54.0565],[-0.6503,54.0586],[-0.6524,54.0598],[-0.655,54.0609],[-0.6565,54.0611],[-0.6603,54.0631],[-0.657,54.0639],[-0.6537,54.065],[-0.6481,54.066],[-0.6429,54.0665],[-0.6322,54.0687],[-0.6275,54.0688],[-0.6277,54.0702],[-0.6235,54.0696],[-0.6184,54.0698],[-0.6143,54.0709],[-0.6097,54.0733],[-0.6078,54.0751],[-0.6065,54.0771],[-0.6055,54.078],[-0.6027,54.0791],[-0.6005,54.0807],[-0.5992,54.0819],[-0.5975,54.0829],[-0.5939,54.0844],[-0.5922,54.0863],[-0.5898,54.0874],[-0.5839,54.0885],[-0.5767,54.0891],[-0.5746,54.0895],[-0.5664,54.0903],[-0.5631,54.094],[-0.5581,54.0929],[-0.5551,54.0926],[-0.5514,54.0927],[-0.5494,54.0923],[-0.5472,54.0914],[-0.5451,54.091],[-0.5418,54.0915],[-0.5358,54.0877],[-0.534,54.0872],[-0.5281,54.0893],[-0.5263,54.0874],[-0.5251,54.0866],[-0.5246,54.0855],[-0.5201,54.0869],[-0.5182,54.0877],[-0.5136,54.0901],[-0.5091,54.0919],[-0.5029,54.0941],[-0.4985,54.0962],[-0.4937,54.0993],[-0.4898,54.1009],[-0.4821,54.1031],[-0.4659,54.1076],[-0.4683,54.1112],[-0.4587,54.114],[-0.4594,54.1153],[-0.4543,54.1167],[-0.4547,54.12],[-0.4537,54.1207],[-0.4585,54.126],[-0.4539,54.1273],[-0.4437,54.1317],[-0.4385,54.1331],[-0.43,54.1368],[-0.4271,54.1374],[-0.4295,54.147],[-0.4303,54.1492],[-0.4326,54.1575],[-0.4309,54.1581],[-0.4331,54.1606],[-0.4332,54.1641],[-0.4229,54.1663],[-0.4245,54.1696],[-0.4226,54.1701],[-0.4225,54.1712],[-0.4181,54.1712],[-0.4184,54.174],[-0.4131,54.1745],[-0.4085,54.1753],[-0.4085,54.1758],[-0.4041,54.1758],[-0.4032,54.1747],[-0.3964,54.1753],[-0.3907,54.1765],[-0.388,54.1745],[-0.3869,54.1742],[-0.3829,54.1719],[-0.3807,54.1703],[-0.3782,54.1668],[-0.3745,54.1626],[-0.3733,54.1563],[-0.375,54.1562],[-0.3749,54.1541],[-0.3696,54.1536],[-0.3639,54.1531],[-0.36,54.1531],[-0.3584,54.1521],[-0.3553,54.1496],[-0.3507,54.1498],[-0.3486,54.1485],[-0.3464,54.1469],[-0.3429,54.1484],[-0.341,54.1489],[-0.3357,54.1497],[-0.3302,54.1491],[-0.3279,54.1492],[-0.3238,54.1503],[-0.3232,54.1496],[-0.3232,54.1471],[-0.3226,54.1453],[-0.3194,54.1455],[-0.3138,54.1464],[-0.3118,54.1429],[-0.3106,54.1413],[-0.3083,54.139],[-0.3074,54.1377],[-0.3042,54.1362],[-0.3006,54.1366],[-0.2934,54.1384],[-0.2915,54.1387],[-0.2906,54.1397],[-0.2887,54.1394],[-0.2831,54.1398],[-0.28,54.1398],[-0.2728,54.1392],[-0.2691,54.1383],[-0.2654,54.1405],[-0.2625,54.1401],[-0.2553,54.1393],[-0.2504,54.1385],[-0.2486,54.1378],[-0.2447,54.1371],[-0.2372,54.1372],[-0.2297,54.1324],[-0.2298,54.1342],[-0.2291,54.1357],[-0.2263,54.1365],[-0.2227,54.137],[-0.2213,54.1387],[-0.2215,54.1414],[-0.2211,54.1425],[-0.2193,54.1447],[-0.2169,54.1483],[-0.2137,54.1548],[-0.2125,54.1576]]],[[[-0.6985,53.6846],[-0.7014,53.6837],[-0.7036,53.6821],[-0.7048,53.6805],[-0.7036,53.6797],[-0.7024,53.6775],[-0.7049,53.6778],[-0.7066,53.6774],[-0.7138,53.6774],[-0.7152,53.6783],[-0.7177,53.6782],[-0.718,53.68],[-0.7191,53.6795],[-0.7221,53.6792],[-0.7236,53.678],[-0.7228,53.6768],[-0.7227,53.6747],[-0.7232,53.6737],[-0.7305,53.6735],[-0.7466,53.6696],[-0.7462,53.6689],[-0.7549,53.6664],[-0.759,53.6643],[-0.7532,53.6627],[-0.7632,53.6596],[-0.7745,53.6562],[-0.7745,53.6579],[-0.7711,53.6601],[-0.77,53.6619],[-0.7721,53.6641],[-0.7783,53.6614],[-0.7812,53.6606],[-0.7851,53.66],[-0.7887,53.6592],[-0.7935,53.6573],[-0.7998,53.654],[-0.8029,53.6515],[-0.8036,53.65],[-0.804,53.6482],[-0.8051,53.6467],[-0.808,53.6455],[-0.8116,53.6444],[-0.8142,53.6434],[-0.8166,53.6448],[-0.8201,53.6451],[-0.8209,53.6439],[-0.8275,53.6427],[-0.8291,53.6432],[-0.8296,53.6419],[-0.8335,53.6408],[-0.8412,53.6355],[-0.8483,53.633],[-0.8653,53.6377],[-0.8724,53.6396],[-0.8949,53.6454],[-0.8976,53.6462],[-0.9233,53.6528],[-0.9271,53.654],[-0.9379,53.657],[-0.9445,53.6587],[-0.9468,53.6591],[-0.9476,53.6586],[-0.9506,53.6588],[-0.9573,53.6585],[-0.9838,53.6589],[-0.99,53.659],[-0.9906,53.6648],[-0.991,53.6713],[-0.9913,53.6729],[-0.9909,53.6736],[-0.9722,53.676],[-0.9599,53.6776],[-0.9461,53.6793],[-0.9385,53.6812],[-0.9378,53.6815],[-0.9173,53.6865],[-0.9068,53.6891],[-0.9005,53.6907],[-0.8944,53.6921],[-0.8901,53.6933],[-0.8856,53.6943],[-0.8765,53.6955],[-0.8703,53.6965],[-0.8667,53.6962],[-0.8656,53.6953],[-0.8635,53.6923],[-0.8623,53.6909],[-0.8583,53.687],[-0.8567,53.6859],[-0.853,53.6848],[-0.8489,53.6849],[-0.8467,53.6854],[-0.8437,53.6869],[-0.8405,53.6889],[-0.8339,53.6934],[-0.8295,53.6975],[-0.825,53.7002],[-0.8225,53.7013],[-0.8191,53.7025],[-0.8132,53.7041],[-0.8085,53.7045],[-0.8059,53.7044],[-0.8014,53.7035],[-0.7979,53.7025],[-0.7936,53.7005],[-0.7878,53.6974],[-0.7845,53.6961],[-0.7813,53.6953],[-0.7781,53.6952],[-0.7751,53.6947],[-0.7718,53.6949],[-0.7684,53.6956],[-0.7614,53.6977],[-0.7536,53.7004],[-0.7491,53.7025],[-0.746,53.7034],[-0.7422,53.7038],[-0.7356,53.7042],[-0.7304,53.7043],[-0.7243,53.7039],[-0.7168,53.7031],[-0.7125,53.7023],[-0.7081,53.7012],[-0.7048,53.7007],[-0.7032,53.6999],[-0.7004,53.6991],[-0.6996,53.6981],[-0.6985,53.6976],[-0.6995,53.6963],[-0.7006,53.6931],[-0.7007,53.69],[-0.7004,53.688],[-0.6985,53.6846]]],[[[-0.991,53.6612],[-0.9971,53.6591],[-0.9997,53.6586],[-1.01,53.6588],[-1.019,53.658],[-1.0234,53.657],[-1.0296,53.6549],[-1.0338,53.6551],[-1.0372,53.6545],[-1.039,53.6549],[-1.041,53.6559],[-1.0445,53.6567],[-1.0467,53.6566],[-1.0487,53.656],[-1.0509,53.6575],[-1.0573,53.6576],[-1.0596,53.6584],[-1.0592,53.6591],[-1.0619,53.6592],[-1.0634,53.6574],[-1.0679,53.6573],[-1.0712,53.6579],[-1.0711,53.66],[-1.0753,53.6605],[-1.0785,53.6604],[-1.0797,53.6607],[-1.0825,53.662],[-1.0845,53.662],[-1.0876,53.6634],[-1.0888,53.6645],[-1.087,53.6666],[-1.0915,53.6687],[-1.1007,53.6692],[-1.1036,53.6695],[-1.102,53.6744],[-1.1002,53.6744],[-1.0975,53.6753],[-1.0936,53.6779],[-1.0908,53.6803],[-1.0878,53.6826],[-1.0873,53.6833],[-1.0811,53.6846],[-1.0807,53.6853],[-1.085,53.6869],[-1.0823,53.6902],[-1.0765,53.6965],[-1.0782,53.6977],[-1.0758,53.7016],[-1.0749,53.704],[-1.0695,53.7029],[-1.0689,53.704],[-1.0669,53.7044],[-1.0631,53.7066],[-1.0612,53.7064],[-1.0595,53.7047],[-1.0558,53.7025],[-1.0542,53.7013],[-1.0539,53.6997],[-1.0542,53.6974],[-1.0531,53.6965],[-1.0518,53.6967],[-1.048,53.6984],[-1.046,53.6985],[-1.0445,53.698],[-1.0409,53.6955],[-1.0407,53.6946],[-1.0395,53.6938],[-1.0377,53.6939],[-1.0363,53.6952],[-1.0339,53.6963],[-1.0321,53.6967],[-1.028,53.6971],[-1.0228,53.6978],[-1.0209,53.6979],[-1.017,53.6975],[-1.0138,53.6968],[-1.0104,53.6965],[-1.0074,53.6952],[-1.0054,53.6955],[-1.0033,53.6968],[-1.0025,53.6984],[-1.0002,53.6987],[-0.9985,53.6985],[-0.9953,53.6973],[-0.9937,53.6971],[-0.989,53.6974],[-0.9851,53.6973],[-0.9806,53.6967],[-0.98,53.6978],[-0.9816,53.6986],[-0.9823,53.6997],[-0.983,53.7024],[-0.9828,53.7035],[-0.9813,53.7045],[-0.9747,53.7059],[-0.9687,53.7066],[-0.9667,53.7057],[-0.9669,53.7042],[-0.9705,53.7029],[-0.9703,53.7021],[-0.9685,53.701],[-0.9667,53.7004],[-0.9629,53.7004],[-0.962,53.7015],[-0.9623,53.703],[-0.961,53.7039],[-0.9582,53.7044],[-0.9574,53.7055],[-0.9607,53.7072],[-0.9606,53.7082],[-0.9588,53.7095],[-0.9584,53.7104],[-0.9586,53.7133],[-0.9582,53.7143],[-0.9563,53.7148],[-0.9541,53.7144],[-0.9499,53.7128],[-0.9464,53.7123],[-0.9429,53.7125],[-0.9404,53.7132],[-0.9346,53.7162],[-0.9286,53.7172],[-0.9242,53.7183],[-0.9205,53.7186],[-0.9134,53.7185],[-0.9098,53.7178],[-0.9074,53.7166],[-0.9059,53.7166],[-0.9037,53.7179],[-0.903,53.7195],[-0.9034,53.7222],[-0.9045,53.7245],[-0.9057,53.7263],[-0.9047,53.7271],[-0.8986,53.7264],[-0.8964,53.7263],[-0.8937,53.7269],[-0.8889,53.7266],[-0.8863,53.7262],[-0.883,53.7251],[-0.8781,53.7228],[-0.8753,53.7224],[-0.8698,53.7219],[-0.865,53.7217],[-0.8615,53.722],[-0.8599,53.7225],[-0.8576,53.7243],[-0.8572,53.727],[-0.8579,53.729],[-0.8575,53.7303],[-0.8556,53.7308],[-0.8542,53.7307],[-0.8511,53.7295],[-0.8488,53.7276],[-0.8463,53.7241],[-0.8452,53.7211],[-0.8442,53.7169],[-0.844,53.7121],[-0.8454,53.7098],[-0.8476,53.7084],[-0.8516,53.7072],[-0.8561,53.7065],[-0.8595,53.7057],[-0.8624,53.7046],[-0.866,53.7022],[-0.8669,53.6999],[-0.8669,53.6979],[-0.868,53.697],[-0.8696,53.6971],[-0.8826,53.6951],[-0.8881,53.6942],[-0.9018,53.6909],[-0.9101,53.6887],[-0.9238,53.6855],[-0.9263,53.6848],[-0.938,53.682],[-0.9397,53.6814],[-0.946,53.6798],[-0.956,53.6786],[-0.9719,53.6765],[-0.9876,53.6745],[-0.9916,53.6738],[-0.992,53.6727],[-0.9917,53.6713],[-0.9909,53.6626],[-0.991,53.6612]]],[[[-0.8607,53.7237],[-0.8622,53.7235],[-0.8642,53.7236],[-0.8618,53.7262],[-0.8597,53.7256],[-0.8597,53.7242],[-0.8607,53.7237]]],[[[-0.2502,53.7333],[-0.2452,53.7365],[-0.2486,53.7334],[-0.2502,53.7333]]]]}</v>
      </c>
      <c r="B111" s="67" t="str">
        <f ca="1">OFFSET(Polygon!B$1,MATCH($D111,Polygon!$C:$C,0)-1,0)</f>
        <v>E06000011</v>
      </c>
      <c r="C111" t="s">
        <v>147</v>
      </c>
      <c r="D111" t="s">
        <v>36</v>
      </c>
      <c r="E111" s="27">
        <v>339614</v>
      </c>
      <c r="F111" s="23">
        <v>0</v>
      </c>
      <c r="G111" s="23">
        <v>0</v>
      </c>
      <c r="H111" s="23">
        <v>0</v>
      </c>
      <c r="I111" s="23">
        <v>0</v>
      </c>
      <c r="J111" s="23">
        <v>1</v>
      </c>
      <c r="K111" s="23">
        <v>2</v>
      </c>
      <c r="L111" s="23">
        <v>3</v>
      </c>
      <c r="M111" s="23">
        <v>4</v>
      </c>
      <c r="N111" s="23">
        <v>9</v>
      </c>
      <c r="O111" s="23">
        <v>10</v>
      </c>
      <c r="P111" s="23">
        <v>10</v>
      </c>
      <c r="Q111" s="23">
        <v>15</v>
      </c>
      <c r="R111" s="23">
        <v>15</v>
      </c>
      <c r="S111" s="23">
        <v>15</v>
      </c>
      <c r="T111" s="23">
        <v>16</v>
      </c>
      <c r="U111" s="23">
        <v>16</v>
      </c>
      <c r="V111" s="23">
        <v>19</v>
      </c>
      <c r="W111" s="23">
        <v>21</v>
      </c>
      <c r="X111" s="23">
        <v>23</v>
      </c>
      <c r="Y111" s="23">
        <v>26</v>
      </c>
      <c r="Z111" s="23">
        <v>31</v>
      </c>
      <c r="AA111" s="23">
        <v>35</v>
      </c>
      <c r="AB111" s="23">
        <v>38</v>
      </c>
      <c r="AC111" s="23">
        <v>46</v>
      </c>
      <c r="AD111" s="23">
        <v>56</v>
      </c>
      <c r="AE111" s="23">
        <v>72</v>
      </c>
      <c r="AF111" s="23">
        <v>78</v>
      </c>
      <c r="AG111" s="23">
        <v>88</v>
      </c>
      <c r="AH111" s="23">
        <v>96</v>
      </c>
      <c r="AI111" s="23">
        <v>97</v>
      </c>
      <c r="AJ111" s="23">
        <v>123</v>
      </c>
      <c r="AK111" s="23">
        <v>150</v>
      </c>
      <c r="AL111" s="23">
        <v>174</v>
      </c>
      <c r="AM111" s="23">
        <v>187</v>
      </c>
      <c r="AN111" s="23">
        <v>204</v>
      </c>
      <c r="AO111" s="23">
        <v>220</v>
      </c>
      <c r="AP111" s="23">
        <v>223</v>
      </c>
      <c r="AQ111" s="23">
        <v>248</v>
      </c>
      <c r="AR111" s="23">
        <v>272</v>
      </c>
      <c r="AS111" s="23">
        <v>300</v>
      </c>
      <c r="AT111" s="23">
        <v>312</v>
      </c>
      <c r="AU111" s="23">
        <v>330</v>
      </c>
      <c r="AV111" s="23">
        <v>337</v>
      </c>
      <c r="AW111" s="23">
        <v>346</v>
      </c>
      <c r="AX111" s="23">
        <v>386</v>
      </c>
      <c r="AY111" s="23">
        <v>412</v>
      </c>
      <c r="AZ111" s="23">
        <v>429</v>
      </c>
      <c r="BA111" s="23">
        <v>452</v>
      </c>
      <c r="BB111" s="23">
        <v>472</v>
      </c>
      <c r="BC111" s="23">
        <v>501</v>
      </c>
      <c r="BD111" s="23">
        <v>512</v>
      </c>
      <c r="BE111" s="23">
        <v>539</v>
      </c>
      <c r="BF111" s="23">
        <v>567</v>
      </c>
      <c r="BG111" s="23">
        <v>584</v>
      </c>
      <c r="BH111" s="23">
        <v>612</v>
      </c>
      <c r="BI111" s="23">
        <v>616</v>
      </c>
      <c r="BJ111" s="23">
        <v>619</v>
      </c>
      <c r="BK111" s="23">
        <v>660</v>
      </c>
      <c r="BL111" s="23">
        <v>682</v>
      </c>
      <c r="BM111" s="23">
        <v>701</v>
      </c>
      <c r="BN111" s="23">
        <v>718</v>
      </c>
      <c r="BO111" s="23">
        <v>729</v>
      </c>
      <c r="BP111" s="23">
        <v>740</v>
      </c>
      <c r="BQ111" s="23">
        <v>749</v>
      </c>
      <c r="BR111" s="23">
        <v>751</v>
      </c>
      <c r="BS111" s="23">
        <v>765</v>
      </c>
      <c r="BT111" s="23">
        <v>777</v>
      </c>
      <c r="BU111" s="23">
        <v>786</v>
      </c>
      <c r="BV111" s="23">
        <v>803</v>
      </c>
      <c r="BW111" s="23">
        <v>814</v>
      </c>
      <c r="BX111" s="23">
        <v>814</v>
      </c>
      <c r="BY111" s="23">
        <v>819</v>
      </c>
      <c r="BZ111" s="23">
        <v>847</v>
      </c>
      <c r="CA111" s="23">
        <v>857</v>
      </c>
      <c r="CB111" s="23">
        <v>870</v>
      </c>
      <c r="CC111" s="23">
        <v>875</v>
      </c>
      <c r="CD111" s="23">
        <v>878</v>
      </c>
      <c r="CE111" s="23">
        <v>884</v>
      </c>
      <c r="CF111" s="23">
        <v>886</v>
      </c>
      <c r="CG111" s="23">
        <v>897</v>
      </c>
      <c r="CH111" s="23">
        <v>897</v>
      </c>
      <c r="CI111" s="23">
        <v>899</v>
      </c>
      <c r="CJ111" s="23">
        <v>907</v>
      </c>
      <c r="CK111" s="23">
        <v>909</v>
      </c>
      <c r="CL111" s="23">
        <v>914</v>
      </c>
      <c r="CM111" s="23">
        <v>916</v>
      </c>
      <c r="CN111" s="23">
        <v>916</v>
      </c>
      <c r="CO111" s="23">
        <v>927</v>
      </c>
      <c r="CP111" s="23">
        <v>926</v>
      </c>
      <c r="CQ111" s="23">
        <v>931</v>
      </c>
      <c r="CR111" s="23">
        <v>931</v>
      </c>
      <c r="CS111" s="23">
        <v>931</v>
      </c>
      <c r="CT111" s="23">
        <v>934</v>
      </c>
      <c r="CU111" s="23">
        <v>937</v>
      </c>
      <c r="CV111" s="23">
        <v>937</v>
      </c>
      <c r="CW111" s="23">
        <v>945</v>
      </c>
      <c r="CX111" s="23">
        <v>946</v>
      </c>
      <c r="CY111" s="23">
        <v>948</v>
      </c>
      <c r="CZ111" s="23">
        <v>951</v>
      </c>
      <c r="DA111" s="23">
        <v>951</v>
      </c>
      <c r="DB111" s="23">
        <v>955</v>
      </c>
      <c r="DC111" s="23">
        <v>958</v>
      </c>
      <c r="DD111" s="23">
        <v>961</v>
      </c>
      <c r="DE111" s="23">
        <v>962</v>
      </c>
      <c r="DF111" s="23">
        <v>963</v>
      </c>
      <c r="DG111" s="23">
        <v>962</v>
      </c>
      <c r="DJ111" s="181">
        <f t="shared" ca="1" si="34"/>
        <v>-1</v>
      </c>
      <c r="DK111" s="25">
        <f t="shared" ca="1" si="35"/>
        <v>-1.0384215991692627E-3</v>
      </c>
      <c r="DL111" s="325">
        <f t="shared" ca="1" si="28"/>
        <v>-0.2944519366103871</v>
      </c>
      <c r="DM111" s="329">
        <f t="shared" ca="1" si="36"/>
        <v>11</v>
      </c>
      <c r="DN111" s="25">
        <f t="shared" ca="1" si="37"/>
        <v>1.1566771819137749E-2</v>
      </c>
      <c r="DO111" s="325">
        <f t="shared" ca="1" si="29"/>
        <v>3.2389713027142579</v>
      </c>
      <c r="DP111" s="332">
        <f t="shared" ca="1" si="38"/>
        <v>283.26276301919239</v>
      </c>
      <c r="DR111">
        <f t="shared" si="32"/>
        <v>962</v>
      </c>
      <c r="DS111" s="419">
        <f t="shared" si="33"/>
        <v>283.3</v>
      </c>
      <c r="DT111" s="131">
        <f t="shared" ca="1" si="30"/>
        <v>0</v>
      </c>
      <c r="DV111" s="164" t="s">
        <v>95</v>
      </c>
      <c r="DW111">
        <v>465</v>
      </c>
      <c r="DX111" s="385">
        <v>311.8</v>
      </c>
      <c r="DY111" s="67">
        <f t="shared" si="39"/>
        <v>42</v>
      </c>
      <c r="EA111">
        <f>SUMIF('L4-LTLA'!$D:$D,$D111,'L4-LTLA'!$G:$G)</f>
        <v>339614</v>
      </c>
      <c r="EB111" s="27">
        <v>339614</v>
      </c>
      <c r="EC111" s="4">
        <f t="shared" si="31"/>
        <v>0</v>
      </c>
    </row>
    <row r="112" spans="1:133" x14ac:dyDescent="0.25">
      <c r="A112" s="67" t="str">
        <f ca="1">OFFSET(Polygon!A$1,MATCH($D112,Polygon!$C:$C,0)-1,0)</f>
        <v>{"type":"MultiPolygon","coordinates":[[[[-0.2473,53.7411],[-0.2471,53.7404],[-0.2461,53.7399],[-0.2443,53.7397],[-0.2431,53.739],[-0.2433,53.7382],[-0.2441,53.7378],[-0.2452,53.7365],[-0.2502,53.7333],[-0.2551,53.7359],[-0.2563,53.7364],[-0.2591,53.7364],[-0.26,53.7361],[-0.2638,53.7374],[-0.2732,53.7401],[-0.2739,53.7408],[-0.2785,53.7409],[-0.2863,53.742],[-0.2953,53.7424],[-0.2975,53.7426],[-0.3093,53.7417],[-0.3176,53.7405],[-0.318,53.7412],[-0.3199,53.7409],[-0.32,53.74],[-0.331,53.7382],[-0.3312,53.7386],[-0.3298,53.7403],[-0.3294,53.7426],[-0.3279,53.7449],[-0.329,53.7472],[-0.3321,53.7499],[-0.3327,53.7514],[-0.3324,53.7521],[-0.3295,53.7527],[-0.3285,53.7537],[-0.3289,53.7553],[-0.3297,53.7564],[-0.3314,53.7569],[-0.3337,53.7571],[-0.3361,53.7591],[-0.336,53.7602],[-0.3346,53.7615],[-0.3337,53.7633],[-0.3325,53.7642],[-0.3285,53.7643],[-0.3278,53.7649],[-0.328,53.7661],[-0.3301,53.768],[-0.3304,53.7695],[-0.3321,53.7707],[-0.3341,53.7709],[-0.3376,53.7705],[-0.339,53.7708],[-0.3409,53.7717],[-0.3419,53.7728],[-0.3413,53.7743],[-0.3418,53.7753],[-0.3444,53.7756],[-0.3471,53.7752],[-0.3486,53.7763],[-0.3493,53.7784],[-0.3474,53.7803],[-0.3481,53.7819],[-0.3507,53.7828],[-0.3516,53.7839],[-0.3508,53.7846],[-0.3486,53.7852],[-0.3476,53.7863],[-0.3482,53.7874],[-0.3507,53.7886],[-0.3547,53.7894],[-0.3575,53.7909],[-0.3593,53.7921],[-0.3596,53.7928],[-0.3589,53.7943],[-0.3605,53.7953],[-0.3626,53.7955],[-0.3637,53.7961],[-0.3649,53.7985],[-0.3655,53.8028],[-0.3652,53.8033],[-0.3618,53.805],[-0.3585,53.8051],[-0.3557,53.8062],[-0.3537,53.8085],[-0.3486,53.8089],[-0.3488,53.8095],[-0.3457,53.8097],[-0.3461,53.8106],[-0.3386,53.8109],[-0.3386,53.8106],[-0.3312,53.8116],[-0.3224,53.8124],[-0.3161,53.8133],[-0.3094,53.8051],[-0.304,53.7985],[-0.3023,53.7973],[-0.2931,53.7923],[-0.2907,53.7908],[-0.2782,53.782],[-0.274,53.7834],[-0.2727,53.7826],[-0.2682,53.785],[-0.2657,53.7823],[-0.2629,53.7829],[-0.2577,53.7832],[-0.2575,53.7818],[-0.2581,53.7811],[-0.2523,53.7813],[-0.2528,53.7753],[-0.2532,53.7739],[-0.2543,53.7738],[-0.2545,53.7726],[-0.2521,53.7724],[-0.2521,53.77],[-0.2544,53.77],[-0.2544,53.7654],[-0.2534,53.7645],[-0.2541,53.7634],[-0.2509,53.7617],[-0.2517,53.7609],[-0.2499,53.7596],[-0.2456,53.7595],[-0.2444,53.7562],[-0.2428,53.7554],[-0.2417,53.7552],[-0.2418,53.7529],[-0.2426,53.751],[-0.2447,53.7503],[-0.2456,53.7494],[-0.2448,53.7478],[-0.2461,53.747],[-0.2449,53.7453],[-0.2456,53.7438],[-0.2469,53.7429],[-0.2473,53.7411]]],[[[-0.4192,53.7196],[-0.4207,53.7231],[-0.4202,53.7239],[-0.4211,53.7248],[-0.4221,53.7274],[-0.4226,53.7304],[-0.4223,53.7315],[-0.42,53.7339],[-0.4197,53.7353],[-0.4171,53.7358],[-0.4157,53.7388],[-0.4126,53.7414],[-0.4107,53.7442],[-0.41,53.7442],[-0.4109,53.7463],[-0.4076,53.7465],[-0.4027,53.7481],[-0.402,53.7481],[-0.4019,53.75],[-0.4074,53.7501],[-0.4223,53.7505],[-0.4212,53.7522],[-0.4212,53.7538],[-0.4182,53.7606],[-0.4086,53.7606],[-0.4079,53.7627],[-0.4047,53.7645],[-0.4009,53.7658],[-0.3981,53.7676],[-0.3942,53.7675],[-0.3897,53.7686],[-0.3881,53.7693],[-0.3874,53.7707],[-0.3881,53.7764],[-0.3897,53.7766],[-0.3905,53.7797],[-0.3899,53.7796],[-0.3922,53.7911],[-0.3833,53.7914],[-0.3663,53.7921],[-0.3641,53.7924],[-0.3596,53.7934],[-0.3599,53.7929],[-0.3595,53.7919],[-0.3564,53.79],[-0.354,53.7889],[-0.3507,53.7884],[-0.3485,53.7874],[-0.3479,53.7864],[-0.3489,53.7853],[-0.3509,53.7847],[-0.3518,53.7841],[-0.3518,53.783],[-0.3485,53.7818],[-0.3476,53.7806],[-0.3493,53.7791],[-0.3497,53.7783],[-0.3486,53.7757],[-0.3476,53.775],[-0.3441,53.7754],[-0.3424,53.7753],[-0.3417,53.7743],[-0.3422,53.7727],[-0.3407,53.7712],[-0.3378,53.7703],[-0.3352,53.7704],[-0.3334,53.7708],[-0.331,53.7696],[-0.3306,53.768],[-0.3283,53.766],[-0.3286,53.7647],[-0.3298,53.7644],[-0.3325,53.7645],[-0.334,53.7635],[-0.3345,53.7622],[-0.3361,53.7606],[-0.3364,53.7588],[-0.3348,53.7573],[-0.333,53.7568],[-0.3311,53.7567],[-0.3296,53.7558],[-0.3289,53.7539],[-0.3291,53.7532],[-0.3321,53.7525],[-0.3332,53.7518],[-0.3325,53.75],[-0.3298,53.7473],[-0.3289,53.7462],[-0.3287,53.7446],[-0.3308,53.7416],[-0.3311,53.7397],[-0.3326,53.7383],[-0.3367,53.7372],[-0.3384,53.7371],[-0.3394,53.7359],[-0.3441,53.7347],[-0.3503,53.7329],[-0.3622,53.7297],[-0.3654,53.7291],[-0.3663,53.7286],[-0.3707,53.7274],[-0.3831,53.7246],[-0.3962,53.7222],[-0.3971,53.723],[-0.3999,53.7229],[-0.4145,53.7205],[-0.4164,53.72],[-0.4192,53.7196]]]]}</v>
      </c>
      <c r="B112" s="67" t="str">
        <f ca="1">OFFSET(Polygon!B$1,MATCH($D112,Polygon!$C:$C,0)-1,0)</f>
        <v>E06000010</v>
      </c>
      <c r="C112" t="s">
        <v>147</v>
      </c>
      <c r="D112" t="s">
        <v>57</v>
      </c>
      <c r="E112" s="27">
        <v>260645</v>
      </c>
      <c r="F112" s="23">
        <v>1</v>
      </c>
      <c r="G112" s="23">
        <v>1</v>
      </c>
      <c r="H112" s="23">
        <v>1</v>
      </c>
      <c r="I112" s="23">
        <v>1</v>
      </c>
      <c r="J112" s="23">
        <v>1</v>
      </c>
      <c r="K112" s="23">
        <v>1</v>
      </c>
      <c r="L112" s="23">
        <v>0</v>
      </c>
      <c r="M112" s="23">
        <v>1</v>
      </c>
      <c r="N112" s="23">
        <v>1</v>
      </c>
      <c r="O112" s="23">
        <v>1</v>
      </c>
      <c r="P112" s="23">
        <v>1</v>
      </c>
      <c r="Q112" s="23">
        <v>1</v>
      </c>
      <c r="R112" s="23">
        <v>1</v>
      </c>
      <c r="S112" s="23">
        <v>1</v>
      </c>
      <c r="T112" s="23">
        <v>1</v>
      </c>
      <c r="U112" s="23">
        <v>1</v>
      </c>
      <c r="V112" s="23">
        <v>2</v>
      </c>
      <c r="W112" s="23">
        <v>4</v>
      </c>
      <c r="X112" s="23">
        <v>5</v>
      </c>
      <c r="Y112" s="23">
        <v>5</v>
      </c>
      <c r="Z112" s="23">
        <v>9</v>
      </c>
      <c r="AA112" s="23">
        <v>11</v>
      </c>
      <c r="AB112" s="23">
        <v>11</v>
      </c>
      <c r="AC112" s="23">
        <v>14</v>
      </c>
      <c r="AD112" s="23">
        <v>18</v>
      </c>
      <c r="AE112" s="23">
        <v>21</v>
      </c>
      <c r="AF112" s="23">
        <v>28</v>
      </c>
      <c r="AG112" s="23">
        <v>31</v>
      </c>
      <c r="AH112" s="23">
        <v>38</v>
      </c>
      <c r="AI112" s="23">
        <v>38</v>
      </c>
      <c r="AJ112" s="23">
        <v>58</v>
      </c>
      <c r="AK112" s="23">
        <v>74</v>
      </c>
      <c r="AL112" s="23">
        <v>85</v>
      </c>
      <c r="AM112" s="23">
        <v>97</v>
      </c>
      <c r="AN112" s="23">
        <v>112</v>
      </c>
      <c r="AO112" s="23">
        <v>135</v>
      </c>
      <c r="AP112" s="23">
        <v>135</v>
      </c>
      <c r="AQ112" s="23">
        <v>150</v>
      </c>
      <c r="AR112" s="23">
        <v>175</v>
      </c>
      <c r="AS112" s="23">
        <v>201</v>
      </c>
      <c r="AT112" s="23">
        <v>225</v>
      </c>
      <c r="AU112" s="23">
        <v>241</v>
      </c>
      <c r="AV112" s="23">
        <v>258</v>
      </c>
      <c r="AW112" s="23">
        <v>259</v>
      </c>
      <c r="AX112" s="23">
        <v>303</v>
      </c>
      <c r="AY112" s="23">
        <v>320</v>
      </c>
      <c r="AZ112" s="23">
        <v>342</v>
      </c>
      <c r="BA112" s="23">
        <v>355</v>
      </c>
      <c r="BB112" s="23">
        <v>378</v>
      </c>
      <c r="BC112" s="23">
        <v>396</v>
      </c>
      <c r="BD112" s="23">
        <v>396</v>
      </c>
      <c r="BE112" s="23">
        <v>422</v>
      </c>
      <c r="BF112" s="23">
        <v>428</v>
      </c>
      <c r="BG112" s="23">
        <v>440</v>
      </c>
      <c r="BH112" s="23">
        <v>462</v>
      </c>
      <c r="BI112" s="23">
        <v>469</v>
      </c>
      <c r="BJ112" s="23">
        <v>475</v>
      </c>
      <c r="BK112" s="23">
        <v>509</v>
      </c>
      <c r="BL112" s="23">
        <v>534</v>
      </c>
      <c r="BM112" s="23">
        <v>552</v>
      </c>
      <c r="BN112" s="23">
        <v>569</v>
      </c>
      <c r="BO112" s="23">
        <v>576</v>
      </c>
      <c r="BP112" s="23">
        <v>587</v>
      </c>
      <c r="BQ112" s="23">
        <v>593</v>
      </c>
      <c r="BR112" s="23">
        <v>593</v>
      </c>
      <c r="BS112" s="23">
        <v>616</v>
      </c>
      <c r="BT112" s="23">
        <v>624</v>
      </c>
      <c r="BU112" s="23">
        <v>631</v>
      </c>
      <c r="BV112" s="23">
        <v>636</v>
      </c>
      <c r="BW112" s="23">
        <v>646</v>
      </c>
      <c r="BX112" s="23">
        <v>646</v>
      </c>
      <c r="BY112" s="23">
        <v>646</v>
      </c>
      <c r="BZ112" s="23">
        <v>665</v>
      </c>
      <c r="CA112" s="23">
        <v>674</v>
      </c>
      <c r="CB112" s="23">
        <v>682</v>
      </c>
      <c r="CC112" s="23">
        <v>682</v>
      </c>
      <c r="CD112" s="23">
        <v>689</v>
      </c>
      <c r="CE112" s="23">
        <v>695</v>
      </c>
      <c r="CF112" s="23">
        <v>701</v>
      </c>
      <c r="CG112" s="23">
        <v>715</v>
      </c>
      <c r="CH112" s="23">
        <v>719</v>
      </c>
      <c r="CI112" s="23">
        <v>723</v>
      </c>
      <c r="CJ112" s="23">
        <v>726</v>
      </c>
      <c r="CK112" s="23">
        <v>727</v>
      </c>
      <c r="CL112" s="23">
        <v>734</v>
      </c>
      <c r="CM112" s="23">
        <v>734</v>
      </c>
      <c r="CN112" s="23">
        <v>735</v>
      </c>
      <c r="CO112" s="23">
        <v>744</v>
      </c>
      <c r="CP112" s="23">
        <v>748</v>
      </c>
      <c r="CQ112" s="23">
        <v>750</v>
      </c>
      <c r="CR112" s="23">
        <v>753</v>
      </c>
      <c r="CS112" s="23">
        <v>752</v>
      </c>
      <c r="CT112" s="23">
        <v>754</v>
      </c>
      <c r="CU112" s="23">
        <v>757</v>
      </c>
      <c r="CV112" s="23">
        <v>757</v>
      </c>
      <c r="CW112" s="23">
        <v>770</v>
      </c>
      <c r="CX112" s="23">
        <v>772</v>
      </c>
      <c r="CY112" s="23">
        <v>772</v>
      </c>
      <c r="CZ112" s="23">
        <v>780</v>
      </c>
      <c r="DA112" s="23">
        <v>780</v>
      </c>
      <c r="DB112" s="23">
        <v>785</v>
      </c>
      <c r="DC112" s="23">
        <v>789</v>
      </c>
      <c r="DD112" s="23">
        <v>790</v>
      </c>
      <c r="DE112" s="23">
        <v>795</v>
      </c>
      <c r="DF112" s="23">
        <v>796</v>
      </c>
      <c r="DG112" s="23">
        <v>795</v>
      </c>
      <c r="DJ112" s="181">
        <f t="shared" ca="1" si="34"/>
        <v>-1</v>
      </c>
      <c r="DK112" s="25">
        <f t="shared" ca="1" si="35"/>
        <v>-1.2562814070351759E-3</v>
      </c>
      <c r="DL112" s="325">
        <f t="shared" ca="1" si="28"/>
        <v>-0.38366360375223002</v>
      </c>
      <c r="DM112" s="329">
        <f t="shared" ca="1" si="36"/>
        <v>15</v>
      </c>
      <c r="DN112" s="25">
        <f t="shared" ca="1" si="37"/>
        <v>1.9230769230769232E-2</v>
      </c>
      <c r="DO112" s="325">
        <f t="shared" ca="1" si="29"/>
        <v>5.7549540562834505</v>
      </c>
      <c r="DP112" s="332">
        <f t="shared" ca="1" si="38"/>
        <v>305.01256498302291</v>
      </c>
      <c r="DR112">
        <f t="shared" si="32"/>
        <v>795</v>
      </c>
      <c r="DS112" s="419">
        <f t="shared" si="33"/>
        <v>305</v>
      </c>
      <c r="DT112" s="131">
        <f t="shared" ca="1" si="30"/>
        <v>0</v>
      </c>
      <c r="DV112" s="164" t="s">
        <v>184</v>
      </c>
      <c r="DW112">
        <v>679</v>
      </c>
      <c r="DX112" s="385">
        <v>315.89999999999998</v>
      </c>
      <c r="DY112" s="67">
        <f t="shared" si="39"/>
        <v>92</v>
      </c>
      <c r="EA112">
        <f>SUMIF('L4-LTLA'!$D:$D,$D112,'L4-LTLA'!$G:$G)</f>
        <v>260645</v>
      </c>
      <c r="EB112" s="27">
        <v>260645</v>
      </c>
      <c r="EC112" s="4">
        <f t="shared" si="31"/>
        <v>0</v>
      </c>
    </row>
    <row r="113" spans="1:133" x14ac:dyDescent="0.25">
      <c r="A113" s="67" t="str">
        <f ca="1">OFFSET(Polygon!A$1,MATCH($D113,Polygon!$C:$C,0)-1,0)</f>
        <v>{"type":"Polygon","coordinates":[[[-0.7942,54.5583],[-0.7945,54.5573],[-0.796,54.5568],[-0.7955,54.5553],[-0.8006,54.5518],[-0.8036,54.5509],[-0.8053,54.5509],[-0.8068,54.5514],[-0.8083,54.5513],[-0.8096,54.5517],[-0.8105,54.5512],[-0.8132,54.552],[-0.8145,54.5516],[-0.8158,54.5525],[-0.8189,54.5507],[-0.8204,54.5493],[-0.8218,54.5491],[-0.8253,54.5491],[-0.8276,54.5482],[-0.828,54.5474],[-0.8297,54.5468],[-0.8308,54.5455],[-0.8336,54.5446],[-0.8348,54.5433],[-0.8366,54.5426],[-0.8387,54.5397],[-0.8415,54.5377],[-0.8421,54.5361],[-0.8436,54.535],[-0.8446,54.5335],[-0.8467,54.5316],[-0.8478,54.5309],[-0.8496,54.5279],[-0.8503,54.526],[-0.8499,54.525],[-0.8506,54.5234],[-0.85,54.5205],[-0.8502,54.5194],[-0.8522,54.518],[-0.8513,54.515],[-0.8513,54.5137],[-0.8502,54.5114],[-0.8522,54.5106],[-0.8524,54.5099],[-0.8523,54.5056],[-0.8533,54.5027],[-0.8518,54.4999],[-0.8486,54.4955],[-0.845,54.4926],[-0.8439,54.4912],[-0.8441,54.4895],[-0.8485,54.488],[-0.8562,54.4878],[-0.8635,54.4891],[-0.867,54.4892],[-0.8758,54.4912],[-0.8763,54.4954],[-0.8772,54.4949],[-0.8806,54.4965],[-0.8808,54.497],[-0.8942,54.4969],[-0.8942,54.4964],[-0.8982,54.4948],[-0.9014,54.4942],[-0.9128,54.4926],[-0.9179,54.492],[-0.9226,54.491],[-0.9245,54.491],[-0.9293,54.4916],[-0.9326,54.4914],[-0.936,54.4905],[-0.9418,54.4891],[-0.944,54.4887],[-0.9526,54.488],[-0.9532,54.4881],[-0.9678,54.4973],[-0.9874,54.5008],[-1.0034,54.503],[-1.0238,54.502],[-1.0368,54.494],[-1.0394,54.4951],[-1.0421,54.4952],[-1.0446,54.496],[-1.0467,54.496],[-1.0491,54.4964],[-1.0511,54.4964],[-1.0561,54.4986],[-1.0572,54.4988],[-1.0601,54.5003],[-1.0648,54.4985],[-1.0679,54.5004],[-1.0704,54.5015],[-1.0738,54.5026],[-1.0782,54.5038],[-1.0872,54.5033],[-1.0913,54.5052],[-1.0941,54.5066],[-1.0978,54.5065],[-1.1017,54.506],[-1.1064,54.5057],[-1.1118,54.5044],[-1.1119,54.5014],[-1.1143,54.499],[-1.1184,54.4982],[-1.1228,54.499],[-1.1266,54.4987],[-1.1304,54.4999],[-1.1357,54.5009],[-1.1387,54.5015],[-1.1462,54.5028],[-1.1441,54.5038],[-1.1428,54.5048],[-1.1414,54.5073],[-1.1395,54.5093],[-1.1393,54.5101],[-1.1379,54.513],[-1.1373,54.5149],[-1.1402,54.5158],[-1.1425,54.5159],[-1.1473,54.5153],[-1.1482,54.5144],[-1.1512,54.5156],[-1.1532,54.5161],[-1.1559,54.5163],[-1.1597,54.5158],[-1.1617,54.519],[-1.1618,54.5202],[-1.165,54.5219],[-1.1625,54.5235],[-1.1613,54.525],[-1.1631,54.5253],[-1.1678,54.527],[-1.18,54.533],[-1.1893,54.5383],[-1.1922,54.5398],[-1.199,54.5445],[-1.1968,54.5449],[-1.1949,54.5456],[-1.1914,54.5476],[-1.1859,54.5491],[-1.182,54.5495],[-1.1792,54.5502],[-1.1768,54.5515],[-1.1743,54.5526],[-1.17,54.5533],[-1.1666,54.554],[-1.1678,54.5555],[-1.1698,54.5572],[-1.1707,54.5574],[-1.1723,54.5593],[-1.1757,54.561],[-1.1759,54.5642],[-1.1765,54.565],[-1.1764,54.5665],[-1.1777,54.5685],[-1.1839,54.5693],[-1.1849,54.5698],[-1.1866,54.5726],[-1.1905,54.575],[-1.1942,54.5743],[-1.1972,54.5754],[-1.2003,54.5769],[-1.2009,54.5776],[-1.1987,54.578],[-1.1943,54.5799],[-1.197,54.5818],[-1.1855,54.5889],[-1.183,54.5906],[-1.1817,54.5909],[-1.1739,54.5961],[-1.1685,54.5991],[-1.1603,54.6042],[-1.1602,54.6045],[-1.1519,54.5996],[-1.1479,54.5986],[-1.1467,54.5993],[-1.1492,54.6004],[-1.1576,54.6054],[-1.1548,54.6076],[-1.1551,54.6078],[-1.1529,54.6095],[-1.1517,54.6118],[-1.1502,54.6121],[-1.1495,54.6128],[-1.1516,54.6142],[-1.1507,54.6144],[-1.1341,54.6088],[-1.1353,54.6095],[-1.1391,54.6111],[-1.1507,54.615],[-1.1506,54.6195],[-1.1509,54.6209],[-1.1528,54.6226],[-1.1533,54.6255],[-1.152,54.6279],[-1.1533,54.6285],[-1.1532,54.6294],[-1.1514,54.6291],[-1.1494,54.6282],[-1.1447,54.6276],[-1.1399,54.6281],[-1.1354,54.6296],[-1.1355,54.6308],[-1.1374,54.6322],[-1.1391,54.6341],[-1.1401,54.6344],[-1.1401,54.6363],[-1.141,54.6368],[-1.1401,54.642],[-1.1404,54.6433],[-1.1392,54.6448],[-1.1383,54.6466],[-1.1372,54.6469],[-1.1383,54.6435],[-1.1389,54.6409],[-1.1373,54.6399],[-1.1312,54.6375],[-1.1277,54.6357],[-1.1234,54.633],[-1.1188,54.629],[-1.1168,54.6284],[-1.1075,54.6253],[-1.1005,54.6235],[-1.0936,54.6219],[-1.0881,54.6207],[-1.085,54.6204],[-1.0801,54.6205],[-1.0751,54.6211],[-1.0722,54.6212],[-1.0667,54.6197],[-1.0531,54.6164],[-1.0512,54.6155],[-1.0469,54.6125],[-1.0451,54.611],[-1.0418,54.6088],[-1.0394,54.6073],[-1.0317,54.604],[-1.0222,54.5999],[-1.0186,54.5987],[-1.0145,54.5977],[-1.0073,54.5952],[-1.0033,54.594],[-1.0024,54.5936],[-0.9949,54.5917],[-0.9929,54.5914],[-0.9855,54.5896],[-0.9826,54.5888],[-0.9648,54.5853],[-0.9603,54.585],[-0.9565,54.5853],[-0.9541,54.586],[-0.9494,54.5867],[-0.9479,54.5874],[-0.9441,54.5886],[-0.9416,54.5891],[-0.9373,54.5886],[-0.9335,54.5871],[-0.9302,54.587],[-0.9258,54.5866],[-0.9237,54.5857],[-0.9196,54.5844],[-0.9175,54.5826],[-0.9171,54.5815],[-0.9119,54.5793],[-0.9089,54.5772],[-0.9044,54.5748],[-0.9019,54.5738],[-0.9012,54.5742],[-0.8991,54.5723],[-0.896,54.5714],[-0.8928,54.5712],[-0.8906,54.5714],[-0.8843,54.5714],[-0.8773,54.5699],[-0.872,54.5697],[-0.8697,54.57],[-0.8673,54.571],[-0.8658,54.5709],[-0.8631,54.5716],[-0.8542,54.5718],[-0.8496,54.571],[-0.8471,54.5704],[-0.845,54.5704],[-0.8421,54.5696],[-0.8407,54.5685],[-0.8379,54.5681],[-0.8348,54.5673],[-0.8342,54.5668],[-0.8294,54.5656],[-0.826,54.5627],[-0.8234,54.5617],[-0.82,54.5616],[-0.8178,54.5611],[-0.8121,54.5594],[-0.8101,54.5593],[-0.8081,54.5585],[-0.8062,54.5589],[-0.8038,54.5587],[-0.8018,54.5589],[-0.8005,54.5597],[-0.799,54.5598],[-0.7977,54.5591],[-0.7946,54.5598],[-0.7918,54.5607],[-0.7908,54.5601],[-0.7928,54.5596],[-0.7942,54.5583]]]}</v>
      </c>
      <c r="B113" s="67" t="str">
        <f ca="1">OFFSET(Polygon!B$1,MATCH($D113,Polygon!$C:$C,0)-1,0)</f>
        <v>E06000003</v>
      </c>
      <c r="C113" t="s">
        <v>147</v>
      </c>
      <c r="D113" t="s">
        <v>88</v>
      </c>
      <c r="E113" s="27">
        <v>136718</v>
      </c>
      <c r="F113" s="23">
        <v>0</v>
      </c>
      <c r="G113" s="23">
        <v>0</v>
      </c>
      <c r="H113" s="23">
        <v>0</v>
      </c>
      <c r="I113" s="23">
        <v>0</v>
      </c>
      <c r="J113" s="23">
        <v>0</v>
      </c>
      <c r="K113" s="23">
        <v>1</v>
      </c>
      <c r="L113" s="23">
        <v>1</v>
      </c>
      <c r="M113" s="23">
        <v>0</v>
      </c>
      <c r="N113" s="23">
        <v>1</v>
      </c>
      <c r="O113" s="23">
        <v>1</v>
      </c>
      <c r="P113" s="23">
        <v>1</v>
      </c>
      <c r="Q113" s="23">
        <v>2</v>
      </c>
      <c r="R113" s="23">
        <v>3</v>
      </c>
      <c r="S113" s="23">
        <v>3</v>
      </c>
      <c r="T113" s="23">
        <v>3</v>
      </c>
      <c r="U113" s="23">
        <v>7</v>
      </c>
      <c r="V113" s="23">
        <v>10</v>
      </c>
      <c r="W113" s="23">
        <v>10</v>
      </c>
      <c r="X113" s="23">
        <v>13</v>
      </c>
      <c r="Y113" s="23">
        <v>15</v>
      </c>
      <c r="Z113" s="23">
        <v>25</v>
      </c>
      <c r="AA113" s="23">
        <v>34</v>
      </c>
      <c r="AB113" s="23">
        <v>43</v>
      </c>
      <c r="AC113" s="23">
        <v>51</v>
      </c>
      <c r="AD113" s="23">
        <v>55</v>
      </c>
      <c r="AE113" s="23">
        <v>64</v>
      </c>
      <c r="AF113" s="23">
        <v>75</v>
      </c>
      <c r="AG113" s="23">
        <v>84</v>
      </c>
      <c r="AH113" s="23">
        <v>100</v>
      </c>
      <c r="AI113" s="23">
        <v>112</v>
      </c>
      <c r="AJ113" s="23">
        <v>119</v>
      </c>
      <c r="AK113" s="23">
        <v>128</v>
      </c>
      <c r="AL113" s="23">
        <v>139</v>
      </c>
      <c r="AM113" s="23">
        <v>140</v>
      </c>
      <c r="AN113" s="23">
        <v>149</v>
      </c>
      <c r="AO113" s="23">
        <v>157</v>
      </c>
      <c r="AP113" s="23">
        <v>173</v>
      </c>
      <c r="AQ113" s="23">
        <v>184</v>
      </c>
      <c r="AR113" s="23">
        <v>195</v>
      </c>
      <c r="AS113" s="23">
        <v>202</v>
      </c>
      <c r="AT113" s="23">
        <v>206</v>
      </c>
      <c r="AU113" s="23">
        <v>212</v>
      </c>
      <c r="AV113" s="23">
        <v>219</v>
      </c>
      <c r="AW113" s="23">
        <v>223</v>
      </c>
      <c r="AX113" s="23">
        <v>229</v>
      </c>
      <c r="AY113" s="23">
        <v>239</v>
      </c>
      <c r="AZ113" s="23">
        <v>259</v>
      </c>
      <c r="BA113" s="23">
        <v>269</v>
      </c>
      <c r="BB113" s="23">
        <v>278</v>
      </c>
      <c r="BC113" s="23">
        <v>294</v>
      </c>
      <c r="BD113" s="23">
        <v>297</v>
      </c>
      <c r="BE113" s="23">
        <v>297</v>
      </c>
      <c r="BF113" s="23">
        <v>311</v>
      </c>
      <c r="BG113" s="23">
        <v>317</v>
      </c>
      <c r="BH113" s="23">
        <v>320</v>
      </c>
      <c r="BI113" s="23">
        <v>330</v>
      </c>
      <c r="BJ113" s="23">
        <v>330</v>
      </c>
      <c r="BK113" s="23">
        <v>333</v>
      </c>
      <c r="BL113" s="23">
        <v>337</v>
      </c>
      <c r="BM113" s="23">
        <v>345</v>
      </c>
      <c r="BN113" s="23">
        <v>356</v>
      </c>
      <c r="BO113" s="23">
        <v>359</v>
      </c>
      <c r="BP113" s="23">
        <v>366</v>
      </c>
      <c r="BQ113" s="23">
        <v>368</v>
      </c>
      <c r="BR113" s="23">
        <v>372</v>
      </c>
      <c r="BS113" s="23">
        <v>376</v>
      </c>
      <c r="BT113" s="23">
        <v>377</v>
      </c>
      <c r="BU113" s="23">
        <v>381</v>
      </c>
      <c r="BV113" s="23">
        <v>386</v>
      </c>
      <c r="BW113" s="23">
        <v>386</v>
      </c>
      <c r="BX113" s="23">
        <v>386</v>
      </c>
      <c r="BY113" s="23">
        <v>389</v>
      </c>
      <c r="BZ113" s="23">
        <v>391</v>
      </c>
      <c r="CA113" s="23">
        <v>399</v>
      </c>
      <c r="CB113" s="23">
        <v>401</v>
      </c>
      <c r="CC113" s="23">
        <v>403</v>
      </c>
      <c r="CD113" s="23">
        <v>404</v>
      </c>
      <c r="CE113" s="23">
        <v>406</v>
      </c>
      <c r="CF113" s="23">
        <v>410</v>
      </c>
      <c r="CG113" s="23">
        <v>413</v>
      </c>
      <c r="CH113" s="23">
        <v>415</v>
      </c>
      <c r="CI113" s="23">
        <v>419</v>
      </c>
      <c r="CJ113" s="23">
        <v>419</v>
      </c>
      <c r="CK113" s="23">
        <v>422</v>
      </c>
      <c r="CL113" s="23">
        <v>423</v>
      </c>
      <c r="CM113" s="23">
        <v>423</v>
      </c>
      <c r="CN113" s="23">
        <v>426</v>
      </c>
      <c r="CO113" s="23">
        <v>426</v>
      </c>
      <c r="CP113" s="23">
        <v>427</v>
      </c>
      <c r="CQ113" s="23">
        <v>427</v>
      </c>
      <c r="CR113" s="23">
        <v>427</v>
      </c>
      <c r="CS113" s="23">
        <v>428</v>
      </c>
      <c r="CT113" s="23">
        <v>428</v>
      </c>
      <c r="CU113" s="23">
        <v>428</v>
      </c>
      <c r="CV113" s="23">
        <v>429</v>
      </c>
      <c r="CW113" s="23">
        <v>429</v>
      </c>
      <c r="CX113" s="23">
        <v>429</v>
      </c>
      <c r="CY113" s="23">
        <v>429</v>
      </c>
      <c r="CZ113" s="23">
        <v>429</v>
      </c>
      <c r="DA113" s="23">
        <v>429</v>
      </c>
      <c r="DB113" s="23">
        <v>429</v>
      </c>
      <c r="DC113" s="23">
        <v>429</v>
      </c>
      <c r="DD113" s="23">
        <v>429</v>
      </c>
      <c r="DE113" s="23">
        <v>429</v>
      </c>
      <c r="DF113" s="23">
        <v>429</v>
      </c>
      <c r="DG113" s="23">
        <v>429</v>
      </c>
      <c r="DJ113" s="181">
        <f t="shared" ca="1" si="34"/>
        <v>0</v>
      </c>
      <c r="DK113" s="25">
        <f t="shared" ca="1" si="35"/>
        <v>0</v>
      </c>
      <c r="DL113" s="325">
        <f t="shared" ca="1" si="28"/>
        <v>0</v>
      </c>
      <c r="DM113" s="329">
        <f t="shared" ca="1" si="36"/>
        <v>0</v>
      </c>
      <c r="DN113" s="25">
        <f t="shared" ca="1" si="37"/>
        <v>0</v>
      </c>
      <c r="DO113" s="325">
        <f t="shared" ca="1" si="29"/>
        <v>0</v>
      </c>
      <c r="DP113" s="332">
        <f t="shared" ca="1" si="38"/>
        <v>313.78457847540193</v>
      </c>
      <c r="DR113">
        <f t="shared" si="32"/>
        <v>429</v>
      </c>
      <c r="DS113" s="419">
        <f t="shared" si="33"/>
        <v>313.8</v>
      </c>
      <c r="DT113" s="131">
        <f t="shared" ca="1" si="30"/>
        <v>0</v>
      </c>
      <c r="DV113" s="164" t="s">
        <v>96</v>
      </c>
      <c r="DW113">
        <v>794</v>
      </c>
      <c r="DX113" s="385">
        <v>141.9</v>
      </c>
      <c r="DY113" s="67">
        <f t="shared" si="39"/>
        <v>57</v>
      </c>
      <c r="EA113">
        <f>SUMIF('L4-LTLA'!$D:$D,$D113,'L4-LTLA'!$G:$G)</f>
        <v>136718</v>
      </c>
      <c r="EB113" s="27">
        <v>136718</v>
      </c>
      <c r="EC113" s="4">
        <f t="shared" si="31"/>
        <v>0</v>
      </c>
    </row>
    <row r="114" spans="1:133" x14ac:dyDescent="0.25">
      <c r="A114" s="67" t="str">
        <f ca="1">OFFSET(Polygon!A$1,MATCH($D114,Polygon!$C:$C,0)-1,0)</f>
        <v>{"type":"MultiPolygon","coordinates":[[[[-1.4618,55.0743],[-1.4641,55.0746],[-1.4666,55.0744],[-1.4674,55.0749],[-1.471,55.0744],[-1.4737,55.0727],[-1.4744,55.0712],[-1.4775,55.0703],[-1.48,55.0671],[-1.4823,55.067],[-1.4836,55.0662],[-1.4861,55.0661],[-1.4882,55.0656],[-1.4905,55.0659],[-1.4916,55.0653],[-1.4907,55.0634],[-1.4872,55.0551],[-1.4878,55.0536],[-1.4903,55.0544],[-1.4927,55.0543],[-1.493,55.0538],[-1.4962,55.0521],[-1.499,55.0511],[-1.5042,55.0496],[-1.5068,55.0485],[-1.5088,55.0481],[-1.5103,55.055],[-1.5152,55.055],[-1.5151,55.0541],[-1.5197,55.0547],[-1.5263,55.0545],[-1.5265,55.054],[-1.5292,55.0539],[-1.5323,55.0541],[-1.5367,55.0588],[-1.5399,55.0616],[-1.5406,55.0613],[-1.5411,55.0597],[-1.5429,55.0584],[-1.5443,55.0581],[-1.5488,55.0563],[-1.5537,55.0551],[-1.5562,55.0542],[-1.5631,55.0547],[-1.566,55.0546],[-1.5686,55.0548],[-1.5721,55.0558],[-1.5743,55.0555],[-1.5768,55.0567],[-1.5772,55.0593],[-1.5785,55.0631],[-1.5814,55.063],[-1.5843,55.0624],[-1.5885,55.0634],[-1.5898,55.064],[-1.5933,55.0643],[-1.5957,55.0636],[-1.6014,55.0651],[-1.6037,55.0648],[-1.6056,55.0651],[-1.6076,55.0644],[-1.612,55.0643],[-1.6151,55.0647],[-1.6194,55.0661],[-1.6226,55.0664],[-1.631,55.0651],[-1.6329,55.0659],[-1.6339,55.0651],[-1.6379,55.0648],[-1.6387,55.0671],[-1.6397,55.0692],[-1.6418,55.0707],[-1.6456,55.0768],[-1.6477,55.0794],[-1.651,55.0791],[-1.6534,55.0792],[-1.6589,55.0788],[-1.6618,55.0784],[-1.6797,55.075],[-1.6858,55.0735],[-1.6911,55.0728],[-1.6906,55.0704],[-1.6913,55.0697],[-1.6967,55.0705],[-1.6968,55.0708],[-1.701,55.0712],[-1.7011,55.0709],[-1.7046,55.0709],[-1.7047,55.0691],[-1.7041,55.0658],[-1.7137,55.0655],[-1.7105,55.0527],[-1.6979,55.0524],[-1.6967,55.0512],[-1.6954,55.0506],[-1.6946,55.0495],[-1.695,55.0487],[-1.694,55.0467],[-1.6944,55.0455],[-1.6944,55.044],[-1.6949,55.0429],[-1.7002,55.0436],[-1.7008,55.0429],[-1.7037,55.0423],[-1.7073,55.0421],[-1.7086,55.0413],[-1.7116,55.0412],[-1.7111,55.0395],[-1.7169,55.0386],[-1.7162,55.0376],[-1.7144,55.034],[-1.7216,55.0341],[-1.7215,55.0336],[-1.7254,55.0331],[-1.7269,55.0331],[-1.7293,55.0321],[-1.7319,55.0317],[-1.7323,55.03],[-1.7341,55.0296],[-1.7393,55.0296],[-1.7385,55.0274],[-1.7401,55.0255],[-1.74,55.0246],[-1.7427,55.0241],[-1.7502,55.024],[-1.7506,55.0218],[-1.7505,55.0188],[-1.751,55.0156],[-1.7563,55.0159],[-1.7569,55.0104],[-1.7568,55.0066],[-1.7565,55.0033],[-1.7576,55.003],[-1.7627,55.0032],[-1.7738,55.0041],[-1.7742,55.0027],[-1.7737,54.9966],[-1.7751,54.9946],[-1.7751,54.9926],[-1.7757,54.9896],[-1.7743,54.9884],[-1.7726,54.9876],[-1.7722,54.986],[-1.7714,54.9852],[-1.7698,54.9814],[-1.7741,54.9818],[-1.7777,54.9828],[-1.7815,54.9842],[-1.7834,54.9846],[-1.785,54.9845],[-1.7913,54.9838],[-1.7931,54.9832],[-1.7976,54.9807],[-1.801,54.9791],[-1.8026,54.9789],[-1.8049,54.978],[-1.8128,54.9763],[-1.8131,54.9747],[-1.8125,54.9743],[-1.813,54.973],[-1.8124,54.971],[-1.8146,54.9693],[-1.816,54.9687],[-1.8151,54.9679],[-1.8155,54.9673],[-1.8178,54.9672],[-1.8188,54.9663],[-1.8203,54.9664],[-1.822,54.9657],[-1.8225,54.9638],[-1.824,54.9625],[-1.8242,54.9616],[-1.8228,54.9604],[-1.8241,54.9593],[-1.8226,54.9567],[-1.8229,54.9558],[-1.8285,54.9554],[-1.8313,54.9547],[-1.8334,54.9528],[-1.8337,54.9512],[-1.8321,54.9496],[-1.8323,54.9491],[-1.8297,54.9466],[-1.8311,54.9443],[-1.8277,54.9421],[-1.8252,54.9409],[-1.8246,54.9391],[-1.8258,54.9376],[-1.8271,54.9369],[-1.8272,54.9359],[-1.8265,54.9341],[-1.8256,54.9337],[-1.8273,54.9311],[-1.8269,54.9302],[-1.8333,54.9305],[-1.8412,54.9296],[-1.8416,54.928],[-1.8441,54.927],[-1.8458,54.9238],[-1.8485,54.9209],[-1.8507,54.9198],[-1.8521,54.9185],[-1.8526,54.9172],[-1.8507,54.9158],[-1.8504,54.9152],[-1.8483,54.9144],[-1.8468,54.9145],[-1.8447,54.9141],[-1.8424,54.9133],[-1.8397,54.9131],[-1.8364,54.9121],[-1.8343,54.912],[-1.8311,54.9106],[-1.8287,54.9105],[-1.8237,54.908],[-1.821,54.9057],[-1.8228,54.9055],[-1.8249,54.9058],[-1.828,54.9053],[-1.8305,54.9016],[-1.8333,54.9001],[-1.8349,54.8989],[-1.8391,54.8973],[-1.842,54.8973],[-1.8452,54.897],[-1.8459,54.8961],[-1.8446,54.8936],[-1.8447,54.8923],[-1.8456,54.891],[-1.8471,54.89],[-1.8486,54.8898],[-1.8512,54.8903],[-1.854,54.8913],[-1.8551,54.8903],[-1.8548,54.8887],[-1.8513,54.8863],[-1.8509,54.8847],[-1.8523,54.8842],[-1.8523,54.8831],[-1.8533,54.8802],[-1.8579,54.8793],[-1.86,54.878],[-1.8603,54.8761],[-1.86,54.8722],[-1.8607,54.8704],[-1.8598,54.8692],[-1.86,54.8683],[-1.8616,54.8661],[-1.8649,54.8644],[-1.8667,54.8639],[-1.8697,54.8616],[-1.8697,54.8603],[-1.8705,54.8595],[-1.8685,54.8575],[-1.8675,54.857],[-1.8666,54.8555],[-1.867,54.8542],[-1.8695,54.8528],[-1.8694,54.8519],[-1.8704,54.8507],[-1.877,54.8481],[-1.878,54.8471],[-1.8815,54.8466],[-1.8818,54.8468],[-1.8849,54.8456],[-1.8869,54.8439],[-1.8891,54.844],[-1.8936,54.8436],[-1.8952,54.8446],[-1.895,54.8455],[-1.8964,54.8459],[-1.8984,54.8451],[-1.8983,54.8438],[-1.8993,54.843],[-1.9029,54.8422],[-1.9043,54.8422],[-1.9061,54.8413],[-1.9074,54.8402],[-1.9089,54.8395],[-1.9121,54.8398],[-1.9141,54.8395],[-1.9148,54.838],[-1.911,54.8371],[-1.9116,54.8361],[-1.9137,54.8357],[-1.913,54.8349],[-1.9134,54.8341],[-1.9153,54.834],[-1.9177,54.8349],[-1.9169,54.8367],[-1.9197,54.8374],[-1.9202,54.8385],[-1.9183,54.8394],[-1.918,54.8406],[-1.919,54.841],[-1.9242,54.8402],[-1.9271,54.8412],[-1.927,54.8419],[-1.9251,54.8423],[-1.921,54.8424],[-1.9206,54.8438],[-1.9218,54.8459],[-1.9213,54.8485],[-1.9228,54.8497],[-1.9262,54.8488],[-1.929,54.8503],[-1.9318,54.8509],[-1.9307,54.8518],[-1.9313,54.8535],[-1.9324,54.854],[-1.9344,54.8541],[-1.933,54.8527],[-1.9337,54.8524],[-1.9377,54.8518],[-1.9393,54.8518],[-1.9404,54.8529],[-1.9442,54.8523],[-1.9473,54.8535],[-1.9487,54.853],[-1.9499,54.8532],[-1.9543,54.8553],[-1.9594,54.8562],[-1.9623,54.8575],[-1.9642,54.8594],[-1.9656,54.8593],[-1.9692,54.8597],[-1.9708,54.8606],[-1.9744,54.8616],[-1.9745,54.8622],[-1.9718,54.8623],[-1.9707,54.8635],[-1.974,54.8655],[-1.9778,54.8667],[-1.9808,54.8684],[-1.9825,54.8686],[-1.9853,54.8682],[-1.9868,54.8683],[-1.9882,54.8694],[-1.9917,54.8702],[-1.9954,54.87],[-2,54.8693],[-2.0025,54.8682],[-2.0047,54.8681],[-2.006,54.8685],[-2.0081,54.8679],[-2.0089,54.8672],[-2.0117,54.8667],[-2.0124,54.8656],[-2.0121,54.8645],[-2.0142,54.8639],[-2.0145,54.8634],[-2.0166,54.8626],[-2.019,54.8624],[-2.022,54.8598],[-2.023,54.8586],[-2.0251,54.859],[-2.0266,54.8586],[-2.0276,54.8564],[-2.0303,54.8548],[-2.033,54.8542],[-2.0362,54.8527],[-2.036,54.8512],[-2.038,54.8499],[-2.04,54.8482],[-2.0431,54.8482],[-2.0457,54.8478],[-2.0483,54.8478],[-2.0496,54.8475],[-2.0533,54.8474],[-2.0572,54.8461],[-2.0593,54.8458],[-2.0612,54.8447],[-2.0644,54.8443],[-2.0652,54.8439],[-2.0667,54.8448],[-2.0679,54.8448],[-2.0685,54.8434],[-2.0698,54.8431],[-2.074,54.8408],[-2.0764,54.8403],[-2.0787,54.8392],[-2.0811,54.8394],[-2.0821,54.8384],[-2.0832,54.8381],[-2.0863,54.8381],[-2.0885,54.8371],[-2.0903,54.8377],[-2.0922,54.8375],[-2.0933,54.837],[-2.0977,54.8368],[-2.0984,54.8373],[-2.1004,54.8372],[-2.1016,54.8378],[-2.1032,54.8401],[-2.105,54.84],[-2.1083,54.8406],[-2.1114,54.8401],[-2.1139,54.8403],[-2.1163,54.8412],[-2.1181,54.8409],[-2.1195,54.8413],[-2.1205,54.8408],[-2.1249,54.8417],[-2.1283,54.8418],[-2.1291,54.8425],[-2.131,54.8427],[-2.1337,54.8421],[-2.1348,54.8428],[-2.1382,54.8424],[-2.1398,54.8419],[-2.1391,54.8384],[-2.1397,54.8359],[-2.1397,54.8345],[-2.1415,54.8332],[-2.1418,54.8319],[-2.1431,54.8307],[-2.1435,54.8296],[-2.1431,54.827],[-2.1513,54.8228],[-2.1572,54.8205],[-2.1609,54.8185],[-2.1645,54.8156],[-2.1663,54.8139],[-2.1688,54.8065],[-2.1695,54.8036],[-2.1717,54.804],[-2.1738,54.806],[-2.1786,54.8069],[-2.1823,54.8072],[-2.1868,54.8062],[-2.1939,54.8064],[-2.1986,54.8067],[-2.1993,54.8057],[-2.1986,54.8045],[-2.1998,54.8023],[-2.2017,54.7997],[-2.2041,54.7974],[-2.207,54.7938],[-2.2094,54.7922],[-2.2113,54.7893],[-2.2133,54.7873],[-2.2145,54.7867],[-2.215,54.7838],[-2.2189,54.7824],[-2.2195,54.783],[-2.2228,54.7831],[-2.2267,54.7829],[-2.2341,54.7842],[-2.2355,54.7868],[-2.2487,54.788],[-2.2513,54.7898],[-2.2563,54.7912],[-2.2606,54.7915],[-2.2602,54.7926],[-2.2632,54.7925],[-2.2669,54.7947],[-2.2685,54.7945],[-2.2713,54.7955],[-2.2745,54.7961],[-2.2771,54.7962],[-2.2807,54.798],[-2.2827,54.7982],[-2.286,54.7969],[-2.2861,54.7962],[-2.2901,54.7959],[-2.293,54.7932],[-2.2955,54.7936],[-2.2988,54.793],[-2.3005,54.7933],[-2.3024,54.7924],[-2.3052,54.7922],[-2.3059,54.7918],[-2.3079,54.7921],[-2.3088,54.7909],[-2.3121,54.791],[-2.3149,54.7926],[-2.3182,54.7931],[-2.3206,54.7938],[-2.3233,54.795],[-2.3234,54.7967],[-2.3248,54.7993],[-2.3265,54.8013],[-2.3273,54.8029],[-2.3276,54.8045],[-2.3291,54.8051],[-2.3316,54.8046],[-2.334,54.8049],[-2.3365,54.8064],[-2.339,54.8069],[-2.3418,54.8069],[-2.3434,54.8062],[-2.3457,54.8063],[-2.3484,54.8071],[-2.3486,54.8083],[-2.3526,54.8107],[-2.3558,54.8139],[-2.3599,54.8167],[-2.3626,54.818],[-2.3665,54.8194],[-2.3698,54.821],[-2.3691,54.8218],[-2.3703,54.8225],[-2.3702,54.8233],[-2.3713,54.8251],[-2.374,54.826],[-2.3727,54.8274],[-2.3797,54.8295],[-2.3823,54.8306],[-2.3867,54.8316],[-2.3894,54.8319],[-2.3918,54.8334],[-2.3927,54.8345],[-2.3983,54.8442],[-2.4016,54.8515],[-2.4114,54.8564],[-2.4147,54.8507],[-2.417,54.8492],[-2.4187,54.8464],[-2.4202,54.8454],[-2.4205,54.8446],[-2.4231,54.8426],[-2.4284,54.8411],[-2.43,54.8402],[-2.4336,54.8396],[-2.4382,54.8379],[-2.4383,54.8372],[-2.4419,54.8356],[-2.4429,54.8358],[-2.4447,54.8351],[-2.447,54.8351],[-2.4489,54.8343],[-2.4505,54.8327],[-2.4522,54.832],[-2.4539,54.8321],[-2.4555,54.8314],[-2.4567,54.8318],[-2.458,54.8332],[-2.4606,54.8342],[-2.4615,54.8327],[-2.463,54.832],[-2.4631,54.8305],[-2.4648,54.8299],[-2.4667,54.8278],[-2.4686,54.8262],[-2.4732,54.8238],[-2.4744,54.8223],[-2.4758,54.8219],[-2.4764,54.8208],[-2.478,54.8203],[-2.4789,54.8192],[-2.4815,54.8179],[-2.4819,54.8169],[-2.4861,54.8151],[-2.4879,54.8148],[-2.4911,54.8128],[-2.4921,54.8124],[-2.4957,54.8102],[-2.4968,54.81],[-2.5003,54.8102],[-2.5022,54.8106],[-2.5033,54.8102],[-2.5103,54.8091],[-2.5109,54.8087],[-2.5151,54.8086],[-2.518,54.8079],[-2.5211,54.8074],[-2.5233,54.8061],[-2.529,54.8061],[-2.5307,54.806],[-2.5348,54.8071],[-2.5433,54.8121],[-2.5583,54.8167],[-2.5678,54.8236],[-2.5726,54.8314],[-2.5779,54.8364],[-2.5814,54.8434],[-2.5827,54.8459],[-2.5818,54.8479],[-2.5733,54.8535],[-2.5758,54.8567],[-2.5774,54.8596],[-2.5812,54.8642],[-2.5836,54.8656],[-2.5886,54.8695],[-2.5902,54.8726],[-2.5903,54.8738],[-2.5932,54.8753],[-2.599,54.8799],[-2.6053,54.8839],[-2.6045,54.8854],[-2.6016,54.8859],[-2.5998,54.8866],[-2.5972,54.887],[-2.5961,54.8876],[-2.5944,54.8877],[-2.5925,54.889],[-2.5914,54.8889],[-2.588,54.8912],[-2.5851,54.8922],[-2.582,54.8941],[-2.5797,54.8949],[-2.5764,54.8967],[-2.5748,54.8984],[-2.5749,54.8997],[-2.5676,54.909],[-2.5675,54.91],[-2.5666,54.9137],[-2.5662,54.9192],[-2.5598,54.9201],[-2.5572,54.9215],[-2.5586,54.9222],[-2.559,54.9231],[-2.5602,54.9239],[-2.5594,54.9244],[-2.557,54.9246],[-2.5535,54.9246],[-2.5516,54.9256],[-2.5476,54.9262],[-2.5462,54.9271],[-2.5453,54.9294],[-2.5468,54.9307],[-2.5486,54.9298],[-2.5517,54.9299],[-2.5512,54.9308],[-2.5515,54.9318],[-2.5543,54.9335],[-2.5569,54.934],[-2.5602,54.9341],[-2.5634,54.9374],[-2.5649,54.9403],[-2.5676,54.9408],[-2.5713,54.9484],[-2.5684,54.9583],[-2.5714,54.96],[-2.5784,54.9608],[-2.5864,54.963],[-2.5888,54.9629],[-2.5956,54.9635],[-2.5969,54.9647],[-2.5988,54.9653],[-2.5982,54.9665],[-2.5989,54.9678],[-2.6014,54.9713],[-2.6003,54.9737],[-2.5962,54.9738],[-2.5941,54.9736],[-2.5916,54.9741],[-2.5902,54.9765],[-2.5907,54.9771],[-2.5891,54.9788],[-2.5886,54.9801],[-2.586,54.9824],[-2.5812,54.9822],[-2.576,54.9848],[-2.5746,54.9859],[-2.5728,54.9889],[-2.5734,54.9905],[-2.5744,54.9917],[-2.5732,54.9924],[-2.5719,54.9957],[-2.5708,54.9965],[-2.5704,54.9989],[-2.5686,55.0001],[-2.569,55.0013],[-2.5678,55.0023],[-2.568,55.0032],[-2.5702,55.0039],[-2.5729,55.0033],[-2.5741,55.0036],[-2.5735,55.0048],[-2.5709,55.0058],[-2.5708,55.0071],[-2.5731,55.0063],[-2.5737,55.0069],[-2.5719,55.0084],[-2.5738,55.0095],[-2.5748,55.0112],[-2.5718,55.0143],[-2.5729,55.0163],[-2.5713,55.0171],[-2.5682,55.0172],[-2.5681,55.0184],[-2.5657,55.0199],[-2.562,55.0203],[-2.5586,55.0209],[-2.5578,55.0197],[-2.5559,55.0198],[-2.5546,55.0209],[-2.5518,55.0213],[-2.5504,55.0222],[-2.5467,55.0236],[-2.5459,55.0243],[-2.5461,55.0258],[-2.5448,55.0267],[-2.5417,55.0271],[-2.5406,55.0275],[-2.54,55.0287],[-2.5389,55.0289],[-2.5346,55.0282],[-2.5332,55.0287],[-2.5325,55.0303],[-2.5311,55.0301],[-2.5289,55.0289],[-2.5274,55.0292],[-2.5272,55.0308],[-2.5277,55.0322],[-2.5245,55.0329],[-2.5214,55.0325],[-2.5191,55.0328],[-2.5176,55.0334],[-2.5157,55.0336],[-2.5159,55.0346],[-2.5129,55.0338],[-2.5108,55.0349],[-2.511,55.036],[-2.5091,55.0363],[-2.5091,55.0346],[-2.5047,55.0332],[-2.5038,55.0343],[-2.5054,55.0347],[-2.5063,55.0357],[-2.5059,55.0366],[-2.5046,55.037],[-2.5022,55.0371],[-2.4967,55.0369],[-2.4934,55.0372],[-2.4894,55.0384],[-2.487,55.0388],[-2.483,55.04],[-2.4825,55.0408],[-2.4826,55.0433],[-2.4845,55.0449],[-2.488,55.0461],[-2.4873,55.0471],[-2.4876,55.0479],[-2.4905,55.0493],[-2.4941,55.0506],[-2.4943,55.051],[-2.4924,55.0526],[-2.4908,55.0534],[-2.492,55.055],[-2.4941,55.0532],[-2.4955,55.0537],[-2.4952,55.0546],[-2.4978,55.0566],[-2.4997,55.0561],[-2.502,55.0578],[-2.5019,55.0598],[-2.5027,55.0606],[-2.5009,55.0611],[-2.4999,55.062],[-2.5011,55.0625],[-2.5037,55.0621],[-2.5032,55.0632],[-2.5006,55.0643],[-2.4982,55.0646],[-2.4976,55.0657],[-2.494,55.0659],[-2.493,55.0667],[-2.4923,55.0683],[-2.4935,55.0697],[-2.4934,55.071],[-2.4944,55.0719],[-2.4962,55.0722],[-2.4996,55.0737],[-2.5012,55.0752],[-2.4995,55.0768],[-2.4973,55.0773],[-2.4964,55.0788],[-2.4962,55.0805],[-2.4946,55.0819],[-2.4911,55.0823],[-2.4904,55.0809],[-2.4889,55.0808],[-2.4863,55.0812],[-2.4863,55.083],[-2.4897,55.0843],[-2.4907,55.0859],[-2.4917,55.0863],[-2.4939,55.0862],[-2.4981,55.0872],[-2.4993,55.0881],[-2.5007,55.0902],[-2.5026,55.0908],[-2.5045,55.0906],[-2.506,55.0894],[-2.5073,55.0891],[-2.5092,55.0897],[-2.5112,55.0889],[-2.5132,55.0892],[-2.5165,55.0891],[-2.5169,55.0888],[-2.5168,55.0859],[-2.5179,55.085],[-2.5215,55.0851],[-2.5251,55.0855],[-2.5258,55.0842],[-2.5273,55.0851],[-2.5303,55.0852],[-2.5315,55.0842],[-2.5323,55.0828],[-2.5371,55.083],[-2.5394,55.0842],[-2.5405,55.0843],[-2.5442,55.0834],[-2.5456,55.0838],[-2.5469,55.0829],[-2.5489,55.0826],[-2.5504,55.0817],[-2.5508,55.0809],[-2.5524,55.0812],[-2.554,55.0827],[-2.5554,55.0827],[-2.5576,55.0821],[-2.559,55.0839],[-2.5621,55.0835],[-2.5628,55.0845],[-2.5589,55.0874],[-2.5583,55.0888],[-2.5596,55.0892],[-2.5612,55.0903],[-2.5643,55.0919],[-2.5661,55.0917],[-2.567,55.0923],[-2.5667,55.0936],[-2.5689,55.0944],[-2.5684,55.0963],[-2.5697,55.097],[-2.5722,55.0976],[-2.5772,55.0958],[-2.5807,55.0967],[-2.5828,55.098],[-2.5827,55.1006],[-2.5833,55.1015],[-2.5855,55.1031],[-2.5869,55.1029],[-2.5891,55.1039],[-2.5904,55.1037],[-2.5921,55.1042],[-2.5923,55.106],[-2.5928,55.1069],[-2.5943,55.1075],[-2.5941,55.1091],[-2.5933,55.11],[-2.5942,55.1107],[-2.5935,55.1129],[-2.5941,55.1137],[-2.5997,55.1158],[-2.6004,55.117],[-2.6004,55.1189],[-2.601,55.1197],[-2.6016,55.122],[-2.6009,55.1238],[-2.5989,55.1246],[-2.6027,55.1247],[-2.6061,55.1261],[-2.6102,55.1264],[-2.6108,55.1267],[-2.6156,55.1275],[-2.6213,55.1292],[-2.6243,55.129],[-2.6257,55.1275],[-2.6326,55.1278],[-2.6357,55.1296],[-2.6368,55.1296],[-2.6454,55.1311],[-2.6471,55.1311],[-2.6486,55.1324],[-2.6557,55.1358],[-2.6569,55.1361],[-2.6598,55.1421],[-2.6593,55.143],[-2.66,55.1445],[-2.6625,55.147],[-2.6664,55.1475],[-2.6686,55.1473],[-2.6713,55.1505],[-2.6725,55.1509],[-2.6735,55.1521],[-2.6739,55.1539],[-2.675,55.1555],[-2.6773,55.1555],[-2.6778,55.1566],[-2.676,55.158],[-2.6765,55.1591],[-2.6781,55.1605],[-2.683,55.1661],[-2.6828,55.1676],[-2.6799,55.1689],[-2.6795,55.1696],[-2.6774,55.1712],[-2.6776,55.1718],[-2.6764,55.173],[-2.6743,55.1737],[-2.6745,55.1759],[-2.6771,55.1775],[-2.6898,55.189],[-2.6873,55.1897],[-2.6861,55.1908],[-2.6856,55.1926],[-2.6848,55.193],[-2.6862,55.1939],[-2.6854,55.1952],[-2.682,55.1971],[-2.6812,55.1986],[-2.6828,55.1999],[-2.6833,55.2019],[-2.6707,55.2169],[-2.6688,55.2197],[-2.6668,55.2216],[-2.66,55.2199],[-2.648,55.2199],[-2.643,55.2211],[-2.6421,55.2209],[-2.6404,55.2216],[-2.639,55.2227],[-2.6314,55.2237],[-2.6347,55.2255],[-2.6348,55.2271],[-2.6358,55.2298],[-2.6349,55.2305],[-2.6333,55.2343],[-2.6336,55.2354],[-2.6322,55.2366],[-2.6315,55.2386],[-2.6329,55.2399],[-2.6314,55.24],[-2.6313,55.242],[-2.6299,55.245],[-2.6261,55.2457],[-2.6241,55.2464],[-2.6224,55.2461],[-2.6204,55.2472],[-2.6178,55.2472],[-2.6146,55.2457],[-2.6114,55.2471],[-2.612,55.2477],[-2.6155,55.2483],[-2.6176,55.2483],[-2.6209,55.2491],[-2.6241,55.2495],[-2.6291,55.2511],[-2.6324,55.2534],[-2.6381,55.2559],[-2.6404,55.2565],[-2.6443,55.2582],[-2.6468,55.2598],[-2.641,55.261],[-2.6358,55.2611],[-2.6329,55.2615],[-2.6303,55.2616],[-2.6267,55.2622],[-2.6268,55.2633],[-2.6263,55.2645],[-2.6282,55.2679],[-2.6236,55.2695],[-2.6231,55.27],[-2.6233,55.272],[-2.6222,55.273],[-2.6201,55.2739],[-2.6184,55.275],[-2.6171,55.277],[-2.6137,55.2783],[-2.6132,55.2794],[-2.6111,55.2809],[-2.6094,55.2831],[-2.6052,55.2854],[-2.6025,55.2856],[-2.5985,55.2871],[-2.5942,55.2898],[-2.5893,55.2918],[-2.5796,55.2941],[-2.5773,55.295],[-2.5756,55.2962],[-2.5734,55.2969],[-2.5737,55.3008],[-2.5707,55.3014],[-2.5663,55.3033],[-2.5652,55.3059],[-2.5629,55.3078],[-2.56,55.3088],[-2.5599,55.3095],[-2.5571,55.3116],[-2.5573,55.3133],[-2.5588,55.3146],[-2.5594,55.3172],[-2.5587,55.3179],[-2.5569,55.3173],[-2.5504,55.3158],[-2.5487,55.3172],[-2.5443,55.3183],[-2.5431,55.3196],[-2.5365,55.321],[-2.5308,55.3227],[-2.5251,55.3218],[-2.5219,55.3225],[-2.52,55.3232],[-2.5177,55.3247],[-2.5163,55.3268],[-2.5137,55.3296],[-2.5099,55.3313],[-2.5084,55.3323],[-2.5069,55.334],[-2.5044,55.3353],[-2.5019,55.3374],[-2.5022,55.3402],[-2.4988,55.3421],[-2.4979,55.344],[-2.4962,55.3465],[-2.4921,55.3493],[-2.4908,55.3505],[-2.4885,55.3518],[-2.4811,55.3537],[-2.4752,55.3548],[-2.4734,55.3547],[-2.4713,55.3538],[-2.4675,55.3528],[-2.4634,55.3536],[-2.4612,55.3532],[-2.457,55.3546],[-2.456,55.3553],[-2.4514,55.3566],[-2.4448,55.3591],[-2.4403,55.3591],[-2.4391,55.3594],[-2.4369,55.3583],[-2.4292,55.3564],[-2.4264,55.3581],[-2.4243,55.3586],[-2.4216,55.3587],[-2.4199,55.359],[-2.415,55.3589],[-2.4124,55.3578],[-2.4113,55.3581],[-2.408,55.3572],[-2.4022,55.3544],[-2.4008,55.3535],[-2.3995,55.3505],[-2.4002,55.3488],[-2.3992,55.3482],[-2.393,55.3474],[-2.391,55.3478],[-2.3842,55.3484],[-2.3814,55.3491],[-2.3789,55.3492],[-2.379,55.3505],[-2.3783,55.3508],[-2.375,55.3538],[-2.3728,55.3551],[-2.3707,55.3554],[-2.3683,55.3566],[-2.3654,55.3576],[-2.3642,55.3588],[-2.3615,55.3591],[-2.3584,55.36],[-2.3549,55.3625],[-2.3508,55.3633],[-2.3471,55.3646],[-2.345,55.3646],[-2.3411,55.3655],[-2.3385,55.3678],[-2.339,55.3688],[-2.341,55.3695],[-2.3437,55.371],[-2.3441,55.3717],[-2.3462,55.3731],[-2.3372,55.3767],[-2.3361,55.3781],[-2.3323,55.38],[-2.3306,55.3805],[-2.3305,55.3812],[-2.3346,55.383],[-2.3349,55.3856],[-2.3358,55.386],[-2.3358,55.3873],[-2.335,55.3888],[-2.335,55.3904],[-2.3355,55.3926],[-2.3388,55.3948],[-2.3401,55.3952],[-2.3434,55.3974],[-2.3449,55.3993],[-2.343,55.4004],[-2.3419,55.4004],[-2.3403,55.4012],[-2.3377,55.4012],[-2.3364,55.4019],[-2.334,55.4021],[-2.3334,55.4026],[-2.333,55.4043],[-2.3356,55.4082],[-2.3338,55.4088],[-2.3324,55.4099],[-2.3307,55.4097],[-2.3287,55.4083],[-2.3273,55.408],[-2.3238,55.4076],[-2.322,55.4077],[-2.3207,55.4082],[-2.3197,55.4076],[-2.3164,55.4074],[-2.3132,55.4068],[-2.3125,55.4099],[-2.3102,55.4102],[-2.3067,55.4112],[-2.3042,55.4127],[-2.3018,55.4137],[-2.2963,55.4147],[-2.2955,55.4154],[-2.2951,55.4169],[-2.2938,55.4185],[-2.2945,55.4205],[-2.2842,55.4228],[-2.282,55.4247],[-2.2801,55.4258],[-2.278,55.4264],[-2.2739,55.426],[-2.2717,55.4288],[-2.2706,55.4296],[-2.2683,55.43],[-2.2645,55.4288],[-2.2622,55.4286],[-2.2615,55.4299],[-2.2606,55.4329],[-2.2586,55.4322],[-2.2562,55.4322],[-2.2538,55.4319],[-2.2429,55.4322],[-2.2366,55.431],[-2.2338,55.4292],[-2.2313,55.4284],[-2.2299,55.4306],[-2.2282,55.4303],[-2.2233,55.4313],[-2.2231,55.4322],[-2.2211,55.4331],[-2.2056,55.4375],[-2.2033,55.439],[-2.2019,55.4406],[-2.1988,55.4419],[-2.1947,55.4447],[-2.1933,55.4472],[-2.1935,55.4498],[-2.192,55.4528],[-2.19,55.4543],[-2.1884,55.4564],[-2.1896,55.4604],[-2.1896,55.4612],[-2.1844,55.4641],[-2.1787,55.4653],[-2.1704,55.4669],[-2.1665,55.4675],[-2.1655,55.4684],[-2.1685,55.4691],[-2.1737,55.4723],[-2.1778,55.4726],[-2.1817,55.4731],[-2.1868,55.4736],[-2.1907,55.4741],[-2.196,55.4753],[-2.201,55.475],[-2.2018,55.4758],[-2.2034,55.4786],[-2.2051,55.4799],[-2.2063,55.4814],[-2.2062,55.4826],[-2.204,55.4855],[-2.2022,55.4882],[-2.2026,55.4895],[-2.2053,55.4915],[-2.207,55.4941],[-2.2088,55.4947],[-2.2088,55.4957],[-2.2119,55.4994],[-2.2146,55.501],[-2.2169,55.5028],[-2.219,55.5053],[-2.2202,55.5062],[-2.2265,55.5071],[-2.228,55.508],[-2.229,55.5098],[-2.2282,55.5128],[-2.2268,55.5177],[-2.2266,55.5195],[-2.2252,55.5212],[-2.2243,55.5228],[-2.2253,55.5243],[-2.2276,55.5284],[-2.2332,55.5296],[-2.2336,55.5324],[-2.2334,55.5331],[-2.2338,55.5408],[-2.233,55.5416],[-2.2332,55.5431],[-2.2322,55.5448],[-2.2341,55.5466],[-2.2352,55.5483],[-2.2408,55.5527],[-2.2402,55.5555],[-2.244,55.5568],[-2.2478,55.5567],[-2.2512,55.5599],[-2.2533,55.5615],[-2.2575,55.5626],[-2.2599,55.5637],[-2.2595,55.5648],[-2.2611,55.5658],[-2.2637,55.5665],[-2.269,55.5697],[-2.27,55.5701],[-2.273,55.5724],[-2.2756,55.5752],[-2.2801,55.5773],[-2.2855,55.5778],[-2.2885,55.5801],[-2.2895,55.5811],[-2.2922,55.5854],[-2.2923,55.586],[-2.2911,55.5877],[-2.2904,55.5896],[-2.2882,55.5913],[-2.2878,55.5929],[-2.2886,55.5949],[-2.2859,55.5965],[-2.2881,55.5981],[-2.2889,55.5984],[-2.2879,55.6012],[-2.2903,55.6027],[-2.2892,55.6038],[-2.2923,55.6046],[-2.2939,55.6046],[-2.2955,55.6082],[-2.2951,55.6086],[-2.3059,55.6121],[-2.3073,55.6111],[-2.3161,55.6205],[-2.3089,55.6225],[-2.309,55.6244],[-2.3086,55.6289],[-2.3108,55.6289],[-2.315,55.6279],[-2.3174,55.6282],[-2.3198,55.6277],[-2.3218,55.6261],[-2.3243,55.6262],[-2.3278,55.6273],[-2.3298,55.6291],[-2.3322,55.6298],[-2.3346,55.6312],[-2.3359,55.6327],[-2.3351,55.6332],[-2.335,55.6345],[-2.3331,55.6346],[-2.3316,55.6351],[-2.3273,55.6362],[-2.3261,55.6372],[-2.3256,55.6383],[-2.326,55.6399],[-2.3256,55.6421],[-2.3247,55.6432],[-2.3226,55.6436],[-2.3194,55.6431],[-2.317,55.6431],[-2.3148,55.6436],[-2.3131,55.6448],[-2.3097,55.6463],[-2.3076,55.6468],[-2.3027,55.6473],[-2.2998,55.6472],[-2.2973,55.6468],[-2.2929,55.6453],[-2.2892,55.6434],[-2.283,55.6429],[-2.2769,55.6427],[-2.2731,55.6427],[-2.2694,55.6431],[-2.2636,55.6441],[-2.2598,55.6446],[-2.2566,55.6446],[-2.255,55.6444],[-2.2514,55.6432],[-2.2523,55.6426],[-2.2498,55.6416],[-2.2486,55.64],[-2.2457,55.6395],[-2.2424,55.6401],[-2.2372,55.6403],[-2.2348,55.6408],[-2.2336,55.6416],[-2.2316,55.6438],[-2.2323,55.6454],[-2.2354,55.6464],[-2.2402,55.647],[-2.2425,55.6477],[-2.2473,55.6502],[-2.2484,55.6513],[-2.2482,55.6524],[-2.245,55.6531],[-2.2414,55.6546],[-2.2396,55.6551],[-2.237,55.6563],[-2.2337,55.6584],[-2.2321,55.661],[-2.2309,55.662],[-2.2269,55.6631],[-2.2209,55.6635],[-2.2184,55.6643],[-2.2177,55.665],[-2.217,55.6669],[-2.2182,55.6701],[-2.2196,55.6722],[-2.2197,55.6737],[-2.2187,55.6759],[-2.2116,55.6796],[-2.2089,55.6806],[-2.2081,55.6837],[-2.2073,55.6848],[-2.2053,55.6864],[-2.2031,55.687],[-2.1989,55.6877],[-2.1975,55.6887],[-2.1953,55.6909],[-2.1926,55.6951],[-2.1912,55.6963],[-2.1898,55.696],[-2.1881,55.6968],[-2.1867,55.6986],[-2.1861,55.7001],[-2.184,55.7016],[-2.1806,55.7033],[-2.1774,55.7036],[-2.1706,55.7049],[-2.1672,55.706],[-2.1666,55.7071],[-2.1677,55.7084],[-2.1712,55.71],[-2.1725,55.7108],[-2.1742,55.7126],[-2.1769,55.7161],[-2.1772,55.7181],[-2.1744,55.7203],[-2.1695,55.7221],[-2.1669,55.7226],[-2.1616,55.7229],[-2.1587,55.7228],[-2.1566,55.7223],[-2.1542,55.7222],[-2.1517,55.7225],[-2.1501,55.7235],[-2.1478,55.7267],[-2.1482,55.73],[-2.1498,55.733],[-2.1499,55.7345],[-2.1494,55.7358],[-2.1472,55.7377],[-2.1456,55.7387],[-2.1418,55.7399],[-2.1387,55.7405],[-2.1365,55.7404],[-2.1318,55.7393],[-2.1311,55.7388],[-2.127,55.7374],[-2.1253,55.7371],[-2.1217,55.7373],[-2.1195,55.7376],[-2.1173,55.7384],[-2.1167,55.7393],[-2.1167,55.7407],[-2.118,55.7428],[-2.1177,55.7443],[-2.1168,55.7459],[-2.1149,55.7476],[-2.1137,55.7482],[-2.1106,55.7475],[-2.1077,55.7473],[-2.1063,55.7477],[-2.1055,55.7493],[-2.1051,55.7511],[-2.106,55.7523],[-2.1072,55.7551],[-2.1085,55.7567],[-2.1087,55.7581],[-2.1063,55.76],[-2.1012,55.7616],[-2.0979,55.7621],[-2.0937,55.7622],[-2.0904,55.762],[-2.0865,55.7616],[-2.0792,55.7604],[-2.0753,55.7599],[-2.0656,55.7593],[-2.0611,55.7585],[-2.0552,55.7572],[-2.0531,55.7575],[-2.0478,55.7577],[-2.0436,55.7584],[-2.0388,55.7598],[-2.0372,55.7608],[-2.034,55.7644],[-2.0336,55.7664],[-2.0316,55.7698],[-2.0296,55.7707],[-2.0248,55.7714],[-2.0264,55.7702],[-2.0294,55.7688],[-2.0284,55.7682],[-2.0269,55.7686],[-2.0243,55.7698],[-2.0178,55.7715],[-2.015,55.7717],[-2.0124,55.7707],[-2.0107,55.769],[-2.0105,55.7675],[-2.0078,55.7662],[-2.0095,55.7656],[-2.0088,55.7646],[-2.0078,55.7644],[-2.0043,55.7621],[-2.0017,55.761],[-2.0008,55.7613],[-1.9974,55.7607],[-1.994,55.7617],[-1.9924,55.7612],[-1.9896,55.7567],[-1.9852,55.7525],[-1.9832,55.7509],[-1.9804,55.7498],[-1.9792,55.7483],[-1.9759,55.7461],[-1.9734,55.7449],[-1.972,55.742],[-1.9704,55.741],[-1.9661,55.7398],[-1.9632,55.7382],[-1.9621,55.7365],[-1.9621,55.7356],[-1.9607,55.7332],[-1.9567,55.7315],[-1.9549,55.7301],[-1.9517,55.7289],[-1.949,55.7272],[-1.9465,55.7265],[-1.9466,55.7257],[-1.9442,55.7242],[-1.9442,55.7237],[-1.942,55.7222],[-1.9378,55.7198],[-1.9277,55.7152],[-1.9216,55.713],[-1.9193,55.712],[-1.9196,55.7113],[-1.9187,55.7104],[-1.9187,55.7091],[-1.9173,55.7081],[-1.9139,55.7069],[-1.912,55.705],[-1.9066,55.7041],[-1.9033,55.7032],[-1.901,55.7014],[-1.8997,55.701],[-1.8975,55.6992],[-1.8902,55.6969],[-1.8841,55.6944],[-1.883,55.693],[-1.8827,55.6911],[-1.882,55.6889],[-1.8802,55.6855],[-1.8814,55.6847],[-1.8771,55.6841],[-1.8732,55.6828],[-1.8726,55.6814],[-1.8729,55.68],[-1.8746,55.678],[-1.8725,55.6774],[-1.8729,55.6764],[-1.8741,55.6756],[-1.8725,55.6742],[-1.8716,55.6726],[-1.8689,55.671],[-1.8679,55.6688],[-1.8681,55.6679],[-1.8658,55.6656],[-1.8637,55.6643],[-1.8607,55.6613],[-1.8603,55.6594],[-1.8584,55.6579],[-1.8572,55.656],[-1.8545,55.6545],[-1.8513,55.6534],[-1.8492,55.6534],[-1.8472,55.6523],[-1.8453,55.6508],[-1.8435,55.648],[-1.8411,55.6457],[-1.8431,55.6442],[-1.8405,55.6425],[-1.8389,55.6423],[-1.8364,55.6416],[-1.8332,55.6398],[-1.832,55.6387],[-1.8293,55.6382],[-1.8278,55.6382],[-1.8241,55.6376],[-1.8188,55.6363],[-1.816,55.6344],[-1.8132,55.6337],[-1.8078,55.6342],[-1.805,55.6347],[-1.8015,55.6365],[-1.8001,55.6377],[-1.797,55.6417],[-1.7919,55.6458],[-1.7895,55.6468],[-1.7872,55.6448],[-1.7842,55.6442],[-1.7821,55.6416],[-1.7797,55.6406],[-1.7782,55.6395],[-1.7781,55.6381],[-1.7754,55.6366],[-1.7744,55.6355],[-1.7722,55.6341],[-1.7695,55.632],[-1.766,55.6279],[-1.7648,55.6259],[-1.7653,55.6228],[-1.766,55.6215],[-1.7707,55.6186],[-1.7725,55.6172],[-1.7757,55.6166],[-1.7773,55.617],[-1.7815,55.6167],[-1.7853,55.6169],[-1.7853,55.6164],[-1.7828,55.6154],[-1.7789,55.6149],[-1.7772,55.6124],[-1.7751,55.6121],[-1.7755,55.6112],[-1.7723,55.6089],[-1.7709,55.6069],[-1.7699,55.6063],[-1.7691,55.605],[-1.7708,55.6035],[-1.7686,55.6031],[-1.7683,55.604],[-1.7641,55.6045],[-1.7585,55.6086],[-1.7591,55.6103],[-1.7583,55.6114],[-1.7555,55.6126],[-1.7517,55.6135],[-1.749,55.6139],[-1.7496,55.6149],[-1.7482,55.6155],[-1.745,55.6165],[-1.7434,55.618],[-1.7415,55.6184],[-1.7391,55.6183],[-1.7365,55.6175],[-1.7344,55.6173],[-1.7337,55.6167],[-1.7297,55.6172],[-1.7268,55.6172],[-1.7254,55.6166],[-1.7237,55.6168],[-1.7226,55.6156],[-1.7199,55.6141],[-1.7194,55.6134],[-1.7164,55.6123],[-1.7031,55.6095],[-1.6945,55.6071],[-1.6923,55.6063],[-1.691,55.6053],[-1.6892,55.6027],[-1.6878,55.6014],[-1.6854,55.6008],[-1.6829,55.5992],[-1.6798,55.5981],[-1.677,55.5952],[-1.6741,55.5942],[-1.6722,55.5925],[-1.6679,55.5892],[-1.6667,55.5876],[-1.6642,55.5859],[-1.6627,55.5857],[-1.6588,55.5846],[-1.6547,55.5832],[-1.653,55.5831],[-1.6506,55.5819],[-1.6489,55.5822],[-1.6459,55.5816],[-1.6452,55.5804],[-1.6439,55.5794],[-1.6396,55.5784],[-1.64,55.577],[-1.6413,55.5762],[-1.6433,55.5764],[-1.6445,55.5759],[-1.6458,55.5742],[-1.6454,55.5739],[-1.645,55.5715],[-1.6421,55.5686],[-1.6404,55.5663],[-1.638,55.5651],[-1.6355,55.5631],[-1.6341,55.5606],[-1.6328,55.5594],[-1.6302,55.5577],[-1.6276,55.5578],[-1.6265,55.5576],[-1.6282,55.5564],[-1.6284,55.555],[-1.6275,55.5539],[-1.6234,55.5522],[-1.6226,55.5515],[-1.6253,55.5502],[-1.6258,55.551],[-1.6286,55.5515],[-1.6309,55.551],[-1.6327,55.5501],[-1.634,55.5486],[-1.6352,55.5463],[-1.6365,55.5415],[-1.6373,55.541],[-1.6361,55.5384],[-1.6346,55.5365],[-1.6342,55.5352],[-1.6331,55.5339],[-1.6303,55.5311],[-1.6258,55.5275],[-1.6245,55.5268],[-1.6187,55.5261],[-1.6201,55.5248],[-1.6201,55.5238],[-1.6185,55.5223],[-1.6172,55.5219],[-1.6126,55.5218],[-1.6109,55.5215],[-1.6108,55.5202],[-1.6135,55.5183],[-1.6155,55.5171],[-1.6187,55.5145],[-1.6181,55.5131],[-1.6166,55.5117],[-1.6141,55.5101],[-1.6136,55.5094],[-1.6139,55.5075],[-1.6151,55.5063],[-1.6166,55.504],[-1.6166,55.5021],[-1.6159,55.5002],[-1.6143,55.4982],[-1.6111,55.4957],[-1.6081,55.4946],[-1.6065,55.4943],[-1.6019,55.4944],[-1.5995,55.4931],[-1.5987,55.4923],[-1.5951,55.4912],[-1.592,55.4912],[-1.5923,55.4899],[-1.5916,55.4856],[-1.5934,55.485],[-1.5939,55.4838],[-1.5937,55.4825],[-1.5922,55.4801],[-1.5921,55.4774],[-1.5925,55.4764],[-1.5923,55.4745],[-1.5929,55.4726],[-1.5917,55.4726],[-1.5912,55.4714],[-1.592,55.4701],[-1.5905,55.4677],[-1.5901,55.465],[-1.5893,55.4643],[-1.5886,55.462],[-1.5891,55.4614],[-1.5909,55.4614],[-1.5913,55.4603],[-1.5931,55.4581],[-1.5927,55.4564],[-1.592,55.4558],[-1.5922,55.4544],[-1.5901,55.4537],[-1.5884,55.4527],[-1.5882,55.4516],[-1.5864,55.4494],[-1.5875,55.448],[-1.5864,55.4476],[-1.5895,55.4445],[-1.5903,55.4425],[-1.5918,55.4423],[-1.5933,55.4401],[-1.5911,55.4388],[-1.5911,55.4374],[-1.5882,55.4362],[-1.5873,55.4343],[-1.5843,55.4333],[-1.5822,55.4332],[-1.5808,55.4326],[-1.5785,55.4323],[-1.5763,55.4325],[-1.5754,55.4308],[-1.5777,55.4286],[-1.5777,55.4279],[-1.5803,55.4244],[-1.5799,55.423],[-1.5802,55.4206],[-1.5818,55.4181],[-1.5817,55.4157],[-1.5804,55.4138],[-1.5787,55.4097],[-1.5803,55.4068],[-1.5834,55.4059],[-1.5851,55.4064],[-1.5882,55.4057],[-1.5926,55.4028],[-1.5936,55.4016],[-1.5942,55.3996],[-1.594,55.3985],[-1.5972,55.3943],[-1.6012,55.3924],[-1.6033,55.391],[-1.6052,55.3894],[-1.6066,55.3877],[-1.6096,55.3857],[-1.6125,55.3852],[-1.6146,55.3858],[-1.6147,55.3868],[-1.6171,55.3883],[-1.6187,55.3876],[-1.6192,55.3885],[-1.6174,55.3891],[-1.6168,55.3911],[-1.6172,55.3919],[-1.6189,55.392],[-1.6187,55.3901],[-1.6194,55.3896],[-1.6209,55.3905],[-1.6234,55.3896],[-1.6223,55.3876],[-1.6205,55.3865],[-1.6193,55.3845],[-1.618,55.3845],[-1.6198,55.386],[-1.619,55.3863],[-1.616,55.3843],[-1.6176,55.3834],[-1.6165,55.3818],[-1.6146,55.3799],[-1.613,55.3804],[-1.6145,55.3823],[-1.6138,55.3844],[-1.6116,55.3846],[-1.6093,55.3844],[-1.608,55.3831],[-1.6076,55.379],[-1.6059,55.3731],[-1.6036,55.3669],[-1.6025,55.365],[-1.6004,55.3633],[-1.6017,55.3628],[-1.6015,55.3617],[-1.5969,55.3549],[-1.5934,55.3506],[-1.5907,55.3478],[-1.5882,55.3448],[-1.5852,55.3422],[-1.5832,55.3408],[-1.5812,55.339],[-1.5814,55.3378],[-1.5868,55.3406],[-1.5886,55.3413],[-1.591,55.3412],[-1.5949,55.3435],[-1.5957,55.3464],[-1.5965,55.3464],[-1.596,55.344],[-1.5952,55.3428],[-1.5941,55.3424],[-1.5917,55.3405],[-1.5935,55.3402],[-1.5994,55.3424],[-1.6009,55.3428],[-1.6033,55.3439],[-1.6052,55.3441],[-1.6082,55.3447],[-1.6074,55.3481],[-1.608,55.3491],[-1.6095,55.3498],[-1.6126,55.3498],[-1.614,55.3493],[-1.6147,55.3485],[-1.6134,55.3457],[-1.613,55.3457],[-1.6138,55.3488],[-1.613,55.3494],[-1.6104,55.3495],[-1.6085,55.3485],[-1.608,55.3476],[-1.6094,55.3451],[-1.6092,55.3445],[-1.605,55.3431],[-1.5993,55.3417],[-1.5962,55.3403],[-1.5929,55.3385],[-1.5869,55.337],[-1.5868,55.3361],[-1.5832,55.3355],[-1.5817,55.3365],[-1.5797,55.3362],[-1.5762,55.3369],[-1.5737,55.3363],[-1.5722,55.3371],[-1.5708,55.337],[-1.5701,55.3353],[-1.5677,55.3344],[-1.5665,55.3331],[-1.5637,55.3324],[-1.5616,55.3295],[-1.5591,55.3279],[-1.5541,55.3255],[-1.5512,55.3236],[-1.5494,55.3217],[-1.5496,55.3198],[-1.5505,55.3176],[-1.5507,55.3157],[-1.5496,55.3118],[-1.5504,55.3109],[-1.5555,55.309],[-1.5578,55.3073],[-1.5588,55.3061],[-1.5612,55.3014],[-1.5629,55.2996],[-1.566,55.2968],[-1.5688,55.2935],[-1.5699,55.2918],[-1.5707,55.2898],[</v>
      </c>
      <c r="B114" s="67" t="str">
        <f ca="1">OFFSET(Polygon!B$1,MATCH($D114,Polygon!$C:$C,0)-1,0)</f>
        <v>E06000057</v>
      </c>
      <c r="C114" t="s">
        <v>147</v>
      </c>
      <c r="D114" t="s">
        <v>192</v>
      </c>
      <c r="E114" s="27">
        <v>320274</v>
      </c>
      <c r="F114" s="23">
        <v>0</v>
      </c>
      <c r="G114" s="23">
        <v>0</v>
      </c>
      <c r="H114" s="23">
        <v>0</v>
      </c>
      <c r="I114" s="23">
        <v>0</v>
      </c>
      <c r="J114" s="23">
        <v>0</v>
      </c>
      <c r="K114" s="23">
        <v>0</v>
      </c>
      <c r="L114" s="23">
        <v>0</v>
      </c>
      <c r="M114" s="23">
        <v>0</v>
      </c>
      <c r="N114" s="23">
        <v>0</v>
      </c>
      <c r="O114" s="23">
        <v>4</v>
      </c>
      <c r="P114" s="23">
        <v>6</v>
      </c>
      <c r="Q114" s="23">
        <v>7</v>
      </c>
      <c r="R114" s="23">
        <v>10</v>
      </c>
      <c r="S114" s="23">
        <v>10</v>
      </c>
      <c r="T114" s="23">
        <v>10</v>
      </c>
      <c r="U114" s="23">
        <v>13</v>
      </c>
      <c r="V114" s="23">
        <v>19</v>
      </c>
      <c r="W114" s="23">
        <v>23</v>
      </c>
      <c r="X114" s="23">
        <v>45</v>
      </c>
      <c r="Y114" s="23">
        <v>53</v>
      </c>
      <c r="Z114" s="23">
        <v>61</v>
      </c>
      <c r="AA114" s="23">
        <v>67</v>
      </c>
      <c r="AB114" s="23">
        <v>76</v>
      </c>
      <c r="AC114" s="23">
        <v>92</v>
      </c>
      <c r="AD114" s="23">
        <v>119</v>
      </c>
      <c r="AE114" s="23">
        <v>142</v>
      </c>
      <c r="AF114" s="23">
        <v>142</v>
      </c>
      <c r="AG114" s="23">
        <v>188</v>
      </c>
      <c r="AH114" s="23">
        <v>211</v>
      </c>
      <c r="AI114" s="23">
        <v>211</v>
      </c>
      <c r="AJ114" s="23">
        <v>272</v>
      </c>
      <c r="AK114" s="23">
        <v>298</v>
      </c>
      <c r="AL114" s="23">
        <v>331</v>
      </c>
      <c r="AM114" s="23">
        <v>344</v>
      </c>
      <c r="AN114" s="23">
        <v>363</v>
      </c>
      <c r="AO114" s="23">
        <v>366</v>
      </c>
      <c r="AP114" s="23">
        <v>420</v>
      </c>
      <c r="AQ114" s="23">
        <v>450</v>
      </c>
      <c r="AR114" s="23">
        <v>502</v>
      </c>
      <c r="AS114" s="23">
        <v>530</v>
      </c>
      <c r="AT114" s="23">
        <v>545</v>
      </c>
      <c r="AU114" s="23">
        <v>571</v>
      </c>
      <c r="AV114" s="23">
        <v>600</v>
      </c>
      <c r="AW114" s="23">
        <v>621</v>
      </c>
      <c r="AX114" s="23">
        <v>647</v>
      </c>
      <c r="AY114" s="23">
        <v>668</v>
      </c>
      <c r="AZ114" s="23">
        <v>681</v>
      </c>
      <c r="BA114" s="23">
        <v>692</v>
      </c>
      <c r="BB114" s="23">
        <v>695</v>
      </c>
      <c r="BC114" s="23">
        <v>709</v>
      </c>
      <c r="BD114" s="23">
        <v>729</v>
      </c>
      <c r="BE114" s="23">
        <v>732</v>
      </c>
      <c r="BF114" s="23">
        <v>748</v>
      </c>
      <c r="BG114" s="23">
        <v>776</v>
      </c>
      <c r="BH114" s="23">
        <v>787</v>
      </c>
      <c r="BI114" s="23">
        <v>801</v>
      </c>
      <c r="BJ114" s="23">
        <v>809</v>
      </c>
      <c r="BK114" s="23">
        <v>813</v>
      </c>
      <c r="BL114" s="23">
        <v>819</v>
      </c>
      <c r="BM114" s="23">
        <v>832</v>
      </c>
      <c r="BN114" s="23">
        <v>847</v>
      </c>
      <c r="BO114" s="23">
        <v>861</v>
      </c>
      <c r="BP114" s="23">
        <v>865</v>
      </c>
      <c r="BQ114" s="23">
        <v>867</v>
      </c>
      <c r="BR114" s="23">
        <v>872</v>
      </c>
      <c r="BS114" s="23">
        <v>897</v>
      </c>
      <c r="BT114" s="23">
        <v>900</v>
      </c>
      <c r="BU114" s="23">
        <v>905</v>
      </c>
      <c r="BV114" s="23">
        <v>908</v>
      </c>
      <c r="BW114" s="23">
        <v>913</v>
      </c>
      <c r="BX114" s="23">
        <v>915</v>
      </c>
      <c r="BY114" s="23">
        <v>917</v>
      </c>
      <c r="BZ114" s="23">
        <v>919</v>
      </c>
      <c r="CA114" s="23">
        <v>920</v>
      </c>
      <c r="CB114" s="23">
        <v>922</v>
      </c>
      <c r="CC114" s="23">
        <v>925</v>
      </c>
      <c r="CD114" s="23">
        <v>927</v>
      </c>
      <c r="CE114" s="23">
        <v>929</v>
      </c>
      <c r="CF114" s="23">
        <v>930</v>
      </c>
      <c r="CG114" s="23">
        <v>932</v>
      </c>
      <c r="CH114" s="23">
        <v>934</v>
      </c>
      <c r="CI114" s="23">
        <v>934</v>
      </c>
      <c r="CJ114" s="23">
        <v>938</v>
      </c>
      <c r="CK114" s="23">
        <v>1006</v>
      </c>
      <c r="CL114" s="23">
        <v>1009</v>
      </c>
      <c r="CM114" s="23">
        <v>1023</v>
      </c>
      <c r="CN114" s="23">
        <v>1029</v>
      </c>
      <c r="CO114" s="23">
        <v>1026</v>
      </c>
      <c r="CP114" s="23">
        <v>1030</v>
      </c>
      <c r="CQ114" s="23">
        <v>1031</v>
      </c>
      <c r="CR114" s="23">
        <v>1032</v>
      </c>
      <c r="CS114" s="23">
        <v>1032</v>
      </c>
      <c r="CT114" s="23">
        <v>1041</v>
      </c>
      <c r="CU114" s="23">
        <v>1041</v>
      </c>
      <c r="CV114" s="23">
        <v>1042</v>
      </c>
      <c r="CW114" s="23">
        <v>1044</v>
      </c>
      <c r="CX114" s="23">
        <v>1045</v>
      </c>
      <c r="CY114" s="23">
        <v>1045</v>
      </c>
      <c r="CZ114" s="23">
        <v>1048</v>
      </c>
      <c r="DA114" s="23">
        <v>1053</v>
      </c>
      <c r="DB114" s="23">
        <v>1054</v>
      </c>
      <c r="DC114" s="23">
        <v>1058</v>
      </c>
      <c r="DD114" s="23">
        <v>1062</v>
      </c>
      <c r="DE114" s="23">
        <v>1063</v>
      </c>
      <c r="DF114" s="23">
        <v>1064</v>
      </c>
      <c r="DG114" s="23">
        <v>1065</v>
      </c>
      <c r="DJ114" s="181">
        <f t="shared" ca="1" si="34"/>
        <v>1</v>
      </c>
      <c r="DK114" s="25">
        <f t="shared" ca="1" si="35"/>
        <v>9.3984962406015032E-4</v>
      </c>
      <c r="DL114" s="325">
        <f t="shared" ca="1" si="28"/>
        <v>0.31223265079275869</v>
      </c>
      <c r="DM114" s="329">
        <f t="shared" ca="1" si="36"/>
        <v>17</v>
      </c>
      <c r="DN114" s="25">
        <f t="shared" ca="1" si="37"/>
        <v>1.6221374045801526E-2</v>
      </c>
      <c r="DO114" s="325">
        <f t="shared" ca="1" si="29"/>
        <v>5.3079550634768982</v>
      </c>
      <c r="DP114" s="332">
        <f t="shared" ca="1" si="38"/>
        <v>332.52777309428802</v>
      </c>
      <c r="DR114">
        <f t="shared" si="32"/>
        <v>1065</v>
      </c>
      <c r="DS114" s="419">
        <f t="shared" si="33"/>
        <v>332.5</v>
      </c>
      <c r="DT114" s="131">
        <f t="shared" ca="1" si="30"/>
        <v>0</v>
      </c>
      <c r="DV114" s="164" t="s">
        <v>97</v>
      </c>
      <c r="DW114">
        <v>406</v>
      </c>
      <c r="DX114" s="385">
        <v>143.6</v>
      </c>
      <c r="DY114" s="67">
        <f t="shared" si="39"/>
        <v>60</v>
      </c>
      <c r="EA114">
        <f>SUMIF('L4-LTLA'!$D:$D,$D114,'L4-LTLA'!$G:$G)</f>
        <v>320274</v>
      </c>
      <c r="EB114" s="27">
        <v>320274</v>
      </c>
      <c r="EC114" s="4">
        <f t="shared" si="31"/>
        <v>0</v>
      </c>
    </row>
    <row r="115" spans="1:133" x14ac:dyDescent="0.25">
      <c r="A115" s="67" t="str">
        <f ca="1">OFFSET(Polygon!A$1,MATCH($D115,Polygon!$C:$C,0)-1,0)</f>
        <v>{"type":"Polygon","coordinates":[[[-1.5594,54.882],[-1.5602,54.8802],[-1.5624,54.8778],[-1.5618,54.8757],[-1.5532,54.876],[-1.5519,54.8756],[-1.5476,54.8748],[-1.5416,54.8735],[-1.5389,54.8754],[-1.5375,54.8744],[-1.5361,54.8747],[-1.5334,54.8764],[-1.5328,54.8778],[-1.5308,54.8779],[-1.5274,54.877],[-1.5256,54.8776],[-1.5232,54.8763],[-1.5199,54.876],[-1.519,54.8729],[-1.5193,54.8724],[-1.5244,54.8719],[-1.5243,54.8716],[-1.519,54.872],[-1.5184,54.8726],[-1.5192,54.8759],[-1.5171,54.8757],[-1.5167,54.875],[-1.5145,54.875],[-1.5116,54.8739],[-1.5067,54.8711],[-1.5084,54.8686],[-1.5094,54.8666],[-1.5103,54.8631],[-1.5101,54.859],[-1.5078,54.8514],[-1.507,54.847],[-1.5062,54.8462],[-1.5029,54.8355],[-1.5032,54.8335],[-1.5043,54.8312],[-1.5023,54.8291],[-1.4981,54.8236],[-1.4975,54.8226],[-1.4937,54.8235],[-1.4903,54.8202],[-1.4924,54.8186],[-1.4923,54.8178],[-1.4943,54.816],[-1.4854,54.8117],[-1.4843,54.8105],[-1.4818,54.8096],[-1.4847,54.8086],[-1.4911,54.8043],[-1.4943,54.8012],[-1.4935,54.8],[-1.4907,54.7993],[-1.4846,54.7997],[-1.4818,54.7991],[-1.48,54.7998],[-1.4779,54.8001],[-1.4723,54.7999],[-1.468,54.8003],[-1.4602,54.8017],[-1.458,54.8014],[-1.455,54.8005],[-1.4546,54.8],[-1.4517,54.8003],[-1.448,54.8011],[-1.444,54.8025],[-1.4425,54.8019],[-1.4402,54.8015],[-1.4413,54.8005],[-1.4405,54.7996],[-1.4373,54.8006],[-1.4322,54.8011],[-1.4302,54.8015],[-1.4293,54.801],[-1.4262,54.8021],[-1.4243,54.8031],[-1.4225,54.8032],[-1.4227,54.8041],[-1.4239,54.8055],[-1.4215,54.8121],[-1.4217,54.8133],[-1.4192,54.8142],[-1.4178,54.8182],[-1.4157,54.8185],[-1.4142,54.8198],[-1.4144,54.8212],[-1.4132,54.8221],[-1.4131,54.8245],[-1.4142,54.8259],[-1.4157,54.8263],[-1.4155,54.8274],[-1.4165,54.8286],[-1.416,54.8294],[-1.4165,54.8306],[-1.4207,54.8337],[-1.4214,54.8359],[-1.4215,54.8395],[-1.4201,54.8395],[-1.4175,54.841],[-1.412,54.8419],[-1.4119,54.843],[-1.4136,54.8449],[-1.4126,54.8451],[-1.4092,54.8452],[-1.4066,54.8457],[-1.405,54.8455],[-1.4002,54.8466],[-1.3973,54.8464],[-1.3966,54.8459],[-1.3934,54.8462],[-1.3926,54.8457],[-1.3901,54.8462],[-1.3871,54.8466],[-1.3839,54.8481],[-1.3813,54.8473],[-1.3784,54.8501],[-1.3767,54.8514],[-1.3738,54.854],[-1.3694,54.8573],[-1.3687,54.8577],[-1.3645,54.8581],[-1.3624,54.8582],[-1.3602,54.8578],[-1.3595,54.8582],[-1.3569,54.8586],[-1.3548,54.8595],[-1.3541,54.8602],[-1.3523,54.8606],[-1.3494,54.8601],[-1.3474,54.8606],[-1.3473,54.8586],[-1.3456,54.8553],[-1.3402,54.8487],[-1.3347,54.843],[-1.3323,54.842],[-1.3304,54.8393],[-1.3285,54.8387],[-1.3289,54.8378],[-1.3268,54.8375],[-1.3248,54.835],[-1.3258,54.8322],[-1.3227,54.8298],[-1.3212,54.8278],[-1.3205,54.8261],[-1.3192,54.8245],[-1.3186,54.8229],[-1.3185,54.8206],[-1.3169,54.8175],[-1.3143,54.8136],[-1.3127,54.812],[-1.313,54.8099],[-1.3125,54.8069],[-1.3121,54.8058],[-1.312,54.8039],[-1.3114,54.8023],[-1.3115,54.8005],[-1.3105,54.7992],[-1.3103,54.7977],[-1.3114,54.7962],[-1.3116,54.7948],[-1.3106,54.7925],[-1.3108,54.7902],[-1.3085,54.7867],[-1.3083,54.786],[-1.3096,54.7834],[-1.3096,54.7821],[-1.3083,54.78],[-1.3051,54.7765],[-1.3042,54.7748],[-1.3018,54.7728],[-1.3018,54.7717],[-1.3007,54.7698],[-1.2962,54.7646],[-1.2936,54.7621],[-1.289,54.7582],[-1.2869,54.7567],[-1.2843,54.7552],[-1.2799,54.7535],[-1.2792,54.7524],[-1.277,54.7504],[-1.2728,54.7476],[-1.2709,54.7468],[-1.2698,54.7456],[-1.2669,54.7435],[-1.2664,54.7424],[-1.267,54.7416],[-1.2653,54.74],[-1.2599,54.7361],[-1.2588,54.7355],[-1.2567,54.7332],[-1.2547,54.7317],[-1.2487,54.7275],[-1.2435,54.7242],[-1.2419,54.7227],[-1.2425,54.7224],[-1.2428,54.7223],[-1.244,54.7216],[-1.2458,54.7223],[-1.2476,54.7224],[-1.2488,54.7207],[-1.2519,54.7196],[-1.2541,54.7206],[-1.2562,54.7226],[-1.2574,54.7255],[-1.2585,54.726],[-1.2606,54.7257],[-1.2638,54.7264],[-1.265,54.7261],[-1.2673,54.7268],[-1.2681,54.7261],[-1.2706,54.727],[-1.2725,54.7254],[-1.2749,54.7252],[-1.2779,54.7238],[-1.2813,54.723],[-1.2855,54.7204],[-1.2885,54.7193],[-1.2905,54.7184],[-1.2923,54.7186],[-1.2944,54.7193],[-1.2988,54.7192],[-1.3018,54.7182],[-1.3037,54.7185],[-1.3055,54.7175],[-1.3047,54.7169],[-1.3055,54.7152],[-1.3024,54.7114],[-1.3015,54.7098],[-1.3017,54.708],[-1.3038,54.7077],[-1.3032,54.7056],[-1.3042,54.7056],[-1.3041,54.7043],[-1.3061,54.7041],[-1.3078,54.7028],[-1.3093,54.7025],[-1.3093,54.7016],[-1.3138,54.7012],[-1.3128,54.6987],[-1.3142,54.6979],[-1.3126,54.696],[-1.3153,54.6946],[-1.3194,54.6933],[-1.3195,54.6913],[-1.3213,54.6911],[-1.3275,54.6914],[-1.3294,54.6896],[-1.3322,54.6902],[-1.333,54.692],[-1.3344,54.6918],[-1.3445,54.6911],[-1.3446,54.6908],[-1.3387,54.6895],[-1.3351,54.6892],[-1.3321,54.6869],[-1.3309,54.6812],[-1.3316,54.6805],[-1.3319,54.6775],[-1.3331,54.6773],[-1.3324,54.6744],[-1.333,54.6726],[-1.3343,54.6712],[-1.3357,54.6713],[-1.3379,54.6697],[-1.3403,54.6692],[-1.3407,54.6687],[-1.3435,54.6686],[-1.3425,54.6672],[-1.3424,54.6659],[-1.3436,54.6651],[-1.346,54.6645],[-1.3466,54.663],[-1.3477,54.6622],[-1.3464,54.6615],[-1.3462,54.6594],[-1.3432,54.6576],[-1.3435,54.6566],[-1.3431,54.655],[-1.3413,54.6533],[-1.3419,54.6522],[-1.3412,54.651],[-1.3415,54.6501],[-1.344,54.6506],[-1.3499,54.6507],[-1.3497,54.6486],[-1.3518,54.6489],[-1.3552,54.6486],[-1.3579,54.6485],[-1.3593,54.6495],[-1.3633,54.649],[-1.3646,54.6485],[-1.3661,54.6488],[-1.369,54.6478],[-1.372,54.6473],[-1.3745,54.6465],[-1.3789,54.6462],[-1.3838,54.6462],[-1.3827,54.6444],[-1.3809,54.6439],[-1.3848,54.643],[-1.3877,54.6414],[-1.3878,54.64],[-1.3905,54.6391],[-1.3903,54.6368],[-1.3908,54.6366],[-1.3887,54.6345],[-1.3886,54.6336],[-1.3872,54.6327],[-1.3895,54.6313],[-1.3931,54.632],[-1.3935,54.6315],[-1.3955,54.6311],[-1.3942,54.6289],[-1.3967,54.6281],[-1.3991,54.627],[-1.4004,54.6277],[-1.4016,54.6263],[-1.3991,54.6241],[-1.4029,54.6224],[-1.4047,54.624],[-1.4066,54.6226],[-1.4082,54.6221],[-1.4067,54.6215],[-1.4064,54.6208],[-1.4081,54.62],[-1.4106,54.6178],[-1.4128,54.6166],[-1.4171,54.6149],[-1.418,54.6143],[-1.4229,54.6128],[-1.4256,54.6117],[-1.4284,54.6134],[-1.4279,54.6144],[-1.4291,54.6153],[-1.4311,54.6149],[-1.433,54.6139],[-1.4365,54.6142],[-1.4371,54.613],[-1.4391,54.6126],[-1.4393,54.6115],[-1.4413,54.611],[-1.4429,54.6101],[-1.4485,54.611],[-1.4508,54.6101],[-1.4522,54.6088],[-1.4526,54.607],[-1.4513,54.6062],[-1.4508,54.6047],[-1.4484,54.6031],[-1.4474,54.6031],[-1.4455,54.602],[-1.4441,54.6005],[-1.4449,54.5995],[-1.4432,54.5985],[-1.4422,54.5975],[-1.4404,54.5971],[-1.4383,54.5951],[-1.44,54.5945],[-1.4396,54.5938],[-1.4424,54.5928],[-1.4434,54.5906],[-1.4468,54.5911],[-1.4493,54.5911],[-1.4517,54.5908],[-1.4534,54.5942],[-1.4541,54.5944],[-1.4561,54.5992],[-1.459,54.5984],[-1.4592,54.5973],[-1.4608,54.5975],[-1.4635,54.5994],[-1.4687,54.6005],[-1.4704,54.6004],[-1.4721,54.599],[-1.4805,54.5994],[-1.4833,54.5992],[-1.4847,54.5997],[-1.4882,54.5993],[-1.49,54.5983],[-1.4935,54.5968],[-1.4973,54.5957],[-1.5015,54.5956],[-1.5065,54.5961],[-1.5099,54.5948],[-1.5174,54.5958],[-1.5218,54.5965],[-1.5219,54.5961],[-1.5264,54.5965],[-1.5295,54.5961],[-1.5338,54.5951],[-1.5375,54.5945],[-1.5419,54.5931],[-1.548,54.5918],[-1.5525,54.5913],[-1.5565,54.5915],[-1.5586,54.5921],[-1.5582,54.5908],[-1.5608,54.5903],[-1.5617,54.5896],[-1.5617,54.5885],[-1.5625,54.5871],[-1.5621,54.5858],[-1.5602,54.5862],[-1.558,54.5854],[-1.5566,54.5855],[-1.5565,54.5845],[-1.5546,54.5833],[-1.553,54.5834],[-1.5529,54.5823],[-1.5556,54.5817],[-1.5592,54.5822],[-1.5613,54.5822],[-1.5618,54.5818],[-1.5647,54.5808],[-1.5669,54.5806],[-1.5698,54.5812],[-1.5716,54.5807],[-1.5763,54.5802],[-1.5775,54.5817],[-1.5788,54.5821],[-1.5816,54.5819],[-1.5825,54.581],[-1.5841,54.5816],[-1.5849,54.5833],[-1.5853,54.585],[-1.5852,54.5882],[-1.5829,54.5895],[-1.5909,54.5902],[-1.593,54.5936],[-1.5934,54.5951],[-1.5905,54.5949],[-1.5901,54.5953],[-1.5899,54.5977],[-1.5914,54.5996],[-1.593,54.6044],[-1.5906,54.6056],[-1.5856,54.6069],[-1.5838,54.6075],[-1.5843,54.6103],[-1.5856,54.6105],[-1.5889,54.6099],[-1.5923,54.6091],[-1.5964,54.6084],[-1.5988,54.6076],[-1.6005,54.6066],[-1.6034,54.6058],[-1.6052,54.6048],[-1.6062,54.6034],[-1.6077,54.6043],[-1.6084,54.6053],[-1.6057,54.6067],[-1.6059,54.6072],[-1.6069,54.6125],[-1.6052,54.6124],[-1.6058,54.6146],[-1.6066,54.6147],[-1.6068,54.6175],[-1.6103,54.6174],[-1.6113,54.6171],[-1.6121,54.6181],[-1.6137,54.6179],[-1.614,54.6188],[-1.6168,54.6188],[-1.6185,54.6192],[-1.6239,54.6189],[-1.6239,54.6186],[-1.6314,54.6184],[-1.6315,54.6161],[-1.6341,54.6162],[-1.6377,54.6167],[-1.6377,54.6171],[-1.6408,54.6174],[-1.6416,54.6194],[-1.6497,54.6179],[-1.6518,54.6169],[-1.6532,54.6169],[-1.657,54.6155],[-1.6626,54.6158],[-1.6632,54.6155],[-1.6698,54.6166],[-1.6729,54.6174],[-1.6787,54.6178],[-1.6824,54.6178],[-1.6812,54.6103],[-1.6811,54.6084],[-1.682,54.6081],[-1.6806,54.6063],[-1.6805,54.6038],[-1.6807,54.5967],[-1.6804,54.5931],[-1.6793,54.586],[-1.6839,54.5859],[-1.694,54.5869],[-1.6939,54.5851],[-1.6972,54.5846],[-1.699,54.5846],[-1.7001,54.5841],[-1.7002,54.5822],[-1.7028,54.5816],[-1.7031,54.5798],[-1.7041,54.5781],[-1.7057,54.5783],[-1.709,54.5741],[-1.7055,54.5738],[-1.7045,54.5722],[-1.7082,54.5691],[-1.708,54.5679],[-1.7095,54.5662],[-1.7098,54.5652],[-1.7093,54.5632],[-1.7074,54.5632],[-1.7055,54.5618],[-1.7059,54.5606],[-1.7035,54.5588],[-1.7018,54.5583],[-1.6987,54.5582],[-1.6966,54.5578],[-1.6948,54.5567],[-1.6912,54.5562],[-1.6913,54.5553],[-1.694,54.5553],[-1.6976,54.5557],[-1.6991,54.5541],[-1.7005,54.5541],[-1.7012,54.5529],[-1.6995,54.5519],[-1.7012,54.5499],[-1.7039,54.5507],[-1.7053,54.5492],[-1.7046,54.5484],[-1.7044,54.5461],[-1.7038,54.5449],[-1.7009,54.5443],[-1.6983,54.5442],[-1.6987,54.5433],[-1.6982,54.5417],[-1.6985,54.5408],[-1.6976,54.5391],[-1.6969,54.536],[-1.7027,54.5364],[-1.7081,54.5376],[-1.7147,54.5395],[-1.7169,54.5404],[-1.7195,54.5423],[-1.7219,54.5423],[-1.7239,54.5416],[-1.7229,54.541],[-1.7228,54.5397],[-1.7245,54.5378],[-1.7247,54.5361],[-1.7269,54.5319],[-1.7273,54.5305],[-1.7314,54.5307],[-1.7329,54.5287],[-1.7331,54.5277],[-1.7399,54.5286],[-1.7421,54.5296],[-1.7437,54.5298],[-1.7475,54.5293],[-1.7508,54.5296],[-1.7519,54.53],[-1.754,54.5286],[-1.7612,54.5289],[-1.7635,54.5294],[-1.765,54.5301],[-1.7672,54.5323],[-1.7697,54.5328],[-1.7727,54.5329],[-1.7767,54.5325],[-1.7797,54.5319],[-1.7803,54.5288],[-1.7815,54.5268],[-1.7768,54.5254],[-1.7768,54.5222],[-1.7763,54.5191],[-1.7775,54.5186],[-1.7776,54.5152],[-1.7764,54.51],[-1.7761,54.5067],[-1.7776,54.5064],[-1.7795,54.5065],[-1.7822,54.507],[-1.7825,54.5058],[-1.7839,54.505],[-1.7839,54.5034],[-1.7851,54.5028],[-1.785,54.5014],[-1.7872,54.501],[-1.7869,54.4989],[-1.7878,54.4978],[-1.7884,54.4959],[-1.7903,54.4929],[-1.7891,54.4917],[-1.7911,54.4894],[-1.7931,54.4845],[-1.7993,54.4869],[-1.8027,54.4878],[-1.8142,54.4918],[-1.8178,54.4937],[-1.8199,54.4942],[-1.8224,54.4952],[-1.8227,54.4964],[-1.8245,54.4979],[-1.8244,54.5001],[-1.8264,54.5007],[-1.8272,54.5014],[-1.8278,54.5029],[-1.8318,54.5026],[-1.8316,54.5037],[-1.8322,54.5051],[-1.8333,54.5056],[-1.8365,54.508],[-1.8394,54.5084],[-1.842,54.5065],[-1.8443,54.5051],[-1.8465,54.5045],[-1.8482,54.5037],[-1.851,54.5036],[-1.8524,54.504],[-1.8556,54.5035],[-1.8578,54.5035],[-1.8579,54.502],[-1.8587,54.4993],[-1.8586,54.4966],[-1.8577,54.4936],[-1.8593,54.4926],[-1.859,54.4902],[-1.86,54.487],[-1.8608,54.4864],[-1.8597,54.4843],[-1.8585,54.4828],[-1.8591,54.4818],[-1.8616,54.482],[-1.8672,54.4821],[-1.8732,54.4796],[-1.8776,54.478],[-1.8855,54.4729],[-1.8907,54.4687],[-1.8934,54.4669],[-1.9132,54.462],[-1.9283,54.4565],[-1.934,54.4573],[-1.9425,54.4534],[-1.947,54.4543],[-1.9491,54.4543],[-1.9516,54.4534],[-1.9537,54.4535],[-1.9554,54.4539],[-1.9565,54.4532],[-1.9585,54.453],[-1.9615,54.452],[-1.9635,54.4518],[-1.9652,54.452],[-1.9661,54.4516],[-1.9684,54.4518],[-1.9701,54.4515],[-1.9717,54.454],[-1.9711,54.4547],[-1.9732,54.4566],[-1.9738,54.4576],[-1.976,54.4596],[-1.9779,54.4601],[-1.98,54.4602],[-1.9854,54.4599],[-1.9863,54.4603],[-1.9865,54.4616],[-1.9905,54.4637],[-1.9968,54.4669],[-2.0023,54.4683],[-2.0146,54.4715],[-2.0296,54.4729],[-2.037,54.4743],[-2.0447,54.4752],[-2.0432,54.4836],[-2.0486,54.4826],[-2.0505,54.4814],[-2.0531,54.4807],[-2.0592,54.4811],[-2.0613,54.4805],[-2.0631,54.4796],[-2.0632,54.4789],[-2.0677,54.477],[-2.0699,54.4757],[-2.0712,54.4743],[-2.0757,54.4731],[-2.0797,54.4712],[-2.0816,54.4699],[-2.0864,54.4684],[-2.0921,54.4676],[-2.0947,54.4673],[-2.0987,54.4664],[-2.1026,54.4652],[-2.1086,54.4644],[-2.1143,54.4642],[-2.1166,54.4623],[-2.119,54.4619],[-2.1238,54.4615],[-2.1261,54.4621],[-2.135,54.4615],[-2.1395,54.4615],[-2.1408,54.461],[-2.1501,54.46],[-2.1518,54.4592],[-2.1548,54.4573],[-2.1576,54.4559],[-2.1593,54.4555],[-2.1599,54.4565],[-2.1627,54.4564],[-2.1649,54.4566],[-2.1673,54.4577],[-2.1702,54.4582],[-2.1617,54.4647],[-2.159,54.472],[-2.1593,54.4723],[-2.1628,54.4811],[-2.1665,54.4899],[-2.1625,54.5029],[-2.1627,54.5047],[-2.1687,54.5196],[-2.1745,54.5217],[-2.174,54.5244],[-2.1712,54.529],[-2.1724,54.5324],[-2.1823,54.5358],[-2.1902,54.5343],[-2.1975,54.5327],[-2.2034,54.5379],[-2.2101,54.5436],[-2.2095,54.5517],[-2.2139,54.5534],[-2.2261,54.5578],[-2.246,54.5651],[-2.2623,54.5742],[-2.2675,54.5792],[-2.2709,54.5822],[-2.2872,54.589],[-2.3045,54.5962],[-2.3088,54.6119],[-2.3125,54.6164],[-2.322,54.6279],[-2.3249,54.6316],[-2.3238,54.632],[-2.322,54.6333],[-2.3196,54.6346],[-2.3181,54.6349],[-2.3142,54.637],[-2.3121,54.6372],[-2.311,54.6377],[-2.3082,54.6403],[-2.3073,54.6419],[-2.3059,54.6427],[-2.3027,54.6429],[-2.3019,54.6439],[-2.3006,54.6442],[-2.2988,54.6457],[-2.2972,54.6466],[-2.2941,54.6494],[-2.2929,54.6498],[-2.288,54.6505],[-2.2893,54.6518],[-2.2892,54.6531],[-2.2906,54.6554],[-2.2921,54.6563],[-2.2914,54.6579],[-2.2915,54.6591],[-2.2925,54.6606],[-2.2931,54.6641],[-2.2997,54.6659],[-2.3019,54.6662],[-2.3036,54.667],[-2.3038,54.6676],[-2.3027,54.6691],[-2.3032,54.6696],[-2.306,54.6701],[-2.3083,54.6695],[-2.3119,54.6695],[-2.3146,54.6692],[-2.3164,54.6688],[-2.319,54.6694],[-2.3223,54.669],[-2.325,54.6702],[-2.3273,54.6707],[-2.3276,54.6717],[-2.3264,54.6726],[-2.3265,54.6732],[-2.3288,54.6746],[-2.3305,54.6746],[-2.3356,54.6753],[-2.34,54.6782],[-2.3418,54.6789],[-2.3435,54.6822],[-2.3468,54.6839],[-2.3495,54.6842],[-2.35,54.6852],[-2.3518,54.6859],[-2.3517,54.6876],[-2.3504,54.6897],[-2.3515,54.6908],[-2.3539,54.6914],[-2.3541,54.693],[-2.3523,54.6939],[-2.3524,54.6948],[-2.3555,54.6972],[-2.3556,54.6979],[-2.3535,54.6979],[-2.3523,54.6999],[-2.3497,54.7011],[-2.347,54.7009],[-2.3444,54.7018],[-2.3434,54.7033],[-2.3428,54.7052],[-2.3416,54.7064],[-2.3441,54.7078],[-2.3449,54.7095],[-2.3412,54.7107],[-2.3422,54.7115],[-2.342,54.7139],[-2.3414,54.7148],[-2.3422,54.7155],[-2.3414,54.7167],[-2.339,54.7166],[-2.3374,54.7172],[-2.3375,54.7194],[-2.3361,54.7196],[-2.3302,54.7231],[-2.3265,54.7263],[-2.3268,54.727],[-2.3296,54.7275],[-2.3307,54.729],[-2.3306,54.7303],[-2.3323,54.7319],[-2.3319,54.7334],[-2.3308,54.7353],[-2.3294,54.7357],[-2.3286,54.737],[-2.3269,54.7379],[-2.3279,54.7391],[-2.3275,54.7402],[-2.3264,54.741],[-2.3276,54.7433],[-2.3268,54.7451],[-2.3269,54.7473],[-2.3239,54.7511],[-2.3228,54.7521],[-2.3228,54.7529],[-2.3208,54.755],[-2.3211,54.7567],[-2.322,54.7572],[-2.3233,54.7606],[-2.3226,54.7616],[-2.3225,54.764],[-2.3217,54.7651],[-2.3178,54.768],[-2.3176,54.7687],[-2.3147,54.7704],[-2.3099,54.7719],[-2.31,54.7727],[-2.3085,54.7735],[-2.3089,54.7745],[-2.3117,54.7754],[-2.312,54.7775],[-2.3117,54.7781],[-2.3139,54.7811],[-2.313,54.7826],[-2.314,54.7852],[-2.3131,54.7863],[-2.313,54.7877],[-2.3137,54.7902],[-2.3121,54.791],[-2.3088,54.7909],[-2.3079,54.7921],[-2.3059,54.7918],[-2.3052,54.7922],[-2.3024,54.7924],[-2.3005,54.7933],[-2.2988,54.793],[-2.2955,54.7936],[-2.293,54.7932],[-2.2901,54.7959],[-2.2861,54.7962],[-2.286,54.7969],[-2.2827,54.7982],[-2.2807,54.798],[-2.2771,54.7962],[-2.2745,54.7961],[-2.2713,54.7955],[-2.2685,54.7945],[-2.2669,54.7947],[-2.2632,54.7925],[-2.2602,54.7926],[-2.2606,54.7915],[-2.2563,54.7912],[-2.2513,54.7898],[-2.2487,54.788],[-2.2355,54.7868],[-2.2341,54.7842],[-2.2267,54.7829],[-2.2228,54.7831],[-2.2195,54.783],[-2.2189,54.7824],[-2.215,54.7838],[-2.2145,54.7867],[-2.2133,54.7873],[-2.2113,54.7893],[-2.2094,54.7922],[-2.207,54.7938],[-2.2041,54.7974],[-2.2017,54.7997],[-2.1998,54.8023],[-2.1986,54.8045],[-2.1993,54.8057],[-2.1986,54.8067],[-2.1939,54.8064],[-2.1868,54.8062],[-2.1823,54.8072],[-2.1786,54.8069],[-2.1738,54.806],[-2.1717,54.804],[-2.1695,54.8036],[-2.1688,54.8065],[-2.1663,54.8139],[-2.1645,54.8156],[-2.1609,54.8185],[-2.1572,54.8205],[-2.1513,54.8228],[-2.1431,54.827],[-2.1435,54.8296],[-2.1431,54.8307],[-2.1418,54.8319],[-2.1415,54.8332],[-2.1397,54.8345],[-2.1397,54.8359],[-2.1391,54.8384],[-2.1398,54.8419],[-2.1382,54.8424],[-2.1348,54.8428],[-2.1337,54.8421],[-2.131,54.8427],[-2.1291,54.8425],[-2.1283,54.8418],[-2.1249,54.8417],[-2.1205,54.8408],[-2.1195,54.8413],[-2.1181,54.8409],[-2.1163,54.8412],[-2.1139,54.8403],[-2.1114,54.8401],[-2.1083,54.8406],[-2.105,54.84],[-2.1032,54.8401],[-2.1016,54.8378],[-2.1004,54.8372],[-2.0984,54.8373],[-2.0977,54.8368],[-2.0933,54.837],[-2.0922,54.8375],[-2.0903,54.8377],[-2.0885,54.8371],[-2.0863,54.8381],[-2.0832,54.8381],[-2.0821,54.8384],[-2.0811,54.8394],[-2.0787,54.8392],[-2.0764,54.8403],[-2.074,54.8408],[-2.0698,54.8431],[-2.0685,54.8434],[-2.0679,54.8448],[-2.0667,54.8448],[-2.0652,54.8439],[-2.0644,54.8443],[-2.0612,54.8447],[-2.0593,54.8458],[-2.0572,54.8461],[-2.0533,54.8474],[-2.0496,54.8475],[-2.0483,54.8478],[-2.0457,54.8478],[-2.0431,54.8482],[-2.04,54.8482],[-2.038,54.8499],[-2.036,54.8512],[-2.0362,54.8527],[-2.033,54.8542],[-2.0303,54.8548],[-2.0276,54.8564],[-2.0266,54.8586],[-2.0251,54.859],[-2.023,54.8586],[-2.022,54.8598],[-2.019,54.8624],[-2.0166,54.8626],[-2.0145,54.8634],[-2.0142,54.8639],[-2.0121,54.8645],[-2.0124,54.8656],[-2.0117,54.8667],[-2.0089,54.8672],[-2.0081,54.8679],[-2.006,54.8685],[-2.0047,54.8681],[-2.0025,54.8682],[-2,54.8693],[-1.9954,54.87],[-1.9917,54.8702],[-1.9882,54.8694],[-1.9868,54.8683],[-1.9853,54.8682],[-1.9825,54.8686],[-1.9808,54.8684],[-1.9778,54.8667],[-1.974,54.8655],[-1.9707,54.8635],[-1.9718,54.8623],[-1.9745,54.8622],[-1.9744,54.8616],[-1.9708,54.8606],[-1.9692,54.8597],[-1.9656,54.8593],[-1.9642,54.8594],[-1.9623,54.8575],[-1.9594,54.8562],[-1.9543,54.8553],[-1.9499,54.8532],[-1.9487,54.853],[-1.9473,54.8535],[-1.9442,54.8523],[-1.9404,54.8529],[-1.9393,54.8518],[-1.9377,54.8518],[-1.9337,54.8524],[-1.933,54.8527],[-1.9344,54.8541],[-1.9324,54.854],[-1.9313,54.8535],[-1.9307,54.8518],[-1.9318,54.8509],[-1.929,54.8503],[-1.9262,54.8488],[-1.9228,54.8497],[-1.9213,54.8485],[-1.9218,54.8459],[-1.9206,54.8438],[-1.921,54.8424],[-1.9251,54.8423],[-1.927,54.8419],[-1.9271,54.8412],[-1.9242,54.8402],[-1.919,54.841],[-1.918,54.8406],[-1.9183,54.8394],[-1.9202,54.8385],[-1.9197,54.8374],[-1.9169,54.8367],[-1.9177,54.8349],[-1.9153,54.834],[-1.9134,54.8341],[-1.913,54.8349],[-1.9137,54.8357],[-1.9116,54.8361],[-1.911,54.8371],[-1.9148,54.838],[-1.9141,54.8395],[-1.9121,54.8398],[-1.9089,54.8395],[-1.9074,54.8402],[-1.9061,54.8413],[-1.9043,54.8422],[-1.9029,54.8422],[-1.8993,54.843],[-1.8983,54.8438],[-1.8984,54.8451],[-1.8964,54.8459],[-1.895,54.8455],[-1.8952,54.8446],[-1.8936,54.8436],[-1.8891,54.844],[-1.8869,54.8439],[-1.8849,54.8456],[-1.8818,54.8468],[-1.8815,54.8466],[-1.878,54.8471],[-1.877,54.8481],[-1.8704,54.8507],[-1.8694,54.8519],[-1.8695,54.8528],[-1.867,54.8542],[-1.8666,54.8555],[-1.8675,54.857],[-1.8685,54.8575],[-1.8705,54.8595],[-1.8697,54.8603],[-1.8697,54.8616],[-1.8667,54.8639],[-1.8649,54.8644],[-1.8616,54.8661],[-1.86,54.8683],[-1.8598,54.8692],[-1.8607,54.8704],[-1.86,54.8722],[-1.8603,54.8761],[-1.86,54.878],[-1.8579,54.8793],[-1.8533,54.8802],[-1.8523,54.8831],[-1.8523,54.8842],[-1.8509,54.8847],[-1.8513,54.8863],[-1.8548,54.8887],[-1.8551,54.8903],[-1.854,54.8913],[-1.8512,54.8903],[-1.8486,54.8898],[-1.8471,54.89],[-1.8456,54.891],[-1.8447,54.8923],[-1.8446,54.8936],[-1.8459,54.8961],[-1.8452,54.897],[-1.842,54.8973],[-1.8391,54.8973],[-1.8349,54.8989],[-1.8333,54.9001],[-1.8305,54.9016],[-1.828,54.9053],[-1.8249,54.9058],[-1.8228,54.9055],[-1.821,54.9057],[-1.8191,54.9059],[-1.8171,54.9054],[-1.8148,54.9053],[-1.8089,54.907],[-1.807,54.9071],[-1.8057,54.9052],[-1.8038,54.9044],[-1.8026,54.9046],[-1.8005,54.9061],[-1.7987,54.9055],[-1.7962,54.9037],[-1.7942,54.9038],[-1.7939,54.9053],[-1.7918,54.9074],[-1.7911,54.9087],[-1.7857,54.9091],[-1.7825,54.91],[-1.7824,54.9112],[-1.7812,54.9115],[-1.7762,54.9099],[-1.7727,54.9078],[-1.7696,54.9068],[-1.768,54.907],[-1.7679,54.9094],[-1.7663,54.9095],[-1.7656,54.9086],[-1.7621,54.9083],[-1.7602,54.9092],[-1.76,54.9106],[-1.7571,54.9116],[-1.7552,54.9129],[-1.7514,54.917],[-1.75,54.9176],[-1.7483,54.9177],[-1.7462,54.9165],[-1.7436,54.9172],[-1.7418,54.9173],[-1.74,54.9168],[-1.7391,54.9171],[-1.7376,54.9187],[-1.7341,54.9181],[-1.7323,54.9166],[-1.7311,54.9165],[-1.7301,54.9151],[-1.7287,54.9141],[-1.7276,54.9124],[-1.728,54.9115],[-1.7275,54.9103],[-1.7259,54.9097],[-1.725,54.9089],[-1.7232,54.9101],[-1.7212,54.9082],[-1.7192,54.908],[-1.717,54.9084],[-1.7164,54.9077],[-1.7133,54.9088],[-1.7086,54.9092],[-1.6986,54.909],[-1.6985,54.9082],[-1.6967,54.9065],[-1.6976,54.9062],[-1.6957,54.9048],[-1.694,54.9041],[-1.6935,54.9033],[-1.6917,54.9026],[-1.6909,54.9033],[-1.6908,54.9046],[-1.6891,54.9058],[-1.6895,54.9065],[-1.6876,54.9079],[-1.6835,54.9085],[-1.6819,54.9078],[-1.6758,54.9095],[-1.6748,54.9096],[-1.6755,54.9066],[-1.6763,54.9053],[-1.6765,54.9033],[-1.678,54.9018],[-1.6781,54.8998],[-1.6766,54.8991],[-1.6757,54.8982],[-1.6727,54.897],[-1.6714,54.8966],[-1.6681,54.8954],[-1.6654,54.8952],[-1.663,54.8959],[-1.6614,54.8943],[-1.6597,54.8936],[-1.6592,54.8928],[-1.6601,54.8909],[-1.6574,54.8906],[-1.6563,54.8909],[-1.6558,54.8921],[-1.6534,54.893],[-1.65,54.8936],[-1.6485,54.8917],[-1.6473,54.8886],[-1.6469,54.888],[-1.6466,54.8856],[-1.648,54.8855],[-1.6478,54.8842],[-1.6467,54.8825],[-1.6466,54.8812],[-1.6507,54.8807],[-1.651,54.8797],[-1.6492,54.8795],[-1.6453,54.8788],[-1.6435,54.8788],[-1.64,54.8798],[-1.6392,54.8807],[-1.6368,54.8809],[-1.6352,54.8823],[-1.6313,54.884],[-1.6311,54.8848],[-1.6284,54.8851],[-1.6276,54.8863],[-1.6255,54.887],[-1.6233,54.8872],[-1.6222,54.8867],[-1.621,54.8873],[-1.6188,54.887],[-1.619,54.8886],[-1.6183,54.8901],[-1.6165,54.8911],[-1.6148,54.8924],[-1.6119,54.8953],[-1.6105,54.8952],[-1.6069,54.8973],[-1.6074,54.8983],[-1.602,54.8984],[-1.6002,54.8991],[-1.6008,54.8998],[-1.5979,54.9015],[-1.5942,54.902],[-1.5936,54.9009],[-1.5923,54.9002],[-1.5909,54.8987],[-1.5897,54.8962],[-1.5885,54.8955],[-1.5882,54.8944],[-1.5865,54.8942],[-1.5843,54.8932],[-1.582,54.8861],[-1.5799,54.8778],[-1.5759,54.8783],[-1.5759,54.8789],[-1.571,54.8795],[-1.5681,54.8805],[-1.5666,54.8807],[-1.562,54.8808],[-1.5594,54.882]]]}</v>
      </c>
      <c r="B115" s="67" t="str">
        <f ca="1">OFFSET(Polygon!B$1,MATCH($D115,Polygon!$C:$C,0)-1,0)</f>
        <v>E06000047</v>
      </c>
      <c r="C115" t="s">
        <v>147</v>
      </c>
      <c r="D115" t="s">
        <v>24</v>
      </c>
      <c r="E115" s="27">
        <v>526980</v>
      </c>
      <c r="F115" s="23">
        <v>0</v>
      </c>
      <c r="G115" s="23">
        <v>1</v>
      </c>
      <c r="H115" s="23">
        <v>1</v>
      </c>
      <c r="I115" s="23">
        <v>1</v>
      </c>
      <c r="J115" s="23">
        <v>1</v>
      </c>
      <c r="K115" s="23">
        <v>1</v>
      </c>
      <c r="L115" s="23">
        <v>1</v>
      </c>
      <c r="M115" s="23">
        <v>1</v>
      </c>
      <c r="N115" s="23">
        <v>1</v>
      </c>
      <c r="O115" s="23">
        <v>3</v>
      </c>
      <c r="P115" s="23">
        <v>5</v>
      </c>
      <c r="Q115" s="23">
        <v>7</v>
      </c>
      <c r="R115" s="23">
        <v>11</v>
      </c>
      <c r="S115" s="23">
        <v>11</v>
      </c>
      <c r="T115" s="23">
        <v>14</v>
      </c>
      <c r="U115" s="23">
        <v>18</v>
      </c>
      <c r="V115" s="23">
        <v>25</v>
      </c>
      <c r="W115" s="23">
        <v>29</v>
      </c>
      <c r="X115" s="23">
        <v>56</v>
      </c>
      <c r="Y115" s="23">
        <v>69</v>
      </c>
      <c r="Z115" s="23">
        <v>81</v>
      </c>
      <c r="AA115" s="23">
        <v>100</v>
      </c>
      <c r="AB115" s="23">
        <v>120</v>
      </c>
      <c r="AC115" s="23">
        <v>131</v>
      </c>
      <c r="AD115" s="23">
        <v>165</v>
      </c>
      <c r="AE115" s="23">
        <v>198</v>
      </c>
      <c r="AF115" s="23">
        <v>199</v>
      </c>
      <c r="AG115" s="23">
        <v>260</v>
      </c>
      <c r="AH115" s="23">
        <v>292</v>
      </c>
      <c r="AI115" s="23">
        <v>303</v>
      </c>
      <c r="AJ115" s="23">
        <v>410</v>
      </c>
      <c r="AK115" s="23">
        <v>450</v>
      </c>
      <c r="AL115" s="23">
        <v>482</v>
      </c>
      <c r="AM115" s="23">
        <v>519</v>
      </c>
      <c r="AN115" s="23">
        <v>566</v>
      </c>
      <c r="AO115" s="23">
        <v>573</v>
      </c>
      <c r="AP115" s="23">
        <v>690</v>
      </c>
      <c r="AQ115" s="23">
        <v>728</v>
      </c>
      <c r="AR115" s="23">
        <v>770</v>
      </c>
      <c r="AS115" s="23">
        <v>829</v>
      </c>
      <c r="AT115" s="23">
        <v>857</v>
      </c>
      <c r="AU115" s="23">
        <v>894</v>
      </c>
      <c r="AV115" s="23">
        <v>944</v>
      </c>
      <c r="AW115" s="23">
        <v>966</v>
      </c>
      <c r="AX115" s="23">
        <v>1027</v>
      </c>
      <c r="AY115" s="23">
        <v>1071</v>
      </c>
      <c r="AZ115" s="23">
        <v>1115</v>
      </c>
      <c r="BA115" s="23">
        <v>1152</v>
      </c>
      <c r="BB115" s="23">
        <v>1193</v>
      </c>
      <c r="BC115" s="23">
        <v>1233</v>
      </c>
      <c r="BD115" s="23">
        <v>1256</v>
      </c>
      <c r="BE115" s="23">
        <v>1279</v>
      </c>
      <c r="BF115" s="23">
        <v>1340</v>
      </c>
      <c r="BG115" s="23">
        <v>1407</v>
      </c>
      <c r="BH115" s="23">
        <v>1447</v>
      </c>
      <c r="BI115" s="23">
        <v>1504</v>
      </c>
      <c r="BJ115" s="23">
        <v>1532</v>
      </c>
      <c r="BK115" s="23">
        <v>1551</v>
      </c>
      <c r="BL115" s="23">
        <v>1572</v>
      </c>
      <c r="BM115" s="23">
        <v>1618</v>
      </c>
      <c r="BN115" s="23">
        <v>1646</v>
      </c>
      <c r="BO115" s="23">
        <v>1666</v>
      </c>
      <c r="BP115" s="23">
        <v>1682</v>
      </c>
      <c r="BQ115" s="23">
        <v>1698</v>
      </c>
      <c r="BR115" s="23">
        <v>1728</v>
      </c>
      <c r="BS115" s="23">
        <v>1769</v>
      </c>
      <c r="BT115" s="23">
        <v>1779</v>
      </c>
      <c r="BU115" s="23">
        <v>1794</v>
      </c>
      <c r="BV115" s="23">
        <v>1813</v>
      </c>
      <c r="BW115" s="23">
        <v>1821</v>
      </c>
      <c r="BX115" s="23">
        <v>1829</v>
      </c>
      <c r="BY115" s="23">
        <v>1853</v>
      </c>
      <c r="BZ115" s="23">
        <v>1867</v>
      </c>
      <c r="CA115" s="23">
        <v>1879</v>
      </c>
      <c r="CB115" s="23">
        <v>1898</v>
      </c>
      <c r="CC115" s="23">
        <v>1930</v>
      </c>
      <c r="CD115" s="23">
        <v>1936</v>
      </c>
      <c r="CE115" s="23">
        <v>1960</v>
      </c>
      <c r="CF115" s="23">
        <v>1967</v>
      </c>
      <c r="CG115" s="23">
        <v>1976</v>
      </c>
      <c r="CH115" s="23">
        <v>1980</v>
      </c>
      <c r="CI115" s="23">
        <v>1994</v>
      </c>
      <c r="CJ115" s="23">
        <v>2000</v>
      </c>
      <c r="CK115" s="23">
        <v>2005</v>
      </c>
      <c r="CL115" s="23">
        <v>2012</v>
      </c>
      <c r="CM115" s="23">
        <v>2013</v>
      </c>
      <c r="CN115" s="23">
        <v>2019</v>
      </c>
      <c r="CO115" s="23">
        <v>2022</v>
      </c>
      <c r="CP115" s="23">
        <v>2028</v>
      </c>
      <c r="CQ115" s="23">
        <v>2031</v>
      </c>
      <c r="CR115" s="23">
        <v>2032</v>
      </c>
      <c r="CS115" s="23">
        <v>2032</v>
      </c>
      <c r="CT115" s="23">
        <v>2034</v>
      </c>
      <c r="CU115" s="23">
        <v>2036</v>
      </c>
      <c r="CV115" s="23">
        <v>2038</v>
      </c>
      <c r="CW115" s="23">
        <v>2040</v>
      </c>
      <c r="CX115" s="23">
        <v>2042</v>
      </c>
      <c r="CY115" s="23">
        <v>2044</v>
      </c>
      <c r="CZ115" s="23">
        <v>2044</v>
      </c>
      <c r="DA115" s="23">
        <v>2045</v>
      </c>
      <c r="DB115" s="23">
        <v>2050</v>
      </c>
      <c r="DC115" s="23">
        <v>2052</v>
      </c>
      <c r="DD115" s="23">
        <v>2053</v>
      </c>
      <c r="DE115" s="23">
        <v>2055</v>
      </c>
      <c r="DF115" s="23">
        <v>2059</v>
      </c>
      <c r="DG115" s="23">
        <v>2063</v>
      </c>
      <c r="DJ115" s="181">
        <f t="shared" ca="1" si="34"/>
        <v>4</v>
      </c>
      <c r="DK115" s="25">
        <f t="shared" ca="1" si="35"/>
        <v>1.942690626517727E-3</v>
      </c>
      <c r="DL115" s="325">
        <f t="shared" ca="1" si="28"/>
        <v>0.75904208888382863</v>
      </c>
      <c r="DM115" s="329">
        <f t="shared" ca="1" si="36"/>
        <v>19</v>
      </c>
      <c r="DN115" s="25">
        <f t="shared" ca="1" si="37"/>
        <v>9.2954990215264183E-3</v>
      </c>
      <c r="DO115" s="325">
        <f t="shared" ca="1" si="29"/>
        <v>3.6054499221981859</v>
      </c>
      <c r="DP115" s="332">
        <f t="shared" ca="1" si="38"/>
        <v>391.4759573418346</v>
      </c>
      <c r="DR115">
        <f t="shared" si="32"/>
        <v>2063</v>
      </c>
      <c r="DS115" s="419">
        <f t="shared" si="33"/>
        <v>391.5</v>
      </c>
      <c r="DT115" s="131">
        <f t="shared" ca="1" si="30"/>
        <v>0</v>
      </c>
      <c r="DV115" s="164" t="s">
        <v>193</v>
      </c>
      <c r="DW115">
        <v>751</v>
      </c>
      <c r="DX115" s="385">
        <v>499.8</v>
      </c>
      <c r="DY115" s="67">
        <f t="shared" si="39"/>
        <v>108</v>
      </c>
      <c r="EA115">
        <f>SUMIF('L4-LTLA'!$D:$D,$D115,'L4-LTLA'!$G:$G)</f>
        <v>526980</v>
      </c>
      <c r="EB115" s="27">
        <v>526980</v>
      </c>
      <c r="EC115" s="4">
        <f t="shared" si="31"/>
        <v>0</v>
      </c>
    </row>
    <row r="116" spans="1:133" x14ac:dyDescent="0.25">
      <c r="A116" s="67" t="str">
        <f ca="1">OFFSET(Polygon!A$1,MATCH($D116,Polygon!$C:$C,0)-1,0)</f>
        <v>{"type":"Polygon","coordinates":[[[-1.2428,54.7223],[-1.2393,54.7214],[-1.2333,54.7183],[-1.2281,54.7161],[-1.2196,54.7127],[-1.2177,54.7115],[-1.2142,54.7108],[-1.2119,54.7097],[-1.2061,54.7074],[-1.2023,54.7061],[-1.1987,54.7051],[-1.1944,54.7042],[-1.1911,54.7029],[-1.1873,54.7018],[-1.1831,54.7011],[-1.1785,54.6995],[-1.1759,54.6976],[-1.1753,54.6964],[-1.177,54.6946],[-1.1784,54.694],[-1.1816,54.6932],[-1.1829,54.6937],[-1.1839,54.6947],[-1.187,54.6953],[-1.1895,54.6962],[-1.1897,54.6969],[-1.1866,54.6963],[-1.1858,54.6975],[-1.1888,54.6983],[-1.1928,54.7005],[-1.1963,54.6986],[-1.1947,54.6977],[-1.1907,54.6952],[-1.1903,54.694],[-1.1934,54.6932],[-1.1982,54.6912],[-1.1979,54.689],[-1.1966,54.6886],[-1.1986,54.6872],[-1.1991,54.6808],[-1.1982,54.6783],[-1.1965,54.6759],[-1.1949,54.6743],[-1.1913,54.6717],[-1.1901,54.6701],[-1.1887,54.6667],[-1.1874,54.6641],[-1.1839,54.6597],[-1.1807,54.6575],[-1.1761,54.6536],[-1.1746,54.6527],[-1.1683,54.6496],[-1.1647,54.6476],[-1.1593,54.6479],[-1.161,54.6467],[-1.162,54.6465],[-1.1641,54.6471],[-1.1677,54.6464],[-1.1684,54.6456],[-1.1688,54.6439],[-1.1676,54.6391],[-1.1692,54.6374],[-1.1703,54.6354],[-1.1731,54.6334],[-1.1679,54.6332],[-1.167,54.6343],[-1.1656,54.6334],[-1.1676,54.6326],[-1.1686,54.6331],[-1.174,54.6333],[-1.176,54.6331],[-1.1833,54.6331],[-1.1884,54.6328],[-1.1911,54.6353],[-1.1947,54.6348],[-1.1936,54.6331],[-1.1904,54.6312],[-1.1922,54.6304],[-1.1964,54.6269],[-1.2007,54.623],[-1.2036,54.6229],[-1.2099,54.6219],[-1.2123,54.6221],[-1.2126,54.6226],[-1.2161,54.6235],[-1.2189,54.6233],[-1.2199,54.6239],[-1.2196,54.6247],[-1.2217,54.6253],[-1.2234,54.6241],[-1.2244,54.6254],[-1.2223,54.6258],[-1.2231,54.6265],[-1.2243,54.6264],[-1.2275,54.627],[-1.2297,54.626],[-1.2311,54.6264],[-1.2321,54.6259],[-1.2332,54.6276],[-1.2332,54.6286],[-1.2341,54.629],[-1.2359,54.6288],[-1.239,54.628],[-1.2391,54.6277],[-1.2382,54.6269],[-1.2403,54.6255],[-1.2405,54.6249],[-1.2425,54.6255],[-1.2455,54.6261],[-1.2473,54.626],[-1.2495,54.6253],[-1.2508,54.6253],[-1.2524,54.6239],[-1.254,54.6241],[-1.2553,54.6234],[-1.2574,54.6241],[-1.2562,54.6256],[-1.2587,54.6264],[-1.2598,54.6246],[-1.2621,54.6249],[-1.2643,54.6242],[-1.2669,54.6241],[-1.269,54.6264],[-1.2719,54.6253],[-1.2739,54.626],[-1.2761,54.6272],[-1.2801,54.6282],[-1.286,54.6277],[-1.2863,54.6282],[-1.2911,54.627],[-1.2925,54.6287],[-1.2957,54.628],[-1.299,54.628],[-1.2986,54.6311],[-1.2988,54.6335],[-1.2982,54.6355],[-1.3029,54.6358],[-1.3044,54.6367],[-1.307,54.6369],[-1.3083,54.6386],[-1.3106,54.6399],[-1.3119,54.6411],[-1.3113,54.6416],[-1.3152,54.6434],[-1.3151,54.6441],[-1.3163,54.6452],[-1.3194,54.6451],[-1.322,54.6445],[-1.3263,54.6451],[-1.3281,54.6444],[-1.3294,54.6431],[-1.3291,54.6398],[-1.3291,54.6376],[-1.3301,54.6356],[-1.3329,54.6329],[-1.3349,54.6313],[-1.3356,54.6319],[-1.3364,54.6334],[-1.3377,54.635],[-1.3397,54.6362],[-1.3425,54.6367],[-1.3449,54.6374],[-1.3505,54.6388],[-1.3548,54.6381],[-1.3568,54.6384],[-1.3599,54.6395],[-1.3632,54.641],[-1.3648,54.6421],[-1.3678,54.6435],[-1.3702,54.6437],[-1.3745,54.6437],[-1.3762,54.6434],[-1.3795,54.6433],[-1.3809,54.6439],[-1.3827,54.6444],[-1.3838,54.6462],[-1.3789,54.6462],[-1.3745,54.6465],[-1.372,54.6473],[-1.369,54.6478],[-1.3661,54.6488],[-1.3646,54.6485],[-1.3633,54.649],[-1.3593,54.6495],[-1.3579,54.6485],[-1.3552,54.6486],[-1.3518,54.6489],[-1.3497,54.6486],[-1.3499,54.6507],[-1.344,54.6506],[-1.3415,54.6501],[-1.3412,54.651],[-1.3419,54.6522],[-1.3413,54.6533],[-1.3431,54.655],[-1.3435,54.6566],[-1.3432,54.6576],[-1.3462,54.6594],[-1.3464,54.6615],[-1.3477,54.6622],[-1.3466,54.663],[-1.346,54.6645],[-1.3436,54.6651],[-1.3424,54.6659],[-1.3425,54.6672],[-1.3435,54.6686],[-1.3407,54.6687],[-1.3403,54.6692],[-1.3379,54.6697],[-1.3357,54.6713],[-1.3343,54.6712],[-1.333,54.6726],[-1.3324,54.6744],[-1.3331,54.6773],[-1.3319,54.6775],[-1.3316,54.6805],[-1.3309,54.6812],[-1.3321,54.6869],[-1.3351,54.6892],[-1.3387,54.6895],[-1.3446,54.6908],[-1.3445,54.6911],[-1.3344,54.6918],[-1.333,54.692],[-1.3322,54.6902],[-1.3294,54.6896],[-1.3275,54.6914],[-1.3213,54.6911],[-1.3195,54.6913],[-1.3194,54.6933],[-1.3153,54.6946],[-1.3126,54.696],[-1.3142,54.6979],[-1.3128,54.6987],[-1.3138,54.7012],[-1.3093,54.7016],[-1.3093,54.7025],[-1.3078,54.7028],[-1.3061,54.7041],[-1.3041,54.7043],[-1.3042,54.7056],[-1.3032,54.7056],[-1.3038,54.7077],[-1.3017,54.708],[-1.3015,54.7098],[-1.3024,54.7114],[-1.3055,54.7152],[-1.3047,54.7169],[-1.3055,54.7175],[-1.3037,54.7185],[-1.3018,54.7182],[-1.2988,54.7192],[-1.2944,54.7193],[-1.2923,54.7186],[-1.2905,54.7184],[-1.2885,54.7193],[-1.2855,54.7204],[-1.2813,54.723],[-1.2779,54.7238],[-1.2749,54.7252],[-1.2725,54.7254],[-1.2706,54.727],[-1.2681,54.7261],[-1.2673,54.7268],[-1.265,54.7261],[-1.2638,54.7264],[-1.2606,54.7257],[-1.2585,54.726],[-1.2574,54.7255],[-1.2562,54.7226],[-1.2541,54.7206],[-1.2519,54.7196],[-1.2488,54.7207],[-1.2476,54.7224],[-1.2458,54.7223],[-1.244,54.7216],[-1.2428,54.7223]]]}</v>
      </c>
      <c r="B116" s="67" t="str">
        <f ca="1">OFFSET(Polygon!B$1,MATCH($D116,Polygon!$C:$C,0)-1,0)</f>
        <v>E06000001</v>
      </c>
      <c r="C116" t="s">
        <v>147</v>
      </c>
      <c r="D116" t="s">
        <v>194</v>
      </c>
      <c r="E116" s="27">
        <v>93242</v>
      </c>
      <c r="F116" s="23">
        <v>0</v>
      </c>
      <c r="G116" s="23">
        <v>0</v>
      </c>
      <c r="H116" s="23">
        <v>0</v>
      </c>
      <c r="I116" s="23">
        <v>0</v>
      </c>
      <c r="J116" s="23">
        <v>0</v>
      </c>
      <c r="K116" s="23">
        <v>0</v>
      </c>
      <c r="L116" s="23">
        <v>0</v>
      </c>
      <c r="M116" s="23">
        <v>0</v>
      </c>
      <c r="N116" s="23">
        <v>0</v>
      </c>
      <c r="O116" s="23">
        <v>1</v>
      </c>
      <c r="P116" s="23">
        <v>2</v>
      </c>
      <c r="Q116" s="23">
        <v>2</v>
      </c>
      <c r="R116" s="23">
        <v>2</v>
      </c>
      <c r="S116" s="23">
        <v>2</v>
      </c>
      <c r="T116" s="23">
        <v>3</v>
      </c>
      <c r="U116" s="23">
        <v>3</v>
      </c>
      <c r="V116" s="23">
        <v>3</v>
      </c>
      <c r="W116" s="23">
        <v>3</v>
      </c>
      <c r="X116" s="23">
        <v>6</v>
      </c>
      <c r="Y116" s="23">
        <v>7</v>
      </c>
      <c r="Z116" s="23">
        <v>11</v>
      </c>
      <c r="AA116" s="23">
        <v>12</v>
      </c>
      <c r="AB116" s="23">
        <v>12</v>
      </c>
      <c r="AC116" s="23">
        <v>15</v>
      </c>
      <c r="AD116" s="23">
        <v>17</v>
      </c>
      <c r="AE116" s="23">
        <v>23</v>
      </c>
      <c r="AF116" s="23">
        <v>23</v>
      </c>
      <c r="AG116" s="23">
        <v>29</v>
      </c>
      <c r="AH116" s="23">
        <v>33</v>
      </c>
      <c r="AI116" s="23">
        <v>36</v>
      </c>
      <c r="AJ116" s="23">
        <v>49</v>
      </c>
      <c r="AK116" s="23">
        <v>55</v>
      </c>
      <c r="AL116" s="23">
        <v>64</v>
      </c>
      <c r="AM116" s="23">
        <v>64</v>
      </c>
      <c r="AN116" s="23">
        <v>69</v>
      </c>
      <c r="AO116" s="23">
        <v>69</v>
      </c>
      <c r="AP116" s="23">
        <v>74</v>
      </c>
      <c r="AQ116" s="23">
        <v>75</v>
      </c>
      <c r="AR116" s="23">
        <v>79</v>
      </c>
      <c r="AS116" s="23">
        <v>79</v>
      </c>
      <c r="AT116" s="23">
        <v>81</v>
      </c>
      <c r="AU116" s="23">
        <v>84</v>
      </c>
      <c r="AV116" s="23">
        <v>89</v>
      </c>
      <c r="AW116" s="23">
        <v>95</v>
      </c>
      <c r="AX116" s="23">
        <v>98</v>
      </c>
      <c r="AY116" s="23">
        <v>113</v>
      </c>
      <c r="AZ116" s="23">
        <v>131</v>
      </c>
      <c r="BA116" s="23">
        <v>149</v>
      </c>
      <c r="BB116" s="23">
        <v>159</v>
      </c>
      <c r="BC116" s="23">
        <v>165</v>
      </c>
      <c r="BD116" s="23">
        <v>165</v>
      </c>
      <c r="BE116" s="23">
        <v>167</v>
      </c>
      <c r="BF116" s="23">
        <v>180</v>
      </c>
      <c r="BG116" s="23">
        <v>192</v>
      </c>
      <c r="BH116" s="23">
        <v>197</v>
      </c>
      <c r="BI116" s="23">
        <v>197</v>
      </c>
      <c r="BJ116" s="23">
        <v>201</v>
      </c>
      <c r="BK116" s="23">
        <v>210</v>
      </c>
      <c r="BL116" s="23">
        <v>216</v>
      </c>
      <c r="BM116" s="23">
        <v>226</v>
      </c>
      <c r="BN116" s="23">
        <v>230</v>
      </c>
      <c r="BO116" s="23">
        <v>230</v>
      </c>
      <c r="BP116" s="23">
        <v>231</v>
      </c>
      <c r="BQ116" s="23">
        <v>231</v>
      </c>
      <c r="BR116" s="23">
        <v>234</v>
      </c>
      <c r="BS116" s="23">
        <v>245</v>
      </c>
      <c r="BT116" s="23">
        <v>281</v>
      </c>
      <c r="BU116" s="23">
        <v>295</v>
      </c>
      <c r="BV116" s="23">
        <v>295</v>
      </c>
      <c r="BW116" s="23">
        <v>295</v>
      </c>
      <c r="BX116" s="23">
        <v>295</v>
      </c>
      <c r="BY116" s="23">
        <v>304</v>
      </c>
      <c r="BZ116" s="23">
        <v>319</v>
      </c>
      <c r="CA116" s="23">
        <v>319</v>
      </c>
      <c r="CB116" s="23">
        <v>320</v>
      </c>
      <c r="CC116" s="23">
        <v>322</v>
      </c>
      <c r="CD116" s="23">
        <v>322</v>
      </c>
      <c r="CE116" s="23">
        <v>321</v>
      </c>
      <c r="CF116" s="23">
        <v>321</v>
      </c>
      <c r="CG116" s="23">
        <v>322</v>
      </c>
      <c r="CH116" s="23">
        <v>323</v>
      </c>
      <c r="CI116" s="23">
        <v>327</v>
      </c>
      <c r="CJ116" s="23">
        <v>330</v>
      </c>
      <c r="CK116" s="23">
        <v>330</v>
      </c>
      <c r="CL116" s="23">
        <v>329</v>
      </c>
      <c r="CM116" s="23">
        <v>329</v>
      </c>
      <c r="CN116" s="23">
        <v>331</v>
      </c>
      <c r="CO116" s="23">
        <v>336</v>
      </c>
      <c r="CP116" s="23">
        <v>338</v>
      </c>
      <c r="CQ116" s="23">
        <v>339</v>
      </c>
      <c r="CR116" s="23">
        <v>339</v>
      </c>
      <c r="CS116" s="23">
        <v>339</v>
      </c>
      <c r="CT116" s="23">
        <v>343</v>
      </c>
      <c r="CU116" s="23">
        <v>345</v>
      </c>
      <c r="CV116" s="23">
        <v>346</v>
      </c>
      <c r="CW116" s="23">
        <v>347</v>
      </c>
      <c r="CX116" s="23">
        <v>348</v>
      </c>
      <c r="CY116" s="23">
        <v>348</v>
      </c>
      <c r="CZ116" s="23">
        <v>348</v>
      </c>
      <c r="DA116" s="23">
        <v>351</v>
      </c>
      <c r="DB116" s="23">
        <v>351</v>
      </c>
      <c r="DC116" s="23">
        <v>351</v>
      </c>
      <c r="DD116" s="23">
        <v>351</v>
      </c>
      <c r="DE116" s="23">
        <v>352</v>
      </c>
      <c r="DF116" s="23">
        <v>352</v>
      </c>
      <c r="DG116" s="23">
        <v>352</v>
      </c>
      <c r="DJ116" s="181">
        <f t="shared" ca="1" si="34"/>
        <v>0</v>
      </c>
      <c r="DK116" s="25">
        <f t="shared" ca="1" si="35"/>
        <v>0</v>
      </c>
      <c r="DL116" s="325">
        <f t="shared" ca="1" si="28"/>
        <v>0</v>
      </c>
      <c r="DM116" s="329">
        <f t="shared" ca="1" si="36"/>
        <v>4</v>
      </c>
      <c r="DN116" s="25">
        <f t="shared" ca="1" si="37"/>
        <v>1.1494252873563218E-2</v>
      </c>
      <c r="DO116" s="325">
        <f t="shared" ca="1" si="29"/>
        <v>4.2899122712940523</v>
      </c>
      <c r="DP116" s="332">
        <f t="shared" ca="1" si="38"/>
        <v>377.51227987387659</v>
      </c>
      <c r="DR116">
        <f t="shared" si="32"/>
        <v>352</v>
      </c>
      <c r="DS116" s="419">
        <f t="shared" si="33"/>
        <v>377.5</v>
      </c>
      <c r="DT116" s="131">
        <f t="shared" ca="1" si="30"/>
        <v>0</v>
      </c>
      <c r="DV116" s="164" t="s">
        <v>176</v>
      </c>
      <c r="DW116">
        <v>612</v>
      </c>
      <c r="DX116" s="385">
        <v>242.1</v>
      </c>
      <c r="DY116" s="67">
        <f t="shared" si="39"/>
        <v>50</v>
      </c>
      <c r="EA116">
        <f>SUMIF('L4-LTLA'!$D:$D,$D116,'L4-LTLA'!$G:$G)</f>
        <v>93242</v>
      </c>
      <c r="EB116" s="27">
        <v>93242</v>
      </c>
      <c r="EC116" s="4">
        <f t="shared" si="31"/>
        <v>0</v>
      </c>
    </row>
    <row r="117" spans="1:133" x14ac:dyDescent="0.25">
      <c r="A117" s="67" t="str">
        <f ca="1">OFFSET(Polygon!A$1,MATCH($D117,Polygon!$C:$C,0)-1,0)</f>
        <v>{"type":"Polygon","coordinates":[[[-1.4383,54.5951],[-1.4357,54.5957],[-1.4334,54.5951],[-1.4311,54.5957],[-1.43,54.5964],[-1.4292,54.5978],[-1.43,54.6],[-1.4279,54.6018],[-1.4257,54.6027],[-1.4232,54.6031],[-1.4218,54.6022],[-1.4221,54.6007],[-1.4206,54.6],[-1.4188,54.5999],[-1.417,54.5993],[-1.4163,54.5981],[-1.4145,54.597],[-1.4145,54.5963],[-1.4112,54.5949],[-1.4103,54.5942],[-1.4081,54.5944],[-1.4074,54.5932],[-1.409,54.5899],[-1.412,54.5885],[-1.4131,54.5882],[-1.4132,54.5862],[-1.415,54.5817],[-1.415,54.5809],[-1.4161,54.578],[-1.416,54.5767],[-1.4168,54.5758],[-1.4169,54.5742],[-1.4158,54.5726],[-1.4141,54.5713],[-1.4163,54.5704],[-1.4148,54.5692],[-1.4147,54.5679],[-1.4113,54.5648],[-1.4165,54.5633],[-1.4224,54.5633],[-1.4271,54.5628],[-1.4361,54.56],[-1.4354,54.5592],[-1.4393,54.5575],[-1.4467,54.5557],[-1.4457,54.5539],[-1.4456,54.5529],[-1.4441,54.5489],[-1.4435,54.5465],[-1.4437,54.5458],[-1.4426,54.5432],[-1.4438,54.5424],[-1.4442,54.5407],[-1.445,54.5402],[-1.4453,54.5388],[-1.4468,54.5374],[-1.4448,54.5343],[-1.4459,54.5337],[-1.449,54.534],[-1.4496,54.533],[-1.4464,54.5307],[-1.4456,54.5282],[-1.4447,54.527],[-1.4432,54.5276],[-1.4388,54.5276],[-1.438,54.5271],[-1.4364,54.5276],[-1.4344,54.5269],[-1.4314,54.5236],[-1.4299,54.5237],[-1.427,54.5226],[-1.4249,54.5223],[-1.4225,54.5209],[-1.4215,54.5196],[-1.4213,54.5179],[-1.4235,54.5147],[-1.4234,54.514],[-1.4286,54.5131],[-1.426,54.5076],[-1.4255,54.5059],[-1.425,54.5017],[-1.4252,54.5006],[-1.4266,54.4983],[-1.4276,54.4976],[-1.4293,54.4953],[-1.4333,54.4942],[-1.4332,54.4935],[-1.4354,54.4927],[-1.4348,54.4921],[-1.4363,54.491],[-1.4331,54.4893],[-1.4349,54.4875],[-1.4429,54.4909],[-1.4458,54.4939],[-1.4474,54.495],[-1.4518,54.4973],[-1.4548,54.5004],[-1.4565,54.5028],[-1.4593,54.5041],[-1.4618,54.5043],[-1.4636,54.5039],[-1.4674,54.5025],[-1.4732,54.5014],[-1.4745,54.5007],[-1.4756,54.4986],[-1.4748,54.497],[-1.4732,54.4961],[-1.472,54.4959],[-1.4671,54.4965],[-1.4648,54.4966],[-1.4625,54.4963],[-1.4596,54.4948],[-1.4585,54.4928],[-1.4586,54.4909],[-1.4612,54.4876],[-1.4618,54.4861],[-1.4614,54.4847],[-1.4588,54.4829],[-1.4576,54.4812],[-1.4614,54.4784],[-1.4624,54.4762],[-1.4637,54.4744],[-1.4634,54.473],[-1.4602,54.4713],[-1.4597,54.4691],[-1.4587,54.4685],[-1.4545,54.4672],[-1.4534,54.466],[-1.4564,54.4644],[-1.4583,54.464],[-1.4621,54.4628],[-1.4628,54.4613],[-1.4619,54.4596],[-1.4597,54.458],[-1.458,54.4574],[-1.456,54.4561],[-1.4549,54.4547],[-1.4553,54.4529],[-1.4571,54.452],[-1.4603,54.4512],[-1.4631,54.4514],[-1.467,54.4533],[-1.4707,54.4546],[-1.4719,54.4553],[-1.4723,54.4573],[-1.4698,54.4586],[-1.4684,54.4599],[-1.4676,54.4616],[-1.468,54.4631],[-1.4734,54.467],[-1.474,54.4679],[-1.4746,54.4728],[-1.4756,54.474],[-1.4776,54.475],[-1.4792,54.4753],[-1.4831,54.4737],[-1.4849,54.4732],[-1.4875,54.4731],[-1.4907,54.474],[-1.4953,54.4741],[-1.4976,54.4746],[-1.4988,54.4753],[-1.4996,54.4776],[-1.499,54.4783],[-1.4932,54.4814],[-1.4918,54.4826],[-1.4906,54.4844],[-1.4905,54.4851],[-1.4915,54.4861],[-1.493,54.4864],[-1.4964,54.4859],[-1.5013,54.4843],[-1.5054,54.4823],[-1.5062,54.4816],[-1.5069,54.4785],[-1.5097,54.4755],[-1.511,54.475],[-1.5133,54.4754],[-1.5143,54.4766],[-1.5145,54.4775],[-1.5138,54.4786],[-1.5121,54.4802],[-1.5122,54.4819],[-1.5141,54.4838],[-1.5165,54.4847],[-1.5182,54.485],[-1.5231,54.4849],[-1.5259,54.4852],[-1.5291,54.4847],[-1.5307,54.4833],[-1.5313,54.4802],[-1.5303,54.4778],[-1.5304,54.4764],[-1.5297,54.4753],[-1.5281,54.4747],[-1.5238,54.4745],[-1.5206,54.4735],[-1.5194,54.4724],[-1.5198,54.471],[-1.5211,54.4705],[-1.5237,54.4701],[-1.5274,54.47],[-1.5327,54.4691],[-1.5345,54.4693],[-1.5374,54.4701],[-1.543,54.4712],[-1.5458,54.4713],[-1.5478,54.4723],[-1.5511,54.4745],[-1.5522,54.4768],[-1.5537,54.4788],[-1.5543,54.4805],[-1.5543,54.4829],[-1.5548,54.4846],[-1.5567,54.4856],[-1.5614,54.4865],[-1.5648,54.4874],[-1.5681,54.4887],[-1.5707,54.4893],[-1.5736,54.4903],[-1.5753,54.4929],[-1.577,54.4944],[-1.5803,54.4963],[-1.5828,54.497],[-1.5834,54.498],[-1.5802,54.5005],[-1.5797,54.5022],[-1.5788,54.5038],[-1.5789,54.5049],[-1.5811,54.5053],[-1.5864,54.5041],[-1.5903,54.5036],[-1.592,54.5046],[-1.5913,54.5058],[-1.587,54.5069],[-1.5823,54.5088],[-1.5796,54.5111],[-1.58,54.5122],[-1.5815,54.513],[-1.5841,54.513],[-1.5904,54.512],[-1.5945,54.5123],[-1.5964,54.5121],[-1.6013,54.5106],[-1.6032,54.5108],[-1.6036,54.5122],[-1.6013,54.5145],[-1.6005,54.5168],[-1.6011,54.5176],[-1.6039,54.5194],[-1.6062,54.5197],[-1.6105,54.52],[-1.6128,54.5199],[-1.6151,54.5192],[-1.6187,54.5164],[-1.6202,54.5157],[-1.6236,54.5146],[-1.6285,54.5138],[-1.6333,54.5141],[-1.6393,54.5164],[-1.6402,54.5173],[-1.6395,54.5178],[-1.6361,54.5175],[-1.6342,54.5177],[-1.6328,54.5189],[-1.6325,54.5211],[-1.6318,54.5231],[-1.6323,54.524],[-1.6343,54.5256],[-1.6368,54.5259],[-1.64,54.5257],[-1.6433,54.5248],[-1.6463,54.5243],[-1.6505,54.5241],[-1.653,54.5242],[-1.6547,54.5246],[-1.6563,54.5255],[-1.657,54.5264],[-1.6569,54.5282],[-1.655,54.5304],[-1.6554,54.5328],[-1.6579,54.5346],[-1.6616,54.5353],[-1.6667,54.5356],[-1.6732,54.5354],[-1.6774,54.5345],[-1.6793,54.5336],[-1.6807,54.5334],[-1.6832,54.5334],[-1.6878,54.5349],[-1.6902,54.5355],[-1.6969,54.536],[-1.6976,54.5391],[-1.6985,54.5408],[-1.6982,54.5417],[-1.6987,54.5433],[-1.6983,54.5442],[-1.7009,54.5443],[-1.7038,54.5449],[-1.7044,54.5461],[-1.7046,54.5484],[-1.7053,54.5492],[-1.7039,54.5507],[-1.7012,54.5499],[-1.6995,54.5519],[-1.7012,54.5529],[-1.7005,54.5541],[-1.6991,54.5541],[-1.6976,54.5557],[-1.694,54.5553],[-1.6913,54.5553],[-1.6912,54.5562],[-1.6948,54.5567],[-1.6966,54.5578],[-1.6987,54.5582],[-1.7018,54.5583],[-1.7035,54.5588],[-1.7059,54.5606],[-1.7055,54.5618],[-1.7074,54.5632],[-1.7093,54.5632],[-1.7098,54.5652],[-1.7095,54.5662],[-1.708,54.5679],[-1.7082,54.5691],[-1.7045,54.5722],[-1.7055,54.5738],[-1.709,54.5741],[-1.7057,54.5783],[-1.7041,54.5781],[-1.7031,54.5798],[-1.7028,54.5816],[-1.7002,54.5822],[-1.7001,54.5841],[-1.699,54.5846],[-1.6972,54.5846],[-1.6939,54.5851],[-1.694,54.5869],[-1.6839,54.5859],[-1.6793,54.586],[-1.6804,54.5931],[-1.6807,54.5967],[-1.6805,54.6038],[-1.6806,54.6063],[-1.682,54.6081],[-1.6811,54.6084],[-1.6812,54.6103],[-1.6824,54.6178],[-1.6787,54.6178],[-1.6729,54.6174],[-1.6698,54.6166],[-1.6632,54.6155],[-1.6626,54.6158],[-1.657,54.6155],[-1.6532,54.6169],[-1.6518,54.6169],[-1.6497,54.6179],[-1.6416,54.6194],[-1.6408,54.6174],[-1.6377,54.6171],[-1.6377,54.6167],[-1.6341,54.6162],[-1.6315,54.6161],[-1.6314,54.6184],[-1.6239,54.6186],[-1.6239,54.6189],[-1.6185,54.6192],[-1.6168,54.6188],[-1.614,54.6188],[-1.6137,54.6179],[-1.6121,54.6181],[-1.6113,54.6171],[-1.6103,54.6174],[-1.6068,54.6175],[-1.6066,54.6147],[-1.6058,54.6146],[-1.6052,54.6124],[-1.6069,54.6125],[-1.6059,54.6072],[-1.6057,54.6067],[-1.6084,54.6053],[-1.6077,54.6043],[-1.6062,54.6034],[-1.6052,54.6048],[-1.6034,54.6058],[-1.6005,54.6066],[-1.5988,54.6076],[-1.5964,54.6084],[-1.5923,54.6091],[-1.5889,54.6099],[-1.5856,54.6105],[-1.5843,54.6103],[-1.5838,54.6075],[-1.5856,54.6069],[-1.5906,54.6056],[-1.593,54.6044],[-1.5914,54.5996],[-1.5899,54.5977],[-1.5901,54.5953],[-1.5905,54.5949],[-1.5934,54.5951],[-1.593,54.5936],[-1.5909,54.5902],[-1.5829,54.5895],[-1.5852,54.5882],[-1.5853,54.585],[-1.5849,54.5833],[-1.5841,54.5816],[-1.5825,54.581],[-1.5816,54.5819],[-1.5788,54.5821],[-1.5775,54.5817],[-1.5763,54.5802],[-1.5716,54.5807],[-1.5698,54.5812],[-1.5669,54.5806],[-1.5647,54.5808],[-1.5618,54.5818],[-1.5613,54.5822],[-1.5592,54.5822],[-1.5556,54.5817],[-1.5529,54.5823],[-1.553,54.5834],[-1.5546,54.5833],[-1.5565,54.5845],[-1.5566,54.5855],[-1.558,54.5854],[-1.5602,54.5862],[-1.5621,54.5858],[-1.5625,54.5871],[-1.5617,54.5885],[-1.5617,54.5896],[-1.5608,54.5903],[-1.5582,54.5908],[-1.5586,54.5921],[-1.5565,54.5915],[-1.5525,54.5913],[-1.548,54.5918],[-1.5419,54.5931],[-1.5375,54.5945],[-1.5338,54.5951],[-1.5295,54.5961],[-1.5264,54.5965],[-1.5219,54.5961],[-1.5218,54.5965],[-1.5174,54.5958],[-1.5099,54.5948],[-1.5065,54.5961],[-1.5015,54.5956],[-1.4973,54.5957],[-1.4935,54.5968],[-1.49,54.5983],[-1.4882,54.5993],[-1.4847,54.5997],[-1.4833,54.5992],[-1.4805,54.5994],[-1.4721,54.599],[-1.4704,54.6004],[-1.4687,54.6005],[-1.4635,54.5994],[-1.4608,54.5975],[-1.4592,54.5973],[-1.459,54.5984],[-1.4561,54.5992],[-1.4541,54.5944],[-1.4534,54.5942],[-1.4517,54.5908],[-1.4493,54.5911],[-1.4468,54.5911],[-1.4434,54.5906],[-1.4424,54.5928],[-1.4396,54.5938],[-1.44,54.5945],[-1.4383,54.5951]]]}</v>
      </c>
      <c r="B117" s="67" t="str">
        <f ca="1">OFFSET(Polygon!B$1,MATCH($D117,Polygon!$C:$C,0)-1,0)</f>
        <v>E06000005</v>
      </c>
      <c r="C117" t="s">
        <v>147</v>
      </c>
      <c r="D117" t="s">
        <v>28</v>
      </c>
      <c r="E117" s="27">
        <v>106566</v>
      </c>
      <c r="F117" s="23">
        <v>0</v>
      </c>
      <c r="G117" s="23">
        <v>0</v>
      </c>
      <c r="H117" s="23">
        <v>0</v>
      </c>
      <c r="I117" s="23">
        <v>0</v>
      </c>
      <c r="J117" s="23">
        <v>0</v>
      </c>
      <c r="K117" s="23">
        <v>2</v>
      </c>
      <c r="L117" s="23">
        <v>2</v>
      </c>
      <c r="M117" s="23">
        <v>2</v>
      </c>
      <c r="N117" s="23">
        <v>1</v>
      </c>
      <c r="O117" s="23">
        <v>2</v>
      </c>
      <c r="P117" s="23">
        <v>2</v>
      </c>
      <c r="Q117" s="23">
        <v>2</v>
      </c>
      <c r="R117" s="23">
        <v>3</v>
      </c>
      <c r="S117" s="23">
        <v>3</v>
      </c>
      <c r="T117" s="23">
        <v>3</v>
      </c>
      <c r="U117" s="23">
        <v>3</v>
      </c>
      <c r="V117" s="23">
        <v>4</v>
      </c>
      <c r="W117" s="23">
        <v>5</v>
      </c>
      <c r="X117" s="23">
        <v>11</v>
      </c>
      <c r="Y117" s="23">
        <v>14</v>
      </c>
      <c r="Z117" s="23">
        <v>15</v>
      </c>
      <c r="AA117" s="23">
        <v>16</v>
      </c>
      <c r="AB117" s="23">
        <v>23</v>
      </c>
      <c r="AC117" s="23">
        <v>24</v>
      </c>
      <c r="AD117" s="23">
        <v>30</v>
      </c>
      <c r="AE117" s="23">
        <v>32</v>
      </c>
      <c r="AF117" s="23">
        <v>32</v>
      </c>
      <c r="AG117" s="23">
        <v>45</v>
      </c>
      <c r="AH117" s="23">
        <v>52</v>
      </c>
      <c r="AI117" s="23">
        <v>55</v>
      </c>
      <c r="AJ117" s="23">
        <v>77</v>
      </c>
      <c r="AK117" s="23">
        <v>95</v>
      </c>
      <c r="AL117" s="23">
        <v>109</v>
      </c>
      <c r="AM117" s="23">
        <v>120</v>
      </c>
      <c r="AN117" s="23">
        <v>130</v>
      </c>
      <c r="AO117" s="23">
        <v>130</v>
      </c>
      <c r="AP117" s="23">
        <v>143</v>
      </c>
      <c r="AQ117" s="23">
        <v>151</v>
      </c>
      <c r="AR117" s="23">
        <v>157</v>
      </c>
      <c r="AS117" s="23">
        <v>169</v>
      </c>
      <c r="AT117" s="23">
        <v>169</v>
      </c>
      <c r="AU117" s="23">
        <v>178</v>
      </c>
      <c r="AV117" s="23">
        <v>187</v>
      </c>
      <c r="AW117" s="23">
        <v>189</v>
      </c>
      <c r="AX117" s="23">
        <v>203</v>
      </c>
      <c r="AY117" s="23">
        <v>208</v>
      </c>
      <c r="AZ117" s="23">
        <v>218</v>
      </c>
      <c r="BA117" s="23">
        <v>223</v>
      </c>
      <c r="BB117" s="23">
        <v>232</v>
      </c>
      <c r="BC117" s="23">
        <v>239</v>
      </c>
      <c r="BD117" s="23">
        <v>244</v>
      </c>
      <c r="BE117" s="23">
        <v>253</v>
      </c>
      <c r="BF117" s="23">
        <v>269</v>
      </c>
      <c r="BG117" s="23">
        <v>281</v>
      </c>
      <c r="BH117" s="23">
        <v>287</v>
      </c>
      <c r="BI117" s="23">
        <v>297</v>
      </c>
      <c r="BJ117" s="23">
        <v>301</v>
      </c>
      <c r="BK117" s="23">
        <v>303</v>
      </c>
      <c r="BL117" s="23">
        <v>306</v>
      </c>
      <c r="BM117" s="23">
        <v>319</v>
      </c>
      <c r="BN117" s="23">
        <v>323</v>
      </c>
      <c r="BO117" s="23">
        <v>326</v>
      </c>
      <c r="BP117" s="23">
        <v>326</v>
      </c>
      <c r="BQ117" s="23">
        <v>330</v>
      </c>
      <c r="BR117" s="23">
        <v>333</v>
      </c>
      <c r="BS117" s="23">
        <v>340</v>
      </c>
      <c r="BT117" s="23">
        <v>345</v>
      </c>
      <c r="BU117" s="23">
        <v>350</v>
      </c>
      <c r="BV117" s="23">
        <v>351</v>
      </c>
      <c r="BW117" s="23">
        <v>351</v>
      </c>
      <c r="BX117" s="23">
        <v>352</v>
      </c>
      <c r="BY117" s="23">
        <v>354</v>
      </c>
      <c r="BZ117" s="23">
        <v>354</v>
      </c>
      <c r="CA117" s="23">
        <v>358</v>
      </c>
      <c r="CB117" s="23">
        <v>362</v>
      </c>
      <c r="CC117" s="23">
        <v>366</v>
      </c>
      <c r="CD117" s="23">
        <v>368</v>
      </c>
      <c r="CE117" s="23">
        <v>368</v>
      </c>
      <c r="CF117" s="23">
        <v>372</v>
      </c>
      <c r="CG117" s="23">
        <v>375</v>
      </c>
      <c r="CH117" s="23">
        <v>376</v>
      </c>
      <c r="CI117" s="23">
        <v>382</v>
      </c>
      <c r="CJ117" s="23">
        <v>386</v>
      </c>
      <c r="CK117" s="23">
        <v>389</v>
      </c>
      <c r="CL117" s="23">
        <v>389</v>
      </c>
      <c r="CM117" s="23">
        <v>391</v>
      </c>
      <c r="CN117" s="23">
        <v>391</v>
      </c>
      <c r="CO117" s="23">
        <v>393</v>
      </c>
      <c r="CP117" s="23">
        <v>393</v>
      </c>
      <c r="CQ117" s="23">
        <v>395</v>
      </c>
      <c r="CR117" s="23">
        <v>396</v>
      </c>
      <c r="CS117" s="23">
        <v>396</v>
      </c>
      <c r="CT117" s="23">
        <v>399</v>
      </c>
      <c r="CU117" s="23">
        <v>400</v>
      </c>
      <c r="CV117" s="23">
        <v>401</v>
      </c>
      <c r="CW117" s="23">
        <v>401</v>
      </c>
      <c r="CX117" s="23">
        <v>401</v>
      </c>
      <c r="CY117" s="23">
        <v>404</v>
      </c>
      <c r="CZ117" s="23">
        <v>404</v>
      </c>
      <c r="DA117" s="23">
        <v>406</v>
      </c>
      <c r="DB117" s="23">
        <v>406</v>
      </c>
      <c r="DC117" s="23">
        <v>406</v>
      </c>
      <c r="DD117" s="23">
        <v>406</v>
      </c>
      <c r="DE117" s="23">
        <v>406</v>
      </c>
      <c r="DF117" s="23">
        <v>407</v>
      </c>
      <c r="DG117" s="23">
        <v>408</v>
      </c>
      <c r="DJ117" s="181">
        <f t="shared" ca="1" si="34"/>
        <v>1</v>
      </c>
      <c r="DK117" s="25">
        <f t="shared" ca="1" si="35"/>
        <v>2.4570024570024569E-3</v>
      </c>
      <c r="DL117" s="325">
        <f t="shared" ca="1" si="28"/>
        <v>0.93838560141133198</v>
      </c>
      <c r="DM117" s="329">
        <f t="shared" ca="1" si="36"/>
        <v>4</v>
      </c>
      <c r="DN117" s="25">
        <f t="shared" ca="1" si="37"/>
        <v>9.9009900990099011E-3</v>
      </c>
      <c r="DO117" s="325">
        <f t="shared" ca="1" si="29"/>
        <v>3.7535424056453279</v>
      </c>
      <c r="DP117" s="332">
        <f t="shared" ca="1" si="38"/>
        <v>382.86132537582341</v>
      </c>
      <c r="DR117">
        <f t="shared" ref="DR117:DR150" si="40">VLOOKUP($D117,$DV:$DW,2,FALSE)</f>
        <v>408</v>
      </c>
      <c r="DS117" s="419">
        <f t="shared" ref="DS117:DS150" si="41">VLOOKUP($D117,$DV:$DX,3,FALSE)</f>
        <v>382.9</v>
      </c>
      <c r="DT117" s="131">
        <f t="shared" ca="1" si="30"/>
        <v>0</v>
      </c>
      <c r="DV117" s="164" t="s">
        <v>98</v>
      </c>
      <c r="DW117">
        <v>454</v>
      </c>
      <c r="DX117" s="385">
        <v>248.8</v>
      </c>
      <c r="DY117" s="67">
        <f t="shared" si="39"/>
        <v>71</v>
      </c>
      <c r="EA117">
        <f>SUMIF('L4-LTLA'!$D:$D,$D117,'L4-LTLA'!$G:$G)</f>
        <v>106566</v>
      </c>
      <c r="EB117" s="27">
        <v>106566</v>
      </c>
      <c r="EC117" s="4">
        <f t="shared" si="31"/>
        <v>0</v>
      </c>
    </row>
    <row r="118" spans="1:133" x14ac:dyDescent="0.25">
      <c r="A118" s="67" t="str">
        <f ca="1">OFFSET(Polygon!A$1,MATCH($D118,Polygon!$C:$C,0)-1,0)</f>
        <v>{"type":"Polygon","coordinates":[[[-1.2508,54.6253],[-1.2493,54.6252],[-1.2475,54.6258],[-1.2454,54.626],[-1.2427,54.6254],[-1.2405,54.6247],[-1.2403,54.6253],[-1.2387,54.6264],[-1.2376,54.6264],[-1.2388,54.6277],[-1.238,54.628],[-1.2357,54.6286],[-1.2342,54.6288],[-1.2322,54.6256],[-1.2312,54.6257],[-1.23,54.625],[-1.2288,54.626],[-1.2271,54.6267],[-1.2268,54.6258],[-1.2254,54.6252],[-1.2243,54.6236],[-1.2227,54.6236],[-1.2217,54.6246],[-1.2199,54.623],[-1.2188,54.6227],[-1.2158,54.6228],[-1.2152,54.6222],[-1.2156,54.6209],[-1.2126,54.6216],[-1.2094,54.6214],[-1.2067,54.6216],[-1.2053,54.6222],[-1.2017,54.6224],[-1.2009,54.6217],[-1.1807,54.6215],[-1.1728,54.6215],[-1.1726,54.6223],[-1.1658,54.6279],[-1.1668,54.6284],[-1.1687,54.6279],[-1.1695,54.6291],[-1.1678,54.6293],[-1.1664,54.629],[-1.1654,54.628],[-1.1703,54.6241],[-1.1721,54.6222],[-1.171,54.6209],[-1.1675,54.6197],[-1.166,54.62],[-1.1624,54.6225],[-1.161,54.621],[-1.1603,54.6192],[-1.1588,54.6178],[-1.1589,54.6153],[-1.1593,54.6129],[-1.1606,54.6103],[-1.1652,54.6102],[-1.1662,54.6096],[-1.1674,54.6077],[-1.1674,54.6048],[-1.1715,54.6023],[-1.1786,54.5974],[-1.1852,54.5932],[-1.1868,54.5934],[-1.1933,54.5891],[-1.1971,54.5857],[-1.2002,54.584],[-1.2026,54.5831],[-1.2052,54.5825],[-1.2093,54.582],[-1.213,54.5822],[-1.2188,54.5837],[-1.2196,54.584],[-1.2265,54.5854],[-1.2276,54.5852],[-1.2305,54.5856],[-1.2364,54.5875],[-1.2404,54.5899],[-1.2429,54.5909],[-1.2451,54.5937],[-1.2463,54.5937],[-1.2457,54.592],[-1.2467,54.5919],[-1.2506,54.5928],[-1.2552,54.5912],[-1.2574,54.5901],[-1.2586,54.5889],[-1.2593,54.5869],[-1.2599,54.5831],[-1.2618,54.5732],[-1.2631,54.5707],[-1.2645,54.5697],[-1.2672,54.5686],[-1.2704,54.5677],[-1.2768,54.5671],[-1.2849,54.565],[-1.2816,54.5647],[-1.2808,54.5641],[-1.278,54.5607],[-1.2753,54.5586],[-1.271,54.557],[-1.2706,54.5556],[-1.2718,54.5536],[-1.2756,54.5517],[-1.2762,54.5488],[-1.278,54.5471],[-1.2778,54.5461],[-1.2789,54.5452],[-1.2788,54.5424],[-1.2811,54.5398],[-1.2819,54.5386],[-1.2844,54.5377],[-1.2854,54.5362],[-1.2846,54.5316],[-1.285,54.5304],[-1.2842,54.5286],[-1.2835,54.5279],[-1.282,54.5241],[-1.2828,54.523],[-1.2819,54.5225],[-1.2807,54.5205],[-1.2818,54.52],[-1.2823,54.5189],[-1.2819,54.5182],[-1.2794,54.5179],[-1.2776,54.5165],[-1.2751,54.5157],[-1.2743,54.5149],[-1.2728,54.5151],[-1.2698,54.5146],[-1.2673,54.5145],[-1.2662,54.5136],[-1.2638,54.5125],[-1.2596,54.5127],[-1.2563,54.5124],[-1.2512,54.5131],[-1.2506,54.512],[-1.2466,54.5113],[-1.2394,54.5115],[-1.238,54.511],[-1.2349,54.5103],[-1.2344,54.5061],[-1.2385,54.5062],[-1.2389,54.5055],[-1.2423,54.5016],[-1.2444,54.5013],[-1.246,54.5022],[-1.2482,54.5013],[-1.2505,54.5011],[-1.2525,54.5013],[-1.2567,54.5011],[-1.2552,54.4995],[-1.2533,54.4984],[-1.2533,54.4973],[-1.2545,54.4966],[-1.2543,54.4958],[-1.2572,54.4931],[-1.2567,54.4909],[-1.2574,54.4886],[-1.2574,54.4873],[-1.2602,54.4878],[-1.2644,54.4876],[-1.2658,54.4882],[-1.2682,54.4885],[-1.2693,54.4883],[-1.2709,54.4891],[-1.2729,54.4892],[-1.2728,54.4903],[-1.2745,54.4911],[-1.2763,54.4907],[-1.2777,54.4897],[-1.2789,54.4902],[-1.2808,54.4905],[-1.2839,54.4893],[-1.2852,54.4879],[-1.2872,54.4875],[-1.2896,54.488],[-1.2877,54.486],[-1.2877,54.4848],[-1.2866,54.4839],[-1.2867,54.4827],[-1.2888,54.4818],[-1.2907,54.4819],[-1.2904,54.4834],[-1.2917,54.4833],[-1.2937,54.4795],[-1.296,54.4796],[-1.2984,54.4779],[-1.2991,54.4767],[-1.3006,54.4758],[-1.3028,54.4758],[-1.302,54.4778],[-1.3033,54.4784],[-1.3047,54.4783],[-1.3073,54.4775],[-1.3091,54.4765],[-1.3107,54.4775],[-1.3138,54.4769],[-1.3162,54.4744],[-1.3172,54.4727],[-1.3184,54.4721],[-1.3235,54.4714],[-1.3241,54.4709],[-1.3352,54.4671],[-1.3401,54.4652],[-1.3436,54.4641],[-1.3447,54.466],[-1.3432,54.4672],[-1.3441,54.4695],[-1.3449,54.4701],[-1.3439,54.4711],[-1.3449,54.4724],[-1.3463,54.4727],[-1.3498,54.4727],[-1.3511,54.4734],[-1.353,54.4724],[-1.3565,54.4729],[-1.3573,54.4714],[-1.3613,54.4687],[-1.3619,54.4677],[-1.3644,54.4659],[-1.3689,54.4699],[-1.3725,54.4723],[-1.3738,54.4744],[-1.3749,54.4795],[-1.3748,54.4825],[-1.3744,54.4842],[-1.3709,54.4853],[-1.3703,54.486],[-1.3727,54.4885],[-1.3737,54.4884],[-1.3758,54.4907],[-1.3797,54.4926],[-1.381,54.494],[-1.3828,54.4919],[-1.3829,54.4908],[-1.3821,54.4881],[-1.3846,54.4868],[-1.3898,54.4867],[-1.3941,54.4858],[-1.3965,54.4861],[-1.3978,54.4869],[-1.3986,54.4882],[-1.3979,54.4911],[-1.3989,54.4927],[-1.4025,54.4943],[-1.4059,54.494],[-1.408,54.4929],[-1.4091,54.4917],[-1.4102,54.4898],[-1.4088,54.4873],[-1.408,54.4839],[-1.408,54.4826],[-1.409,54.4797],[-1.41,54.4783],[-1.4125,54.4772],[-1.4162,54.477],[-1.4179,54.4771],[-1.4216,54.4785],[-1.4233,54.4789],[-1.4306,54.4792],[-1.4331,54.4801],[-1.4331,54.481],[-1.4276,54.4832],[-1.4268,54.484],[-1.4268,54.4851],[-1.4322,54.4865],[-1.4349,54.4875],[-1.4331,54.4893],[-1.4363,54.491],[-1.4348,54.4921],[-1.4354,54.4927],[-1.4332,54.4935],[-1.4333,54.4942],[-1.4293,54.4953],[-1.4276,54.4976],[-1.4266,54.4983],[-1.4252,54.5006],[-1.425,54.5017],[-1.4255,54.5059],[-1.426,54.5076],[-1.4286,54.5131],[-1.4234,54.514],[-1.4235,54.5147],[-1.4213,54.5179],[-1.4215,54.5196],[-1.4225,54.5209],[-1.4249,54.5223],[-1.427,54.5226],[-1.4299,54.5237],[-1.4314,54.5236],[-1.4344,54.5269],[-1.4364,54.5276],[-1.438,54.5271],[-1.4388,54.5276],[-1.4432,54.5276],[-1.4447,54.527],[-1.4456,54.5282],[-1.4464,54.5307],[-1.4496,54.533],[-1.449,54.534],[-1.4459,54.5337],[-1.4448,54.5343],[-1.4468,54.5374],[-1.4453,54.5388],[-1.445,54.5402],[-1.4442,54.5407],[-1.4438,54.5424],[-1.4426,54.5432],[-1.4437,54.5458],[-1.4435,54.5465],[-1.4441,54.5489],[-1.4456,54.5529],[-1.4457,54.5539],[-1.4467,54.5557],[-1.4393,54.5575],[-1.4354,54.5592],[-1.4361,54.56],[-1.4271,54.5628],[-1.4224,54.5633],[-1.4165,54.5633],[-1.4113,54.5648],[-1.4147,54.5679],[-1.4148,54.5692],[-1.4163,54.5704],[-1.4141,54.5713],[-1.4158,54.5726],[-1.4169,54.5742],[-1.4168,54.5758],[-1.416,54.5767],[-1.4161,54.578],[-1.415,54.5809],[-1.415,54.5817],[-1.4132,54.5862],[-1.4131,54.5882],[-1.412,54.5885],[-1.409,54.5899],[-1.4074,54.5932],[-1.4081,54.5944],[-1.4103,54.5942],[-1.4112,54.5949],[-1.4145,54.5963],[-1.4145,54.597],[-1.4163,54.5981],[-1.417,54.5993],[-1.4188,54.5999],[-1.4206,54.6],[-1.4221,54.6007],[-1.4218,54.6022],[-1.4232,54.6031],[-1.4257,54.6027],[-1.4279,54.6018],[-1.43,54.6],[-1.4292,54.5978],[-1.43,54.5964],[-1.4311,54.5957],[-1.4334,54.5951],[-1.4357,54.5957],[-1.4383,54.5951],[-1.4404,54.5971],[-1.4422,54.5975],[-1.4432,54.5985],[-1.4449,54.5995],[-1.4441,54.6005],[-1.4455,54.602],[-1.4474,54.6031],[-1.4484,54.6031],[-1.4508,54.6047],[-1.4513,54.6062],[-1.4526,54.607],[-1.4522,54.6088],[-1.4508,54.6101],[-1.4485,54.611],[-1.4429,54.6101],[-1.4413,54.611],[-1.4393,54.6115],[-1.4391,54.6126],[-1.4371,54.613],[-1.4365,54.6142],[-1.433,54.6139],[-1.4311,54.6149],[-1.4291,54.6153],[-1.4279,54.6144],[-1.4284,54.6134],[-1.4256,54.6117],[-1.4229,54.6128],[-1.418,54.6143],[-1.4171,54.6149],[-1.4128,54.6166],[-1.4106,54.6178],[-1.4081,54.62],[-1.4064,54.6208],[-1.4067,54.6215],[-1.4082,54.6221],[-1.4066,54.6226],[-1.4047,54.624],[-1.4029,54.6224],[-1.3991,54.6241],[-1.4016,54.6263],[-1.4004,54.6277],[-1.3991,54.627],[-1.3967,54.6281],[-1.3942,54.6289],[-1.3955,54.6311],[-1.3935,54.6315],[-1.3931,54.632],[-1.3895,54.6313],[-1.3872,54.6327],[-1.3886,54.6336],[-1.3887,54.6345],[-1.3908,54.6366],[-1.3903,54.6368],[-1.3905,54.6391],[-1.3878,54.64],[-1.3877,54.6414],[-1.3848,54.643],[-1.3809,54.6439],[-1.3795,54.6433],[-1.3762,54.6434],[-1.3745,54.6437],[-1.3702,54.6437],[-1.3678,54.6435],[-1.3648,54.6421],[-1.3632,54.641],[-1.3599,54.6395],[-1.3568,54.6384],[-1.3548,54.6381],[-1.3505,54.6388],[-1.3449,54.6374],[-1.3425,54.6367],[-1.3397,54.6362],[-1.3377,54.635],[-1.3364,54.6334],[-1.3356,54.6319],[-1.3349,54.6313],[-1.3329,54.6329],[-1.3301,54.6356],[-1.3291,54.6376],[-1.3291,54.6398],[-1.3294,54.6431],[-1.3281,54.6444],[-1.3263,54.6451],[-1.322,54.6445],[-1.3194,54.6451],[-1.3163,54.6452],[-1.3151,54.6441],[-1.3152,54.6434],[-1.3113,54.6416],[-1.3119,54.6411],[-1.3106,54.6399],[-1.3083,54.6386],[-1.307,54.6369],[-1.3044,54.6367],[-1.3029,54.6358],[-1.2982,54.6355],[-1.2988,54.6335],[-1.2986,54.6311],[-1.299,54.628],[-1.2957,54.628],[-1.2925,54.6287],[-1.2911,54.627],[-1.2863,54.6282],[-1.286,54.6277],[-1.2801,54.6282],[-1.2761,54.6272],[-1.2739,54.626],[-1.2719,54.6253],[-1.269,54.6264],[-1.2669,54.6241],[-1.2643,54.6242],[-1.2621,54.6249],[-1.2598,54.6246],[-1.2587,54.6264],[-1.2562,54.6256],[-1.2574,54.6241],[-1.2553,54.6234],[-1.254,54.6241],[-1.2524,54.6239],[-1.2508,54.6253]]]}</v>
      </c>
      <c r="B118" s="67" t="str">
        <f ca="1">OFFSET(Polygon!B$1,MATCH($D118,Polygon!$C:$C,0)-1,0)</f>
        <v>E06000004</v>
      </c>
      <c r="C118" t="s">
        <v>147</v>
      </c>
      <c r="D118" t="s">
        <v>103</v>
      </c>
      <c r="E118" s="27">
        <v>197213</v>
      </c>
      <c r="F118" s="23">
        <v>0</v>
      </c>
      <c r="G118" s="23">
        <v>0</v>
      </c>
      <c r="H118" s="23">
        <v>2</v>
      </c>
      <c r="I118" s="23">
        <v>2</v>
      </c>
      <c r="J118" s="23">
        <v>2</v>
      </c>
      <c r="K118" s="23">
        <v>2</v>
      </c>
      <c r="L118" s="23">
        <v>2</v>
      </c>
      <c r="M118" s="23">
        <v>2</v>
      </c>
      <c r="N118" s="23">
        <v>3</v>
      </c>
      <c r="O118" s="23">
        <v>6</v>
      </c>
      <c r="P118" s="23">
        <v>9</v>
      </c>
      <c r="Q118" s="23">
        <v>9</v>
      </c>
      <c r="R118" s="23">
        <v>10</v>
      </c>
      <c r="S118" s="23">
        <v>11</v>
      </c>
      <c r="T118" s="23">
        <v>12</v>
      </c>
      <c r="U118" s="23">
        <v>12</v>
      </c>
      <c r="V118" s="23">
        <v>14</v>
      </c>
      <c r="W118" s="23">
        <v>16</v>
      </c>
      <c r="X118" s="23">
        <v>24</v>
      </c>
      <c r="Y118" s="23">
        <v>29</v>
      </c>
      <c r="Z118" s="23">
        <v>34</v>
      </c>
      <c r="AA118" s="23">
        <v>43</v>
      </c>
      <c r="AB118" s="23">
        <v>47</v>
      </c>
      <c r="AC118" s="23">
        <v>60</v>
      </c>
      <c r="AD118" s="23">
        <v>70</v>
      </c>
      <c r="AE118" s="23">
        <v>77</v>
      </c>
      <c r="AF118" s="23">
        <v>81</v>
      </c>
      <c r="AG118" s="23">
        <v>108</v>
      </c>
      <c r="AH118" s="23">
        <v>117</v>
      </c>
      <c r="AI118" s="23">
        <v>123</v>
      </c>
      <c r="AJ118" s="23">
        <v>143</v>
      </c>
      <c r="AK118" s="23">
        <v>152</v>
      </c>
      <c r="AL118" s="23">
        <v>173</v>
      </c>
      <c r="AM118" s="23">
        <v>177</v>
      </c>
      <c r="AN118" s="23">
        <v>189</v>
      </c>
      <c r="AO118" s="23">
        <v>192</v>
      </c>
      <c r="AP118" s="23">
        <v>201</v>
      </c>
      <c r="AQ118" s="23">
        <v>209</v>
      </c>
      <c r="AR118" s="23">
        <v>217</v>
      </c>
      <c r="AS118" s="23">
        <v>225</v>
      </c>
      <c r="AT118" s="23">
        <v>230</v>
      </c>
      <c r="AU118" s="23">
        <v>233</v>
      </c>
      <c r="AV118" s="23">
        <v>238</v>
      </c>
      <c r="AW118" s="23">
        <v>241</v>
      </c>
      <c r="AX118" s="23">
        <v>249</v>
      </c>
      <c r="AY118" s="23">
        <v>280</v>
      </c>
      <c r="AZ118" s="23">
        <v>303</v>
      </c>
      <c r="BA118" s="23">
        <v>320</v>
      </c>
      <c r="BB118" s="23">
        <v>325</v>
      </c>
      <c r="BC118" s="23">
        <v>328</v>
      </c>
      <c r="BD118" s="23">
        <v>330</v>
      </c>
      <c r="BE118" s="23">
        <v>334</v>
      </c>
      <c r="BF118" s="23">
        <v>343</v>
      </c>
      <c r="BG118" s="23">
        <v>355</v>
      </c>
      <c r="BH118" s="23">
        <v>362</v>
      </c>
      <c r="BI118" s="23">
        <v>365</v>
      </c>
      <c r="BJ118" s="23">
        <v>367</v>
      </c>
      <c r="BK118" s="23">
        <v>374</v>
      </c>
      <c r="BL118" s="23">
        <v>380</v>
      </c>
      <c r="BM118" s="23">
        <v>409</v>
      </c>
      <c r="BN118" s="23">
        <v>433</v>
      </c>
      <c r="BO118" s="23">
        <v>435</v>
      </c>
      <c r="BP118" s="23">
        <v>435</v>
      </c>
      <c r="BQ118" s="23">
        <v>436</v>
      </c>
      <c r="BR118" s="23">
        <v>448</v>
      </c>
      <c r="BS118" s="23">
        <v>466</v>
      </c>
      <c r="BT118" s="23">
        <v>487</v>
      </c>
      <c r="BU118" s="23">
        <v>504</v>
      </c>
      <c r="BV118" s="23">
        <v>502</v>
      </c>
      <c r="BW118" s="23">
        <v>502</v>
      </c>
      <c r="BX118" s="23">
        <v>502</v>
      </c>
      <c r="BY118" s="23">
        <v>524</v>
      </c>
      <c r="BZ118" s="23">
        <v>536</v>
      </c>
      <c r="CA118" s="23">
        <v>548</v>
      </c>
      <c r="CB118" s="23">
        <v>556</v>
      </c>
      <c r="CC118" s="23">
        <v>560</v>
      </c>
      <c r="CD118" s="23">
        <v>561</v>
      </c>
      <c r="CE118" s="23">
        <v>562</v>
      </c>
      <c r="CF118" s="23">
        <v>563</v>
      </c>
      <c r="CG118" s="23">
        <v>566</v>
      </c>
      <c r="CH118" s="23">
        <v>567</v>
      </c>
      <c r="CI118" s="23">
        <v>590</v>
      </c>
      <c r="CJ118" s="23">
        <v>595</v>
      </c>
      <c r="CK118" s="23">
        <v>595</v>
      </c>
      <c r="CL118" s="23">
        <v>595</v>
      </c>
      <c r="CM118" s="23">
        <v>595</v>
      </c>
      <c r="CN118" s="23">
        <v>602</v>
      </c>
      <c r="CO118" s="23">
        <v>611</v>
      </c>
      <c r="CP118" s="23">
        <v>611</v>
      </c>
      <c r="CQ118" s="23">
        <v>614</v>
      </c>
      <c r="CR118" s="23">
        <v>614</v>
      </c>
      <c r="CS118" s="23">
        <v>614</v>
      </c>
      <c r="CT118" s="23">
        <v>618</v>
      </c>
      <c r="CU118" s="23">
        <v>621</v>
      </c>
      <c r="CV118" s="23">
        <v>623</v>
      </c>
      <c r="CW118" s="23">
        <v>626</v>
      </c>
      <c r="CX118" s="23">
        <v>627</v>
      </c>
      <c r="CY118" s="23">
        <v>627</v>
      </c>
      <c r="CZ118" s="23">
        <v>627</v>
      </c>
      <c r="DA118" s="23">
        <v>631</v>
      </c>
      <c r="DB118" s="23">
        <v>633</v>
      </c>
      <c r="DC118" s="23">
        <v>635</v>
      </c>
      <c r="DD118" s="23">
        <v>636</v>
      </c>
      <c r="DE118" s="23">
        <v>644</v>
      </c>
      <c r="DF118" s="23">
        <v>644</v>
      </c>
      <c r="DG118" s="23">
        <v>644</v>
      </c>
      <c r="DJ118" s="181">
        <f t="shared" ca="1" si="34"/>
        <v>0</v>
      </c>
      <c r="DK118" s="25">
        <f t="shared" ca="1" si="35"/>
        <v>0</v>
      </c>
      <c r="DL118" s="325">
        <f t="shared" ca="1" si="28"/>
        <v>0</v>
      </c>
      <c r="DM118" s="329">
        <f t="shared" ca="1" si="36"/>
        <v>17</v>
      </c>
      <c r="DN118" s="25">
        <f t="shared" ca="1" si="37"/>
        <v>2.7113237639553429E-2</v>
      </c>
      <c r="DO118" s="325">
        <f t="shared" ca="1" si="29"/>
        <v>8.620121391591832</v>
      </c>
      <c r="DP118" s="332">
        <f t="shared" ca="1" si="38"/>
        <v>326.55048095206706</v>
      </c>
      <c r="DR118">
        <f t="shared" si="40"/>
        <v>644</v>
      </c>
      <c r="DS118" s="419">
        <f t="shared" si="41"/>
        <v>326.60000000000002</v>
      </c>
      <c r="DT118" s="131">
        <f t="shared" ca="1" si="30"/>
        <v>0</v>
      </c>
      <c r="DV118" s="164" t="s">
        <v>99</v>
      </c>
      <c r="DW118" s="4">
        <v>1284</v>
      </c>
      <c r="DX118" s="4">
        <v>404.7</v>
      </c>
      <c r="DY118" s="67">
        <f t="shared" si="39"/>
        <v>22</v>
      </c>
      <c r="EA118">
        <f>SUMIF('L4-LTLA'!$D:$D,$D118,'L4-LTLA'!$G:$G)</f>
        <v>197213</v>
      </c>
      <c r="EB118" s="27">
        <v>197213</v>
      </c>
      <c r="EC118" s="4">
        <f t="shared" si="31"/>
        <v>0</v>
      </c>
    </row>
    <row r="119" spans="1:133" x14ac:dyDescent="0.25">
      <c r="A119" s="67" t="str">
        <f ca="1">OFFSET(Polygon!A$1,MATCH($D119,Polygon!$C:$C,0)-1,0)</f>
        <v>{"type":"Polygon","coordinates":[[[-0.9253,53.9915],[-0.9203,53.9901],[-0.9231,53.9887],[-0.9244,53.9875],[-0.925,53.9862],[-0.9273,53.9845],[-0.9279,53.9833],[-0.9271,53.9804],[-0.9282,53.9785],[-0.9287,53.9762],[-0.9307,53.9745],[-0.9314,53.9723],[-0.9339,53.9703],[-0.9341,53.9684],[-0.933,53.967],[-0.9313,53.9658],[-0.9283,53.9643],[-0.9248,53.9638],[-0.9227,53.9624],[-0.9212,53.9603],[-0.922,53.957],[-0.9228,53.9559],[-0.9272,53.9532],[-0.9275,53.9516],[-0.926,53.9506],[-0.925,53.9486],[-0.9271,53.9464],[-0.9265,53.9449],[-0.9285,53.9434],[-0.928,53.942],[-0.925,53.9405],[-0.9258,53.9392],[-0.9262,53.9372],[-0.9254,53.9358],[-0.9235,53.9352],[-0.9237,53.9344],[-0.9263,53.9332],[-0.9277,53.9308],[-0.9286,53.9303],[-0.9287,53.929],[-0.9256,53.9272],[-0.9232,53.9252],[-0.9222,53.9235],[-0.9216,53.9214],[-0.9224,53.9206],[-0.9238,53.9204],[-0.9271,53.9211],[-0.9284,53.9204],[-0.9276,53.9186],[-0.9291,53.9178],[-0.9317,53.9174],[-0.9317,53.9159],[-0.9309,53.9149],[-0.9317,53.9138],[-0.9337,53.9141],[-0.9348,53.9134],[-0.9327,53.9126],[-0.9321,53.9119],[-0.9319,53.9091],[-0.9332,53.9082],[-0.9364,53.9083],[-0.9384,53.9078],[-0.9392,53.9056],[-0.9411,53.904],[-0.9401,53.9029],[-0.9407,53.9011],[-0.94,53.8994],[-0.9413,53.8978],[-0.9474,53.8956],[-0.9489,53.8949],[-0.9491,53.8935],[-0.9442,53.8921],[-0.9407,53.8913],[-0.9375,53.8909],[-0.934,53.8902],[-0.9291,53.8907],[-0.9259,53.8904],[-0.9219,53.8908],[-0.9209,53.8906],[-0.9198,53.8896],[-0.9204,53.8885],[-0.923,53.888],[-0.9236,53.887],[-0.9229,53.8854],[-0.9244,53.8837],[-0.9245,53.8822],[-0.9235,53.8807],[-0.9254,53.8807],[-0.9268,53.8825],[-0.9286,53.8822],[-0.9298,53.8811],[-0.9305,53.8795],[-0.9327,53.8795],[-0.935,53.88],[-0.9344,53.8813],[-0.9346,53.8831],[-0.9359,53.8844],[-0.9383,53.8861],[-0.9386,53.8875],[-0.941,53.8876],[-0.9441,53.8881],[-0.9456,53.8867],[-0.9482,53.8861],[-0.948,53.8848],[-0.954,53.8846],[-0.958,53.8842],[-0.961,53.8834],[-0.9637,53.8829],[-0.9677,53.8828],[-0.9713,53.8817],[-0.9756,53.88],[-0.9811,53.8783],[-0.9843,53.8777],[-0.9886,53.8766],[-0.9928,53.8752],[-0.9935,53.8761],[-0.9985,53.8809],[-1.0003,53.8833],[-1.003,53.8862],[-1.0082,53.89],[-1.0197,53.8884],[-1.0215,53.8884],[-1.0232,53.8866],[-1.0244,53.8862],[-1.0271,53.8864],[-1.0284,53.8854],[-1.0342,53.8836],[-1.0403,53.8822],[-1.042,53.882],[-1.0465,53.8808],[-1.0518,53.8785],[-1.0527,53.8776],[-1.0568,53.8764],[-1.0611,53.8758],[-1.065,53.8746],[-1.0685,53.8791],[-1.0711,53.8798],[-1.0737,53.8801],[-1.0763,53.8822],[-1.0773,53.8833],[-1.0785,53.8836],[-1.0806,53.8827],[-1.083,53.8822],[-1.0858,53.8824],[-1.0875,53.8843],[-1.09,53.8849],[-1.0912,53.8858],[-1.0933,53.8846],[-1.0953,53.8844],[-1.0973,53.882],[-1.0996,53.881],[-1.1005,53.8795],[-1.1004,53.8771],[-1.1018,53.8762],[-1.1053,53.8758],[-1.109,53.8773],[-1.1106,53.8785],[-1.1162,53.8798],[-1.1186,53.8814],[-1.121,53.8826],[-1.125,53.8827],[-1.1249,53.8848],[-1.1254,53.8858],[-1.1283,53.8884],[-1.1295,53.8892],[-1.1332,53.891],[-1.1343,53.8925],[-1.1349,53.8948],[-1.1368,53.8959],[-1.1393,53.8938],[-1.1416,53.8926],[-1.1436,53.8925],[-1.1468,53.8946],[-1.1495,53.8937],[-1.1506,53.8952],[-1.1544,53.8959],[-1.1543,53.8967],[-1.159,53.8994],[-1.1603,53.9006],[-1.1616,53.9027],[-1.1617,53.9042],[-1.1633,53.9078],[-1.1644,53.909],[-1.1649,53.9106],[-1.1706,53.9088],[-1.1731,53.9113],[-1.1759,53.9135],[-1.1774,53.9143],[-1.1793,53.9169],[-1.1817,53.9167],[-1.1857,53.916],[-1.1867,53.9184],[-1.1911,53.9226],[-1.1956,53.9224],[-1.196,53.9235],[-1.1976,53.9239],[-1.1995,53.9253],[-1.2002,53.9269],[-1.2001,53.9283],[-1.1979,53.9287],[-1.1977,53.9293],[-1.2001,53.9324],[-1.1999,53.9344],[-1.2005,53.9359],[-1.2026,53.9389],[-1.2033,53.9409],[-1.2035,53.9422],[-1.2043,53.9437],[-1.2074,53.9455],[-1.2081,53.9486],[-1.2089,53.9511],[-1.2121,53.9547],[-1.2127,53.9562],[-1.216,53.9596],[-1.2183,53.9611],[-1.2199,53.9626],[-1.2199,53.9635],[-1.2175,53.966],[-1.219,53.9671],[-1.2207,53.969],[-1.2214,53.9703],[-1.2215,53.9724],[-1.2223,53.9735],[-1.2237,53.9746],[-1.2235,53.9755],[-1.2224,53.9765],[-1.2223,53.9789],[-1.2216,53.9804],[-1.2191,53.9827],[-1.2173,53.9833],[-1.2172,53.9848],[-1.2165,53.9856],[-1.2135,53.9852],[-1.2111,53.9854],[-1.2072,53.9865],[-1.205,53.9868],[-1.2035,53.9866],[-1.2022,53.9872],[-1.202,53.9882],[-1.2005,53.989],[-1.1995,53.9889],[-1.1972,53.9879],[-1.1975,53.987],[-1.1952,53.9854],[-1.1925,53.9843],[-1.1887,53.9839],[-1.185,53.9843],[-1.1821,53.9853],[-1.1816,53.9861],[-1.1806,53.9897],[-1.1817,53.9928],[-1.1828,53.9942],[-1.1842,53.997],[-1.1857,53.9973],[-1.1868,53.9982],[-1.1894,53.998],[-1.1919,53.9999],[-1.191,54.0013],[-1.1893,54.0016],[-1.1886,54.0025],[-1.1844,54.001],[-1.1822,54.0005],[-1.1808,53.999],[-1.1788,53.9992],[-1.1782,54.0005],[-1.177,54.0005],[-1.1756,54.0012],[-1.1755,54.0022],[-1.173,54.0015],[-1.1714,54.0005],[-1.1672,53.9963],[-1.1639,53.9955],[-1.1607,53.9943],[-1.1592,53.993],[-1.1526,53.9895],[-1.1498,53.9889],[-1.1472,53.989],[-1.1436,53.9895],[-1.1387,53.9909],[-1.1374,53.9916],[-1.1389,53.9926],[-1.1395,53.9941],[-1.1394,53.9952],[-1.141,53.996],[-1.1406,53.9973],[-1.1424,53.9986],[-1.1438,53.9988],[-1.1453,54],[-1.1469,54.0006],[-1.1473,54.0016],[-1.1484,54.0016],[-1.1491,54.0029],[-1.1484,54.005],[-1.1471,54.0067],[-1.1441,54.0082],[-1.1429,54.0109],[-1.1437,54.0126],[-1.1459,54.0133],[-1.1477,54.015],[-1.148,54.0161],[-1.1465,54.0167],[-1.1424,54.0189],[-1.1451,54.0229],[-1.1447,54.0253],[-1.142,54.0272],[-1.1406,54.0278],[-1.1408,54.0298],[-1.1337,54.0306],[-1.1309,54.0306],[-1.1276,54.031],[-1.1203,54.029],[-1.117,54.0336],[-1.1154,54.0347],[-1.1149,54.0358],[-1.1116,54.0361],[-1.1078,54.0372],[-1.1047,54.0376],[-1.0998,54.0377],[-1.0998,54.0394],[-1.101,54.0409],[-1.1001,54.0414],[-1.0975,54.0411],[-1.0961,54.0404],[-1.0953,54.0428],[-1.0943,54.0466],[-1.0929,54.0463],[-1.0917,54.0473],[-1.089,54.0481],[-1.0849,54.0476],[-1.0822,54.0477],[-1.0783,54.0482],[-1.0718,54.0487],[-1.0622,54.0501],[-1.0599,54.0484],[-1.059,54.0497],[-1.0584,54.0524],[-1.0591,54.0539],[-1.0597,54.0569],[-1.0484,54.0546],[-1.0465,54.0543],[-1.0391,54.0537],[-1.0353,54.0535],[-1.0285,54.0527],[-1.0249,54.0521],[-1.0158,54.0498],[-1.0144,54.0493],[-1.0124,54.0513],[-1.0097,54.0524],[-1.0075,54.0536],[-1.0062,54.0538],[-1.0044,54.0556],[-1.002,54.0552],[-1.0021,54.0539],[-1.0007,54.052],[-1.0003,54.0509],[-0.9987,54.0504],[-0.9982,54.0494],[-0.9964,54.049],[-0.9959,54.0481],[-0.9938,54.0473],[-0.9948,54.0463],[-0.994,54.0457],[-0.9929,54.0435],[-0.9933,54.0423],[-0.9923,54.0417],[-0.9907,54.0419],[-0.9846,54.0389],[-0.9825,54.0396],[-0.9821,54.0388],[-0.9814,54.0339],[-0.9823,54.0309],[-0.9758,54.0301],[-0.973,54.0291],[-0.9711,54.0277],[-0.9701,54.0258],[-0.9706,54.0231],[-0.9668,54.023],[-0.9718,54.0204],[-0.9794,54.0174],[-0.9769,54.0158],[-0.98,54.0129],[-0.9827,54.01],[-0.9814,54.0091],[-0.9799,54.0074],[-0.9793,54.0054],[-0.9809,54.004],[-0.9848,54.0027],[-0.9845,54.0022],[-0.98,54.0032],[-0.9754,54.0047],[-0.9738,54.0036],[-0.9727,54.0017],[-0.9719,53.9979],[-0.9719,53.9967],[-0.9791,53.9959],[-0.9789,53.9945],[-0.9817,53.9939],[-0.9832,53.9933],[-0.9813,53.9911],[-0.9842,53.9901],[-0.9878,53.9891],[-0.9905,53.9877],[-0.9931,53.9857],[-0.9948,53.9853],[-0.9941,53.9845],[-0.9958,53.984],[-0.995,53.9832],[-0.9911,53.9819],[-0.9846,53.9815],[-0.9803,53.9823],[-0.9792,53.983],[-0.9763,53.9821],[-0.9734,53.9849],[-0.972,53.9846],[-0.9692,53.985],[-0.967,53.9859],[-0.9622,53.9845],[-0.9577,53.9839],[-0.9566,53.9851],[-0.9533,53.9865],[-0.9504,53.9875],[-0.9441,53.9891],[-0.9351,53.9898],[-0.9341,53.9893],[-0.9328,53.9901],[-0.9278,53.9908],[-0.9253,53.9915]]]}</v>
      </c>
      <c r="B119" s="67" t="str">
        <f ca="1">OFFSET(Polygon!B$1,MATCH($D119,Polygon!$C:$C,0)-1,0)</f>
        <v>E06000014</v>
      </c>
      <c r="C119" t="s">
        <v>147</v>
      </c>
      <c r="D119" t="s">
        <v>129</v>
      </c>
      <c r="E119" s="27">
        <v>209893</v>
      </c>
      <c r="F119" s="23">
        <v>3</v>
      </c>
      <c r="G119" s="23">
        <v>3</v>
      </c>
      <c r="H119" s="23">
        <v>3</v>
      </c>
      <c r="I119" s="23">
        <v>3</v>
      </c>
      <c r="J119" s="23">
        <v>4</v>
      </c>
      <c r="K119" s="23">
        <v>4</v>
      </c>
      <c r="L119" s="23">
        <v>4</v>
      </c>
      <c r="M119" s="23">
        <v>4</v>
      </c>
      <c r="N119" s="23">
        <v>3</v>
      </c>
      <c r="O119" s="23">
        <v>4</v>
      </c>
      <c r="P119" s="23">
        <v>5</v>
      </c>
      <c r="Q119" s="23">
        <v>6</v>
      </c>
      <c r="R119" s="23">
        <v>8</v>
      </c>
      <c r="S119" s="23">
        <v>10</v>
      </c>
      <c r="T119" s="23">
        <v>10</v>
      </c>
      <c r="U119" s="23">
        <v>11</v>
      </c>
      <c r="V119" s="23">
        <v>14</v>
      </c>
      <c r="W119" s="23">
        <v>14</v>
      </c>
      <c r="X119" s="23">
        <v>17</v>
      </c>
      <c r="Y119" s="23">
        <v>19</v>
      </c>
      <c r="Z119" s="23">
        <v>21</v>
      </c>
      <c r="AA119" s="23">
        <v>30</v>
      </c>
      <c r="AB119" s="23">
        <v>32</v>
      </c>
      <c r="AC119" s="23">
        <v>35</v>
      </c>
      <c r="AD119" s="23">
        <v>36</v>
      </c>
      <c r="AE119" s="23">
        <v>57</v>
      </c>
      <c r="AF119" s="23">
        <v>57</v>
      </c>
      <c r="AG119" s="23">
        <v>71</v>
      </c>
      <c r="AH119" s="23">
        <v>75</v>
      </c>
      <c r="AI119" s="23">
        <v>75</v>
      </c>
      <c r="AJ119" s="23">
        <v>87</v>
      </c>
      <c r="AK119" s="23">
        <v>101</v>
      </c>
      <c r="AL119" s="23">
        <v>111</v>
      </c>
      <c r="AM119" s="23">
        <v>119</v>
      </c>
      <c r="AN119" s="23">
        <v>125</v>
      </c>
      <c r="AO119" s="23">
        <v>127</v>
      </c>
      <c r="AP119" s="23">
        <v>129</v>
      </c>
      <c r="AQ119" s="23">
        <v>149</v>
      </c>
      <c r="AR119" s="23">
        <v>153</v>
      </c>
      <c r="AS119" s="23">
        <v>160</v>
      </c>
      <c r="AT119" s="23">
        <v>160</v>
      </c>
      <c r="AU119" s="23">
        <v>182</v>
      </c>
      <c r="AV119" s="23">
        <v>183</v>
      </c>
      <c r="AW119" s="23">
        <v>189</v>
      </c>
      <c r="AX119" s="23">
        <v>198</v>
      </c>
      <c r="AY119" s="23">
        <v>209</v>
      </c>
      <c r="AZ119" s="23">
        <v>224</v>
      </c>
      <c r="BA119" s="23">
        <v>232</v>
      </c>
      <c r="BB119" s="23">
        <v>242</v>
      </c>
      <c r="BC119" s="23">
        <v>251</v>
      </c>
      <c r="BD119" s="23">
        <v>258</v>
      </c>
      <c r="BE119" s="23">
        <v>258</v>
      </c>
      <c r="BF119" s="23">
        <v>271</v>
      </c>
      <c r="BG119" s="23">
        <v>282</v>
      </c>
      <c r="BH119" s="23">
        <v>300</v>
      </c>
      <c r="BI119" s="23">
        <v>315</v>
      </c>
      <c r="BJ119" s="23">
        <v>319</v>
      </c>
      <c r="BK119" s="23">
        <v>329</v>
      </c>
      <c r="BL119" s="23">
        <v>348</v>
      </c>
      <c r="BM119" s="23">
        <v>362</v>
      </c>
      <c r="BN119" s="23">
        <v>380</v>
      </c>
      <c r="BO119" s="23">
        <v>393</v>
      </c>
      <c r="BP119" s="23">
        <v>395</v>
      </c>
      <c r="BQ119" s="23">
        <v>402</v>
      </c>
      <c r="BR119" s="23">
        <v>408</v>
      </c>
      <c r="BS119" s="23">
        <v>420</v>
      </c>
      <c r="BT119" s="23">
        <v>427</v>
      </c>
      <c r="BU119" s="23">
        <v>430</v>
      </c>
      <c r="BV119" s="23">
        <v>434</v>
      </c>
      <c r="BW119" s="23">
        <v>438</v>
      </c>
      <c r="BX119" s="23">
        <v>439</v>
      </c>
      <c r="BY119" s="23">
        <v>440</v>
      </c>
      <c r="BZ119" s="23">
        <v>442</v>
      </c>
      <c r="CA119" s="23">
        <v>444</v>
      </c>
      <c r="CB119" s="23">
        <v>447</v>
      </c>
      <c r="CC119" s="23">
        <v>449</v>
      </c>
      <c r="CD119" s="23">
        <v>449</v>
      </c>
      <c r="CE119" s="23">
        <v>447</v>
      </c>
      <c r="CF119" s="23">
        <v>449</v>
      </c>
      <c r="CG119" s="23">
        <v>450</v>
      </c>
      <c r="CH119" s="23">
        <v>451</v>
      </c>
      <c r="CI119" s="23">
        <v>456</v>
      </c>
      <c r="CJ119" s="23">
        <v>456</v>
      </c>
      <c r="CK119" s="23">
        <v>456</v>
      </c>
      <c r="CL119" s="23">
        <v>457</v>
      </c>
      <c r="CM119" s="23">
        <v>459</v>
      </c>
      <c r="CN119" s="23">
        <v>461</v>
      </c>
      <c r="CO119" s="23">
        <v>462</v>
      </c>
      <c r="CP119" s="23">
        <v>462</v>
      </c>
      <c r="CQ119" s="23">
        <v>462</v>
      </c>
      <c r="CR119" s="23">
        <v>462</v>
      </c>
      <c r="CS119" s="23">
        <v>462</v>
      </c>
      <c r="CT119" s="23">
        <v>462</v>
      </c>
      <c r="CU119" s="23">
        <v>462</v>
      </c>
      <c r="CV119" s="23">
        <v>462</v>
      </c>
      <c r="CW119" s="23">
        <v>462</v>
      </c>
      <c r="CX119" s="23">
        <v>462</v>
      </c>
      <c r="CY119" s="23">
        <v>462</v>
      </c>
      <c r="CZ119" s="23">
        <v>462</v>
      </c>
      <c r="DA119" s="23">
        <v>462</v>
      </c>
      <c r="DB119" s="23">
        <v>462</v>
      </c>
      <c r="DC119" s="23">
        <v>462</v>
      </c>
      <c r="DD119" s="23">
        <v>462</v>
      </c>
      <c r="DE119" s="23">
        <v>462</v>
      </c>
      <c r="DF119" s="23">
        <v>462</v>
      </c>
      <c r="DG119" s="23">
        <v>462</v>
      </c>
      <c r="DJ119" s="181">
        <f t="shared" ca="1" si="34"/>
        <v>0</v>
      </c>
      <c r="DK119" s="25">
        <f t="shared" ca="1" si="35"/>
        <v>0</v>
      </c>
      <c r="DL119" s="325">
        <f t="shared" ca="1" si="28"/>
        <v>0</v>
      </c>
      <c r="DM119" s="329">
        <f t="shared" ca="1" si="36"/>
        <v>0</v>
      </c>
      <c r="DN119" s="25">
        <f t="shared" ca="1" si="37"/>
        <v>0</v>
      </c>
      <c r="DO119" s="325">
        <f t="shared" ca="1" si="29"/>
        <v>0</v>
      </c>
      <c r="DP119" s="332">
        <f t="shared" ca="1" si="38"/>
        <v>220.11215238240436</v>
      </c>
      <c r="DR119">
        <f t="shared" si="40"/>
        <v>462</v>
      </c>
      <c r="DS119" s="419">
        <f t="shared" si="41"/>
        <v>220.1</v>
      </c>
      <c r="DT119" s="131">
        <f t="shared" ca="1" si="30"/>
        <v>0</v>
      </c>
      <c r="DV119" s="164" t="s">
        <v>100</v>
      </c>
      <c r="DW119">
        <v>767</v>
      </c>
      <c r="DX119" s="385">
        <v>426</v>
      </c>
      <c r="DY119" s="67">
        <f t="shared" si="39"/>
        <v>148</v>
      </c>
      <c r="EA119">
        <f>SUMIF('L4-LTLA'!$D:$D,$D119,'L4-LTLA'!$G:$G)</f>
        <v>209893</v>
      </c>
      <c r="EB119" s="27">
        <v>209893</v>
      </c>
      <c r="EC119" s="4">
        <f t="shared" si="31"/>
        <v>0</v>
      </c>
    </row>
    <row r="120" spans="1:133" x14ac:dyDescent="0.25">
      <c r="A120" s="67" t="str">
        <f ca="1">OFFSET(Polygon!A$1,MATCH($D120,Polygon!$C:$C,0)-1,0)</f>
        <v>{"type":"Polygon","coordinates":[[[-1.4552,53.4717],[-1.4523,53.4676],[-1.4514,53.4669],[-1.4494,53.4638],[-1.4473,53.4615],[-1.4454,53.4584],[-1.4447,53.4567],[-1.4437,53.4556],[-1.4443,53.4545],[-1.4442,53.4508],[-1.4431,53.4475],[-1.4415,53.4454],[-1.4363,53.4403],[-1.4324,53.4375],[-1.4268,53.4347],[-1.4234,53.4326],[-1.4182,53.43],[-1.4158,53.4272],[-1.4123,53.4246],[-1.4114,53.4233],[-1.4101,53.4227],[-1.4097,53.4215],[-1.4085,53.4203],[-1.4056,53.422],[-1.4028,53.4232],[-1.3973,53.4248],[-1.3962,53.4238],[-1.3919,53.4244],[-1.3867,53.4252],[-1.3824,53.4254],[-1.3801,53.4236],[-1.3797,53.4224],[-1.3823,53.4215],[-1.3823,53.421],[-1.3844,53.4205],[-1.3872,53.4205],[-1.3935,53.42],[-1.3927,53.4184],[-1.3894,53.4186],[-1.3892,53.4178],[-1.3917,53.4153],[-1.3903,53.4126],[-1.3869,53.4108],[-1.3857,53.4089],[-1.3829,53.4055],[-1.3821,53.4051],[-1.3818,53.4039],[-1.383,53.4034],[-1.3817,53.4011],[-1.3774,53.3992],[-1.377,53.3983],[-1.3792,53.3968],[-1.3765,53.3949],[-1.3758,53.3937],[-1.3764,53.3926],[-1.3789,53.3919],[-1.3818,53.3902],[-1.3871,53.3881],[-1.3899,53.3861],[-1.3914,53.3833],[-1.3865,53.383],[-1.3845,53.3826],[-1.3802,53.3812],[-1.3769,53.3791],[-1.374,53.3776],[-1.373,53.3768],[-1.3661,53.3723],[-1.3637,53.3701],[-1.3611,53.3666],[-1.3535,53.3663],[-1.352,53.3665],[-1.3498,53.3647],[-1.3463,53.3624],[-1.3452,53.3612],[-1.3439,53.3607],[-1.3403,53.3585],[-1.3402,53.3578],[-1.338,53.3544],[-1.3377,53.3535],[-1.3352,53.3519],[-1.3321,53.3524],[-1.3306,53.3509],[-1.3313,53.3495],[-1.3304,53.3488],[-1.3286,53.3489],[-1.326,53.3413],[-1.3254,53.337],[-1.3255,53.3357],[-1.3248,53.3335],[-1.3247,53.3288],[-1.3285,53.3288],[-1.3288,53.3277],[-1.3282,53.3268],[-1.3294,53.3255],[-1.3315,53.3243],[-1.3327,53.3228],[-1.3326,53.3218],[-1.3338,53.3215],[-1.3345,53.3203],[-1.3366,53.3179],[-1.3365,53.3166],[-1.3376,53.3159],[-1.3403,53.3155],[-1.3416,53.3161],[-1.3409,53.317],[-1.3431,53.3179],[-1.3473,53.3185],[-1.3472,53.3188],[-1.3531,53.3191],[-1.3615,53.3183],[-1.3629,53.3177],[-1.3619,53.3158],[-1.3626,53.315],[-1.3642,53.3152],[-1.3655,53.3159],[-1.3716,53.3161],[-1.3743,53.3172],[-1.377,53.3174],[-1.3806,53.317],[-1.3838,53.3178],[-1.3868,53.3176],[-1.3871,53.318],[-1.3902,53.3188],[-1.3902,53.3196],[-1.392,53.3226],[-1.3918,53.3238],[-1.3905,53.3257],[-1.3912,53.3283],[-1.3903,53.331],[-1.3907,53.3316],[-1.3887,53.3332],[-1.3879,53.3345],[-1.3866,53.3349],[-1.3891,53.3363],[-1.3907,53.336],[-1.395,53.337],[-1.3983,53.3375],[-1.4,53.3381],[-1.4064,53.3394],[-1.4076,53.3401],[-1.4068,53.3408],[-1.4087,53.3419],[-1.411,53.342],[-1.413,53.3396],[-1.4126,53.3388],[-1.4139,53.3379],[-1.4157,53.3373],[-1.4209,53.3345],[-1.424,53.3359],[-1.4258,53.3362],[-1.4278,53.3361],[-1.4332,53.3375],[-1.4367,53.3374],[-1.4413,53.3364],[-1.442,53.3375],[-1.443,53.3372],[-1.4498,53.3321],[-1.4513,53.3313],[-1.4536,53.3307],[-1.4557,53.3306],[-1.4599,53.3307],[-1.4566,53.3294],[-1.4583,53.3287],[-1.4599,53.3297],[-1.4617,53.3284],[-1.4602,53.3272],[-1.458,53.3264],[-1.4566,53.3263],[-1.4564,53.3251],[-1.4543,53.3243],[-1.4558,53.3235],[-1.4552,53.3219],[-1.4573,53.3218],[-1.4573,53.3207],[-1.4597,53.3197],[-1.4617,53.3202],[-1.4658,53.3187],[-1.4686,53.317],[-1.4712,53.3176],[-1.4738,53.3185],[-1.4769,53.3193],[-1.4796,53.3193],[-1.4805,53.3187],[-1.4819,53.3188],[-1.4923,53.3174],[-1.4931,53.3167],[-1.5007,53.3159],[-1.5021,53.3176],[-1.5037,53.3172],[-1.5108,53.316],[-1.5159,53.3134],[-1.5161,53.3126],[-1.5173,53.3122],[-1.5215,53.3128],[-1.5216,53.3117],[-1.5242,53.3124],[-1.5258,53.3121],[-1.5262,53.3104],[-1.5284,53.3104],[-1.5295,53.3109],[-1.531,53.3106],[-1.5319,53.3098],[-1.5318,53.309],[-1.5333,53.308],[-1.5331,53.3062],[-1.5346,53.3055],[-1.5375,53.3048],[-1.5398,53.3045],[-1.5422,53.3051],[-1.5474,53.3068],[-1.5491,53.307],[-1.5504,53.3062],[-1.5535,53.3059],[-1.5548,53.3061],[-1.5569,53.3054],[-1.5617,53.3064],[-1.5597,53.3082],[-1.5595,53.3092],[-1.5572,53.3111],[-1.5558,53.3115],[-1.5585,53.3137],[-1.5602,53.3137],[-1.5609,53.3155],[-1.5617,53.316],[-1.5643,53.3136],[-1.5661,53.3136],[-1.5675,53.3147],[-1.5705,53.3143],[-1.5727,53.3136],[-1.5732,53.3128],[-1.5805,53.3117],[-1.5811,53.314],[-1.583,53.3157],[-1.5795,53.3169],[-1.5849,53.3216],[-1.5873,53.321],[-1.5869,53.3198],[-1.5904,53.3183],[-1.5988,53.3116],[-1.5992,53.3146],[-1.6007,53.3157],[-1.6006,53.317],[-1.6015,53.3182],[-1.6037,53.319],[-1.606,53.3207],[-1.6092,53.3226],[-1.6194,53.3182],[-1.6255,53.3164],[-1.6277,53.3162],[-1.6318,53.3198],[-1.6327,53.3208],[-1.6268,53.3254],[-1.6279,53.3258],[-1.6273,53.3285],[-1.6264,53.3292],[-1.6236,53.3304],[-1.6235,53.331],[-1.6219,53.3322],[-1.6221,53.3337],[-1.6195,53.3354],[-1.6174,53.3361],[-1.6146,53.3386],[-1.6121,53.3416],[-1.612,53.3433],[-1.6086,53.3433],[-1.6076,53.3427],[-1.6042,53.3424],[-1.6003,53.3428],[-1.5913,53.3451],[-1.5916,53.3462],[-1.6169,53.351],[-1.6253,53.352],[-1.6278,53.3533],[-1.6306,53.3561],[-1.6458,53.3605],[-1.6529,53.3627],[-1.6553,53.3633],[-1.6604,53.3651],[-1.6635,53.3666],[-1.6642,53.3671],[-1.6628,53.3731],[-1.6633,53.3742],[-1.6584,53.3796],[-1.656,53.3817],[-1.6535,53.3848],[-1.6538,53.3878],[-1.6537,53.3908],[-1.6539,53.3921],[-1.655,53.3931],[-1.659,53.3935],[-1.6651,53.3935],[-1.6681,53.3931],[-1.673,53.3969],[-1.6776,53.3996],[-1.6818,53.4018],[-1.6945,53.4011],[-1.7006,53.4033],[-1.705,53.405],[-1.704,53.4058],[-1.7041,53.4083],[-1.703,53.4108],[-1.7038,53.4129],[-1.7032,53.4137],[-1.7039,53.4149],[-1.7085,53.4173],[-1.7109,53.4175],[-1.714,53.4191],[-1.7183,53.4194],[-1.7233,53.4189],[-1.7252,53.4176],[-1.7298,53.4159],[-1.7312,53.4164],[-1.7329,53.4176],[-1.7351,53.4197],[-1.7389,53.4206],[-1.7399,53.4211],[-1.7418,53.4228],[-1.7441,53.4242],[-1.745,53.4253],[-1.7468,53.4263],[-1.7462,53.4278],[-1.7447,53.4287],[-1.744,53.4302],[-1.7449,53.4324],[-1.7486,53.4356],[-1.7497,53.4391],[-1.7493,53.4399],[-1.7471,53.441],[-1.7466,53.442],[-1.7455,53.4426],[-1.7437,53.4449],[-1.7439,53.4464],[-1.7447,53.4473],[-1.7443,53.4484],[-1.7459,53.4501],[-1.7466,53.4513],[-1.7462,53.4521],[-1.7469,53.4531],[-1.7471,53.4546],[-1.7467,53.4553],[-1.7482,53.4573],[-1.747,53.4581],[-1.747,53.4592],[-1.7462,53.46],[-1.7463,53.4609],[-1.7453,53.4619],[-1.7468,53.4634],[-1.7484,53.4642],[-1.7514,53.4648],[-1.7535,53.4649],[-1.7543,53.4642],[-1.7591,53.4636],[-1.7621,53.4636],[-1.7665,53.4642],[-1.7682,53.4647],[-1.77,53.4657],[-1.7705,53.4669],[-1.7727,53.467],[-1.7759,53.4681],[-1.7768,53.4694],[-1.778,53.4704],[-1.778,53.4725],[-1.7791,53.4742],[-1.7806,53.4749],[-1.7862,53.4757],[-1.7866,53.4753],[-1.7905,53.4757],[-1.7943,53.4772],[-1.7948,53.478],[-1.7968,53.4789],[-1.7983,53.4787],[-1.8015,53.481],[-1.7959,53.4816],[-1.7924,53.4819],[-1.7908,53.4823],[-1.7883,53.4839],[-1.7863,53.4846],[-1.7846,53.4848],[-1.7801,53.4843],[-1.7733,53.4824],[-1.7711,53.4824],[-1.7663,53.4811],[-1.764,53.4814],[-1.7603,53.4807],[-1.7572,53.481],[-1.7539,53.4806],[-1.7511,53.4799],[-1.749,53.4798],[-1.7466,53.479],[-1.7425,53.4791],[-1.7413,53.4781],[-1.7398,53.4772],[-1.7377,53.4776],[-1.7363,53.4794],[-1.7365,53.4806],[-1.7377,53.4815],[-1.7361,53.4838],[-1.7354,53.4866],[-1.7343,53.4874],[-1.7317,53.491],[-1.7304,53.4913],[-1.7228,53.4915],[-1.7209,53.4926],[-1.7195,53.4929],[-1.7173,53.4939],[-1.716,53.4942],[-1.7157,53.4955],[-1.7137,53.4967],[-1.7141,53.4978],[-1.7123,53.4987],[-1.7121,53.4997],[-1.711,53.5012],[-1.7073,53.5013],[-1.7053,53.5011],[-1.7033,53.5018],[-1.703,53.5029],[-1.7005,53.503],[-1.6985,53.5025],[-1.6971,53.5017],[-1.6922,53.4998],[-1.6892,53.4997],[-1.6874,53.499],[-1.6845,53.4995],[-1.6832,53.4993],[-1.6811,53.4999],[-1.6804,53.5005],[-1.6701,53.5007],[-1.6676,53.5004],[-1.6643,53.4995],[-1.6602,53.4987],[-1.6581,53.4981],[-1.6539,53.4964],[-1.6483,53.4949],[-1.6408,53.494],[-1.639,53.4933],[-1.6339,53.4924],[-1.6259,53.4922],[-1.6211,53.4918],[-1.6164,53.4909],[-1.6147,53.4909],[-1.6145,53.4931],[-1.6123,53.4933],[-1.611,53.493],[-1.6091,53.4919],[-1.6066,53.4929],[-1.6024,53.4916],[-1.6011,53.4916],[-1.5971,53.4911],[-1.5951,53.4906],[-1.5927,53.4905],[-1.5895,53.4896],[-1.5874,53.4883],[-1.5825,53.4876],[-1.5802,53.4869],[-1.5764,53.4862],[-1.5693,53.4864],[-1.5658,53.486],[-1.5651,53.4849],[-1.5641,53.4849],[-1.5596,53.4837],[-1.5577,53.4822],[-1.5574,53.4802],[-1.5497,53.4785],[-1.5483,53.4764],[-1.5466,53.4746],[-1.5442,53.4727],[-1.5445,53.4722],[-1.5481,53.4714],[-1.5454,53.4698],[-1.5444,53.4687],[-1.544,53.4676],[-1.5423,53.465],[-1.5413,53.4638],[-1.5395,53.4626],[-1.539,53.4617],[-1.5403,53.461],[-1.5395,53.4577],[-1.5405,53.457],[-1.5403,53.4561],[-1.5421,53.456],[-1.5514,53.4554],[-1.5526,53.4529],[-1.5487,53.4511],[-1.5475,53.4501],[-1.5477,53.4495],[-1.5504,53.4476],[-1.551,53.446],[-1.5483,53.4449],[-1.5464,53.4427],[-1.5452,53.4416],[-1.5388,53.4408],[-1.5374,53.4409],[-1.5353,53.4401],[-1.533,53.4383],[-1.5313,53.4386],[-1.5277,53.4385],[-1.5265,53.439],[-1.5255,53.4402],[-1.5246,53.4405],[-1.5232,53.4431],[-1.521,53.4442],[-1.5207,53.4458],[-1.5183,53.4493],[-1.5169,53.4501],[-1.5132,53.4514],[-1.5149,53.4538],[-1.5182,53.4572],[-1.5174,53.4583],[-1.515,53.4596],[-1.5163,53.4606],[-1.5149,53.4618],[-1.5148,53.4636],[-1.5118,53.4657],[-1.5077,53.4669],[-1.5077,53.4682],[-1.5064,53.4702],[-1.5036,53.4731],[-1.4999,53.476],[-1.4952,53.4804],[-1.4947,53.4812],[-1.4947,53.4827],[-1.4953,53.4852],[-1.4947,53.4863],[-1.4928,53.4866],[-1.49,53.4865],[-1.4877,53.4861],[-1.4841,53.4844],[-1.4798,53.4809],[-1.4777,53.4799],[-1.4759,53.4794],[-1.4673,53.4782],[-1.4653,53.4783],[-1.4632,53.4777],[-1.4618,53.4764],[-1.4603,53.4758],[-1.4565,53.4719],[-1.4552,53.4717]]]}</v>
      </c>
      <c r="B120" s="67" t="str">
        <f ca="1">OFFSET(Polygon!B$1,MATCH($D120,Polygon!$C:$C,0)-1,0)</f>
        <v>E08000019</v>
      </c>
      <c r="C120" t="s">
        <v>147</v>
      </c>
      <c r="D120" t="s">
        <v>93</v>
      </c>
      <c r="E120" s="27">
        <v>582506</v>
      </c>
      <c r="F120" s="23">
        <v>0</v>
      </c>
      <c r="G120" s="23">
        <v>0</v>
      </c>
      <c r="H120" s="23">
        <v>1</v>
      </c>
      <c r="I120" s="23">
        <v>3</v>
      </c>
      <c r="J120" s="23">
        <v>3</v>
      </c>
      <c r="K120" s="23">
        <v>13</v>
      </c>
      <c r="L120" s="23">
        <v>12</v>
      </c>
      <c r="M120" s="23">
        <v>15</v>
      </c>
      <c r="N120" s="23">
        <v>1</v>
      </c>
      <c r="O120" s="23">
        <v>36</v>
      </c>
      <c r="P120" s="23">
        <v>40</v>
      </c>
      <c r="Q120" s="23">
        <v>48</v>
      </c>
      <c r="R120" s="23">
        <v>61</v>
      </c>
      <c r="S120" s="23">
        <v>82</v>
      </c>
      <c r="T120" s="23">
        <v>106</v>
      </c>
      <c r="U120" s="23">
        <v>130</v>
      </c>
      <c r="V120" s="23">
        <v>174</v>
      </c>
      <c r="W120" s="23">
        <v>240</v>
      </c>
      <c r="X120" s="23">
        <v>286</v>
      </c>
      <c r="Y120" s="23">
        <v>361</v>
      </c>
      <c r="Z120" s="23">
        <v>387</v>
      </c>
      <c r="AA120" s="23">
        <v>428</v>
      </c>
      <c r="AB120" s="23">
        <v>451</v>
      </c>
      <c r="AC120" s="23">
        <v>541</v>
      </c>
      <c r="AD120" s="23">
        <v>602</v>
      </c>
      <c r="AE120" s="23">
        <v>715</v>
      </c>
      <c r="AF120" s="23">
        <v>730</v>
      </c>
      <c r="AG120" s="23">
        <v>833</v>
      </c>
      <c r="AH120" s="23">
        <v>882</v>
      </c>
      <c r="AI120" s="23">
        <v>883</v>
      </c>
      <c r="AJ120" s="23">
        <v>940</v>
      </c>
      <c r="AK120" s="23">
        <v>1020</v>
      </c>
      <c r="AL120" s="23">
        <v>1095</v>
      </c>
      <c r="AM120" s="23">
        <v>1137</v>
      </c>
      <c r="AN120" s="23">
        <v>1201</v>
      </c>
      <c r="AO120" s="23">
        <v>1237</v>
      </c>
      <c r="AP120" s="23">
        <v>1316</v>
      </c>
      <c r="AQ120" s="23">
        <v>1365</v>
      </c>
      <c r="AR120" s="23">
        <v>1412</v>
      </c>
      <c r="AS120" s="23">
        <v>1474</v>
      </c>
      <c r="AT120" s="23">
        <v>1553</v>
      </c>
      <c r="AU120" s="23">
        <v>1598</v>
      </c>
      <c r="AV120" s="23">
        <v>1631</v>
      </c>
      <c r="AW120" s="23">
        <v>1684</v>
      </c>
      <c r="AX120" s="23">
        <v>1746</v>
      </c>
      <c r="AY120" s="23">
        <v>1751</v>
      </c>
      <c r="AZ120" s="23">
        <v>1856</v>
      </c>
      <c r="BA120" s="23">
        <v>1901</v>
      </c>
      <c r="BB120" s="23">
        <v>1928</v>
      </c>
      <c r="BC120" s="23">
        <v>1952</v>
      </c>
      <c r="BD120" s="23">
        <v>2009</v>
      </c>
      <c r="BE120" s="23">
        <v>2039</v>
      </c>
      <c r="BF120" s="23">
        <v>2093</v>
      </c>
      <c r="BG120" s="23">
        <v>2132</v>
      </c>
      <c r="BH120" s="23">
        <v>2170</v>
      </c>
      <c r="BI120" s="23">
        <v>2191</v>
      </c>
      <c r="BJ120" s="23">
        <v>2220</v>
      </c>
      <c r="BK120" s="23">
        <v>2248</v>
      </c>
      <c r="BL120" s="23">
        <v>2250</v>
      </c>
      <c r="BM120" s="23">
        <v>2306</v>
      </c>
      <c r="BN120" s="23">
        <v>2327</v>
      </c>
      <c r="BO120" s="23">
        <v>2341</v>
      </c>
      <c r="BP120" s="23">
        <v>2354</v>
      </c>
      <c r="BQ120" s="23">
        <v>2376</v>
      </c>
      <c r="BR120" s="23">
        <v>2404</v>
      </c>
      <c r="BS120" s="23">
        <v>2419</v>
      </c>
      <c r="BT120" s="23">
        <v>2436</v>
      </c>
      <c r="BU120" s="23">
        <v>2443</v>
      </c>
      <c r="BV120" s="23">
        <v>2461</v>
      </c>
      <c r="BW120" s="23">
        <v>2472</v>
      </c>
      <c r="BX120" s="23">
        <v>2477</v>
      </c>
      <c r="BY120" s="23">
        <v>2486</v>
      </c>
      <c r="BZ120" s="23">
        <v>2493</v>
      </c>
      <c r="CA120" s="23">
        <v>2498</v>
      </c>
      <c r="CB120" s="23">
        <v>2504</v>
      </c>
      <c r="CC120" s="23">
        <v>2514</v>
      </c>
      <c r="CD120" s="23">
        <v>2513</v>
      </c>
      <c r="CE120" s="23">
        <v>2519</v>
      </c>
      <c r="CF120" s="23">
        <v>2519</v>
      </c>
      <c r="CG120" s="23">
        <v>2523</v>
      </c>
      <c r="CH120" s="23">
        <v>2528</v>
      </c>
      <c r="CI120" s="23">
        <v>2532</v>
      </c>
      <c r="CJ120" s="23">
        <v>2536</v>
      </c>
      <c r="CK120" s="23">
        <v>2540</v>
      </c>
      <c r="CL120" s="23">
        <v>2542</v>
      </c>
      <c r="CM120" s="23">
        <v>2541</v>
      </c>
      <c r="CN120" s="23">
        <v>2551</v>
      </c>
      <c r="CO120" s="23">
        <v>2551</v>
      </c>
      <c r="CP120" s="23">
        <v>2567</v>
      </c>
      <c r="CQ120" s="23">
        <v>2569</v>
      </c>
      <c r="CR120" s="23">
        <v>2569</v>
      </c>
      <c r="CS120" s="23">
        <v>2570</v>
      </c>
      <c r="CT120" s="23">
        <v>2579</v>
      </c>
      <c r="CU120" s="23">
        <v>2584</v>
      </c>
      <c r="CV120" s="23">
        <v>2586</v>
      </c>
      <c r="CW120" s="23">
        <v>2600</v>
      </c>
      <c r="CX120" s="23">
        <v>2604</v>
      </c>
      <c r="CY120" s="23">
        <v>2612</v>
      </c>
      <c r="CZ120" s="23">
        <v>2618</v>
      </c>
      <c r="DA120" s="23">
        <v>2624</v>
      </c>
      <c r="DB120" s="23">
        <v>2636</v>
      </c>
      <c r="DC120" s="23">
        <v>2639</v>
      </c>
      <c r="DD120" s="23">
        <v>2648</v>
      </c>
      <c r="DE120" s="23">
        <v>2650</v>
      </c>
      <c r="DF120" s="23">
        <v>2655</v>
      </c>
      <c r="DG120" s="23">
        <v>2657</v>
      </c>
      <c r="DJ120" s="181">
        <f t="shared" ca="1" si="34"/>
        <v>2</v>
      </c>
      <c r="DK120" s="25">
        <f t="shared" ca="1" si="35"/>
        <v>7.5329566854990583E-4</v>
      </c>
      <c r="DL120" s="325">
        <f t="shared" ca="1" si="28"/>
        <v>0.34334410289336076</v>
      </c>
      <c r="DM120" s="329">
        <f t="shared" ca="1" si="36"/>
        <v>39</v>
      </c>
      <c r="DN120" s="25">
        <f t="shared" ca="1" si="37"/>
        <v>1.4896867838044309E-2</v>
      </c>
      <c r="DO120" s="325">
        <f t="shared" ca="1" si="29"/>
        <v>6.6952100064205347</v>
      </c>
      <c r="DP120" s="332">
        <f t="shared" ca="1" si="38"/>
        <v>456.13264069382979</v>
      </c>
      <c r="DR120">
        <f t="shared" si="40"/>
        <v>2657</v>
      </c>
      <c r="DS120" s="419">
        <f t="shared" si="41"/>
        <v>456.1</v>
      </c>
      <c r="DT120" s="131">
        <f t="shared" ca="1" si="30"/>
        <v>0</v>
      </c>
      <c r="DV120" s="164" t="s">
        <v>101</v>
      </c>
      <c r="DW120" s="4">
        <v>2368</v>
      </c>
      <c r="DX120" s="4">
        <v>270.60000000000002</v>
      </c>
      <c r="DY120" s="67">
        <f t="shared" si="39"/>
        <v>78</v>
      </c>
      <c r="EA120">
        <f>SUMIF('L4-LTLA'!$D:$D,$D120,'L4-LTLA'!$G:$G)</f>
        <v>582506</v>
      </c>
      <c r="EB120" s="27">
        <v>582506</v>
      </c>
      <c r="EC120" s="4">
        <f t="shared" si="31"/>
        <v>0</v>
      </c>
    </row>
    <row r="121" spans="1:133" x14ac:dyDescent="0.25">
      <c r="A121" s="67" t="str">
        <f ca="1">OFFSET(Polygon!A$1,MATCH($D121,Polygon!$C:$C,0)-1,0)</f>
        <v>{"type":"Polygon","coordinates":[[[-0.99,53.659],[-0.9838,53.6589],[-0.9573,53.6585],[-0.9506,53.6588],[-0.9476,53.6586],[-0.9468,53.6591],[-0.9445,53.6587],[-0.9379,53.657],[-0.9271,53.654],[-0.9233,53.6528],[-0.8976,53.6462],[-0.8949,53.6454],[-0.8724,53.6396],[-0.8653,53.6377],[-0.8742,53.6262],[-0.8764,53.6232],[-0.8814,53.6168],[-0.8829,53.615],[-0.887,53.6097],[-0.8867,53.6093],[-0.8869,53.601],[-0.8874,53.6004],[-0.8911,53.5943],[-0.8979,53.5833],[-0.8962,53.5829],[-0.8966,53.5815],[-0.9011,53.5687],[-0.891,53.5665],[-0.8918,53.5654],[-0.8944,53.5655],[-0.9002,53.5558],[-0.9005,53.5496],[-0.9013,53.5479],[-0.8998,53.5445],[-0.8955,53.542],[-0.8926,53.5381],[-0.8923,53.5374],[-0.8973,53.5329],[-0.9004,53.5326],[-0.9082,53.5336],[-0.9253,53.5326],[-0.9343,53.53],[-0.9437,53.5306],[-0.9465,53.5273],[-0.9461,53.5272],[-0.9485,53.5204],[-0.948,53.5192],[-0.95,53.5136],[-0.9321,53.5107],[-0.9358,53.5028],[-0.9356,53.5025],[-0.9441,53.4938],[-0.9454,53.4926],[-0.9533,53.4844],[-0.9752,53.4759],[-0.9769,53.4752],[-0.9816,53.4747],[-0.9841,53.4731],[-0.986,53.4717],[-0.9833,53.468],[-0.9855,53.4613],[-0.9936,53.4529],[-0.9914,53.4517],[-0.9944,53.4488],[-0.995,53.4468],[-0.9973,53.4442],[-0.9971,53.4425],[-0.998,53.4393],[-0.9976,53.4386],[-0.9959,53.4378],[-0.9957,53.4369],[-1.0001,53.4351],[-1.0028,53.4348],[-1.0059,53.4337],[-1.0088,53.4338],[-1.0097,53.4329],[-1.0119,53.4329],[-1.0128,53.4322],[-1.0125,53.4307],[-1.0143,53.4272],[-1.0143,53.4263],[-1.0175,53.4267],[-1.0224,53.4263],[-1.0232,53.4245],[-1.0271,53.425],[-1.0278,53.4254],[-1.0305,53.4252],[-1.0288,53.4293],[-1.0307,53.4299],[-1.0309,53.431],[-1.0365,53.4305],[-1.0412,53.4295],[-1.0446,53.4281],[-1.0529,53.4259],[-1.0557,53.4253],[-1.0572,53.4254],[-1.0679,53.4277],[-1.0733,53.428],[-1.0747,53.4273],[-1.0804,53.4268],[-1.0802,53.4255],[-1.079,53.4235],[-1.0791,53.4228],[-1.0812,53.4226],[-1.0833,53.423],[-1.0849,53.4248],[-1.087,53.4255],[-1.0929,53.4215],[-1.0987,53.4188],[-1.1054,53.4091],[-1.1081,53.4059],[-1.1116,53.406],[-1.116,53.4073],[-1.1161,53.4102],[-1.1182,53.4109],[-1.1189,53.4102],[-1.1222,53.4103],[-1.1238,53.4099],[-1.1305,53.4092],[-1.1334,53.4087],[-1.1338,53.4099],[-1.1366,53.411],[-1.1443,53.4122],[-1.1459,53.4123],[-1.1454,53.4136],[-1.1449,53.416],[-1.1439,53.4177],[-1.1407,53.4204],[-1.1394,53.4211],[-1.1357,53.4241],[-1.1368,53.4251],[-1.1409,53.4253],[-1.1436,53.4259],[-1.1462,53.4261],[-1.1491,53.4258],[-1.1525,53.425],[-1.157,53.4246],[-1.1582,53.4242],[-1.1605,53.4244],[-1.161,53.4255],[-1.1629,53.4279],[-1.1649,53.4299],[-1.1667,53.4311],[-1.1685,53.434],[-1.17,53.4352],[-1.1738,53.4353],[-1.1779,53.4349],[-1.1822,53.4339],[-1.1858,53.4338],[-1.1858,53.4352],[-1.193,53.4356],[-1.1929,53.4363],[-1.1951,53.4371],[-1.1965,53.4351],[-1.1956,53.4329],[-1.1973,53.4315],[-1.1997,53.4318],[-1.2046,53.4317],[-1.2077,53.4318],[-1.2098,53.4323],[-1.2115,53.4332],[-1.2145,53.4342],[-1.216,53.435],[-1.2203,53.4346],[-1.2233,53.4336],[-1.2251,53.4337],[-1.2284,53.4334],[-1.2328,53.4335],[-1.2381,53.4327],[-1.2402,53.4345],[-1.2392,53.4364],[-1.2387,53.4387],[-1.2375,53.4411],[-1.2508,53.4408],[-1.2537,53.443],[-1.2534,53.4441],[-1.2538,53.4453],[-1.2531,53.446],[-1.2518,53.4487],[-1.2554,53.4508],[-1.2567,53.4522],[-1.258,53.4547],[-1.2581,53.4558],[-1.2569,53.4561],[-1.2524,53.4544],[-1.2531,53.4558],[-1.2564,53.4572],[-1.2571,53.459],[-1.2585,53.4598],[-1.2588,53.4625],[-1.2593,53.4641],[-1.2591,53.4652],[-1.2576,53.467],[-1.2575,53.4687],[-1.2546,53.4722],[-1.2516,53.4743],[-1.2503,53.4757],[-1.2499,53.4768],[-1.254,53.4808],[-1.2568,53.481],[-1.2577,53.4817],[-1.2617,53.4834],[-1.2634,53.4836],[-1.27,53.4858],[-1.2723,53.4847],[-1.2739,53.4827],[-1.2753,53.4828],[-1.2763,53.4819],[-1.2775,53.4816],[-1.2802,53.4802],[-1.2793,53.4795],[-1.2809,53.4784],[-1.2821,53.4789],[-1.2815,53.4796],[-1.295,53.4766],[-1.2968,53.4754],[-1.2982,53.4754],[-1.2988,53.4762],[-1.297,53.477],[-1.2966,53.4782],[-1.2969,53.4794],[-1.2961,53.4803],[-1.2964,53.4809],[-1.2984,53.4816],[-1.2986,53.483],[-1.3008,53.4825],[-1.3012,53.4836],[-1.2998,53.4845],[-1.2943,53.4853],[-1.2928,53.4864],[-1.2939,53.4876],[-1.2922,53.4889],[-1.2927,53.4896],[-1.2914,53.4905],[-1.2892,53.4904],[-1.2891,53.491],[-1.2915,53.4917],[-1.2949,53.4919],[-1.2993,53.4931],[-1.3094,53.4976],[-1.3114,53.4993],[-1.3132,53.502],[-1.3132,53.5036],[-1.3125,53.5068],[-1.311,53.5118],[-1.3126,53.5132],[-1.3124,53.5138],[-1.3115,53.5131],[-1.3099,53.5128],[-1.3074,53.5138],[-1.3037,53.5138],[-1.2994,53.5152],[-1.2966,53.515],[-1.2948,53.5153],[-1.2935,53.5152],[-1.2886,53.5158],[-1.2863,53.5146],[-1.2832,53.5157],[-1.2829,53.5164],[-1.281,53.5166],[-1.279,53.5188],[-1.2765,53.5206],[-1.2832,53.525],[-1.2862,53.5267],[-1.2854,53.5278],[-1.2833,53.5272],[-1.2814,53.5289],[-1.2763,53.5281],[-1.2757,53.5298],[-1.276,53.5304],[-1.2799,53.5309],[-1.2813,53.5315],[-1.2823,53.5306],[-1.284,53.5306],[-1.2849,53.5314],[-1.2845,53.5323],[-1.2853,53.5328],[-1.2868,53.5328],[-1.2878,53.5321],[-1.2898,53.5341],[-1.2931,53.5353],[-1.2938,53.5358],[-1.2908,53.5368],[-1.287,53.5377],[-1.288,53.5386],[-1.2894,53.5407],[-1.2879,53.541],[-1.2886,53.5438],[-1.2906,53.5452],[-1.2936,53.547],[-1.2965,53.55],[-1.2975,53.5514],[-1.3013,53.553],[-1.304,53.5548],[-1.3105,53.5557],[-1.3119,53.5557],[-1.3151,53.5562],[-1.3172,53.5576],[-1.3207,53.5582],[-1.3225,53.5574],[-1.3268,53.5582],[-1.3267,53.5587],[-1.3289,53.5608],[-1.3306,53.5615],[-1.3325,53.5636],[-1.335,53.5653],[-1.3373,53.5675],[-1.3388,53.5695],[-1.3421,53.5727],[-1.3427,53.5739],[-1.344,53.575],[-1.3449,53.5765],[-1.3457,53.5769],[-1.3448,53.5778],[-1.3464,53.5794],[-1.3476,53.5799],[-1.3472,53.5823],[-1.3477,53.5832],[-1.3487,53.5833],[-1.3479,53.584],[-1.3464,53.584],[-1.3413,53.5824],[-1.3403,53.5818],[-1.3387,53.5817],[-1.3363,53.5809],[-1.3339,53.5796],[-1.3283,53.5791],[-1.3245,53.5797],[-1.3215,53.5794],[-1.3187,53.5775],[-1.315,53.5768],[-1.3118,53.5767],[-1.31,53.5758],[-1.3078,53.5753],[-1.3005,53.5772],[-1.2968,53.578],[-1.2946,53.5793],[-1.291,53.5798],[-1.2882,53.5807],[-1.2863,53.5821],[-1.2843,53.5828],[-1.2823,53.583],[-1.2797,53.5847],[-1.2792,53.5855],[-1.2778,53.5861],[-1.2794,53.5876],[-1.2767,53.59],[-1.2744,53.5899],[-1.2739,53.5894],[-1.2719,53.5902],[-1.2694,53.5901],[-1.2684,53.5895],[-1.264,53.5913],[-1.2608,53.5915],[-1.2579,53.5921],[-1.2567,53.593],[-1.2581,53.5948],[-1.2529,53.5971],[-1.2548,53.5969],[-1.2578,53.5983],[-1.2576,53.5998],[-1.254,53.6006],[-1.2503,53.6011],[-1.2506,53.5998],[-1.2475,53.6007],[-1.249,53.6019],[-1.2507,53.604],[-1.2522,53.6071],[-1.2487,53.6077],[-1.2449,53.6081],[-1.2472,53.6131],[-1.2482,53.6163],[-1.2456,53.617],[-1.2386,53.6171],[-1.2328,53.6167],[-1.2283,53.6173],[-1.2289,53.6186],[-1.2312,53.6188],[-1.2328,53.6211],[-1.2276,53.6222],[-1.2267,53.6219],[-1.2214,53.6235],[-1.2188,53.6235],[-1.2175,53.6242],[-1.2176,53.6272],[-1.2174,53.6291],[-1.2184,53.6315],[-1.2185,53.6332],[-1.2196,53.6345],[-1.2194,53.6367],[-1.2186,53.6366],[-1.2177,53.6402],[-1.2163,53.64],[-1.2156,53.642],[-1.2109,53.6409],[-1.2098,53.6431],[-1.2065,53.6427],[-1.2015,53.6413],[-1.1978,53.6399],[-1.1974,53.639],[-1.1962,53.639],[-1.1945,53.6381],[-1.1937,53.6364],[-1.1917,53.636],[-1.1886,53.636],[-1.1803,53.6378],[-1.1744,53.6382],[-1.1724,53.6394],[-1.1709,53.6393],[-1.1679,53.6408],[-1.1657,53.6408],[-1.1642,53.6416],[-1.1609,53.642],[-1.1591,53.6433],[-1.1555,53.6432],[-1.152,53.6426],[-1.15,53.6391],[-1.1456,53.6385],[-1.1448,53.6372],[-1.1428,53.6361],[-1.14,53.6355],[-1.1389,53.6334],[-1.1359,53.6328],[-1.1346,53.6328],[-1.1334,53.6335],[-1.1315,53.6336],[-1.1299,53.6341],[-1.1289,53.6349],[-1.1275,53.6371],[-1.1271,53.6385],[-1.128,53.6398],[-1.1291,53.6424],[-1.1277,53.6436],[-1.1252,53.6439],[-1.1241,53.6446],[-1.1231,53.646],[-1.1213,53.6468],[-1.1185,53.6466],[-1.1165,53.6458],[-1.1141,53.6468],[-1.1016,53.6486],[-1.0951,53.65],[-1.0903,53.6499],[-1.0873,53.6512],[-1.0855,53.6516],[-1.0826,53.6515],[-1.0717,53.649],[-1.0702,53.6488],[-1.0659,53.6489],[-1.0551,53.651],[-1.0519,53.6523],[-1.0505,53.6549],[-1.0487,53.656],[-1.0467,53.6566],[-1.0445,53.6567],[-1.041,53.6559],[-1.039,53.6549],[-1.0372,53.6545],[-1.0338,53.6551],[-1.0296,53.6549],[-1.0234,53.657],[-1.019,53.658],[-1.01,53.6588],[-0.9997,53.6586],[-0.9971,53.6591],[-0.991,53.6612],[-0.9906,53.6599],[-0.9909,53.6579],[-0.9922,53.6566],[-0.9925,53.6553],[-0.9922,53.6542],[-0.9906,53.653],[-0.9914,53.6508],[-0.991,53.6498],[-0.9891,53.6474],[-0.9895,53.6462],[-0.989,53.6446],[-0.987,53.6412],[-0.9847,53.6381],[-0.9844,53.6368],[-0.9845,53.6333],[-0.9838,53.6318],[-0.9837,53.6297],[-0.9825,53.6278],[-0.9828,53.6257],[-0.9819,53.6234],[-0.9832,53.6208],[-0.9868,53.617],[-0.9881,53.6161],[-0.9916,53.614],[-0.9956,53.6121],[-1,53.6112],[-1.0179,53.607],[-1.0211,53.6056],[-1.0281,53.6045],[-1.0303,53.6037],[-1.0325,53.602],[-1.0355,53.6016],[-1.0401,53.6021],[-1.0509,53.6018],[-1.0534,53.6013],[-1.062,53.5973],[-1.0645,53.5963],[-1.0711,53.5947],[-1.0728,53.5948],[-1.0751,53.5958],[-1.0778,53.5958],[-1.0855,53.5951],[-1.087,53.5948],[-1.091,53.5922],[-1.0914,53.5916],[-1.0908,53.5903],[-1.0883,53.5882],[-1.086,53.5867],[-1.0855,53.5854],[-1.0834,53.584],[-1.0828,53.5818],[-1.0813,53.5719],[-1.081,53.5723],[-1.0827,53.5835],[-1.0848,53.5849],[-1.0858,53.5869],[-1.0904,53.5902],[-1.0909,53.5921],[-1.0873,53.5944],[-1.0864,53.5947],[-1.0777,53.5955],[-1.0749,53.5954],[-1.0728,53.5944],[-1.0715,53.5943],[-1.064,53.5962],[-1.0615,53.5972],[-1.0538,53.6007],[-1.0509,53.6015],[-1.0406,53.6018],[-1.0343,53.6013],[-1.0329,53.6016],[-1.0296,53.6037],[-1.026,53.6044],[-1.0208,53.6053],[-1.018,53.6067],[-0.9958,53.6118],[-0.9909,53.614],[-0.988,53.6157],[-0.9859,53.6174],[-0.9839,53.6195],[-0.9821,53.6219],[-0.9814,53.6239],[-0.9823,53.6256],[-0.982,53.6275],[-0.983,53.6293],[-0.9833,53.6323],[-0.9839,53.6334],[-0.9838,53.6364],[-0.9844,53.6385],[-0.9864,53.641],[-0.9888,53.6455],[-0.9886,53.6471],[-0.9889,53.6483],[-0.9904,53.6497],[-0.9908,53.6509],[-0.9899,53.6528],[-0.9917,53.6546],[-0.9916,53.6564],[-0.9906,53.6574],[-0.99,53.659]]]}</v>
      </c>
      <c r="B121" s="67" t="str">
        <f ca="1">OFFSET(Polygon!B$1,MATCH($D121,Polygon!$C:$C,0)-1,0)</f>
        <v>E08000017</v>
      </c>
      <c r="C121" t="s">
        <v>147</v>
      </c>
      <c r="D121" t="s">
        <v>32</v>
      </c>
      <c r="E121" s="27">
        <v>310542</v>
      </c>
      <c r="F121" s="23">
        <v>0</v>
      </c>
      <c r="G121" s="23">
        <v>0</v>
      </c>
      <c r="H121" s="23">
        <v>0</v>
      </c>
      <c r="I121" s="23">
        <v>0</v>
      </c>
      <c r="J121" s="23">
        <v>0</v>
      </c>
      <c r="K121" s="23">
        <v>2</v>
      </c>
      <c r="L121" s="23">
        <v>2</v>
      </c>
      <c r="M121" s="23">
        <v>2</v>
      </c>
      <c r="N121" s="23">
        <v>0</v>
      </c>
      <c r="O121" s="23">
        <v>3</v>
      </c>
      <c r="P121" s="23">
        <v>2</v>
      </c>
      <c r="Q121" s="23">
        <v>3</v>
      </c>
      <c r="R121" s="23">
        <v>5</v>
      </c>
      <c r="S121" s="23">
        <v>7</v>
      </c>
      <c r="T121" s="23">
        <v>9</v>
      </c>
      <c r="U121" s="23">
        <v>13</v>
      </c>
      <c r="V121" s="23">
        <v>15</v>
      </c>
      <c r="W121" s="23">
        <v>21</v>
      </c>
      <c r="X121" s="23">
        <v>24</v>
      </c>
      <c r="Y121" s="23">
        <v>38</v>
      </c>
      <c r="Z121" s="23">
        <v>44</v>
      </c>
      <c r="AA121" s="23">
        <v>49</v>
      </c>
      <c r="AB121" s="23">
        <v>56</v>
      </c>
      <c r="AC121" s="23">
        <v>79</v>
      </c>
      <c r="AD121" s="23">
        <v>95</v>
      </c>
      <c r="AE121" s="23">
        <v>116</v>
      </c>
      <c r="AF121" s="23">
        <v>117</v>
      </c>
      <c r="AG121" s="23">
        <v>137</v>
      </c>
      <c r="AH121" s="23">
        <v>144</v>
      </c>
      <c r="AI121" s="23">
        <v>144</v>
      </c>
      <c r="AJ121" s="23">
        <v>168</v>
      </c>
      <c r="AK121" s="23">
        <v>170</v>
      </c>
      <c r="AL121" s="23">
        <v>183</v>
      </c>
      <c r="AM121" s="23">
        <v>192</v>
      </c>
      <c r="AN121" s="23">
        <v>198</v>
      </c>
      <c r="AO121" s="23">
        <v>202</v>
      </c>
      <c r="AP121" s="23">
        <v>208</v>
      </c>
      <c r="AQ121" s="23">
        <v>210</v>
      </c>
      <c r="AR121" s="23">
        <v>239</v>
      </c>
      <c r="AS121" s="23">
        <v>247</v>
      </c>
      <c r="AT121" s="23">
        <v>263</v>
      </c>
      <c r="AU121" s="23">
        <v>265</v>
      </c>
      <c r="AV121" s="23">
        <v>266</v>
      </c>
      <c r="AW121" s="23">
        <v>280</v>
      </c>
      <c r="AX121" s="23">
        <v>309</v>
      </c>
      <c r="AY121" s="23">
        <v>326</v>
      </c>
      <c r="AZ121" s="23">
        <v>350</v>
      </c>
      <c r="BA121" s="23">
        <v>372</v>
      </c>
      <c r="BB121" s="23">
        <v>372</v>
      </c>
      <c r="BC121" s="23">
        <v>391</v>
      </c>
      <c r="BD121" s="23">
        <v>411</v>
      </c>
      <c r="BE121" s="23">
        <v>426</v>
      </c>
      <c r="BF121" s="23">
        <v>440</v>
      </c>
      <c r="BG121" s="23">
        <v>472</v>
      </c>
      <c r="BH121" s="23">
        <v>493</v>
      </c>
      <c r="BI121" s="23">
        <v>494</v>
      </c>
      <c r="BJ121" s="23">
        <v>498</v>
      </c>
      <c r="BK121" s="23">
        <v>522</v>
      </c>
      <c r="BL121" s="23">
        <v>540</v>
      </c>
      <c r="BM121" s="23">
        <v>580</v>
      </c>
      <c r="BN121" s="23">
        <v>588</v>
      </c>
      <c r="BO121" s="23">
        <v>588</v>
      </c>
      <c r="BP121" s="23">
        <v>591</v>
      </c>
      <c r="BQ121" s="23">
        <v>591</v>
      </c>
      <c r="BR121" s="23">
        <v>623</v>
      </c>
      <c r="BS121" s="23">
        <v>622</v>
      </c>
      <c r="BT121" s="23">
        <v>629</v>
      </c>
      <c r="BU121" s="23">
        <v>643</v>
      </c>
      <c r="BV121" s="23">
        <v>663</v>
      </c>
      <c r="BW121" s="23">
        <v>669</v>
      </c>
      <c r="BX121" s="23">
        <v>681</v>
      </c>
      <c r="BY121" s="23">
        <v>695</v>
      </c>
      <c r="BZ121" s="23">
        <v>706</v>
      </c>
      <c r="CA121" s="23">
        <v>728</v>
      </c>
      <c r="CB121" s="23">
        <v>732</v>
      </c>
      <c r="CC121" s="23">
        <v>741</v>
      </c>
      <c r="CD121" s="23">
        <v>741</v>
      </c>
      <c r="CE121" s="23">
        <v>744</v>
      </c>
      <c r="CF121" s="23">
        <v>746</v>
      </c>
      <c r="CG121" s="23">
        <v>754</v>
      </c>
      <c r="CH121" s="23">
        <v>765</v>
      </c>
      <c r="CI121" s="23">
        <v>778</v>
      </c>
      <c r="CJ121" s="23">
        <v>785</v>
      </c>
      <c r="CK121" s="23">
        <v>786</v>
      </c>
      <c r="CL121" s="23">
        <v>786</v>
      </c>
      <c r="CM121" s="23">
        <v>800</v>
      </c>
      <c r="CN121" s="23">
        <v>816</v>
      </c>
      <c r="CO121" s="23">
        <v>846</v>
      </c>
      <c r="CP121" s="23">
        <v>853</v>
      </c>
      <c r="CQ121" s="23">
        <v>878</v>
      </c>
      <c r="CR121" s="23">
        <v>879</v>
      </c>
      <c r="CS121" s="23">
        <v>879</v>
      </c>
      <c r="CT121" s="23">
        <v>887</v>
      </c>
      <c r="CU121" s="23">
        <v>889</v>
      </c>
      <c r="CV121" s="23">
        <v>891</v>
      </c>
      <c r="CW121" s="23">
        <v>902</v>
      </c>
      <c r="CX121" s="23">
        <v>906</v>
      </c>
      <c r="CY121" s="23">
        <v>907</v>
      </c>
      <c r="CZ121" s="23">
        <v>906</v>
      </c>
      <c r="DA121" s="23">
        <v>906</v>
      </c>
      <c r="DB121" s="23">
        <v>911</v>
      </c>
      <c r="DC121" s="23">
        <v>911</v>
      </c>
      <c r="DD121" s="23">
        <v>915</v>
      </c>
      <c r="DE121" s="23">
        <v>916</v>
      </c>
      <c r="DF121" s="23">
        <v>918</v>
      </c>
      <c r="DG121" s="23">
        <v>918</v>
      </c>
      <c r="DJ121" s="181">
        <f t="shared" ca="1" si="34"/>
        <v>0</v>
      </c>
      <c r="DK121" s="25">
        <f t="shared" ca="1" si="35"/>
        <v>0</v>
      </c>
      <c r="DL121" s="325">
        <f t="shared" ca="1" si="28"/>
        <v>0</v>
      </c>
      <c r="DM121" s="329">
        <f t="shared" ca="1" si="36"/>
        <v>12</v>
      </c>
      <c r="DN121" s="25">
        <f t="shared" ca="1" si="37"/>
        <v>1.3245033112582781E-2</v>
      </c>
      <c r="DO121" s="325">
        <f t="shared" ca="1" si="29"/>
        <v>3.8642116042274477</v>
      </c>
      <c r="DP121" s="332">
        <f t="shared" ca="1" si="38"/>
        <v>295.61218772339976</v>
      </c>
      <c r="DR121">
        <f t="shared" si="40"/>
        <v>918</v>
      </c>
      <c r="DS121" s="419">
        <f t="shared" si="41"/>
        <v>295.60000000000002</v>
      </c>
      <c r="DT121" s="131">
        <f t="shared" ca="1" si="30"/>
        <v>0</v>
      </c>
      <c r="DV121" s="164" t="s">
        <v>102</v>
      </c>
      <c r="DW121" s="4">
        <v>1084</v>
      </c>
      <c r="DX121" s="385">
        <v>371.5</v>
      </c>
      <c r="DY121" s="67">
        <f t="shared" si="39"/>
        <v>141</v>
      </c>
      <c r="EA121">
        <f>SUMIF('L4-LTLA'!$D:$D,$D121,'L4-LTLA'!$G:$G)</f>
        <v>310542</v>
      </c>
      <c r="EB121" s="27">
        <v>310542</v>
      </c>
      <c r="EC121" s="4">
        <f t="shared" si="31"/>
        <v>0</v>
      </c>
    </row>
    <row r="122" spans="1:133" x14ac:dyDescent="0.25">
      <c r="A122" s="67" t="str">
        <f ca="1">OFFSET(Polygon!A$1,MATCH($D122,Polygon!$C:$C,0)-1,0)</f>
        <v>{"type":"Polygon","coordinates":[[[-1.3124,53.5138],[-1.3126,53.5132],[-1.311,53.5118],[-1.3125,53.5068],[-1.3132,53.5036],[-1.3132,53.502],[-1.3114,53.4993],[-1.3094,53.4976],[-1.2993,53.4931],[-1.2949,53.4919],[-1.2915,53.4917],[-1.2891,53.491],[-1.2892,53.4904],[-1.2914,53.4905],[-1.2927,53.4896],[-1.2922,53.4889],[-1.2939,53.4876],[-1.2928,53.4864],[-1.2943,53.4853],[-1.2998,53.4845],[-1.3012,53.4836],[-1.3008,53.4825],[-1.2986,53.483],[-1.2984,53.4816],[-1.2964,53.4809],[-1.2961,53.4803],[-1.2969,53.4794],[-1.2966,53.4782],[-1.297,53.477],[-1.2988,53.4762],[-1.2982,53.4754],[-1.2968,53.4754],[-1.295,53.4766],[-1.2815,53.4796],[-1.2821,53.4789],[-1.2809,53.4784],[-1.2793,53.4795],[-1.2802,53.4802],[-1.2775,53.4816],[-1.2763,53.4819],[-1.2753,53.4828],[-1.2739,53.4827],[-1.2723,53.4847],[-1.27,53.4858],[-1.2634,53.4836],[-1.2617,53.4834],[-1.2577,53.4817],[-1.2568,53.481],[-1.254,53.4808],[-1.2499,53.4768],[-1.2503,53.4757],[-1.2516,53.4743],[-1.2546,53.4722],[-1.2575,53.4687],[-1.2576,53.467],[-1.2591,53.4652],[-1.2593,53.4641],[-1.2588,53.4625],[-1.2585,53.4598],[-1.2571,53.459],[-1.2564,53.4572],[-1.2531,53.4558],[-1.2524,53.4544],[-1.2569,53.4561],[-1.2581,53.4558],[-1.258,53.4547],[-1.2567,53.4522],[-1.2554,53.4508],[-1.2518,53.4487],[-1.2531,53.446],[-1.2538,53.4453],[-1.2534,53.4441],[-1.2537,53.443],[-1.2508,53.4408],[-1.2375,53.4411],[-1.2387,53.4387],[-1.2392,53.4364],[-1.2402,53.4345],[-1.2381,53.4327],[-1.2328,53.4335],[-1.2284,53.4334],[-1.2251,53.4337],[-1.2233,53.4336],[-1.2203,53.4346],[-1.216,53.435],[-1.2145,53.4342],[-1.2115,53.4332],[-1.2098,53.4323],[-1.2077,53.4318],[-1.2046,53.4317],[-1.1997,53.4318],[-1.1973,53.4315],[-1.1956,53.4329],[-1.1965,53.4351],[-1.1951,53.4371],[-1.1929,53.4363],[-1.193,53.4356],[-1.1858,53.4352],[-1.1858,53.4338],[-1.1822,53.4339],[-1.1779,53.4349],[-1.1738,53.4353],[-1.17,53.4352],[-1.1685,53.434],[-1.1667,53.4311],[-1.1649,53.4299],[-1.1629,53.4279],[-1.161,53.4255],[-1.1605,53.4244],[-1.1582,53.4242],[-1.157,53.4246],[-1.1525,53.425],[-1.1491,53.4258],[-1.1462,53.4261],[-1.1436,53.4259],[-1.1409,53.4253],[-1.1368,53.4251],[-1.1357,53.4241],[-1.1394,53.4211],[-1.1407,53.4204],[-1.1439,53.4177],[-1.1449,53.416],[-1.1454,53.4136],[-1.1459,53.4123],[-1.1443,53.4122],[-1.1366,53.411],[-1.1338,53.4099],[-1.1334,53.4087],[-1.1305,53.4092],[-1.1238,53.4099],[-1.1222,53.4103],[-1.1189,53.4102],[-1.1182,53.4109],[-1.1161,53.4102],[-1.116,53.4073],[-1.1156,53.4063],[-1.1152,53.4023],[-1.1152,53.4006],[-1.1159,53.3981],[-1.1156,53.3972],[-1.1195,53.398],[-1.1228,53.3983],[-1.1292,53.3936],[-1.1315,53.3939],[-1.1344,53.3904],[-1.1347,53.3898],[-1.1313,53.3895],[-1.1309,53.3882],[-1.1312,53.3865],[-1.1309,53.3855],[-1.1324,53.384],[-1.133,53.3816],[-1.1321,53.3803],[-1.1305,53.3789],[-1.131,53.378],[-1.13,53.3775],[-1.1305,53.3756],[-1.132,53.3749],[-1.1337,53.3748],[-1.1341,53.3732],[-1.1363,53.3726],[-1.1407,53.372],[-1.1405,53.3712],[-1.1416,53.3707],[-1.1428,53.3712],[-1.1449,53.3712],[-1.146,53.369],[-1.1442,53.3683],[-1.1442,53.3674],[-1.1464,53.3657],[-1.1462,53.3641],[-1.1452,53.3634],[-1.1406,53.364],[-1.1401,53.3626],[-1.139,53.3614],[-1.1392,53.3598],[-1.1385,53.3559],[-1.145,53.3553],[-1.1453,53.3548],[-1.1491,53.3543],[-1.1517,53.3545],[-1.1561,53.3561],[-1.1619,53.3579],[-1.1626,53.3567],[-1.1616,53.3557],[-1.1623,53.3535],[-1.1624,53.3516],[-1.1599,53.35],[-1.1601,53.3489],[-1.1583,53.3479],[-1.1569,53.345],[-1.154,53.3446],[-1.1482,53.3452],[-1.1447,53.3457],[-1.1418,53.3467],[-1.1403,53.3465],[-1.1394,53.3447],[-1.1387,53.3414],[-1.1409,53.3409],[-1.1453,53.3408],[-1.1486,53.3385],[-1.1561,53.3352],[-1.16,53.3331],[-1.1609,53.3311],[-1.1639,53.3293],[-1.1659,53.3291],[-1.1689,53.3282],[-1.1698,53.3274],[-1.1721,53.3269],[-1.1751,53.3257],[-1.1753,53.3245],[-1.1726,53.3228],[-1.1747,53.3226],[-1.1745,53.3214],[-1.1777,53.3213],[-1.1808,53.321],[-1.1864,53.3196],[-1.1903,53.3199],[-1.1901,53.3195],[-1.1923,53.3189],[-1.1928,53.3176],[-1.1941,53.3159],[-1.1946,53.3148],[-1.1973,53.3146],[-1.1997,53.3114],[-1.203,53.3072],[-1.2021,53.306],[-1.2032,53.3042],[-1.2057,53.3043],[-1.2081,53.3049],[-1.2111,53.3054],[-1.214,53.3052],[-1.2187,53.304],[-1.2199,53.3041],[-1.2218,53.3052],[-1.23,53.3085],[-1.2323,53.3083],[-1.2374,53.3059],[-1.2387,53.3044],[-1.2404,53.3035],[-1.2422,53.3021],[-1.2433,53.3016],[-1.2449,53.3017],[-1.2462,53.3024],[-1.2479,53.3027],[-1.2511,53.3019],[-1.2543,53.3017],[-1.255,53.3024],[-1.2582,53.3034],[-1.2613,53.3039],[-1.2641,53.3054],[-1.2676,53.3057],[-1.2694,53.3077],[-1.2699,53.309],[-1.2715,53.3093],[-1.274,53.3105],[-1.2761,53.3093],[-1.2773,53.3091],[-1.282,53.3094],[-1.2853,53.3116],[-1.2871,53.312],[-1.2937,53.314],[-1.2947,53.3153],[-1.2957,53.3204],[-1.2951,53.3218],[-1.2939,53.3228],[-1.2911,53.3229],[-1.29,53.3232],[-1.2886,53.3262],[-1.2951,53.3301],[-1.297,53.3306],[-1.2976,53.3315],[-1.2994,53.3323],[-1.303,53.3327],[-1.306,53.3337],[-1.3085,53.3338],[-1.3123,53.3341],[-1.3113,53.3309],[-1.3105,53.3293],[-1.3129,53.3293],[-1.3137,53.3273],[-1.3179,53.3261],[-1.3217,53.3255],[-1.3223,53.3275],[-1.3248,53.3271],[-1.3247,53.3288],[-1.3248,53.3335],[-1.3255,53.3357],[-1.3254,53.337],[-1.326,53.3413],[-1.3286,53.3489],[-1.3304,53.3488],[-1.3313,53.3495],[-1.3306,53.3509],[-1.3321,53.3524],[-1.3352,53.3519],[-1.3377,53.3535],[-1.338,53.3544],[-1.3402,53.3578],[-1.3403,53.3585],[-1.3439,53.3607],[-1.3452,53.3612],[-1.3463,53.3624],[-1.3498,53.3647],[-1.352,53.3665],[-1.3535,53.3663],[-1.3611,53.3666],[-1.3637,53.3701],[-1.3661,53.3723],[-1.373,53.3768],[-1.374,53.3776],[-1.3769,53.3791],[-1.3802,53.3812],[-1.3845,53.3826],[-1.3865,53.383],[-1.3914,53.3833],[-1.3899,53.3861],[-1.3871,53.3881],[-1.3818,53.3902],[-1.3789,53.3919],[-1.3764,53.3926],[-1.3758,53.3937],[-1.3765,53.3949],[-1.3792,53.3968],[-1.377,53.3983],[-1.3774,53.3992],[-1.3817,53.4011],[-1.383,53.4034],[-1.3818,53.4039],[-1.3821,53.4051],[-1.3829,53.4055],[-1.3857,53.4089],[-1.3869,53.4108],[-1.3903,53.4126],[-1.3917,53.4153],[-1.3892,53.4178],[-1.3894,53.4186],[-1.3927,53.4184],[-1.3935,53.42],[-1.3872,53.4205],[-1.3844,53.4205],[-1.3823,53.421],[-1.3823,53.4215],[-1.3797,53.4224],[-1.3801,53.4236],[-1.3824,53.4254],[-1.3867,53.4252],[-1.3919,53.4244],[-1.3962,53.4238],[-1.3973,53.4248],[-1.4028,53.4232],[-1.4056,53.422],[-1.4085,53.4203],[-1.4097,53.4215],[-1.4101,53.4227],[-1.4114,53.4233],[-1.4123,53.4246],[-1.4158,53.4272],[-1.4182,53.43],[-1.4234,53.4326],[-1.4268,53.4347],[-1.4324,53.4375],[-1.4363,53.4403],[-1.4415,53.4454],[-1.4431,53.4475],[-1.4442,53.4508],[-1.4443,53.4545],[-1.4437,53.4556],[-1.4447,53.4567],[-1.4454,53.4584],[-1.4473,53.4615],[-1.4494,53.4638],[-1.4514,53.4669],[-1.4523,53.4676],[-1.4552,53.4717],[-1.4568,53.4735],[-1.4525,53.4758],[-1.451,53.4767],[-1.4504,53.4778],[-1.4508,53.4822],[-1.4522,53.4849],[-1.4496,53.4861],[-1.4444,53.488],[-1.442,53.4906],[-1.4407,53.491],[-1.4354,53.4884],[-1.4334,53.4881],[-1.428,53.4858],[-1.4261,53.4874],[-1.4255,53.4887],[-1.4228,53.4903],[-1.4221,53.4898],[-1.4199,53.4898],[-1.4197,53.4909],[-1.4171,53.4922],[-1.4152,53.4925],[-1.4169,53.4936],[-1.416,53.4948],[-1.4145,53.4951],[-1.4117,53.4962],[-1.4097,53.4985],[-1.4122,53.4992],[-1.4086,53.5033],[-1.4055,53.5044],[-1.4056,53.5048],[-1.3967,53.5052],[-1.3956,53.5065],[-1.3896,53.5094],[-1.3808,53.5139],[-1.379,53.5145],[-1.3778,53.5143],[-1.3706,53.5147],[-1.3693,53.5144],[-1.3689,53.5153],[-1.3603,53.513],[-1.3503,53.514],[-1.3449,53.514],[-1.3414,53.5148],[-1.3395,53.5148],[-1.3342,53.5144],[-1.3308,53.5147],[-1.3297,53.5145],[-1.3283,53.5134],[-1.3258,53.5124],[-1.3245,53.5131],[-1.3222,53.5132],[-1.3205,53.514],[-1.3185,53.5131],[-1.3147,53.5129],[-1.3124,53.5138]]]}</v>
      </c>
      <c r="B122" s="67" t="str">
        <f ca="1">OFFSET(Polygon!B$1,MATCH($D122,Polygon!$C:$C,0)-1,0)</f>
        <v>E08000018</v>
      </c>
      <c r="C122" t="s">
        <v>147</v>
      </c>
      <c r="D122" t="s">
        <v>91</v>
      </c>
      <c r="E122" s="27">
        <v>264671</v>
      </c>
      <c r="F122" s="23">
        <v>0</v>
      </c>
      <c r="G122" s="23">
        <v>1</v>
      </c>
      <c r="H122" s="23">
        <v>1</v>
      </c>
      <c r="I122" s="23">
        <v>1</v>
      </c>
      <c r="J122" s="23">
        <v>1</v>
      </c>
      <c r="K122" s="23">
        <v>2</v>
      </c>
      <c r="L122" s="23">
        <v>2</v>
      </c>
      <c r="M122" s="23">
        <v>2</v>
      </c>
      <c r="N122" s="23">
        <v>1</v>
      </c>
      <c r="O122" s="23">
        <v>4</v>
      </c>
      <c r="P122" s="23">
        <v>3</v>
      </c>
      <c r="Q122" s="23">
        <v>4</v>
      </c>
      <c r="R122" s="23">
        <v>6</v>
      </c>
      <c r="S122" s="23">
        <v>9</v>
      </c>
      <c r="T122" s="23">
        <v>12</v>
      </c>
      <c r="U122" s="23">
        <v>16</v>
      </c>
      <c r="V122" s="23">
        <v>20</v>
      </c>
      <c r="W122" s="23">
        <v>30</v>
      </c>
      <c r="X122" s="23">
        <v>39</v>
      </c>
      <c r="Y122" s="23">
        <v>57</v>
      </c>
      <c r="Z122" s="23">
        <v>60</v>
      </c>
      <c r="AA122" s="23">
        <v>70</v>
      </c>
      <c r="AB122" s="23">
        <v>78</v>
      </c>
      <c r="AC122" s="23">
        <v>107</v>
      </c>
      <c r="AD122" s="23">
        <v>129</v>
      </c>
      <c r="AE122" s="23">
        <v>154</v>
      </c>
      <c r="AF122" s="23">
        <v>158</v>
      </c>
      <c r="AG122" s="23">
        <v>202</v>
      </c>
      <c r="AH122" s="23">
        <v>221</v>
      </c>
      <c r="AI122" s="23">
        <v>223</v>
      </c>
      <c r="AJ122" s="23">
        <v>240</v>
      </c>
      <c r="AK122" s="23">
        <v>262</v>
      </c>
      <c r="AL122" s="23">
        <v>279</v>
      </c>
      <c r="AM122" s="23">
        <v>321</v>
      </c>
      <c r="AN122" s="23">
        <v>338</v>
      </c>
      <c r="AO122" s="23">
        <v>351</v>
      </c>
      <c r="AP122" s="23">
        <v>364</v>
      </c>
      <c r="AQ122" s="23">
        <v>383</v>
      </c>
      <c r="AR122" s="23">
        <v>407</v>
      </c>
      <c r="AS122" s="23">
        <v>429</v>
      </c>
      <c r="AT122" s="23">
        <v>453</v>
      </c>
      <c r="AU122" s="23">
        <v>478</v>
      </c>
      <c r="AV122" s="23">
        <v>478</v>
      </c>
      <c r="AW122" s="23">
        <v>515</v>
      </c>
      <c r="AX122" s="23">
        <v>530</v>
      </c>
      <c r="AY122" s="23">
        <v>537</v>
      </c>
      <c r="AZ122" s="23">
        <v>573</v>
      </c>
      <c r="BA122" s="23">
        <v>589</v>
      </c>
      <c r="BB122" s="23">
        <v>605</v>
      </c>
      <c r="BC122" s="23">
        <v>616</v>
      </c>
      <c r="BD122" s="23">
        <v>655</v>
      </c>
      <c r="BE122" s="23">
        <v>666</v>
      </c>
      <c r="BF122" s="23">
        <v>680</v>
      </c>
      <c r="BG122" s="23">
        <v>706</v>
      </c>
      <c r="BH122" s="23">
        <v>720</v>
      </c>
      <c r="BI122" s="23">
        <v>736</v>
      </c>
      <c r="BJ122" s="23">
        <v>747</v>
      </c>
      <c r="BK122" s="23">
        <v>761</v>
      </c>
      <c r="BL122" s="23">
        <v>768</v>
      </c>
      <c r="BM122" s="23">
        <v>782</v>
      </c>
      <c r="BN122" s="23">
        <v>793</v>
      </c>
      <c r="BO122" s="23">
        <v>799</v>
      </c>
      <c r="BP122" s="23">
        <v>805</v>
      </c>
      <c r="BQ122" s="23">
        <v>814</v>
      </c>
      <c r="BR122" s="23">
        <v>825</v>
      </c>
      <c r="BS122" s="23">
        <v>831</v>
      </c>
      <c r="BT122" s="23">
        <v>835</v>
      </c>
      <c r="BU122" s="23">
        <v>843</v>
      </c>
      <c r="BV122" s="23">
        <v>850</v>
      </c>
      <c r="BW122" s="23">
        <v>851</v>
      </c>
      <c r="BX122" s="23">
        <v>860</v>
      </c>
      <c r="BY122" s="23">
        <v>862</v>
      </c>
      <c r="BZ122" s="23">
        <v>872</v>
      </c>
      <c r="CA122" s="23">
        <v>883</v>
      </c>
      <c r="CB122" s="23">
        <v>900</v>
      </c>
      <c r="CC122" s="23">
        <v>914</v>
      </c>
      <c r="CD122" s="23">
        <v>920</v>
      </c>
      <c r="CE122" s="23">
        <v>929</v>
      </c>
      <c r="CF122" s="23">
        <v>939</v>
      </c>
      <c r="CG122" s="23">
        <v>947</v>
      </c>
      <c r="CH122" s="23">
        <v>957</v>
      </c>
      <c r="CI122" s="23">
        <v>960</v>
      </c>
      <c r="CJ122" s="23">
        <v>970</v>
      </c>
      <c r="CK122" s="23">
        <v>971</v>
      </c>
      <c r="CL122" s="23">
        <v>979</v>
      </c>
      <c r="CM122" s="23">
        <v>983</v>
      </c>
      <c r="CN122" s="23">
        <v>989</v>
      </c>
      <c r="CO122" s="23">
        <v>991</v>
      </c>
      <c r="CP122" s="23">
        <v>998</v>
      </c>
      <c r="CQ122" s="23">
        <v>1006</v>
      </c>
      <c r="CR122" s="23">
        <v>1006</v>
      </c>
      <c r="CS122" s="23">
        <v>1007</v>
      </c>
      <c r="CT122" s="23">
        <v>1011</v>
      </c>
      <c r="CU122" s="23">
        <v>1012</v>
      </c>
      <c r="CV122" s="23">
        <v>1015</v>
      </c>
      <c r="CW122" s="23">
        <v>1020</v>
      </c>
      <c r="CX122" s="23">
        <v>1023</v>
      </c>
      <c r="CY122" s="23">
        <v>1026</v>
      </c>
      <c r="CZ122" s="23">
        <v>1030</v>
      </c>
      <c r="DA122" s="23">
        <v>1034</v>
      </c>
      <c r="DB122" s="23">
        <v>1038</v>
      </c>
      <c r="DC122" s="23">
        <v>1046</v>
      </c>
      <c r="DD122" s="23">
        <v>1048</v>
      </c>
      <c r="DE122" s="23">
        <v>1052</v>
      </c>
      <c r="DF122" s="23">
        <v>1051</v>
      </c>
      <c r="DG122" s="23">
        <v>1063</v>
      </c>
      <c r="DJ122" s="181">
        <f t="shared" ca="1" si="34"/>
        <v>12</v>
      </c>
      <c r="DK122" s="25">
        <f t="shared" ca="1" si="35"/>
        <v>1.1417697431018078E-2</v>
      </c>
      <c r="DL122" s="325">
        <f t="shared" ca="1" si="28"/>
        <v>4.5339308046593692</v>
      </c>
      <c r="DM122" s="329">
        <f t="shared" ca="1" si="36"/>
        <v>33</v>
      </c>
      <c r="DN122" s="25">
        <f t="shared" ca="1" si="37"/>
        <v>3.2038834951456312E-2</v>
      </c>
      <c r="DO122" s="325">
        <f t="shared" ca="1" si="29"/>
        <v>12.468309712813266</v>
      </c>
      <c r="DP122" s="332">
        <f t="shared" ca="1" si="38"/>
        <v>401.63070377940915</v>
      </c>
      <c r="DR122">
        <f t="shared" si="40"/>
        <v>1063</v>
      </c>
      <c r="DS122" s="419">
        <f t="shared" si="41"/>
        <v>401.6</v>
      </c>
      <c r="DT122" s="131">
        <f t="shared" ca="1" si="30"/>
        <v>0</v>
      </c>
      <c r="DV122" s="164" t="s">
        <v>103</v>
      </c>
      <c r="DW122">
        <v>644</v>
      </c>
      <c r="DX122" s="385">
        <v>326.60000000000002</v>
      </c>
      <c r="DY122" s="67">
        <f t="shared" si="39"/>
        <v>118</v>
      </c>
      <c r="EA122">
        <f>SUMIF('L4-LTLA'!$D:$D,$D122,'L4-LTLA'!$G:$G)</f>
        <v>264671</v>
      </c>
      <c r="EB122" s="27">
        <v>264671</v>
      </c>
      <c r="EC122" s="4">
        <f t="shared" si="31"/>
        <v>0</v>
      </c>
    </row>
    <row r="123" spans="1:133" x14ac:dyDescent="0.25">
      <c r="A123" s="67" t="str">
        <f ca="1">OFFSET(Polygon!A$1,MATCH($D123,Polygon!$C:$C,0)-1,0)</f>
        <v>{"type":"Polygon","coordinates":[[[-1.3487,53.5833],[-1.3477,53.5832],[-1.3472,53.5823],[-1.3476,53.5799],[-1.3464,53.5794],[-1.3448,53.5778],[-1.3457,53.5769],[-1.3449,53.5765],[-1.344,53.575],[-1.3427,53.5739],[-1.3421,53.5727],[-1.3388,53.5695],[-1.3373,53.5675],[-1.335,53.5653],[-1.3325,53.5636],[-1.3306,53.5615],[-1.3289,53.5608],[-1.3267,53.5587],[-1.3268,53.5582],[-1.3225,53.5574],[-1.3207,53.5582],[-1.3172,53.5576],[-1.3151,53.5562],[-1.3119,53.5557],[-1.3105,53.5557],[-1.304,53.5548],[-1.3013,53.553],[-1.2975,53.5514],[-1.2965,53.55],[-1.2936,53.547],[-1.2906,53.5452],[-1.2886,53.5438],[-1.2879,53.541],[-1.2894,53.5407],[-1.288,53.5386],[-1.287,53.5377],[-1.2908,53.5368],[-1.2938,53.5358],[-1.2931,53.5353],[-1.2898,53.5341],[-1.2878,53.5321],[-1.2868,53.5328],[-1.2853,53.5328],[-1.2845,53.5323],[-1.2849,53.5314],[-1.284,53.5306],[-1.2823,53.5306],[-1.2813,53.5315],[-1.2799,53.5309],[-1.276,53.5304],[-1.2757,53.5298],[-1.2763,53.5281],[-1.2814,53.5289],[-1.2833,53.5272],[-1.2854,53.5278],[-1.2862,53.5267],[-1.2832,53.525],[-1.2765,53.5206],[-1.279,53.5188],[-1.281,53.5166],[-1.2829,53.5164],[-1.2832,53.5157],[-1.2863,53.5146],[-1.2886,53.5158],[-1.2935,53.5152],[-1.2948,53.5153],[-1.2966,53.515],[-1.2994,53.5152],[-1.3037,53.5138],[-1.3074,53.5138],[-1.3099,53.5128],[-1.3115,53.5131],[-1.3124,53.5138],[-1.3147,53.5129],[-1.3185,53.5131],[-1.3205,53.514],[-1.3222,53.5132],[-1.3245,53.5131],[-1.3258,53.5124],[-1.3283,53.5134],[-1.3297,53.5145],[-1.3308,53.5147],[-1.3342,53.5144],[-1.3395,53.5148],[-1.3414,53.5148],[-1.3449,53.514],[-1.3503,53.514],[-1.3603,53.513],[-1.3689,53.5153],[-1.3693,53.5144],[-1.3706,53.5147],[-1.3778,53.5143],[-1.379,53.5145],[-1.3808,53.5139],[-1.3896,53.5094],[-1.3956,53.5065],[-1.3967,53.5052],[-1.4056,53.5048],[-1.4055,53.5044],[-1.4086,53.5033],[-1.4122,53.4992],[-1.4097,53.4985],[-1.4117,53.4962],[-1.4145,53.4951],[-1.416,53.4948],[-1.4169,53.4936],[-1.4152,53.4925],[-1.4171,53.4922],[-1.4197,53.4909],[-1.4199,53.4898],[-1.4221,53.4898],[-1.4228,53.4903],[-1.4255,53.4887],[-1.4261,53.4874],[-1.428,53.4858],[-1.4334,53.4881],[-1.4354,53.4884],[-1.4407,53.491],[-1.442,53.4906],[-1.4444,53.488],[-1.4496,53.4861],[-1.4522,53.4849],[-1.4508,53.4822],[-1.4504,53.4778],[-1.451,53.4767],[-1.4525,53.4758],[-1.4568,53.4735],[-1.4552,53.4717],[-1.4565,53.4719],[-1.4603,53.4758],[-1.4618,53.4764],[-1.4632,53.4777],[-1.4653,53.4783],[-1.4673,53.4782],[-1.4759,53.4794],[-1.4777,53.4799],[-1.4798,53.4809],[-1.4841,53.4844],[-1.4877,53.4861],[-1.49,53.4865],[-1.4928,53.4866],[-1.4947,53.4863],[-1.4953,53.4852],[-1.4947,53.4827],[-1.4947,53.4812],[-1.4952,53.4804],[-1.4999,53.476],[-1.5036,53.4731],[-1.5064,53.4702],[-1.5077,53.4682],[-1.5077,53.4669],[-1.5118,53.4657],[-1.5148,53.4636],[-1.5149,53.4618],[-1.5163,53.4606],[-1.515,53.4596],[-1.5174,53.4583],[-1.5182,53.4572],[-1.5149,53.4538],[-1.5132,53.4514],[-1.5169,53.4501],[-1.5183,53.4493],[-1.5207,53.4458],[-1.521,53.4442],[-1.5232,53.4431],[-1.5246,53.4405],[-1.5255,53.4402],[-1.5265,53.439],[-1.5277,53.4385],[-1.5313,53.4386],[-1.533,53.4383],[-1.5353,53.4401],[-1.5374,53.4409],[-1.5388,53.4408],[-1.5452,53.4416],[-1.5464,53.4427],[-1.5483,53.4449],[-1.551,53.446],[-1.5504,53.4476],[-1.5477,53.4495],[-1.5475,53.4501],[-1.5487,53.4511],[-1.5526,53.4529],[-1.5514,53.4554],[-1.5421,53.456],[-1.5403,53.4561],[-1.5405,53.457],[-1.5395,53.4577],[-1.5403,53.461],[-1.539,53.4617],[-1.5395,53.4626],[-1.5413,53.4638],[-1.5423,53.465],[-1.544,53.4676],[-1.5444,53.4687],[-1.5454,53.4698],[-1.5481,53.4714],[-1.5445,53.4722],[-1.5442,53.4727],[-1.5466,53.4746],[-1.5483,53.4764],[-1.5497,53.4785],[-1.5574,53.4802],[-1.5577,53.4822],[-1.5596,53.4837],[-1.5641,53.4849],[-1.5651,53.4849],[-1.5658,53.486],[-1.5693,53.4864],[-1.5764,53.4862],[-1.5802,53.4869],[-1.5825,53.4876],[-1.5874,53.4883],[-1.5895,53.4896],[-1.5927,53.4905],[-1.5951,53.4906],[-1.5971,53.4911],[-1.6011,53.4916],[-1.6024,53.4916],[-1.6066,53.4929],[-1.6091,53.4919],[-1.611,53.493],[-1.6123,53.4933],[-1.6145,53.4931],[-1.6147,53.4909],[-1.6164,53.4909],[-1.6211,53.4918],[-1.6259,53.4922],[-1.6339,53.4924],[-1.639,53.4933],[-1.6408,53.494],[-1.6483,53.4949],[-1.6539,53.4964],[-1.6581,53.4981],[-1.6602,53.4987],[-1.6643,53.4995],[-1.6676,53.5004],[-1.6701,53.5007],[-1.6804,53.5005],[-1.6811,53.4999],[-1.6832,53.4993],[-1.6845,53.4995],[-1.6874,53.499],[-1.6892,53.4997],[-1.6922,53.4998],[-1.6971,53.5017],[-1.6985,53.5025],[-1.7005,53.503],[-1.703,53.5029],[-1.7033,53.5018],[-1.7053,53.5011],[-1.7073,53.5013],[-1.711,53.5012],[-1.7121,53.4997],[-1.7123,53.4987],[-1.7141,53.4978],[-1.7137,53.4967],[-1.7157,53.4955],[-1.716,53.4942],[-1.7173,53.4939],[-1.7195,53.4929],[-1.7209,53.4926],[-1.7228,53.4915],[-1.7304,53.4913],[-1.7317,53.491],[-1.7343,53.4874],[-1.7354,53.4866],[-1.7361,53.4838],[-1.7377,53.4815],[-1.7365,53.4806],[-1.7363,53.4794],[-1.7377,53.4776],[-1.7398,53.4772],[-1.7413,53.4781],[-1.7425,53.4791],[-1.7466,53.479],[-1.749,53.4798],[-1.7511,53.4799],[-1.7539,53.4806],[-1.7572,53.481],[-1.7603,53.4807],[-1.764,53.4814],[-1.7663,53.4811],[-1.7711,53.4824],[-1.7733,53.4824],[-1.7801,53.4843],[-1.7846,53.4848],[-1.7863,53.4846],[-1.7883,53.4839],[-1.7908,53.4823],[-1.7924,53.4819],[-1.7959,53.4816],[-1.8015,53.481],[-1.8018,53.4842],[-1.8016,53.4869],[-1.8004,53.4877],[-1.8001,53.4897],[-1.8003,53.4916],[-1.7997,53.4935],[-1.798,53.4934],[-1.7958,53.4943],[-1.7952,53.4957],[-1.795,53.4977],[-1.7959,53.4995],[-1.7957,53.501],[-1.796,53.5026],[-1.7971,53.5037],[-1.799,53.5045],[-1.8019,53.505],[-1.8041,53.5051],[-1.8078,53.5061],[-1.8104,53.5063],[-1.8053,53.5089],[-1.8008,53.5114],[-1.8073,53.5121],[-1.8107,53.5119],[-1.8134,53.5121],[-1.8195,53.5134],[-1.8208,53.5185],[-1.8226,53.52],[-1.8222,53.5211],[-1.8089,53.533],[-1.8043,53.537],[-1.8041,53.5365],[-1.7998,53.5345],[-1.7974,53.5339],[-1.794,53.5344],[-1.7917,53.5354],[-1.7886,53.5355],[-1.7853,53.5348],[-1.7775,53.5355],[-1.7758,53.5353],[-1.7727,53.534],[-1.7714,53.5339],[-1.7655,53.5356],[-1.7558,53.5367],[-1.7425,53.541],[-1.7416,53.5411],[-1.7401,53.5421],[-1.7331,53.5451],[-1.7301,53.5468],[-1.7272,53.5503],[-1.7244,53.5522],[-1.7264,53.5545],[-1.7253,53.5554],[-1.7232,53.5599],[-1.704,53.5602],[-1.699,53.5538],[-1.6899,53.5539],[-1.6772,53.5539],[-1.675,53.5541],[-1.6705,53.5541],[-1.6695,53.5532],[-1.6683,53.5535],[-1.6625,53.5536],[-1.6616,53.5547],[-1.6618,53.5558],[-1.6639,53.5575],[-1.6609,53.5596],[-1.658,53.5597],[-1.6557,53.5606],[-1.6519,53.5607],[-1.651,53.5616],[-1.6497,53.5615],[-1.6482,53.5622],[-1.6413,53.5624],[-1.6384,53.5623],[-1.6333,53.5632],[-1.627,53.5636],[-1.6237,53.5632],[-1.6228,53.5629],[-1.6181,53.5632],[-1.6156,53.563],[-1.6164,53.5645],[-1.6142,53.5652],[-1.6121,53.5677],[-1.6122,53.5688],[-1.6108,53.57],[-1.6098,53.5719],[-1.6071,53.5716],[-1.6064,53.5728],[-1.602,53.5747],[-1.5984,53.5766],[-1.6002,53.5775],[-1.5997,53.579],[-1.598,53.5797],[-1.5993,53.5808],[-1.6007,53.5811],[-1.6023,53.583],[-1.6026,53.5849],[-1.6004,53.5862],[-1.6017,53.5877],[-1.598,53.5894],[-1.5977,53.5902],[-1.5949,53.5909],[-1.5907,53.5925],[-1.5895,53.5939],[-1.588,53.5935],[-1.5865,53.5968],[-1.5861,53.599],[-1.5865,53.5999],[-1.5852,53.6005],[-1.5856,53.602],[-1.5869,53.6038],[-1.5881,53.6038],[-1.5911,53.6068],[-1.5899,53.6071],[-1.5881,53.6065],[-1.5865,53.6072],[-1.5853,53.6063],[-1.5835,53.6056],[-1.5804,53.6061],[-1.5772,53.6075],[-1.5731,53.6082],[-1.5721,53.6086],[-1.5681,53.6074],[-1.5662,53.6066],[-1.5626,53.6077],[-1.5604,53.6075],[-1.5587,53.6069],[-1.5571,53.6052],[-1.5546,53.605],[-1.5507,53.6043],[-1.5475,53.6023],[-1.5447,53.5995],[-1.5399,53.5976],[-1.5379,53.5952],[-1.5349,53.594],[-1.5315,53.5933],[-1.5298,53.5941],[-1.5284,53.597],[-1.5243,53.5977],[-1.5187,53.5997],[-1.5177,53.5986],[-1.5129,53.597],[-1.5122,53.5969],[-1.508,53.5983],[-1.5072,53.5977],[-1.5015,53.5999],[-1.4966,53.5974],[-1.4964,53.5991],[-1.4951,53.6032],[-1.4916,53.6028],[-1.4929,53.5989],[-1.4919,53.5968],[-1.4895,53.5962],[-1.4851,53.597],[-1.4843,53.5949],[-1.4831,53.595],[-1.4813,53.5963],[-1.4793,53.5969],[-1.4786,53.5983],[-1.4749,53.6001],[-1.474,53.6014],[-1.473,53.6008],[-1.464,53.6044],[-1.461,53.6057],[-1.455,53.6079],[-1.4514,53.61],[-1.448,53.6117],[-1.4468,53.6126],[-1.4446,53.6105],[-1.4425,53.6098],[-1.4392,53.607],[-1.4366,53.6065],[-1.4355,53.6081],[-1.4343,53.6081],[-1.4329,53.6089],[-1.4292,53.6066],[-1.4294,53.6054],[-1.4288,53.605],[-1.425,53.6045],[-1.4233,53.6035],[-1.4212,53.6032],[-1.4153,53.6033],[-1.4128,53.6013],[-1.4072,53.6014],[-1.4057,53.6006],[-1.4017,53.6002],[-1.4004,53.5987],[-1.3961,53.5998],[-1.3928,53.6014],[-1.3872,53.6028],[-1.3839,53.6039],[-1.3816,53.6054],[-1.379,53.6066],[-1.3769,53.6064],[-1.3743,53.6054],[-1.373,53.6053],[-1.3691,53.604],[-1.3684,53.6035],[-1.366,53.6028],[-1.3638,53.6018],[-1.3607,53.5992],[-1.3601,53.5982],[-1.3599,53.5968],[-1.3561,53.5953],[-1.3547,53.5917],[-1.3564,53.589],[-1.3546,53.5862],[-1.3539,53.5834],[-1.3514,53.5811],[-1.3487,53.5833]]]}</v>
      </c>
      <c r="B123" s="67" t="str">
        <f ca="1">OFFSET(Polygon!B$1,MATCH($D123,Polygon!$C:$C,0)-1,0)</f>
        <v>E08000016</v>
      </c>
      <c r="C123" t="s">
        <v>147</v>
      </c>
      <c r="D123" t="s">
        <v>2</v>
      </c>
      <c r="E123" s="27">
        <v>245199</v>
      </c>
      <c r="F123" s="23">
        <v>2</v>
      </c>
      <c r="G123" s="23">
        <v>2</v>
      </c>
      <c r="H123" s="23">
        <v>2</v>
      </c>
      <c r="I123" s="23">
        <v>2</v>
      </c>
      <c r="J123" s="23">
        <v>2</v>
      </c>
      <c r="K123" s="23">
        <v>3</v>
      </c>
      <c r="L123" s="23">
        <v>5</v>
      </c>
      <c r="M123" s="23">
        <v>4</v>
      </c>
      <c r="N123" s="23">
        <v>2</v>
      </c>
      <c r="O123" s="23">
        <v>6</v>
      </c>
      <c r="P123" s="23">
        <v>7</v>
      </c>
      <c r="Q123" s="23">
        <v>7</v>
      </c>
      <c r="R123" s="23">
        <v>7</v>
      </c>
      <c r="S123" s="23">
        <v>10</v>
      </c>
      <c r="T123" s="23">
        <v>11</v>
      </c>
      <c r="U123" s="23">
        <v>15</v>
      </c>
      <c r="V123" s="23">
        <v>19</v>
      </c>
      <c r="W123" s="23">
        <v>27</v>
      </c>
      <c r="X123" s="23">
        <v>42</v>
      </c>
      <c r="Y123" s="23">
        <v>62</v>
      </c>
      <c r="Z123" s="23">
        <v>70</v>
      </c>
      <c r="AA123" s="23">
        <v>79</v>
      </c>
      <c r="AB123" s="23">
        <v>100</v>
      </c>
      <c r="AC123" s="23">
        <v>122</v>
      </c>
      <c r="AD123" s="23">
        <v>134</v>
      </c>
      <c r="AE123" s="23">
        <v>154</v>
      </c>
      <c r="AF123" s="23">
        <v>158</v>
      </c>
      <c r="AG123" s="23">
        <v>200</v>
      </c>
      <c r="AH123" s="23">
        <v>216</v>
      </c>
      <c r="AI123" s="23">
        <v>216</v>
      </c>
      <c r="AJ123" s="23">
        <v>238</v>
      </c>
      <c r="AK123" s="23">
        <v>248</v>
      </c>
      <c r="AL123" s="23">
        <v>267</v>
      </c>
      <c r="AM123" s="23">
        <v>297</v>
      </c>
      <c r="AN123" s="23">
        <v>309</v>
      </c>
      <c r="AO123" s="23">
        <v>335</v>
      </c>
      <c r="AP123" s="23">
        <v>372</v>
      </c>
      <c r="AQ123" s="23">
        <v>379</v>
      </c>
      <c r="AR123" s="23">
        <v>415</v>
      </c>
      <c r="AS123" s="23">
        <v>433</v>
      </c>
      <c r="AT123" s="23">
        <v>444</v>
      </c>
      <c r="AU123" s="23">
        <v>454</v>
      </c>
      <c r="AV123" s="23">
        <v>458</v>
      </c>
      <c r="AW123" s="23">
        <v>476</v>
      </c>
      <c r="AX123" s="23">
        <v>488</v>
      </c>
      <c r="AY123" s="23">
        <v>495</v>
      </c>
      <c r="AZ123" s="23">
        <v>530</v>
      </c>
      <c r="BA123" s="23">
        <v>544</v>
      </c>
      <c r="BB123" s="23">
        <v>553</v>
      </c>
      <c r="BC123" s="23">
        <v>569</v>
      </c>
      <c r="BD123" s="23">
        <v>590</v>
      </c>
      <c r="BE123" s="23">
        <v>608</v>
      </c>
      <c r="BF123" s="23">
        <v>622</v>
      </c>
      <c r="BG123" s="23">
        <v>639</v>
      </c>
      <c r="BH123" s="23">
        <v>665</v>
      </c>
      <c r="BI123" s="23">
        <v>678</v>
      </c>
      <c r="BJ123" s="23">
        <v>688</v>
      </c>
      <c r="BK123" s="23">
        <v>705</v>
      </c>
      <c r="BL123" s="23">
        <v>710</v>
      </c>
      <c r="BM123" s="23">
        <v>737</v>
      </c>
      <c r="BN123" s="23">
        <v>749</v>
      </c>
      <c r="BO123" s="23">
        <v>756</v>
      </c>
      <c r="BP123" s="23">
        <v>757</v>
      </c>
      <c r="BQ123" s="23">
        <v>775</v>
      </c>
      <c r="BR123" s="23">
        <v>787</v>
      </c>
      <c r="BS123" s="23">
        <v>794</v>
      </c>
      <c r="BT123" s="23">
        <v>807</v>
      </c>
      <c r="BU123" s="23">
        <v>813</v>
      </c>
      <c r="BV123" s="23">
        <v>822</v>
      </c>
      <c r="BW123" s="23">
        <v>837</v>
      </c>
      <c r="BX123" s="23">
        <v>870</v>
      </c>
      <c r="BY123" s="23">
        <v>878</v>
      </c>
      <c r="BZ123" s="23">
        <v>888</v>
      </c>
      <c r="CA123" s="23">
        <v>897</v>
      </c>
      <c r="CB123" s="23">
        <v>901</v>
      </c>
      <c r="CC123" s="23">
        <v>905</v>
      </c>
      <c r="CD123" s="23">
        <v>910</v>
      </c>
      <c r="CE123" s="23">
        <v>914</v>
      </c>
      <c r="CF123" s="23">
        <v>923</v>
      </c>
      <c r="CG123" s="23">
        <v>932</v>
      </c>
      <c r="CH123" s="23">
        <v>948</v>
      </c>
      <c r="CI123" s="23">
        <v>959</v>
      </c>
      <c r="CJ123" s="23">
        <v>962</v>
      </c>
      <c r="CK123" s="23">
        <v>966</v>
      </c>
      <c r="CL123" s="23">
        <v>968</v>
      </c>
      <c r="CM123" s="23">
        <v>974</v>
      </c>
      <c r="CN123" s="23">
        <v>981</v>
      </c>
      <c r="CO123" s="23">
        <v>983</v>
      </c>
      <c r="CP123" s="23">
        <v>991</v>
      </c>
      <c r="CQ123" s="23">
        <v>998</v>
      </c>
      <c r="CR123" s="23">
        <v>998</v>
      </c>
      <c r="CS123" s="23">
        <v>997</v>
      </c>
      <c r="CT123" s="23">
        <v>1000</v>
      </c>
      <c r="CU123" s="23">
        <v>1008</v>
      </c>
      <c r="CV123" s="23">
        <v>1014</v>
      </c>
      <c r="CW123" s="23">
        <v>1018</v>
      </c>
      <c r="CX123" s="23">
        <v>1024</v>
      </c>
      <c r="CY123" s="23">
        <v>1023</v>
      </c>
      <c r="CZ123" s="23">
        <v>1028</v>
      </c>
      <c r="DA123" s="23">
        <v>1031</v>
      </c>
      <c r="DB123" s="23">
        <v>1040</v>
      </c>
      <c r="DC123" s="23">
        <v>1041</v>
      </c>
      <c r="DD123" s="23">
        <v>1045</v>
      </c>
      <c r="DE123" s="23">
        <v>1055</v>
      </c>
      <c r="DF123" s="23">
        <v>1057</v>
      </c>
      <c r="DG123" s="23">
        <v>1071</v>
      </c>
      <c r="DJ123" s="181">
        <f t="shared" ca="1" si="34"/>
        <v>14</v>
      </c>
      <c r="DK123" s="25">
        <f t="shared" ca="1" si="35"/>
        <v>1.3245033112582781E-2</v>
      </c>
      <c r="DL123" s="325">
        <f t="shared" ca="1" si="28"/>
        <v>5.7096480817621602</v>
      </c>
      <c r="DM123" s="329">
        <f t="shared" ca="1" si="36"/>
        <v>43</v>
      </c>
      <c r="DN123" s="25">
        <f t="shared" ca="1" si="37"/>
        <v>4.1828793774319063E-2</v>
      </c>
      <c r="DO123" s="325">
        <f t="shared" ca="1" si="29"/>
        <v>17.536776251126636</v>
      </c>
      <c r="DP123" s="332">
        <f t="shared" ca="1" si="38"/>
        <v>436.78807825480527</v>
      </c>
      <c r="DR123">
        <f t="shared" si="40"/>
        <v>1071</v>
      </c>
      <c r="DS123" s="419">
        <f t="shared" si="41"/>
        <v>436.8</v>
      </c>
      <c r="DT123" s="131">
        <f t="shared" ca="1" si="30"/>
        <v>0</v>
      </c>
      <c r="DV123" s="164" t="s">
        <v>195</v>
      </c>
      <c r="DW123">
        <v>852</v>
      </c>
      <c r="DX123" s="385">
        <v>333</v>
      </c>
      <c r="DY123" s="67">
        <f t="shared" si="39"/>
        <v>82</v>
      </c>
      <c r="EA123">
        <f>SUMIF('L4-LTLA'!$D:$D,$D123,'L4-LTLA'!$G:$G)</f>
        <v>245199</v>
      </c>
      <c r="EB123" s="27">
        <v>245199</v>
      </c>
      <c r="EC123" s="4">
        <f t="shared" si="31"/>
        <v>0</v>
      </c>
    </row>
    <row r="124" spans="1:133" x14ac:dyDescent="0.25">
      <c r="A124" s="67" t="str">
        <f ca="1">OFFSET(Polygon!A$1,MATCH($D124,Polygon!$C:$C,0)-1,0)</f>
        <v>{"type":"Polygon","coordinates":[[[-1.2328,53.6211],[-1.2312,53.6188],[-1.2289,53.6186],[-1.2283,53.6173],[-1.2328,53.6167],[-1.2386,53.6171],[-1.2456,53.617],[-1.2482,53.6163],[-1.2472,53.6131],[-1.2449,53.6081],[-1.2487,53.6077],[-1.2522,53.6071],[-1.2507,53.604],[-1.249,53.6019],[-1.2475,53.6007],[-1.2506,53.5998],[-1.2503,53.6011],[-1.254,53.6006],[-1.2576,53.5998],[-1.2578,53.5983],[-1.2548,53.5969],[-1.2529,53.5971],[-1.2581,53.5948],[-1.2567,53.593],[-1.2579,53.5921],[-1.2608,53.5915],[-1.264,53.5913],[-1.2684,53.5895],[-1.2694,53.5901],[-1.2719,53.5902],[-1.2739,53.5894],[-1.2744,53.5899],[-1.2767,53.59],[-1.2794,53.5876],[-1.2778,53.5861],[-1.2792,53.5855],[-1.2797,53.5847],[-1.2823,53.583],[-1.2843,53.5828],[-1.2863,53.5821],[-1.2882,53.5807],[-1.291,53.5798],[-1.2946,53.5793],[-1.2968,53.578],[-1.3005,53.5772],[-1.3078,53.5753],[-1.31,53.5758],[-1.3118,53.5767],[-1.315,53.5768],[-1.3187,53.5775],[-1.3215,53.5794],[-1.3245,53.5797],[-1.3283,53.5791],[-1.3339,53.5796],[-1.3363,53.5809],[-1.3387,53.5817],[-1.3403,53.5818],[-1.3413,53.5824],[-1.3464,53.584],[-1.3479,53.584],[-1.3487,53.5833],[-1.3514,53.5811],[-1.3539,53.5834],[-1.3546,53.5862],[-1.3564,53.589],[-1.3547,53.5917],[-1.3561,53.5953],[-1.3599,53.5968],[-1.3601,53.5982],[-1.3607,53.5992],[-1.3638,53.6018],[-1.366,53.6028],[-1.3684,53.6035],[-1.3691,53.604],[-1.373,53.6053],[-1.3743,53.6054],[-1.3769,53.6064],[-1.379,53.6066],[-1.3816,53.6054],[-1.3839,53.6039],[-1.3872,53.6028],[-1.3928,53.6014],[-1.3961,53.5998],[-1.4004,53.5987],[-1.4017,53.6002],[-1.4057,53.6006],[-1.4072,53.6014],[-1.4128,53.6013],[-1.4153,53.6033],[-1.4212,53.6032],[-1.4233,53.6035],[-1.425,53.6045],[-1.4288,53.605],[-1.4294,53.6054],[-1.4292,53.6066],[-1.4329,53.6089],[-1.4343,53.6081],[-1.4355,53.6081],[-1.4366,53.6065],[-1.4392,53.607],[-1.4425,53.6098],[-1.4446,53.6105],[-1.4468,53.6126],[-1.448,53.6117],[-1.4514,53.61],[-1.455,53.6079],[-1.461,53.6057],[-1.464,53.6044],[-1.473,53.6008],[-1.474,53.6014],[-1.4749,53.6001],[-1.4786,53.5983],[-1.4793,53.5969],[-1.4813,53.5963],[-1.4831,53.595],[-1.4843,53.5949],[-1.4851,53.597],[-1.4895,53.5962],[-1.4919,53.5968],[-1.4929,53.5989],[-1.4916,53.6028],[-1.4951,53.6032],[-1.4964,53.5991],[-1.4966,53.5974],[-1.5015,53.5999],[-1.5072,53.5977],[-1.508,53.5983],[-1.5122,53.5969],[-1.5129,53.597],[-1.5177,53.5986],[-1.5187,53.5997],[-1.5243,53.5977],[-1.5284,53.597],[-1.5298,53.5941],[-1.5315,53.5933],[-1.5349,53.594],[-1.5379,53.5952],[-1.5399,53.5976],[-1.5447,53.5995],[-1.5475,53.6023],[-1.5507,53.6043],[-1.5546,53.605],[-1.5571,53.6052],[-1.5587,53.6069],[-1.5604,53.6075],[-1.5626,53.6077],[-1.5662,53.6066],[-1.5681,53.6074],[-1.5721,53.6086],[-1.5731,53.6082],[-1.5772,53.6075],[-1.5804,53.6061],[-1.5835,53.6056],[-1.5853,53.6063],[-1.5865,53.6072],[-1.5861,53.6081],[-1.5869,53.609],[-1.5867,53.6103],[-1.589,53.6118],[-1.5919,53.6147],[-1.5944,53.6154],[-1.5957,53.6168],[-1.5983,53.6171],[-1.6004,53.6181],[-1.6031,53.6179],[-1.6061,53.6195],[-1.6075,53.6196],[-1.6082,53.6215],[-1.61,53.6229],[-1.6117,53.6234],[-1.612,53.624],[-1.6137,53.6246],[-1.6146,53.6259],[-1.612,53.6267],[-1.6103,53.628],[-1.6157,53.6302],[-1.6156,53.6318],[-1.6121,53.6327],[-1.6136,53.6337],[-1.6159,53.6348],[-1.6172,53.6377],[-1.6194,53.6391],[-1.6221,53.6374],[-1.6232,53.6381],[-1.6234,53.6393],[-1.6227,53.6422],[-1.6208,53.6436],[-1.6192,53.6464],[-1.6204,53.6473],[-1.6218,53.6495],[-1.6225,53.651],[-1.6234,53.6514],[-1.6247,53.654],[-1.6216,53.6546],[-1.6213,53.6553],[-1.6178,53.6554],[-1.6167,53.6557],[-1.6108,53.6563],[-1.6102,53.6569],[-1.607,53.6569],[-1.6031,53.658],[-1.5985,53.6584],[-1.5951,53.6598],[-1.5933,53.6592],[-1.5918,53.6608],[-1.5903,53.661],[-1.5912,53.6629],[-1.5951,53.6647],[-1.5991,53.6674],[-1.6026,53.6691],[-1.6037,53.6693],[-1.6067,53.6691],[-1.6085,53.6709],[-1.608,53.6723],[-1.6103,53.6725],[-1.6135,53.6734],[-1.6147,53.6746],[-1.6152,53.6776],[-1.6138,53.6778],[-1.6108,53.6779],[-1.6093,53.6786],[-1.6047,53.6796],[-1.6035,53.6824],[-1.6022,53.684],[-1.5988,53.6837],[-1.5975,53.6854],[-1.5942,53.6878],[-1.5931,53.6889],[-1.5919,53.6893],[-1.5923,53.6915],[-1.5954,53.6913],[-1.5969,53.6916],[-1.6025,53.6922],[-1.6023,53.6944],[-1.6025,53.6955],[-1.5993,53.6983],[-1.5984,53.6997],[-1.5959,53.7006],[-1.595,53.7],[-1.591,53.7015],[-1.5904,53.7021],[-1.5865,53.703],[-1.5844,53.703],[-1.5752,53.705],[-1.5711,53.7064],[-1.5678,53.7048],[-1.566,53.7037],[-1.564,53.7017],[-1.5632,53.7016],[-1.5594,53.6991],[-1.5575,53.7003],[-1.557,53.7013],[-1.555,53.7032],[-1.554,53.7024],[-1.5524,53.7052],[-1.5486,53.7089],[-1.5466,53.7104],[-1.5427,53.7123],[-1.5356,53.7147],[-1.534,53.7149],[-1.5327,53.7162],[-1.5262,53.7199],[-1.5175,53.7246],[-1.5132,53.7275],[-1.5112,53.7294],[-1.509,53.7296],[-1.5056,53.7291],[-1.506,53.727],[-1.5036,53.7269],[-1.5019,53.7258],[-1.5044,53.725],[-1.5015,53.7237],[-1.4988,53.7234],[-1.4957,53.7223],[-1.4914,53.7222],[-1.4893,53.7231],[-1.4883,53.7277],[-1.4821,53.7277],[-1.4774,53.7279],[-1.4665,53.7278],[-1.4638,53.728],[-1.4594,53.7279],[-1.4572,53.7274],[-1.4546,53.7281],[-1.4431,53.7282],[-1.4391,53.7273],[-1.4345,53.7256],[-1.4329,53.7247],[-1.4291,53.7216],[-1.4283,53.7213],[-1.4252,53.7229],[-1.4235,53.7234],[-1.4218,53.7234],[-1.4197,53.7221],[-1.4158,53.7223],[-1.4141,53.7229],[-1.412,53.7231],[-1.4097,53.7223],[-1.4072,53.7218],[-1.4015,53.7197],[-1.3997,53.7193],[-1.3976,53.7199],[-1.3967,53.7211],[-1.3964,53.7223],[-1.3945,53.7238],[-1.3886,53.7252],[-1.3817,53.7266],[-1.3798,53.7274],[-1.377,53.7291],[-1.3739,53.7298],[-1.3692,53.7294],[-1.3662,53.7301],[-1.3631,53.7314],[-1.3604,53.732],[-1.3569,53.7314],[-1.3426,53.7356],[-1.3394,53.7365],[-1.3376,53.7364],[-1.3336,53.7357],[-1.3323,53.7357],[-1.3296,53.7365],[-1.3277,53.7365],[-1.3247,53.7351],[-1.3231,53.7348],[-1.32,53.7359],[-1.3159,53.7397],[-1.3134,53.741],[-1.3117,53.741],[-1.3091,53.7392],[-1.3074,53.7393],[-1.303,53.7415],[-1.302,53.7417],[-1.2997,53.7416],[-1.2963,53.7395],[-1.2937,53.7393],[-1.2919,53.7387],[-1.2892,53.7366],[-1.287,53.7356],[-1.2851,53.7332],[-1.2839,53.7321],[-1.2802,53.7296],[-1.2791,53.7285],[-1.2777,53.7265],[-1.2767,53.726],[-1.2728,53.7256],[-1.2711,53.7238],[-1.2706,53.7201],[-1.2695,53.7179],[-1.2694,53.7155],[-1.2682,53.7148],[-1.2636,53.714],[-1.2577,53.7118],[-1.2565,53.7117],[-1.2542,53.7127],[-1.2512,53.7126],[-1.248,53.7117],[-1.2428,53.7123],[-1.2394,53.7123],[-1.238,53.7125],[-1.2301,53.7148],[-1.2288,53.7146],[-1.2275,53.7125],[-1.2282,53.711],[-1.2269,53.7099],[-1.2251,53.71],[-1.2239,53.7108],[-1.2246,53.7123],[-1.2218,53.7128],[-1.2195,53.7143],[-1.2171,53.7112],[-1.2179,53.7095],[-1.2188,53.7093],[-1.2184,53.7071],[-1.2156,53.7069],[-1.2151,53.7055],[-1.204,53.7021],[-1.2014,53.7018],[-1.1988,53.7007],[-1.1997,53.6987],[-1.199,53.6967],[-1.199,53.6949],[-1.2098,53.6945],[-1.2215,53.6937],[-1.2249,53.6933],[-1.2348,53.6928],[-1.2402,53.6924],[-1.2444,53.6924],[-1.244,53.6911],[-1.2425,53.6818],[-1.2425,53.6801],[-1.2433,53.6774],[-1.244,53.6732],[-1.2464,53.6729],[-1.2497,53.6706],[-1.2502,53.6694],[-1.2518,53.668],[-1.2523,53.6666],[-1.2517,53.6635],[-1.2525,53.6624],[-1.2521,53.6615],[-1.25,53.659],[-1.248,53.6562],[-1.247,53.6556],[-1.2483,53.654],[-1.2512,53.6516],[-1.2488,53.6496],[-1.2497,53.649],[-1.2518,53.6484],[-1.2543,53.6485],[-1.2552,53.6489],[-1.2555,53.6458],[-1.2547,53.6428],[-1.2537,53.6412],[-1.2525,53.6401],[-1.2483,53.6372],[-1.2435,53.6343],[-1.2418,53.6326],[-1.2385,53.6274],[-1.2364,53.625],[-1.2345,53.6231],[-1.2328,53.6211]]]}</v>
      </c>
      <c r="B124" s="67" t="str">
        <f ca="1">OFFSET(Polygon!B$1,MATCH($D124,Polygon!$C:$C,0)-1,0)</f>
        <v>E08000036</v>
      </c>
      <c r="C124" t="s">
        <v>147</v>
      </c>
      <c r="D124" t="s">
        <v>113</v>
      </c>
      <c r="E124" s="27">
        <v>345038</v>
      </c>
      <c r="F124" s="23">
        <v>0</v>
      </c>
      <c r="G124" s="23">
        <v>0</v>
      </c>
      <c r="H124" s="23">
        <v>0</v>
      </c>
      <c r="I124" s="23">
        <v>0</v>
      </c>
      <c r="J124" s="23">
        <v>0</v>
      </c>
      <c r="K124" s="23">
        <v>1</v>
      </c>
      <c r="L124" s="23">
        <v>2</v>
      </c>
      <c r="M124" s="23">
        <v>3</v>
      </c>
      <c r="N124" s="23">
        <v>4</v>
      </c>
      <c r="O124" s="23">
        <v>5</v>
      </c>
      <c r="P124" s="23">
        <v>6</v>
      </c>
      <c r="Q124" s="23">
        <v>6</v>
      </c>
      <c r="R124" s="23">
        <v>8</v>
      </c>
      <c r="S124" s="23">
        <v>10</v>
      </c>
      <c r="T124" s="23">
        <v>12</v>
      </c>
      <c r="U124" s="23">
        <v>13</v>
      </c>
      <c r="V124" s="23">
        <v>19</v>
      </c>
      <c r="W124" s="23">
        <v>24</v>
      </c>
      <c r="X124" s="23">
        <v>34</v>
      </c>
      <c r="Y124" s="23">
        <v>40</v>
      </c>
      <c r="Z124" s="23">
        <v>54</v>
      </c>
      <c r="AA124" s="23">
        <v>62</v>
      </c>
      <c r="AB124" s="23">
        <v>72</v>
      </c>
      <c r="AC124" s="23">
        <v>79</v>
      </c>
      <c r="AD124" s="23">
        <v>95</v>
      </c>
      <c r="AE124" s="23">
        <v>105</v>
      </c>
      <c r="AF124" s="23">
        <v>128</v>
      </c>
      <c r="AG124" s="23">
        <v>153</v>
      </c>
      <c r="AH124" s="23">
        <v>162</v>
      </c>
      <c r="AI124" s="23">
        <v>177</v>
      </c>
      <c r="AJ124" s="23">
        <v>200</v>
      </c>
      <c r="AK124" s="23">
        <v>229</v>
      </c>
      <c r="AL124" s="23">
        <v>245</v>
      </c>
      <c r="AM124" s="23">
        <v>274</v>
      </c>
      <c r="AN124" s="23">
        <v>300</v>
      </c>
      <c r="AO124" s="23">
        <v>319</v>
      </c>
      <c r="AP124" s="23">
        <v>335</v>
      </c>
      <c r="AQ124" s="23">
        <v>353</v>
      </c>
      <c r="AR124" s="23">
        <v>344</v>
      </c>
      <c r="AS124" s="23">
        <v>371</v>
      </c>
      <c r="AT124" s="23">
        <v>385</v>
      </c>
      <c r="AU124" s="23">
        <v>392</v>
      </c>
      <c r="AV124" s="23">
        <v>404</v>
      </c>
      <c r="AW124" s="23">
        <v>413</v>
      </c>
      <c r="AX124" s="23">
        <v>429</v>
      </c>
      <c r="AY124" s="23">
        <v>441</v>
      </c>
      <c r="AZ124" s="23">
        <v>448</v>
      </c>
      <c r="BA124" s="23">
        <v>461</v>
      </c>
      <c r="BB124" s="23">
        <v>469</v>
      </c>
      <c r="BC124" s="23">
        <v>478</v>
      </c>
      <c r="BD124" s="23">
        <v>487</v>
      </c>
      <c r="BE124" s="23">
        <v>494</v>
      </c>
      <c r="BF124" s="23">
        <v>512</v>
      </c>
      <c r="BG124" s="23">
        <v>521</v>
      </c>
      <c r="BH124" s="23">
        <v>535</v>
      </c>
      <c r="BI124" s="23">
        <v>554</v>
      </c>
      <c r="BJ124" s="23">
        <v>565</v>
      </c>
      <c r="BK124" s="23">
        <v>572</v>
      </c>
      <c r="BL124" s="23">
        <v>581</v>
      </c>
      <c r="BM124" s="23">
        <v>588</v>
      </c>
      <c r="BN124" s="23">
        <v>600</v>
      </c>
      <c r="BO124" s="23">
        <v>617</v>
      </c>
      <c r="BP124" s="23">
        <v>630</v>
      </c>
      <c r="BQ124" s="23">
        <v>634</v>
      </c>
      <c r="BR124" s="23">
        <v>638</v>
      </c>
      <c r="BS124" s="23">
        <v>647</v>
      </c>
      <c r="BT124" s="23">
        <v>656</v>
      </c>
      <c r="BU124" s="23">
        <v>668</v>
      </c>
      <c r="BV124" s="23">
        <v>671</v>
      </c>
      <c r="BW124" s="23">
        <v>684</v>
      </c>
      <c r="BX124" s="23">
        <v>695</v>
      </c>
      <c r="BY124" s="23">
        <v>707</v>
      </c>
      <c r="BZ124" s="23">
        <v>713</v>
      </c>
      <c r="CA124" s="23">
        <v>716</v>
      </c>
      <c r="CB124" s="23">
        <v>721</v>
      </c>
      <c r="CC124" s="23">
        <v>722</v>
      </c>
      <c r="CD124" s="23">
        <v>725</v>
      </c>
      <c r="CE124" s="23">
        <v>728</v>
      </c>
      <c r="CF124" s="23">
        <v>733</v>
      </c>
      <c r="CG124" s="23">
        <v>737</v>
      </c>
      <c r="CH124" s="23">
        <v>740</v>
      </c>
      <c r="CI124" s="23">
        <v>742</v>
      </c>
      <c r="CJ124" s="23">
        <v>745</v>
      </c>
      <c r="CK124" s="23">
        <v>749</v>
      </c>
      <c r="CL124" s="23">
        <v>748</v>
      </c>
      <c r="CM124" s="23">
        <v>751</v>
      </c>
      <c r="CN124" s="23">
        <v>756</v>
      </c>
      <c r="CO124" s="23">
        <v>759</v>
      </c>
      <c r="CP124" s="23">
        <v>761</v>
      </c>
      <c r="CQ124" s="23">
        <v>765</v>
      </c>
      <c r="CR124" s="23">
        <v>767</v>
      </c>
      <c r="CS124" s="23">
        <v>771</v>
      </c>
      <c r="CT124" s="23">
        <v>775</v>
      </c>
      <c r="CU124" s="23">
        <v>777</v>
      </c>
      <c r="CV124" s="23">
        <v>780</v>
      </c>
      <c r="CW124" s="23">
        <v>780</v>
      </c>
      <c r="CX124" s="23">
        <v>781</v>
      </c>
      <c r="CY124" s="23">
        <v>781</v>
      </c>
      <c r="CZ124" s="23">
        <v>782</v>
      </c>
      <c r="DA124" s="23">
        <v>783</v>
      </c>
      <c r="DB124" s="23">
        <v>783</v>
      </c>
      <c r="DC124" s="23">
        <v>783</v>
      </c>
      <c r="DD124" s="23">
        <v>784</v>
      </c>
      <c r="DE124" s="23">
        <v>784</v>
      </c>
      <c r="DF124" s="23">
        <v>785</v>
      </c>
      <c r="DG124" s="23">
        <v>785</v>
      </c>
      <c r="DJ124" s="181">
        <f t="shared" ca="1" si="34"/>
        <v>0</v>
      </c>
      <c r="DK124" s="25">
        <f t="shared" ca="1" si="35"/>
        <v>0</v>
      </c>
      <c r="DL124" s="325">
        <f t="shared" ca="1" si="28"/>
        <v>0</v>
      </c>
      <c r="DM124" s="329">
        <f t="shared" ca="1" si="36"/>
        <v>3</v>
      </c>
      <c r="DN124" s="25">
        <f t="shared" ca="1" si="37"/>
        <v>3.8363171355498722E-3</v>
      </c>
      <c r="DO124" s="325">
        <f t="shared" ca="1" si="29"/>
        <v>0.86946944974176754</v>
      </c>
      <c r="DP124" s="332">
        <f t="shared" ca="1" si="38"/>
        <v>227.51117268242919</v>
      </c>
      <c r="DR124">
        <f t="shared" si="40"/>
        <v>785</v>
      </c>
      <c r="DS124" s="419">
        <f t="shared" si="41"/>
        <v>227.5</v>
      </c>
      <c r="DT124" s="131">
        <f t="shared" ca="1" si="30"/>
        <v>0</v>
      </c>
      <c r="DV124" s="164" t="s">
        <v>104</v>
      </c>
      <c r="DW124" s="4">
        <v>1549</v>
      </c>
      <c r="DX124" s="4">
        <v>204.2</v>
      </c>
      <c r="DY124" s="67">
        <f t="shared" si="39"/>
        <v>69</v>
      </c>
      <c r="EA124">
        <f>SUMIF('L4-LTLA'!$D:$D,$D124,'L4-LTLA'!$G:$G)</f>
        <v>345038</v>
      </c>
      <c r="EB124" s="27">
        <v>345038</v>
      </c>
      <c r="EC124" s="4">
        <f t="shared" si="31"/>
        <v>0</v>
      </c>
    </row>
    <row r="125" spans="1:133" x14ac:dyDescent="0.25">
      <c r="A125" s="67" t="str">
        <f ca="1">OFFSET(Polygon!A$1,MATCH($D125,Polygon!$C:$C,0)-1,0)</f>
        <v>{"type":"Polygon","coordinates":[[[-1.302,53.7417],[-1.303,53.7415],[-1.3074,53.7393],[-1.3091,53.7392],[-1.3117,53.741],[-1.3134,53.741],[-1.3159,53.7397],[-1.32,53.7359],[-1.3231,53.7348],[-1.3247,53.7351],[-1.3277,53.7365],[-1.3296,53.7365],[-1.3323,53.7357],[-1.3336,53.7357],[-1.3376,53.7364],[-1.3394,53.7365],[-1.3426,53.7356],[-1.3569,53.7314],[-1.3604,53.732],[-1.3631,53.7314],[-1.3662,53.7301],[-1.3692,53.7294],[-1.3739,53.7298],[-1.377,53.7291],[-1.3798,53.7274],[-1.3817,53.7266],[-1.3886,53.7252],[-1.3945,53.7238],[-1.3964,53.7223],[-1.3967,53.7211],[-1.3976,53.7199],[-1.3997,53.7193],[-1.4015,53.7197],[-1.4072,53.7218],[-1.4097,53.7223],[-1.412,53.7231],[-1.4141,53.7229],[-1.4158,53.7223],[-1.4197,53.7221],[-1.4218,53.7234],[-1.4235,53.7234],[-1.4252,53.7229],[-1.4283,53.7213],[-1.4291,53.7216],[-1.4329,53.7247],[-1.4345,53.7256],[-1.4391,53.7273],[-1.4431,53.7282],[-1.4546,53.7281],[-1.4572,53.7274],[-1.4594,53.7279],[-1.4638,53.728],[-1.4665,53.7278],[-1.4774,53.7279],[-1.4821,53.7277],[-1.4883,53.7277],[-1.4893,53.7231],[-1.4914,53.7222],[-1.4957,53.7223],[-1.4988,53.7234],[-1.5015,53.7237],[-1.5044,53.725],[-1.5019,53.7258],[-1.5036,53.7269],[-1.506,53.727],[-1.5056,53.7291],[-1.509,53.7296],[-1.5112,53.7294],[-1.5132,53.7275],[-1.5175,53.7246],[-1.5262,53.7199],[-1.5327,53.7162],[-1.534,53.7149],[-1.5356,53.7147],[-1.5427,53.7123],[-1.5466,53.7104],[-1.5486,53.7089],[-1.5524,53.7052],[-1.554,53.7024],[-1.555,53.7032],[-1.557,53.7013],[-1.5575,53.7003],[-1.5594,53.6991],[-1.5632,53.7016],[-1.564,53.7017],[-1.566,53.7037],[-1.5678,53.7048],[-1.5711,53.7064],[-1.5716,53.7074],[-1.5739,53.7086],[-1.5751,53.7086],[-1.5787,53.7099],[-1.5785,53.7108],[-1.5799,53.7125],[-1.5833,53.7148],[-1.5836,53.7161],[-1.5852,53.7166],[-1.5875,53.7165],[-1.5898,53.7179],[-1.5922,53.7185],[-1.5997,53.7197],[-1.6018,53.7199],[-1.6055,53.7212],[-1.6083,53.7211],[-1.611,53.7209],[-1.6138,53.7199],[-1.6167,53.7195],[-1.6182,53.7189],[-1.6195,53.7193],[-1.6214,53.7186],[-1.6232,53.7185],[-1.6229,53.7211],[-1.6249,53.7214],[-1.6247,53.722],[-1.6267,53.7247],[-1.6305,53.7269],[-1.6322,53.7294],[-1.6318,53.731],[-1.6321,53.7321],[-1.6337,53.7339],[-1.6348,53.7365],[-1.6361,53.7375],[-1.6363,53.7394],[-1.6369,53.7407],[-1.6359,53.7425],[-1.6376,53.7438],[-1.6388,53.7451],[-1.6384,53.746],[-1.6391,53.7469],[-1.6379,53.7477],[-1.6418,53.7477],[-1.6478,53.7467],[-1.6584,53.7454],[-1.6584,53.7466],[-1.6608,53.7468],[-1.664,53.7476],[-1.6664,53.7484],[-1.6692,53.7498],[-1.6757,53.7526],[-1.6767,53.754],[-1.6816,53.7565],[-1.6777,53.7595],[-1.6774,53.7601],[-1.6757,53.7605],[-1.6732,53.762],[-1.67,53.7621],[-1.6654,53.7639],[-1.6637,53.7652],[-1.6632,53.7666],[-1.6604,53.7672],[-1.6561,53.7671],[-1.6545,53.7665],[-1.6518,53.7669],[-1.6514,53.7676],[-1.6493,53.7686],[-1.6495,53.7691],[-1.6476,53.7701],[-1.6457,53.7717],[-1.6431,53.7723],[-1.6407,53.7738],[-1.6412,53.7743],[-1.6404,53.7762],[-1.6407,53.7779],[-1.6404,53.7798],[-1.6427,53.7802],[-1.6441,53.7796],[-1.6479,53.7796],[-1.6503,53.78],[-1.6521,53.7797],[-1.6555,53.7797],[-1.6576,53.78],[-1.6594,53.7796],[-1.6652,53.78],[-1.6678,53.7792],[-1.669,53.7796],[-1.6758,53.7803],[-1.6785,53.7826],[-1.6817,53.7849],[-1.682,53.7861],[-1.6828,53.7864],[-1.6859,53.7852],[-1.6874,53.7858],[-1.6906,53.7852],[-1.6935,53.7843],[-1.6971,53.7842],[-1.7007,53.7837],[-1.7052,53.7832],[-1.7102,53.783],[-1.712,53.7832],[-1.7079,53.7867],[-1.7072,53.788],[-1.7077,53.7897],[-1.7087,53.7906],[-1.7111,53.7916],[-1.7085,53.7943],[-1.7036,53.8016],[-1.7018,53.8026],[-1.7066,53.8041],[-1.706,53.8055],[-1.7065,53.8074],[-1.7076,53.8096],[-1.7083,53.81],[-1.7069,53.8125],[-1.7081,53.8144],[-1.708,53.8157],[-1.707,53.8175],[-1.7058,53.8217],[-1.705,53.8232],[-1.7063,53.8257],[-1.7056,53.8278],[-1.7067,53.8286],[-1.705,53.8308],[-1.7049,53.8318],[-1.7037,53.8325],[-1.7047,53.8345],[-1.7031,53.8363],[-1.705,53.8371],[-1.7033,53.8398],[-1.7037,53.8422],[-1.7024,53.8433],[-1.7012,53.8452],[-1.699,53.8464],[-1.6965,53.8473],[-1.6952,53.8495],[-1.6942,53.8503],[-1.6939,53.8517],[-1.693,53.8529],[-1.694,53.8538],[-1.6951,53.8555],[-1.6951,53.8575],[-1.6963,53.8576],[-1.6997,53.8572],[-1.6999,53.8578],[-1.7021,53.8578],[-1.7021,53.8605],[-1.7051,53.8603],[-1.7066,53.8611],[-1.7068,53.8619],[-1.7082,53.8626],[-1.7084,53.8643],[-1.7112,53.8638],[-1.7128,53.8652],[-1.7153,53.8662],[-1.7164,53.8653],[-1.7188,53.8641],[-1.7205,53.8647],[-1.7247,53.8651],[-1.7259,53.8657],[-1.7283,53.8658],[-1.7286,53.865],[-1.7313,53.8648],[-1.735,53.864],[-1.7382,53.8636],[-1.7385,53.8644],[-1.7433,53.8633],[-1.7464,53.8634],[-1.7464,53.8641],[-1.7444,53.8656],[-1.7486,53.8666],[-1.7506,53.8668],[-1.7536,53.8675],[-1.754,53.866],[-1.758,53.8666],[-1.7597,53.8637],[-1.7609,53.8637],[-1.761,53.8648],[-1.7639,53.8664],[-1.7643,53.867],[-1.7675,53.8668],[-1.7694,53.8679],[-1.7722,53.8688],[-1.7719,53.8693],[-1.7738,53.8703],[-1.7758,53.8705],[-1.7783,53.8718],[-1.7789,53.874],[-1.7795,53.8743],[-1.7787,53.8756],[-1.7794,53.8766],[-1.7791,53.8783],[-1.7808,53.8788],[-1.7845,53.8805],[-1.7908,53.8803],[-1.7948,53.8805],[-1.7984,53.8847],[-1.8004,53.886],[-1.795,53.8946],[-1.7875,53.8969],[-1.7767,53.8938],[-1.7795,53.8912],[-1.7735,53.889],[-1.7715,53.8899],[-1.7695,53.8903],[-1.7673,53.8902],[-1.7634,53.8888],[-1.758,53.8851],[-1.7564,53.8847],[-1.7547,53.885],[-1.7499,53.8852],[-1.7492,53.8857],[-1.7425,53.8849],[-1.7421,53.8854],[-1.7384,53.8865],[-1.7345,53.887],[-1.7311,53.8863],[-1.7292,53.8857],[-1.7254,53.8857],[-1.7272,53.8877],[-1.725,53.8895],[-1.7224,53.8909],[-1.7202,53.8912],[-1.7172,53.8911],[-1.7171,53.8922],[-1.718,53.8928],[-1.7219,53.8939],[-1.7249,53.8938],[-1.727,53.8944],[-1.7283,53.8942],[-1.7302,53.895],[-1.7319,53.8964],[-1.731,53.897],[-1.7321,53.8985],[-1.7323,53.9],[-1.7316,53.9004],[-1.7309,53.902],[-1.7312,53.9026],[-1.7306,53.9044],[-1.7296,53.9063],[-1.7289,53.9083],[-1.7272,53.909],[-1.7272,53.9102],[-1.7254,53.9107],[-1.7242,53.9115],[-1.7217,53.9117],[-1.721,53.9104],[-1.719,53.9091],[-1.7187,53.9105],[-1.7176,53.9118],[-1.7174,53.9137],[-1.7161,53.9171],[-1.7164,53.9176],[-1.7131,53.9179],[-1.7125,53.9175],[-1.7093,53.9179],[-1.708,53.917],[-1.7061,53.9171],[-1.7067,53.9187],[-1.7048,53.9182],[-1.7039,53.9186],[-1.7022,53.9184],[-1.7008,53.9174],[-1.6986,53.9168],[-1.6951,53.9173],[-1.6903,53.9174],[-1.6902,53.9167],[-1.687,53.9164],[-1.6876,53.9144],[-1.6892,53.9126],[-1.6882,53.9117],[-1.6846,53.912],[-1.6846,53.9106],[-1.68,53.9103],[-1.6695,53.9115],[-1.6668,53.9128],[-1.665,53.9131],[-1.6625,53.9131],[-1.6562,53.9127],[-1.6532,53.9117],[-1.6523,53.911],[-1.6539,53.9094],[-1.6543,53.9078],[-1.6535,53.9067],[-1.652,53.9057],[-1.6486,53.9059],[-1.6459,53.9071],[-1.6428,53.9074],[-1.6411,53.9071],[-1.6379,53.9055],[-1.6314,53.9052],[-1.6288,53.9053],[-1.6261,53.9049],[-1.624,53.9039],[-1.6223,53.9034],[-1.6193,53.9037],[-1.612,53.9062],[-1.6086,53.9084],[-1.6072,53.909],[-1.603,53.9096],[-1.6,53.9098],[-1.5989,53.9089],[-1.601,53.9082],[-1.6017,53.9065],[-1.6011,53.9053],[-1.5984,53.9035],[-1.5945,53.9027],[-1.5929,53.902],[-1.5898,53.9014],[-1.5871,53.9012],[-1.5858,53.9014],[-1.5852,53.903],[-1.5862,53.9044],[-1.5858,53.9064],[-1.5848,53.9084],[-1.5836,53.9093],[-1.5785,53.9099],[-1.5731,53.9102],[-1.5689,53.9109],[-1.5677,53.9108],[-1.5662,53.91],[-1.564,53.9054],[-1.5631,53.904],[-1.5619,53.9038],[-1.5598,53.9048],[-1.557,53.9049],[-1.5556,53.9046],[-1.5526,53.903],[-1.5513,53.903],[-1.5501,53.9043],[-1.5505,53.9068],[-1.5491,53.9088],[-1.5494,53.9107],[-1.5479,53.9109],[-1.5451,53.9101],[-1.5414,53.91],[-1.5372,53.9103],[-1.5351,53.9099],[-1.533,53.909],[-1.5295,53.9086],[-1.5276,53.909],[-1.5265,53.9098],[-1.5214,53.9113],[-1.5179,53.9117],[-1.5146,53.9117],[-1.5099,53.9114],[-1.5058,53.9124],[-1.5044,53.9135],[-1.4999,53.9152],[-1.4947,53.9153],[-1.4919,53.9144],[-1.4892,53.9119],[-1.486,53.9109],[-1.4816,53.9107],[-1.4794,53.9109],[-1.4754,53.9116],[-1.4735,53.9112],[-1.471,53.9113],[-1.4689,53.9111],[-1.4666,53.9104],[-1.465,53.909],[-1.4654,53.9073],[-1.465,53.9067],[-1.4626,53.906],[-1.4606,53.9068],[-1.4549,53.9074],[-1.4522,53.9071],[-1.4499,53.9075],[-1.4477,53.9088],[-1.4457,53.9096],[-1.4429,53.9129],[-1.4412,53.9137],[-1.4383,53.914],[-1.4364,53.9133],[-1.4344,53.9102],[-1.433,53.9108],[-1.4318,53.912],[-1.4314,53.9133],[-1.4301,53.9138],[-1.4313,53.9161],[-1.4321,53.9208],[-1.4315,53.9233],[-1.4331,53.9249],[-1.4335,53.9263],[-1.4326,53.9272],[-1.4298,53.9289],[-1.4281,53.9294],[-1.4188,53.9281],[-1.4136,53.9283],[-1.4097,53.9279],[-1.4067,53.9278],[-1.4085,53.9294],[-1.4101,53.9301],[-1.4107,53.931],[-1.4095,53.9335],[-1.4077,53.9362],[-1.4048,53.9362],[-1.4029,53.9365],[-1.4004,53.9377],[-1.4004,53.9401],[-1.3999,53.9414],[-1.3972,53.9425],[-1.3967,53.9419],[-1.3919,53.9425],[-1.3901,53.943],[-1.3865,53.9432],[-1.385,53.9421],[-1.3817,53.9405],[-1.375,53.941],[-1.3718,53.9428],[-1.3702,53.943],[-1.3681,53.9423],[-1.3645,53.9416],[-1.3619,53.9415],[-1.3586,53.9417],[-1.3549,53.9436],[-1.3524,53.9442],[-1.3482,53.9449],[-1.3434,53.9449],[-1.3404,53.9459],[-1.3398,53.9455],[-1.3416,53.9439],[-1.3429,53.9433],[-1.344,53.9398],[-1.3415,53.9406],[-1.3392,53.9407],[-1.3376,53.9402],[-1.3358,53.939],[-1.3343,53.9396],[-1.3325,53.9397],[-1.3314,53.9386],[-1.3292,53.938],[-1.3256,53.9379],[-1.323,53.9366],[-1.321,53.9369],[-1.3203,53.9361],[-1.3164,53.9355],[-1.3148,53.935],[-1.3123,53.9352],[-1.3101,53.9349],[-1.3069,53.934],[-1.3084,53.9287],[-1.309,53.9241],[-1.3066,53.9243],[-1.3053,53.9271],[-1.3022,53.9274],[-1.3004,53.9294],[-1.2968,53.9286],[-1.2946,53.9274],[-1.2943,53.9266],[-1.2971,53.9264],[-1.3023,53.9255],[-1.3042,53.9249],[-1.3074,53.9211],[-1.3053,53.9211],[-1.302,53.9221],[-1.3013,53.921],[-1.3003,53.9206],[-1.2984,53.922],[-1.2972,53.9217],[-1.2996,53.9198],[-1.3001,53.9191],[-1.3001,53.9171],[-1.3012,53.9145],[-1.302,53.9097],[-1.3007,53.9086],[-1.3006,53.9075],[-1.3027,53.9074],[-1.3058,53.9065],[-1.3108,53.9059],[-1.3139,53.905],[-1.3137,53.9047],[-1.3195,53.9039],[-1.3218,53.9029],[-1.3219,53.9008],[-1.3223,53.9004],[-1.3181,53.8975],[-1.3177,53.8959],[-1.3178,53.8941],[-1.317,53.8922],[-1.3179,53.8918],[-1.3175,53.8901],[-1.3179,53.8887],[-1.3198,53.8886],[-1.3202,53.8875],[-1.32,53.8853],[-1.3208,53.8838],[-1.3202,53.8833],[-1.3167,53.8822],[-1.3159,53.8814],[-1.3158,53.8795],[-1.3184,53.8775],[-1.3148,53.8687],[-1.3118,53.8669],[-1.3126,53.8653],[-1.3154,53.8633],[-1.3172,53.8627],[-1.3204,53.862],[-1.3233,53.8617],[-1.3293,53.8616],[-1.3315,53.8615],[-1.342,53.8589],[-1.347,53.8582],[-1.3506,53.8575],[-1.353,53.8567],[-1.3494,53.855],[-1.347,53.8542],[-1.3456,53.8531],[-1.3429,53.8516],[-1.3384,53.8517],[-1.3394,53.8507],[-1.3422,53.8457],[-1.3421,53.8452],[-1.3382,53.8442],[-1.3363,53.8431],[-1.3321,53.8409],[-1.3282,53.8413],[-1.3266,53.8404],[-1.3257,53.8385],[-1.326,53.8359],[-1.3258,53.835],[-1.3285,53.835],[-1.3297,53.8358],[-1.3318,53.8348],[-1.3344,53.8344],[-1.3335,53.8331],[-1.331,53.8319],[-1.3291,53.8306],[-1.327,53.8294],[-1.3223,53.8274],[-1.3182,53.8249],[-1.314,53.8231],[-1.3098,53.8229],[-1.3096,53.822],[-1.3105,53.8202],[-1.3073,53.8177],[-1.3036,53.8165],[-1.3051,53.815],[-1.3073,53.8145],[-1.3076,53.8136],[-1.3094,53.8137],[-1.3124,53.8144],[-1.3136,53.8096],[-1.3149,53.8095],[-1.3146,53.8078],[-1.3139,53.8068],[-1.3142,53.8048],[-1.3136,53.8024],[-1.3136,53.8009],[-1.3123,53.7978],[-1.3117,53.7954],[-1.312,53.7921],[-1.3128,53.7896],[-1.3116,53.7884],[-1.3134,53.7865],[-1.3139,53.7845],[-1.3138,53.7815],[-1.3116,53.7797],[-1.3126,53.7793],[-1.3097,53.7777],[-1.3035,53.7749],[-1.3068,53.773],[-1.3024,53.7727],[-1.2981,53.7728],[-1.2956,53.7713],[-1.2917,53.7667],[-1.2913,53.7654],[-1.2904,53.7643],[-1.2908,53.7623],[-1.292,53.7614],[-1.2927,53.7601],[-1.2967,53.759],[-1.2947,53.7563],[-1.2952,53.7554],[-1.2975,53.7558],[-1.2983,53.7556],[-1.302,53.7557],[-1.3044,53.7552],[-1.3077,53.7551],[-1.3085,53.7565],[-1.3122,53.7559],[-1.3126,53.7541],[-1.3121,53.7531],[-1.3129,53.7511],[-1.3128,53.7495],[-1.3133,53.7488],[-1.314,53.7463],[-1.3154,53.7437],[-1.3116,53.7445],[-1.31,53.7445],[-1.3072,53.7427],[-1.3038,53.7419],[-1.302,53.7417]]]}</v>
      </c>
      <c r="B125" s="67" t="str">
        <f ca="1">OFFSET(Polygon!B$1,MATCH($D125,Polygon!$C:$C,0)-1,0)</f>
        <v>E08000035</v>
      </c>
      <c r="C125" t="s">
        <v>147</v>
      </c>
      <c r="D125" t="s">
        <v>62</v>
      </c>
      <c r="E125" s="27">
        <v>789194</v>
      </c>
      <c r="F125" s="23">
        <v>5</v>
      </c>
      <c r="G125" s="23">
        <v>5</v>
      </c>
      <c r="H125" s="23">
        <v>5</v>
      </c>
      <c r="I125" s="23">
        <v>7</v>
      </c>
      <c r="J125" s="23">
        <v>7</v>
      </c>
      <c r="K125" s="23">
        <v>9</v>
      </c>
      <c r="L125" s="23">
        <v>19</v>
      </c>
      <c r="M125" s="23">
        <v>14</v>
      </c>
      <c r="N125" s="23">
        <v>11</v>
      </c>
      <c r="O125" s="23">
        <v>12</v>
      </c>
      <c r="P125" s="23">
        <v>15</v>
      </c>
      <c r="Q125" s="23">
        <v>17</v>
      </c>
      <c r="R125" s="23">
        <v>20</v>
      </c>
      <c r="S125" s="23">
        <v>29</v>
      </c>
      <c r="T125" s="23">
        <v>35</v>
      </c>
      <c r="U125" s="23">
        <v>42</v>
      </c>
      <c r="V125" s="23">
        <v>53</v>
      </c>
      <c r="W125" s="23">
        <v>67</v>
      </c>
      <c r="X125" s="23">
        <v>80</v>
      </c>
      <c r="Y125" s="23">
        <v>95</v>
      </c>
      <c r="Z125" s="23">
        <v>113</v>
      </c>
      <c r="AA125" s="23">
        <v>129</v>
      </c>
      <c r="AB125" s="23">
        <v>150</v>
      </c>
      <c r="AC125" s="23">
        <v>192</v>
      </c>
      <c r="AD125" s="23">
        <v>203</v>
      </c>
      <c r="AE125" s="23">
        <v>219</v>
      </c>
      <c r="AF125" s="23">
        <v>272</v>
      </c>
      <c r="AG125" s="23">
        <v>296</v>
      </c>
      <c r="AH125" s="23">
        <v>325</v>
      </c>
      <c r="AI125" s="23">
        <v>340</v>
      </c>
      <c r="AJ125" s="23">
        <v>389</v>
      </c>
      <c r="AK125" s="23">
        <v>437</v>
      </c>
      <c r="AL125" s="23">
        <v>504</v>
      </c>
      <c r="AM125" s="23">
        <v>544</v>
      </c>
      <c r="AN125" s="23">
        <v>628</v>
      </c>
      <c r="AO125" s="23">
        <v>677</v>
      </c>
      <c r="AP125" s="23">
        <v>734</v>
      </c>
      <c r="AQ125" s="23">
        <v>779</v>
      </c>
      <c r="AR125" s="23">
        <v>743</v>
      </c>
      <c r="AS125" s="23">
        <v>784</v>
      </c>
      <c r="AT125" s="23">
        <v>840</v>
      </c>
      <c r="AU125" s="23">
        <v>893</v>
      </c>
      <c r="AV125" s="23">
        <v>930</v>
      </c>
      <c r="AW125" s="23">
        <v>958</v>
      </c>
      <c r="AX125" s="23">
        <v>1010</v>
      </c>
      <c r="AY125" s="23">
        <v>1049</v>
      </c>
      <c r="AZ125" s="23">
        <v>1111</v>
      </c>
      <c r="BA125" s="23">
        <v>1171</v>
      </c>
      <c r="BB125" s="23">
        <v>1209</v>
      </c>
      <c r="BC125" s="23">
        <v>1273</v>
      </c>
      <c r="BD125" s="23">
        <v>1308</v>
      </c>
      <c r="BE125" s="23">
        <v>1322</v>
      </c>
      <c r="BF125" s="23">
        <v>1367</v>
      </c>
      <c r="BG125" s="23">
        <v>1394</v>
      </c>
      <c r="BH125" s="23">
        <v>1434</v>
      </c>
      <c r="BI125" s="23">
        <v>1463</v>
      </c>
      <c r="BJ125" s="23">
        <v>1479</v>
      </c>
      <c r="BK125" s="23">
        <v>1513</v>
      </c>
      <c r="BL125" s="23">
        <v>1534</v>
      </c>
      <c r="BM125" s="23">
        <v>1555</v>
      </c>
      <c r="BN125" s="23">
        <v>1578</v>
      </c>
      <c r="BO125" s="23">
        <v>1598</v>
      </c>
      <c r="BP125" s="23">
        <v>1635</v>
      </c>
      <c r="BQ125" s="23">
        <v>1640</v>
      </c>
      <c r="BR125" s="23">
        <v>1661</v>
      </c>
      <c r="BS125" s="23">
        <v>1662</v>
      </c>
      <c r="BT125" s="23">
        <v>1678</v>
      </c>
      <c r="BU125" s="23">
        <v>1696</v>
      </c>
      <c r="BV125" s="23">
        <v>1711</v>
      </c>
      <c r="BW125" s="23">
        <v>1722</v>
      </c>
      <c r="BX125" s="23">
        <v>1734</v>
      </c>
      <c r="BY125" s="23">
        <v>1745</v>
      </c>
      <c r="BZ125" s="23">
        <v>1756</v>
      </c>
      <c r="CA125" s="23">
        <v>1760</v>
      </c>
      <c r="CB125" s="23">
        <v>1763</v>
      </c>
      <c r="CC125" s="23">
        <v>1774</v>
      </c>
      <c r="CD125" s="23">
        <v>1794</v>
      </c>
      <c r="CE125" s="23">
        <v>1802</v>
      </c>
      <c r="CF125" s="23">
        <v>1809</v>
      </c>
      <c r="CG125" s="23">
        <v>1816</v>
      </c>
      <c r="CH125" s="23">
        <v>1820</v>
      </c>
      <c r="CI125" s="23">
        <v>1823</v>
      </c>
      <c r="CJ125" s="23">
        <v>1828</v>
      </c>
      <c r="CK125" s="23">
        <v>1832</v>
      </c>
      <c r="CL125" s="23">
        <v>1835</v>
      </c>
      <c r="CM125" s="23">
        <v>1840</v>
      </c>
      <c r="CN125" s="23">
        <v>1843</v>
      </c>
      <c r="CO125" s="23">
        <v>1846</v>
      </c>
      <c r="CP125" s="23">
        <v>1847</v>
      </c>
      <c r="CQ125" s="23">
        <v>1850</v>
      </c>
      <c r="CR125" s="23">
        <v>1855</v>
      </c>
      <c r="CS125" s="23">
        <v>1855</v>
      </c>
      <c r="CT125" s="23">
        <v>1862</v>
      </c>
      <c r="CU125" s="23">
        <v>1863</v>
      </c>
      <c r="CV125" s="23">
        <v>1869</v>
      </c>
      <c r="CW125" s="23">
        <v>1874</v>
      </c>
      <c r="CX125" s="23">
        <v>1879</v>
      </c>
      <c r="CY125" s="23">
        <v>1879</v>
      </c>
      <c r="CZ125" s="23">
        <v>1882</v>
      </c>
      <c r="DA125" s="23">
        <v>1884</v>
      </c>
      <c r="DB125" s="23">
        <v>1885</v>
      </c>
      <c r="DC125" s="23">
        <v>1888</v>
      </c>
      <c r="DD125" s="23">
        <v>1890</v>
      </c>
      <c r="DE125" s="23">
        <v>1893</v>
      </c>
      <c r="DF125" s="23">
        <v>1895</v>
      </c>
      <c r="DG125" s="23">
        <v>1898</v>
      </c>
      <c r="DJ125" s="181">
        <f t="shared" ca="1" si="34"/>
        <v>3</v>
      </c>
      <c r="DK125" s="25">
        <f t="shared" ca="1" si="35"/>
        <v>1.5831134564643799E-3</v>
      </c>
      <c r="DL125" s="325">
        <f t="shared" ca="1" si="28"/>
        <v>0.38013466904208598</v>
      </c>
      <c r="DM125" s="329">
        <f t="shared" ca="1" si="36"/>
        <v>16</v>
      </c>
      <c r="DN125" s="25">
        <f t="shared" ca="1" si="37"/>
        <v>8.5015940488841653E-3</v>
      </c>
      <c r="DO125" s="325">
        <f t="shared" ca="1" si="29"/>
        <v>2.0273849015577921</v>
      </c>
      <c r="DP125" s="332">
        <f t="shared" ca="1" si="38"/>
        <v>240.49853394729305</v>
      </c>
      <c r="DR125">
        <f t="shared" si="40"/>
        <v>1898</v>
      </c>
      <c r="DS125" s="419">
        <f t="shared" si="41"/>
        <v>240.5</v>
      </c>
      <c r="DT125" s="131">
        <f t="shared" ca="1" si="30"/>
        <v>0</v>
      </c>
      <c r="DV125" s="164" t="s">
        <v>105</v>
      </c>
      <c r="DW125" s="4">
        <v>1386</v>
      </c>
      <c r="DX125" s="4">
        <v>499.6</v>
      </c>
      <c r="DY125" s="67">
        <f t="shared" si="39"/>
        <v>105</v>
      </c>
      <c r="EA125">
        <f>SUMIF('L4-LTLA'!$D:$D,$D125,'L4-LTLA'!$G:$G)</f>
        <v>789194</v>
      </c>
      <c r="EB125" s="27">
        <v>789194</v>
      </c>
      <c r="EC125" s="4">
        <f t="shared" si="31"/>
        <v>0</v>
      </c>
    </row>
    <row r="126" spans="1:133" x14ac:dyDescent="0.25">
      <c r="A126" s="67" t="str">
        <f ca="1">OFFSET(Polygon!A$1,MATCH($D126,Polygon!$C:$C,0)-1,0)</f>
        <v>{"type":"Polygon","coordinates":[[[-1.7272,53.9102],[-1.7272,53.909],[-1.7289,53.9083],[-1.7296,53.9063],[-1.7306,53.9044],[-1.7312,53.9026],[-1.7309,53.902],[-1.7316,53.9004],[-1.7323,53.9],[-1.7321,53.8985],[-1.731,53.897],[-1.7319,53.8964],[-1.7302,53.895],[-1.7283,53.8942],[-1.727,53.8944],[-1.7249,53.8938],[-1.7219,53.8939],[-1.718,53.8928],[-1.7171,53.8922],[-1.7172,53.8911],[-1.7202,53.8912],[-1.7224,53.8909],[-1.725,53.8895],[-1.7272,53.8877],[-1.7254,53.8857],[-1.7292,53.8857],[-1.7311,53.8863],[-1.7345,53.887],[-1.7384,53.8865],[-1.7421,53.8854],[-1.7425,53.8849],[-1.7492,53.8857],[-1.7499,53.8852],[-1.7547,53.885],[-1.7564,53.8847],[-1.758,53.8851],[-1.7634,53.8888],[-1.7673,53.8902],[-1.7695,53.8903],[-1.7715,53.8899],[-1.7735,53.889],[-1.7795,53.8912],[-1.7767,53.8938],[-1.7875,53.8969],[-1.795,53.8946],[-1.8004,53.886],[-1.7984,53.8847],[-1.7948,53.8805],[-1.7908,53.8803],[-1.7845,53.8805],[-1.7808,53.8788],[-1.7791,53.8783],[-1.7794,53.8766],[-1.7787,53.8756],[-1.7795,53.8743],[-1.7789,53.874],[-1.7783,53.8718],[-1.7758,53.8705],[-1.7738,53.8703],[-1.7719,53.8693],[-1.7722,53.8688],[-1.7694,53.8679],[-1.7675,53.8668],[-1.7643,53.867],[-1.7639,53.8664],[-1.761,53.8648],[-1.7609,53.8637],[-1.7597,53.8637],[-1.758,53.8666],[-1.754,53.866],[-1.7536,53.8675],[-1.7506,53.8668],[-1.7486,53.8666],[-1.7444,53.8656],[-1.7464,53.8641],[-1.7464,53.8634],[-1.7433,53.8633],[-1.7385,53.8644],[-1.7382,53.8636],[-1.735,53.864],[-1.7313,53.8648],[-1.7286,53.865],[-1.7283,53.8658],[-1.7259,53.8657],[-1.7247,53.8651],[-1.7205,53.8647],[-1.7188,53.8641],[-1.7164,53.8653],[-1.7153,53.8662],[-1.7128,53.8652],[-1.7112,53.8638],[-1.7084,53.8643],[-1.7082,53.8626],[-1.7068,53.8619],[-1.7066,53.8611],[-1.7051,53.8603],[-1.7021,53.8605],[-1.7021,53.8578],[-1.6999,53.8578],[-1.6997,53.8572],[-1.6963,53.8576],[-1.6951,53.8575],[-1.6951,53.8555],[-1.694,53.8538],[-1.693,53.8529],[-1.6939,53.8517],[-1.6942,53.8503],[-1.6952,53.8495],[-1.6965,53.8473],[-1.699,53.8464],[-1.7012,53.8452],[-1.7024,53.8433],[-1.7037,53.8422],[-1.7033,53.8398],[-1.705,53.8371],[-1.7031,53.8363],[-1.7047,53.8345],[-1.7037,53.8325],[-1.7049,53.8318],[-1.705,53.8308],[-1.7067,53.8286],[-1.7056,53.8278],[-1.7063,53.8257],[-1.705,53.8232],[-1.7058,53.8217],[-1.707,53.8175],[-1.708,53.8157],[-1.7081,53.8144],[-1.7069,53.8125],[-1.7083,53.81],[-1.7076,53.8096],[-1.7065,53.8074],[-1.706,53.8055],[-1.7066,53.8041],[-1.7018,53.8026],[-1.7036,53.8016],[-1.7085,53.7943],[-1.7111,53.7916],[-1.7087,53.7906],[-1.7077,53.7897],[-1.7072,53.788],[-1.7079,53.7867],[-1.712,53.7832],[-1.7102,53.783],[-1.7052,53.7832],[-1.7007,53.7837],[-1.6971,53.7842],[-1.6935,53.7843],[-1.6906,53.7852],[-1.6874,53.7858],[-1.6859,53.7852],[-1.6828,53.7864],[-1.682,53.7861],[-1.6817,53.7849],[-1.6785,53.7826],[-1.6758,53.7803],[-1.669,53.7796],[-1.6678,53.7792],[-1.6652,53.78],[-1.6594,53.7796],[-1.6576,53.78],[-1.6555,53.7797],[-1.6521,53.7797],[-1.6503,53.78],[-1.6479,53.7796],[-1.6441,53.7796],[-1.6427,53.7802],[-1.6404,53.7798],[-1.6407,53.7779],[-1.6404,53.7762],[-1.6412,53.7743],[-1.6407,53.7738],[-1.6431,53.7723],[-1.6457,53.7717],[-1.6476,53.7701],[-1.6495,53.7691],[-1.6493,53.7686],[-1.6514,53.7676],[-1.6518,53.7669],[-1.6545,53.7665],[-1.6561,53.7671],[-1.6604,53.7672],[-1.6632,53.7666],[-1.6637,53.7652],[-1.6654,53.7639],[-1.67,53.7621],[-1.6732,53.762],[-1.6757,53.7605],[-1.6774,53.7601],[-1.6777,53.7595],[-1.6816,53.7565],[-1.6866,53.7581],[-1.687,53.7577],[-1.6905,53.7585],[-1.69,53.7599],[-1.6938,53.7607],[-1.6959,53.762],[-1.6978,53.7624],[-1.7015,53.7641],[-1.7029,53.7641],[-1.7049,53.7648],[-1.7072,53.7637],[-1.7091,53.7625],[-1.7109,53.7628],[-1.7144,53.7624],[-1.7137,53.7617],[-1.7184,53.7603],[-1.7196,53.7595],[-1.7216,53.7591],[-1.7243,53.7572],[-1.7265,53.755],[-1.7275,53.7528],[-1.7284,53.7518],[-1.7304,53.7513],[-1.7312,53.7499],[-1.7339,53.7482],[-1.7338,53.7469],[-1.7382,53.7473],[-1.7408,53.7479],[-1.7419,53.7473],[-1.7433,53.7474],[-1.7473,53.7467],[-1.7459,53.7437],[-1.7475,53.7427],[-1.7458,53.7423],[-1.7468,53.7396],[-1.7471,53.7379],[-1.7465,53.7365],[-1.7461,53.7344],[-1.7499,53.7342],[-1.7527,53.7346],[-1.7609,53.7346],[-1.7629,53.7313],[-1.7638,53.7302],[-1.7658,53.7291],[-1.7668,53.7281],[-1.7679,53.7279],[-1.7701,53.7262],[-1.7704,53.7258],[-1.7737,53.7246],[-1.7747,53.7267],[-1.7763,53.7283],[-1.7794,53.73],[-1.779,53.7332],[-1.779,53.7362],[-1.7799,53.7378],[-1.7831,53.7394],[-1.7852,53.7399],[-1.7855,53.742],[-1.7889,53.7425],[-1.789,53.7432],[-1.7946,53.7459],[-1.7959,53.7471],[-1.7958,53.7479],[-1.7935,53.749],[-1.7939,53.752],[-1.7948,53.7533],[-1.7984,53.7546],[-1.8011,53.7549],[-1.8011,53.7556],[-1.8025,53.7567],[-1.8017,53.7578],[-1.8021,53.7594],[-1.8051,53.761],[-1.8082,53.7636],[-1.8106,53.7644],[-1.8155,53.7638],[-1.8187,53.7642],[-1.8217,53.7641],[-1.8259,53.763],[-1.8276,53.7634],[-1.8306,53.762],[-1.8346,53.7592],[-1.8369,53.7597],[-1.8382,53.758],[-1.8391,53.7575],[-1.8402,53.7556],[-1.8444,53.7549],[-1.8464,53.7532],[-1.8484,53.7535],[-1.8509,53.7534],[-1.8534,53.7521],[-1.8542,53.751],[-1.8528,53.7496],[-1.8553,53.7485],[-1.8562,53.7499],[-1.8554,53.7507],[-1.8595,53.7522],[-1.8623,53.7524],[-1.8629,53.7517],[-1.8649,53.7513],[-1.8651,53.7527],[-1.8663,53.7524],[-1.8683,53.7533],[-1.8697,53.7552],[-1.8719,53.7548],[-1.8724,53.7557],[-1.871,53.7567],[-1.8695,53.7584],[-1.8694,53.7594],[-1.8703,53.7613],[-1.8718,53.7624],[-1.8719,53.7645],[-1.8725,53.7655],[-1.8722,53.7663],[-1.8725,53.7687],[-1.8719,53.7701],[-1.8728,53.771],[-1.8727,53.7725],[-1.8719,53.7753],[-1.8734,53.7787],[-1.8784,53.7788],[-1.8807,53.7799],[-1.8857,53.7799],[-1.8875,53.7796],[-1.889,53.7809],[-1.8964,53.7809],[-1.9146,53.7816],[-1.927,53.7875],[-1.9308,53.7875],[-1.9471,53.7868],[-1.9507,53.786],[-1.9597,53.7843],[-1.9619,53.7846],[-1.9773,53.786],[-1.9808,53.7863],[-1.9868,53.7961],[-1.9959,53.7996],[-2.0097,53.8071],[-2.0115,53.8071],[-2.0183,53.8077],[-2.0271,53.809],[-2.0307,53.809],[-2.0319,53.8097],[-2.0358,53.8127],[-2.0363,53.8142],[-2.0382,53.8151],[-2.0441,53.8173],[-2.0503,53.8199],[-2.0612,53.8256],[-2.051,53.8285],[-2.0469,53.8295],[-2.0466,53.8318],[-2.0451,53.8389],[-2.0459,53.8499],[-2.0461,53.8501],[-2.0451,53.8512],[-2.0366,53.8562],[-2.0317,53.8586],[-2.0298,53.8608],[-2.0276,53.864],[-2.0217,53.8715],[-2.0135,53.8697],[-2.013,53.8705],[-1.9995,53.8721],[-1.9955,53.8687],[-1.9877,53.8677],[-1.9824,53.8688],[-1.9804,53.8711],[-1.9787,53.8738],[-1.977,53.8756],[-1.9761,53.8789],[-1.9781,53.8842],[-1.9772,53.8877],[-1.9786,53.8908],[-1.9813,53.8942],[-1.9808,53.8951],[-1.9811,53.897],[-1.9797,53.8973],[-1.9789,53.8981],[-1.9791,53.9012],[-1.9772,53.9009],[-1.9749,53.9012],[-1.9728,53.9022],[-1.9684,53.9038],[-1.9652,53.9034],[-1.9621,53.9035],[-1.9563,53.9033],[-1.9526,53.9035],[-1.9534,53.9065],[-1.9532,53.9077],[-1.9535,53.909],[-1.9532,53.9117],[-1.9568,53.9137],[-1.9575,53.9136],[-1.9596,53.9155],[-1.9617,53.9183],[-1.9628,53.9186],[-1.9739,53.924],[-1.9769,53.9264],[-1.9719,53.93],[-1.9702,53.9291],[-1.9704,53.9284],[-1.9672,53.9275],[-1.9659,53.9279],[-1.9659,53.9304],[-1.968,53.9318],[-1.9631,53.9334],[-1.966,53.9373],[-1.9678,53.9404],[-1.97,53.9419],[-1.9705,53.9433],[-1.9686,53.9439],[-1.9621,53.9434],[-1.9624,53.9452],[-1.9631,53.9458],[-1.9639,53.948],[-1.965,53.9482],[-1.9662,53.9515],[-1.9582,53.9539],[-1.9494,53.953],[-1.9507,53.9567],[-1.944,53.9562],[-1.9416,53.9525],[-1.9397,53.9522],[-1.9342,53.9519],[-1.9309,53.9503],[-1.928,53.9504],[-1.924,53.9541],[-1.9228,53.9556],[-1.9201,53.9556],[-1.9191,53.9549],[-1.9177,53.9554],[-1.9132,53.956],[-1.9127,53.9566],[-1.911,53.9572],[-1.9084,53.9576],[-1.9061,53.9584],[-1.9035,53.9581],[-1.9036,53.9572],[-1.8996,53.9559],[-1.8988,53.9554],[-1.8957,53.9551],[-1.8931,53.9554],[-1.8908,53.957],[-1.8897,53.9593],[-1.8874,53.9601],[-1.8864,53.9609],[-1.8855,53.963],[-1.8836,53.9632],[-1.8795,53.9628],[-1.8787,53.9624],[-1.8781,53.9599],[-1.8783,53.9586],[-1.8797,53.9569],[-1.8799,53.9559],[-1.8789,53.9543],[-1.8775,53.953],[-1.8763,53.9513],[-1.8763,53.9489],[-1.8753,53.9466],[-1.8741,53.9451],[-1.872,53.9439],[-1.867,53.9427],[-1.8652,53.9421],[-1.8643,53.9413],[-1.8625,53.9408],[-1.8617,53.9391],[-1.8625,53.9374],[-1.863,53.9344],[-1.8608,53.9329],[-1.8585,53.9323],[-1.8564,53.9323],[-1.8528,53.931],[-1.8507,53.9312],[-1.8465,53.9327],[-1.8433,53.9329],[-1.8405,53.9317],[-1.8392,53.9314],[-1.8362,53.9314],[-1.8363,53.932],[-1.8397,53.9331],[-1.8423,53.9342],[-1.8487,53.936],[-1.8477,53.9385],[-1.8477,53.9408],[-1.845,53.9399],[-1.8417,53.9394],[-1.8384,53.9397],[-1.8356,53.9395],[-1.8301,53.9404],[-1.8302,53.938],[-1.8258,53.9383],[-1.8241,53.939],[-1.8233,53.9383],[-1.819,53.9381],[-1.8171,53.9386],[-1.8151,53.9383],[-1.8118,53.9387],[-1.8062,53.9387],[-1.8051,53.939],[-1.8039,53.9382],[-1.8029,53.9359],[-1.799,53.9367],[-1.7978,53.9366],[-1.7972,53.9356],[-1.7974,53.9342],[-1.7963,53.9335],[-1.7964,53.9309],[-1.7975,53.9295],[-1.7933,53.9292],[-1.7851,53.9297],[-1.7821,53.9292],[-1.781,53.9278],[-1.7798,53.9253],[-1.7779,53.9235],[-1.7766,53.9218],[-1.7752,53.9213],[-1.7729,53.9209],[-1.7695,53.9213],[-1.7687,53.922],[-1.7678,53.924],[-1.7649,53.9247],[-1.7621,53.9239],[-1.7608,53.9231],[-1.7572,53.9214],[-1.7545,53.9211],[-1.7497,53.9226],[-1.7461,53.9231],[-1.745,53.9224],[-1.7459,53.9212],[-1.746,53.9187],[-1.7429,53.9152],[-1.7415,53.9141],[-1.7384,53.9128],[-1.7347,53.9121],[-1.729,53.9103],[-1.7272,53.9102]]]}</v>
      </c>
      <c r="B126" s="67" t="str">
        <f ca="1">OFFSET(Polygon!B$1,MATCH($D126,Polygon!$C:$C,0)-1,0)</f>
        <v>E08000032</v>
      </c>
      <c r="C126" t="s">
        <v>147</v>
      </c>
      <c r="D126" t="s">
        <v>10</v>
      </c>
      <c r="E126" s="27">
        <v>537173</v>
      </c>
      <c r="F126" s="23">
        <v>1</v>
      </c>
      <c r="G126" s="23">
        <v>1</v>
      </c>
      <c r="H126" s="23">
        <v>1</v>
      </c>
      <c r="I126" s="23">
        <v>3</v>
      </c>
      <c r="J126" s="23">
        <v>4</v>
      </c>
      <c r="K126" s="23">
        <v>4</v>
      </c>
      <c r="L126" s="23">
        <v>6</v>
      </c>
      <c r="M126" s="23">
        <v>7</v>
      </c>
      <c r="N126" s="23">
        <v>7</v>
      </c>
      <c r="O126" s="23">
        <v>8</v>
      </c>
      <c r="P126" s="23">
        <v>7</v>
      </c>
      <c r="Q126" s="23">
        <v>9</v>
      </c>
      <c r="R126" s="23">
        <v>10</v>
      </c>
      <c r="S126" s="23">
        <v>11</v>
      </c>
      <c r="T126" s="23">
        <v>13</v>
      </c>
      <c r="U126" s="23">
        <v>14</v>
      </c>
      <c r="V126" s="23">
        <v>16</v>
      </c>
      <c r="W126" s="23">
        <v>23</v>
      </c>
      <c r="X126" s="23">
        <v>29</v>
      </c>
      <c r="Y126" s="23">
        <v>37</v>
      </c>
      <c r="Z126" s="23">
        <v>46</v>
      </c>
      <c r="AA126" s="23">
        <v>63</v>
      </c>
      <c r="AB126" s="23">
        <v>80</v>
      </c>
      <c r="AC126" s="23">
        <v>95</v>
      </c>
      <c r="AD126" s="23">
        <v>118</v>
      </c>
      <c r="AE126" s="23">
        <v>135</v>
      </c>
      <c r="AF126" s="23">
        <v>170</v>
      </c>
      <c r="AG126" s="23">
        <v>185</v>
      </c>
      <c r="AH126" s="23">
        <v>204</v>
      </c>
      <c r="AI126" s="23">
        <v>222</v>
      </c>
      <c r="AJ126" s="23">
        <v>258</v>
      </c>
      <c r="AK126" s="23">
        <v>278</v>
      </c>
      <c r="AL126" s="23">
        <v>331</v>
      </c>
      <c r="AM126" s="23">
        <v>359</v>
      </c>
      <c r="AN126" s="23">
        <v>377</v>
      </c>
      <c r="AO126" s="23">
        <v>408</v>
      </c>
      <c r="AP126" s="23">
        <v>467</v>
      </c>
      <c r="AQ126" s="23">
        <v>493</v>
      </c>
      <c r="AR126" s="23">
        <v>460</v>
      </c>
      <c r="AS126" s="23">
        <v>476</v>
      </c>
      <c r="AT126" s="23">
        <v>546</v>
      </c>
      <c r="AU126" s="23">
        <v>564</v>
      </c>
      <c r="AV126" s="23">
        <v>571</v>
      </c>
      <c r="AW126" s="23">
        <v>602</v>
      </c>
      <c r="AX126" s="23">
        <v>618</v>
      </c>
      <c r="AY126" s="23">
        <v>647</v>
      </c>
      <c r="AZ126" s="23">
        <v>669</v>
      </c>
      <c r="BA126" s="23">
        <v>703</v>
      </c>
      <c r="BB126" s="23">
        <v>726</v>
      </c>
      <c r="BC126" s="23">
        <v>768</v>
      </c>
      <c r="BD126" s="23">
        <v>795</v>
      </c>
      <c r="BE126" s="23">
        <v>796</v>
      </c>
      <c r="BF126" s="23">
        <v>849</v>
      </c>
      <c r="BG126" s="23">
        <v>864</v>
      </c>
      <c r="BH126" s="23">
        <v>915</v>
      </c>
      <c r="BI126" s="23">
        <v>947</v>
      </c>
      <c r="BJ126" s="23">
        <v>970</v>
      </c>
      <c r="BK126" s="23">
        <v>1001</v>
      </c>
      <c r="BL126" s="23">
        <v>1022</v>
      </c>
      <c r="BM126" s="23">
        <v>1035</v>
      </c>
      <c r="BN126" s="23">
        <v>1064</v>
      </c>
      <c r="BO126" s="23">
        <v>1085</v>
      </c>
      <c r="BP126" s="23">
        <v>1100</v>
      </c>
      <c r="BQ126" s="23">
        <v>1112</v>
      </c>
      <c r="BR126" s="23">
        <v>1115</v>
      </c>
      <c r="BS126" s="23">
        <v>1128</v>
      </c>
      <c r="BT126" s="23">
        <v>1147</v>
      </c>
      <c r="BU126" s="23">
        <v>1176</v>
      </c>
      <c r="BV126" s="23">
        <v>1192</v>
      </c>
      <c r="BW126" s="23">
        <v>1201</v>
      </c>
      <c r="BX126" s="23">
        <v>1213</v>
      </c>
      <c r="BY126" s="23">
        <v>1228</v>
      </c>
      <c r="BZ126" s="23">
        <v>1234</v>
      </c>
      <c r="CA126" s="23">
        <v>1247</v>
      </c>
      <c r="CB126" s="23">
        <v>1250</v>
      </c>
      <c r="CC126" s="23">
        <v>1266</v>
      </c>
      <c r="CD126" s="23">
        <v>1274</v>
      </c>
      <c r="CE126" s="23">
        <v>1280</v>
      </c>
      <c r="CF126" s="23">
        <v>1291</v>
      </c>
      <c r="CG126" s="23">
        <v>1294</v>
      </c>
      <c r="CH126" s="23">
        <v>1303</v>
      </c>
      <c r="CI126" s="23">
        <v>1310</v>
      </c>
      <c r="CJ126" s="23">
        <v>1320</v>
      </c>
      <c r="CK126" s="23">
        <v>1326</v>
      </c>
      <c r="CL126" s="23">
        <v>1332</v>
      </c>
      <c r="CM126" s="23">
        <v>1336</v>
      </c>
      <c r="CN126" s="23">
        <v>1343</v>
      </c>
      <c r="CO126" s="23">
        <v>1345</v>
      </c>
      <c r="CP126" s="23">
        <v>1351</v>
      </c>
      <c r="CQ126" s="23">
        <v>1356</v>
      </c>
      <c r="CR126" s="23">
        <v>1356</v>
      </c>
      <c r="CS126" s="23">
        <v>1357</v>
      </c>
      <c r="CT126" s="23">
        <v>1370</v>
      </c>
      <c r="CU126" s="23">
        <v>1375</v>
      </c>
      <c r="CV126" s="23">
        <v>1378</v>
      </c>
      <c r="CW126" s="23">
        <v>1378</v>
      </c>
      <c r="CX126" s="23">
        <v>1386</v>
      </c>
      <c r="CY126" s="23">
        <v>1393</v>
      </c>
      <c r="CZ126" s="23">
        <v>1398</v>
      </c>
      <c r="DA126" s="23">
        <v>1401</v>
      </c>
      <c r="DB126" s="23">
        <v>1405</v>
      </c>
      <c r="DC126" s="23">
        <v>1405</v>
      </c>
      <c r="DD126" s="23">
        <v>1413</v>
      </c>
      <c r="DE126" s="23">
        <v>1419</v>
      </c>
      <c r="DF126" s="23">
        <v>1427</v>
      </c>
      <c r="DG126" s="23">
        <v>1429</v>
      </c>
      <c r="DJ126" s="181">
        <f t="shared" ca="1" si="34"/>
        <v>2</v>
      </c>
      <c r="DK126" s="25">
        <f t="shared" ca="1" si="35"/>
        <v>1.4015416958654519E-3</v>
      </c>
      <c r="DL126" s="325">
        <f t="shared" ca="1" si="28"/>
        <v>0.37231953206881208</v>
      </c>
      <c r="DM126" s="329">
        <f t="shared" ca="1" si="36"/>
        <v>31</v>
      </c>
      <c r="DN126" s="25">
        <f t="shared" ca="1" si="37"/>
        <v>2.2174535050071532E-2</v>
      </c>
      <c r="DO126" s="325">
        <f t="shared" ca="1" si="29"/>
        <v>5.7709527470665876</v>
      </c>
      <c r="DP126" s="332">
        <f t="shared" ca="1" si="38"/>
        <v>266.02230566316626</v>
      </c>
      <c r="DR126">
        <f t="shared" si="40"/>
        <v>1429</v>
      </c>
      <c r="DS126" s="419">
        <f t="shared" si="41"/>
        <v>266</v>
      </c>
      <c r="DT126" s="131">
        <f t="shared" ca="1" si="30"/>
        <v>0</v>
      </c>
      <c r="DV126" s="164" t="s">
        <v>106</v>
      </c>
      <c r="DW126" s="4">
        <v>3010</v>
      </c>
      <c r="DX126" s="4">
        <v>253</v>
      </c>
      <c r="DY126" s="67">
        <f t="shared" si="39"/>
        <v>38</v>
      </c>
      <c r="EA126">
        <f>SUMIF('L4-LTLA'!$D:$D,$D126,'L4-LTLA'!$G:$G)</f>
        <v>537173</v>
      </c>
      <c r="EB126" s="27">
        <v>537173</v>
      </c>
      <c r="EC126" s="4">
        <f t="shared" si="31"/>
        <v>0</v>
      </c>
    </row>
    <row r="127" spans="1:133" x14ac:dyDescent="0.25">
      <c r="A127" s="67" t="str">
        <f ca="1">OFFSET(Polygon!A$1,MATCH($D127,Polygon!$C:$C,0)-1,0)</f>
        <v>{"type":"Polygon","coordinates":[[[-1.7701,53.7262],[-1.7652,53.7262],[-1.7592,53.7253],[-1.7572,53.7261],[-1.7536,53.7258],[-1.754,53.7231],[-1.7554,53.7231],[-1.7554,53.7207],[-1.751,53.7197],[-1.7481,53.7195],[-1.7477,53.7189],[-1.745,53.7182],[-1.7446,53.7159],[-1.744,53.7156],[-1.7412,53.7169],[-1.7368,53.7141],[-1.7359,53.7132],[-1.7378,53.713],[-1.7388,53.7121],[-1.736,53.7103],[-1.7359,53.709],[-1.7368,53.7081],[-1.7388,53.7053],[-1.7388,53.7023],[-1.737,53.7023],[-1.7395,53.6994],[-1.7386,53.6984],[-1.7373,53.6982],[-1.7332,53.6948],[-1.7355,53.6897],[-1.7317,53.6859],[-1.7322,53.6846],[-1.7272,53.6828],[-1.7304,53.6816],[-1.7319,53.6804],[-1.7354,53.682],[-1.7362,53.6828],[-1.7365,53.6846],[-1.7388,53.6854],[-1.7408,53.6875],[-1.7408,53.6898],[-1.7421,53.6917],[-1.7439,53.6923],[-1.7458,53.6941],[-1.7477,53.6945],[-1.7506,53.6933],[-1.7527,53.6929],[-1.7598,53.6927],[-1.7597,53.6919],[-1.7608,53.6914],[-1.7607,53.6904],[-1.7634,53.689],[-1.7676,53.6884],[-1.7697,53.6877],[-1.7746,53.6856],[-1.7783,53.6846],[-1.78,53.6836],[-1.7871,53.6825],[-1.7893,53.6828],[-1.7981,53.6808],[-1.8011,53.6805],[-1.8031,53.6801],[-1.8043,53.6794],[-1.8099,53.6783],[-1.8141,53.6767],[-1.817,53.6748],[-1.8189,53.6728],[-1.8207,53.672],[-1.8244,53.6709],[-1.8257,53.6702],[-1.8281,53.6699],[-1.83,53.6702],[-1.8326,53.67],[-1.8355,53.669],[-1.8387,53.671],[-1.8429,53.672],[-1.8465,53.6724],[-1.8496,53.6725],[-1.8535,53.6719],[-1.8524,53.6713],[-1.8504,53.6692],[-1.8494,53.6692],[-1.8483,53.6682],[-1.8436,53.6661],[-1.8478,53.6645],[-1.8497,53.6659],[-1.8511,53.6657],[-1.8529,53.6648],[-1.8522,53.6642],[-1.8552,53.6633],[-1.8604,53.6627],[-1.8622,53.6621],[-1.8634,53.6611],[-1.8648,53.661],[-1.867,53.6595],[-1.868,53.6602],[-1.869,53.6592],[-1.8733,53.6579],[-1.8782,53.6555],[-1.8823,53.6538],[-1.8885,53.6508],[-1.8905,53.6494],[-1.8927,53.6485],[-1.8922,53.6479],[-1.8943,53.6466],[-1.8946,53.6454],[-1.8983,53.6446],[-1.9033,53.6451],[-1.9052,53.6449],[-1.9067,53.6454],[-1.9098,53.6456],[-1.9266,53.6476],[-1.9282,53.6482],[-1.9315,53.6485],[-1.9342,53.6483],[-1.936,53.6452],[-1.94,53.6416],[-1.942,53.6404],[-1.9469,53.6377],[-1.9526,53.6357],[-1.9574,53.6341],[-1.9632,53.6327],[-1.9641,53.6321],[-1.9661,53.6294],[-1.9727,53.6258],[-1.9775,53.624],[-1.9795,53.623],[-1.982,53.6235],[-1.9886,53.624],[-1.9937,53.6239],[-2.0045,53.6224],[-2.0041,53.6208],[-2.0041,53.6195],[-2.0095,53.6168],[-2.0144,53.6154],[-2.0155,53.6153],[-2.0187,53.616],[-2.023,53.6158],[-2.0248,53.6178],[-2.0264,53.6208],[-2.0262,53.6224],[-2.0268,53.6242],[-2.0296,53.6272],[-2.031,53.629],[-2.0297,53.6308],[-2.029,53.6342],[-2.03,53.6362],[-2.033,53.6371],[-2.0365,53.638],[-2.0411,53.6408],[-2.0416,53.6425],[-2.0416,53.6454],[-2.0406,53.6477],[-2.0397,53.649],[-2.0405,53.6509],[-2.0366,53.6553],[-2.0357,53.6576],[-2.0356,53.6589],[-2.0371,53.6623],[-2.0389,53.6632],[-2.0448,53.6655],[-2.0475,53.667],[-2.0502,53.669],[-2.0522,53.6694],[-2.0537,53.6714],[-2.0546,53.6738],[-2.0549,53.6755],[-2.0544,53.6769],[-2.0531,53.6782],[-2.0513,53.6793],[-2.0489,53.6802],[-2.0512,53.6837],[-2.0555,53.6826],[-2.0562,53.6831],[-2.0618,53.6828],[-2.0651,53.6815],[-2.0655,53.6811],[-2.0715,53.6787],[-2.0733,53.6775],[-2.0766,53.6773],[-2.0794,53.6779],[-2.0799,53.6783],[-2.0825,53.6782],[-2.0841,53.6776],[-2.0838,53.6761],[-2.0844,53.6729],[-2.0861,53.6712],[-2.0876,53.6707],[-2.0903,53.671],[-2.0922,53.6702],[-2.0935,53.6703],[-2.0963,53.6717],[-2.097,53.6726],[-2.1074,53.6718],[-2.1136,53.6711],[-2.1181,53.6712],[-2.1254,53.6748],[-2.1263,53.6757],[-2.1269,53.6775],[-2.1269,53.6797],[-2.1277,53.6815],[-2.1302,53.6833],[-2.1329,53.6844],[-2.1341,53.6857],[-2.137,53.684],[-2.1381,53.6838],[-2.1397,53.6828],[-2.1404,53.6816],[-2.1411,53.679],[-2.1427,53.678],[-2.1448,53.6796],[-2.1463,53.6822],[-2.1475,53.684],[-2.1482,53.6859],[-2.1474,53.6886],[-2.1452,53.6918],[-2.1453,53.6924],[-2.1491,53.6941],[-2.1524,53.6952],[-2.157,53.6964],[-2.1611,53.6976],[-2.1626,53.6992],[-2.162,53.7044],[-2.1625,53.7072],[-2.1641,53.7092],[-2.1658,53.7102],[-2.1668,53.7135],[-2.1693,53.7157],[-2.172,53.7172],[-2.1711,53.7182],[-2.1713,53.7188],[-2.1697,53.7194],[-2.1716,53.7216],[-2.1733,53.723],[-2.1714,53.7252],[-2.1703,53.7255],[-2.1667,53.7278],[-2.1661,53.7291],[-2.165,53.7298],[-2.1639,53.7312],[-2.1625,53.7316],[-2.1585,53.7331],[-2.1562,53.7336],[-2.1569,53.7349],[-2.1557,53.7354],[-2.1531,53.7344],[-2.1522,53.7353],[-2.1485,53.7342],[-2.1475,53.7355],[-2.1453,53.7361],[-2.1452,53.7369],[-2.1438,53.7373],[-2.1443,53.7384],[-2.1426,53.7396],[-2.1409,53.742],[-2.1411,53.7432],[-2.1419,53.7439],[-2.1416,53.7458],[-2.1389,53.7474],[-2.1345,53.7489],[-2.1313,53.7514],[-2.1295,53.7546],[-2.1316,53.7581],[-2.1311,53.7604],[-2.1301,53.7631],[-2.1308,53.7644],[-2.1308,53.7659],[-2.1301,53.7683],[-2.1305,53.7724],[-2.1313,53.7744],[-2.1335,53.7756],[-2.135,53.7768],[-2.1364,53.7801],[-2.1355,53.7812],[-2.1322,53.7834],[-2.1305,53.7851],[-2.1273,53.7861],[-2.1249,53.7879],[-2.1257,53.7896],[-2.1291,53.7908],[-2.1297,53.7916],[-2.129,53.7937],[-2.1279,53.7946],[-2.1278,53.7983],[-2.1284,53.799],[-2.1263,53.7995],[-2.1123,53.8057],[-2.1028,53.8093],[-2.0964,53.8125],[-2.0924,53.814],[-2.0849,53.8185],[-2.0744,53.8215],[-2.0655,53.8245],[-2.0612,53.8256],[-2.0503,53.8199],[-2.0441,53.8173],[-2.0382,53.8151],[-2.0363,53.8142],[-2.0358,53.8127],[-2.0319,53.8097],[-2.0307,53.809],[-2.0271,53.809],[-2.0183,53.8077],[-2.0115,53.8071],[-2.0097,53.8071],[-1.9959,53.7996],[-1.9868,53.7961],[-1.9808,53.7863],[-1.9773,53.786],[-1.9619,53.7846],[-1.9597,53.7843],[-1.9507,53.786],[-1.9471,53.7868],[-1.9308,53.7875],[-1.927,53.7875],[-1.9146,53.7816],[-1.8964,53.7809],[-1.889,53.7809],[-1.8875,53.7796],[-1.8857,53.7799],[-1.8807,53.7799],[-1.8784,53.7788],[-1.8734,53.7787],[-1.8719,53.7753],[-1.8727,53.7725],[-1.8728,53.771],[-1.8719,53.7701],[-1.8725,53.7687],[-1.8722,53.7663],[-1.8725,53.7655],[-1.8719,53.7645],[-1.8718,53.7624],[-1.8703,53.7613],[-1.8694,53.7594],[-1.8695,53.7584],[-1.871,53.7567],[-1.8724,53.7557],[-1.8719,53.7548],[-1.8697,53.7552],[-1.8683,53.7533],[-1.8663,53.7524],[-1.8651,53.7527],[-1.8649,53.7513],[-1.8629,53.7517],[-1.8623,53.7524],[-1.8595,53.7522],[-1.8554,53.7507],[-1.8562,53.7499],[-1.8553,53.7485],[-1.8528,53.7496],[-1.8542,53.751],[-1.8534,53.7521],[-1.8509,53.7534],[-1.8484,53.7535],[-1.8464,53.7532],[-1.8444,53.7549],[-1.8402,53.7556],[-1.8391,53.7575],[-1.8382,53.758],[-1.8369,53.7597],[-1.8346,53.7592],[-1.8306,53.762],[-1.8276,53.7634],[-1.8259,53.763],[-1.8217,53.7641],[-1.8187,53.7642],[-1.8155,53.7638],[-1.8106,53.7644],[-1.8082,53.7636],[-1.8051,53.761],[-1.8021,53.7594],[-1.8017,53.7578],[-1.8025,53.7567],[-1.8011,53.7556],[-1.8011,53.7549],[-1.7984,53.7546],[-1.7948,53.7533],[-1.7939,53.752],[-1.7935,53.749],[-1.7958,53.7479],[-1.7959,53.7471],[-1.7946,53.7459],[-1.789,53.7432],[-1.7889,53.7425],[-1.7855,53.742],[-1.7852,53.7399],[-1.7831,53.7394],[-1.7799,53.7378],[-1.779,53.7362],[-1.779,53.7332],[-1.7794,53.73],[-1.7763,53.7283],[-1.7747,53.7267],[-1.7737,53.7246],[-1.7704,53.7258],[-1.7701,53.7262]]]}</v>
      </c>
      <c r="B127" s="67" t="str">
        <f ca="1">OFFSET(Polygon!B$1,MATCH($D127,Polygon!$C:$C,0)-1,0)</f>
        <v>E08000033</v>
      </c>
      <c r="C127" t="s">
        <v>147</v>
      </c>
      <c r="D127" t="s">
        <v>17</v>
      </c>
      <c r="E127" s="27">
        <v>210082</v>
      </c>
      <c r="F127" s="23">
        <v>0</v>
      </c>
      <c r="G127" s="23">
        <v>0</v>
      </c>
      <c r="H127" s="23">
        <v>0</v>
      </c>
      <c r="I127" s="23">
        <v>2</v>
      </c>
      <c r="J127" s="23">
        <v>2</v>
      </c>
      <c r="K127" s="23">
        <v>3</v>
      </c>
      <c r="L127" s="23">
        <v>5</v>
      </c>
      <c r="M127" s="23">
        <v>2</v>
      </c>
      <c r="N127" s="23">
        <v>3</v>
      </c>
      <c r="O127" s="23">
        <v>3</v>
      </c>
      <c r="P127" s="23">
        <v>3</v>
      </c>
      <c r="Q127" s="23">
        <v>5</v>
      </c>
      <c r="R127" s="23">
        <v>5</v>
      </c>
      <c r="S127" s="23">
        <v>5</v>
      </c>
      <c r="T127" s="23">
        <v>7</v>
      </c>
      <c r="U127" s="23">
        <v>7</v>
      </c>
      <c r="V127" s="23">
        <v>7</v>
      </c>
      <c r="W127" s="23">
        <v>9</v>
      </c>
      <c r="X127" s="23">
        <v>11</v>
      </c>
      <c r="Y127" s="23">
        <v>15</v>
      </c>
      <c r="Z127" s="23">
        <v>29</v>
      </c>
      <c r="AA127" s="23">
        <v>39</v>
      </c>
      <c r="AB127" s="23">
        <v>44</v>
      </c>
      <c r="AC127" s="23">
        <v>54</v>
      </c>
      <c r="AD127" s="23">
        <v>60</v>
      </c>
      <c r="AE127" s="23">
        <v>69</v>
      </c>
      <c r="AF127" s="23">
        <v>69</v>
      </c>
      <c r="AG127" s="23">
        <v>89</v>
      </c>
      <c r="AH127" s="23">
        <v>94</v>
      </c>
      <c r="AI127" s="23">
        <v>94</v>
      </c>
      <c r="AJ127" s="23">
        <v>110</v>
      </c>
      <c r="AK127" s="23">
        <v>119</v>
      </c>
      <c r="AL127" s="23">
        <v>122</v>
      </c>
      <c r="AM127" s="23">
        <v>135</v>
      </c>
      <c r="AN127" s="23">
        <v>140</v>
      </c>
      <c r="AO127" s="23">
        <v>150</v>
      </c>
      <c r="AP127" s="23">
        <v>155</v>
      </c>
      <c r="AQ127" s="23">
        <v>160</v>
      </c>
      <c r="AR127" s="23">
        <v>168</v>
      </c>
      <c r="AS127" s="23">
        <v>177</v>
      </c>
      <c r="AT127" s="23">
        <v>183</v>
      </c>
      <c r="AU127" s="23">
        <v>189</v>
      </c>
      <c r="AV127" s="23">
        <v>190</v>
      </c>
      <c r="AW127" s="23">
        <v>196</v>
      </c>
      <c r="AX127" s="23">
        <v>200</v>
      </c>
      <c r="AY127" s="23">
        <v>204</v>
      </c>
      <c r="AZ127" s="23">
        <v>210</v>
      </c>
      <c r="BA127" s="23">
        <v>216</v>
      </c>
      <c r="BB127" s="23">
        <v>218</v>
      </c>
      <c r="BC127" s="23">
        <v>229</v>
      </c>
      <c r="BD127" s="23">
        <v>231</v>
      </c>
      <c r="BE127" s="23">
        <v>231</v>
      </c>
      <c r="BF127" s="23">
        <v>238</v>
      </c>
      <c r="BG127" s="23">
        <v>241</v>
      </c>
      <c r="BH127" s="23">
        <v>245</v>
      </c>
      <c r="BI127" s="23">
        <v>252</v>
      </c>
      <c r="BJ127" s="23">
        <v>255</v>
      </c>
      <c r="BK127" s="23">
        <v>259</v>
      </c>
      <c r="BL127" s="23">
        <v>260</v>
      </c>
      <c r="BM127" s="23">
        <v>262</v>
      </c>
      <c r="BN127" s="23">
        <v>270</v>
      </c>
      <c r="BO127" s="23">
        <v>273</v>
      </c>
      <c r="BP127" s="23">
        <v>274</v>
      </c>
      <c r="BQ127" s="23">
        <v>274</v>
      </c>
      <c r="BR127" s="23">
        <v>276</v>
      </c>
      <c r="BS127" s="23">
        <v>278</v>
      </c>
      <c r="BT127" s="23">
        <v>278</v>
      </c>
      <c r="BU127" s="23">
        <v>279</v>
      </c>
      <c r="BV127" s="23">
        <v>279</v>
      </c>
      <c r="BW127" s="23">
        <v>283</v>
      </c>
      <c r="BX127" s="23">
        <v>283</v>
      </c>
      <c r="BY127" s="23">
        <v>285</v>
      </c>
      <c r="BZ127" s="23">
        <v>285</v>
      </c>
      <c r="CA127" s="23">
        <v>287</v>
      </c>
      <c r="CB127" s="23">
        <v>288</v>
      </c>
      <c r="CC127" s="23">
        <v>290</v>
      </c>
      <c r="CD127" s="23">
        <v>290</v>
      </c>
      <c r="CE127" s="23">
        <v>291</v>
      </c>
      <c r="CF127" s="23">
        <v>291</v>
      </c>
      <c r="CG127" s="23">
        <v>291</v>
      </c>
      <c r="CH127" s="23">
        <v>292</v>
      </c>
      <c r="CI127" s="23">
        <v>293</v>
      </c>
      <c r="CJ127" s="23">
        <v>294</v>
      </c>
      <c r="CK127" s="23">
        <v>294</v>
      </c>
      <c r="CL127" s="23">
        <v>294</v>
      </c>
      <c r="CM127" s="23">
        <v>294</v>
      </c>
      <c r="CN127" s="23">
        <v>296</v>
      </c>
      <c r="CO127" s="23">
        <v>296</v>
      </c>
      <c r="CP127" s="23">
        <v>296</v>
      </c>
      <c r="CQ127" s="23">
        <v>297</v>
      </c>
      <c r="CR127" s="23">
        <v>297</v>
      </c>
      <c r="CS127" s="23">
        <v>297</v>
      </c>
      <c r="CT127" s="23">
        <v>298</v>
      </c>
      <c r="CU127" s="23">
        <v>299</v>
      </c>
      <c r="CV127" s="23">
        <v>299</v>
      </c>
      <c r="CW127" s="23">
        <v>299</v>
      </c>
      <c r="CX127" s="23">
        <v>299</v>
      </c>
      <c r="CY127" s="23">
        <v>299</v>
      </c>
      <c r="CZ127" s="23">
        <v>299</v>
      </c>
      <c r="DA127" s="23">
        <v>300</v>
      </c>
      <c r="DB127" s="23">
        <v>300</v>
      </c>
      <c r="DC127" s="23">
        <v>300</v>
      </c>
      <c r="DD127" s="23">
        <v>302</v>
      </c>
      <c r="DE127" s="23">
        <v>302</v>
      </c>
      <c r="DF127" s="23">
        <v>302</v>
      </c>
      <c r="DG127" s="23">
        <v>302</v>
      </c>
      <c r="DJ127" s="181">
        <f t="shared" ca="1" si="34"/>
        <v>0</v>
      </c>
      <c r="DK127" s="25">
        <f t="shared" ca="1" si="35"/>
        <v>0</v>
      </c>
      <c r="DL127" s="325">
        <f t="shared" ca="1" si="28"/>
        <v>0</v>
      </c>
      <c r="DM127" s="329">
        <f t="shared" ca="1" si="36"/>
        <v>3</v>
      </c>
      <c r="DN127" s="25">
        <f t="shared" ca="1" si="37"/>
        <v>1.0033444816053512E-2</v>
      </c>
      <c r="DO127" s="325">
        <f t="shared" ca="1" si="29"/>
        <v>1.4280138231738084</v>
      </c>
      <c r="DP127" s="332">
        <f t="shared" ca="1" si="38"/>
        <v>143.75339153283005</v>
      </c>
      <c r="DR127">
        <f t="shared" si="40"/>
        <v>302</v>
      </c>
      <c r="DS127" s="419">
        <f t="shared" si="41"/>
        <v>143.80000000000001</v>
      </c>
      <c r="DT127" s="131">
        <f t="shared" ca="1" si="30"/>
        <v>0</v>
      </c>
      <c r="DV127" s="164" t="s">
        <v>107</v>
      </c>
      <c r="DW127">
        <v>767</v>
      </c>
      <c r="DX127" s="385">
        <v>375</v>
      </c>
      <c r="DY127" s="67">
        <f t="shared" si="39"/>
        <v>16</v>
      </c>
      <c r="EA127">
        <f>SUMIF('L4-LTLA'!$D:$D,$D127,'L4-LTLA'!$G:$G)</f>
        <v>210082</v>
      </c>
      <c r="EB127" s="27">
        <v>210082</v>
      </c>
      <c r="EC127" s="4">
        <f t="shared" si="31"/>
        <v>0</v>
      </c>
    </row>
    <row r="128" spans="1:133" x14ac:dyDescent="0.25">
      <c r="A128" s="67" t="str">
        <f ca="1">OFFSET(Polygon!A$1,MATCH($D128,Polygon!$C:$C,0)-1,0)</f>
        <v>{"type":"Polygon","coordinates":[[[-1.6816,53.7565],[-1.6767,53.754],[-1.6757,53.7526],[-1.6692,53.7498],[-1.6664,53.7484],[-1.664,53.7476],[-1.6608,53.7468],[-1.6584,53.7466],[-1.6584,53.7454],[-1.6478,53.7467],[-1.6418,53.7477],[-1.6379,53.7477],[-1.6391,53.7469],[-1.6384,53.746],[-1.6388,53.7451],[-1.6376,53.7438],[-1.6359,53.7425],[-1.6369,53.7407],[-1.6363,53.7394],[-1.6361,53.7375],[-1.6348,53.7365],[-1.6337,53.7339],[-1.6321,53.7321],[-1.6318,53.731],[-1.6322,53.7294],[-1.6305,53.7269],[-1.6267,53.7247],[-1.6247,53.722],[-1.6249,53.7214],[-1.6229,53.7211],[-1.6232,53.7185],[-1.6214,53.7186],[-1.6195,53.7193],[-1.6182,53.7189],[-1.6167,53.7195],[-1.6138,53.7199],[-1.611,53.7209],[-1.6083,53.7211],[-1.6055,53.7212],[-1.6018,53.7199],[-1.5997,53.7197],[-1.5922,53.7185],[-1.5898,53.7179],[-1.5875,53.7165],[-1.5852,53.7166],[-1.5836,53.7161],[-1.5833,53.7148],[-1.5799,53.7125],[-1.5785,53.7108],[-1.5787,53.7099],[-1.5751,53.7086],[-1.5739,53.7086],[-1.5716,53.7074],[-1.5711,53.7064],[-1.5752,53.705],[-1.5844,53.703],[-1.5865,53.703],[-1.5904,53.7021],[-1.591,53.7015],[-1.595,53.7],[-1.5959,53.7006],[-1.5984,53.6997],[-1.5993,53.6983],[-1.6025,53.6955],[-1.6023,53.6944],[-1.6025,53.6922],[-1.5969,53.6916],[-1.5954,53.6913],[-1.5923,53.6915],[-1.5919,53.6893],[-1.5931,53.6889],[-1.5942,53.6878],[-1.5975,53.6854],[-1.5988,53.6837],[-1.6022,53.684],[-1.6035,53.6824],[-1.6047,53.6796],[-1.6093,53.6786],[-1.6108,53.6779],[-1.6138,53.6778],[-1.6152,53.6776],[-1.6147,53.6746],[-1.6135,53.6734],[-1.6103,53.6725],[-1.608,53.6723],[-1.6085,53.6709],[-1.6067,53.6691],[-1.6037,53.6693],[-1.6026,53.6691],[-1.5991,53.6674],[-1.5951,53.6647],[-1.5912,53.6629],[-1.5903,53.661],[-1.5918,53.6608],[-1.5933,53.6592],[-1.5951,53.6598],[-1.5985,53.6584],[-1.6031,53.658],[-1.607,53.6569],[-1.6102,53.6569],[-1.6108,53.6563],[-1.6167,53.6557],[-1.6178,53.6554],[-1.6213,53.6553],[-1.6216,53.6546],[-1.6247,53.654],[-1.6234,53.6514],[-1.6225,53.651],[-1.6218,53.6495],[-1.6204,53.6473],[-1.6192,53.6464],[-1.6208,53.6436],[-1.6227,53.6422],[-1.6234,53.6393],[-1.6232,53.6381],[-1.6221,53.6374],[-1.6194,53.6391],[-1.6172,53.6377],[-1.6159,53.6348],[-1.6136,53.6337],[-1.6121,53.6327],[-1.6156,53.6318],[-1.6157,53.6302],[-1.6103,53.628],[-1.612,53.6267],[-1.6146,53.6259],[-1.6137,53.6246],[-1.612,53.624],[-1.6117,53.6234],[-1.61,53.6229],[-1.6082,53.6215],[-1.6075,53.6196],[-1.6061,53.6195],[-1.6031,53.6179],[-1.6004,53.6181],[-1.5983,53.6171],[-1.5957,53.6168],[-1.5944,53.6154],[-1.5919,53.6147],[-1.589,53.6118],[-1.5867,53.6103],[-1.5869,53.609],[-1.5861,53.6081],[-1.5865,53.6072],[-1.5881,53.6065],[-1.5899,53.6071],[-1.5911,53.6068],[-1.5881,53.6038],[-1.5869,53.6038],[-1.5856,53.602],[-1.5852,53.6005],[-1.5865,53.5999],[-1.5861,53.599],[-1.5865,53.5968],[-1.588,53.5935],[-1.5895,53.5939],[-1.5907,53.5925],[-1.5949,53.5909],[-1.5977,53.5902],[-1.598,53.5894],[-1.6017,53.5877],[-1.6004,53.5862],[-1.6026,53.5849],[-1.6023,53.583],[-1.6007,53.5811],[-1.5993,53.5808],[-1.598,53.5797],[-1.5997,53.579],[-1.6002,53.5775],[-1.5984,53.5766],[-1.602,53.5747],[-1.6064,53.5728],[-1.6071,53.5716],[-1.6098,53.5719],[-1.6108,53.57],[-1.6122,53.5688],[-1.6121,53.5677],[-1.6142,53.5652],[-1.6164,53.5645],[-1.6156,53.563],[-1.6181,53.5632],[-1.6228,53.5629],[-1.6237,53.5632],[-1.627,53.5636],[-1.6333,53.5632],[-1.6384,53.5623],[-1.6413,53.5624],[-1.6482,53.5622],[-1.6497,53.5615],[-1.651,53.5616],[-1.6519,53.5607],[-1.6557,53.5606],[-1.658,53.5597],[-1.6609,53.5596],[-1.6639,53.5575],[-1.6618,53.5558],[-1.6616,53.5547],[-1.6625,53.5536],[-1.6683,53.5535],[-1.6695,53.5532],[-1.6705,53.5541],[-1.675,53.5541],[-1.6772,53.5539],[-1.6899,53.5539],[-1.699,53.5538],[-1.704,53.5602],[-1.7232,53.5599],[-1.7253,53.5554],[-1.7264,53.5545],[-1.7244,53.5522],[-1.7272,53.5503],[-1.7301,53.5468],[-1.7331,53.5451],[-1.7401,53.5421],[-1.7416,53.5411],[-1.7425,53.541],[-1.7558,53.5367],[-1.7655,53.5356],[-1.7714,53.5339],[-1.7727,53.534],[-1.7758,53.5353],[-1.7775,53.5355],[-1.7853,53.5348],[-1.7886,53.5355],[-1.7917,53.5354],[-1.794,53.5344],[-1.7974,53.5339],[-1.7998,53.5345],[-1.8041,53.5365],[-1.8043,53.537],[-1.8089,53.533],[-1.8222,53.5211],[-1.8227,53.5219],[-1.8272,53.5235],[-1.8289,53.5232],[-1.8338,53.521],[-1.836,53.5204],[-1.8395,53.5198],[-1.8413,53.5197],[-1.8433,53.5208],[-1.8443,53.5218],[-1.844,53.5226],[-1.8457,53.5247],[-1.847,53.5254],[-1.8506,53.5262],[-1.8561,53.5295],[-1.8589,53.5329],[-1.8602,53.534],[-1.8634,53.5349],[-1.8706,53.5392],[-1.8735,53.5404],[-1.8759,53.5404],[-1.8829,53.5391],[-1.887,53.5359],[-1.8941,53.5336],[-1.8984,53.5378],[-1.9008,53.5385],[-1.9043,53.5385],[-1.9089,53.5387],[-1.9096,53.5384],[-1.9116,53.5462],[-1.9129,53.5516],[-1.9153,53.5515],[-1.9194,53.5509],[-1.9216,53.553],[-1.9245,53.5525],[-1.9253,53.5529],[-1.9287,53.5556],[-1.9427,53.5616],[-1.9446,53.5687],[-1.9464,53.5715],[-1.9481,53.5728],[-1.9503,53.5741],[-1.9511,53.5738],[-1.9537,53.5757],[-1.9537,53.576],[-1.9566,53.5776],[-1.9669,53.58],[-1.9676,53.581],[-1.9694,53.5822],[-1.9712,53.5841],[-1.9782,53.5868],[-1.9827,53.5902],[-1.9836,53.5914],[-1.9907,53.5995],[-1.9948,53.6034],[-1.9959,53.6051],[-1.9996,53.6079],[-2.0066,53.6122],[-2.0077,53.6144],[-2.0083,53.6145],[-2.0095,53.6168],[-2.0041,53.6195],[-2.0041,53.6208],[-2.0045,53.6224],[-1.9937,53.6239],[-1.9886,53.624],[-1.982,53.6235],[-1.9795,53.623],[-1.9775,53.624],[-1.9727,53.6258],[-1.9661,53.6294],[-1.9641,53.6321],[-1.9632,53.6327],[-1.9574,53.6341],[-1.9526,53.6357],[-1.9469,53.6377],[-1.942,53.6404],[-1.94,53.6416],[-1.936,53.6452],[-1.9342,53.6483],[-1.9315,53.6485],[-1.9282,53.6482],[-1.9266,53.6476],[-1.9098,53.6456],[-1.9067,53.6454],[-1.9052,53.6449],[-1.9033,53.6451],[-1.8983,53.6446],[-1.8946,53.6454],[-1.8943,53.6466],[-1.8922,53.6479],[-1.8927,53.6485],[-1.8905,53.6494],[-1.8885,53.6508],[-1.8823,53.6538],[-1.8782,53.6555],[-1.8733,53.6579],[-1.869,53.6592],[-1.868,53.6602],[-1.867,53.6595],[-1.8648,53.661],[-1.8634,53.6611],[-1.8622,53.6621],[-1.8604,53.6627],[-1.8552,53.6633],[-1.8522,53.6642],[-1.8529,53.6648],[-1.8511,53.6657],[-1.8497,53.6659],[-1.8478,53.6645],[-1.8436,53.6661],[-1.8483,53.6682],[-1.8494,53.6692],[-1.8504,53.6692],[-1.8524,53.6713],[-1.8535,53.6719],[-1.8496,53.6725],[-1.8465,53.6724],[-1.8429,53.672],[-1.8387,53.671],[-1.8355,53.669],[-1.8326,53.67],[-1.83,53.6702],[-1.8281,53.6699],[-1.8257,53.6702],[-1.8244,53.6709],[-1.8207,53.672],[-1.8189,53.6728],[-1.817,53.6748],[-1.8141,53.6767],[-1.8099,53.6783],[-1.8043,53.6794],[-1.8031,53.6801],[-1.8011,53.6805],[-1.7981,53.6808],[-1.7893,53.6828],[-1.7871,53.6825],[-1.78,53.6836],[-1.7783,53.6846],[-1.7746,53.6856],[-1.7697,53.6877],[-1.7676,53.6884],[-1.7634,53.689],[-1.7607,53.6904],[-1.7608,53.6914],[-1.7597,53.6919],[-1.7598,53.6927],[-1.7527,53.6929],[-1.7506,53.6933],[-1.7477,53.6945],[-1.7458,53.6941],[-1.7439,53.6923],[-1.7421,53.6917],[-1.7408,53.6898],[-1.7408,53.6875],[-1.7388,53.6854],[-1.7365,53.6846],[-1.7362,53.6828],[-1.7354,53.682],[-1.7319,53.6804],[-1.7304,53.6816],[-1.7272,53.6828],[-1.7322,53.6846],[-1.7317,53.6859],[-1.7355,53.6897],[-1.7332,53.6948],[-1.7373,53.6982],[-1.7386,53.6984],[-1.7395,53.6994],[-1.737,53.7023],[-1.7388,53.7023],[-1.7388,53.7053],[-1.7368,53.7081],[-1.7359,53.709],[-1.736,53.7103],[-1.7388,53.7121],[-1.7378,53.713],[-1.7359,53.7132],[-1.7368,53.7141],[-1.7412,53.7169],[-1.744,53.7156],[-1.7446,53.7159],[-1.745,53.7182],[-1.7477,53.7189],[-1.7481,53.7195],[-1.751,53.7197],[-1.7554,53.7207],[-1.7554,53.7231],[-1.754,53.7231],[-1.7536,53.7258],[-1.7572,53.7261],[-1.7592,53.7253],[-1.7652,53.7262],[-1.7701,53.7262],[-1.7679,53.7279],[-1.7668,53.7281],[-1.7658,53.7291],[-1.7638,53.7302],[-1.7629,53.7313],[-1.7609,53.7346],[-1.7527,53.7346],[-1.7499,53.7342],[-1.7461,53.7344],[-1.7465,53.7365],[-1.7471,53.7379],[-1.7468,53.7396],[-1.7458,53.7423],[-1.7475,53.7427],[-1.7459,53.7437],[-1.7473,53.7467],[-1.7433,53.7474],[-1.7419,53.7473],[-1.7408,53.7479],[-1.7382,53.7473],[-1.7338,53.7469],[-1.7339,53.7482],[-1.7312,53.7499],[-1.7304,53.7513],[-1.7284,53.7518],[-1.7275,53.7528],[-1.7265,53.755],[-1.7243,53.7572],[-1.7216,53.7591],[-1.7196,53.7595],[-1.7184,53.7603],[-1.7137,53.7617],[-1.7144,53.7624],[-1.7109,53.7628],[-1.7091,53.7625],[-1.7072,53.7637],[-1.7049,53.7648],[-1.7029,53.7641],[-1.7015,53.7641],[-1.6978,53.7624],[-1.6959,53.762],[-1.6938,53.7607],[-1.69,53.7599],[-1.6905,53.7585],[-1.687,53.7577],[-1.6866,53.7581],[-1.6816,53.7565]]]}</v>
      </c>
      <c r="B128" s="67" t="str">
        <f ca="1">OFFSET(Polygon!B$1,MATCH($D128,Polygon!$C:$C,0)-1,0)</f>
        <v>E08000034</v>
      </c>
      <c r="C128" s="31" t="s">
        <v>147</v>
      </c>
      <c r="D128" s="31" t="s">
        <v>59</v>
      </c>
      <c r="E128" s="44">
        <v>438727</v>
      </c>
      <c r="F128" s="32">
        <v>0</v>
      </c>
      <c r="G128" s="32">
        <v>0</v>
      </c>
      <c r="H128" s="32">
        <v>1</v>
      </c>
      <c r="I128" s="32">
        <v>1</v>
      </c>
      <c r="J128" s="32">
        <v>1</v>
      </c>
      <c r="K128" s="32">
        <v>1</v>
      </c>
      <c r="L128" s="32">
        <v>3</v>
      </c>
      <c r="M128" s="32">
        <v>2</v>
      </c>
      <c r="N128" s="32">
        <v>2</v>
      </c>
      <c r="O128" s="32">
        <v>2</v>
      </c>
      <c r="P128" s="32">
        <v>3</v>
      </c>
      <c r="Q128" s="32">
        <v>6</v>
      </c>
      <c r="R128" s="32">
        <v>8</v>
      </c>
      <c r="S128" s="32">
        <v>11</v>
      </c>
      <c r="T128" s="32">
        <v>16</v>
      </c>
      <c r="U128" s="32">
        <v>17</v>
      </c>
      <c r="V128" s="32">
        <v>20</v>
      </c>
      <c r="W128" s="32">
        <v>24</v>
      </c>
      <c r="X128" s="32">
        <v>33</v>
      </c>
      <c r="Y128" s="32">
        <v>38</v>
      </c>
      <c r="Z128" s="32">
        <v>60</v>
      </c>
      <c r="AA128" s="32">
        <v>72</v>
      </c>
      <c r="AB128" s="32">
        <v>84</v>
      </c>
      <c r="AC128" s="32">
        <v>101</v>
      </c>
      <c r="AD128" s="32">
        <v>114</v>
      </c>
      <c r="AE128" s="32">
        <v>142</v>
      </c>
      <c r="AF128" s="32">
        <v>153</v>
      </c>
      <c r="AG128" s="32">
        <v>185</v>
      </c>
      <c r="AH128" s="32">
        <v>198</v>
      </c>
      <c r="AI128" s="32">
        <v>203</v>
      </c>
      <c r="AJ128" s="32">
        <v>235</v>
      </c>
      <c r="AK128" s="32">
        <v>255</v>
      </c>
      <c r="AL128" s="32">
        <v>278</v>
      </c>
      <c r="AM128" s="32">
        <v>295</v>
      </c>
      <c r="AN128" s="32">
        <v>318</v>
      </c>
      <c r="AO128" s="32">
        <v>327</v>
      </c>
      <c r="AP128" s="32">
        <v>354</v>
      </c>
      <c r="AQ128" s="32">
        <v>369</v>
      </c>
      <c r="AR128" s="32">
        <v>381</v>
      </c>
      <c r="AS128" s="32">
        <v>395</v>
      </c>
      <c r="AT128" s="32">
        <v>410</v>
      </c>
      <c r="AU128" s="32">
        <v>421</v>
      </c>
      <c r="AV128" s="32">
        <v>433</v>
      </c>
      <c r="AW128" s="32">
        <v>444</v>
      </c>
      <c r="AX128" s="32">
        <v>456</v>
      </c>
      <c r="AY128" s="32">
        <v>466</v>
      </c>
      <c r="AZ128" s="32">
        <v>473</v>
      </c>
      <c r="BA128" s="32">
        <v>484</v>
      </c>
      <c r="BB128" s="32">
        <v>495</v>
      </c>
      <c r="BC128" s="32">
        <v>521</v>
      </c>
      <c r="BD128" s="32">
        <v>532</v>
      </c>
      <c r="BE128" s="32">
        <v>533</v>
      </c>
      <c r="BF128" s="32">
        <v>551</v>
      </c>
      <c r="BG128" s="32">
        <v>562</v>
      </c>
      <c r="BH128" s="32">
        <v>572</v>
      </c>
      <c r="BI128" s="32">
        <v>578</v>
      </c>
      <c r="BJ128" s="32">
        <v>595</v>
      </c>
      <c r="BK128" s="32">
        <v>621</v>
      </c>
      <c r="BL128" s="32">
        <v>629</v>
      </c>
      <c r="BM128" s="32">
        <v>635</v>
      </c>
      <c r="BN128" s="32">
        <v>644</v>
      </c>
      <c r="BO128" s="32">
        <v>650</v>
      </c>
      <c r="BP128" s="32">
        <v>652</v>
      </c>
      <c r="BQ128" s="32">
        <v>660</v>
      </c>
      <c r="BR128" s="32">
        <v>663</v>
      </c>
      <c r="BS128" s="32">
        <v>668</v>
      </c>
      <c r="BT128" s="32">
        <v>675</v>
      </c>
      <c r="BU128" s="32">
        <v>677</v>
      </c>
      <c r="BV128" s="32">
        <v>680</v>
      </c>
      <c r="BW128" s="32">
        <v>685</v>
      </c>
      <c r="BX128" s="32">
        <v>692</v>
      </c>
      <c r="BY128" s="32">
        <v>697</v>
      </c>
      <c r="BZ128" s="32">
        <v>700</v>
      </c>
      <c r="CA128" s="32">
        <v>702</v>
      </c>
      <c r="CB128" s="32">
        <v>709</v>
      </c>
      <c r="CC128" s="32">
        <v>724</v>
      </c>
      <c r="CD128" s="32">
        <v>734</v>
      </c>
      <c r="CE128" s="32">
        <v>734</v>
      </c>
      <c r="CF128" s="32">
        <v>739</v>
      </c>
      <c r="CG128" s="32">
        <v>745</v>
      </c>
      <c r="CH128" s="32">
        <v>747</v>
      </c>
      <c r="CI128" s="32">
        <v>748</v>
      </c>
      <c r="CJ128" s="32">
        <v>751</v>
      </c>
      <c r="CK128" s="32">
        <v>754</v>
      </c>
      <c r="CL128" s="32">
        <v>757</v>
      </c>
      <c r="CM128" s="32">
        <v>759</v>
      </c>
      <c r="CN128" s="32">
        <v>761</v>
      </c>
      <c r="CO128" s="32">
        <v>762</v>
      </c>
      <c r="CP128" s="32">
        <v>763</v>
      </c>
      <c r="CQ128" s="32">
        <v>765</v>
      </c>
      <c r="CR128" s="32">
        <v>768</v>
      </c>
      <c r="CS128" s="32">
        <v>772</v>
      </c>
      <c r="CT128" s="32">
        <v>773</v>
      </c>
      <c r="CU128" s="32">
        <v>777</v>
      </c>
      <c r="CV128" s="32">
        <v>777</v>
      </c>
      <c r="CW128" s="32">
        <v>779</v>
      </c>
      <c r="CX128" s="32">
        <v>781</v>
      </c>
      <c r="CY128" s="32">
        <v>784</v>
      </c>
      <c r="CZ128" s="32">
        <v>787</v>
      </c>
      <c r="DA128" s="32">
        <v>788</v>
      </c>
      <c r="DB128" s="32">
        <v>789</v>
      </c>
      <c r="DC128" s="32">
        <v>791</v>
      </c>
      <c r="DD128" s="32">
        <v>794</v>
      </c>
      <c r="DE128" s="32">
        <v>795</v>
      </c>
      <c r="DF128" s="32">
        <v>796</v>
      </c>
      <c r="DG128" s="32">
        <v>797</v>
      </c>
      <c r="DH128" s="31"/>
      <c r="DI128" s="31"/>
      <c r="DJ128" s="347">
        <f t="shared" ca="1" si="34"/>
        <v>1</v>
      </c>
      <c r="DK128" s="33">
        <f t="shared" ca="1" si="35"/>
        <v>1.2562814070351759E-3</v>
      </c>
      <c r="DL128" s="326">
        <f t="shared" ca="1" si="28"/>
        <v>0.2279321765015602</v>
      </c>
      <c r="DM128" s="330">
        <f t="shared" ca="1" si="36"/>
        <v>10</v>
      </c>
      <c r="DN128" s="33">
        <f t="shared" ca="1" si="37"/>
        <v>1.2706480304955527E-2</v>
      </c>
      <c r="DO128" s="326">
        <f t="shared" ca="1" si="29"/>
        <v>2.2793217650156019</v>
      </c>
      <c r="DP128" s="333">
        <f t="shared" ca="1" si="38"/>
        <v>181.66194467174347</v>
      </c>
      <c r="DR128">
        <f t="shared" si="40"/>
        <v>797</v>
      </c>
      <c r="DS128" s="419">
        <f t="shared" si="41"/>
        <v>181.7</v>
      </c>
      <c r="DT128" s="131">
        <f t="shared" ca="1" si="30"/>
        <v>0</v>
      </c>
      <c r="DV128" s="164" t="s">
        <v>108</v>
      </c>
      <c r="DW128">
        <v>467</v>
      </c>
      <c r="DX128" s="385">
        <v>210.4</v>
      </c>
      <c r="DY128" s="67">
        <f t="shared" si="39"/>
        <v>62</v>
      </c>
      <c r="EA128">
        <f>SUMIF('L4-LTLA'!$D:$D,$D128,'L4-LTLA'!$G:$G)</f>
        <v>438727</v>
      </c>
      <c r="EB128" s="44">
        <v>438727</v>
      </c>
      <c r="EC128" s="4">
        <f t="shared" si="31"/>
        <v>0</v>
      </c>
    </row>
    <row r="129" spans="1:133" x14ac:dyDescent="0.25">
      <c r="A129" s="67" t="str">
        <f ca="1">OFFSET(Polygon!A$1,MATCH($D129,Polygon!$C:$C,0)-1,0)</f>
        <v>{"type":"MultiPolygon","coordinates":[[[[-2.4609,54.2267],[-2.4635,54.2226],[-2.4656,54.2207],[-2.469,54.2189],[-2.47,54.2179],[-2.4727,54.2162],[-2.4748,54.2137],[-2.4757,54.2103],[-2.477,54.2089],[-2.4796,54.2046],[-2.4794,54.2033],[-2.48,54.2023],[-2.4949,54.1913],[-2.5118,54.1788],[-2.5153,54.1779],[-2.5182,54.1766],[-2.5187,54.176],[-2.5223,54.1739],[-2.5236,54.1724],[-2.5231,54.1714],[-2.5266,54.1704],[-2.5292,54.1689],[-2.5294,54.1669],[-2.5302,54.1665],[-2.5293,54.1645],[-2.5304,54.164],[-2.53,54.1626],[-2.5316,54.1609],[-2.533,54.1608],[-2.5333,54.1582],[-2.5343,54.1575],[-2.5368,54.1565],[-2.5401,54.1575],[-2.5436,54.1576],[-2.5451,54.1554],[-2.5472,54.1533],[-2.5523,54.1536],[-2.5577,54.1535],[-2.5604,54.1531],[-2.5615,54.1505],[-2.5574,54.15],[-2.5578,54.1489],[-2.5582,54.1448],[-2.5579,54.1434],[-2.5612,54.1427],[-2.5613,54.142],[-2.5628,54.141],[-2.5631,54.1399],[-2.563,54.1371],[-2.5637,54.1354],[-2.5623,54.1352],[-2.5621,54.1328],[-2.5625,54.1322],[-2.5621,54.1308],[-2.5614,54.1299],[-2.5646,54.1265],[-2.5633,54.1254],[-2.563,54.1244],[-2.5633,54.1227],[-2.5608,54.1224],[-2.5605,54.1216],[-2.557,54.1206],[-2.5531,54.1205],[-2.5492,54.1188],[-2.5462,54.1178],[-2.5446,54.1167],[-2.5461,54.1148],[-2.5448,54.114],[-2.5447,54.1132],[-2.5415,54.1117],[-2.5409,54.111],[-2.5382,54.1099],[-2.5362,54.1086],[-2.5369,54.1063],[-2.538,54.1058],[-2.5368,54.1041],[-2.5345,54.1034],[-2.5315,54.1032],[-2.5287,54.1028],[-2.5263,54.1019],[-2.5241,54.1021],[-2.5247,54.1001],[-2.5264,54.0992],[-2.5252,54.0954],[-2.524,54.0946],[-2.5205,54.0955],[-2.5169,54.0951],[-2.5125,54.0951],[-2.5095,54.0954],[-2.5085,54.0938],[-2.5088,54.0924],[-2.5063,54.0915],[-2.4952,54.0901],[-2.4926,54.0899],[-2.4916,54.0873],[-2.4884,54.0867],[-2.4864,54.0848],[-2.4847,54.0852],[-2.4807,54.0854],[-2.4707,54.0766],[-2.4643,54.0753],[-2.4656,54.0717],[-2.465,54.0667],[-2.464,54.0611],[-2.4665,54.0578],[-2.469,54.0549],[-2.4705,54.0508],[-2.4695,54.0462],[-2.4659,54.0439],[-2.4588,54.0405],[-2.4563,54.0402],[-2.4508,54.0406],[-2.4478,54.0414],[-2.4458,54.0421],[-2.4424,54.0423],[-2.4404,54.0418],[-2.4369,54.0419],[-2.4345,54.0415],[-2.4327,54.0416],[-2.4258,54.0381],[-2.4225,54.0406],[-2.418,54.0415],[-2.4144,54.042],[-2.4055,54.0426],[-2.4038,54.0435],[-2.4005,54.0435],[-2.3971,54.0442],[-2.3947,54.0433],[-2.3913,54.0441],[-2.3897,54.0442],[-2.3872,54.0452],[-2.3844,54.0476],[-2.3753,54.0487],[-2.3741,54.0491],[-2.362,54.0407],[-2.3642,54.0401],[-2.3618,54.0379],[-2.3619,54.0367],[-2.3627,54.0344],[-2.3593,54.0317],[-2.3619,54.0292],[-2.3613,54.0277],[-2.3617,54.0272],[-2.3595,54.0264],[-2.3604,54.0244],[-2.3565,54.0215],[-2.3575,54.0202],[-2.3573,54.0191],[-2.3501,54.0186],[-2.3494,54.0177],[-2.3458,54.0182],[-2.3435,54.0173],[-2.3432,54.016],[-2.341,54.0124],[-2.3394,54.0088],[-2.3406,54.0077],[-2.3416,54.0077],[-2.3428,54.0088],[-2.3474,54.0097],[-2.3483,54.0102],[-2.3492,54.0115],[-2.3504,54.0122],[-2.3524,54.0104],[-2.3529,54.0059],[-2.3536,54.0039],[-2.3533,53.9996],[-2.3524,53.9947],[-2.3454,53.9922],[-2.3399,53.9894],[-2.3383,53.9912],[-2.336,53.9917],[-2.3344,53.9911],[-2.3337,53.9904],[-2.3269,53.9939],[-2.3246,53.9941],[-2.3188,53.9937],[-2.3184,53.9921],[-2.3175,53.9912],[-2.3156,53.9903],[-2.3142,53.9886],[-2.3102,53.9877],[-2.3045,53.9845],[-2.3041,53.9835],[-2.3001,53.9815],[-2.2967,53.9805],[-2.2969,53.9791],[-2.2988,53.9771],[-2.2984,53.9764],[-2.2952,53.9751],[-2.2954,53.9746],[-2.2921,53.975],[-2.287,53.9745],[-2.2861,53.9747],[-2.2842,53.974],[-2.2811,53.9744],[-2.2562,53.9776],[-2.2472,53.9789],[-2.2459,53.9793],[-2.2451,53.9806],[-2.2432,53.9811],[-2.2423,53.9807],[-2.2358,53.9811],[-2.2335,53.9814],[-2.2327,53.9809],[-2.2303,53.9815],[-2.2282,53.9799],[-2.2271,53.9783],[-2.2241,53.9786],[-2.222,53.9781],[-2.2215,53.9776],[-2.2235,53.9761],[-2.228,53.9747],[-2.232,53.9712],[-2.2302,53.9702],[-2.2292,53.9684],[-2.2297,53.9677],[-2.2287,53.967],[-2.2275,53.9674],[-2.2259,53.9672],[-2.2253,53.9649],[-2.226,53.9625],[-2.2255,53.9612],[-2.2206,53.9635],[-2.2176,53.9641],[-2.2144,53.9651],[-2.2131,53.9634],[-2.2096,53.9629],[-2.207,53.9652],[-2.2068,53.9662],[-2.2032,53.9678],[-2.2017,53.9678],[-2.2006,53.9701],[-2.196,53.9696],[-2.1958,53.967],[-2.1937,53.9615],[-2.1913,53.9581],[-2.1882,53.9552],[-2.1878,53.9542],[-2.1849,53.9527],[-2.1835,53.9514],[-2.1838,53.9498],[-2.1807,53.948],[-2.1805,53.9466],[-2.1808,53.9457],[-2.1832,53.9456],[-2.1843,53.9428],[-2.1855,53.9419],[-2.1856,53.9404],[-2.1839,53.9366],[-2.1822,53.9354],[-2.1805,53.9356],[-2.178,53.9352],[-2.1759,53.9342],[-2.1744,53.9367],[-2.1717,53.9377],[-2.1641,53.9346],[-2.1624,53.933],[-2.1616,53.9318],[-2.1636,53.9306],[-2.1639,53.9294],[-2.1629,53.9273],[-2.1597,53.9286],[-2.1578,53.9283],[-2.1569,53.927],[-2.1552,53.9276],[-2.1517,53.9295],[-2.1481,53.9278],[-2.1494,53.926],[-2.1449,53.9265],[-2.1418,53.9257],[-2.1409,53.9264],[-2.14,53.9283],[-2.1378,53.928],[-2.1322,53.9265],[-2.1325,53.9255],[-2.1309,53.9246],[-2.1302,53.9235],[-2.1269,53.9236],[-2.1243,53.9232],[-2.1246,53.9219],[-2.1218,53.9173],[-2.1194,53.9177],[-2.1167,53.9173],[-2.1131,53.9154],[-2.1147,53.9137],[-2.1125,53.9125],[-2.1109,53.911],[-2.1098,53.9091],[-2.1075,53.908],[-2.1132,53.9046],[-2.1078,53.8977],[-2.1036,53.8922],[-2.103,53.8909],[-2.0983,53.8893],[-2.0957,53.8881],[-2.0939,53.8851],[-2.0909,53.8834],[-2.0907,53.8828],[-2.0862,53.8807],[-2.0837,53.8779],[-2.0826,53.8777],[-2.0825,53.8767],[-2.0814,53.8757],[-2.0833,53.873],[-2.0851,53.8717],[-2.0883,53.87],[-2.0901,53.8684],[-2.089,53.8682],[-2.0859,53.8697],[-2.0838,53.8702],[-2.0812,53.87],[-2.0792,53.8688],[-2.0766,53.8667],[-2.0765,53.8653],[-2.0756,53.863],[-2.0737,53.8617],[-2.0714,53.8611],[-2.069,53.8597],[-2.0664,53.8596],[-2.0653,53.859],[-2.0625,53.8592],[-2.058,53.8566],[-2.0461,53.8501],[-2.0459,53.8499],[-2.0451,53.8389],[-2.0466,53.8318],[-2.0469,53.8295],[-2.051,53.8285],[-2.0612,53.8256],[-2.0655,53.8245],[-2.0744,53.8215],[-2.0849,53.8185],[-2.0924,53.814],[-2.0964,53.8125],[-2.1028,53.8093],[-2.1123,53.8057],[-2.1263,53.7995],[-2.1284,53.799],[-2.1278,53.7983],[-2.1279,53.7946],[-2.129,53.7937],[-2.1297,53.7916],[-2.1291,53.7908],[-2.1257,53.7896],[-2.1249,53.7879],[-2.1273,53.7861],[-2.1305,53.7851],[-2.1322,53.7834],[-2.1355,53.7812],[-2.1364,53.7801],[-2.135,53.7768],[-2.1335,53.7756],[-2.1313,53.7744],[-2.1305,53.7724],[-2.1301,53.7683],[-2.1308,53.7659],[-2.1308,53.7644],[-2.1301,53.7631],[-2.1311,53.7604],[-2.1316,53.7581],[-2.1295,53.7546],[-2.1313,53.7514],[-2.1345,53.7489],[-2.1389,53.7474],[-2.1416,53.7458],[-2.1419,53.7439],[-2.1411,53.7432],[-2.1409,53.742],[-2.1426,53.7396],[-2.1443,53.7384],[-2.1438,53.7373],[-2.1452,53.7369],[-2.1453,53.7361],[-2.1475,53.7355],[-2.1485,53.7342],[-2.1522,53.7353],[-2.1531,53.7344],[-2.1557,53.7354],[-2.1569,53.7349],[-2.1562,53.7336],[-2.1585,53.7331],[-2.1625,53.7316],[-2.1639,53.7312],[-2.165,53.7298],[-2.1661,53.7291],[-2.1667,53.7278],[-2.1703,53.7255],[-2.1714,53.7252],[-2.1733,53.723],[-2.1716,53.7216],[-2.1697,53.7194],[-2.1713,53.7188],[-2.1711,53.7182],[-2.172,53.7172],[-2.1693,53.7157],[-2.1668,53.7135],[-2.1658,53.7102],[-2.1641,53.7092],[-2.1625,53.7072],[-2.162,53.7044],[-2.1626,53.6992],[-2.1611,53.6976],[-2.157,53.6964],[-2.1524,53.6952],[-2.1491,53.6941],[-2.1453,53.6924],[-2.1452,53.6918],[-2.1474,53.6886],[-2.1482,53.6859],[-2.1475,53.684],[-2.1463,53.6822],[-2.1481,53.682],[-2.148,53.6783],[-2.1486,53.6745],[-2.1535,53.6687],[-2.155,53.6642],[-2.1599,53.6593],[-2.1639,53.6547],[-2.1642,53.6534],[-2.1637,53.652],[-2.1606,53.6483],[-2.161,53.6428],[-2.1614,53.6414],[-2.1854,53.6382],[-2.1841,53.6392],[-2.1819,53.6403],[-2.1805,53.6405],[-2.1827,53.643],[-2.1827,53.6443],[-2.1835,53.6452],[-2.1811,53.6458],[-2.1824,53.6482],[-2.1896,53.648],[-2.1903,53.6492],[-2.1914,53.6493],[-2.197,53.651],[-2.1977,53.6521],[-2.2052,53.6543],[-2.2045,53.6562],[-2.2068,53.6569],[-2.2079,53.6595],[-2.2072,53.6607],[-2.2089,53.6616],[-2.2113,53.6633],[-2.2119,53.6633],[-2.2146,53.665],[-2.2156,53.6667],[-2.2177,53.669],[-2.2216,53.669],[-2.2248,53.6699],[-2.2262,53.6706],[-2.2331,53.6688],[-2.2366,53.667],[-2.2459,53.6635],[-2.2464,53.6622],[-2.2487,53.6601],[-2.2527,53.6575],[-2.2535,53.6565],[-2.2573,53.6553],[-2.2602,53.6548],[-2.2614,53.6541],[-2.2629,53.6517],[-2.2656,53.6506],[-2.2664,53.649],[-2.2692,53.6469],[-2.2699,53.646],[-2.2691,53.6454],[-2.2694,53.6439],[-2.2672,53.6427],[-2.2677,53.641],[-2.2654,53.6394],[-2.2644,53.6339],[-2.2638,53.6298],[-2.2632,53.6288],[-2.2625,53.6262],[-2.263,53.625],[-2.2605,53.6243],[-2.2602,53.6223],[-2.2596,53.6217],[-2.26,53.6207],[-2.2568,53.6204],[-2.2593,53.6192],[-2.2591,53.6183],[-2.2579,53.6164],[-2.2606,53.6162],[-2.2665,53.6145],[-2.2668,53.6155],[-2.2678,53.616],[-2.2694,53.616],[-2.2718,53.6145],[-2.2726,53.6185],[-2.2758,53.6188],[-2.2777,53.6187],[-2.2783,53.6203],[-2.2807,53.6209],[-2.2828,53.6202],[-2.2824,53.6217],[-2.283,53.6234],[-2.2845,53.6254],[-2.2835,53.627],[-2.2848,53.6285],[-2.2858,53.6306],[-2.287,53.6319],[-2.2889,53.6328],[-2.2888,53.6336],[-2.2897,53.635],[-2.2913,53.6363],[-2.2923,53.638],[-2.2953,53.6404],[-2.2957,53.6415],[-2.2963,53.6446],[-2.2976,53.6484],[-2.2973,53.6502],[-2.2976,53.6517],[-2.2972,53.6526],[-2.2956,53.6531],[-2.2955,53.6556],[-2.2939,53.6561],[-2.2943,53.6572],[-2.2939,53.6582],[-2.2956,53.6617],[-2.2956,53.6642],[-2.2988,53.6665],[-2.3001,53.667],[-2.306,53.663],[-2.3076,53.661],[-2.3115,53.6599],[-2.3134,53.6581],[-2.3141,53.6568],[-2.3157,53.6554],[-2.3186,53.6552],[-2.3204,53.656],[-2.3255,53.6554],[-2.3265,53.6556],[-2.3334,53.6552],[-2.3484,53.6578],[-2.3533,53.6585],[-2.3554,53.6594],[-2.3556,53.6645],[-2.3612,53.665],[-2.3712,53.6671],[-2.3741,53.6714],[-2.3759,53.6754],[-2.376,53.677],[-2.3757,53.6813],[-2.3749,53.6857],[-2.3744,53.6872],[-2.3809,53.6886],[-2.3832,53.6886],[-2.3848,53.6882],[-2.3915,53.6886],[-2.3975,53.6912],[-2.4003,53.6926],[-2.4013,53.695],[-2.4031,53.6964],[-2.403,53.6969],[-2.4055,53.699],[-2.4086,53.7031],[-2.4095,53.704],[-2.4114,53.7049],[-2.4131,53.7047],[-2.4151,53.7055],[-2.4192,53.7081],[-2.42,53.7089],[-2.4185,53.7114],[-2.4207,53.7126],[-2.4246,53.7141],[-2.4268,53.7152],[-2.4293,53.717],[-2.4336,53.7193],[-2.4323,53.7202],[-2.4329,53.723],[-2.4336,53.7276],[-2.4398,53.7334],[-2.4398,53.737],[-2.4401,53.7394],[-2.4408,53.7402],[-2.4413,53.7422],[-2.4415,53.7446],[-2.442,53.7452],[-2.4409,53.7467],[-2.4394,53.7478],[-2.4407,53.7504],[-2.4426,53.7522],[-2.445,53.7533],[-2.4446,53.7536],[-2.4462,53.7551],[-2.4482,53.756],[-2.4509,53.756],[-2.4518,53.7564],[-2.4511,53.7573],[-2.452,53.7595],[-2.4521,53.7613],[-2.4511,53.7628],[-2.4493,53.764],[-2.4478,53.7661],[-2.4463,53.7666],[-2.4479,53.7675],[-2.4508,53.7687],[-2.4523,53.7696],[-2.4536,53.771],[-2.4531,53.7716],[-2.4535,53.773],[-2.4554,53.774],[-2.4605,53.7779],[-2.4624,53.7784],[-2.4638,53.7795],[-2.467,53.7815],[-2.4691,53.7818],[-2.4706,53.7815],[-2.4727,53.7801],[-2.4737,53.7799],[-2.477,53.7805],[-2.478,53.7799],[-2.4789,53.7777],[-2.4801,53.7759],[-2.4808,53.774],[-2.484,53.7731],[-2.4867,53.7728],[-2.4908,53.7712],[-2.4949,53.7701],[-2.4975,53.769],[-2.4993,53.7686],[-2.502,53.7689],[-2.5047,53.7697],[-2.5077,53.7696],[-2.5097,53.7691],[-2.5113,53.7667],[-2.514,53.7665],[-2.5155,53.7656],[-2.5163,53.7644],[-2.5187,53.7639],[-2.5198,53.7623],[-2.5257,53.7597],[-2.5288,53.7595],[-2.5298,53.7599],[-2.5323,53.7591],[-2.5345,53.7588],[-2.5365,53.7595],[-2.5399,53.7599],[-2.5439,53.7592],[-2.5455,53.7594],[-2.5492,53.7581],[-2.5499,53.7571],[-2.5511,53.7566],[-2.5521,53.755],[-2.552,53.753],[-2.5528,53.7521],[-2.5527,53.7512],[-2.554,53.7497],[-2.5555,53.7497],[-2.556,53.7491],[-2.5583,53.749],[-2.5592,53.7475],[-2.562,53.7468],[-2.5625,53.746],[-2.5617,53.7452],[-2.5622,53.7444],[-2.5646,53.7437],[-2.5646,53.7424],[-2.5629,53.7417],[-2.5637,53.7394],[-2.5604,53.7368],[-2.5594,53.7351],[-2.5572,53.7346],[-2.5571,53.7327],[-2.5565,53.7323],[-2.5565,53.7308],[-2.5559,53.729],[-2.5569,53.7274],[-2.5552,53.7253],[-2.5541,53.7254],[-2.5507,53.7265],[-2.5484,53.7259],[-2.5462,53.7249],[-2.5473,53.722],[-2.5463,53.7212],[-2.5438,53.7213],[-2.5408,53.7197],[-2.5414,53.7187],[-2.5399,53.7181],[-2.5399,53.7167],[-2.5391,53.7131],[-2.5402,53.7128],[-2.5413,53.7111],[-2.5431,53.7101],[-2.5416,53.7079],[-2.5428,53.7066],[-2.5399,53.7023],[-2.5375,53.7011],[-2.5364,53.6993],[-2.5353,53.6983],[-2.5327,53.6973],[-2.5319,53.6964],[-2.5291,53.696],[-2.5277,53.6953],[-2.5253,53.6949],[-2.5234,53.6955],[-2.5212,53.6945],[-2.5201,53.6944],[-2.5185,53.6935],[-2.5176,53.6936],[-2.5157,53.6924],[-2.516,53.6907],[-2.5153,53.69],[-2.5166,53.689],[-2.517,53.6875],[-2.5179,53.6867],[-2.5174,53.6848],[-2.5185,53.6822],[-2.5178,53.6814],[-2.5183,53.6776],[-2.5192,53.6763],[-2.5205,53.6753],[-2.5251,53.675],[-2.5262,53.6736],[-2.5265,53.6712],[-2.5283,53.6694],[-2.5286,53.668],[-2.53,53.6664],[-2.5323,53.6649],[-2.529,53.6605],[-2.5285,53.658],[-2.5287,53.6565],[-2.5266,53.6551],[-2.5253,53.6537],[-2.5251,53.6525],[-2.5232,53.6503],[-2.5223,53.6482],[-2.5215,53.6454],[-2.5222,53.6441],[-2.5242,53.6424],[-2.5245,53.6416],[-2.5238,53.6391],[-2.5226,53.6363],[-2.5203,53.6317],[-2.5201,53.6305],[-2.5183,53.6303],[-2.5148,53.6292],[-2.5113,53.627],[-2.5173,53.6235],[-2.522,53.6204],[-2.5265,53.618],[-2.5294,53.617],[-2.5297,53.6164],[-2.532,53.6152],[-2.5336,53.615],[-2.5372,53.6127],[-2.5375,53.6118],[-2.539,53.6108],[-2.543,53.6099],[-2.5461,53.6089],[-2.5472,53.6092],[-2.5481,53.6084],[-2.5522,53.6073],[-2.5525,53.6051],[-2.5557,53.6044],[-2.5573,53.603],[-2.5573,53.6018],[-2.5581,53.6005],[-2.559,53.6003],[-2.5596,53.5989],[-2.5626,53.5982],[-2.5693,53.5956],[-2.5739,53.5947],[-2.5754,53.5952],[-2.5752,53.5959],[-2.5782,53.5981],[-2.5783,53.5987],[-2.5801,53.5994],[-2.5809,53.6001],[-2.5801,53.6012],[-2.5812,53.6024],[-2.5834,53.604],[-2.5829,53.6046],[-2.5847,53.6055],[-2.5863,53.6057],[-2.5881,53.6077],[-2.5899,53.6087],[-2.5915,53.609],[-2.5918,53.6098],[-2.5935,53.61],[-2.5959,53.6108],[-2.5976,53.609],[-2.6007,53.6084],[-2.6026,53.6087],[-2.6049,53.607],[-2.6081,53.6065],[-2.6113,53.605],[-2.6122,53.6039],[-2.6136,53.6036],[-2.6155,53.6023],[-2.6153,53.6001],[-2.6163,53.598],[-2.6179,53.597],[-2.6174,53.5958],[-2.6188,53.5954],[-2.6198,53.5943],[-2.6219,53.5943],[-2.6229,53.5936],[-2.624,53.5939],[-2.6259,53.5937],[-2.6263,53.5943],[-2.6282,53.5953],[-2.628,53.5971],[-2.6298,53.5991],[-2.6314,53.5999],[-2.6314,53.6013],[-2.6322,53.6035],[-2.6314,53.6053],[-2.6323,53.6064],[-2.6321,53.6072],[-2.6346,53.6083],[-2.6366,53.6077],[-2.6414,53.6073],[-2.6469,53.6072],[-2.6477,53.6067],[-2.6501,53.6061],[-2.6526,53.6059],[-2.6548,53.6046],[-2.6589,53.6042],[-2.6593,53.6036],[-2.6611,53.6032],[-2.6666,53.6034],[-2.668,53.6043],[-2.6705,53.6051],[-2.673,53.6048],[-2.6754,53.6051],[-2.6789,53.6047],[-2.6815,53.6039],[-2.6836,53.6039],[-2.6866,53.6032],[-2.6881,53.6042],[-2.6899,53.6038],[-2.6921,53.598],[-2.6937,53.5918],[-2.6935,53.5893],[-2.6968,53.5903],[-2.6982,53.5913],[-2.7001,53.5912],[-2.7028,53.5898],[-2.7027,53.5873],[-2.7059,53.5867],[-2.7075,53.5867],[-2.7103,53.5847],[-2.7116,53.5828],[-2.7142,53.5818],[-2.7149,53.5806],[-2.7148,53.5783],[-2.7178,53.5769],[-2.7177,53.576],[-2.7159,53.5753],[-2.7175,53.5729],[-2.7157,53.5702],[-2.7142,53.5687],[-2.7124,53.5683],[-2.7126,53.5675],[-2.7113,53.5663],[-2.7115,53.565],[-2.7104,53.5642],[-2.7081,53.5642],[-2.7052,53.5635],[-2.7043,53.5628],[-2.7053,53.5608],[-2.7047,53.5597],[-2.7062,53.5577],[-2.7071,53.5572],[-2.7077,53.5547],[-2.7103,53.553],[-2.7102,53.5507],[-2.7111,53.5494],[-2.7128,53.5488],[-2.7132,53.5479],[-2.7153,53.5466],[-2.7186,53.5434],[-2.7146,53.5381],[-2.7164,53.5379],[-2.7163,53.5339],[-2.717,53.5329],[-2.7167,53.5322],[-2.7173,53.5307],[-2.7172,53.5296],[-2.7181,53.5287],[-2.7178,53.5275],[-2.7199,53.5256],[-2.7209,53.525],[-2.7249,53.5244],[-2.7266,53.5236],[-2.7288,53.5221],[-2.7305,53.5206],[-2.7317,53.5197],[-2.7355,53.5197],[-2.741,53.5184],[-2.7426,53.5178],[-2.7472,53.5166],[-2.7483,53.5161],[-2.752,53.5161],[-2.7541,53.5156],[-2.7555,53.5149],[-2.7591,53.5138],[-2.7598,53.5125],[-2.7689,53.5136],[-2.77,53.5141],[-2.7699,53.5159],[-2.7712,53.5187],[-2.7725,53.52],[-2.7741,53.5231],[-2.7752,53.5244],[-2.7797,53.5286],[-2.7825,53.5314],[-2.7847,53.5297],[-2.7891,53.5267],[-2.7916,53.5254],[-2.7936,53.5221],[-2.7946,53.5213],[-2.7984,53.5199],[-2.8007,53.5193],[-2.8057,53.5185],[-2.8087,53.5173],[-2.8105,53.5162],[-2.8107,53.5142],[-2.8115,53.5136],[-2.8158,53.5128],[-2.8166,53.5123],[-2.8215,53.5051],[-2.8226,53.5051],[-2.8205,53.499],[-2.8199,53.4965],[-2.8204,53.4944],[-2.8221,53.4926],[-2.824,53.4896],[-2.825,53.4852],[-2.8256,53.4828],[-2.8444,53.4841],[-2.8434,53.4882],[-2.8444,53.489],[-2.844,53.4903],[-2.8483,53.4921],[-2.8498,53.4931],[-2.8592,53.4921],[-2.8615,53.4911],[-2.8626,53.4916],[-2.8652,53.4921],[-2.869,53.4936],[-2.8707,53.4946],[-2.8724,53.497],[-2.8733,53.5],[-2.8786,53.5017],[-2.8815,53.5027],[-2.8842,53.5031],[-2.8862,53.5037],[-2.888,53.5038],[-2.8889,53.5052],[-2.8898,53.5073],[-2.8924,53.5111],[-2.8877,53.5145],[-2.8855,53.5182],[-2.8841,53.5195],[-2.8812,53.52],[-2.8817,53.5205],[-2.8839,53.5206],[-2.8863,53.5211],[-2.8891,53.5222],[-2.8924,53.522],[-2.8951,53.5213],[-2.896,53.5218],[-2.8998,53.5221],[-2.9018,53.5216],[-2.906,53.5217],[-2.9078,53.5224],[-2.9117,53.5229],[-2.9122,53.5234],[-2.9152,53.5235],[-2.9191,53.5244],[-2.9218,53.5255],[-2.923,53.5252],[-2.925,53.5263],[-2.9258,53.5273],[-2.9263,53.5295],[-2.9281,53.5305],[-2.9313,53.5314],[-2.9338,53.5334],[-2.9336,53.5344],[-2.9353,53.5365],[-2.9363,53.537],[-2.9361,53.5384],[-2.9382,53.5385],[-2.9408,53.5395],[-2.942,53.541],[-2.9449,53.5413],[-2.9452,53.5425],[-2.9481,53.5444],[-2.9509,53.5443],[-2.9536,53.5453],[-2.955,53.5461],[-2.9597,53.5456],[-2.963,53.5464],[-2.9652,53.5477],[-2.9674,53.5476],[-2.9703,53.5471],[-2.9708,53.5477],[-2.9725,53.5479],[-2.9752,53.5472],[-2.9776,53.5459],[-2.9785,53.544],[-2.9783,53.5427],[-2.976,53.5403],[-2.9744,53.5396],[-2.9737,53.538],[-2.9728,53.5371],[-2.9728,53.5361],[-2.9706,53.5343],[-2.9667,53.5273],[-2.9651,53.5264],[-2.9632,53.5248],[-2.963,53.5237],[-2.9642,53.5196],[-2.9641,53.5186],[-2.9681,53.5179],[-2.9717,53.5161],[-2.9737,53.5155],[-2.9758,53.5153],[-2.977,53.5163],[-2.9806,53.5188],[-2.9827,53.5197],[-2.9834,53.5207],[-2.985,53.5215],[-2.9882,53.5214],[-2.9896,53.5216],[-2.9901,53.5225],[-2.9931,53.524],[-2.9945,53.5239],[-2.9949,53.5248],[-2.9964,53.5253],[-2.9968,53.526],[-2.9993,53.5264],[-3.0008,53.5273],[-3.001,53.5281],[-3.0045,53.5292],[-3.0054,53.5291],[-3.0083,53.5295],[-3.0093,53.5306],[-3.0092,53.5317],[-3.0112,53.5324],[-3.0128,53.5319],[-3.0137,53.5323],[-3.014,53.5345],[-3.0158,53.535],[-3.0168,53.5358],[-3.0186,53.5355],[-3.0196,53.5365],[-3.0221,53.5375],[-3.0238,53.5379],[-3.0256,53.539],[-3.027,53.538],[-3.0282,53.539],[-3.0292,53.539],[-3.0312,53.5381],[-3.0319,53.5372],[-3.0345,53.5381],[-3.0352,53.539],[-3.0385,53.5383],[-3.0387,53.5395],[-3.0395,53.5412],[-3.0406,53.5417],[-3.0422,53.5413],[-3.0436,53.5403],[-3.0446,53.5409],[-3.0441,53.542],[-3.0463,53.5431],[-3.0406,53.5488],[-3.0388,53.5519],[-3.0387,53.5531],[-3.0402,53.5563],[-3.0393,53.5588],[-3.0394,53.5595],[-3.0404,53.561],[-3.041,53.5625],[-3.041,53.5642],[-3.0403,53.5653],[-3.0338,53.5684],[-3.0317,53.5691],[-3.0273,53.5691],[-3.0226,53.5696],[-3.0229,53.5736],[-3.0216,53.574],[-3.021,53.5791],[-3.0207,53.5837],[-3.0333,53.5851],[-3.033,53.5866],[-3.0354,53.5868],[-3.036,53.5872],[-3.0337,53.5881],[-3.0325,53.589],[-3.0327,53.5908],[-3.032,53.5929],[-3.0314,53.5933],[-3.031,53.5963],[-3.0323,53.5969],[-3.0322,53.5985],[-3.0302,53.5994],[-3.0301,53.6007],[-3.0282,53.603],[-3.0258,53.604],[-3.0247,53.6052],[-3.0218,53.6062],[-3.0206,53.6071],[-3.0196,53.6092],[-3.0141,53.6113],[-3.0119,53.6129],[-3.0114,53.6148],[-3.0089,53.6159],[-3.0069,53.6173],[-3.0054,53.6204],[-3.0018,53.6225],[-3.0017,53.6235],[-3.0004,53.6242],[-3.0007,53.625],[-2.9979,53.6267],[-2.9937,53.6283],[-2.9929,53.6273],[-2.9912,53.6266],[-2.9818,53.6222],[-2.9802,53.6232],[-2.9665,53.6318],[-2.9623,53.6373],[-2.9598,53.6391],[-2.9579,53.6408],[-2.9588,53.6425],[-2.9568,53.6446],[-2.9506,53.6517],[-2.9485,53.6536],[-2.9451,53.6549],[-2.9424,53.6563],[-2.9414,53.6579],[-2.9401,53.6586],[-2.942,53.6631],[-2.945,53.6661],[-2.9474,53.6673],[-2.9462,53.6691],[-2.944,53.6727],[-2.9437,53.6763],[-2.9448,53.6788],[-2.9444,53.679],[-2.9478,53.6792],[-2.9501,53.6803],[-2.9521,53.6815],[-2.9525,53.6826],[-2.9489,53.6871],[-2.9468,53.688],[-2.9503,53.6915],[-2.9505,53.6917],[-2.9552,53.6965],[-2.9555,53.6967],[-2.9562,53.6975],[-2.9559,53.6986],[-2.9527,53.6997],[-2.9508,53.6995],[-2.9503,53.7007],[-2.9536,53.7024],[-2.9508,53.7034],[-2.9543,53.7035],[-2.9549,53.7048],[-2.9513,53.706],[-2.9489,53.7061],[-2.946,53.707],[-2.9434,53.7081],[-2.9413,53.707],[-2.9396,53.7057],[-2.9401,53.7084],[-2.9422,53.7092],[-2.9426,53.7107],[-2.9436,53.7103],[-2.9467,53.7105],[-2.9482,53.7116],[-2.9481,53.7126],[-2.947,53.7133],[-2.9482,53.7141],[-2.9461,53.715],[-2.9462,53.7162],[-2.9449,53.7169],[-2.9429,53.7194],[-2.9415,53.7221],[-2.9397,53.7234],[-2.9398,53.7243],[-2.9384,53.7249],[-2.9353,53.7255],[-2.9311,53.7249],[-2.9267,53.7203],[-2.9251,53.72],[-2.9218,53.7177],[-2.9214,53.7183],[-2.9248,53.7205],[-2.9266,53.721],[-2.928,53.7228],[-2.9293,53.7239],[-2.9288,53.7252],[-2.9246,53.7256],[-2.9236,53.7255],[-2.9213,53.726],[-2.9156,53.7262],[-2.914,53.725],[-2.9138,53.7226],[-2.9111,53.72],[-2.9107,53.7204],[-2.9133,53.7229],[-2.9124,53.7241],[-2.9089,53.7234],[-2.9065,53.7222],[-2.9066,53.7234],[-2.9114,53.7245],[-2.9121,53.7248],[-2.9121,53.726],[-2.9128,53.7269],[-2.9091,53.728],[-2.9046,53.729],[-2.904,53.7284],[-2.9044,53.7268],[-2.9018,53.7262],[-2.8959,53.7279],[-2.8945,53.7292],[-2.8946,53.73],[-2.8909,53.7306],[-2.888,53.7308],[-2.8866,53.7303],[-2.8864,53.7295],[-2.8868,53.7272],[-2.8846,53.7295],[-2.8845,53.7306],[-2.881,53.7311],[-2.8785,53.7319],[-2.8759,53.7319],[-2.8748,53.7328],[-2.871,53.7331],[-2.8692,53.7327],[-2.8683,53.7333],[-2.8643,53.7339],[-2.8607,53.7336],[-2.8542,53.732],[-2.8473,53.7293],[-2.8448,53.7282],[-2.8368,53.7236],[-2.8333,53.721],[-2.8312,53.719],[-2.83,53.7174],[-2.8271,53.7144],[-2.8262,53.713],[-2.826,53.7102],[-2.8255,53.709],[-2.8247,53.7035],[-2.8244,53.7028],[-2.825,53.7013],[-2.826,53.7011],[-2.8282,53.7015],[-2.8306,53.7015],[-2.8328,53.7003],[-2.8337,53.699],[-2.8339,53.6972],[-2.8336,53.6957],[-2.8321,53.6942],[-2.8301,53.6936],[-2.8296,53.6909],[-2.8288,53.6906],[-2.8295,53.6937],[-2.8318,53.6944],[-2.8325,53.695],[-2.8333,53.6975],[-2.8327,53.6996],[-2.8309,53.7009],[-2.8295,53.701],[-2.8263,53.7006],[-2.8249,53.7007],[-2.8236,53.7025],[-2.8249,53.7108],[-2.825,53.713],[-2.8266,53.7159],[-2.8275,53.7165],[-2.8299,53.7195],[-2.8362,53.7248],[-2.8405,53.7275],[-2.843,53.729],[-2.8431,53.7301],[-2.8461,53.7304],[-2.8491,53.7319],[-2.8507,53.7322],[-2.8531,53.7334],[-2.8549,53.7347],[-2.8546,53.7354],[-2.8528,53.7359],[-2.8451,53.7386],[-2.8415,53.7396],[-2.8373,53.7405],[-2.8335,53.7416],[-2.8276,53.7428],[-2.8263,53.7424],[-2.8252,53.7433],[-2.8223,53.7437],[-2.8214,53.7424],[-2.8174,53.7413],[-2.8176,53.7422],[-2.8171,53.7433],[-2.8201,53.7443],[-2.8183,53.7449],[-2.8137,53.7459],[-2.8119,53.7465],[-2.8103,53.7464],[-2.8081,53.7472],[-2.8063,53.7476],[-2.8011,53.749],[-2.7868,53.752],[-2.7824,53.7528],[-2.774,53.7536],[-2.7674,53.7544],[-2.7602,53.7557],[-2.7568,53.7565],[-2.7525,53.757],[-2.7446,53.7575],[-2.7324,53.7578],[-2.7267,53.7574],[-2.7212,53.7562],[-2.7199,53.7557],[-2.7185,53.7542],[-2.717,53.7499],[-2.7155,53.7489],[-2.7134,53.7482],[-2.7102,53.7476],[-2.7083,53.748],[-2.7058,53.7491],[-2.7051,53.7498],[-2.7019,53.751],[-2.6977,53.7516],[-2.6951,53.7511],[-2.6924,53.7496],[-2.689,53.7487],[-2.6848,53.749],[-2.6797,53.7525],[-2.678,53.7525],[-2.6748,53.7502],[-2.6731,53.7494],[-2.6706,53.7486],[-2.669,53.7488],[-2.6735,53.7502],[-2.6748,53.7509],[-2.6778,53.7532],[-2.6792,53.7532],[-2.6814,53.7524],[-2.6834,53.7507],[-2.6857,53.7495],[-2.6886,53.7492],[-2.6904,53.7495],[-2.6956,53.7523],[-2.6975,53.7524],[-2.702,53.7517],[-2.7066,53.7502],[-2.709,53.7485],[-2.7103,53.7482],[-2.7121,53.7486],[-2.7152,53.7498],[-2.7165,53.7516],[-2.7175,53.7549],[-2.7191,53.7566],[-2.7253,53.7579],[-2.7304,53.7585],[-2.7409,53.7583],[-2.7512,53.7579],[-2.7525,53.7584],[-2.7568,53.7579],[-2.7598,53.7571],[-2.7675,53.7558],[-2.7757,53.7548],[-2.7779,53.7548],[-2.783,53.7541],[-2.7843,53.7537],[-2.7877,53.7534],[-2.7883,53.7539],[-2.7893,53.7564],[-2.7898,53.7564],[-2.7886,53.7531],[-2.791,53.7525],[-2.7989,53.7511],[-2.8036,53.7498],[-2.8056,53.7496],[-2.8098,53.7488],[-2.8122,53.7481],[-2.815,53.7478],[-2.8159,53.7473],[-2.821,53.7463],[-2.8226,53.7455],[-2.8247,53.745],[-2.8308,53.7442],[-2.8359,53.743],[-2.8447,53.7408],[-2.8502,53.7397],[-2.8523,53.7391],[-2.8588,53.7378],[-2.8618,53.7375],[-2.8678,53.7372],[-2.8727,53.7366],[-2.8793,53.7352],[-2.8849,53.7347],[-2.8995,53.733],[-2.9178,53.7316],[-2.9202,53.7318],[-2.9217,53.7315],[-2.9287,53.7314],[-2.9338,53.7317],[-2.9366,53.7322],[-2.9386,53.732],[-2.9444,53.7322],[-2.953,53.7329],[-2.9528,53.7333],[-2.9482,53.7346],[-2.9429,53.7359],[-2.9436,53.7363],[-2.9523,53.7342],[-2.954,53.7342],[-2.9571,53.7334],[-2.959,53.7334],[-2.9617,53.7341],[-2.964,53.7343],[-2.9723,53.7342],[-2.9741,53.7339],[-2.9801,53.7344],[-2.9907,53.7368],[-2.9916,53.7372],[-2.9947,53.7374],[-2.9981,53.7371],[-3,53.7368],[-3.0028,53.7367],[-3.0073,53.7372],[-3.012,53.7384],[-3.015,53.7385],[-3.018,53.7394],[-3.0217,53.7412],[-3.0267,53.743],[-3.029,53.744],[-3.0326,53.7463],[-3.0337,53.7474],[-3.0349,53.7474],[-3.0359,53.7467],[-3.0384,53.7471],[-3.0402,53.7491],[-3.0449,53.752],[-3.0475,53.7544],[-3.0484,53.7583],[-3.0498,53.7591],[-3.0516,53.7608],[-3.0529,53.7616],[-3.055,53.762],[-3.0549,53.7636],[-3.0561,53.7686],[-3.0564,53.7725],[-3.0564,53.776],[-3.0569,53.7766],[-3.0328,53.7808],[-3.0288,53.7731],[-3.0158,53.7751],[-3.0153,53.7745],[-3.0096,53.7744],[-2.9965,53.7745],[-2.9964,53.7748],[-3.0061,53.788],[-3.004,53.7878],[-3.004,53.7911],[-3.0031,53.7911],[-3.0013,53.7921],[-3.0022,53.7927],[-2.9995,53.7935],[-2.9993,53.7943],[-2.9959,53.7942],[-2.9906,53.7937],[-2.9834,53.7938],[-2.9848,53.7951],[-2.9869,53.7986],[-2.9895,53.8004],[-2.9867,53.8022],[-2.992,53.8081],[-2.9923,53.8082],[-2.994,53.8122],[-2.9935,53.8127],[-2.9948,53.815],[-2.9933,53.8159],[-2.995,53.8185],[-2.9966,53.819],[-2.9982,53.819],[-2.9985,53.8204],[-3,53.82],[-3.0022,53.8219],[-3.0028,53.8232],[-3.0061,53.8244],[-3.0095,53.8247],[-3.0117,53.8256],[-3.01,53.8264],[-3.012,53.8277],[-3.0133,53.829],[-3.0108,53.8305],[-3.0088,53.8304],[-3.0072,53.8329],[-3.0075,53.8338],[-3.0097,53.835],[-3.0103,53.8365],[-3.0126,53.8378],[-3.0133,53.839],[-3.0156,53.8407],[-3.0173,53.8404],[-3.0174,53.8393],[-3.0165,53.8375],[-3.0191,53.8371],[-3.0194,53.8389],[-3.02,53.839],[-3.0205,53.8407],[-3.0153,53.8428],[-3.0178,53.8452],[-3.0185,53.8471],[-3.0174,53.8476],[-3.018,53.8483],[-3.0152,53.8491],[-3.0146,53.8507],[-3.0152,53.8519],[-3.0195,53.8582],[-3.0201,53.8593],[-3.0217,53.8604],[-3.0226,53.8617],[-3.0228,53.8643],[-3.0214,53.8655],[-3.0198,53.8686],[-3.0269,53.8692],[-3.0271,53.8702],[-3.0314,53.8747],[-3.048,53.8757],[-3.0476,53.8799],[-3.0476,53.8826],[-3.0469,53.8875],[-3.0473,53.8923],[-3.0477,53.8926],[-3.0483,53.8966],[-3.0482,53.8972],[-3.0492,53.9013],[-3.0505,53.9071],[-3.051,53.9122],[-3.0508,53.9176],[-3.0509,53.9181],[-3.0498,53.9199],[-3.0486,53.9211],[-3.0448,53.9232],[-3.0424,53.924],[-3.0389,53.9244],[-3.0366,53.9251],[-3.0338,53.9256],[-3.0316,53.9265],[-3.0285,53.9265],[-3.0278,53.9261],[-3.0253,53.926],[-3.0196,53.9268],[-3.014,53.9287],[-3.0133,53.9284],[-3.0094,53.9289],[-3.0063,53.9279],[-3.0049,53.9264],[-3.004,53.924],[-3.0057,53.9214],[-3.0081,53.9206],[-3.012,53.92],[-3.0106,53.919],[-3.0088,53.9185],[-3.0058,53.9188],[-3.0059,53.9149],[-3.0067,53.9125],[-3.0058,53.9055],[-3.0059,53.9031],[-3.0067,53.9019],[-3.0102,53.9015],[-3.0083,53.9001],[-3.0075,53.9007],[-3.0058,53.9003],[-3.0054,53.8986],[-3.0037,53.8957],[-3.0022,53.8939],[-3.0011,53.8933],[-3,53.8909],[-2.9955,53.8869],[-2.9927,53.8851],[-2.9888,53.8836],[-2.9837,53.8825],[-2.9807,53.8814],[-2.9773,53.8805],[-2.9747,53.8793],[-2.9705,53.8765],[-2.9694,53.8754],[-2.9689,53.8735],[-2.9724,53.8718],[-2.9742,53.8715],[-2.9777,53.8715],[-2.9786,53.8712],[-2.9792,53.87],[-2.979,53.8677],[-2.9775,53.8654],[-2.9772,53.8628],[-2.9767,53.8619],[-2.9731,53.8603],[-2.9696,53.8601],[-2.9636,53.8612],[-2.962,53.8613],[-2.9594,53.8609],[-2.9573,53.8594],[-2.9557,53.8567],[-2.953,53.854],[-2.9505,53.8522],[-2.9469,53.8507],[-2.944,53.8501],[-2.9412,53.8506],[-2.9382,53.8517],[-2.9364,53.8531],[-2.9343,53.8556],[-2.9327,53.8562],[-2.9294,53.8557],[-2.923,53.8559],[-2.9196,53.8569],[-2.9178,53.8579],[-2.9137,53.8591],[-2.9117,53.8606],[-2.9117,53.8629],[-2.9104,53.8638],[-2.9044,53.8645],[-2.9014,53.8641],[-2.9014,53.8647],[-2.904,53.8651],[-2.9063,53.8651],[-2.9101,53.8648],[-2.9119,53.864],[-2.9132,53.8618],[-2.9137,53.8603],[-2.9149,53.8597],[-2.9215,53.8577],[-2.9236,53.8569],[-2.9265,53.8567],[-2.9294,53.8576],[-2.9367,53.8577],[-2.9376,53.8563],[-2.9377,53.8552],[-2.9413,53.8545],[-2.9447,53.8523],[-2.948,53.8533],[-2.9506,53.8549],[-2.9522,53.8568],[-2.9543,53.8602],[-2.956,53.8615],[-2.9595,53.8629],[-2.9646,53.8637],[-2.9684,53.8635],[-2.9704,53.8638],[-2.9725,53.8649],[-2.9718,53.8661],[-2.9695,53.8684],[-2.9649,53.8716],[-2.9643,53.8723],[-2.9648,53.8753],[-2.9671,53.8781],[-2.9699,53.8808],[-2.9721,53.8823],[-2.9761,53.8845],[-2.9818,53.8875],[-2.9851,53.8898],[-2.987,53.8917],[-2.9868,53.8923],[-2.9896,53.8942],[-2.9901,53.8949],[-2.9922,53.8965],[-2.9932,53.8989],[-2.9948,53.9021],[-2.9951,53.9038],[-2.9949,53.9057],[-2.9931,53.9053],[-2.9915,53.9063],[-2.9917,53.9071],[-2.9955,53.9078],[-2.9967,53.9087],[-2.9967,53.9095],[-2.9954,53.9107],[-2.9945,53.9108],[-2.9938,53.9128],[-2.9948,53.9143],[-2.997,53.916],[-2.9972,53.9179],[-2.9974,53.9252],[-2.9979,53.9275],[-2.9975,53.9286],[-2.9961,53.9297],[-2.9972,53.9299],[-2.9959,53.9315],[-2.9931,53.9323],[-2.9882,53.9333],[-2.9846,53.9343],[-2.9807,53.9359],[-2.9766,53.9371],[-2.9683,53.9396],[-2.9637,53.9408],[-2.9533,53.9431],[-2.9373,53.9465],[-2.9324,53.9479],[-2.9293,53.949],[-2.9246,53.95],[-2.9224,53.9501],[-2.9199,53.9499],[-2.9185,53.9493],[-2.9169,53.9475],[-2.9149,53.9471],[-2.9116,53.9469],[-2.9113,53.9459],[-2.9141,53.9455],[-2.9177,53.9458],[-2.9179,53.9454],[-2.9152,53.9443],[-2.9119,53.9439],[-2.9105,53.9415],[-2.907,53.9407],[-2.9059,53.9401],[-2.9071,53.9388],[-2.9053,53.939],[-2.9047,53.9405],[-2.903,53.9402],[-2.9011,53.9403],[-2.9005,53.9394],[-2.8987,53.9392],[-2.8969,53.9411],[-2.8929,53.9412],[-2.8912,53.9418],[-2.8894,53.9415],[-2.8866,53.9418],[-2.8862,53.943],[-2.8852,53.944],[-2.8839,53.9443],[-2.8825,53.945],[-2.8825,53.9466],[-2.881,53.9457],[-2.8782,53.9465],[-2.8752,53.9462],[-2.8765,53.948],[-2.8753,53.9492],[-2.873,53.9494],[-2.8734,53.9507],[-2.8722,53.9513],[-2.8753,53.9522],[-2.8751,53.9538],[-2.8777,53.9546],[-2.8788,53.954],[-2.8803,53.954],[-2.882,53.9549],[-2.8835,53.9562],[-2.8847,53.956],[-2.8859,53.9565],[-2.8868,53.9584],[-2.8832,53.959],[-2.8822,53.9568],[-2.8803,53.9567],[-2.8788,53.9577],[-2.8784,53.9586],[-2.8734,53.9577],[-2.872,53.9581],[-2.8708,53.9578],[-2.8703,53.9596],[-2.8688,53.96],[-2.8659,53.9614],[-2.8656,53.9626],[-2.8647,53.9634],[-2.8619,53.9646],[-2.8561,53.9647],[-2.852,53.9654],[-2.8511,53.9648],[-2.8464,53.9653],[-2.8474,53.966],[-2.8491,53.9658],[-2.8509,53.9663],[-2.8517,53.9671],[-2.8543,53.9665],[-2.8602,53.9683],[-2.8648,53.9688],[-2.8674,53.9695],[-2.8719,53.9703],[-2.8732,53.971],[-2.8748,53.9738],[-2.876,53.9748],[-2.8761,53.9762],[-2.8766,53.9769],[-2.8767,53.9783],[-2.8774,53.9793],[-2.8743,53.9805],[-2.8714,53.9821],[-2.8702,53.9824],[-2.8691,53.9848],[-2.8691,53.9867],[-2.8706,53.9903],[-2.8699,53.9918],[-2.8684,53.9925],[-2.8676,53.9934],[-2.865,53.9942],[-2.863,53.9954],[-2.8619,53.9949],[-2.8608,53.9956],[-2.8592,53.9982],[-2.8561,53.9996],[-2.8521,54.0005],[-2.85,53.9998],[-2.8483,54],[-2.8465,53.9986],[-2.8445,53.9979],[-2.8415,53.9977],[-2.8371,53.998],[-2.836,53.9979],[-2.8338,53.9984],[-2.8325,53.9974],[-2.8306,53.9971],[-2.8308,53.9956],[-2.8296,53.9951],[-2.826,53.9956],[-2.8266,53.9963],[-2.8293,53.9954],[-2.8296,53.997],[-2.8308,53.9978],[-2.832,53.9979],[-2.8326,53.9991],[-2.8309,54.0004],[-2.8326,54.0028],[-2.8323,54.0043],[-2.8332,54.0058],[-2.8329,54.0072],[-2.8317,54.0078],[-2.8301,54.0117],[-2.8291,54.0132],[-2.8293,54.0151],[-2.8301,54.0177],[-2.8299,54.0218],[-2.8295,54.0225],[-2.829,54.026],[-2.8291,54.028],[-2.8301,54.0301],[-2.8317,54.0319],[-2.8358,54.0352],[-2.8362,54.0358],[-2.8393,54.0382],[-2.8421,54.0411],[-2.8428,54.0427],[-</v>
      </c>
      <c r="B129" s="67" t="str">
        <f ca="1">OFFSET(Polygon!B$1,MATCH($D129,Polygon!$C:$C,0)-1,0)</f>
        <v>E10000017</v>
      </c>
      <c r="C129" t="s">
        <v>146</v>
      </c>
      <c r="D129" t="s">
        <v>61</v>
      </c>
      <c r="E129" s="27">
        <v>1210053</v>
      </c>
      <c r="F129" s="23">
        <v>4</v>
      </c>
      <c r="G129" s="23">
        <v>4</v>
      </c>
      <c r="H129" s="23">
        <v>5</v>
      </c>
      <c r="I129" s="23">
        <v>5</v>
      </c>
      <c r="J129" s="23">
        <v>6</v>
      </c>
      <c r="K129" s="23">
        <v>6</v>
      </c>
      <c r="L129" s="23">
        <v>6</v>
      </c>
      <c r="M129" s="23">
        <v>8</v>
      </c>
      <c r="N129" s="23">
        <v>15</v>
      </c>
      <c r="O129" s="23">
        <v>15</v>
      </c>
      <c r="P129" s="23">
        <v>24</v>
      </c>
      <c r="Q129" s="23">
        <v>26</v>
      </c>
      <c r="R129" s="23">
        <v>30</v>
      </c>
      <c r="S129" s="23">
        <v>44</v>
      </c>
      <c r="T129" s="23">
        <v>59</v>
      </c>
      <c r="U129" s="23">
        <v>71</v>
      </c>
      <c r="V129" s="23">
        <v>78</v>
      </c>
      <c r="W129" s="23">
        <v>102</v>
      </c>
      <c r="X129" s="23">
        <v>141</v>
      </c>
      <c r="Y129" s="23">
        <v>167</v>
      </c>
      <c r="Z129" s="23">
        <v>231</v>
      </c>
      <c r="AA129" s="23">
        <v>278</v>
      </c>
      <c r="AB129" s="23">
        <v>313</v>
      </c>
      <c r="AC129" s="23">
        <v>368</v>
      </c>
      <c r="AD129" s="23">
        <v>463</v>
      </c>
      <c r="AE129" s="23">
        <v>536</v>
      </c>
      <c r="AF129" s="23">
        <v>642</v>
      </c>
      <c r="AG129" s="23">
        <v>726</v>
      </c>
      <c r="AH129" s="23">
        <v>838</v>
      </c>
      <c r="AI129" s="23">
        <v>923</v>
      </c>
      <c r="AJ129" s="23">
        <v>1026</v>
      </c>
      <c r="AK129" s="23">
        <v>1111</v>
      </c>
      <c r="AL129" s="23">
        <v>1226</v>
      </c>
      <c r="AM129" s="23">
        <v>1314</v>
      </c>
      <c r="AN129" s="23">
        <v>1453</v>
      </c>
      <c r="AO129" s="23">
        <v>1532</v>
      </c>
      <c r="AP129" s="23">
        <v>1632</v>
      </c>
      <c r="AQ129" s="23">
        <v>1692</v>
      </c>
      <c r="AR129" s="23">
        <v>1769</v>
      </c>
      <c r="AS129" s="23">
        <v>1842</v>
      </c>
      <c r="AT129" s="23">
        <v>1918</v>
      </c>
      <c r="AU129" s="23">
        <v>2018</v>
      </c>
      <c r="AV129" s="23">
        <v>2096</v>
      </c>
      <c r="AW129" s="23">
        <v>2170</v>
      </c>
      <c r="AX129" s="23">
        <v>2229</v>
      </c>
      <c r="AY129" s="23">
        <v>2305</v>
      </c>
      <c r="AZ129" s="23">
        <v>2381</v>
      </c>
      <c r="BA129" s="23">
        <v>2461</v>
      </c>
      <c r="BB129" s="23">
        <v>2517</v>
      </c>
      <c r="BC129" s="23">
        <v>2585</v>
      </c>
      <c r="BD129" s="23">
        <v>2634</v>
      </c>
      <c r="BE129" s="23">
        <v>2695</v>
      </c>
      <c r="BF129" s="23">
        <v>2736</v>
      </c>
      <c r="BG129" s="23">
        <v>2773</v>
      </c>
      <c r="BH129" s="23">
        <v>2824</v>
      </c>
      <c r="BI129" s="23">
        <v>2878</v>
      </c>
      <c r="BJ129" s="23">
        <v>2920</v>
      </c>
      <c r="BK129" s="23">
        <v>2962</v>
      </c>
      <c r="BL129" s="23">
        <v>3010</v>
      </c>
      <c r="BM129" s="23">
        <v>3055</v>
      </c>
      <c r="BN129" s="23">
        <v>3093</v>
      </c>
      <c r="BO129" s="23">
        <v>3119</v>
      </c>
      <c r="BP129" s="23">
        <v>3141</v>
      </c>
      <c r="BQ129" s="23">
        <v>3167</v>
      </c>
      <c r="BR129" s="23">
        <v>3191</v>
      </c>
      <c r="BS129" s="23">
        <v>3239</v>
      </c>
      <c r="BT129" s="23">
        <v>3261</v>
      </c>
      <c r="BU129" s="23">
        <v>3299</v>
      </c>
      <c r="BV129" s="23">
        <v>3322</v>
      </c>
      <c r="BW129" s="23">
        <v>3340</v>
      </c>
      <c r="BX129" s="23">
        <v>3351</v>
      </c>
      <c r="BY129" s="23">
        <v>3378</v>
      </c>
      <c r="BZ129" s="23">
        <v>3406</v>
      </c>
      <c r="CA129" s="23">
        <v>3420</v>
      </c>
      <c r="CB129" s="23">
        <v>3449</v>
      </c>
      <c r="CC129" s="23">
        <v>3485</v>
      </c>
      <c r="CD129" s="23">
        <v>3506</v>
      </c>
      <c r="CE129" s="23">
        <v>3521</v>
      </c>
      <c r="CF129" s="23">
        <v>3542</v>
      </c>
      <c r="CG129" s="23">
        <v>3552</v>
      </c>
      <c r="CH129" s="23">
        <v>3568</v>
      </c>
      <c r="CI129" s="23">
        <v>3585</v>
      </c>
      <c r="CJ129" s="23">
        <v>3609</v>
      </c>
      <c r="CK129" s="23">
        <v>3616</v>
      </c>
      <c r="CL129" s="23">
        <v>3630</v>
      </c>
      <c r="CM129" s="23">
        <v>3645</v>
      </c>
      <c r="CN129" s="23">
        <v>3653</v>
      </c>
      <c r="CO129" s="23">
        <v>3669</v>
      </c>
      <c r="CP129" s="23">
        <v>3685</v>
      </c>
      <c r="CQ129" s="23">
        <v>3700</v>
      </c>
      <c r="CR129" s="23">
        <v>3714</v>
      </c>
      <c r="CS129" s="23">
        <v>3716</v>
      </c>
      <c r="CT129" s="23">
        <v>3739</v>
      </c>
      <c r="CU129" s="23">
        <v>3745</v>
      </c>
      <c r="CV129" s="23">
        <v>3752</v>
      </c>
      <c r="CW129" s="23">
        <v>3760</v>
      </c>
      <c r="CX129" s="23">
        <v>3775</v>
      </c>
      <c r="CY129" s="23">
        <v>3784</v>
      </c>
      <c r="CZ129" s="23">
        <v>3792</v>
      </c>
      <c r="DA129" s="23">
        <v>3798</v>
      </c>
      <c r="DB129" s="23">
        <v>3803</v>
      </c>
      <c r="DC129" s="23">
        <v>3808</v>
      </c>
      <c r="DD129" s="23">
        <v>3815</v>
      </c>
      <c r="DE129" s="23">
        <v>3821</v>
      </c>
      <c r="DF129" s="23">
        <v>3827</v>
      </c>
      <c r="DG129" s="23">
        <v>3831</v>
      </c>
      <c r="DJ129" s="181">
        <f t="shared" ca="1" si="34"/>
        <v>4</v>
      </c>
      <c r="DK129" s="25">
        <f t="shared" ca="1" si="35"/>
        <v>1.0452051215050953E-3</v>
      </c>
      <c r="DL129" s="325">
        <f t="shared" ca="1" si="28"/>
        <v>0.33056403314565558</v>
      </c>
      <c r="DM129" s="329">
        <f t="shared" ca="1" si="36"/>
        <v>39</v>
      </c>
      <c r="DN129" s="25">
        <f t="shared" ca="1" si="37"/>
        <v>1.0284810126582278E-2</v>
      </c>
      <c r="DO129" s="325">
        <f t="shared" ca="1" si="29"/>
        <v>3.2229993231701419</v>
      </c>
      <c r="DP129" s="332">
        <f t="shared" ca="1" si="38"/>
        <v>316.59770274525164</v>
      </c>
      <c r="DR129">
        <f t="shared" si="40"/>
        <v>3831</v>
      </c>
      <c r="DS129" s="419">
        <f t="shared" si="41"/>
        <v>316.60000000000002</v>
      </c>
      <c r="DT129" s="131">
        <f t="shared" ca="1" si="30"/>
        <v>0</v>
      </c>
      <c r="DV129" s="164" t="s">
        <v>109</v>
      </c>
      <c r="DW129">
        <v>863</v>
      </c>
      <c r="DX129" s="385">
        <v>383.2</v>
      </c>
      <c r="DY129" s="67">
        <f t="shared" si="39"/>
        <v>140</v>
      </c>
      <c r="EA129">
        <f>SUMIF('L4-LTLA'!$D:$D,$D129,'L4-LTLA'!$G:$G)</f>
        <v>1210053</v>
      </c>
      <c r="EB129" s="27">
        <v>1210053</v>
      </c>
      <c r="EC129" s="4">
        <f t="shared" si="31"/>
        <v>0</v>
      </c>
    </row>
    <row r="130" spans="1:133" x14ac:dyDescent="0.25">
      <c r="A130" s="67" t="str">
        <f ca="1">OFFSET(Polygon!A$1,MATCH($D130,Polygon!$C:$C,0)-1,0)</f>
        <v>{"type":"Polygon","coordinates":[[[-3.0569,53.7766],[-3.0574,53.7765],[-3.0583,53.7794],[-3.0589,53.7858],[-3.0587,53.7898],[-3.0589,53.791],[-3.0579,53.7947],[-3.0569,53.7955],[-3.0573,53.7964],[-3.0573,53.7985],[-3.0566,53.7995],[-3.0565,53.8017],[-3.0569,53.8027],[-3.0562,53.8037],[-3.0563,53.8073],[-3.0559,53.8078],[-3.0565,53.8136],[-3.0565,53.8153],[-3.0569,53.8213],[-3.0561,53.8221],[-3.0563,53.8243],[-3.0565,53.8321],[-3.0559,53.8342],[-3.0558,53.8376],[-3.0567,53.8382],[-3.0558,53.8393],[-3.0557,53.8418],[-3.0552,53.8433],[-3.0546,53.8484],[-3.0543,53.8499],[-3.0515,53.8569],[-3.0497,53.8634],[-3.0488,53.8675],[-3.0482,53.8723],[-3.048,53.8757],[-3.0314,53.8747],[-3.0271,53.8702],[-3.0269,53.8692],[-3.0198,53.8686],[-3.0214,53.8655],[-3.0228,53.8643],[-3.0226,53.8617],[-3.0217,53.8604],[-3.0201,53.8593],[-3.0195,53.8582],[-3.0152,53.8519],[-3.0146,53.8507],[-3.0152,53.8491],[-3.018,53.8483],[-3.0174,53.8476],[-3.0185,53.8471],[-3.0178,53.8452],[-3.0153,53.8428],[-3.0205,53.8407],[-3.02,53.839],[-3.0194,53.8389],[-3.0191,53.8371],[-3.0165,53.8375],[-3.0174,53.8393],[-3.0173,53.8404],[-3.0156,53.8407],[-3.0133,53.839],[-3.0126,53.8378],[-3.0103,53.8365],[-3.0097,53.835],[-3.0075,53.8338],[-3.0072,53.8329],[-3.0088,53.8304],[-3.0108,53.8305],[-3.0133,53.829],[-3.012,53.8277],[-3.01,53.8264],[-3.0117,53.8256],[-3.0095,53.8247],[-3.0061,53.8244],[-3.0028,53.8232],[-3.0022,53.8219],[-3,53.82],[-2.9985,53.8204],[-2.9982,53.819],[-2.9966,53.819],[-2.995,53.8185],[-2.9933,53.8159],[-2.9948,53.815],[-2.9935,53.8127],[-2.994,53.8122],[-2.9923,53.8082],[-2.992,53.8081],[-2.9867,53.8022],[-2.9895,53.8004],[-2.9869,53.7986],[-2.9848,53.7951],[-2.9834,53.7938],[-2.9906,53.7937],[-2.9959,53.7942],[-2.9993,53.7943],[-2.9995,53.7935],[-3.0022,53.7927],[-3.0013,53.7921],[-3.0031,53.7911],[-3.004,53.7911],[-3.004,53.7878],[-3.0061,53.788],[-2.9964,53.7748],[-2.9965,53.7745],[-3.0096,53.7744],[-3.0153,53.7745],[-3.0158,53.7751],[-3.0288,53.7731],[-3.0328,53.7808],[-3.0569,53.7766]]]}</v>
      </c>
      <c r="B130" s="67" t="str">
        <f ca="1">OFFSET(Polygon!B$1,MATCH($D130,Polygon!$C:$C,0)-1,0)</f>
        <v>E06000009</v>
      </c>
      <c r="C130" t="s">
        <v>146</v>
      </c>
      <c r="D130" t="s">
        <v>6</v>
      </c>
      <c r="E130" s="27">
        <v>139305</v>
      </c>
      <c r="F130" s="23">
        <v>0</v>
      </c>
      <c r="G130" s="23">
        <v>0</v>
      </c>
      <c r="H130" s="23">
        <v>0</v>
      </c>
      <c r="I130" s="23">
        <v>2</v>
      </c>
      <c r="J130" s="23">
        <v>2</v>
      </c>
      <c r="K130" s="23">
        <v>1</v>
      </c>
      <c r="L130" s="23">
        <v>3</v>
      </c>
      <c r="M130" s="23">
        <v>2</v>
      </c>
      <c r="N130" s="23">
        <v>3</v>
      </c>
      <c r="O130" s="23">
        <v>4</v>
      </c>
      <c r="P130" s="23">
        <v>3</v>
      </c>
      <c r="Q130" s="23">
        <v>5</v>
      </c>
      <c r="R130" s="23">
        <v>5</v>
      </c>
      <c r="S130" s="23">
        <v>6</v>
      </c>
      <c r="T130" s="23">
        <v>6</v>
      </c>
      <c r="U130" s="23">
        <v>8</v>
      </c>
      <c r="V130" s="23">
        <v>8</v>
      </c>
      <c r="W130" s="23">
        <v>8</v>
      </c>
      <c r="X130" s="23">
        <v>9</v>
      </c>
      <c r="Y130" s="23">
        <v>10</v>
      </c>
      <c r="Z130" s="23">
        <v>10</v>
      </c>
      <c r="AA130" s="23">
        <v>18</v>
      </c>
      <c r="AB130" s="23">
        <v>18</v>
      </c>
      <c r="AC130" s="23">
        <v>27</v>
      </c>
      <c r="AD130" s="23">
        <v>28</v>
      </c>
      <c r="AE130" s="23">
        <v>41</v>
      </c>
      <c r="AF130" s="23">
        <v>50</v>
      </c>
      <c r="AG130" s="23">
        <v>66</v>
      </c>
      <c r="AH130" s="23">
        <v>72</v>
      </c>
      <c r="AI130" s="23">
        <v>85</v>
      </c>
      <c r="AJ130" s="23">
        <v>94</v>
      </c>
      <c r="AK130" s="23">
        <v>98</v>
      </c>
      <c r="AL130" s="23">
        <v>108</v>
      </c>
      <c r="AM130" s="23">
        <v>119</v>
      </c>
      <c r="AN130" s="23">
        <v>131</v>
      </c>
      <c r="AO130" s="23">
        <v>149</v>
      </c>
      <c r="AP130" s="23">
        <v>162</v>
      </c>
      <c r="AQ130" s="23">
        <v>174</v>
      </c>
      <c r="AR130" s="23">
        <v>190</v>
      </c>
      <c r="AS130" s="23">
        <v>198</v>
      </c>
      <c r="AT130" s="23">
        <v>209</v>
      </c>
      <c r="AU130" s="23">
        <v>224</v>
      </c>
      <c r="AV130" s="23">
        <v>245</v>
      </c>
      <c r="AW130" s="23">
        <v>269</v>
      </c>
      <c r="AX130" s="23">
        <v>294</v>
      </c>
      <c r="AY130" s="23">
        <v>311</v>
      </c>
      <c r="AZ130" s="23">
        <v>333</v>
      </c>
      <c r="BA130" s="23">
        <v>350</v>
      </c>
      <c r="BB130" s="23">
        <v>353</v>
      </c>
      <c r="BC130" s="23">
        <v>377</v>
      </c>
      <c r="BD130" s="23">
        <v>388</v>
      </c>
      <c r="BE130" s="23">
        <v>413</v>
      </c>
      <c r="BF130" s="23">
        <v>427</v>
      </c>
      <c r="BG130" s="23">
        <v>445</v>
      </c>
      <c r="BH130" s="23">
        <v>452</v>
      </c>
      <c r="BI130" s="23">
        <v>465</v>
      </c>
      <c r="BJ130" s="23">
        <v>469</v>
      </c>
      <c r="BK130" s="23">
        <v>478</v>
      </c>
      <c r="BL130" s="23">
        <v>483</v>
      </c>
      <c r="BM130" s="23">
        <v>489</v>
      </c>
      <c r="BN130" s="23">
        <v>493</v>
      </c>
      <c r="BO130" s="23">
        <v>502</v>
      </c>
      <c r="BP130" s="23">
        <v>503</v>
      </c>
      <c r="BQ130" s="23">
        <v>508</v>
      </c>
      <c r="BR130" s="23">
        <v>517</v>
      </c>
      <c r="BS130" s="23">
        <v>522</v>
      </c>
      <c r="BT130" s="23">
        <v>530</v>
      </c>
      <c r="BU130" s="23">
        <v>535</v>
      </c>
      <c r="BV130" s="23">
        <v>537</v>
      </c>
      <c r="BW130" s="23">
        <v>544</v>
      </c>
      <c r="BX130" s="23">
        <v>547</v>
      </c>
      <c r="BY130" s="23">
        <v>551</v>
      </c>
      <c r="BZ130" s="23">
        <v>554</v>
      </c>
      <c r="CA130" s="23">
        <v>559</v>
      </c>
      <c r="CB130" s="23">
        <v>567</v>
      </c>
      <c r="CC130" s="23">
        <v>590</v>
      </c>
      <c r="CD130" s="23">
        <v>602</v>
      </c>
      <c r="CE130" s="23">
        <v>609</v>
      </c>
      <c r="CF130" s="23">
        <v>620</v>
      </c>
      <c r="CG130" s="23">
        <v>621</v>
      </c>
      <c r="CH130" s="23">
        <v>623</v>
      </c>
      <c r="CI130" s="23">
        <v>630</v>
      </c>
      <c r="CJ130" s="23">
        <v>636</v>
      </c>
      <c r="CK130" s="23">
        <v>640</v>
      </c>
      <c r="CL130" s="23">
        <v>643</v>
      </c>
      <c r="CM130" s="23">
        <v>649</v>
      </c>
      <c r="CN130" s="23">
        <v>648</v>
      </c>
      <c r="CO130" s="23">
        <v>654</v>
      </c>
      <c r="CP130" s="23">
        <v>654</v>
      </c>
      <c r="CQ130" s="23">
        <v>659</v>
      </c>
      <c r="CR130" s="23">
        <v>662</v>
      </c>
      <c r="CS130" s="23">
        <v>662</v>
      </c>
      <c r="CT130" s="23">
        <v>666</v>
      </c>
      <c r="CU130" s="23">
        <v>668</v>
      </c>
      <c r="CV130" s="23">
        <v>668</v>
      </c>
      <c r="CW130" s="23">
        <v>671</v>
      </c>
      <c r="CX130" s="23">
        <v>673</v>
      </c>
      <c r="CY130" s="23">
        <v>675</v>
      </c>
      <c r="CZ130" s="23">
        <v>676</v>
      </c>
      <c r="DA130" s="23">
        <v>677</v>
      </c>
      <c r="DB130" s="23">
        <v>677</v>
      </c>
      <c r="DC130" s="23">
        <v>677</v>
      </c>
      <c r="DD130" s="23">
        <v>677</v>
      </c>
      <c r="DE130" s="23">
        <v>678</v>
      </c>
      <c r="DF130" s="23">
        <v>679</v>
      </c>
      <c r="DG130" s="23">
        <v>678</v>
      </c>
      <c r="DJ130" s="181">
        <f t="shared" ref="DJ130:DJ164" ca="1" si="42">OFFSET($E130,0,COUNTA($F$1:$DI$1))-OFFSET($E130,0,COUNTA($F$1:$DI$1)-1)</f>
        <v>-1</v>
      </c>
      <c r="DK130" s="25">
        <f t="shared" ref="DK130:DK164" ca="1" si="43">IFERROR($DJ130/OFFSET($E130,0,COUNTA($F$1:$DI$1)-1),"NEW")</f>
        <v>-1.4727540500736377E-3</v>
      </c>
      <c r="DL130" s="325">
        <f t="shared" ca="1" si="28"/>
        <v>-0.71784932342701269</v>
      </c>
      <c r="DM130" s="329">
        <f t="shared" ref="DM130:DM150" ca="1" si="44">OFFSET($E130,0,COUNTA($F$1:$DI$1))-OFFSET($E130,0,COUNTA($F$1:$DI$1)-7)</f>
        <v>2</v>
      </c>
      <c r="DN130" s="25">
        <f t="shared" ref="DN130:DN150" ca="1" si="45">$DM130/OFFSET($E130,0,COUNTA($F$1:$DI$1)-7)</f>
        <v>2.9585798816568047E-3</v>
      </c>
      <c r="DO130" s="325">
        <f t="shared" ca="1" si="29"/>
        <v>1.4356986468540254</v>
      </c>
      <c r="DP130" s="332">
        <f t="shared" ref="DP130:DP164" ca="1" si="46">100000*OFFSET($E130,0,COUNTA($F$1:$DI$1))/$E130</f>
        <v>486.70184128351457</v>
      </c>
      <c r="DR130">
        <f t="shared" si="40"/>
        <v>678</v>
      </c>
      <c r="DS130" s="419">
        <f t="shared" si="41"/>
        <v>486.7</v>
      </c>
      <c r="DT130" s="131">
        <f t="shared" ca="1" si="30"/>
        <v>0</v>
      </c>
      <c r="DV130" s="164" t="s">
        <v>247</v>
      </c>
      <c r="DW130">
        <v>374</v>
      </c>
      <c r="DX130" s="385">
        <v>210.3</v>
      </c>
      <c r="DY130" s="67">
        <f t="shared" ref="DY130:DY151" si="47">MATCH(DV130,$D:$D,0)</f>
        <v>97</v>
      </c>
      <c r="EA130">
        <f>SUMIF('L4-LTLA'!$D:$D,$D130,'L4-LTLA'!$G:$G)</f>
        <v>139305</v>
      </c>
      <c r="EB130" s="27">
        <v>139305</v>
      </c>
      <c r="EC130" s="4">
        <f t="shared" si="31"/>
        <v>0</v>
      </c>
    </row>
    <row r="131" spans="1:133" x14ac:dyDescent="0.25">
      <c r="A131" s="67" t="str">
        <f ca="1">OFFSET(Polygon!A$1,MATCH($D131,Polygon!$C:$C,0)-1,0)</f>
        <v>{"type":"Polygon","coordinates":[[[-2.2372,53.5388],[-2.2341,53.5392],[-2.2334,53.5402],[-2.231,53.5403],[-2.2287,53.5408],[-2.2278,53.5416],[-2.2208,53.5427],[-2.2187,53.5439],[-2.2178,53.5434],[-2.2177,53.5424],[-2.2163,53.5422],[-2.2131,53.5421],[-2.2109,53.5408],[-2.2085,53.5384],[-2.2075,53.5385],[-2.2057,53.5369],[-2.2069,53.5358],[-2.2069,53.5343],[-2.2058,53.5331],[-2.2009,53.5318],[-2.197,53.5318],[-2.1938,53.5316],[-2.1885,53.53],[-2.186,53.529],[-2.1844,53.529],[-2.1774,53.5278],[-2.1721,53.5271],[-2.1721,53.5278],[-2.1702,53.5277],[-2.1705,53.5239],[-2.169,53.5234],[-2.1648,53.5201],[-2.1592,53.5221],[-2.1563,53.5188],[-2.1548,53.518],[-2.1553,53.5169],[-2.1582,53.5154],[-2.1595,53.5144],[-2.1605,53.513],[-2.162,53.5128],[-2.1643,53.5135],[-2.1672,53.5134],[-2.1687,53.5135],[-2.1717,53.5129],[-2.1732,53.5121],[-2.1743,53.509],[-2.1767,53.507],[-2.1783,53.5068],[-2.1787,53.5058],[-2.1779,53.5054],[-2.1769,53.504],[-2.1755,53.5026],[-2.1726,53.5024],[-2.1685,53.501],[-2.1674,53.4999],[-2.1658,53.4989],[-2.1637,53.4994],[-2.1621,53.4982],[-2.1618,53.4973],[-2.1634,53.4968],[-2.1632,53.4961],[-2.164,53.4949],[-2.1639,53.4929],[-2.163,53.4928],[-2.164,53.4914],[-2.166,53.4916],[-2.1666,53.4906],[-2.1662,53.4889],[-2.169,53.4885],[-2.1689,53.4872],[-2.1697,53.4868],[-2.1685,53.4829],[-2.1674,53.4808],[-2.1677,53.4801],[-2.166,53.4795],[-2.1658,53.4777],[-2.165,53.4769],[-2.1621,53.4762],[-2.1616,53.4748],[-2.1586,53.4753],[-2.1559,53.4753],[-2.1549,53.4744],[-2.1529,53.4735],[-2.1504,53.4728],[-2.1501,53.471],[-2.1478,53.469],[-2.1468,53.4677],[-2.1479,53.4666],[-2.1479,53.4658],[-2.1491,53.4651],[-2.1501,53.4637],[-2.1528,53.4632],[-2.1502,53.4608],[-2.1508,53.4602],[-2.1492,53.4594],[-2.1503,53.4579],[-2.1521,53.4577],[-2.1534,53.457],[-2.1585,53.4549],[-2.1604,53.4543],[-2.1599,53.4533],[-2.1617,53.4531],[-2.1613,53.4518],[-2.166,53.4538],[-2.1674,53.4494],[-2.1706,53.4487],[-2.1729,53.448],[-2.172,53.4472],[-2.1734,53.4454],[-2.174,53.4438],[-2.1741,53.4406],[-2.1747,53.4379],[-2.1753,53.4343],[-2.1765,53.4331],[-2.1817,53.4351],[-2.1839,53.4352],[-2.1856,53.4361],[-2.1882,53.4364],[-2.1871,53.4352],[-2.1883,53.4349],[-2.1913,53.4352],[-2.1931,53.4292],[-2.1932,53.4277],[-2.1969,53.4281],[-2.1995,53.4267],[-2.201,53.4243],[-2.2024,53.4233],[-2.2068,53.4209],[-2.2076,53.4201],[-2.2061,53.4196],[-2.2072,53.4188],[-2.2084,53.4191],[-2.2097,53.4179],[-2.2134,53.4189],[-2.2146,53.4134],[-2.2155,53.4109],[-2.2147,53.4094],[-2.2126,53.407],[-2.2157,53.406],[-2.2195,53.4051],[-2.2193,53.4039],[-2.2204,53.4023],[-2.2227,53.4012],[-2.2249,53.4014],[-2.2277,53.4008],[-2.2372,53.401],[-2.2387,53.4007],[-2.2406,53.3998],[-2.2425,53.3995],[-2.2431,53.3975],[-2.2468,53.396],[-2.2444,53.3941],[-2.2459,53.3937],[-2.246,53.3914],[-2.2445,53.3913],[-2.2439,53.3904],[-2.2457,53.3899],[-2.2462,53.3878],[-2.2426,53.3877],[-2.2426,53.3859],[-2.243,53.3849],[-2.2431,53.383],[-2.2409,53.3806],[-2.2412,53.3793],[-2.2421,53.3782],[-2.2415,53.3749],[-2.2403,53.374],[-2.2387,53.3715],[-2.2387,53.3707],[-2.2369,53.3702],[-2.2378,53.3675],[-2.2408,53.3596],[-2.2441,53.3598],[-2.2442,53.361],[-2.2467,53.3611],[-2.2496,53.3606],[-2.2541,53.3608],[-2.2564,53.3607],[-2.2589,53.3595],[-2.2585,53.3573],[-2.2609,53.3562],[-2.2646,53.3539],[-2.2642,53.353],[-2.2662,53.3518],[-2.2671,53.3506],[-2.2718,53.3507],[-2.2729,53.3505],[-2.2784,53.3486],[-2.2803,53.346],[-2.2846,53.3465],[-2.2867,53.3455],[-2.2859,53.345],[-2.2869,53.3437],[-2.2899,53.3423],[-2.2915,53.343],[-2.2959,53.343],[-2.2967,53.342],[-2.2979,53.3418],[-2.3013,53.3401],[-2.3028,53.341],[-2.299,53.3428],[-2.2975,53.3438],[-2.2965,53.3449],[-2.2965,53.3458],[-2.2982,53.3466],[-2.2969,53.3484],[-2.2986,53.3497],[-2.3033,53.3506],[-2.3045,53.3522],[-2.3056,53.3531],[-2.3079,53.3535],[-2.3089,53.3542],[-2.312,53.3547],[-2.3126,53.3559],[-2.3141,53.3566],[-2.314,53.3574],[-2.306,53.3584],[-2.3001,53.36],[-2.297,53.362],[-2.2956,53.3646],[-2.294,53.368],[-2.2906,53.3727],[-2.2857,53.3762],[-2.2886,53.3769],[-2.2906,53.3785],[-2.2927,53.3808],[-2.2942,53.3817],[-2.2965,53.3822],[-2.3002,53.3848],[-2.2991,53.3861],[-2.2997,53.3877],[-2.3002,53.3912],[-2.2998,53.3918],[-2.3017,53.3937],[-2.3027,53.3942],[-2.3046,53.3962],[-2.305,53.3971],[-2.3073,53.3974],[-2.3098,53.4003],[-2.3199,53.4116],[-2.3167,53.4111],[-2.3127,53.4098],[-2.3046,53.41],[-2.3037,53.4096],[-2.3016,53.4098],[-2.2979,53.4084],[-2.2974,53.4108],[-2.2965,53.4119],[-2.2939,53.4136],[-2.2904,53.4144],[-2.2889,53.4154],[-2.2873,53.4149],[-2.2839,53.4162],[-2.2815,53.4153],[-2.2779,53.4155],[-2.2784,53.4176],[-2.2781,53.4184],[-2.2754,53.4194],[-2.2736,53.4225],[-2.2752,53.4232],[-2.2806,53.4239],[-2.2842,53.4254],[-2.2853,53.4272],[-2.2861,53.4295],[-2.2886,53.4318],[-2.2933,53.4327],[-2.2956,53.4324],[-2.2996,53.4333],[-2.3,53.4336],[-2.3002,53.4362],[-2.2997,53.4373],[-2.2954,53.4358],[-2.2943,53.436],[-2.2954,53.4388],[-2.2915,53.4392],[-2.2899,53.4414],[-2.2916,53.4432],[-2.2933,53.4436],[-2.2918,53.4454],[-2.2896,53.4451],[-2.2863,53.4491],[-2.2831,53.449],[-2.2798,53.4492],[-2.2796,53.4501],[-2.2772,53.4505],[-2.2715,53.4507],[-2.2583,53.4588],[-2.2556,53.4596],[-2.2537,53.4599],[-2.253,53.4613],[-2.2533,53.4622],[-2.2543,53.4625],[-2.2559,53.4622],[-2.2579,53.4624],[-2.2584,53.4637],[-2.2597,53.4653],[-2.2627,53.4674],[-2.2641,53.4676],[-2.2646,53.4688],[-2.2657,53.4697],[-2.2682,53.4697],[-2.2667,53.4708],[-2.2653,53.4727],[-2.2641,53.4736],[-2.263,53.4764],[-2.2595,53.4782],[-2.2564,53.4803],[-2.2533,53.4817],[-2.2489,53.4832],[-2.246,53.4849],[-2.2451,53.4861],[-2.2454,53.4868],[-2.2488,53.4883],[-2.2491,53.4892],[-2.2504,53.49],[-2.2507,53.4919],[-2.2516,53.493],[-2.2535,53.4935],[-2.2525,53.495],[-2.2549,53.4973],[-2.254,53.4976],[-2.2554,53.4991],[-2.2543,53.4996],[-2.2546,53.5008],[-2.254,53.5011],[-2.2515,53.5039],[-2.2493,53.5033],[-2.2471,53.5024],[-2.2466,53.5037],[-2.2454,53.505],[-2.2458,53.5065],[-2.2489,53.5071],[-2.2485,53.5077],[-2.2503,53.508],[-2.2493,53.509],[-2.2481,53.5094],[-2.2467,53.5113],[-2.2452,53.5121],[-2.2469,53.5143],[-2.2503,53.5163],[-2.2542,53.5174],[-2.257,53.5179],[-2.2565,53.5202],[-2.2542,53.5207],[-2.2544,53.5217],[-2.2529,53.5225],[-2.2535,53.5242],[-2.2515,53.524],[-2.251,53.5256],[-2.2488,53.5248],[-2.2466,53.5292],[-2.2568,53.5272],[-2.2625,53.525],[-2.2641,53.5247],[-2.2659,53.5273],[-2.2661,53.5311],[-2.2672,53.5325],[-2.2673,53.5336],[-2.2683,53.535],[-2.2686,53.5368],[-2.2675,53.538],[-2.2598,53.5426],[-2.2582,53.5433],[-2.2534,53.5439],[-2.2517,53.5446],[-2.248,53.5441],[-2.2454,53.5431],[-2.2389,53.5397],[-2.2385,53.5388],[-2.2372,53.5388]]]}</v>
      </c>
      <c r="B131" s="67" t="str">
        <f ca="1">OFFSET(Polygon!B$1,MATCH($D131,Polygon!$C:$C,0)-1,0)</f>
        <v>E08000003</v>
      </c>
      <c r="C131" t="s">
        <v>146</v>
      </c>
      <c r="D131" t="s">
        <v>69</v>
      </c>
      <c r="E131" s="27">
        <v>547627</v>
      </c>
      <c r="F131" s="23">
        <v>5</v>
      </c>
      <c r="G131" s="23">
        <v>5</v>
      </c>
      <c r="H131" s="23">
        <v>5</v>
      </c>
      <c r="I131" s="23">
        <v>7</v>
      </c>
      <c r="J131" s="23">
        <v>7</v>
      </c>
      <c r="K131" s="23">
        <v>9</v>
      </c>
      <c r="L131" s="23">
        <v>9</v>
      </c>
      <c r="M131" s="23">
        <v>8</v>
      </c>
      <c r="N131" s="23">
        <v>14</v>
      </c>
      <c r="O131" s="23">
        <v>18</v>
      </c>
      <c r="P131" s="23">
        <v>21</v>
      </c>
      <c r="Q131" s="23">
        <v>26</v>
      </c>
      <c r="R131" s="23">
        <v>28</v>
      </c>
      <c r="S131" s="23">
        <v>31</v>
      </c>
      <c r="T131" s="23">
        <v>37</v>
      </c>
      <c r="U131" s="23">
        <v>41</v>
      </c>
      <c r="V131" s="23">
        <v>45</v>
      </c>
      <c r="W131" s="23">
        <v>55</v>
      </c>
      <c r="X131" s="23">
        <v>63</v>
      </c>
      <c r="Y131" s="23">
        <v>76</v>
      </c>
      <c r="Z131" s="23">
        <v>91</v>
      </c>
      <c r="AA131" s="23">
        <v>109</v>
      </c>
      <c r="AB131" s="23">
        <v>126</v>
      </c>
      <c r="AC131" s="23">
        <v>155</v>
      </c>
      <c r="AD131" s="23">
        <v>195</v>
      </c>
      <c r="AE131" s="23">
        <v>224</v>
      </c>
      <c r="AF131" s="23">
        <v>252</v>
      </c>
      <c r="AG131" s="23">
        <v>293</v>
      </c>
      <c r="AH131" s="23">
        <v>323</v>
      </c>
      <c r="AI131" s="23">
        <v>361</v>
      </c>
      <c r="AJ131" s="23">
        <v>395</v>
      </c>
      <c r="AK131" s="23">
        <v>454</v>
      </c>
      <c r="AL131" s="23">
        <v>512</v>
      </c>
      <c r="AM131" s="23">
        <v>556</v>
      </c>
      <c r="AN131" s="23">
        <v>611</v>
      </c>
      <c r="AO131" s="23">
        <v>643</v>
      </c>
      <c r="AP131" s="23">
        <v>694</v>
      </c>
      <c r="AQ131" s="23">
        <v>724</v>
      </c>
      <c r="AR131" s="23">
        <v>744</v>
      </c>
      <c r="AS131" s="23">
        <v>788</v>
      </c>
      <c r="AT131" s="23">
        <v>812</v>
      </c>
      <c r="AU131" s="23">
        <v>833</v>
      </c>
      <c r="AV131" s="23">
        <v>852</v>
      </c>
      <c r="AW131" s="23">
        <v>872</v>
      </c>
      <c r="AX131" s="23">
        <v>894</v>
      </c>
      <c r="AY131" s="23">
        <v>929</v>
      </c>
      <c r="AZ131" s="23">
        <v>951</v>
      </c>
      <c r="BA131" s="23">
        <v>976</v>
      </c>
      <c r="BB131" s="23">
        <v>989</v>
      </c>
      <c r="BC131" s="23">
        <v>1011</v>
      </c>
      <c r="BD131" s="23">
        <v>1033</v>
      </c>
      <c r="BE131" s="23">
        <v>1047</v>
      </c>
      <c r="BF131" s="23">
        <v>1060</v>
      </c>
      <c r="BG131" s="23">
        <v>1092</v>
      </c>
      <c r="BH131" s="23">
        <v>1118</v>
      </c>
      <c r="BI131" s="23">
        <v>1154</v>
      </c>
      <c r="BJ131" s="23">
        <v>1168</v>
      </c>
      <c r="BK131" s="23">
        <v>1192</v>
      </c>
      <c r="BL131" s="23">
        <v>1204</v>
      </c>
      <c r="BM131" s="23">
        <v>1257</v>
      </c>
      <c r="BN131" s="23">
        <v>1279</v>
      </c>
      <c r="BO131" s="23">
        <v>1302</v>
      </c>
      <c r="BP131" s="23">
        <v>1326</v>
      </c>
      <c r="BQ131" s="23">
        <v>1334</v>
      </c>
      <c r="BR131" s="23">
        <v>1349</v>
      </c>
      <c r="BS131" s="23">
        <v>1362</v>
      </c>
      <c r="BT131" s="23">
        <v>1376</v>
      </c>
      <c r="BU131" s="23">
        <v>1395</v>
      </c>
      <c r="BV131" s="23">
        <v>1404</v>
      </c>
      <c r="BW131" s="23">
        <v>1410</v>
      </c>
      <c r="BX131" s="23">
        <v>1428</v>
      </c>
      <c r="BY131" s="23">
        <v>1445</v>
      </c>
      <c r="BZ131" s="23">
        <v>1462</v>
      </c>
      <c r="CA131" s="23">
        <v>1482</v>
      </c>
      <c r="CB131" s="23">
        <v>1502</v>
      </c>
      <c r="CC131" s="23">
        <v>1512</v>
      </c>
      <c r="CD131" s="23">
        <v>1524</v>
      </c>
      <c r="CE131" s="23">
        <v>1529</v>
      </c>
      <c r="CF131" s="23">
        <v>1538</v>
      </c>
      <c r="CG131" s="23">
        <v>1552</v>
      </c>
      <c r="CH131" s="23">
        <v>1558</v>
      </c>
      <c r="CI131" s="23">
        <v>1565</v>
      </c>
      <c r="CJ131" s="23">
        <v>1570</v>
      </c>
      <c r="CK131" s="23">
        <v>1578</v>
      </c>
      <c r="CL131" s="23">
        <v>1584</v>
      </c>
      <c r="CM131" s="23">
        <v>1587</v>
      </c>
      <c r="CN131" s="23">
        <v>1597</v>
      </c>
      <c r="CO131" s="23">
        <v>1607</v>
      </c>
      <c r="CP131" s="23">
        <v>1612</v>
      </c>
      <c r="CQ131" s="23">
        <v>1620</v>
      </c>
      <c r="CR131" s="23">
        <v>1626</v>
      </c>
      <c r="CS131" s="23">
        <v>1631</v>
      </c>
      <c r="CT131" s="23">
        <v>1635</v>
      </c>
      <c r="CU131" s="23">
        <v>1636</v>
      </c>
      <c r="CV131" s="23">
        <v>1643</v>
      </c>
      <c r="CW131" s="23">
        <v>1648</v>
      </c>
      <c r="CX131" s="23">
        <v>1659</v>
      </c>
      <c r="CY131" s="23">
        <v>1671</v>
      </c>
      <c r="CZ131" s="23">
        <v>1676</v>
      </c>
      <c r="DA131" s="23">
        <v>1685</v>
      </c>
      <c r="DB131" s="23">
        <v>1693</v>
      </c>
      <c r="DC131" s="23">
        <v>1697</v>
      </c>
      <c r="DD131" s="23">
        <v>1703</v>
      </c>
      <c r="DE131" s="23">
        <v>1708</v>
      </c>
      <c r="DF131" s="23">
        <v>1711</v>
      </c>
      <c r="DG131" s="23">
        <v>1714</v>
      </c>
      <c r="DJ131" s="181">
        <f t="shared" ca="1" si="42"/>
        <v>3</v>
      </c>
      <c r="DK131" s="25">
        <f t="shared" ca="1" si="43"/>
        <v>1.7533606078316774E-3</v>
      </c>
      <c r="DL131" s="325">
        <f t="shared" ref="DL131:DL150" ca="1" si="48">100000*DJ131/$E131</f>
        <v>0.54781813168452254</v>
      </c>
      <c r="DM131" s="329">
        <f t="shared" ca="1" si="44"/>
        <v>38</v>
      </c>
      <c r="DN131" s="25">
        <f t="shared" ca="1" si="45"/>
        <v>2.2673031026252982E-2</v>
      </c>
      <c r="DO131" s="325">
        <f t="shared" ref="DO131:DO150" ca="1" si="49">100000*DM131/$E131</f>
        <v>6.9390296680039514</v>
      </c>
      <c r="DP131" s="332">
        <f t="shared" ca="1" si="46"/>
        <v>312.98675923575718</v>
      </c>
      <c r="DR131">
        <f t="shared" si="40"/>
        <v>1714</v>
      </c>
      <c r="DS131" s="419">
        <f t="shared" si="41"/>
        <v>313</v>
      </c>
      <c r="DT131" s="131">
        <f t="shared" ref="DT131:DT150" ca="1" si="50">ROUND(DP131,1)-DS131</f>
        <v>0</v>
      </c>
      <c r="DV131" s="164" t="s">
        <v>175</v>
      </c>
      <c r="DW131">
        <v>382</v>
      </c>
      <c r="DX131" s="385">
        <v>221.4</v>
      </c>
      <c r="DY131" s="67">
        <f t="shared" si="47"/>
        <v>72</v>
      </c>
      <c r="EA131">
        <f>SUMIF('L4-LTLA'!$D:$D,$D131,'L4-LTLA'!$G:$G)</f>
        <v>547627</v>
      </c>
      <c r="EB131" s="27">
        <v>547627</v>
      </c>
      <c r="EC131" s="4">
        <f t="shared" ref="EC131:EC183" si="51">EA131-EB131</f>
        <v>0</v>
      </c>
    </row>
    <row r="132" spans="1:133" x14ac:dyDescent="0.25">
      <c r="A132" s="67" t="str">
        <f ca="1">OFFSET(Polygon!A$1,MATCH($D132,Polygon!$C:$C,0)-1,0)</f>
        <v>{"type":"Polygon","coordinates":[[[-2.6259,53.5937],[-2.6279,53.5919],[-2.6286,53.5905],[-2.627,53.5895],[-2.6255,53.5894],[-2.621,53.5903],[-2.6197,53.591],[-2.6181,53.5911],[-2.6134,53.5904],[-2.6124,53.5905],[-2.6085,53.5893],[-2.6062,53.5883],[-2.6032,53.5882],[-2.6017,53.5888],[-2.5964,53.5888],[-2.5954,53.588],[-2.5893,53.5865],[-2.5851,53.5851],[-2.5831,53.5838],[-2.5822,53.5829],[-2.578,53.5813],[-2.5777,53.5794],[-2.5789,53.5778],[-2.5784,53.5774],[-2.5753,53.5768],[-2.573,53.574],[-2.5704,53.5727],[-2.5684,53.572],[-2.5657,53.5699],[-2.5656,53.5687],[-2.5672,53.5676],[-2.5677,53.5655],[-2.5685,53.5647],[-2.5666,53.5644],[-2.5632,53.5632],[-2.5596,53.5612],[-2.5632,53.5602],[-2.5626,53.5581],[-2.5599,53.5555],[-2.5611,53.5548],[-2.5612,53.5532],[-2.5627,53.5528],[-2.5627,53.5518],[-2.564,53.5512],[-2.567,53.5508],[-2.5683,53.5498],[-2.5687,53.5486],[-2.5666,53.5474],[-2.5631,53.5474],[-2.559,53.5459],[-2.5581,53.5446],[-2.5595,53.5431],[-2.5592,53.5424],[-2.5604,53.5417],[-2.5617,53.5403],[-2.5619,53.5392],[-2.5603,53.538],[-2.5568,53.538],[-2.5544,53.5369],[-2.5533,53.5361],[-2.5521,53.5361],[-2.5512,53.5352],[-2.5464,53.5338],[-2.5438,53.5325],[-2.5425,53.5306],[-2.5408,53.5302],[-2.5398,53.5289],[-2.5385,53.5282],[-2.5362,53.5275],[-2.5362,53.5264],[-2.5349,53.5254],[-2.5338,53.524],[-2.5338,53.5231],[-2.5289,53.5231],[-2.5278,53.5242],[-2.5277,53.5256],[-2.5253,53.5264],[-2.5242,53.5264],[-2.5226,53.5272],[-2.5207,53.5273],[-2.5159,53.5291],[-2.5154,53.5303],[-2.516,53.5322],[-2.5157,53.5356],[-2.513,53.5363],[-2.5102,53.5341],[-2.5093,53.5346],[-2.5091,53.5357],[-2.5076,53.537],[-2.5069,53.5388],[-2.5034,53.5385],[-2.5015,53.5378],[-2.499,53.538],[-2.4965,53.5367],[-2.4902,53.5356],[-2.4897,53.5346],[-2.4823,53.5334],[-2.4784,53.5335],[-2.474,53.5324],[-2.4724,53.5317],[-2.4699,53.5321],[-2.4686,53.5318],[-2.4661,53.5307],[-2.4615,53.5307],[-2.456,53.5294],[-2.4511,53.5286],[-2.4542,53.526],[-2.4508,53.5255],[-2.4459,53.5246],[-2.4432,53.5242],[-2.4305,53.522],[-2.4272,53.5215],[-2.4246,53.5206],[-2.4215,53.5199],[-2.4183,53.5181],[-2.4164,53.5162],[-2.4145,53.5149],[-2.4158,53.5135],[-2.4153,53.512],[-2.4195,53.5121],[-2.4187,53.5103],[-2.4223,53.5091],[-2.4214,53.5083],[-2.4223,53.5075],[-2.4205,53.5068],[-2.4263,53.5058],[-2.4304,53.5048],[-2.4302,53.5018],[-2.433,53.5011],[-2.4331,53.4996],[-2.4316,53.498],[-2.4336,53.4971],[-2.435,53.4951],[-2.4362,53.4937],[-2.4385,53.4924],[-2.4383,53.4918],[-2.4365,53.4908],[-2.436,53.4899],[-2.4356,53.4872],[-2.437,53.4842],[-2.438,53.4833],[-2.4385,53.4819],[-2.4345,53.465],[-2.4651,53.4624],[-2.4651,53.4622],[-2.4765,53.4624],[-2.4789,53.4618],[-2.4809,53.4619],[-2.4832,53.4608],[-2.4869,53.4604],[-2.488,53.4608],[-2.4897,53.4603],[-2.4898,53.4619],[-2.4923,53.4651],[-2.4912,53.4673],[-2.4911,53.4689],[-2.4917,53.4701],[-2.4913,53.4722],[-2.4906,53.4729],[-2.4892,53.4759],[-2.4914,53.4784],[-2.4934,53.4797],[-2.4963,53.4809],[-2.5008,53.4801],[-2.5392,53.4708],[-2.5504,53.4681],[-2.5526,53.4678],[-2.5491,53.4615],[-2.5704,53.4585],[-2.5705,53.4568],[-2.5735,53.4517],[-2.5746,53.448],[-2.5767,53.446],[-2.5789,53.4475],[-2.5822,53.4481],[-2.5837,53.4494],[-2.5839,53.4517],[-2.5847,53.4522],[-2.5831,53.4533],[-2.5867,53.4552],[-2.5884,53.4555],[-2.5887,53.4561],[-2.5921,53.4557],[-2.5938,53.4558],[-2.5961,53.4564],[-2.5983,53.4577],[-2.5994,53.4591],[-2.5993,53.4611],[-2.6039,53.4609],[-2.6068,53.4615],[-2.6085,53.4612],[-2.6105,53.4616],[-2.613,53.4617],[-2.6137,53.4626],[-2.6155,53.4637],[-2.6152,53.465],[-2.6168,53.4663],[-2.6159,53.4676],[-2.6151,53.4678],[-2.6145,53.4703],[-2.6122,53.4702],[-2.6107,53.4705],[-2.609,53.4703],[-2.6079,53.4708],[-2.6119,53.475],[-2.6122,53.4773],[-2.6121,53.4811],[-2.6139,53.4812],[-2.6159,53.4817],[-2.6188,53.4818],[-2.6238,53.4813],[-2.6296,53.4811],[-2.6321,53.4808],[-2.6331,53.481],[-2.6374,53.4804],[-2.6445,53.4802],[-2.648,53.4822],[-2.6515,53.485],[-2.6529,53.4854],[-2.6541,53.4864],[-2.6558,53.4899],[-2.6567,53.4925],[-2.6603,53.4923],[-2.6631,53.4929],[-2.6614,53.4937],[-2.6638,53.4946],[-2.6649,53.4959],[-2.6648,53.4966],[-2.6666,53.4998],[-2.6685,53.5002],[-2.6716,53.4991],[-2.6741,53.4992],[-2.6778,53.4988],[-2.6826,53.5003],[-2.6833,53.5009],[-2.6857,53.5008],[-2.6881,53.5014],[-2.6902,53.5013],[-2.693,53.5022],[-2.6968,53.5018],[-2.6989,53.502],[-2.6997,53.5039],[-2.7007,53.5046],[-2.7031,53.504],[-2.7038,53.5051],[-2.7055,53.5048],[-2.7071,53.5067],[-2.7083,53.5116],[-2.7086,53.5136],[-2.71,53.5146],[-2.7134,53.5131],[-2.7148,53.512],[-2.7158,53.5106],[-2.7177,53.511],[-2.7192,53.5118],[-2.7234,53.5105],[-2.7235,53.5117],[-2.7248,53.5127],[-2.7268,53.5148],[-2.7274,53.5171],[-2.7305,53.5206],[-2.7288,53.5221],[-2.7266,53.5236],[-2.7249,53.5244],[-2.7209,53.525],[-2.7199,53.5256],[-2.7178,53.5275],[-2.7181,53.5287],[-2.7172,53.5296],[-2.7173,53.5307],[-2.7167,53.5322],[-2.717,53.5329],[-2.7163,53.5339],[-2.7164,53.5379],[-2.7146,53.5381],[-2.7186,53.5434],[-2.7153,53.5466],[-2.7132,53.5479],[-2.7128,53.5488],[-2.7111,53.5494],[-2.7102,53.5507],[-2.7103,53.553],[-2.7077,53.5547],[-2.7071,53.5572],[-2.7062,53.5577],[-2.7047,53.5597],[-2.7053,53.5608],[-2.7043,53.5628],[-2.7052,53.5635],[-2.7081,53.5642],[-2.7104,53.5642],[-2.7115,53.565],[-2.7113,53.5663],[-2.7126,53.5675],[-2.7124,53.5683],[-2.7142,53.5687],[-2.7157,53.5702],[-2.7175,53.5729],[-2.7159,53.5753],[-2.7177,53.576],[-2.7178,53.5769],[-2.7148,53.5783],[-2.7149,53.5806],[-2.7142,53.5818],[-2.7116,53.5828],[-2.7103,53.5847],[-2.7075,53.5867],[-2.7059,53.5867],[-2.7027,53.5873],[-2.7028,53.5898],[-2.7001,53.5912],[-2.6982,53.5913],[-2.6968,53.5903],[-2.6935,53.5893],[-2.6937,53.5918],[-2.6921,53.598],[-2.6899,53.6038],[-2.6881,53.6042],[-2.6866,53.6032],[-2.6836,53.6039],[-2.6815,53.6039],[-2.6789,53.6047],[-2.6754,53.6051],[-2.673,53.6048],[-2.6705,53.6051],[-2.668,53.6043],[-2.6666,53.6034],[-2.6611,53.6032],[-2.6593,53.6036],[-2.6589,53.6042],[-2.6548,53.6046],[-2.6526,53.6059],[-2.6501,53.6061],[-2.6477,53.6067],[-2.6469,53.6072],[-2.6414,53.6073],[-2.6366,53.6077],[-2.6346,53.6083],[-2.6321,53.6072],[-2.6323,53.6064],[-2.6314,53.6053],[-2.6322,53.6035],[-2.6314,53.6013],[-2.6314,53.5999],[-2.6298,53.5991],[-2.628,53.5971],[-2.6282,53.5953],[-2.6263,53.5943],[-2.6259,53.5937]]]}</v>
      </c>
      <c r="B132" s="67" t="str">
        <f ca="1">OFFSET(Polygon!B$1,MATCH($D132,Polygon!$C:$C,0)-1,0)</f>
        <v>E08000010</v>
      </c>
      <c r="C132" t="s">
        <v>146</v>
      </c>
      <c r="D132" t="s">
        <v>122</v>
      </c>
      <c r="E132" s="27">
        <v>326088</v>
      </c>
      <c r="F132" s="23">
        <v>3</v>
      </c>
      <c r="G132" s="23">
        <v>3</v>
      </c>
      <c r="H132" s="23">
        <v>3</v>
      </c>
      <c r="I132" s="23">
        <v>3</v>
      </c>
      <c r="J132" s="23">
        <v>3</v>
      </c>
      <c r="K132" s="23">
        <v>3</v>
      </c>
      <c r="L132" s="23">
        <v>3</v>
      </c>
      <c r="M132" s="23">
        <v>3</v>
      </c>
      <c r="N132" s="23">
        <v>4</v>
      </c>
      <c r="O132" s="23">
        <v>4</v>
      </c>
      <c r="P132" s="23">
        <v>4</v>
      </c>
      <c r="Q132" s="23">
        <v>6</v>
      </c>
      <c r="R132" s="23">
        <v>9</v>
      </c>
      <c r="S132" s="23">
        <v>9</v>
      </c>
      <c r="T132" s="23">
        <v>9</v>
      </c>
      <c r="U132" s="23">
        <v>11</v>
      </c>
      <c r="V132" s="23">
        <v>14</v>
      </c>
      <c r="W132" s="23">
        <v>16</v>
      </c>
      <c r="X132" s="23">
        <v>21</v>
      </c>
      <c r="Y132" s="23">
        <v>30</v>
      </c>
      <c r="Z132" s="23">
        <v>39</v>
      </c>
      <c r="AA132" s="23">
        <v>53</v>
      </c>
      <c r="AB132" s="23">
        <v>65</v>
      </c>
      <c r="AC132" s="23">
        <v>67</v>
      </c>
      <c r="AD132" s="23">
        <v>91</v>
      </c>
      <c r="AE132" s="23">
        <v>110</v>
      </c>
      <c r="AF132" s="23">
        <v>116</v>
      </c>
      <c r="AG132" s="23">
        <v>156</v>
      </c>
      <c r="AH132" s="23">
        <v>185</v>
      </c>
      <c r="AI132" s="23">
        <v>197</v>
      </c>
      <c r="AJ132" s="23">
        <v>209</v>
      </c>
      <c r="AK132" s="23">
        <v>223</v>
      </c>
      <c r="AL132" s="23">
        <v>253</v>
      </c>
      <c r="AM132" s="23">
        <v>266</v>
      </c>
      <c r="AN132" s="23">
        <v>281</v>
      </c>
      <c r="AO132" s="23">
        <v>296</v>
      </c>
      <c r="AP132" s="23">
        <v>320</v>
      </c>
      <c r="AQ132" s="23">
        <v>330</v>
      </c>
      <c r="AR132" s="23">
        <v>354</v>
      </c>
      <c r="AS132" s="23">
        <v>375</v>
      </c>
      <c r="AT132" s="23">
        <v>397</v>
      </c>
      <c r="AU132" s="23">
        <v>416</v>
      </c>
      <c r="AV132" s="23">
        <v>437</v>
      </c>
      <c r="AW132" s="23">
        <v>452</v>
      </c>
      <c r="AX132" s="23">
        <v>479</v>
      </c>
      <c r="AY132" s="23">
        <v>505</v>
      </c>
      <c r="AZ132" s="23">
        <v>529</v>
      </c>
      <c r="BA132" s="23">
        <v>549</v>
      </c>
      <c r="BB132" s="23">
        <v>565</v>
      </c>
      <c r="BC132" s="23">
        <v>580</v>
      </c>
      <c r="BD132" s="23">
        <v>595</v>
      </c>
      <c r="BE132" s="23">
        <v>615</v>
      </c>
      <c r="BF132" s="23">
        <v>642</v>
      </c>
      <c r="BG132" s="23">
        <v>670</v>
      </c>
      <c r="BH132" s="23">
        <v>694</v>
      </c>
      <c r="BI132" s="23">
        <v>768</v>
      </c>
      <c r="BJ132" s="23">
        <v>775</v>
      </c>
      <c r="BK132" s="23">
        <v>818</v>
      </c>
      <c r="BL132" s="23">
        <v>828</v>
      </c>
      <c r="BM132" s="23">
        <v>910</v>
      </c>
      <c r="BN132" s="23">
        <v>923</v>
      </c>
      <c r="BO132" s="23">
        <v>962</v>
      </c>
      <c r="BP132" s="23">
        <v>975</v>
      </c>
      <c r="BQ132" s="23">
        <v>998</v>
      </c>
      <c r="BR132" s="23">
        <v>1005</v>
      </c>
      <c r="BS132" s="23">
        <v>1033</v>
      </c>
      <c r="BT132" s="23">
        <v>1069</v>
      </c>
      <c r="BU132" s="23">
        <v>1080</v>
      </c>
      <c r="BV132" s="23">
        <v>1088</v>
      </c>
      <c r="BW132" s="23">
        <v>1089</v>
      </c>
      <c r="BX132" s="23">
        <v>1118</v>
      </c>
      <c r="BY132" s="23">
        <v>1117</v>
      </c>
      <c r="BZ132" s="23">
        <v>1124</v>
      </c>
      <c r="CA132" s="23">
        <v>1130</v>
      </c>
      <c r="CB132" s="23">
        <v>1133</v>
      </c>
      <c r="CC132" s="23">
        <v>1146</v>
      </c>
      <c r="CD132" s="23">
        <v>1151</v>
      </c>
      <c r="CE132" s="23">
        <v>1157</v>
      </c>
      <c r="CF132" s="23">
        <v>1175</v>
      </c>
      <c r="CG132" s="23">
        <v>1192</v>
      </c>
      <c r="CH132" s="23">
        <v>1199</v>
      </c>
      <c r="CI132" s="23">
        <v>1202</v>
      </c>
      <c r="CJ132" s="23">
        <v>1205</v>
      </c>
      <c r="CK132" s="23">
        <v>1206</v>
      </c>
      <c r="CL132" s="23">
        <v>1207</v>
      </c>
      <c r="CM132" s="23">
        <v>1208</v>
      </c>
      <c r="CN132" s="23">
        <v>1210</v>
      </c>
      <c r="CO132" s="23">
        <v>1212</v>
      </c>
      <c r="CP132" s="23">
        <v>1213</v>
      </c>
      <c r="CQ132" s="23">
        <v>1217</v>
      </c>
      <c r="CR132" s="23">
        <v>1219</v>
      </c>
      <c r="CS132" s="23">
        <v>1219</v>
      </c>
      <c r="CT132" s="23">
        <v>1220</v>
      </c>
      <c r="CU132" s="23">
        <v>1221</v>
      </c>
      <c r="CV132" s="23">
        <v>1223</v>
      </c>
      <c r="CW132" s="23">
        <v>1226</v>
      </c>
      <c r="CX132" s="23">
        <v>1226</v>
      </c>
      <c r="CY132" s="23">
        <v>1230</v>
      </c>
      <c r="CZ132" s="23">
        <v>1230</v>
      </c>
      <c r="DA132" s="23">
        <v>1230</v>
      </c>
      <c r="DB132" s="23">
        <v>1231</v>
      </c>
      <c r="DC132" s="23">
        <v>1229</v>
      </c>
      <c r="DD132" s="23">
        <v>1231</v>
      </c>
      <c r="DE132" s="23">
        <v>1230</v>
      </c>
      <c r="DF132" s="23">
        <v>1231</v>
      </c>
      <c r="DG132" s="23">
        <v>1231</v>
      </c>
      <c r="DJ132" s="181">
        <f t="shared" ca="1" si="42"/>
        <v>0</v>
      </c>
      <c r="DK132" s="25">
        <f t="shared" ca="1" si="43"/>
        <v>0</v>
      </c>
      <c r="DL132" s="325">
        <f t="shared" ca="1" si="48"/>
        <v>0</v>
      </c>
      <c r="DM132" s="329">
        <f t="shared" ca="1" si="44"/>
        <v>1</v>
      </c>
      <c r="DN132" s="25">
        <f t="shared" ca="1" si="45"/>
        <v>8.1300813008130081E-4</v>
      </c>
      <c r="DO132" s="325">
        <f t="shared" ca="1" si="49"/>
        <v>0.30666568533647359</v>
      </c>
      <c r="DP132" s="332">
        <f t="shared" ca="1" si="46"/>
        <v>377.505458649199</v>
      </c>
      <c r="DR132">
        <f t="shared" si="40"/>
        <v>1231</v>
      </c>
      <c r="DS132" s="419">
        <f t="shared" si="41"/>
        <v>377.5</v>
      </c>
      <c r="DT132" s="131">
        <f t="shared" ca="1" si="50"/>
        <v>0</v>
      </c>
      <c r="DV132" s="164" t="s">
        <v>110</v>
      </c>
      <c r="DW132">
        <v>224</v>
      </c>
      <c r="DX132" s="385">
        <v>165</v>
      </c>
      <c r="DY132" s="67">
        <f t="shared" si="47"/>
        <v>56</v>
      </c>
      <c r="EA132">
        <f>SUMIF('L4-LTLA'!$D:$D,$D132,'L4-LTLA'!$G:$G)</f>
        <v>326088</v>
      </c>
      <c r="EB132" s="27">
        <v>326088</v>
      </c>
      <c r="EC132" s="4">
        <f t="shared" si="51"/>
        <v>0</v>
      </c>
    </row>
    <row r="133" spans="1:133" x14ac:dyDescent="0.25">
      <c r="A133" s="67" t="str">
        <f ca="1">OFFSET(Polygon!A$1,MATCH($D133,Polygon!$C:$C,0)-1,0)</f>
        <v>{"type":"Polygon","coordinates":[[[-2.3791,53.6309],[-2.3794,53.6287],[-2.3791,53.6272],[-2.3812,53.6273],[-2.3835,53.6255],[-2.3812,53.6244],[-2.378,53.6233],[-2.3768,53.6221],[-2.3776,53.6205],[-2.376,53.6182],[-2.3763,53.6175],[-2.3742,53.6162],[-2.3694,53.6152],[-2.3686,53.6155],[-2.363,53.6103],[-2.3645,53.609],[-2.3636,53.6078],[-2.3637,53.6061],[-2.3651,53.6043],[-2.3647,53.6034],[-2.3663,53.6019],[-2.367,53.5999],[-2.3695,53.5974],[-2.3685,53.5964],[-2.3687,53.5956],[-2.3729,53.594],[-2.3769,53.5933],[-2.3761,53.5912],[-2.3749,53.5908],[-2.3751,53.5896],[-2.3765,53.5888],[-2.3766,53.5878],[-2.3753,53.5859],[-2.3754,53.5841],[-2.3766,53.5821],[-2.3752,53.5805],[-2.3745,53.5802],[-2.3748,53.578],[-2.3735,53.5765],[-2.3727,53.5727],[-2.3739,53.5721],[-2.3735,53.5704],[-2.371,53.5707],[-2.3691,53.5703],[-2.3679,53.5692],[-2.3664,53.5685],[-2.361,53.5683],[-2.3573,53.5632],[-2.3562,53.5614],[-2.3562,53.5595],[-2.3573,53.5578],[-2.3559,53.5567],[-2.3567,53.5561],[-2.3571,53.5544],[-2.3583,53.5532],[-2.3597,53.5528],[-2.361,53.5534],[-2.3615,53.5555],[-2.3629,53.556],[-2.3667,53.5533],[-2.3686,53.5534],[-2.3718,53.5543],[-2.3736,53.5539],[-2.3672,53.5517],[-2.3623,53.5513],[-2.3624,53.5504],[-2.3559,53.5493],[-2.3513,53.5478],[-2.3475,53.5473],[-2.3439,53.5453],[-2.3415,53.5459],[-2.3417,53.5424],[-2.34,53.5396],[-2.3373,53.5375],[-2.3376,53.5369],[-2.337,53.5357],[-2.3382,53.5336],[-2.343,53.5368],[-2.3459,53.5374],[-2.3479,53.5374],[-2.3488,53.5367],[-2.3486,53.5356],[-2.3514,53.5357],[-2.3527,53.5337],[-2.3539,53.5339],[-2.3547,53.5327],[-2.3528,53.5323],[-2.3535,53.5302],[-2.3508,53.5296],[-2.3517,53.529],[-2.3544,53.5262],[-2.3681,53.5292],[-2.3686,53.5282],[-2.3705,53.5288],[-2.3826,53.5309],[-2.3854,53.5315],[-2.3887,53.5327],[-2.3914,53.5345],[-2.3935,53.5364],[-2.3967,53.5378],[-2.3998,53.5385],[-2.4101,53.5383],[-2.4142,53.5391],[-2.4199,53.5407],[-2.4231,53.541],[-2.4298,53.5413],[-2.4348,53.5418],[-2.4371,53.5422],[-2.4381,53.54],[-2.4396,53.5395],[-2.441,53.5384],[-2.442,53.5361],[-2.4413,53.5351],[-2.442,53.5336],[-2.4427,53.5333],[-2.4439,53.5317],[-2.4458,53.5302],[-2.4478,53.5294],[-2.448,53.5282],[-2.4511,53.5286],[-2.456,53.5294],[-2.4615,53.5307],[-2.4661,53.5307],[-2.4686,53.5318],[-2.4699,53.5321],[-2.4724,53.5317],[-2.474,53.5324],[-2.4784,53.5335],[-2.4823,53.5334],[-2.4897,53.5346],[-2.4902,53.5356],[-2.4965,53.5367],[-2.499,53.538],[-2.5015,53.5378],[-2.5034,53.5385],[-2.5069,53.5388],[-2.5076,53.537],[-2.5091,53.5357],[-2.5093,53.5346],[-2.5102,53.5341],[-2.513,53.5363],[-2.5157,53.5356],[-2.516,53.5322],[-2.5154,53.5303],[-2.5159,53.5291],[-2.5207,53.5273],[-2.5226,53.5272],[-2.5242,53.5264],[-2.5253,53.5264],[-2.5277,53.5256],[-2.5278,53.5242],[-2.5289,53.5231],[-2.5338,53.5231],[-2.5338,53.524],[-2.5349,53.5254],[-2.5362,53.5264],[-2.5362,53.5275],[-2.5385,53.5282],[-2.5398,53.5289],[-2.5408,53.5302],[-2.5425,53.5306],[-2.5438,53.5325],[-2.5464,53.5338],[-2.5512,53.5352],[-2.5521,53.5361],[-2.5533,53.5361],[-2.5544,53.5369],[-2.5568,53.538],[-2.5603,53.538],[-2.5619,53.5392],[-2.5617,53.5403],[-2.5604,53.5417],[-2.5592,53.5424],[-2.5595,53.5431],[-2.5581,53.5446],[-2.559,53.5459],[-2.5631,53.5474],[-2.5666,53.5474],[-2.5687,53.5486],[-2.5683,53.5498],[-2.567,53.5508],[-2.564,53.5512],[-2.5627,53.5518],[-2.5627,53.5528],[-2.5612,53.5532],[-2.5611,53.5548],[-2.5599,53.5555],[-2.5626,53.5581],[-2.5632,53.5602],[-2.5596,53.5612],[-2.5632,53.5632],[-2.5666,53.5644],[-2.5685,53.5647],[-2.5677,53.5655],[-2.5672,53.5676],[-2.5656,53.5687],[-2.5657,53.5699],[-2.5684,53.572],[-2.5704,53.5727],[-2.573,53.574],[-2.5753,53.5768],[-2.5784,53.5774],[-2.5789,53.5778],[-2.5777,53.5794],[-2.578,53.5813],[-2.5822,53.5829],[-2.5831,53.5838],[-2.5851,53.5851],[-2.5893,53.5865],[-2.5954,53.588],[-2.5964,53.5888],[-2.6017,53.5888],[-2.6032,53.5882],[-2.6062,53.5883],[-2.6085,53.5893],[-2.6124,53.5905],[-2.6134,53.5904],[-2.6181,53.5911],[-2.6197,53.591],[-2.621,53.5903],[-2.6255,53.5894],[-2.627,53.5895],[-2.6286,53.5905],[-2.6279,53.5919],[-2.6259,53.5937],[-2.624,53.5939],[-2.6229,53.5936],[-2.6219,53.5943],[-2.6198,53.5943],[-2.6188,53.5954],[-2.6174,53.5958],[-2.6179,53.597],[-2.6163,53.598],[-2.6153,53.6001],[-2.6155,53.6023],[-2.6136,53.6036],[-2.6122,53.6039],[-2.6113,53.605],[-2.6081,53.6065],[-2.6049,53.607],[-2.6026,53.6087],[-2.6007,53.6084],[-2.5976,53.609],[-2.5959,53.6108],[-2.5935,53.61],[-2.5918,53.6098],[-2.5915,53.609],[-2.5899,53.6087],[-2.5881,53.6077],[-2.5863,53.6057],[-2.5847,53.6055],[-2.5829,53.6046],[-2.5834,53.604],[-2.5812,53.6024],[-2.5801,53.6012],[-2.5809,53.6001],[-2.5801,53.5994],[-2.5783,53.5987],[-2.5782,53.5981],[-2.5752,53.5959],[-2.5754,53.5952],[-2.5739,53.5947],[-2.5693,53.5956],[-2.5626,53.5982],[-2.5596,53.5989],[-2.559,53.6003],[-2.5581,53.6005],[-2.5573,53.6018],[-2.5573,53.603],[-2.5557,53.6044],[-2.5525,53.6051],[-2.5522,53.6073],[-2.5481,53.6084],[-2.5472,53.6092],[-2.5461,53.6089],[-2.543,53.6099],[-2.539,53.6108],[-2.5375,53.6118],[-2.5372,53.6127],[-2.5336,53.615],[-2.532,53.6152],[-2.5297,53.6164],[-2.5294,53.617],[-2.5265,53.618],[-2.522,53.6204],[-2.5173,53.6235],[-2.5113,53.627],[-2.5079,53.6254],[-2.497,53.6227],[-2.4853,53.6192],[-2.4792,53.617],[-2.473,53.6166],[-2.4704,53.6199],[-2.4671,53.621],[-2.4666,53.6215],[-2.4643,53.6221],[-2.4634,53.622],[-2.4597,53.62],[-2.4575,53.621],[-2.4538,53.622],[-2.4531,53.6229],[-2.4554,53.6241],[-2.4562,53.6239],[-2.4583,53.6246],[-2.4568,53.6257],[-2.4564,53.6267],[-2.4549,53.6269],[-2.4535,53.6279],[-2.4507,53.6277],[-2.4493,53.6311],[-2.4484,53.6318],[-2.4497,53.6331],[-2.4493,53.6354],[-2.448,53.6367],[-2.4492,53.6378],[-2.4489,53.639],[-2.4503,53.6414],[-2.4486,53.642],[-2.4472,53.6414],[-2.443,53.6424],[-2.4423,53.6438],[-2.4387,53.646],[-2.4369,53.6449],[-2.4327,53.6414],[-2.4306,53.6384],[-2.4261,53.635],[-2.4259,53.6282],[-2.4264,53.6265],[-2.4217,53.6238],[-2.4199,53.6236],[-2.4162,53.6237],[-2.4138,53.6247],[-2.4086,53.6254],[-2.4045,53.6251],[-2.4037,53.6244],[-2.4012,53.6246],[-2.4001,53.6277],[-2.4008,53.629],[-2.3987,53.6317],[-2.3975,53.6322],[-2.386,53.633],[-2.3852,53.632],[-2.3834,53.6312],[-2.3791,53.6309]]]}</v>
      </c>
      <c r="B133" s="67" t="str">
        <f ca="1">OFFSET(Polygon!B$1,MATCH($D133,Polygon!$C:$C,0)-1,0)</f>
        <v>E08000001</v>
      </c>
      <c r="C133" t="s">
        <v>146</v>
      </c>
      <c r="D133" t="s">
        <v>7</v>
      </c>
      <c r="E133" s="27">
        <v>285372</v>
      </c>
      <c r="F133" s="23">
        <v>3</v>
      </c>
      <c r="G133" s="23">
        <v>3</v>
      </c>
      <c r="H133" s="23">
        <v>3</v>
      </c>
      <c r="I133" s="23">
        <v>3</v>
      </c>
      <c r="J133" s="23">
        <v>3</v>
      </c>
      <c r="K133" s="23">
        <v>3</v>
      </c>
      <c r="L133" s="23">
        <v>3</v>
      </c>
      <c r="M133" s="23">
        <v>3</v>
      </c>
      <c r="N133" s="23">
        <v>5</v>
      </c>
      <c r="O133" s="23">
        <v>7</v>
      </c>
      <c r="P133" s="23">
        <v>9</v>
      </c>
      <c r="Q133" s="23">
        <v>13</v>
      </c>
      <c r="R133" s="23">
        <v>15</v>
      </c>
      <c r="S133" s="23">
        <v>17</v>
      </c>
      <c r="T133" s="23">
        <v>18</v>
      </c>
      <c r="U133" s="23">
        <v>19</v>
      </c>
      <c r="V133" s="23">
        <v>21</v>
      </c>
      <c r="W133" s="23">
        <v>25</v>
      </c>
      <c r="X133" s="23">
        <v>27</v>
      </c>
      <c r="Y133" s="23">
        <v>33</v>
      </c>
      <c r="Z133" s="23">
        <v>42</v>
      </c>
      <c r="AA133" s="23">
        <v>47</v>
      </c>
      <c r="AB133" s="23">
        <v>48</v>
      </c>
      <c r="AC133" s="23">
        <v>51</v>
      </c>
      <c r="AD133" s="23">
        <v>69</v>
      </c>
      <c r="AE133" s="23">
        <v>80</v>
      </c>
      <c r="AF133" s="23">
        <v>109</v>
      </c>
      <c r="AG133" s="23">
        <v>133</v>
      </c>
      <c r="AH133" s="23">
        <v>170</v>
      </c>
      <c r="AI133" s="23">
        <v>185</v>
      </c>
      <c r="AJ133" s="23">
        <v>204</v>
      </c>
      <c r="AK133" s="23">
        <v>223</v>
      </c>
      <c r="AL133" s="23">
        <v>249</v>
      </c>
      <c r="AM133" s="23">
        <v>272</v>
      </c>
      <c r="AN133" s="23">
        <v>321</v>
      </c>
      <c r="AO133" s="23">
        <v>364</v>
      </c>
      <c r="AP133" s="23">
        <v>400</v>
      </c>
      <c r="AQ133" s="23">
        <v>424</v>
      </c>
      <c r="AR133" s="23">
        <v>447</v>
      </c>
      <c r="AS133" s="23">
        <v>482</v>
      </c>
      <c r="AT133" s="23">
        <v>512</v>
      </c>
      <c r="AU133" s="23">
        <v>545</v>
      </c>
      <c r="AV133" s="23">
        <v>559</v>
      </c>
      <c r="AW133" s="23">
        <v>582</v>
      </c>
      <c r="AX133" s="23">
        <v>601</v>
      </c>
      <c r="AY133" s="23">
        <v>623</v>
      </c>
      <c r="AZ133" s="23">
        <v>643</v>
      </c>
      <c r="BA133" s="23">
        <v>659</v>
      </c>
      <c r="BB133" s="23">
        <v>698</v>
      </c>
      <c r="BC133" s="23">
        <v>711</v>
      </c>
      <c r="BD133" s="23">
        <v>717</v>
      </c>
      <c r="BE133" s="23">
        <v>732</v>
      </c>
      <c r="BF133" s="23">
        <v>739</v>
      </c>
      <c r="BG133" s="23">
        <v>763</v>
      </c>
      <c r="BH133" s="23">
        <v>782</v>
      </c>
      <c r="BI133" s="23">
        <v>807</v>
      </c>
      <c r="BJ133" s="23">
        <v>819</v>
      </c>
      <c r="BK133" s="23">
        <v>833</v>
      </c>
      <c r="BL133" s="23">
        <v>842</v>
      </c>
      <c r="BM133" s="23">
        <v>865</v>
      </c>
      <c r="BN133" s="23">
        <v>875</v>
      </c>
      <c r="BO133" s="23">
        <v>881</v>
      </c>
      <c r="BP133" s="23">
        <v>890</v>
      </c>
      <c r="BQ133" s="23">
        <v>903</v>
      </c>
      <c r="BR133" s="23">
        <v>904</v>
      </c>
      <c r="BS133" s="23">
        <v>913</v>
      </c>
      <c r="BT133" s="23">
        <v>922</v>
      </c>
      <c r="BU133" s="23">
        <v>929</v>
      </c>
      <c r="BV133" s="23">
        <v>935</v>
      </c>
      <c r="BW133" s="23">
        <v>940</v>
      </c>
      <c r="BX133" s="23">
        <v>954</v>
      </c>
      <c r="BY133" s="23">
        <v>959</v>
      </c>
      <c r="BZ133" s="23">
        <v>970</v>
      </c>
      <c r="CA133" s="23">
        <v>978</v>
      </c>
      <c r="CB133" s="23">
        <v>986</v>
      </c>
      <c r="CC133" s="23">
        <v>993</v>
      </c>
      <c r="CD133" s="23">
        <v>999</v>
      </c>
      <c r="CE133" s="23">
        <v>1001</v>
      </c>
      <c r="CF133" s="23">
        <v>1001</v>
      </c>
      <c r="CG133" s="23">
        <v>1007</v>
      </c>
      <c r="CH133" s="23">
        <v>1009</v>
      </c>
      <c r="CI133" s="23">
        <v>1013</v>
      </c>
      <c r="CJ133" s="23">
        <v>1016</v>
      </c>
      <c r="CK133" s="23">
        <v>1018</v>
      </c>
      <c r="CL133" s="23">
        <v>1019</v>
      </c>
      <c r="CM133" s="23">
        <v>1024</v>
      </c>
      <c r="CN133" s="23">
        <v>1025</v>
      </c>
      <c r="CO133" s="23">
        <v>1028</v>
      </c>
      <c r="CP133" s="23">
        <v>1032</v>
      </c>
      <c r="CQ133" s="23">
        <v>1034</v>
      </c>
      <c r="CR133" s="23">
        <v>1038</v>
      </c>
      <c r="CS133" s="23">
        <v>1038</v>
      </c>
      <c r="CT133" s="23">
        <v>1038</v>
      </c>
      <c r="CU133" s="23">
        <v>1039</v>
      </c>
      <c r="CV133" s="23">
        <v>1039</v>
      </c>
      <c r="CW133" s="23">
        <v>1039</v>
      </c>
      <c r="CX133" s="23">
        <v>1040</v>
      </c>
      <c r="CY133" s="23">
        <v>1044</v>
      </c>
      <c r="CZ133" s="23">
        <v>1044</v>
      </c>
      <c r="DA133" s="23">
        <v>1045</v>
      </c>
      <c r="DB133" s="23">
        <v>1046</v>
      </c>
      <c r="DC133" s="23">
        <v>1047</v>
      </c>
      <c r="DD133" s="23">
        <v>1048</v>
      </c>
      <c r="DE133" s="23">
        <v>1050</v>
      </c>
      <c r="DF133" s="23">
        <v>1052</v>
      </c>
      <c r="DG133" s="23">
        <v>1054</v>
      </c>
      <c r="DJ133" s="181">
        <f t="shared" ca="1" si="42"/>
        <v>2</v>
      </c>
      <c r="DK133" s="25">
        <f t="shared" ca="1" si="43"/>
        <v>1.9011406844106464E-3</v>
      </c>
      <c r="DL133" s="325">
        <f t="shared" ca="1" si="48"/>
        <v>0.70083960584780569</v>
      </c>
      <c r="DM133" s="329">
        <f t="shared" ca="1" si="44"/>
        <v>10</v>
      </c>
      <c r="DN133" s="25">
        <f t="shared" ca="1" si="45"/>
        <v>9.5785440613026813E-3</v>
      </c>
      <c r="DO133" s="325">
        <f t="shared" ca="1" si="49"/>
        <v>3.5041980292390282</v>
      </c>
      <c r="DP133" s="332">
        <f t="shared" ca="1" si="46"/>
        <v>369.34247228179356</v>
      </c>
      <c r="DR133">
        <f t="shared" si="40"/>
        <v>1054</v>
      </c>
      <c r="DS133" s="419">
        <f t="shared" si="41"/>
        <v>369.3</v>
      </c>
      <c r="DT133" s="131">
        <f t="shared" ca="1" si="50"/>
        <v>0</v>
      </c>
      <c r="DV133" s="164" t="s">
        <v>111</v>
      </c>
      <c r="DW133">
        <v>648</v>
      </c>
      <c r="DX133" s="385">
        <v>204</v>
      </c>
      <c r="DY133" s="67">
        <f t="shared" si="47"/>
        <v>21</v>
      </c>
      <c r="EA133">
        <f>SUMIF('L4-LTLA'!$D:$D,$D133,'L4-LTLA'!$G:$G)</f>
        <v>285372</v>
      </c>
      <c r="EB133" s="27">
        <v>285372</v>
      </c>
      <c r="EC133" s="4">
        <f t="shared" si="51"/>
        <v>0</v>
      </c>
    </row>
    <row r="134" spans="1:133" x14ac:dyDescent="0.25">
      <c r="A134" s="67" t="str">
        <f ca="1">OFFSET(Polygon!A$1,MATCH($D134,Polygon!$C:$C,0)-1,0)</f>
        <v>{"type":"Polygon","coordinates":[[[-2.3712,53.6671],[-2.3701,53.665],[-2.3683,53.6625],[-2.3636,53.6574],[-2.3626,53.656],[-2.363,53.6549],[-2.3655,53.652],[-2.3663,53.6501],[-2.3671,53.6477],[-2.3667,53.6468],[-2.3671,53.645],[-2.3692,53.6451],[-2.3707,53.6446],[-2.3725,53.642],[-2.37,53.638],[-2.3685,53.638],[-2.3686,53.6351],[-2.3702,53.6332],[-2.3698,53.6326],[-2.3709,53.632],[-2.3763,53.6318],[-2.3766,53.6311],[-2.3791,53.6309],[-2.3834,53.6312],[-2.3852,53.632],[-2.386,53.633],[-2.3975,53.6322],[-2.3987,53.6317],[-2.4008,53.629],[-2.4001,53.6277],[-2.4012,53.6246],[-2.4037,53.6244],[-2.4045,53.6251],[-2.4086,53.6254],[-2.4138,53.6247],[-2.4162,53.6237],[-2.4199,53.6236],[-2.4217,53.6238],[-2.4264,53.6265],[-2.4259,53.6282],[-2.4261,53.635],[-2.4306,53.6384],[-2.4327,53.6414],[-2.4369,53.6449],[-2.4387,53.646],[-2.4423,53.6438],[-2.443,53.6424],[-2.4472,53.6414],[-2.4486,53.642],[-2.4503,53.6414],[-2.4489,53.639],[-2.4492,53.6378],[-2.448,53.6367],[-2.4493,53.6354],[-2.4497,53.6331],[-2.4484,53.6318],[-2.4493,53.6311],[-2.4507,53.6277],[-2.4535,53.6279],[-2.4549,53.6269],[-2.4564,53.6267],[-2.4568,53.6257],[-2.4583,53.6246],[-2.4562,53.6239],[-2.4554,53.6241],[-2.4531,53.6229],[-2.4538,53.622],[-2.4575,53.621],[-2.4597,53.62],[-2.4634,53.622],[-2.4643,53.6221],[-2.4666,53.6215],[-2.4671,53.621],[-2.4704,53.6199],[-2.473,53.6166],[-2.4792,53.617],[-2.4853,53.6192],[-2.497,53.6227],[-2.5079,53.6254],[-2.5113,53.627],[-2.5148,53.6292],[-2.5183,53.6303],[-2.5201,53.6305],[-2.5203,53.6317],[-2.5226,53.6363],[-2.5238,53.6391],[-2.5245,53.6416],[-2.5242,53.6424],[-2.5222,53.6441],[-2.5215,53.6454],[-2.5223,53.6482],[-2.5232,53.6503],[-2.5251,53.6525],[-2.5253,53.6537],[-2.5266,53.6551],[-2.5287,53.6565],[-2.5285,53.658],[-2.529,53.6605],[-2.5323,53.6649],[-2.53,53.6664],[-2.5286,53.668],[-2.5283,53.6694],[-2.5265,53.6712],[-2.5262,53.6736],[-2.5251,53.675],[-2.5205,53.6753],[-2.5192,53.6763],[-2.5183,53.6776],[-2.5178,53.6814],[-2.5185,53.6822],[-2.5174,53.6848],[-2.5179,53.6867],[-2.517,53.6875],[-2.5166,53.689],[-2.5153,53.69],[-2.516,53.6907],[-2.5157,53.6924],[-2.5176,53.6936],[-2.5185,53.6935],[-2.5201,53.6944],[-2.5212,53.6945],[-2.5234,53.6955],[-2.5253,53.6949],[-2.5277,53.6953],[-2.5291,53.696],[-2.5319,53.6964],[-2.5327,53.6973],[-2.5353,53.6983],[-2.5364,53.6993],[-2.5375,53.7011],[-2.5399,53.7023],[-2.5428,53.7066],[-2.5416,53.7079],[-2.5431,53.7101],[-2.5413,53.7111],[-2.5402,53.7128],[-2.5391,53.7131],[-2.5399,53.7167],[-2.5399,53.7181],[-2.5414,53.7187],[-2.5408,53.7197],[-2.5438,53.7213],[-2.5463,53.7212],[-2.5473,53.722],[-2.5462,53.7249],[-2.5484,53.7259],[-2.5507,53.7265],[-2.5541,53.7254],[-2.5552,53.7253],[-2.5569,53.7274],[-2.5559,53.729],[-2.5565,53.7308],[-2.5565,53.7323],[-2.5571,53.7327],[-2.5572,53.7346],[-2.5594,53.7351],[-2.5604,53.7368],[-2.5637,53.7394],[-2.5629,53.7417],[-2.5646,53.7424],[-2.5646,53.7437],[-2.5622,53.7444],[-2.5617,53.7452],[-2.5625,53.746],[-2.562,53.7468],[-2.5592,53.7475],[-2.5583,53.749],[-2.556,53.7491],[-2.5555,53.7497],[-2.554,53.7497],[-2.5527,53.7512],[-2.5528,53.7521],[-2.552,53.753],[-2.5521,53.755],[-2.5511,53.7566],[-2.5499,53.7571],[-2.5492,53.7581],[-2.5455,53.7594],[-2.5439,53.7592],[-2.5399,53.7599],[-2.5365,53.7595],[-2.5345,53.7588],[-2.5323,53.7591],[-2.5298,53.7599],[-2.5288,53.7595],[-2.5257,53.7597],[-2.5198,53.7623],[-2.5187,53.7639],[-2.5163,53.7644],[-2.5155,53.7656],[-2.514,53.7665],[-2.5113,53.7667],[-2.5097,53.7691],[-2.5077,53.7696],[-2.5047,53.7697],[-2.502,53.7689],[-2.4993,53.7686],[-2.4975,53.769],[-2.4949,53.7701],[-2.4908,53.7712],[-2.4867,53.7728],[-2.484,53.7731],[-2.4808,53.774],[-2.4801,53.7759],[-2.4789,53.7777],[-2.478,53.7799],[-2.477,53.7805],[-2.4737,53.7799],[-2.4727,53.7801],[-2.4706,53.7815],[-2.4691,53.7818],[-2.467,53.7815],[-2.4638,53.7795],[-2.4624,53.7784],[-2.4605,53.7779],[-2.4554,53.774],[-2.4535,53.773],[-2.4531,53.7716],[-2.4536,53.771],[-2.4523,53.7696],[-2.4508,53.7687],[-2.4479,53.7675],[-2.4463,53.7666],[-2.4478,53.7661],[-2.4493,53.764],[-2.4511,53.7628],[-2.4521,53.7613],[-2.452,53.7595],[-2.4511,53.7573],[-2.4518,53.7564],[-2.4509,53.756],[-2.4482,53.756],[-2.4462,53.7551],[-2.4446,53.7536],[-2.445,53.7533],[-2.4426,53.7522],[-2.4407,53.7504],[-2.4394,53.7478],[-2.4409,53.7467],[-2.442,53.7452],[-2.4415,53.7446],[-2.4413,53.7422],[-2.4408,53.7402],[-2.4401,53.7394],[-2.4398,53.737],[-2.4398,53.7334],[-2.4336,53.7276],[-2.4329,53.723],[-2.4323,53.7202],[-2.4336,53.7193],[-2.4293,53.717],[-2.4268,53.7152],[-2.4246,53.7141],[-2.4207,53.7126],[-2.4185,53.7114],[-2.42,53.7089],[-2.4192,53.7081],[-2.4151,53.7055],[-2.4131,53.7047],[-2.4114,53.7049],[-2.4095,53.704],[-2.4086,53.7031],[-2.4055,53.699],[-2.403,53.6969],[-2.4031,53.6964],[-2.4013,53.695],[-2.4003,53.6926],[-2.3975,53.6912],[-2.3915,53.6886],[-2.3848,53.6882],[-2.3832,53.6886],[-2.3809,53.6886],[-2.3744,53.6872],[-2.3749,53.6857],[-2.3757,53.6813],[-2.376,53.677],[-2.3759,53.6754],[-2.3741,53.6714],[-2.3712,53.6671]]]}</v>
      </c>
      <c r="B134" s="67" t="str">
        <f ca="1">OFFSET(Polygon!B$1,MATCH($D134,Polygon!$C:$C,0)-1,0)</f>
        <v>E06000008</v>
      </c>
      <c r="C134" t="s">
        <v>146</v>
      </c>
      <c r="D134" t="s">
        <v>187</v>
      </c>
      <c r="E134" s="27">
        <v>148942</v>
      </c>
      <c r="F134" s="23">
        <v>0</v>
      </c>
      <c r="G134" s="23">
        <v>0</v>
      </c>
      <c r="H134" s="23">
        <v>0</v>
      </c>
      <c r="I134" s="23">
        <v>0</v>
      </c>
      <c r="J134" s="23">
        <v>0</v>
      </c>
      <c r="K134" s="23">
        <v>0</v>
      </c>
      <c r="L134" s="23">
        <v>0</v>
      </c>
      <c r="M134" s="23">
        <v>0</v>
      </c>
      <c r="N134" s="23">
        <v>1</v>
      </c>
      <c r="O134" s="23">
        <v>1</v>
      </c>
      <c r="P134" s="23">
        <v>1</v>
      </c>
      <c r="Q134" s="23">
        <v>1</v>
      </c>
      <c r="R134" s="23">
        <v>1</v>
      </c>
      <c r="S134" s="23">
        <v>1</v>
      </c>
      <c r="T134" s="23">
        <v>1</v>
      </c>
      <c r="U134" s="23">
        <v>2</v>
      </c>
      <c r="V134" s="23">
        <v>3</v>
      </c>
      <c r="W134" s="23">
        <v>6</v>
      </c>
      <c r="X134" s="23">
        <v>7</v>
      </c>
      <c r="Y134" s="23">
        <v>10</v>
      </c>
      <c r="Z134" s="23">
        <v>12</v>
      </c>
      <c r="AA134" s="23">
        <v>14</v>
      </c>
      <c r="AB134" s="23">
        <v>20</v>
      </c>
      <c r="AC134" s="23">
        <v>25</v>
      </c>
      <c r="AD134" s="23">
        <v>37</v>
      </c>
      <c r="AE134" s="23">
        <v>43</v>
      </c>
      <c r="AF134" s="23">
        <v>52</v>
      </c>
      <c r="AG134" s="23">
        <v>63</v>
      </c>
      <c r="AH134" s="23">
        <v>71</v>
      </c>
      <c r="AI134" s="23">
        <v>86</v>
      </c>
      <c r="AJ134" s="23">
        <v>92</v>
      </c>
      <c r="AK134" s="23">
        <v>95</v>
      </c>
      <c r="AL134" s="23">
        <v>106</v>
      </c>
      <c r="AM134" s="23">
        <v>124</v>
      </c>
      <c r="AN134" s="23">
        <v>139</v>
      </c>
      <c r="AO134" s="23">
        <v>152</v>
      </c>
      <c r="AP134" s="23">
        <v>164</v>
      </c>
      <c r="AQ134" s="23">
        <v>173</v>
      </c>
      <c r="AR134" s="23">
        <v>188</v>
      </c>
      <c r="AS134" s="23">
        <v>204</v>
      </c>
      <c r="AT134" s="23">
        <v>213</v>
      </c>
      <c r="AU134" s="23">
        <v>222</v>
      </c>
      <c r="AV134" s="23">
        <v>231</v>
      </c>
      <c r="AW134" s="23">
        <v>242</v>
      </c>
      <c r="AX134" s="23">
        <v>248</v>
      </c>
      <c r="AY134" s="23">
        <v>256</v>
      </c>
      <c r="AZ134" s="23">
        <v>265</v>
      </c>
      <c r="BA134" s="23">
        <v>271</v>
      </c>
      <c r="BB134" s="23">
        <v>281</v>
      </c>
      <c r="BC134" s="23">
        <v>289</v>
      </c>
      <c r="BD134" s="23">
        <v>293</v>
      </c>
      <c r="BE134" s="23">
        <v>301</v>
      </c>
      <c r="BF134" s="23">
        <v>306</v>
      </c>
      <c r="BG134" s="23">
        <v>309</v>
      </c>
      <c r="BH134" s="23">
        <v>321</v>
      </c>
      <c r="BI134" s="23">
        <v>331</v>
      </c>
      <c r="BJ134" s="23">
        <v>337</v>
      </c>
      <c r="BK134" s="23">
        <v>338</v>
      </c>
      <c r="BL134" s="23">
        <v>339</v>
      </c>
      <c r="BM134" s="23">
        <v>345</v>
      </c>
      <c r="BN134" s="23">
        <v>349</v>
      </c>
      <c r="BO134" s="23">
        <v>357</v>
      </c>
      <c r="BP134" s="23">
        <v>364</v>
      </c>
      <c r="BQ134" s="23">
        <v>367</v>
      </c>
      <c r="BR134" s="23">
        <v>370</v>
      </c>
      <c r="BS134" s="23">
        <v>372</v>
      </c>
      <c r="BT134" s="23">
        <v>375</v>
      </c>
      <c r="BU134" s="23">
        <v>379</v>
      </c>
      <c r="BV134" s="23">
        <v>380</v>
      </c>
      <c r="BW134" s="23">
        <v>384</v>
      </c>
      <c r="BX134" s="23">
        <v>386</v>
      </c>
      <c r="BY134" s="23">
        <v>391</v>
      </c>
      <c r="BZ134" s="23">
        <v>394</v>
      </c>
      <c r="CA134" s="23">
        <v>396</v>
      </c>
      <c r="CB134" s="23">
        <v>400</v>
      </c>
      <c r="CC134" s="23">
        <v>402</v>
      </c>
      <c r="CD134" s="23">
        <v>406</v>
      </c>
      <c r="CE134" s="23">
        <v>407</v>
      </c>
      <c r="CF134" s="23">
        <v>407</v>
      </c>
      <c r="CG134" s="23">
        <v>408</v>
      </c>
      <c r="CH134" s="23">
        <v>408</v>
      </c>
      <c r="CI134" s="23">
        <v>410</v>
      </c>
      <c r="CJ134" s="23">
        <v>410</v>
      </c>
      <c r="CK134" s="23">
        <v>410</v>
      </c>
      <c r="CL134" s="23">
        <v>411</v>
      </c>
      <c r="CM134" s="23">
        <v>411</v>
      </c>
      <c r="CN134" s="23">
        <v>413</v>
      </c>
      <c r="CO134" s="23">
        <v>413</v>
      </c>
      <c r="CP134" s="23">
        <v>416</v>
      </c>
      <c r="CQ134" s="23">
        <v>416</v>
      </c>
      <c r="CR134" s="23">
        <v>416</v>
      </c>
      <c r="CS134" s="23">
        <v>416</v>
      </c>
      <c r="CT134" s="23">
        <v>416</v>
      </c>
      <c r="CU134" s="23">
        <v>416</v>
      </c>
      <c r="CV134" s="23">
        <v>417</v>
      </c>
      <c r="CW134" s="23">
        <v>417</v>
      </c>
      <c r="CX134" s="23">
        <v>418</v>
      </c>
      <c r="CY134" s="23">
        <v>419</v>
      </c>
      <c r="CZ134" s="23">
        <v>420</v>
      </c>
      <c r="DA134" s="23">
        <v>421</v>
      </c>
      <c r="DB134" s="23">
        <v>422</v>
      </c>
      <c r="DC134" s="23">
        <v>422</v>
      </c>
      <c r="DD134" s="23">
        <v>423</v>
      </c>
      <c r="DE134" s="23">
        <v>423</v>
      </c>
      <c r="DF134" s="23">
        <v>423</v>
      </c>
      <c r="DG134" s="23">
        <v>423</v>
      </c>
      <c r="DJ134" s="181">
        <f t="shared" ca="1" si="42"/>
        <v>0</v>
      </c>
      <c r="DK134" s="25">
        <f t="shared" ca="1" si="43"/>
        <v>0</v>
      </c>
      <c r="DL134" s="325">
        <f t="shared" ca="1" si="48"/>
        <v>0</v>
      </c>
      <c r="DM134" s="329">
        <f t="shared" ca="1" si="44"/>
        <v>3</v>
      </c>
      <c r="DN134" s="25">
        <f t="shared" ca="1" si="45"/>
        <v>7.1428571428571426E-3</v>
      </c>
      <c r="DO134" s="325">
        <f t="shared" ca="1" si="49"/>
        <v>2.0142068724738489</v>
      </c>
      <c r="DP134" s="332">
        <f t="shared" ca="1" si="46"/>
        <v>284.00316901881268</v>
      </c>
      <c r="DR134">
        <f t="shared" si="40"/>
        <v>423</v>
      </c>
      <c r="DS134" s="419">
        <f t="shared" si="41"/>
        <v>284</v>
      </c>
      <c r="DT134" s="131">
        <f t="shared" ca="1" si="50"/>
        <v>0</v>
      </c>
      <c r="DV134" s="164" t="s">
        <v>112</v>
      </c>
      <c r="DW134">
        <v>881</v>
      </c>
      <c r="DX134" s="385">
        <v>372.7</v>
      </c>
      <c r="DY134" s="67">
        <f t="shared" si="47"/>
        <v>136</v>
      </c>
      <c r="EA134">
        <f>SUMIF('L4-LTLA'!$D:$D,$D134,'L4-LTLA'!$G:$G)</f>
        <v>148942</v>
      </c>
      <c r="EB134" s="27">
        <v>148942</v>
      </c>
      <c r="EC134" s="4">
        <f t="shared" si="51"/>
        <v>0</v>
      </c>
    </row>
    <row r="135" spans="1:133" x14ac:dyDescent="0.25">
      <c r="A135" s="67" t="str">
        <f ca="1">OFFSET(Polygon!A$1,MATCH($D135,Polygon!$C:$C,0)-1,0)</f>
        <v>{"type":"Polygon","coordinates":[[[-2.2718,53.6145],[-2.2695,53.6125],[-2.2688,53.6112],[-2.2666,53.6091],[-2.2644,53.6076],[-2.2618,53.6066],[-2.2592,53.606],[-2.2557,53.6061],[-2.253,53.6069],[-2.251,53.6072],[-2.2505,53.6049],[-2.2482,53.6021],[-2.2455,53.6015],[-2.2449,53.6008],[-2.2456,53.5991],[-2.2473,53.5994],[-2.2499,53.5992],[-2.2557,53.597],[-2.2583,53.595],[-2.2584,53.5937],[-2.2591,53.5922],[-2.2625,53.5925],[-2.265,53.5923],[-2.2659,53.5914],[-2.2689,53.5919],[-2.2701,53.5919],[-2.2694,53.5903],[-2.2705,53.5892],[-2.272,53.5902],[-2.2755,53.5915],[-2.2768,53.5914],[-2.2784,53.5897],[-2.2787,53.5883],[-2.278,53.5861],[-2.2788,53.5855],[-2.2801,53.5858],[-2.282,53.587],[-2.2826,53.5864],[-2.2824,53.5839],[-2.2805,53.5821],[-2.2791,53.5821],[-2.2776,53.5809],[-2.2777,53.5802],[-2.2736,53.5793],[-2.2691,53.5803],[-2.2682,53.5812],[-2.268,53.5837],[-2.2676,53.5844],[-2.2651,53.5857],[-2.2625,53.5848],[-2.2611,53.5847],[-2.2592,53.5853],[-2.2562,53.5836],[-2.2546,53.5824],[-2.2545,53.5808],[-2.2507,53.5784],[-2.2503,53.5766],[-2.2467,53.5737],[-2.2433,53.5717],[-2.244,53.5701],[-2.2451,53.5702],[-2.2455,53.5686],[-2.2433,53.5678],[-2.2459,53.5655],[-2.2466,53.564],[-2.2481,53.5633],[-2.2465,53.5616],[-2.2442,53.562],[-2.2426,53.5615],[-2.2391,53.5609],[-2.2366,53.5592],[-2.2417,53.5571],[-2.2377,53.5538],[-2.2363,53.5511],[-2.2356,53.5474],[-2.2342,53.5433],[-2.2344,53.5417],[-2.2363,53.5407],[-2.2372,53.5388],[-2.2385,53.5388],[-2.2389,53.5397],[-2.2454,53.5431],[-2.248,53.5441],[-2.2517,53.5446],[-2.2534,53.5439],[-2.2582,53.5433],[-2.2598,53.5426],[-2.2675,53.538],[-2.2686,53.5368],[-2.2683,53.535],[-2.2673,53.5336],[-2.2672,53.5325],[-2.2661,53.5311],[-2.2659,53.5273],[-2.2641,53.5247],[-2.2625,53.525],[-2.2568,53.5272],[-2.2466,53.5292],[-2.2488,53.5248],[-2.251,53.5256],[-2.2515,53.524],[-2.2535,53.5242],[-2.2529,53.5225],[-2.2544,53.5217],[-2.2542,53.5207],[-2.2565,53.5202],[-2.257,53.5179],[-2.2576,53.5181],[-2.2614,53.5182],[-2.2683,53.5176],[-2.2716,53.5175],[-2.2745,53.5164],[-2.2805,53.5158],[-2.2825,53.5152],[-2.2851,53.5136],[-2.2895,53.5127],[-2.2908,53.512],[-2.2914,53.5136],[-2.2927,53.5146],[-2.2946,53.5155],[-2.2975,53.5156],[-2.3014,53.5167],[-2.3026,53.5176],[-2.3021,53.5204],[-2.3031,53.5222],[-2.3052,53.5237],[-2.3093,53.5262],[-2.3104,53.5271],[-2.3117,53.5275],[-2.3161,53.5274],[-2.3195,53.527],[-2.3231,53.527],[-2.3248,53.5273],[-2.3277,53.5293],[-2.3313,53.5302],[-2.3356,53.5316],[-2.3382,53.5336],[-2.337,53.5357],[-2.3376,53.5369],[-2.3373,53.5375],[-2.34,53.5396],[-2.3417,53.5424],[-2.3415,53.5459],[-2.3439,53.5453],[-2.3475,53.5473],[-2.3513,53.5478],[-2.3559,53.5493],[-2.3624,53.5504],[-2.3623,53.5513],[-2.3672,53.5517],[-2.3736,53.5539],[-2.3718,53.5543],[-2.3686,53.5534],[-2.3667,53.5533],[-2.3629,53.556],[-2.3615,53.5555],[-2.361,53.5534],[-2.3597,53.5528],[-2.3583,53.5532],[-2.3571,53.5544],[-2.3567,53.5561],[-2.3559,53.5567],[-2.3573,53.5578],[-2.3562,53.5595],[-2.3562,53.5614],[-2.3573,53.5632],[-2.361,53.5683],[-2.3664,53.5685],[-2.3679,53.5692],[-2.3691,53.5703],[-2.371,53.5707],[-2.3735,53.5704],[-2.3739,53.5721],[-2.3727,53.5727],[-2.3735,53.5765],[-2.3748,53.578],[-2.3745,53.5802],[-2.3752,53.5805],[-2.3766,53.5821],[-2.3754,53.5841],[-2.3753,53.5859],[-2.3766,53.5878],[-2.3765,53.5888],[-2.3751,53.5896],[-2.3749,53.5908],[-2.3761,53.5912],[-2.3769,53.5933],[-2.3729,53.594],[-2.3687,53.5956],[-2.3685,53.5964],[-2.3695,53.5974],[-2.367,53.5999],[-2.3663,53.6019],[-2.3647,53.6034],[-2.3651,53.6043],[-2.3637,53.6061],[-2.3636,53.6078],[-2.3645,53.609],[-2.363,53.6103],[-2.3686,53.6155],[-2.3694,53.6152],[-2.3742,53.6162],[-2.3763,53.6175],[-2.376,53.6182],[-2.3776,53.6205],[-2.3768,53.6221],[-2.378,53.6233],[-2.3812,53.6244],[-2.3835,53.6255],[-2.3812,53.6273],[-2.3791,53.6272],[-2.3794,53.6287],[-2.3791,53.6309],[-2.3766,53.6311],[-2.3763,53.6318],[-2.3709,53.632],[-2.3698,53.6326],[-2.3702,53.6332],[-2.3686,53.6351],[-2.3685,53.638],[-2.37,53.638],[-2.3725,53.642],[-2.3707,53.6446],[-2.3692,53.6451],[-2.3671,53.645],[-2.3667,53.6468],[-2.3671,53.6477],[-2.3663,53.6501],[-2.3655,53.652],[-2.363,53.6549],[-2.3626,53.656],[-2.3636,53.6574],[-2.3683,53.6625],[-2.3701,53.665],[-2.3712,53.6671],[-2.3612,53.665],[-2.3556,53.6645],[-2.3554,53.6594],[-2.3533,53.6585],[-2.3484,53.6578],[-2.3334,53.6552],[-2.3265,53.6556],[-2.3255,53.6554],[-2.3204,53.656],[-2.3186,53.6552],[-2.3157,53.6554],[-2.3141,53.6568],[-2.3134,53.6581],[-2.3115,53.6599],[-2.3076,53.661],[-2.306,53.663],[-2.3001,53.667],[-2.2988,53.6665],[-2.2956,53.6642],[-2.2956,53.6617],[-2.2939,53.6582],[-2.2943,53.6572],[-2.2939,53.6561],[-2.2955,53.6556],[-2.2956,53.6531],[-2.2972,53.6526],[-2.2976,53.6517],[-2.2973,53.6502],[-2.2976,53.6484],[-2.2963,53.6446],[-2.2957,53.6415],[-2.2953,53.6404],[-2.2923,53.638],[-2.2913,53.6363],[-2.2897,53.635],[-2.2888,53.6336],[-2.2889,53.6328],[-2.287,53.6319],[-2.2858,53.6306],[-2.2848,53.6285],[-2.2835,53.627],[-2.2845,53.6254],[-2.283,53.6234],[-2.2824,53.6217],[-2.2828,53.6202],[-2.2807,53.6209],[-2.2783,53.6203],[-2.2777,53.6187],[-2.2758,53.6188],[-2.2726,53.6185],[-2.2718,53.6145]]]}</v>
      </c>
      <c r="B135" s="67" t="str">
        <f ca="1">OFFSET(Polygon!B$1,MATCH($D135,Polygon!$C:$C,0)-1,0)</f>
        <v>E08000002</v>
      </c>
      <c r="C135" t="s">
        <v>146</v>
      </c>
      <c r="D135" t="s">
        <v>16</v>
      </c>
      <c r="E135" s="27">
        <v>190108</v>
      </c>
      <c r="F135" s="23">
        <v>3</v>
      </c>
      <c r="G135" s="23">
        <v>3</v>
      </c>
      <c r="H135" s="23">
        <v>3</v>
      </c>
      <c r="I135" s="23">
        <v>3</v>
      </c>
      <c r="J135" s="23">
        <v>3</v>
      </c>
      <c r="K135" s="23">
        <v>3</v>
      </c>
      <c r="L135" s="23">
        <v>3</v>
      </c>
      <c r="M135" s="23">
        <v>6</v>
      </c>
      <c r="N135" s="23">
        <v>7</v>
      </c>
      <c r="O135" s="23">
        <v>7</v>
      </c>
      <c r="P135" s="23">
        <v>8</v>
      </c>
      <c r="Q135" s="23">
        <v>10</v>
      </c>
      <c r="R135" s="23">
        <v>11</v>
      </c>
      <c r="S135" s="23">
        <v>14</v>
      </c>
      <c r="T135" s="23">
        <v>15</v>
      </c>
      <c r="U135" s="23">
        <v>17</v>
      </c>
      <c r="V135" s="23">
        <v>23</v>
      </c>
      <c r="W135" s="23">
        <v>27</v>
      </c>
      <c r="X135" s="23">
        <v>30</v>
      </c>
      <c r="Y135" s="23">
        <v>40</v>
      </c>
      <c r="Z135" s="23">
        <v>55</v>
      </c>
      <c r="AA135" s="23">
        <v>59</v>
      </c>
      <c r="AB135" s="23">
        <v>72</v>
      </c>
      <c r="AC135" s="23">
        <v>75</v>
      </c>
      <c r="AD135" s="23">
        <v>87</v>
      </c>
      <c r="AE135" s="23">
        <v>102</v>
      </c>
      <c r="AF135" s="23">
        <v>104</v>
      </c>
      <c r="AG135" s="23">
        <v>124</v>
      </c>
      <c r="AH135" s="23">
        <v>138</v>
      </c>
      <c r="AI135" s="23">
        <v>151</v>
      </c>
      <c r="AJ135" s="23">
        <v>166</v>
      </c>
      <c r="AK135" s="23">
        <v>177</v>
      </c>
      <c r="AL135" s="23">
        <v>198</v>
      </c>
      <c r="AM135" s="23">
        <v>207</v>
      </c>
      <c r="AN135" s="23">
        <v>213</v>
      </c>
      <c r="AO135" s="23">
        <v>233</v>
      </c>
      <c r="AP135" s="23">
        <v>253</v>
      </c>
      <c r="AQ135" s="23">
        <v>256</v>
      </c>
      <c r="AR135" s="23">
        <v>262</v>
      </c>
      <c r="AS135" s="23">
        <v>272</v>
      </c>
      <c r="AT135" s="23">
        <v>295</v>
      </c>
      <c r="AU135" s="23">
        <v>309</v>
      </c>
      <c r="AV135" s="23">
        <v>335</v>
      </c>
      <c r="AW135" s="23">
        <v>348</v>
      </c>
      <c r="AX135" s="23">
        <v>354</v>
      </c>
      <c r="AY135" s="23">
        <v>369</v>
      </c>
      <c r="AZ135" s="23">
        <v>382</v>
      </c>
      <c r="BA135" s="23">
        <v>396</v>
      </c>
      <c r="BB135" s="23">
        <v>407</v>
      </c>
      <c r="BC135" s="23">
        <v>425</v>
      </c>
      <c r="BD135" s="23">
        <v>429</v>
      </c>
      <c r="BE135" s="23">
        <v>434</v>
      </c>
      <c r="BF135" s="23">
        <v>457</v>
      </c>
      <c r="BG135" s="23">
        <v>483</v>
      </c>
      <c r="BH135" s="23">
        <v>502</v>
      </c>
      <c r="BI135" s="23">
        <v>549</v>
      </c>
      <c r="BJ135" s="23">
        <v>553</v>
      </c>
      <c r="BK135" s="23">
        <v>577</v>
      </c>
      <c r="BL135" s="23">
        <v>590</v>
      </c>
      <c r="BM135" s="23">
        <v>628</v>
      </c>
      <c r="BN135" s="23">
        <v>632</v>
      </c>
      <c r="BO135" s="23">
        <v>633</v>
      </c>
      <c r="BP135" s="23">
        <v>639</v>
      </c>
      <c r="BQ135" s="23">
        <v>642</v>
      </c>
      <c r="BR135" s="23">
        <v>649</v>
      </c>
      <c r="BS135" s="23">
        <v>651</v>
      </c>
      <c r="BT135" s="23">
        <v>653</v>
      </c>
      <c r="BU135" s="23">
        <v>655</v>
      </c>
      <c r="BV135" s="23">
        <v>660</v>
      </c>
      <c r="BW135" s="23">
        <v>664</v>
      </c>
      <c r="BX135" s="23">
        <v>669</v>
      </c>
      <c r="BY135" s="23">
        <v>675</v>
      </c>
      <c r="BZ135" s="23">
        <v>687</v>
      </c>
      <c r="CA135" s="23">
        <v>693</v>
      </c>
      <c r="CB135" s="23">
        <v>711</v>
      </c>
      <c r="CC135" s="23">
        <v>717</v>
      </c>
      <c r="CD135" s="23">
        <v>725</v>
      </c>
      <c r="CE135" s="23">
        <v>732</v>
      </c>
      <c r="CF135" s="23">
        <v>735</v>
      </c>
      <c r="CG135" s="23">
        <v>741</v>
      </c>
      <c r="CH135" s="23">
        <v>745</v>
      </c>
      <c r="CI135" s="23">
        <v>749</v>
      </c>
      <c r="CJ135" s="23">
        <v>753</v>
      </c>
      <c r="CK135" s="23">
        <v>757</v>
      </c>
      <c r="CL135" s="23">
        <v>761</v>
      </c>
      <c r="CM135" s="23">
        <v>764</v>
      </c>
      <c r="CN135" s="23">
        <v>771</v>
      </c>
      <c r="CO135" s="23">
        <v>774</v>
      </c>
      <c r="CP135" s="23">
        <v>774</v>
      </c>
      <c r="CQ135" s="23">
        <v>778</v>
      </c>
      <c r="CR135" s="23">
        <v>782</v>
      </c>
      <c r="CS135" s="23">
        <v>789</v>
      </c>
      <c r="CT135" s="23">
        <v>790</v>
      </c>
      <c r="CU135" s="23">
        <v>790</v>
      </c>
      <c r="CV135" s="23">
        <v>793</v>
      </c>
      <c r="CW135" s="23">
        <v>795</v>
      </c>
      <c r="CX135" s="23">
        <v>795</v>
      </c>
      <c r="CY135" s="23">
        <v>800</v>
      </c>
      <c r="CZ135" s="23">
        <v>803</v>
      </c>
      <c r="DA135" s="23">
        <v>806</v>
      </c>
      <c r="DB135" s="23">
        <v>806</v>
      </c>
      <c r="DC135" s="23">
        <v>809</v>
      </c>
      <c r="DD135" s="23">
        <v>809</v>
      </c>
      <c r="DE135" s="23">
        <v>809</v>
      </c>
      <c r="DF135" s="23">
        <v>811</v>
      </c>
      <c r="DG135" s="23">
        <v>815</v>
      </c>
      <c r="DJ135" s="181">
        <f t="shared" ca="1" si="42"/>
        <v>4</v>
      </c>
      <c r="DK135" s="25">
        <f t="shared" ca="1" si="43"/>
        <v>4.9321824907521579E-3</v>
      </c>
      <c r="DL135" s="325">
        <f t="shared" ca="1" si="48"/>
        <v>2.1040671618238056</v>
      </c>
      <c r="DM135" s="329">
        <f t="shared" ca="1" si="44"/>
        <v>12</v>
      </c>
      <c r="DN135" s="25">
        <f t="shared" ca="1" si="45"/>
        <v>1.4943960149439602E-2</v>
      </c>
      <c r="DO135" s="325">
        <f t="shared" ca="1" si="49"/>
        <v>6.3122014854714159</v>
      </c>
      <c r="DP135" s="332">
        <f t="shared" ca="1" si="46"/>
        <v>428.70368422160033</v>
      </c>
      <c r="DR135">
        <f t="shared" si="40"/>
        <v>815</v>
      </c>
      <c r="DS135" s="419">
        <f t="shared" si="41"/>
        <v>428.7</v>
      </c>
      <c r="DT135" s="131">
        <f t="shared" ca="1" si="50"/>
        <v>0</v>
      </c>
      <c r="DV135" s="164" t="s">
        <v>113</v>
      </c>
      <c r="DW135">
        <v>785</v>
      </c>
      <c r="DX135" s="385">
        <v>227.5</v>
      </c>
      <c r="DY135" s="67">
        <f t="shared" si="47"/>
        <v>124</v>
      </c>
      <c r="EA135">
        <f>SUMIF('L4-LTLA'!$D:$D,$D135,'L4-LTLA'!$G:$G)</f>
        <v>190108</v>
      </c>
      <c r="EB135" s="27">
        <v>190108</v>
      </c>
      <c r="EC135" s="4">
        <f t="shared" si="51"/>
        <v>0</v>
      </c>
    </row>
    <row r="136" spans="1:133" x14ac:dyDescent="0.25">
      <c r="A136" s="67" t="str">
        <f ca="1">OFFSET(Polygon!A$1,MATCH($D136,Polygon!$C:$C,0)-1,0)</f>
        <v>{"type":"Polygon","coordinates":[[[-2.2653,53.4727],[-2.2667,53.4708],[-2.2682,53.4697],[-2.2657,53.4697],[-2.2646,53.4688],[-2.2641,53.4676],[-2.2627,53.4674],[-2.2597,53.4653],[-2.2584,53.4637],[-2.2579,53.4624],[-2.2559,53.4622],[-2.2543,53.4625],[-2.2533,53.4622],[-2.253,53.4613],[-2.2537,53.4599],[-2.2556,53.4596],[-2.2583,53.4588],[-2.2715,53.4507],[-2.2772,53.4505],[-2.2796,53.4501],[-2.2798,53.4492],[-2.2831,53.449],[-2.2863,53.4491],[-2.2896,53.4451],[-2.2918,53.4454],[-2.2933,53.4436],[-2.2916,53.4432],[-2.2899,53.4414],[-2.2915,53.4392],[-2.2954,53.4388],[-2.2943,53.436],[-2.2954,53.4358],[-2.2997,53.4373],[-2.3002,53.4362],[-2.3,53.4336],[-2.2996,53.4333],[-2.2956,53.4324],[-2.2933,53.4327],[-2.2886,53.4318],[-2.2861,53.4295],[-2.2853,53.4272],[-2.2842,53.4254],[-2.2806,53.4239],[-2.2752,53.4232],[-2.2736,53.4225],[-2.2754,53.4194],[-2.2781,53.4184],[-2.2784,53.4176],[-2.2779,53.4155],[-2.2815,53.4153],[-2.2839,53.4162],[-2.2873,53.4149],[-2.2889,53.4154],[-2.2904,53.4144],[-2.2939,53.4136],[-2.2965,53.4119],[-2.2974,53.4108],[-2.2979,53.4084],[-2.3016,53.4098],[-2.3037,53.4096],[-2.3046,53.41],[-2.3127,53.4098],[-2.3167,53.4111],[-2.3199,53.4116],[-2.3098,53.4003],[-2.3073,53.3974],[-2.305,53.3971],[-2.3046,53.3962],[-2.3027,53.3942],[-2.3017,53.3937],[-2.2998,53.3918],[-2.3002,53.3912],[-2.2997,53.3877],[-2.2991,53.3861],[-2.3002,53.3848],[-2.2965,53.3822],[-2.2942,53.3817],[-2.2927,53.3808],[-2.2906,53.3785],[-2.2886,53.3769],[-2.2857,53.3762],[-2.2906,53.3727],[-2.294,53.368],[-2.2956,53.3646],[-2.297,53.362],[-2.3001,53.36],[-2.306,53.3584],[-2.314,53.3574],[-2.3143,53.3587],[-2.3152,53.359],[-2.318,53.3591],[-2.32,53.3586],[-2.3212,53.3594],[-2.3224,53.3595],[-2.3238,53.3586],[-2.3244,53.3614],[-2.3265,53.3614],[-2.3281,53.3605],[-2.3307,53.3616],[-2.3308,53.3622],[-2.3295,53.3632],[-2.3299,53.3639],[-2.3315,53.3638],[-2.3332,53.3656],[-2.3351,53.3659],[-2.3374,53.3668],[-2.339,53.3664],[-2.3397,53.3673],[-2.341,53.3675],[-2.3437,53.3665],[-2.3478,53.3678],[-2.348,53.3663],[-2.349,53.3659],[-2.351,53.3665],[-2.3521,53.3681],[-2.3531,53.368],[-2.3569,53.3685],[-2.357,53.3669],[-2.3599,53.3669],[-2.3607,53.3663],[-2.3595,53.3642],[-2.3621,53.3641],[-2.363,53.3645],[-2.364,53.3634],[-2.365,53.3631],[-2.3669,53.3644],[-2.3687,53.3644],[-2.3695,53.3637],[-2.371,53.3648],[-2.3734,53.3656],[-2.3753,53.3653],[-2.3781,53.3661],[-2.3782,53.3668],[-2.3802,53.3683],[-2.3809,53.3699],[-2.3821,53.3702],[-2.3838,53.3701],[-2.3865,53.3703],[-2.3872,53.3711],[-2.3901,53.3707],[-2.3907,53.3719],[-2.393,53.3725],[-2.3962,53.3745],[-2.4004,53.3751],[-2.401,53.3757],[-2.3995,53.3766],[-2.4005,53.3776],[-2.4035,53.3784],[-2.4071,53.3798],[-2.4085,53.3821],[-2.4084,53.3828],[-2.4109,53.3839],[-2.4122,53.3839],[-2.4147,53.3845],[-2.4171,53.3847],[-2.4182,53.3859],[-2.4206,53.3867],[-2.4224,53.3863],[-2.4233,53.3872],[-2.4248,53.3867],[-2.4266,53.3874],[-2.4275,53.3888],[-2.4321,53.3877],[-2.4334,53.3884],[-2.4339,53.3894],[-2.4367,53.3892],[-2.4388,53.3901],[-2.4385,53.3915],[-2.4417,53.391],[-2.4428,53.392],[-2.4455,53.3922],[-2.4454,53.3929],[-2.4481,53.3946],[-2.4507,53.3949],[-2.4548,53.3939],[-2.4568,53.3942],[-2.4592,53.3938],[-2.4608,53.3939],[-2.4626,53.3947],[-2.4641,53.3942],[-2.4654,53.3947],[-2.4679,53.3932],[-2.4701,53.3924],[-2.4728,53.3928],[-2.4735,53.3936],[-2.4757,53.3942],[-2.4785,53.3962],[-2.4757,53.3967],[-2.4704,53.3982],[-2.4681,53.3994],[-2.4656,53.401],[-2.4625,53.4034],[-2.4609,53.4052],[-2.4563,53.4108],[-2.4542,53.4128],[-2.4507,53.4153],[-2.4494,53.4159],[-2.4459,53.4174],[-2.4268,53.4251],[-2.4235,53.4267],[-2.4212,53.4281],[-2.418,53.4307],[-2.4165,53.4326],[-2.4135,53.4375],[-2.4129,53.4394],[-2.4108,53.4421],[-2.41,53.4438],[-2.4097,53.4454],[-2.4072,53.4492],[-2.4055,53.4511],[-2.401,53.4551],[-2.3978,53.4575],[-2.3956,53.4588],[-2.3898,53.4619],[-2.3862,53.4634],[-2.3792,53.4655],[-2.3771,53.4665],[-2.3623,53.4716],[-2.354,53.4743],[-2.3432,53.4767],[-2.3297,53.4799],[-2.3273,53.4803],[-2.324,53.4803],[-2.3192,53.4796],[-2.3163,53.4787],[-2.3095,53.4755],[-2.3081,53.4747],[-2.3004,53.4714],[-2.2939,53.469],[-2.2838,53.4653],[-2.2825,53.4649],[-2.28,53.465],[-2.2782,53.4658],[-2.2726,53.4697],[-2.2697,53.4712],[-2.2653,53.4727]]]}</v>
      </c>
      <c r="B136" s="67" t="str">
        <f ca="1">OFFSET(Polygon!B$1,MATCH($D136,Polygon!$C:$C,0)-1,0)</f>
        <v>E08000009</v>
      </c>
      <c r="C136" t="s">
        <v>146</v>
      </c>
      <c r="D136" t="s">
        <v>112</v>
      </c>
      <c r="E136" s="27">
        <v>236370</v>
      </c>
      <c r="F136" s="23">
        <v>4</v>
      </c>
      <c r="G136" s="23">
        <v>4</v>
      </c>
      <c r="H136" s="23">
        <v>4</v>
      </c>
      <c r="I136" s="23">
        <v>4</v>
      </c>
      <c r="J136" s="23">
        <v>5</v>
      </c>
      <c r="K136" s="23">
        <v>7</v>
      </c>
      <c r="L136" s="23">
        <v>6</v>
      </c>
      <c r="M136" s="23">
        <v>7</v>
      </c>
      <c r="N136" s="23">
        <v>12</v>
      </c>
      <c r="O136" s="23">
        <v>14</v>
      </c>
      <c r="P136" s="23">
        <v>13</v>
      </c>
      <c r="Q136" s="23">
        <v>15</v>
      </c>
      <c r="R136" s="23">
        <v>19</v>
      </c>
      <c r="S136" s="23">
        <v>23</v>
      </c>
      <c r="T136" s="23">
        <v>28</v>
      </c>
      <c r="U136" s="23">
        <v>31</v>
      </c>
      <c r="V136" s="23">
        <v>40</v>
      </c>
      <c r="W136" s="23">
        <v>46</v>
      </c>
      <c r="X136" s="23">
        <v>53</v>
      </c>
      <c r="Y136" s="23">
        <v>64</v>
      </c>
      <c r="Z136" s="23">
        <v>77</v>
      </c>
      <c r="AA136" s="23">
        <v>86</v>
      </c>
      <c r="AB136" s="23">
        <v>96</v>
      </c>
      <c r="AC136" s="23">
        <v>104</v>
      </c>
      <c r="AD136" s="23">
        <v>126</v>
      </c>
      <c r="AE136" s="23">
        <v>139</v>
      </c>
      <c r="AF136" s="23">
        <v>173</v>
      </c>
      <c r="AG136" s="23">
        <v>201</v>
      </c>
      <c r="AH136" s="23">
        <v>222</v>
      </c>
      <c r="AI136" s="23">
        <v>240</v>
      </c>
      <c r="AJ136" s="23">
        <v>257</v>
      </c>
      <c r="AK136" s="23">
        <v>272</v>
      </c>
      <c r="AL136" s="23">
        <v>297</v>
      </c>
      <c r="AM136" s="23">
        <v>326</v>
      </c>
      <c r="AN136" s="23">
        <v>342</v>
      </c>
      <c r="AO136" s="23">
        <v>365</v>
      </c>
      <c r="AP136" s="23">
        <v>382</v>
      </c>
      <c r="AQ136" s="23">
        <v>388</v>
      </c>
      <c r="AR136" s="23">
        <v>402</v>
      </c>
      <c r="AS136" s="23">
        <v>424</v>
      </c>
      <c r="AT136" s="23">
        <v>431</v>
      </c>
      <c r="AU136" s="23">
        <v>454</v>
      </c>
      <c r="AV136" s="23">
        <v>464</v>
      </c>
      <c r="AW136" s="23">
        <v>480</v>
      </c>
      <c r="AX136" s="23">
        <v>486</v>
      </c>
      <c r="AY136" s="23">
        <v>504</v>
      </c>
      <c r="AZ136" s="23">
        <v>525</v>
      </c>
      <c r="BA136" s="23">
        <v>534</v>
      </c>
      <c r="BB136" s="23">
        <v>542</v>
      </c>
      <c r="BC136" s="23">
        <v>553</v>
      </c>
      <c r="BD136" s="23">
        <v>565</v>
      </c>
      <c r="BE136" s="23">
        <v>574</v>
      </c>
      <c r="BF136" s="23">
        <v>584</v>
      </c>
      <c r="BG136" s="23">
        <v>592</v>
      </c>
      <c r="BH136" s="23">
        <v>603</v>
      </c>
      <c r="BI136" s="23">
        <v>622</v>
      </c>
      <c r="BJ136" s="23">
        <v>627</v>
      </c>
      <c r="BK136" s="23">
        <v>637</v>
      </c>
      <c r="BL136" s="23">
        <v>644</v>
      </c>
      <c r="BM136" s="23">
        <v>658</v>
      </c>
      <c r="BN136" s="23">
        <v>669</v>
      </c>
      <c r="BO136" s="23">
        <v>673</v>
      </c>
      <c r="BP136" s="23">
        <v>682</v>
      </c>
      <c r="BQ136" s="23">
        <v>687</v>
      </c>
      <c r="BR136" s="23">
        <v>691</v>
      </c>
      <c r="BS136" s="23">
        <v>696</v>
      </c>
      <c r="BT136" s="23">
        <v>707</v>
      </c>
      <c r="BU136" s="23">
        <v>726</v>
      </c>
      <c r="BV136" s="23">
        <v>731</v>
      </c>
      <c r="BW136" s="23">
        <v>737</v>
      </c>
      <c r="BX136" s="23">
        <v>746</v>
      </c>
      <c r="BY136" s="23">
        <v>751</v>
      </c>
      <c r="BZ136" s="23">
        <v>757</v>
      </c>
      <c r="CA136" s="23">
        <v>770</v>
      </c>
      <c r="CB136" s="23">
        <v>784</v>
      </c>
      <c r="CC136" s="23">
        <v>787</v>
      </c>
      <c r="CD136" s="23">
        <v>791</v>
      </c>
      <c r="CE136" s="23">
        <v>800</v>
      </c>
      <c r="CF136" s="23">
        <v>800</v>
      </c>
      <c r="CG136" s="23">
        <v>804</v>
      </c>
      <c r="CH136" s="23">
        <v>807</v>
      </c>
      <c r="CI136" s="23">
        <v>815</v>
      </c>
      <c r="CJ136" s="23">
        <v>817</v>
      </c>
      <c r="CK136" s="23">
        <v>825</v>
      </c>
      <c r="CL136" s="23">
        <v>829</v>
      </c>
      <c r="CM136" s="23">
        <v>828</v>
      </c>
      <c r="CN136" s="23">
        <v>830</v>
      </c>
      <c r="CO136" s="23">
        <v>835</v>
      </c>
      <c r="CP136" s="23">
        <v>837</v>
      </c>
      <c r="CQ136" s="23">
        <v>841</v>
      </c>
      <c r="CR136" s="23">
        <v>843</v>
      </c>
      <c r="CS136" s="23">
        <v>842</v>
      </c>
      <c r="CT136" s="23">
        <v>844</v>
      </c>
      <c r="CU136" s="23">
        <v>846</v>
      </c>
      <c r="CV136" s="23">
        <v>847</v>
      </c>
      <c r="CW136" s="23">
        <v>850</v>
      </c>
      <c r="CX136" s="23">
        <v>857</v>
      </c>
      <c r="CY136" s="23">
        <v>861</v>
      </c>
      <c r="CZ136" s="23">
        <v>868</v>
      </c>
      <c r="DA136" s="23">
        <v>870</v>
      </c>
      <c r="DB136" s="23">
        <v>871</v>
      </c>
      <c r="DC136" s="23">
        <v>871</v>
      </c>
      <c r="DD136" s="23">
        <v>872</v>
      </c>
      <c r="DE136" s="23">
        <v>878</v>
      </c>
      <c r="DF136" s="23">
        <v>879</v>
      </c>
      <c r="DG136" s="23">
        <v>881</v>
      </c>
      <c r="DJ136" s="181">
        <f t="shared" ca="1" si="42"/>
        <v>2</v>
      </c>
      <c r="DK136" s="25">
        <f t="shared" ca="1" si="43"/>
        <v>2.2753128555176336E-3</v>
      </c>
      <c r="DL136" s="325">
        <f t="shared" ca="1" si="48"/>
        <v>0.8461310657020773</v>
      </c>
      <c r="DM136" s="329">
        <f t="shared" ca="1" si="44"/>
        <v>13</v>
      </c>
      <c r="DN136" s="25">
        <f t="shared" ca="1" si="45"/>
        <v>1.4976958525345621E-2</v>
      </c>
      <c r="DO136" s="325">
        <f t="shared" ca="1" si="49"/>
        <v>5.499851927063502</v>
      </c>
      <c r="DP136" s="332">
        <f t="shared" ca="1" si="46"/>
        <v>372.72073444176505</v>
      </c>
      <c r="DR136">
        <f t="shared" si="40"/>
        <v>881</v>
      </c>
      <c r="DS136" s="419">
        <f t="shared" si="41"/>
        <v>372.7</v>
      </c>
      <c r="DT136" s="131">
        <f t="shared" ca="1" si="50"/>
        <v>0</v>
      </c>
      <c r="DV136" s="164" t="s">
        <v>114</v>
      </c>
      <c r="DW136" s="4">
        <v>1108</v>
      </c>
      <c r="DX136" s="4">
        <v>391</v>
      </c>
      <c r="DY136" s="67">
        <f t="shared" si="47"/>
        <v>95</v>
      </c>
      <c r="EA136">
        <f>SUMIF('L4-LTLA'!$D:$D,$D136,'L4-LTLA'!$G:$G)</f>
        <v>236370</v>
      </c>
      <c r="EB136" s="27">
        <v>236370</v>
      </c>
      <c r="EC136" s="4">
        <f t="shared" si="51"/>
        <v>0</v>
      </c>
    </row>
    <row r="137" spans="1:133" x14ac:dyDescent="0.25">
      <c r="A137" s="67" t="str">
        <f ca="1">OFFSET(Polygon!A$1,MATCH($D137,Polygon!$C:$C,0)-1,0)</f>
        <v>{"type":"Polygon","coordinates":[[[-2.3382,53.5336],[-2.3356,53.5316],[-2.3313,53.5302],[-2.3277,53.5293],[-2.3248,53.5273],[-2.3231,53.527],[-2.3195,53.527],[-2.3161,53.5274],[-2.3117,53.5275],[-2.3104,53.5271],[-2.3093,53.5262],[-2.3052,53.5237],[-2.3031,53.5222],[-2.3021,53.5204],[-2.3026,53.5176],[-2.3014,53.5167],[-2.2975,53.5156],[-2.2946,53.5155],[-2.2927,53.5146],[-2.2914,53.5136],[-2.2908,53.512],[-2.2895,53.5127],[-2.2851,53.5136],[-2.2825,53.5152],[-2.2805,53.5158],[-2.2745,53.5164],[-2.2716,53.5175],[-2.2683,53.5176],[-2.2614,53.5182],[-2.2576,53.5181],[-2.257,53.5179],[-2.2542,53.5174],[-2.2503,53.5163],[-2.2469,53.5143],[-2.2452,53.5121],[-2.2467,53.5113],[-2.2481,53.5094],[-2.2493,53.509],[-2.2503,53.508],[-2.2485,53.5077],[-2.2489,53.5071],[-2.2458,53.5065],[-2.2454,53.505],[-2.2466,53.5037],[-2.2471,53.5024],[-2.2493,53.5033],[-2.2515,53.5039],[-2.254,53.5011],[-2.2546,53.5008],[-2.2543,53.4996],[-2.2554,53.4991],[-2.254,53.4976],[-2.2549,53.4973],[-2.2525,53.495],[-2.2535,53.4935],[-2.2516,53.493],[-2.2507,53.4919],[-2.2504,53.49],[-2.2491,53.4892],[-2.2488,53.4883],[-2.2454,53.4868],[-2.2451,53.4861],[-2.246,53.4849],[-2.2489,53.4832],[-2.2533,53.4817],[-2.2564,53.4803],[-2.2595,53.4782],[-2.263,53.4764],[-2.2641,53.4736],[-2.2653,53.4727],[-2.2697,53.4712],[-2.2726,53.4697],[-2.2782,53.4658],[-2.28,53.465],[-2.2825,53.4649],[-2.2838,53.4653],[-2.2939,53.469],[-2.3004,53.4714],[-2.3081,53.4747],[-2.3095,53.4755],[-2.3163,53.4787],[-2.3192,53.4796],[-2.324,53.4803],[-2.3273,53.4803],[-2.3297,53.4799],[-2.3432,53.4767],[-2.354,53.4743],[-2.3623,53.4716],[-2.3771,53.4665],[-2.3792,53.4655],[-2.3862,53.4634],[-2.3898,53.4619],[-2.3956,53.4588],[-2.3978,53.4575],[-2.401,53.4551],[-2.4055,53.4511],[-2.4072,53.4492],[-2.4097,53.4454],[-2.41,53.4438],[-2.4108,53.4421],[-2.4129,53.4394],[-2.4135,53.4375],[-2.4165,53.4326],[-2.418,53.4307],[-2.4212,53.4281],[-2.4235,53.4267],[-2.4268,53.4251],[-2.4459,53.4174],[-2.4494,53.4159],[-2.4493,53.4167],[-2.4508,53.4175],[-2.4512,53.4188],[-2.4491,53.4206],[-2.449,53.4229],[-2.4506,53.4245],[-2.4514,53.4266],[-2.4542,53.4284],[-2.4551,53.43],[-2.458,53.432],[-2.46,53.434],[-2.4617,53.4364],[-2.4638,53.4371],[-2.4672,53.4372],[-2.4708,53.4389],[-2.4741,53.4394],[-2.4782,53.4434],[-2.4783,53.4443],[-2.476,53.4474],[-2.4761,53.4483],[-2.4788,53.45],[-2.4832,53.454],[-2.4863,53.4553],[-2.4868,53.458],[-2.4878,53.4589],[-2.4895,53.4595],[-2.4897,53.4603],[-2.488,53.4608],[-2.4869,53.4604],[-2.4832,53.4608],[-2.4809,53.4619],[-2.4789,53.4618],[-2.4765,53.4624],[-2.4651,53.4622],[-2.4651,53.4624],[-2.4345,53.465],[-2.4385,53.4819],[-2.438,53.4833],[-2.437,53.4842],[-2.4356,53.4872],[-2.436,53.4899],[-2.4365,53.4908],[-2.4383,53.4918],[-2.4385,53.4924],[-2.4362,53.4937],[-2.435,53.4951],[-2.4336,53.4971],[-2.4316,53.498],[-2.4331,53.4996],[-2.433,53.5011],[-2.4302,53.5018],[-2.4304,53.5048],[-2.4263,53.5058],[-2.4205,53.5068],[-2.4223,53.5075],[-2.4214,53.5083],[-2.4223,53.5091],[-2.4187,53.5103],[-2.4195,53.5121],[-2.4153,53.512],[-2.4158,53.5135],[-2.4145,53.5149],[-2.4164,53.5162],[-2.4183,53.5181],[-2.4215,53.5199],[-2.4246,53.5206],[-2.4272,53.5215],[-2.4305,53.522],[-2.4432,53.5242],[-2.4459,53.5246],[-2.4508,53.5255],[-2.4542,53.526],[-2.4511,53.5286],[-2.448,53.5282],[-2.4478,53.5294],[-2.4458,53.5302],[-2.4439,53.5317],[-2.4427,53.5333],[-2.442,53.5336],[-2.4413,53.5351],[-2.442,53.5361],[-2.441,53.5384],[-2.4396,53.5395],[-2.4381,53.54],[-2.4371,53.5422],[-2.4348,53.5418],[-2.4298,53.5413],[-2.4231,53.541],[-2.4199,53.5407],[-2.4142,53.5391],[-2.4101,53.5383],[-2.3998,53.5385],[-2.3967,53.5378],[-2.3935,53.5364],[-2.3914,53.5345],[-2.3887,53.5327],[-2.3854,53.5315],[-2.3826,53.5309],[-2.3705,53.5288],[-2.3686,53.5282],[-2.3681,53.5292],[-2.3544,53.5262],[-2.3517,53.529],[-2.3508,53.5296],[-2.3535,53.5302],[-2.3528,53.5323],[-2.3547,53.5327],[-2.3539,53.5339],[-2.3527,53.5337],[-2.3514,53.5357],[-2.3486,53.5356],[-2.3488,53.5367],[-2.3479,53.5374],[-2.3459,53.5374],[-2.343,53.5368],[-2.3382,53.5336]]]}</v>
      </c>
      <c r="B137" s="67" t="str">
        <f ca="1">OFFSET(Polygon!B$1,MATCH($D137,Polygon!$C:$C,0)-1,0)</f>
        <v>E08000006</v>
      </c>
      <c r="C137" t="s">
        <v>146</v>
      </c>
      <c r="D137" t="s">
        <v>177</v>
      </c>
      <c r="E137" s="27">
        <v>254408</v>
      </c>
      <c r="F137" s="23">
        <v>0</v>
      </c>
      <c r="G137" s="23">
        <v>0</v>
      </c>
      <c r="H137" s="23">
        <v>0</v>
      </c>
      <c r="I137" s="23">
        <v>0</v>
      </c>
      <c r="J137" s="23">
        <v>0</v>
      </c>
      <c r="K137" s="23">
        <v>0</v>
      </c>
      <c r="L137" s="23">
        <v>1</v>
      </c>
      <c r="M137" s="23">
        <v>1</v>
      </c>
      <c r="N137" s="23">
        <v>4</v>
      </c>
      <c r="O137" s="23">
        <v>4</v>
      </c>
      <c r="P137" s="23">
        <v>9</v>
      </c>
      <c r="Q137" s="23">
        <v>10</v>
      </c>
      <c r="R137" s="23">
        <v>12</v>
      </c>
      <c r="S137" s="23">
        <v>23</v>
      </c>
      <c r="T137" s="23">
        <v>25</v>
      </c>
      <c r="U137" s="23">
        <v>31</v>
      </c>
      <c r="V137" s="23">
        <v>47</v>
      </c>
      <c r="W137" s="23">
        <v>52</v>
      </c>
      <c r="X137" s="23">
        <v>58</v>
      </c>
      <c r="Y137" s="23">
        <v>78</v>
      </c>
      <c r="Z137" s="23">
        <v>92</v>
      </c>
      <c r="AA137" s="23">
        <v>104</v>
      </c>
      <c r="AB137" s="23">
        <v>127</v>
      </c>
      <c r="AC137" s="23">
        <v>129</v>
      </c>
      <c r="AD137" s="23">
        <v>158</v>
      </c>
      <c r="AE137" s="23">
        <v>190</v>
      </c>
      <c r="AF137" s="23">
        <v>191</v>
      </c>
      <c r="AG137" s="23">
        <v>226</v>
      </c>
      <c r="AH137" s="23">
        <v>242</v>
      </c>
      <c r="AI137" s="23">
        <v>259</v>
      </c>
      <c r="AJ137" s="23">
        <v>273</v>
      </c>
      <c r="AK137" s="23">
        <v>285</v>
      </c>
      <c r="AL137" s="23">
        <v>310</v>
      </c>
      <c r="AM137" s="23">
        <v>321</v>
      </c>
      <c r="AN137" s="23">
        <v>327</v>
      </c>
      <c r="AO137" s="23">
        <v>345</v>
      </c>
      <c r="AP137" s="23">
        <v>362</v>
      </c>
      <c r="AQ137" s="23">
        <v>368</v>
      </c>
      <c r="AR137" s="23">
        <v>379</v>
      </c>
      <c r="AS137" s="23">
        <v>392</v>
      </c>
      <c r="AT137" s="23">
        <v>414</v>
      </c>
      <c r="AU137" s="23">
        <v>445</v>
      </c>
      <c r="AV137" s="23">
        <v>464</v>
      </c>
      <c r="AW137" s="23">
        <v>477</v>
      </c>
      <c r="AX137" s="23">
        <v>487</v>
      </c>
      <c r="AY137" s="23">
        <v>503</v>
      </c>
      <c r="AZ137" s="23">
        <v>514</v>
      </c>
      <c r="BA137" s="23">
        <v>528</v>
      </c>
      <c r="BB137" s="23">
        <v>547</v>
      </c>
      <c r="BC137" s="23">
        <v>558</v>
      </c>
      <c r="BD137" s="23">
        <v>567</v>
      </c>
      <c r="BE137" s="23">
        <v>583</v>
      </c>
      <c r="BF137" s="23">
        <v>595</v>
      </c>
      <c r="BG137" s="23">
        <v>612</v>
      </c>
      <c r="BH137" s="23">
        <v>642</v>
      </c>
      <c r="BI137" s="23">
        <v>714</v>
      </c>
      <c r="BJ137" s="23">
        <v>727</v>
      </c>
      <c r="BK137" s="23">
        <v>758</v>
      </c>
      <c r="BL137" s="23">
        <v>768</v>
      </c>
      <c r="BM137" s="23">
        <v>844</v>
      </c>
      <c r="BN137" s="23">
        <v>855</v>
      </c>
      <c r="BO137" s="23">
        <v>858</v>
      </c>
      <c r="BP137" s="23">
        <v>864</v>
      </c>
      <c r="BQ137" s="23">
        <v>866</v>
      </c>
      <c r="BR137" s="23">
        <v>874</v>
      </c>
      <c r="BS137" s="23">
        <v>877</v>
      </c>
      <c r="BT137" s="23">
        <v>879</v>
      </c>
      <c r="BU137" s="23">
        <v>883</v>
      </c>
      <c r="BV137" s="23">
        <v>887</v>
      </c>
      <c r="BW137" s="23">
        <v>891</v>
      </c>
      <c r="BX137" s="23">
        <v>891</v>
      </c>
      <c r="BY137" s="23">
        <v>896</v>
      </c>
      <c r="BZ137" s="23">
        <v>902</v>
      </c>
      <c r="CA137" s="23">
        <v>905</v>
      </c>
      <c r="CB137" s="23">
        <v>908</v>
      </c>
      <c r="CC137" s="23">
        <v>912</v>
      </c>
      <c r="CD137" s="23">
        <v>917</v>
      </c>
      <c r="CE137" s="23">
        <v>918</v>
      </c>
      <c r="CF137" s="23">
        <v>922</v>
      </c>
      <c r="CG137" s="23">
        <v>928</v>
      </c>
      <c r="CH137" s="23">
        <v>929</v>
      </c>
      <c r="CI137" s="23">
        <v>930</v>
      </c>
      <c r="CJ137" s="23">
        <v>930</v>
      </c>
      <c r="CK137" s="23">
        <v>931</v>
      </c>
      <c r="CL137" s="23">
        <v>930</v>
      </c>
      <c r="CM137" s="23">
        <v>935</v>
      </c>
      <c r="CN137" s="23">
        <v>938</v>
      </c>
      <c r="CO137" s="23">
        <v>940</v>
      </c>
      <c r="CP137" s="23">
        <v>942</v>
      </c>
      <c r="CQ137" s="23">
        <v>947</v>
      </c>
      <c r="CR137" s="23">
        <v>950</v>
      </c>
      <c r="CS137" s="23">
        <v>952</v>
      </c>
      <c r="CT137" s="23">
        <v>955</v>
      </c>
      <c r="CU137" s="23">
        <v>956</v>
      </c>
      <c r="CV137" s="23">
        <v>959</v>
      </c>
      <c r="CW137" s="23">
        <v>960</v>
      </c>
      <c r="CX137" s="23">
        <v>962</v>
      </c>
      <c r="CY137" s="23">
        <v>965</v>
      </c>
      <c r="CZ137" s="23">
        <v>966</v>
      </c>
      <c r="DA137" s="23">
        <v>967</v>
      </c>
      <c r="DB137" s="23">
        <v>970</v>
      </c>
      <c r="DC137" s="23">
        <v>971</v>
      </c>
      <c r="DD137" s="23">
        <v>972</v>
      </c>
      <c r="DE137" s="23">
        <v>972</v>
      </c>
      <c r="DF137" s="23">
        <v>972</v>
      </c>
      <c r="DG137" s="23">
        <v>977</v>
      </c>
      <c r="DJ137" s="181">
        <f t="shared" ca="1" si="42"/>
        <v>5</v>
      </c>
      <c r="DK137" s="25">
        <f t="shared" ca="1" si="43"/>
        <v>5.1440329218106996E-3</v>
      </c>
      <c r="DL137" s="325">
        <f t="shared" ca="1" si="48"/>
        <v>1.9653470016666144</v>
      </c>
      <c r="DM137" s="329">
        <f t="shared" ca="1" si="44"/>
        <v>11</v>
      </c>
      <c r="DN137" s="25">
        <f t="shared" ca="1" si="45"/>
        <v>1.1387163561076604E-2</v>
      </c>
      <c r="DO137" s="325">
        <f t="shared" ca="1" si="49"/>
        <v>4.3237634036665513</v>
      </c>
      <c r="DP137" s="332">
        <f t="shared" ca="1" si="46"/>
        <v>384.02880412565645</v>
      </c>
      <c r="DR137">
        <f t="shared" si="40"/>
        <v>977</v>
      </c>
      <c r="DS137" s="419">
        <f t="shared" si="41"/>
        <v>384</v>
      </c>
      <c r="DT137" s="131">
        <f t="shared" ca="1" si="50"/>
        <v>0</v>
      </c>
      <c r="DV137" s="164" t="s">
        <v>115</v>
      </c>
      <c r="DW137">
        <v>776</v>
      </c>
      <c r="DX137" s="385">
        <v>280.39999999999998</v>
      </c>
      <c r="DY137" s="67">
        <f t="shared" si="47"/>
        <v>25</v>
      </c>
      <c r="EA137">
        <f>SUMIF('L4-LTLA'!$D:$D,$D137,'L4-LTLA'!$G:$G)</f>
        <v>254408</v>
      </c>
      <c r="EB137" s="27">
        <v>254408</v>
      </c>
      <c r="EC137" s="4">
        <f t="shared" si="51"/>
        <v>0</v>
      </c>
    </row>
    <row r="138" spans="1:133" x14ac:dyDescent="0.25">
      <c r="A138" s="67" t="str">
        <f ca="1">OFFSET(Polygon!A$1,MATCH($D138,Polygon!$C:$C,0)-1,0)</f>
        <v>{"type":"Polygon","coordinates":[[[-2.0268,53.6242],[-2.0287,53.6226],[-2.03,53.6205],[-2.0303,53.6174],[-2.0322,53.6159],[-2.0328,53.6145],[-2.0328,53.6119],[-2.0313,53.6102],[-2.0355,53.6034],[-2.0387,53.6017],[-2.0423,53.6004],[-2.0442,53.6003],[-2.0485,53.5998],[-2.0532,53.5986],[-2.055,53.5979],[-2.056,53.5971],[-2.0551,53.5946],[-2.0599,53.5925],[-2.0673,53.5924],[-2.0677,53.5935],[-2.0699,53.595],[-2.0815,53.5952],[-2.0839,53.5944],[-2.0855,53.5954],[-2.0872,53.5957],[-2.0882,53.5967],[-2.0907,53.5974],[-2.0925,53.5966],[-2.0977,53.5961],[-2.0999,53.5977],[-2.1014,53.5974],[-2.1056,53.5976],[-2.1073,53.5994],[-2.1086,53.599],[-2.1106,53.5997],[-2.1121,53.5986],[-2.1118,53.5971],[-2.1127,53.5928],[-2.1178,53.5927],[-2.1189,53.5923],[-2.1232,53.5898],[-2.124,53.5891],[-2.1258,53.5865],[-2.132,53.5844],[-2.1363,53.5832],[-2.1468,53.5837],[-2.1566,53.5823],[-2.1524,53.579],[-2.1521,53.5762],[-2.1526,53.5747],[-2.1519,53.5742],[-2.1509,53.5671],[-2.153,53.5661],[-2.1572,53.5648],[-2.1581,53.5643],[-2.1595,53.5645],[-2.1632,53.5634],[-2.1642,53.5629],[-2.166,53.5612],[-2.1682,53.5602],[-2.1687,53.5588],[-2.172,53.5582],[-2.1719,53.5558],[-2.1722,53.5544],[-2.1722,53.5519],[-2.1718,53.5513],[-2.1699,53.5514],[-2.1696,53.5464],[-2.1694,53.5461],[-2.1732,53.5415],[-2.175,53.5398],[-2.1755,53.5384],[-2.178,53.5373],[-2.179,53.5356],[-2.186,53.529],[-2.1885,53.53],[-2.1938,53.5316],[-2.197,53.5318],[-2.2009,53.5318],[-2.2058,53.5331],[-2.2069,53.5343],[-2.2069,53.5358],[-2.2057,53.5369],[-2.2075,53.5385],[-2.2085,53.5384],[-2.2109,53.5408],[-2.2131,53.5421],[-2.2163,53.5422],[-2.2177,53.5424],[-2.2178,53.5434],[-2.2187,53.5439],[-2.2208,53.5427],[-2.2278,53.5416],[-2.2287,53.5408],[-2.231,53.5403],[-2.2334,53.5402],[-2.2341,53.5392],[-2.2372,53.5388],[-2.2363,53.5407],[-2.2344,53.5417],[-2.2342,53.5433],[-2.2356,53.5474],[-2.2363,53.5511],[-2.2377,53.5538],[-2.2417,53.5571],[-2.2366,53.5592],[-2.2391,53.5609],[-2.2426,53.5615],[-2.2442,53.562],[-2.2465,53.5616],[-2.2481,53.5633],[-2.2466,53.564],[-2.2459,53.5655],[-2.2433,53.5678],[-2.2455,53.5686],[-2.2451,53.5702],[-2.244,53.5701],[-2.2433,53.5717],[-2.2467,53.5737],[-2.2503,53.5766],[-2.2507,53.5784],[-2.2545,53.5808],[-2.2546,53.5824],[-2.2562,53.5836],[-2.2592,53.5853],[-2.2611,53.5847],[-2.2625,53.5848],[-2.2651,53.5857],[-2.2676,53.5844],[-2.268,53.5837],[-2.2682,53.5812],[-2.2691,53.5803],[-2.2736,53.5793],[-2.2777,53.5802],[-2.2776,53.5809],[-2.2791,53.5821],[-2.2805,53.5821],[-2.2824,53.5839],[-2.2826,53.5864],[-2.282,53.587],[-2.2801,53.5858],[-2.2788,53.5855],[-2.278,53.5861],[-2.2787,53.5883],[-2.2784,53.5897],[-2.2768,53.5914],[-2.2755,53.5915],[-2.272,53.5902],[-2.2705,53.5892],[-2.2694,53.5903],[-2.2701,53.5919],[-2.2689,53.5919],[-2.2659,53.5914],[-2.265,53.5923],[-2.2625,53.5925],[-2.2591,53.5922],[-2.2584,53.5937],[-2.2583,53.595],[-2.2557,53.597],[-2.2499,53.5992],[-2.2473,53.5994],[-2.2456,53.5991],[-2.2449,53.6008],[-2.2455,53.6015],[-2.2482,53.6021],[-2.2505,53.6049],[-2.251,53.6072],[-2.253,53.6069],[-2.2557,53.6061],[-2.2592,53.606],[-2.2618,53.6066],[-2.2644,53.6076],[-2.2666,53.6091],[-2.2688,53.6112],[-2.2695,53.6125],[-2.2718,53.6145],[-2.2694,53.616],[-2.2678,53.616],[-2.2668,53.6155],[-2.2665,53.6145],[-2.2606,53.6162],[-2.2579,53.6164],[-2.2591,53.6183],[-2.2593,53.6192],[-2.2568,53.6204],[-2.26,53.6207],[-2.2596,53.6217],[-2.2602,53.6223],[-2.2605,53.6243],[-2.263,53.625],[-2.2625,53.6262],[-2.2632,53.6288],[-2.2638,53.6298],[-2.2644,53.6339],[-2.2654,53.6394],[-2.2677,53.641],[-2.2672,53.6427],[-2.2694,53.6439],[-2.2691,53.6454],[-2.2699,53.646],[-2.2692,53.6469],[-2.2664,53.649],[-2.2656,53.6506],[-2.2629,53.6517],[-2.2614,53.6541],[-2.2602,53.6548],[-2.2573,53.6553],[-2.2535,53.6565],[-2.2527,53.6575],[-2.2487,53.6601],[-2.2464,53.6622],[-2.2459,53.6635],[-2.2366,53.667],[-2.2331,53.6688],[-2.2262,53.6706],[-2.2248,53.6699],[-2.2216,53.669],[-2.2177,53.669],[-2.2156,53.6667],[-2.2146,53.665],[-2.2119,53.6633],[-2.2113,53.6633],[-2.2089,53.6616],[-2.2072,53.6607],[-2.2079,53.6595],[-2.2068,53.6569],[-2.2045,53.6562],[-2.2052,53.6543],[-2.1977,53.6521],[-2.197,53.651],[-2.1914,53.6493],[-2.1903,53.6492],[-2.1896,53.648],[-2.1824,53.6482],[-2.1811,53.6458],[-2.1835,53.6452],[-2.1827,53.6443],[-2.1827,53.643],[-2.1805,53.6405],[-2.1819,53.6403],[-2.1841,53.6392],[-2.1854,53.6382],[-2.1614,53.6414],[-2.161,53.6428],[-2.1606,53.6483],[-2.1637,53.652],[-2.1642,53.6534],[-2.1639,53.6547],[-2.1599,53.6593],[-2.155,53.6642],[-2.1535,53.6687],[-2.1486,53.6745],[-2.148,53.6783],[-2.1481,53.682],[-2.1463,53.6822],[-2.1448,53.6796],[-2.1427,53.678],[-2.1411,53.679],[-2.1404,53.6816],[-2.1397,53.6828],[-2.1381,53.6838],[-2.137,53.684],[-2.1341,53.6857],[-2.1329,53.6844],[-2.1302,53.6833],[-2.1277,53.6815],[-2.1269,53.6797],[-2.1269,53.6775],[-2.1263,53.6757],[-2.1254,53.6748],[-2.1181,53.6712],[-2.1136,53.6711],[-2.1074,53.6718],[-2.097,53.6726],[-2.0963,53.6717],[-2.0935,53.6703],[-2.0922,53.6702],[-2.0903,53.671],[-2.0876,53.6707],[-2.0861,53.6712],[-2.0844,53.6729],[-2.0838,53.6761],[-2.0841,53.6776],[-2.0825,53.6782],[-2.0799,53.6783],[-2.0794,53.6779],[-2.0766,53.6773],[-2.0733,53.6775],[-2.0715,53.6787],[-2.0655,53.6811],[-2.0651,53.6815],[-2.0618,53.6828],[-2.0562,53.6831],[-2.0555,53.6826],[-2.0512,53.6837],[-2.0489,53.6802],[-2.0513,53.6793],[-2.0531,53.6782],[-2.0544,53.6769],[-2.0549,53.6755],[-2.0546,53.6738],[-2.0537,53.6714],[-2.0522,53.6694],[-2.0502,53.669],[-2.0475,53.667],[-2.0448,53.6655],[-2.0389,53.6632],[-2.0371,53.6623],[-2.0356,53.6589],[-2.0357,53.6576],[-2.0366,53.6553],[-2.0405,53.6509],[-2.0397,53.649],[-2.0406,53.6477],[-2.0416,53.6454],[-2.0416,53.6425],[-2.0411,53.6408],[-2.0365,53.638],[-2.033,53.6371],[-2.03,53.6362],[-2.029,53.6342],[-2.0297,53.6308],[-2.031,53.629],[-2.0296,53.6272],[-2.0268,53.6242]]]}</v>
      </c>
      <c r="B138" s="67" t="str">
        <f ca="1">OFFSET(Polygon!B$1,MATCH($D138,Polygon!$C:$C,0)-1,0)</f>
        <v>E08000005</v>
      </c>
      <c r="C138" t="s">
        <v>146</v>
      </c>
      <c r="D138" t="s">
        <v>90</v>
      </c>
      <c r="E138" s="27">
        <v>220001</v>
      </c>
      <c r="F138" s="23">
        <v>0</v>
      </c>
      <c r="G138" s="23">
        <v>0</v>
      </c>
      <c r="H138" s="23">
        <v>1</v>
      </c>
      <c r="I138" s="23">
        <v>1</v>
      </c>
      <c r="J138" s="23">
        <v>2</v>
      </c>
      <c r="K138" s="23">
        <v>2</v>
      </c>
      <c r="L138" s="23">
        <v>2</v>
      </c>
      <c r="M138" s="23">
        <v>4</v>
      </c>
      <c r="N138" s="23">
        <v>4</v>
      </c>
      <c r="O138" s="23">
        <v>6</v>
      </c>
      <c r="P138" s="23">
        <v>9</v>
      </c>
      <c r="Q138" s="23">
        <v>12</v>
      </c>
      <c r="R138" s="23">
        <v>13</v>
      </c>
      <c r="S138" s="23">
        <v>15</v>
      </c>
      <c r="T138" s="23">
        <v>19</v>
      </c>
      <c r="U138" s="23">
        <v>24</v>
      </c>
      <c r="V138" s="23">
        <v>29</v>
      </c>
      <c r="W138" s="23">
        <v>38</v>
      </c>
      <c r="X138" s="23">
        <v>40</v>
      </c>
      <c r="Y138" s="23">
        <v>52</v>
      </c>
      <c r="Z138" s="23">
        <v>65</v>
      </c>
      <c r="AA138" s="23">
        <v>78</v>
      </c>
      <c r="AB138" s="23">
        <v>89</v>
      </c>
      <c r="AC138" s="23">
        <v>94</v>
      </c>
      <c r="AD138" s="23">
        <v>105</v>
      </c>
      <c r="AE138" s="23">
        <v>126</v>
      </c>
      <c r="AF138" s="23">
        <v>127</v>
      </c>
      <c r="AG138" s="23">
        <v>155</v>
      </c>
      <c r="AH138" s="23">
        <v>167</v>
      </c>
      <c r="AI138" s="23">
        <v>186</v>
      </c>
      <c r="AJ138" s="23">
        <v>195</v>
      </c>
      <c r="AK138" s="23">
        <v>209</v>
      </c>
      <c r="AL138" s="23">
        <v>222</v>
      </c>
      <c r="AM138" s="23">
        <v>240</v>
      </c>
      <c r="AN138" s="23">
        <v>251</v>
      </c>
      <c r="AO138" s="23">
        <v>267</v>
      </c>
      <c r="AP138" s="23">
        <v>271</v>
      </c>
      <c r="AQ138" s="23">
        <v>275</v>
      </c>
      <c r="AR138" s="23">
        <v>278</v>
      </c>
      <c r="AS138" s="23">
        <v>291</v>
      </c>
      <c r="AT138" s="23">
        <v>310</v>
      </c>
      <c r="AU138" s="23">
        <v>318</v>
      </c>
      <c r="AV138" s="23">
        <v>324</v>
      </c>
      <c r="AW138" s="23">
        <v>328</v>
      </c>
      <c r="AX138" s="23">
        <v>344</v>
      </c>
      <c r="AY138" s="23">
        <v>358</v>
      </c>
      <c r="AZ138" s="23">
        <v>382</v>
      </c>
      <c r="BA138" s="23">
        <v>395</v>
      </c>
      <c r="BB138" s="23">
        <v>403</v>
      </c>
      <c r="BC138" s="23">
        <v>414</v>
      </c>
      <c r="BD138" s="23">
        <v>414</v>
      </c>
      <c r="BE138" s="23">
        <v>417</v>
      </c>
      <c r="BF138" s="23">
        <v>434</v>
      </c>
      <c r="BG138" s="23">
        <v>456</v>
      </c>
      <c r="BH138" s="23">
        <v>476</v>
      </c>
      <c r="BI138" s="23">
        <v>527</v>
      </c>
      <c r="BJ138" s="23">
        <v>535</v>
      </c>
      <c r="BK138" s="23">
        <v>557</v>
      </c>
      <c r="BL138" s="23">
        <v>566</v>
      </c>
      <c r="BM138" s="23">
        <v>622</v>
      </c>
      <c r="BN138" s="23">
        <v>640</v>
      </c>
      <c r="BO138" s="23">
        <v>648</v>
      </c>
      <c r="BP138" s="23">
        <v>658</v>
      </c>
      <c r="BQ138" s="23">
        <v>666</v>
      </c>
      <c r="BR138" s="23">
        <v>670</v>
      </c>
      <c r="BS138" s="23">
        <v>674</v>
      </c>
      <c r="BT138" s="23">
        <v>678</v>
      </c>
      <c r="BU138" s="23">
        <v>688</v>
      </c>
      <c r="BV138" s="23">
        <v>699</v>
      </c>
      <c r="BW138" s="23">
        <v>706</v>
      </c>
      <c r="BX138" s="23">
        <v>720</v>
      </c>
      <c r="BY138" s="23">
        <v>729</v>
      </c>
      <c r="BZ138" s="23">
        <v>736</v>
      </c>
      <c r="CA138" s="23">
        <v>747</v>
      </c>
      <c r="CB138" s="23">
        <v>752</v>
      </c>
      <c r="CC138" s="23">
        <v>758</v>
      </c>
      <c r="CD138" s="23">
        <v>760</v>
      </c>
      <c r="CE138" s="23">
        <v>765</v>
      </c>
      <c r="CF138" s="23">
        <v>769</v>
      </c>
      <c r="CG138" s="23">
        <v>770</v>
      </c>
      <c r="CH138" s="23">
        <v>776</v>
      </c>
      <c r="CI138" s="23">
        <v>777</v>
      </c>
      <c r="CJ138" s="23">
        <v>786</v>
      </c>
      <c r="CK138" s="23">
        <v>790</v>
      </c>
      <c r="CL138" s="23">
        <v>794</v>
      </c>
      <c r="CM138" s="23">
        <v>801</v>
      </c>
      <c r="CN138" s="23">
        <v>810</v>
      </c>
      <c r="CO138" s="23">
        <v>815</v>
      </c>
      <c r="CP138" s="23">
        <v>822</v>
      </c>
      <c r="CQ138" s="23">
        <v>825</v>
      </c>
      <c r="CR138" s="23">
        <v>827</v>
      </c>
      <c r="CS138" s="23">
        <v>830</v>
      </c>
      <c r="CT138" s="23">
        <v>833</v>
      </c>
      <c r="CU138" s="23">
        <v>836</v>
      </c>
      <c r="CV138" s="23">
        <v>839</v>
      </c>
      <c r="CW138" s="23">
        <v>846</v>
      </c>
      <c r="CX138" s="23">
        <v>850</v>
      </c>
      <c r="CY138" s="23">
        <v>856</v>
      </c>
      <c r="CZ138" s="23">
        <v>861</v>
      </c>
      <c r="DA138" s="23">
        <v>863</v>
      </c>
      <c r="DB138" s="23">
        <v>868</v>
      </c>
      <c r="DC138" s="23">
        <v>870</v>
      </c>
      <c r="DD138" s="23">
        <v>873</v>
      </c>
      <c r="DE138" s="23">
        <v>878</v>
      </c>
      <c r="DF138" s="23">
        <v>878</v>
      </c>
      <c r="DG138" s="23">
        <v>881</v>
      </c>
      <c r="DJ138" s="181">
        <f t="shared" ca="1" si="42"/>
        <v>3</v>
      </c>
      <c r="DK138" s="25">
        <f t="shared" ca="1" si="43"/>
        <v>3.4168564920273349E-3</v>
      </c>
      <c r="DL138" s="325">
        <f t="shared" ca="1" si="48"/>
        <v>1.3636301653174303</v>
      </c>
      <c r="DM138" s="329">
        <f t="shared" ca="1" si="44"/>
        <v>20</v>
      </c>
      <c r="DN138" s="25">
        <f t="shared" ca="1" si="45"/>
        <v>2.3228803716608595E-2</v>
      </c>
      <c r="DO138" s="325">
        <f t="shared" ca="1" si="49"/>
        <v>9.0908677687828696</v>
      </c>
      <c r="DP138" s="332">
        <f t="shared" ca="1" si="46"/>
        <v>400.45272521488539</v>
      </c>
      <c r="DR138">
        <f t="shared" si="40"/>
        <v>881</v>
      </c>
      <c r="DS138" s="419">
        <f t="shared" si="41"/>
        <v>400.5</v>
      </c>
      <c r="DT138" s="131">
        <f t="shared" ca="1" si="50"/>
        <v>0</v>
      </c>
      <c r="DV138" s="164" t="s">
        <v>116</v>
      </c>
      <c r="DW138" s="4">
        <v>1007</v>
      </c>
      <c r="DX138" s="385">
        <v>308.39999999999998</v>
      </c>
      <c r="DY138" s="67">
        <f t="shared" si="47"/>
        <v>14</v>
      </c>
      <c r="EA138">
        <f>SUMIF('L4-LTLA'!$D:$D,$D138,'L4-LTLA'!$G:$G)</f>
        <v>220001</v>
      </c>
      <c r="EB138" s="27">
        <v>220001</v>
      </c>
      <c r="EC138" s="4">
        <f t="shared" si="51"/>
        <v>0</v>
      </c>
    </row>
    <row r="139" spans="1:133" x14ac:dyDescent="0.25">
      <c r="A139" s="67" t="str">
        <f ca="1">OFFSET(Polygon!A$1,MATCH($D139,Polygon!$C:$C,0)-1,0)</f>
        <v>{"type":"Polygon","coordinates":[[[-2.0095,53.6168],[-2.0083,53.6145],[-2.0077,53.6144],[-2.0066,53.6122],[-1.9996,53.6079],[-1.9959,53.6051],[-1.9948,53.6034],[-1.9907,53.5995],[-1.9836,53.5914],[-1.9827,53.5902],[-1.9782,53.5868],[-1.9712,53.5841],[-1.9694,53.5822],[-1.9676,53.581],[-1.9669,53.58],[-1.9566,53.5776],[-1.9537,53.576],[-1.9537,53.5757],[-1.9511,53.5738],[-1.9503,53.5741],[-1.9481,53.5728],[-1.9464,53.5715],[-1.9446,53.5687],[-1.9427,53.5616],[-1.9287,53.5556],[-1.9253,53.5529],[-1.9245,53.5525],[-1.9216,53.553],[-1.9194,53.5509],[-1.9153,53.5515],[-1.9129,53.5516],[-1.9116,53.5462],[-1.9096,53.5384],[-1.9119,53.538],[-1.9144,53.5365],[-1.9158,53.5329],[-1.9174,53.5322],[-1.9224,53.5308],[-1.9228,53.5286],[-1.9226,53.5263],[-1.9236,53.5228],[-1.9268,53.5209],[-1.9224,53.5181],[-1.9219,53.5172],[-1.9168,53.5145],[-1.9175,53.5131],[-1.9192,53.5121],[-1.922,53.5099],[-1.9245,53.5095],[-1.9256,53.5089],[-1.9284,53.5082],[-1.9355,53.5058],[-1.9382,53.5064],[-1.9427,53.5065],[-1.9463,53.5047],[-1.9473,53.5045],[-1.9506,53.5042],[-1.9558,53.5045],[-1.9576,53.5054],[-1.9595,53.5059],[-1.9613,53.5073],[-1.9634,53.5098],[-1.9667,53.5104],[-1.9683,53.511],[-1.9731,53.5124],[-1.9748,53.5133],[-1.9778,53.5144],[-1.9812,53.5151],[-1.9846,53.5162],[-1.987,53.5167],[-1.9883,53.518],[-1.9921,53.5201],[-1.9969,53.522],[-2.003,53.5202],[-2.0091,53.5191],[-2.0118,53.5197],[-2.0168,53.5212],[-2.0188,53.5214],[-2.0175,53.5237],[-2.0181,53.5248],[-2.0203,53.526],[-2.0232,53.5284],[-2.0247,53.5285],[-2.026,53.5292],[-2.0325,53.5302],[-2.0345,53.5294],[-2.035,53.5303],[-2.037,53.5302],[-2.0396,53.5292],[-2.0399,53.53],[-2.0445,53.5299],[-2.0511,53.5304],[-2.0549,53.5314],[-2.0572,53.5304],[-2.0563,53.5293],[-2.0533,53.5268],[-2.0533,53.5254],[-2.0545,53.5238],[-2.0542,53.5223],[-2.0562,53.5222],[-2.0584,53.5229],[-2.0619,53.5223],[-2.0623,53.5217],[-2.0642,53.5212],[-2.0647,53.5228],[-2.0686,53.5221],[-2.0711,53.5213],[-2.075,53.5212],[-2.0752,53.5206],[-2.0776,53.5202],[-2.0784,53.5206],[-2.0933,53.5206],[-2.093,53.5193],[-2.0934,53.5181],[-2.0954,53.5176],[-2.0949,53.5169],[-2.0955,53.5156],[-2.0989,53.5141],[-2.0997,53.5132],[-2.0995,53.5122],[-2.1006,53.5113],[-2.1024,53.511],[-2.1033,53.5097],[-2.107,53.5088],[-2.1107,53.5083],[-2.1131,53.5076],[-2.115,53.5066],[-2.1176,53.5059],[-2.1197,53.5057],[-2.1204,53.5016],[-2.1213,53.5008],[-2.1233,53.5007],[-2.1244,53.4996],[-2.1268,53.4986],[-2.1308,53.4985],[-2.1316,53.4981],[-2.1352,53.4953],[-2.1361,53.4919],[-2.1409,53.4911],[-2.1454,53.492],[-2.147,53.4938],[-2.1483,53.4929],[-2.1545,53.4929],[-2.1566,53.4942],[-2.1593,53.4932],[-2.162,53.4933],[-2.163,53.4928],[-2.1639,53.4929],[-2.164,53.4949],[-2.1632,53.4961],[-2.1634,53.4968],[-2.1618,53.4973],[-2.1621,53.4982],[-2.1637,53.4994],[-2.1658,53.4989],[-2.1674,53.4999],[-2.1685,53.501],[-2.1726,53.5024],[-2.1755,53.5026],[-2.1769,53.504],[-2.1779,53.5054],[-2.1787,53.5058],[-2.1783,53.5068],[-2.1767,53.507],[-2.1743,53.509],[-2.1732,53.5121],[-2.1717,53.5129],[-2.1687,53.5135],[-2.1672,53.5134],[-2.1643,53.5135],[-2.162,53.5128],[-2.1605,53.513],[-2.1595,53.5144],[-2.1582,53.5154],[-2.1553,53.5169],[-2.1548,53.518],[-2.1563,53.5188],[-2.1592,53.5221],[-2.1648,53.5201],[-2.169,53.5234],[-2.1705,53.5239],[-2.1702,53.5277],[-2.1721,53.5278],[-2.1721,53.5271],[-2.1774,53.5278],[-2.1844,53.529],[-2.186,53.529],[-2.179,53.5356],[-2.178,53.5373],[-2.1755,53.5384],[-2.175,53.5398],[-2.1732,53.5415],[-2.1694,53.5461],[-2.1696,53.5464],[-2.1699,53.5514],[-2.1718,53.5513],[-2.1722,53.5519],[-2.1722,53.5544],[-2.1719,53.5558],[-2.172,53.5582],[-2.1687,53.5588],[-2.1682,53.5602],[-2.166,53.5612],[-2.1642,53.5629],[-2.1632,53.5634],[-2.1595,53.5645],[-2.1581,53.5643],[-2.1572,53.5648],[-2.153,53.5661],[-2.1509,53.5671],[-2.1519,53.5742],[-2.1526,53.5747],[-2.1521,53.5762],[-2.1524,53.579],[-2.1566,53.5823],[-2.1468,53.5837],[-2.1363,53.5832],[-2.132,53.5844],[-2.1258,53.5865],[-2.124,53.5891],[-2.1232,53.5898],[-2.1189,53.5923],[-2.1178,53.5927],[-2.1127,53.5928],[-2.1118,53.5971],[-2.1121,53.5986],[-2.1106,53.5997],[-2.1086,53.599],[-2.1073,53.5994],[-2.1056,53.5976],[-2.1014,53.5974],[-2.0999,53.5977],[-2.0977,53.5961],[-2.0925,53.5966],[-2.0907,53.5974],[-2.0882,53.5967],[-2.0872,53.5957],[-2.0855,53.5954],[-2.0839,53.5944],[-2.0815,53.5952],[-2.0699,53.595],[-2.0677,53.5935],[-2.0673,53.5924],[-2.0599,53.5925],[-2.0551,53.5946],[-2.056,53.5971],[-2.055,53.5979],[-2.0532,53.5986],[-2.0485,53.5998],[-2.0442,53.6003],[-2.0423,53.6004],[-2.0387,53.6017],[-2.0355,53.6034],[-2.0313,53.6102],[-2.0328,53.6119],[-2.0328,53.6145],[-2.0322,53.6159],[-2.0303,53.6174],[-2.03,53.6205],[-2.0287,53.6226],[-2.0268,53.6242],[-2.0262,53.6224],[-2.0264,53.6208],[-2.0248,53.6178],[-2.023,53.6158],[-2.0187,53.616],[-2.0155,53.6153],[-2.0144,53.6154],[-2.0095,53.6168]]]}</v>
      </c>
      <c r="B139" s="67" t="str">
        <f ca="1">OFFSET(Polygon!B$1,MATCH($D139,Polygon!$C:$C,0)-1,0)</f>
        <v>E08000004</v>
      </c>
      <c r="C139" t="s">
        <v>146</v>
      </c>
      <c r="D139" t="s">
        <v>81</v>
      </c>
      <c r="E139" s="27">
        <v>235623</v>
      </c>
      <c r="F139" s="23">
        <v>4</v>
      </c>
      <c r="G139" s="23">
        <v>4</v>
      </c>
      <c r="H139" s="23">
        <v>4</v>
      </c>
      <c r="I139" s="23">
        <v>4</v>
      </c>
      <c r="J139" s="23">
        <v>6</v>
      </c>
      <c r="K139" s="23">
        <v>6</v>
      </c>
      <c r="L139" s="23">
        <v>6</v>
      </c>
      <c r="M139" s="23">
        <v>10</v>
      </c>
      <c r="N139" s="23">
        <v>10</v>
      </c>
      <c r="O139" s="23">
        <v>12</v>
      </c>
      <c r="P139" s="23">
        <v>14</v>
      </c>
      <c r="Q139" s="23">
        <v>14</v>
      </c>
      <c r="R139" s="23">
        <v>15</v>
      </c>
      <c r="S139" s="23">
        <v>23</v>
      </c>
      <c r="T139" s="23">
        <v>28</v>
      </c>
      <c r="U139" s="23">
        <v>34</v>
      </c>
      <c r="V139" s="23">
        <v>42</v>
      </c>
      <c r="W139" s="23">
        <v>48</v>
      </c>
      <c r="X139" s="23">
        <v>51</v>
      </c>
      <c r="Y139" s="23">
        <v>73</v>
      </c>
      <c r="Z139" s="23">
        <v>82</v>
      </c>
      <c r="AA139" s="23">
        <v>101</v>
      </c>
      <c r="AB139" s="23">
        <v>108</v>
      </c>
      <c r="AC139" s="23">
        <v>114</v>
      </c>
      <c r="AD139" s="23">
        <v>125</v>
      </c>
      <c r="AE139" s="23">
        <v>149</v>
      </c>
      <c r="AF139" s="23">
        <v>152</v>
      </c>
      <c r="AG139" s="23">
        <v>194</v>
      </c>
      <c r="AH139" s="23">
        <v>216</v>
      </c>
      <c r="AI139" s="23">
        <v>232</v>
      </c>
      <c r="AJ139" s="23">
        <v>248</v>
      </c>
      <c r="AK139" s="23">
        <v>267</v>
      </c>
      <c r="AL139" s="23">
        <v>284</v>
      </c>
      <c r="AM139" s="23">
        <v>296</v>
      </c>
      <c r="AN139" s="23">
        <v>306</v>
      </c>
      <c r="AO139" s="23">
        <v>332</v>
      </c>
      <c r="AP139" s="23">
        <v>359</v>
      </c>
      <c r="AQ139" s="23">
        <v>370</v>
      </c>
      <c r="AR139" s="23">
        <v>378</v>
      </c>
      <c r="AS139" s="23">
        <v>395</v>
      </c>
      <c r="AT139" s="23">
        <v>424</v>
      </c>
      <c r="AU139" s="23">
        <v>445</v>
      </c>
      <c r="AV139" s="23">
        <v>462</v>
      </c>
      <c r="AW139" s="23">
        <v>485</v>
      </c>
      <c r="AX139" s="23">
        <v>495</v>
      </c>
      <c r="AY139" s="23">
        <v>509</v>
      </c>
      <c r="AZ139" s="23">
        <v>529</v>
      </c>
      <c r="BA139" s="23">
        <v>549</v>
      </c>
      <c r="BB139" s="23">
        <v>561</v>
      </c>
      <c r="BC139" s="23">
        <v>570</v>
      </c>
      <c r="BD139" s="23">
        <v>576</v>
      </c>
      <c r="BE139" s="23">
        <v>582</v>
      </c>
      <c r="BF139" s="23">
        <v>594</v>
      </c>
      <c r="BG139" s="23">
        <v>622</v>
      </c>
      <c r="BH139" s="23">
        <v>658</v>
      </c>
      <c r="BI139" s="23">
        <v>758</v>
      </c>
      <c r="BJ139" s="23">
        <v>776</v>
      </c>
      <c r="BK139" s="23">
        <v>798</v>
      </c>
      <c r="BL139" s="23">
        <v>808</v>
      </c>
      <c r="BM139" s="23">
        <v>886</v>
      </c>
      <c r="BN139" s="23">
        <v>903</v>
      </c>
      <c r="BO139" s="23">
        <v>915</v>
      </c>
      <c r="BP139" s="23">
        <v>939</v>
      </c>
      <c r="BQ139" s="23">
        <v>943</v>
      </c>
      <c r="BR139" s="23">
        <v>957</v>
      </c>
      <c r="BS139" s="23">
        <v>960</v>
      </c>
      <c r="BT139" s="23">
        <v>976</v>
      </c>
      <c r="BU139" s="23">
        <v>985</v>
      </c>
      <c r="BV139" s="23">
        <v>992</v>
      </c>
      <c r="BW139" s="23">
        <v>997</v>
      </c>
      <c r="BX139" s="23">
        <v>1004</v>
      </c>
      <c r="BY139" s="23">
        <v>1012</v>
      </c>
      <c r="BZ139" s="23">
        <v>1017</v>
      </c>
      <c r="CA139" s="23">
        <v>1024</v>
      </c>
      <c r="CB139" s="23">
        <v>1029</v>
      </c>
      <c r="CC139" s="23">
        <v>1043</v>
      </c>
      <c r="CD139" s="23">
        <v>1053</v>
      </c>
      <c r="CE139" s="23">
        <v>1058</v>
      </c>
      <c r="CF139" s="23">
        <v>1065</v>
      </c>
      <c r="CG139" s="23">
        <v>1065</v>
      </c>
      <c r="CH139" s="23">
        <v>1067</v>
      </c>
      <c r="CI139" s="23">
        <v>1068</v>
      </c>
      <c r="CJ139" s="23">
        <v>1072</v>
      </c>
      <c r="CK139" s="23">
        <v>1076</v>
      </c>
      <c r="CL139" s="23">
        <v>1079</v>
      </c>
      <c r="CM139" s="23">
        <v>1084</v>
      </c>
      <c r="CN139" s="23">
        <v>1091</v>
      </c>
      <c r="CO139" s="23">
        <v>1092</v>
      </c>
      <c r="CP139" s="23">
        <v>1095</v>
      </c>
      <c r="CQ139" s="23">
        <v>1097</v>
      </c>
      <c r="CR139" s="23">
        <v>1102</v>
      </c>
      <c r="CS139" s="23">
        <v>1105</v>
      </c>
      <c r="CT139" s="23">
        <v>1112</v>
      </c>
      <c r="CU139" s="23">
        <v>1112</v>
      </c>
      <c r="CV139" s="23">
        <v>1116</v>
      </c>
      <c r="CW139" s="23">
        <v>1121</v>
      </c>
      <c r="CX139" s="23">
        <v>1126</v>
      </c>
      <c r="CY139" s="23">
        <v>1135</v>
      </c>
      <c r="CZ139" s="23">
        <v>1138</v>
      </c>
      <c r="DA139" s="23">
        <v>1139</v>
      </c>
      <c r="DB139" s="23">
        <v>1140</v>
      </c>
      <c r="DC139" s="23">
        <v>1142</v>
      </c>
      <c r="DD139" s="23">
        <v>1143</v>
      </c>
      <c r="DE139" s="23">
        <v>1145</v>
      </c>
      <c r="DF139" s="23">
        <v>1150</v>
      </c>
      <c r="DG139" s="23">
        <v>1151</v>
      </c>
      <c r="DJ139" s="181">
        <f t="shared" ca="1" si="42"/>
        <v>1</v>
      </c>
      <c r="DK139" s="25">
        <f t="shared" ca="1" si="43"/>
        <v>8.6956521739130438E-4</v>
      </c>
      <c r="DL139" s="325">
        <f t="shared" ca="1" si="48"/>
        <v>0.42440678541568522</v>
      </c>
      <c r="DM139" s="329">
        <f t="shared" ca="1" si="44"/>
        <v>13</v>
      </c>
      <c r="DN139" s="25">
        <f t="shared" ca="1" si="45"/>
        <v>1.1423550087873463E-2</v>
      </c>
      <c r="DO139" s="325">
        <f t="shared" ca="1" si="49"/>
        <v>5.5172882104039083</v>
      </c>
      <c r="DP139" s="332">
        <f t="shared" ca="1" si="46"/>
        <v>488.4922100134537</v>
      </c>
      <c r="DR139">
        <f t="shared" si="40"/>
        <v>1151</v>
      </c>
      <c r="DS139" s="419">
        <f t="shared" si="41"/>
        <v>488.5</v>
      </c>
      <c r="DT139" s="131">
        <f t="shared" ca="1" si="50"/>
        <v>0</v>
      </c>
      <c r="DV139" s="164" t="s">
        <v>117</v>
      </c>
      <c r="DW139">
        <v>803</v>
      </c>
      <c r="DX139" s="385">
        <v>383.2</v>
      </c>
      <c r="DY139" s="67">
        <f t="shared" si="47"/>
        <v>149</v>
      </c>
      <c r="EA139">
        <f>SUMIF('L4-LTLA'!$D:$D,$D139,'L4-LTLA'!$G:$G)</f>
        <v>235623</v>
      </c>
      <c r="EB139" s="27">
        <v>235623</v>
      </c>
      <c r="EC139" s="4">
        <f t="shared" si="51"/>
        <v>0</v>
      </c>
    </row>
    <row r="140" spans="1:133" x14ac:dyDescent="0.25">
      <c r="A140" s="67" t="str">
        <f ca="1">OFFSET(Polygon!A$1,MATCH($D140,Polygon!$C:$C,0)-1,0)</f>
        <v>{"type":"Polygon","coordinates":[[[-1.9634,53.5098],[-1.9674,53.5066],[-1.9705,53.5051],[-1.9716,53.5043],[-1.9727,53.5026],[-1.972,53.5002],[-1.9725,53.499],[-1.9715,53.4976],[-1.9708,53.4952],[-1.9712,53.4936],[-1.974,53.4894],[-1.9743,53.4884],[-1.9754,53.4871],[-1.9768,53.4863],[-1.9787,53.486],[-1.9815,53.4852],[-1.9832,53.4843],[-1.9857,53.4817],[-1.9874,53.4816],[-1.9891,53.4768],[-1.9893,53.4751],[-1.9874,53.4728],[-1.9885,53.471],[-1.9867,53.4675],[-1.9842,53.4668],[-1.984,53.4661],[-1.9814,53.4644],[-1.9806,53.463],[-1.983,53.4621],[-1.9882,53.4606],[-1.9875,53.4592],[-1.9877,53.4569],[-1.9858,53.456],[-1.9866,53.4544],[-1.9897,53.4539],[-1.9926,53.4526],[-1.9951,53.4504],[-1.9946,53.4475],[-1.9948,53.4468],[-1.9968,53.4457],[-1.9994,53.4458],[-2.0015,53.4445],[-2.0025,53.4441],[-2.0038,53.4429],[-2.0063,53.4425],[-2.0083,53.4412],[-2.0065,53.4405],[-2.0047,53.438],[-2.0054,53.4372],[-2.004,53.4362],[-2.0058,53.4357],[-2.0075,53.4357],[-2.01,53.4372],[-2.0124,53.4399],[-2.0149,53.4394],[-2.0166,53.4381],[-2.0179,53.4384],[-2.0193,53.436],[-2.0226,53.4341],[-2.0227,53.4332],[-2.0267,53.4327],[-2.0273,53.4319],[-2.0263,53.4298],[-2.0279,53.4295],[-2.03,53.4286],[-2.0345,53.4286],[-2.0351,53.4276],[-2.0383,53.4271],[-2.0396,53.4279],[-2.0435,53.429],[-2.0475,53.43],[-2.0492,53.43],[-2.0508,53.4308],[-2.0558,53.4318],[-2.0584,53.431],[-2.0599,53.43],[-2.0617,53.4299],[-2.0621,53.429],[-2.0652,53.4301],[-2.0673,53.4287],[-2.0712,53.4278],[-2.0747,53.426],[-2.0763,53.427],[-2.0776,53.4262],[-2.0798,53.4262],[-2.0831,53.4268],[-2.0846,53.4279],[-2.0859,53.4294],[-2.0854,53.4301],[-2.0853,53.4323],[-2.0863,53.4328],[-2.0843,53.4341],[-2.0864,53.4347],[-2.0872,53.4362],[-2.0886,53.4371],[-2.0917,53.4376],[-2.0928,53.4375],[-2.0943,53.4365],[-2.0966,53.437],[-2.0978,53.4369],[-2.0981,53.4361],[-2.0967,53.4337],[-2.0977,53.4334],[-2.1007,53.4335],[-2.1024,53.4326],[-2.1074,53.4337],[-2.1085,53.4348],[-2.111,53.4366],[-2.1112,53.4375],[-2.1155,53.4405],[-2.1171,53.4402],[-2.1172,53.4393],[-2.1156,53.4394],[-2.1152,53.4384],[-2.1169,53.4374],[-2.1202,53.4364],[-2.1207,53.437],[-2.1194,53.4388],[-2.123,53.4411],[-2.1239,53.4398],[-2.1224,53.4384],[-2.123,53.4377],[-2.1295,53.4395],[-2.131,53.4393],[-2.1353,53.4376],[-2.1357,53.4393],[-2.1379,53.4377],[-2.1414,53.4392],[-2.1427,53.4422],[-2.1446,53.4436],[-2.1435,53.4449],[-2.146,53.4455],[-2.147,53.4455],[-2.1488,53.4466],[-2.1484,53.4474],[-2.1497,53.4488],[-2.1524,53.4503],[-2.1542,53.4508],[-2.1558,53.4525],[-2.1585,53.4549],[-2.1534,53.457],[-2.1521,53.4577],[-2.1503,53.4579],[-2.1492,53.4594],[-2.1508,53.4602],[-2.1502,53.4608],[-2.1528,53.4632],[-2.1501,53.4637],[-2.1491,53.4651],[-2.1479,53.4658],[-2.1479,53.4666],[-2.1468,53.4677],[-2.1478,53.469],[-2.1501,53.471],[-2.1504,53.4728],[-2.1529,53.4735],[-2.1549,53.4744],[-2.1559,53.4753],[-2.1586,53.4753],[-2.1616,53.4748],[-2.1621,53.4762],[-2.165,53.4769],[-2.1658,53.4777],[-2.166,53.4795],[-2.1677,53.4801],[-2.1674,53.4808],[-2.1685,53.4829],[-2.1697,53.4868],[-2.1689,53.4872],[-2.169,53.4885],[-2.1662,53.4889],[-2.1666,53.4906],[-2.166,53.4916],[-2.164,53.4914],[-2.163,53.4928],[-2.162,53.4933],[-2.1593,53.4932],[-2.1566,53.4942],[-2.1545,53.4929],[-2.1483,53.4929],[-2.147,53.4938],[-2.1454,53.492],[-2.1409,53.4911],[-2.1361,53.4919],[-2.1352,53.4953],[-2.1316,53.4981],[-2.1308,53.4985],[-2.1268,53.4986],[-2.1244,53.4996],[-2.1233,53.5007],[-2.1213,53.5008],[-2.1204,53.5016],[-2.1197,53.5057],[-2.1176,53.5059],[-2.115,53.5066],[-2.1131,53.5076],[-2.1107,53.5083],[-2.107,53.5088],[-2.1033,53.5097],[-2.1024,53.511],[-2.1006,53.5113],[-2.0995,53.5122],[-2.0997,53.5132],[-2.0989,53.5141],[-2.0955,53.5156],[-2.0949,53.5169],[-2.0954,53.5176],[-2.0934,53.5181],[-2.093,53.5193],[-2.0933,53.5206],[-2.0784,53.5206],[-2.0776,53.5202],[-2.0752,53.5206],[-2.075,53.5212],[-2.0711,53.5213],[-2.0686,53.5221],[-2.0647,53.5228],[-2.0642,53.5212],[-2.0623,53.5217],[-2.0619,53.5223],[-2.0584,53.5229],[-2.0562,53.5222],[-2.0542,53.5223],[-2.0545,53.5238],[-2.0533,53.5254],[-2.0533,53.5268],[-2.0563,53.5293],[-2.0572,53.5304],[-2.0549,53.5314],[-2.0511,53.5304],[-2.0445,53.5299],[-2.0399,53.53],[-2.0396,53.5292],[-2.037,53.5302],[-2.035,53.5303],[-2.0345,53.5294],[-2.0325,53.5302],[-2.026,53.5292],[-2.0247,53.5285],[-2.0232,53.5284],[-2.0203,53.526],[-2.0181,53.5248],[-2.0175,53.5237],[-2.0188,53.5214],[-2.0168,53.5212],[-2.0118,53.5197],[-2.0091,53.5191],[-2.003,53.5202],[-1.9969,53.522],[-1.9921,53.5201],[-1.9883,53.518],[-1.987,53.5167],[-1.9846,53.5162],[-1.9812,53.5151],[-1.9778,53.5144],[-1.9748,53.5133],[-1.9731,53.5124],[-1.9683,53.511],[-1.9667,53.5104],[-1.9634,53.5098]]]}</v>
      </c>
      <c r="B140" s="67" t="str">
        <f ca="1">OFFSET(Polygon!B$1,MATCH($D140,Polygon!$C:$C,0)-1,0)</f>
        <v>E08000008</v>
      </c>
      <c r="C140" t="s">
        <v>146</v>
      </c>
      <c r="D140" t="s">
        <v>109</v>
      </c>
      <c r="E140" s="27">
        <v>225197</v>
      </c>
      <c r="F140" s="23">
        <v>1</v>
      </c>
      <c r="G140" s="23">
        <v>1</v>
      </c>
      <c r="H140" s="23">
        <v>1</v>
      </c>
      <c r="I140" s="23">
        <v>1</v>
      </c>
      <c r="J140" s="23">
        <v>1</v>
      </c>
      <c r="K140" s="23">
        <v>2</v>
      </c>
      <c r="L140" s="23">
        <v>3</v>
      </c>
      <c r="M140" s="23">
        <v>3</v>
      </c>
      <c r="N140" s="23">
        <v>10</v>
      </c>
      <c r="O140" s="23">
        <v>12</v>
      </c>
      <c r="P140" s="23">
        <v>14</v>
      </c>
      <c r="Q140" s="23">
        <v>19</v>
      </c>
      <c r="R140" s="23">
        <v>21</v>
      </c>
      <c r="S140" s="23">
        <v>21</v>
      </c>
      <c r="T140" s="23">
        <v>27</v>
      </c>
      <c r="U140" s="23">
        <v>32</v>
      </c>
      <c r="V140" s="23">
        <v>35</v>
      </c>
      <c r="W140" s="23">
        <v>40</v>
      </c>
      <c r="X140" s="23">
        <v>43</v>
      </c>
      <c r="Y140" s="23">
        <v>52</v>
      </c>
      <c r="Z140" s="23">
        <v>58</v>
      </c>
      <c r="AA140" s="23">
        <v>62</v>
      </c>
      <c r="AB140" s="23">
        <v>69</v>
      </c>
      <c r="AC140" s="23">
        <v>77</v>
      </c>
      <c r="AD140" s="23">
        <v>94</v>
      </c>
      <c r="AE140" s="23">
        <v>109</v>
      </c>
      <c r="AF140" s="23">
        <v>129</v>
      </c>
      <c r="AG140" s="23">
        <v>145</v>
      </c>
      <c r="AH140" s="23">
        <v>162</v>
      </c>
      <c r="AI140" s="23">
        <v>182</v>
      </c>
      <c r="AJ140" s="23">
        <v>191</v>
      </c>
      <c r="AK140" s="23">
        <v>217</v>
      </c>
      <c r="AL140" s="23">
        <v>227</v>
      </c>
      <c r="AM140" s="23">
        <v>241</v>
      </c>
      <c r="AN140" s="23">
        <v>263</v>
      </c>
      <c r="AO140" s="23">
        <v>276</v>
      </c>
      <c r="AP140" s="23">
        <v>285</v>
      </c>
      <c r="AQ140" s="23">
        <v>308</v>
      </c>
      <c r="AR140" s="23">
        <v>320</v>
      </c>
      <c r="AS140" s="23">
        <v>338</v>
      </c>
      <c r="AT140" s="23">
        <v>349</v>
      </c>
      <c r="AU140" s="23">
        <v>365</v>
      </c>
      <c r="AV140" s="23">
        <v>375</v>
      </c>
      <c r="AW140" s="23">
        <v>383</v>
      </c>
      <c r="AX140" s="23">
        <v>389</v>
      </c>
      <c r="AY140" s="23">
        <v>394</v>
      </c>
      <c r="AZ140" s="23">
        <v>407</v>
      </c>
      <c r="BA140" s="23">
        <v>417</v>
      </c>
      <c r="BB140" s="23">
        <v>422</v>
      </c>
      <c r="BC140" s="23">
        <v>430</v>
      </c>
      <c r="BD140" s="23">
        <v>440</v>
      </c>
      <c r="BE140" s="23">
        <v>444</v>
      </c>
      <c r="BF140" s="23">
        <v>451</v>
      </c>
      <c r="BG140" s="23">
        <v>453</v>
      </c>
      <c r="BH140" s="23">
        <v>465</v>
      </c>
      <c r="BI140" s="23">
        <v>474</v>
      </c>
      <c r="BJ140" s="23">
        <v>480</v>
      </c>
      <c r="BK140" s="23">
        <v>489</v>
      </c>
      <c r="BL140" s="23">
        <v>504</v>
      </c>
      <c r="BM140" s="23">
        <v>513</v>
      </c>
      <c r="BN140" s="23">
        <v>528</v>
      </c>
      <c r="BO140" s="23">
        <v>531</v>
      </c>
      <c r="BP140" s="23">
        <v>535</v>
      </c>
      <c r="BQ140" s="23">
        <v>549</v>
      </c>
      <c r="BR140" s="23">
        <v>550</v>
      </c>
      <c r="BS140" s="23">
        <v>558</v>
      </c>
      <c r="BT140" s="23">
        <v>580</v>
      </c>
      <c r="BU140" s="23">
        <v>590</v>
      </c>
      <c r="BV140" s="23">
        <v>607</v>
      </c>
      <c r="BW140" s="23">
        <v>617</v>
      </c>
      <c r="BX140" s="23">
        <v>627</v>
      </c>
      <c r="BY140" s="23">
        <v>633</v>
      </c>
      <c r="BZ140" s="23">
        <v>642</v>
      </c>
      <c r="CA140" s="23">
        <v>653</v>
      </c>
      <c r="CB140" s="23">
        <v>658</v>
      </c>
      <c r="CC140" s="23">
        <v>674</v>
      </c>
      <c r="CD140" s="23">
        <v>683</v>
      </c>
      <c r="CE140" s="23">
        <v>696</v>
      </c>
      <c r="CF140" s="23">
        <v>701</v>
      </c>
      <c r="CG140" s="23">
        <v>709</v>
      </c>
      <c r="CH140" s="23">
        <v>713</v>
      </c>
      <c r="CI140" s="23">
        <v>715</v>
      </c>
      <c r="CJ140" s="23">
        <v>725</v>
      </c>
      <c r="CK140" s="23">
        <v>731</v>
      </c>
      <c r="CL140" s="23">
        <v>735</v>
      </c>
      <c r="CM140" s="23">
        <v>740</v>
      </c>
      <c r="CN140" s="23">
        <v>745</v>
      </c>
      <c r="CO140" s="23">
        <v>751</v>
      </c>
      <c r="CP140" s="23">
        <v>761</v>
      </c>
      <c r="CQ140" s="23">
        <v>762</v>
      </c>
      <c r="CR140" s="23">
        <v>777</v>
      </c>
      <c r="CS140" s="23">
        <v>778</v>
      </c>
      <c r="CT140" s="23">
        <v>785</v>
      </c>
      <c r="CU140" s="23">
        <v>790</v>
      </c>
      <c r="CV140" s="23">
        <v>789</v>
      </c>
      <c r="CW140" s="23">
        <v>799</v>
      </c>
      <c r="CX140" s="23">
        <v>811</v>
      </c>
      <c r="CY140" s="23">
        <v>824</v>
      </c>
      <c r="CZ140" s="23">
        <v>832</v>
      </c>
      <c r="DA140" s="23">
        <v>833</v>
      </c>
      <c r="DB140" s="23">
        <v>836</v>
      </c>
      <c r="DC140" s="23">
        <v>844</v>
      </c>
      <c r="DD140" s="23">
        <v>846</v>
      </c>
      <c r="DE140" s="23">
        <v>856</v>
      </c>
      <c r="DF140" s="23">
        <v>859</v>
      </c>
      <c r="DG140" s="23">
        <v>863</v>
      </c>
      <c r="DJ140" s="181">
        <f t="shared" ca="1" si="42"/>
        <v>4</v>
      </c>
      <c r="DK140" s="25">
        <f t="shared" ca="1" si="43"/>
        <v>4.6565774155995342E-3</v>
      </c>
      <c r="DL140" s="325">
        <f t="shared" ca="1" si="48"/>
        <v>1.7762225962157578</v>
      </c>
      <c r="DM140" s="329">
        <f t="shared" ca="1" si="44"/>
        <v>31</v>
      </c>
      <c r="DN140" s="25">
        <f t="shared" ca="1" si="45"/>
        <v>3.7259615384615384E-2</v>
      </c>
      <c r="DO140" s="325">
        <f t="shared" ca="1" si="49"/>
        <v>13.765725120672123</v>
      </c>
      <c r="DP140" s="332">
        <f t="shared" ca="1" si="46"/>
        <v>383.22002513354971</v>
      </c>
      <c r="DR140">
        <f t="shared" si="40"/>
        <v>863</v>
      </c>
      <c r="DS140" s="419">
        <f t="shared" si="41"/>
        <v>383.2</v>
      </c>
      <c r="DT140" s="131">
        <f t="shared" ca="1" si="50"/>
        <v>0</v>
      </c>
      <c r="DV140" s="164" t="s">
        <v>118</v>
      </c>
      <c r="DW140" s="4">
        <v>1579</v>
      </c>
      <c r="DX140" s="4">
        <v>276.5</v>
      </c>
      <c r="DY140" s="67">
        <f t="shared" si="47"/>
        <v>100</v>
      </c>
      <c r="EA140">
        <f>SUMIF('L4-LTLA'!$D:$D,$D140,'L4-LTLA'!$G:$G)</f>
        <v>225197</v>
      </c>
      <c r="EB140" s="27">
        <v>225197</v>
      </c>
      <c r="EC140" s="4">
        <f t="shared" si="51"/>
        <v>0</v>
      </c>
    </row>
    <row r="141" spans="1:133" x14ac:dyDescent="0.25">
      <c r="A141" s="67" t="str">
        <f ca="1">OFFSET(Polygon!A$1,MATCH($D141,Polygon!$C:$C,0)-1,0)</f>
        <v>{"type":"Polygon","coordinates":[[[-2.0263,53.4298],[-2.0241,53.4278],[-2.0224,53.4276],[-2.0205,53.4267],[-2.0197,53.4251],[-2.0213,53.4226],[-2.021,53.4212],[-2.0234,53.4217],[-2.0237,53.4205],[-2.0189,53.4196],[-2.0167,53.4193],[-2.017,53.4181],[-2.0148,53.4178],[-2.0152,53.4166],[-2.0137,53.4159],[-2.0107,53.4167],[-2.0098,53.4166],[-2.0051,53.415],[-2.0003,53.4153],[-1.9923,53.4152],[-1.994,53.4132],[-1.9933,53.4119],[-1.994,53.4092],[-1.9952,53.4077],[-1.9963,53.4044],[-1.9969,53.4042],[-2,53.3996],[-2.0018,53.3965],[-2.0045,53.3937],[-2.0052,53.3924],[-2.0046,53.3863],[-2.0131,53.3841],[-2.0151,53.3806],[-2.017,53.3815],[-2.0197,53.3806],[-2.0186,53.3802],[-2.0171,53.3778],[-2.0209,53.3776],[-2.0206,53.3761],[-2.0219,53.3761],[-2.0215,53.375],[-2.0262,53.3736],[-2.028,53.3739],[-2.0304,53.3751],[-2.0326,53.3755],[-2.0336,53.375],[-2.0308,53.3729],[-2.0286,53.3707],[-2.0311,53.3702],[-2.031,53.3715],[-2.0326,53.3719],[-2.0361,53.3721],[-2.0384,53.3719],[-2.0389,53.373],[-2.0409,53.3737],[-2.0415,53.3723],[-2.0431,53.3716],[-2.044,53.3706],[-2.0467,53.3694],[-2.0486,53.3694],[-2.0503,53.369],[-2.052,53.3674],[-2.0539,53.3673],[-2.0553,53.3669],[-2.0563,53.3643],[-2.0569,53.3639],[-2.0563,53.3624],[-2.0575,53.362],[-2.0592,53.3602],[-2.0596,53.359],[-2.0613,53.3584],[-2.0635,53.3588],[-2.0649,53.3577],[-2.0681,53.3574],[-2.0689,53.358],[-2.071,53.3576],[-2.0767,53.358],[-2.078,53.3585],[-2.0801,53.3586],[-2.0816,53.3592],[-2.0838,53.3595],[-2.0839,53.3601],[-2.0854,53.3607],[-2.0877,53.3623],[-2.0907,53.364],[-2.0926,53.3644],[-2.0937,53.3655],[-2.0953,53.3661],[-2.0989,53.3663],[-2.1007,53.3659],[-2.1039,53.3661],[-2.1059,53.3651],[-2.1098,53.3646],[-2.1156,53.3648],[-2.1207,53.3639],[-2.122,53.3631],[-2.1226,53.3622],[-2.1245,53.3623],[-2.1282,53.3646],[-2.1292,53.3649],[-2.1334,53.365],[-2.136,53.3664],[-2.1377,53.3666],[-2.1395,53.3646],[-2.1393,53.3636],[-2.1398,53.3608],[-2.1397,53.3591],[-2.1391,53.3576],[-2.1382,53.3569],[-2.1403,53.355],[-2.1429,53.354],[-2.1478,53.3502],[-2.1493,53.3498],[-2.1512,53.3481],[-2.1477,53.3448],[-2.1461,53.3438],[-2.1441,53.3429],[-2.1463,53.3409],[-2.1468,53.3401],[-2.1483,53.3394],[-2.1507,53.3369],[-2.1513,53.3348],[-2.1514,53.3326],[-2.1519,53.3299],[-2.1525,53.3285],[-2.154,53.3278],[-2.1559,53.328],[-2.1584,53.3289],[-2.1597,53.3281],[-2.1624,53.3279],[-2.167,53.3295],[-2.1703,53.3313],[-2.1739,53.3314],[-2.1744,53.3311],[-2.1779,53.3311],[-2.1793,53.3306],[-2.1823,53.3318],[-2.1831,53.3325],[-2.185,53.3327],[-2.1877,53.3341],[-2.1891,53.3356],[-2.1904,53.3375],[-2.193,53.3383],[-2.1935,53.3389],[-2.1922,53.3414],[-2.1903,53.3422],[-2.1877,53.3423],[-2.1828,53.3431],[-2.181,53.344],[-2.1848,53.347],[-2.188,53.3487],[-2.1854,53.3526],[-2.1877,53.3526],[-2.1905,53.3531],[-2.1926,53.354],[-2.2019,53.3554],[-2.2019,53.3548],[-2.2085,53.355],[-2.2074,53.3568],[-2.2107,53.3573],[-2.2145,53.3567],[-2.2148,53.358],[-2.2161,53.3589],[-2.2196,53.3585],[-2.2203,53.3594],[-2.2222,53.3598],[-2.225,53.3595],[-2.2302,53.3592],[-2.2328,53.3587],[-2.2328,53.3603],[-2.2376,53.3592],[-2.2408,53.3596],[-2.2378,53.3675],[-2.2369,53.3702],[-2.2387,53.3707],[-2.2387,53.3715],[-2.2403,53.374],[-2.2415,53.3749],[-2.2421,53.3782],[-2.2412,53.3793],[-2.2409,53.3806],[-2.2431,53.383],[-2.243,53.3849],[-2.2426,53.3859],[-2.2426,53.3877],[-2.2462,53.3878],[-2.2457,53.3899],[-2.2439,53.3904],[-2.2445,53.3913],[-2.246,53.3914],[-2.2459,53.3937],[-2.2444,53.3941],[-2.2468,53.396],[-2.2431,53.3975],[-2.2425,53.3995],[-2.2406,53.3998],[-2.2387,53.4007],[-2.2372,53.401],[-2.2277,53.4008],[-2.2249,53.4014],[-2.2227,53.4012],[-2.2204,53.4023],[-2.2193,53.4039],[-2.2195,53.4051],[-2.2157,53.406],[-2.2126,53.407],[-2.2147,53.4094],[-2.2155,53.4109],[-2.2146,53.4134],[-2.2134,53.4189],[-2.2097,53.4179],[-2.2084,53.4191],[-2.2072,53.4188],[-2.2061,53.4196],[-2.2076,53.4201],[-2.2068,53.4209],[-2.2024,53.4233],[-2.201,53.4243],[-2.1995,53.4267],[-2.1969,53.4281],[-2.1932,53.4277],[-2.1931,53.4292],[-2.1913,53.4352],[-2.1883,53.4349],[-2.1871,53.4352],[-2.1882,53.4364],[-2.1856,53.4361],[-2.1839,53.4352],[-2.1817,53.4351],[-2.1765,53.4331],[-2.1753,53.4343],[-2.1747,53.4379],[-2.1741,53.4406],[-2.174,53.4438],[-2.1734,53.4454],[-2.172,53.4472],[-2.1729,53.448],[-2.1706,53.4487],[-2.1674,53.4494],[-2.166,53.4538],[-2.1613,53.4518],[-2.1617,53.4531],[-2.1599,53.4533],[-2.1604,53.4543],[-2.1585,53.4549],[-2.1558,53.4525],[-2.1542,53.4508],[-2.1524,53.4503],[-2.1497,53.4488],[-2.1484,53.4474],[-2.1488,53.4466],[-2.147,53.4455],[-2.146,53.4455],[-2.1435,53.4449],[-2.1446,53.4436],[-2.1427,53.4422],[-2.1414,53.4392],[-2.1379,53.4377],[-2.1357,53.4393],[-2.1353,53.4376],[-2.131,53.4393],[-2.1295,53.4395],[-2.123,53.4377],[-2.1224,53.4384],[-2.1239,53.4398],[-2.123,53.4411],[-2.1194,53.4388],[-2.1207,53.437],[-2.1202,53.4364],[-2.1169,53.4374],[-2.1152,53.4384],[-2.1156,53.4394],[-2.1172,53.4393],[-2.1171,53.4402],[-2.1155,53.4405],[-2.1112,53.4375],[-2.111,53.4366],[-2.1085,53.4348],[-2.1074,53.4337],[-2.1024,53.4326],[-2.1007,53.4335],[-2.0977,53.4334],[-2.0967,53.4337],[-2.0981,53.4361],[-2.0978,53.4369],[-2.0966,53.437],[-2.0943,53.4365],[-2.0928,53.4375],[-2.0917,53.4376],[-2.0886,53.4371],[-2.0872,53.4362],[-2.0864,53.4347],[-2.0843,53.4341],[-2.0863,53.4328],[-2.0853,53.4323],[-2.0854,53.4301],[-2.0859,53.4294],[-2.0846,53.4279],[-2.0831,53.4268],[-2.0798,53.4262],[-2.0776,53.4262],[-2.0763,53.427],[-2.0747,53.426],[-2.0712,53.4278],[-2.0673,53.4287],[-2.0652,53.4301],[-2.0621,53.429],[-2.0617,53.4299],[-2.0599,53.43],[-2.0584,53.431],[-2.0558,53.4318],[-2.0508,53.4308],[-2.0492,53.43],[-2.0475,53.43],[-2.0435,53.429],[-2.0396,53.4279],[-2.0383,53.4271],[-2.0351,53.4276],[-2.0345,53.4286],[-2.03,53.4286],[-2.0279,53.4295],[-2.0263,53.4298]]]}</v>
      </c>
      <c r="B141" s="67" t="str">
        <f ca="1">OFFSET(Polygon!B$1,MATCH($D141,Polygon!$C:$C,0)-1,0)</f>
        <v>E08000007</v>
      </c>
      <c r="C141" t="s">
        <v>146</v>
      </c>
      <c r="D141" t="s">
        <v>102</v>
      </c>
      <c r="E141" s="27">
        <v>291775</v>
      </c>
      <c r="F141" s="23">
        <v>0</v>
      </c>
      <c r="G141" s="23">
        <v>0</v>
      </c>
      <c r="H141" s="23">
        <v>0</v>
      </c>
      <c r="I141" s="23">
        <v>0</v>
      </c>
      <c r="J141" s="23">
        <v>2</v>
      </c>
      <c r="K141" s="23">
        <v>3</v>
      </c>
      <c r="L141" s="23">
        <v>3</v>
      </c>
      <c r="M141" s="23">
        <v>3</v>
      </c>
      <c r="N141" s="23">
        <v>10</v>
      </c>
      <c r="O141" s="23">
        <v>10</v>
      </c>
      <c r="P141" s="23">
        <v>13</v>
      </c>
      <c r="Q141" s="23">
        <v>21</v>
      </c>
      <c r="R141" s="23">
        <v>24</v>
      </c>
      <c r="S141" s="23">
        <v>29</v>
      </c>
      <c r="T141" s="23">
        <v>36</v>
      </c>
      <c r="U141" s="23">
        <v>42</v>
      </c>
      <c r="V141" s="23">
        <v>45</v>
      </c>
      <c r="W141" s="23">
        <v>48</v>
      </c>
      <c r="X141" s="23">
        <v>59</v>
      </c>
      <c r="Y141" s="23">
        <v>66</v>
      </c>
      <c r="Z141" s="23">
        <v>79</v>
      </c>
      <c r="AA141" s="23">
        <v>93</v>
      </c>
      <c r="AB141" s="23">
        <v>101</v>
      </c>
      <c r="AC141" s="23">
        <v>107</v>
      </c>
      <c r="AD141" s="23">
        <v>140</v>
      </c>
      <c r="AE141" s="23">
        <v>156</v>
      </c>
      <c r="AF141" s="23">
        <v>193</v>
      </c>
      <c r="AG141" s="23">
        <v>225</v>
      </c>
      <c r="AH141" s="23">
        <v>246</v>
      </c>
      <c r="AI141" s="23">
        <v>270</v>
      </c>
      <c r="AJ141" s="23">
        <v>298</v>
      </c>
      <c r="AK141" s="23">
        <v>338</v>
      </c>
      <c r="AL141" s="23">
        <v>368</v>
      </c>
      <c r="AM141" s="23">
        <v>388</v>
      </c>
      <c r="AN141" s="23">
        <v>429</v>
      </c>
      <c r="AO141" s="23">
        <v>464</v>
      </c>
      <c r="AP141" s="23">
        <v>491</v>
      </c>
      <c r="AQ141" s="23">
        <v>511</v>
      </c>
      <c r="AR141" s="23">
        <v>549</v>
      </c>
      <c r="AS141" s="23">
        <v>579</v>
      </c>
      <c r="AT141" s="23">
        <v>596</v>
      </c>
      <c r="AU141" s="23">
        <v>619</v>
      </c>
      <c r="AV141" s="23">
        <v>640</v>
      </c>
      <c r="AW141" s="23">
        <v>658</v>
      </c>
      <c r="AX141" s="23">
        <v>671</v>
      </c>
      <c r="AY141" s="23">
        <v>699</v>
      </c>
      <c r="AZ141" s="23">
        <v>717</v>
      </c>
      <c r="BA141" s="23">
        <v>729</v>
      </c>
      <c r="BB141" s="23">
        <v>750</v>
      </c>
      <c r="BC141" s="23">
        <v>765</v>
      </c>
      <c r="BD141" s="23">
        <v>780</v>
      </c>
      <c r="BE141" s="23">
        <v>796</v>
      </c>
      <c r="BF141" s="23">
        <v>808</v>
      </c>
      <c r="BG141" s="23">
        <v>816</v>
      </c>
      <c r="BH141" s="23">
        <v>851</v>
      </c>
      <c r="BI141" s="23">
        <v>873</v>
      </c>
      <c r="BJ141" s="23">
        <v>888</v>
      </c>
      <c r="BK141" s="23">
        <v>896</v>
      </c>
      <c r="BL141" s="23">
        <v>908</v>
      </c>
      <c r="BM141" s="23">
        <v>928</v>
      </c>
      <c r="BN141" s="23">
        <v>938</v>
      </c>
      <c r="BO141" s="23">
        <v>951</v>
      </c>
      <c r="BP141" s="23">
        <v>958</v>
      </c>
      <c r="BQ141" s="23">
        <v>963</v>
      </c>
      <c r="BR141" s="23">
        <v>971</v>
      </c>
      <c r="BS141" s="23">
        <v>978</v>
      </c>
      <c r="BT141" s="23">
        <v>988</v>
      </c>
      <c r="BU141" s="23">
        <v>998</v>
      </c>
      <c r="BV141" s="23">
        <v>1004</v>
      </c>
      <c r="BW141" s="23">
        <v>1007</v>
      </c>
      <c r="BX141" s="23">
        <v>1013</v>
      </c>
      <c r="BY141" s="23">
        <v>1014</v>
      </c>
      <c r="BZ141" s="23">
        <v>1023</v>
      </c>
      <c r="CA141" s="23">
        <v>1025</v>
      </c>
      <c r="CB141" s="23">
        <v>1032</v>
      </c>
      <c r="CC141" s="23">
        <v>1037</v>
      </c>
      <c r="CD141" s="23">
        <v>1040</v>
      </c>
      <c r="CE141" s="23">
        <v>1039</v>
      </c>
      <c r="CF141" s="23">
        <v>1042</v>
      </c>
      <c r="CG141" s="23">
        <v>1044</v>
      </c>
      <c r="CH141" s="23">
        <v>1048</v>
      </c>
      <c r="CI141" s="23">
        <v>1047</v>
      </c>
      <c r="CJ141" s="23">
        <v>1049</v>
      </c>
      <c r="CK141" s="23">
        <v>1049</v>
      </c>
      <c r="CL141" s="23">
        <v>1054</v>
      </c>
      <c r="CM141" s="23">
        <v>1054</v>
      </c>
      <c r="CN141" s="23">
        <v>1055</v>
      </c>
      <c r="CO141" s="23">
        <v>1055</v>
      </c>
      <c r="CP141" s="23">
        <v>1054</v>
      </c>
      <c r="CQ141" s="23">
        <v>1056</v>
      </c>
      <c r="CR141" s="23">
        <v>1057</v>
      </c>
      <c r="CS141" s="23">
        <v>1057</v>
      </c>
      <c r="CT141" s="23">
        <v>1058</v>
      </c>
      <c r="CU141" s="23">
        <v>1061</v>
      </c>
      <c r="CV141" s="23">
        <v>1061</v>
      </c>
      <c r="CW141" s="23">
        <v>1064</v>
      </c>
      <c r="CX141" s="23">
        <v>1064</v>
      </c>
      <c r="CY141" s="23">
        <v>1068</v>
      </c>
      <c r="CZ141" s="23">
        <v>1070</v>
      </c>
      <c r="DA141" s="23">
        <v>1073</v>
      </c>
      <c r="DB141" s="23">
        <v>1074</v>
      </c>
      <c r="DC141" s="23">
        <v>1074</v>
      </c>
      <c r="DD141" s="23">
        <v>1074</v>
      </c>
      <c r="DE141" s="23">
        <v>1079</v>
      </c>
      <c r="DF141" s="23">
        <v>1083</v>
      </c>
      <c r="DG141" s="23">
        <v>1084</v>
      </c>
      <c r="DJ141" s="181">
        <f t="shared" ca="1" si="42"/>
        <v>1</v>
      </c>
      <c r="DK141" s="25">
        <f t="shared" ca="1" si="43"/>
        <v>9.2336103416435823E-4</v>
      </c>
      <c r="DL141" s="325">
        <f t="shared" ca="1" si="48"/>
        <v>0.34272984320109673</v>
      </c>
      <c r="DM141" s="329">
        <f t="shared" ca="1" si="44"/>
        <v>14</v>
      </c>
      <c r="DN141" s="25">
        <f t="shared" ca="1" si="45"/>
        <v>1.3084112149532711E-2</v>
      </c>
      <c r="DO141" s="325">
        <f t="shared" ca="1" si="49"/>
        <v>4.7982178048153541</v>
      </c>
      <c r="DP141" s="332">
        <f t="shared" ca="1" si="46"/>
        <v>371.51915002998885</v>
      </c>
      <c r="DR141">
        <f t="shared" si="40"/>
        <v>1084</v>
      </c>
      <c r="DS141" s="419">
        <f t="shared" si="41"/>
        <v>371.5</v>
      </c>
      <c r="DT141" s="131">
        <f t="shared" ca="1" si="50"/>
        <v>0</v>
      </c>
      <c r="DV141" s="164" t="s">
        <v>119</v>
      </c>
      <c r="DW141">
        <v>384</v>
      </c>
      <c r="DX141" s="385">
        <v>242.2</v>
      </c>
      <c r="DY141" s="67">
        <f t="shared" si="47"/>
        <v>41</v>
      </c>
      <c r="EA141">
        <f>SUMIF('L4-LTLA'!$D:$D,$D141,'L4-LTLA'!$G:$G)</f>
        <v>291775</v>
      </c>
      <c r="EB141" s="27">
        <v>291775</v>
      </c>
      <c r="EC141" s="4">
        <f t="shared" si="51"/>
        <v>0</v>
      </c>
    </row>
    <row r="142" spans="1:133" x14ac:dyDescent="0.25">
      <c r="A142" s="67" t="str">
        <f ca="1">OFFSET(Polygon!A$1,MATCH($D142,Polygon!$C:$C,0)-1,0)</f>
        <v>{"type":"Polygon","coordinates":[[[-2.314,53.3574],[-2.3141,53.3566],[-2.3126,53.3559],[-2.312,53.3547],[-2.3089,53.3542],[-2.3079,53.3535],[-2.3056,53.3531],[-2.3045,53.3522],[-2.3033,53.3506],[-2.2986,53.3497],[-2.2969,53.3484],[-2.2982,53.3466],[-2.2965,53.3458],[-2.2965,53.3449],[-2.2975,53.3438],[-2.299,53.3428],[-2.3028,53.341],[-2.3013,53.3401],[-2.2979,53.3418],[-2.2967,53.342],[-2.2959,53.343],[-2.2915,53.343],[-2.2899,53.3423],[-2.2869,53.3437],[-2.2859,53.345],[-2.2867,53.3455],[-2.2846,53.3465],[-2.2803,53.346],[-2.2784,53.3486],[-2.2729,53.3505],[-2.2718,53.3507],[-2.2671,53.3506],[-2.2662,53.3518],[-2.2642,53.353],[-2.2646,53.3539],[-2.2609,53.3562],[-2.2585,53.3573],[-2.2589,53.3595],[-2.2564,53.3607],[-2.2541,53.3608],[-2.2496,53.3606],[-2.2467,53.3611],[-2.2442,53.361],[-2.2441,53.3598],[-2.2408,53.3596],[-2.2376,53.3592],[-2.2328,53.3603],[-2.2328,53.3587],[-2.2302,53.3592],[-2.225,53.3595],[-2.2222,53.3598],[-2.2203,53.3594],[-2.2196,53.3585],[-2.2161,53.3589],[-2.2148,53.358],[-2.2145,53.3567],[-2.2107,53.3573],[-2.2074,53.3568],[-2.2085,53.355],[-2.2019,53.3548],[-2.2019,53.3554],[-2.1926,53.354],[-2.1905,53.3531],[-2.1877,53.3526],[-2.1854,53.3526],[-2.188,53.3487],[-2.1848,53.347],[-2.181,53.344],[-2.1828,53.3431],[-2.1877,53.3423],[-2.1903,53.3422],[-2.1922,53.3414],[-2.1935,53.3389],[-2.193,53.3383],[-2.1904,53.3375],[-2.1891,53.3356],[-2.1877,53.3341],[-2.185,53.3327],[-2.1831,53.3325],[-2.1823,53.3318],[-2.1793,53.3306],[-2.1779,53.3311],[-2.1744,53.3311],[-2.1739,53.3314],[-2.1703,53.3313],[-2.167,53.3295],[-2.1624,53.3279],[-2.1597,53.3281],[-2.1584,53.3289],[-2.1559,53.328],[-2.154,53.3278],[-2.1525,53.3285],[-2.1519,53.3299],[-2.1514,53.3326],[-2.1513,53.3348],[-2.1507,53.3369],[-2.1483,53.3394],[-2.1468,53.3401],[-2.1463,53.3409],[-2.1441,53.3429],[-2.1461,53.3438],[-2.1477,53.3448],[-2.1512,53.3481],[-2.1493,53.3498],[-2.1478,53.3502],[-2.1429,53.354],[-2.1403,53.355],[-2.1382,53.3569],[-2.1391,53.3576],[-2.1397,53.3591],[-2.1398,53.3608],[-2.1393,53.3636],[-2.1395,53.3646],[-2.1377,53.3666],[-2.136,53.3664],[-2.1334,53.365],[-2.1292,53.3649],[-2.1282,53.3646],[-2.1245,53.3623],[-2.1226,53.3622],[-2.122,53.3631],[-2.1207,53.3639],[-2.1156,53.3648],[-2.1098,53.3646],[-2.1059,53.3651],[-2.1039,53.3661],[-2.1007,53.3659],[-2.0989,53.3663],[-2.0953,53.3661],[-2.0937,53.3655],[-2.0926,53.3644],[-2.0907,53.364],[-2.0877,53.3623],[-2.0854,53.3607],[-2.0839,53.3601],[-2.0838,53.3595],[-2.0816,53.3592],[-2.0801,53.3586],[-2.078,53.3585],[-2.0767,53.358],[-2.071,53.3576],[-2.0689,53.358],[-2.0681,53.3574],[-2.0649,53.3577],[-2.0635,53.3588],[-2.0613,53.3584],[-2.0596,53.359],[-2.0592,53.3602],[-2.0575,53.362],[-2.0563,53.3624],[-2.0569,53.3639],[-2.0563,53.3643],[-2.0553,53.3669],[-2.0539,53.3673],[-2.052,53.3674],[-2.0503,53.369],[-2.0486,53.3694],[-2.0467,53.3694],[-2.044,53.3706],[-2.0431,53.3716],[-2.0415,53.3723],[-2.0409,53.3737],[-2.0389,53.373],[-2.0384,53.3719],[-2.0361,53.3721],[-2.0326,53.3719],[-2.031,53.3715],[-2.0311,53.3702],[-2.0329,53.3685],[-2.0336,53.3673],[-2.0317,53.3657],[-2.03,53.3662],[-2.0284,53.3644],[-2.0273,53.3638],[-2.0257,53.3637],[-2.0244,53.3645],[-2.0229,53.3666],[-2.0216,53.3667],[-2.0204,53.3661],[-2.0176,53.3657],[-2.0163,53.3634],[-2.0156,53.3628],[-2.0117,53.3616],[-2.0108,53.3624],[-2.009,53.362],[-2.0108,53.3571],[-2.0104,53.3552],[-2.0089,53.3553],[-2.0068,53.3546],[-2.0073,53.3535],[-2.0067,53.3516],[-2.0084,53.3511],[-2.0077,53.3491],[-2.0078,53.3477],[-2.0047,53.346],[-2.0101,53.3419],[-2.0143,53.34],[-2.0134,53.3354],[-2.0137,53.3324],[-2.0093,53.3314],[-2.0108,53.3297],[-2.0118,53.3276],[-2.0111,53.3265],[-2.0107,53.3235],[-2.009,53.323],[-2.0066,53.3218],[-2.0043,53.3214],[-2.0016,53.3189],[-2.0032,53.3169],[-2.0044,53.3139],[-2.0043,53.3111],[-2.0087,53.3045],[-2.0093,53.3023],[-2.0087,53.3002],[-2.0086,53.295],[-2.009,53.2913],[-2.0096,53.2894],[-2.0082,53.2894],[-2.0084,53.2867],[-2.0083,53.2835],[-2.0093,53.2801],[-2.0081,53.2766],[-2.0074,53.276],[-2.0066,53.2716],[-2.0062,53.2714],[-2.0052,53.269],[-2.0054,53.2676],[-2.0077,53.2645],[-2.0095,53.2606],[-2.0003,53.2554],[-2.0018,53.2502],[-2.0019,53.2485],[-1.9992,53.2464],[-1.9997,53.245],[-1.9926,53.2416],[-1.9906,53.2409],[-1.9872,53.24],[-1.9837,53.2386],[-1.9819,53.2386],[-1.9791,53.2334],[-1.9784,53.2326],[-1.9749,53.231],[-1.9748,53.2291],[-1.9753,53.228],[-1.9794,53.2267],[-1.9824,53.2262],[-1.9878,53.2248],[-1.9881,53.2241],[-1.9902,53.223],[-1.9901,53.221],[-1.9891,53.2195],[-1.9899,53.2193],[-1.9895,53.218],[-1.9895,53.2156],[-1.988,53.2146],[-1.9874,53.2136],[-1.9873,53.2119],[-1.9886,53.2112],[-1.9889,53.2101],[-1.9907,53.2093],[-1.9907,53.2085],[-1.9929,53.2076],[-1.993,53.2064],[-1.9945,53.2031],[-1.9942,53.2023],[-1.9943,53.2004],[-1.9952,53.1992],[-1.9963,53.1988],[-1.9967,53.1976],[-1.9989,53.1968],[-1.999,53.1958],[-2.0003,53.1946],[-2.0001,53.1939],[-2.0017,53.193],[-2.005,53.1934],[-2.0069,53.1924],[-2.0101,53.1928],[-2.0112,53.1919],[-2.0142,53.1906],[-2.0164,53.1893],[-2.0182,53.189],[-2.0213,53.1898],[-2.0239,53.1915],[-2.0263,53.1926],[-2.0286,53.1933],[-2.0323,53.1933],[-2.0338,53.1936],[-2.0346,53.1931],[-2.0364,53.1931],[-2.0377,53.1936],[-2.0394,53.1933],[-2.0402,53.1925],[-2.0428,53.1928],[-2.0438,53.1926],[-2.0458,53.1928],[-2.0474,53.1923],[-2.0524,53.1876],[-2.0547,53.1867],[-2.0547,53.1856],[-2.0534,53.1853],[-2.0523,53.1839],[-2.0548,53.183],[-2.0563,53.1828],[-2.0568,53.1818],[-2.059,53.1811],[-2.0596,53.1802],[-2.0586,53.1797],[-2.0582,53.1787],[-2.0569,53.1776],[-2.0577,53.1766],[-2.0603,53.1756],[-2.0633,53.1748],[-2.0675,53.1749],[-2.0687,53.1744],[-2.0704,53.1731],[-2.0694,53.1721],[-2.0753,53.1713],[-2.0782,53.1704],[-2.0794,53.171],[-2.0817,53.171],[-2.0829,53.1701],[-2.0856,53.1703],[-2.0874,53.1699],[-2.0886,53.1705],[-2.0906,53.1722],[-2.0927,53.1729],[-2.0945,53.1726],[-2.0959,53.1711],[-2.0977,53.1715],[-2.0986,53.1704],[-2.1017,53.1689],[-2.1041,53.1697],[-2.1065,53.1688],[-2.1087,53.1683],[-2.1108,53.1694],[-2.1117,53.1686],[-2.1156,53.1696],[-2.1159,53.1712],[-2.1141,53.1718],[-2.115,53.1726],[-2.1163,53.1718],[-2.1174,53.1717],[-2.1192,53.1727],[-2.1202,53.1747],[-2.1247,53.1734],[-2.1246,53.1747],[-2.1254,53.1752],[-2.1279,53.1746],[-2.1293,53.1754],[-2.13,53.1767],[-2.1299,53.1784],[-2.1311,53.1796],[-2.1334,53.1827],[-2.1346,53.1833],[-2.1382,53.184],[-2.1404,53.1838],[-2.1422,53.1822],[-2.1423,53.1811],[-2.1414,53.18],[-2.1424,53.1791],[-2.1428,53.1777],[-2.1445,53.1764],[-2.1435,53.1754],[-2.1445,53.1747],[-2.1445,53.1716],[-2.1428,53.1636],[-2.1414,53.1566],[-2.1456,53.1574],[-2.1473,53.1586],[-2.1486,53.1583],[-2.151,53.1596],[-2.1557,53.1594],[-2.1551,53.1577],[-2.1566,53.1554],[-2.1588,53.1539],[-2.1601,53.1526],[-2.1634,53.1516],[-2.1681,53.1481],[-2.1692,53.1482],[-2.1717,53.1476],[-2.1724,53.148],[-2.1745,53.1464],[-2.1766,53.1455],[-2.1801,53.1425],[-2.1879,53.1345],[-2.1904,53.1322],[-2.1963,53.1273],[-2.199,53.1246],[-2.2044,53.1202],[-2.2113,53.1158],[-2.2129,53.115],[-2.2129,53.1143],[-2.2161,53.1119],[-2.2171,53.111],[-2.217,53.11],[-2.2182,53.1093],[-2.222,53.1077],[-2.2219,53.1068],[-2.2232,53.105],[-2.2231,53.1038],[-2.2251,53.1036],[-2.227,53.1041],[-2.2304,53.1037],[-2.2322,53.1031],[-2.2337,53.103],[-2.238,53.101],[-2.2389,53.1001],[-2.239,53.0983],[-2.2426,53.0951],[-2.2435,53.0938],[-2.2464,53.0916],[-2.2465,53.0902],[-2.2477,53.0898],[-2.2497,53.0907],[-2.2491,53.0916],[-2.2507,53.0931],[-2.2532,53.094],[-2.2533,53.0933],[-2.2555,53.0909],[-2.2571,53.09],[-2.2588,53.09],[-2.261,53.089],[-2.267,53.0881],[-2.2687,53.0885],[-2.2695,53.0875],[-2.2711,53.0867],[-2.2771,53.0859],[-2.2745,53.0838],[-2.2753,53.0822],[-2.2785,53.0809],[-2.2803,53.0804],[-2.2856,53.0799],[-2.2886,53.0797],[-2.2907,53.0789],[-2.292,53.0789],[-2.2934,53.0783],[-2.2948,53.0783],[-2.2958,53.0804],[-2.2969,53.081],[-2.3017,53.0813],[-2.3019,53.082],[-2.3034,53.0829],[-2.3063,53.0825],[-2.31,53.0824],[-2.315,53.081],[-2.3181,53.0813],[-2.3224,53.079],[-2.3228,53.0782],[-2.3249,53.0772],[-2.329,53.0766],[-2.3295,53.0753],[-2.3288,53.074],[-2.33,53.0732],[-2.3305,53.0708],[-2.3316,53.0698],[-2.3353,53.0678],[-2.3363,53.0663],[-2.339,53.0642],[-2.3405,53.0611],[-2.3414,53.06],[-2.3444,53.0591],[-2.346,53.0579],[-2.3466,53.057],[-2.3486,53.0558],[-2.3508,53.0573],[-2.3527,53.0578],[-2.3533,53.0587],[-2.3567,53.0582],[-2.3571,53.0555],[-2.3576,53.0547],[-2.3594,53.0547],[-2.3615,53.0541],[-2.3617,53.0551],[-2.3633,53.0551],[-2.3666,53.0545],[-2.3703,53.0548],[-2.3736,53.0542],[-2.3751,53.0545],[-2.3762,53.053],[-2.3775,53.0526],[-2.381,53.0526],[-2.3822,53.0513],[-2.3807,53.0499],[-2.3833,53.0485],[-2.3836,53.0474],[-2.3822,53.0457],[-2.3835,53.0455],[-2.3825,53.0442],[-2.3825,53.0429],[-2.3839,53.0411],[-2.3846,53.0383],[-2.3838,53.0366],[-2.3844,53.0337],[-2.3862,53.0335],[-2.3839,53.0317],[-2.3825,53.0315],[-2.3812,53.0304],[-2.3798,53.0276],[-2.3824,53.0269],[-2.3842,53.0262],[-2.3821,53.0246],[-2.3775,53.0199],[-2.3718,53.0154],[-2.3705,53.0146],[-2.3732,53.0131],[-2.3734,53.0116],[-2.3752,53.0104],[-2.3781,53.0104],[-2.3801,53.0094],[-2.3813,53.0083],[-2.383,53.0078],[-2.383,53.0072],[-2.3808,53.0052],[-2.38,53.0008],[-2.3808,52.9997],[-2.3808,52.9984],[-2.3829,52.9979],[-2.3842,52.9979],[-2.3853,52.9968],[-2.387,52.9966],[-2.3892,52.9955],[-2.3913,52.9965],[-2.3975,52.995],[-2.4003,52.9954],[-2.4033,52.9951],[-2.4038,52.9958],[-2.406,52.9959],[-2.4073,52.9952],[-2.4051,52.9943],[-2.4056,52.9925],[-2.4045,52.9916],[-2.4052,52.9908],[-2.4084,52.9897],[-2.4104,52.9881],[-2.4161,52.9882],[-2.4175,52.9879],[-2.4189,52.9885],[-2.4206,52.9878],[-2.421,52.9872],[-2.4235,52.9864],[-2.4255,52.9864],[-2.4288,52.9858],[-2.43,52.9861],[-2.4336,52.9866],[-2.4355,52.9867],[-2.4383,52.9854],[-2.4385,52.9846],[-2.4357,52.9829],[-2.4366,52.9822],[-2.4363,52.9814],[-2.435,52.9808],[-2.4341,52.9796],[-2.4343,52.9788],[-2.436,52.9776],[-2.4345,52.9771],[-2.4342,52.9761],[-2.4357,52.9751],[-2.4362,52.9733],[-2.4354,52.973],[-2.4345,52.9717],[-2.4349,52.97],[-2.4346,52.9696],[-2.4387,52.9693],[-2.4419,52.97],[-2.4427,52.9707],[-2.4476,52.9676],[-2.4492,52.9671],[-2.45,52.9662],[-2.451,52.9662],[-2.4534,52.9653],[-2.4598,52.9646],[-2.4602,52.9639],[-2.462,52.9637],[-2.4633,52.9641],[-2.4654,52.9636],[-2.4682,52.9622],[-2.4704,52.9615],[-2.4723,52.9621],[-2.475,52.9625],[-2.476,52.9619],[-2.4778,52.9617],[-2.4777,52.9608],[-2.48,52.96],[-2.4817,52.9589],[-2.4839,52.96],[-2.4844,52.961],[-2.4869,52.9629],[-2.4877,52.9651],[-2.4908,52.9651],[-2.4907,52.9663],[-2.4917,52.9677],[-2.494,52.9683],[-2.4975,52.9686],[-2.499,52.9684],[-2.5008,52.9672],[-2.5034,52.9668],[-2.5065,52.9658],[-2.5094,52.9659],[-2.5113,52.9672],[-2.5107,52.9681],[-2.5131,52.9712],[-2.519,52.9731],[-2.5204,52.9741],[-2.5226,52.972],[-2.5227,52.969],[-2.524,52.9655],[-2.5233,52.9643],[-2.5226,52.9611],[-2.5235,52.9608],[-2.5235,52.9592],[-2.5228,52.959],[-2.5239,52.957],[-2.5241,52.9554],[-2.5233,52.9543],[-2.5254,52.9537],[-2.5275,52.9518],[-2.5269,52.9512],[-2.5294,52.9492],[-2.5295,52.9471],[-2.5319,52.9472],[-2.5342,52.9477],[-2.5357,52.9485],[-2.5371,52.9502],[-2.5392,52.9519],[-2.541,52.9527],[-2.5419,52.9537],[-2.5445,52.9552],[-2.5466,52.9569],[-2.5481,52.957],[-2.5506,52.9567],[-2.5537,52.9575],[-2.5559,52.959],[-2.5575,52.9614],[-2.5588,52.9621],[-2.561,52.9643],[-2.565,52.9635],[-2.5666,52.9637],[-2.5683,52.9629],[-2.5687,52.962],[-2.5715,52.9622],[-2.573,52.9628],[-2.5738,52.9621],[-2.5732,52.9614],[-2.5703,52.9598],[-2.5718,52.9592],[-2.5733,52.9591],[-2.5749,52.9583],[-2.5752,52.9573],[-2.5767,52.9562],[-2.5781,52.9557],[-2.5815,52.9562],[-2.5836,52.9563],[-2.5843,52.9557],[-2.5861,52.9553],[-2.5874,52.9559],[-2.5885,52.9571],[-2.5888,52.9586],[-2.5907,52.9593],[-2.5915,52.9605],[-2.5926,52.9609],[-2.5949,52.961],[-2.5965,52.9625],[-2.5977,52.963],[-2.5958,52.9653],[-2.5962,52.9661],[-2.5961,52.9677],[-2.5972,52.9689],[-2.5969,52.9695],[-2.5985,52.9714],[-2.5967,52.9734],[-2.5928,52.9742],[-2.5954,52.9759],[-2.5989,52.9751],[-2.5992,52.9767],[-2.5969,52.9778],[-2.5949,52.9796],[-2.5963,52.9796],[-2.5993,52.9789],[-2.6042,52.979],[-2.6057,52.9798],[-2.6044,52.9808],[-2.6036,52.9822],[-2.6055,52.9854],[-2.6071,52.9869],[-2.6077,52.9883],[-2.615,52.9878],[-2.619,52.9866],[-2.6215,52.9866],[-2.6242,52.9881],[-2.626,52.9893],[-2.6276,52.991],[-2.6282,52.9925],[-2.628,52.9952],[-2.6328,52.9965],[-2.6341,52.996],[-2.6351,52.9967],[-2.6364,52.9965],[-2.6374,52.9948],[-2.6428,52.9935],[-2.6445,52.995],[-2.6488,52.9957],[-2.6517,52.9949],[-2.6524,52.995],[-2.6547,52.9931],[-2.6554,52.9931],[-2.6577,52.9916],[-2.6583,52.992],[-2.6608,52.9914],[-2.6644,52.989],[-2.6659,52.9889],[-2.6725,52.9867],[-2.6747,52.9856],[-2.676,52.9864],[-2.6797,52.9866],[-2.685,52.9864],[-2.6871,52.9868],[-2.6864,52.9882],[-2.6888,52.9899],[-2.692,52.9906],[-2.6945,52.9939],[-2.6967,52.9948],[-2.6993,52.9954],[-2.6958,53.0011],[-2.6937,53.0028],[-2.6903,53.0078],[-2.6888,53.0123],[-2.6881,53.0128],[-2.6809,53.015],[-2.6794,53.0152],[-2.6788,53.0158],[-2.6825,53.0202],[-2.685,53.0217],[-2.6835,53.0231],[-2.6825,53.0249],[-2.6796,53.0256],[-2.6784,53.028],[-2.6789,53.0308],[-2.6783,53.0314],[-2.6786,53.0327],[-2.6772,53.0333],[-2.6723,53.034],[-2.6711,53.0369],[-2.6688,53.0386],[-2.6743,53.0415],[-2.6791,53.0437],[-2.6823,53.0453],[-2.6892,53.0493],[-2.6914,53.05],[-2.6939,53.0518],[-2.7003,53.0532],[-2.7024,53.0543],[-2.7049,53.0539],[-2.7046,53.0531],[-2.7084,53.0527],[-2.7097,53.0522],[-2.7093,53.05],[-2.7104,53.0483],[-2.7146,53.0476],[-2.7162,53.0476],[-2.7183,53.0455],[-2.7212,53.0478],[-2.7221,53.049],[-2.7232,53.0488],[-2.7265,53.0511],[-2.729,53.0516],[-2.7305,53.0535],[-2.7347,53.0551],[-2.7345,53.0566],[-2.7324,53.0577],[-2.7343,53.0584],[-2.7357,53.0595],[-2.7357,53.0602],[-2.7373,53.061],[-2.7402,53.0613],[-2.7397,53.0624],[-2.7419,53.0635],[-2.7411,53.0645],[-2.7433,53.0658],[-2.7529,53.0692],[-2.7513,53.0714],[-2.7499,53.0717],[-2.7509,53.0737],[-2.7512,53.0752],[-2.7507,53.0765],[-2.7487,53.0779],[-2.7484,53.0785],[-2.7467,53.0789],[-2.7452,53.0806],[-2.7452,53.0823],[-2.7418,53.0818],[-2.7349,53.0865],[-2.7356,53.0887],[-2.7339,53.0893],[-2.7325,53.0904],[-2.7317,53.0918],[-2.7303,53.0915],[-2.7249,53.0923],[-2.7223,53.0922],[-2.7185,53.093],[-2.7176,53.0935],[-2.7154,53.0931],[-2.713,53.093],[-2.7114,53.0936],[-2.7117,53.0964],[-2.7091,53.0986],[-2.7089,53.1016],[-2.7082,53.1055],[-2.7065,53.1065],[-2.7076,53.1078],[-2.7084,53.1103],[-2.7099,53.1116],[-2.71,53.1134],[-2.7093,53.1142],[-2.7086,53.1162],[-2.7074,53.1169],[-2.7061,53.1185],[-2.7037,53.1174],[-2.7016,53.1188],[-2.6997,53.1198],[-2.6973,53.12],[-2.6937,53.1194],[-2.6924,53.1189],[-2.6905,53.1187],[-2.689,53.1177],[-2.6864,53.117],[-2.6836,53.1171],[-2.6821,53.116],[-2.6785,53.1159],[-2.6744,53.1151],[-2.6738,53.1159],[-2.6713,53.1159],[-2.67,53.117],[-2.6707,53.118],[-2.6688,53.1188],[-2.6669,53.1202],[-2.6639,53.1205],[-2.6624,53.1213],[-2.6607,53.1251],[-2.6604,53.1285],[-2.6596,53.1303],[-2.6578,53.1307],[-2.6562,53.13],[-2.6534,53.1304],[-2.6513,53.1299],[-2.6503,53.1293],[-2.6446,53.1287],[-2.6413,53.1284],[-2.6404,53.129],[-2.6402,53.1304],[-2.6405,53.1321],[-2.6396,53.1336],[-2.6433,53.1352],[-2.64,53.141],[-2.6383,53.1419],[-2.6366,53.142],[-2.6347,53.1427],[-2.6329,53.1441],[-2.6323,53.1452],[-2.6309,53.1462],[-2.63,53.1463],[-2.629,53.1481],[-2.6269,53.15],[-2.6253,53.1508],[-2.6232,53.1514],[-2.6209,53.1512],[-2.6192,53.1501],[-2.6147,53.1505],[-2.6104,53.1503],[-2.6082,53.1492],[-2.6081,53.1486],[-2.6061,53.1469],[-2.6058,53.146],[-2.6043,53.1451],[-2.6003,53.1465],[-2.5986,53.1462],[-2.5971,53.1454],[-2.5969,53.1448],[-2.5948,53.1445],[-2.5917,53.1448],[-2.5891,53.1468],[-2.5923,53.149],[-2.5934,53.1508],[-2.5958,53.1527],[-2.5975,53.1552],[-2.5965,53.1589],[-2.5935,53.1583],[-2.5916,53.1572],[-2.5905,53.1571],[-2.5873,53.1575],[-2.5862,53.1565],[-2.5838,53.1557],[-2.5829,53.1577],[-2.5805,53.1583],[-2.58,53.1597],[-2.5788,53.16],[-2.5767,53.162],[-2.5741,53.1614],[-2.5725,53.1634],[-2.5681,53.1624],[-2.5643,53.1621],[-2.5628,53.1626],[-2.5613,53.1626],[-2.5572,53.1604],[-2.5585,53.1596],[-2.5546,53.1573],[-2.5537,53.1557],[-2.5519,53.1545],[-2.5511,53.1534],[-2.548,53.1514],[-2.5429,53.1498],[-2.5415,53.1499],[-2.5376,53.1511],[-2.5328,53.1522],[-2.5278,53.1525],[-2.5244,53.1541],[-2.5228,53.1554],[-2.5227,53.1584],[-2.523,53.1591],[-2.5201,53.1601],[-2.5183,53.1601],[-2.5168,53.159],[-2.5141,53.1588],[-2.5132,53.158],[-2.5117,53.1591],[-2.5106,53.1594],[-2.5079,53.1594],[-2.5072,53.159],[-2.504,53.16],[-2.5019,53.1601],[-2.5008,53.1614],[-2.5016,53.1627],[-2.5013,53.1633],[-2.4991,53.1637],[-2.498,53.1642],[-2.4961,53.1643],[-2.4947,53.1634],[-2.4927,53.1629],[-2.4906,53.1635],[-2.4874,53.1635],[-2.4848,53.1626],[-2.4861,53.1601],[-2.4844,53.1597],[-2.4803,53.1572],[-2.478,53.1566],[-2.4764,53.1552],[-2.4741,53.1545],[-2.4725,53.1546],[-2.4686,53.1527],[-2.4643,53.1531],[-2.4623,53.1564],[-2.4608,53.1566],[-2.4593,53.1562],[-2.4573,53.1564],[-2.4558,53.1605],[-2.4548,53.1609],[-2.4505,53.1606],[-2.4465,53.1599],[-2.4438,53.1599],[-2.4433,53.1607],[-2.4443,53.1615],[-2.4434,53.1623],[-2.442,53.1662],[-2.4424,53.1678],[-2.4418,53.1687],[-2.4434,53.1695],[-2.4438,53.1712],[-2.4468,53.1723],[-2.4483,53.1731],[-2.4498,53.173],[-2.4508,53.1737],[-2.4536,53.1743],[-2.4562,53.1757],[-2.4574,53.1767],[-2.4565,53.1777],[-2.4562,53.1803],[-2.4568,53.1818],[-2.4561,53.1837],[-2.4575,53.185],[-2.4576,53.1864],[-2.4564,53.1873],[-2.4568,53.1887],[-2.4564,53.1899],[-2.4604,53.1928],[-2.4595,53.1962],[-2.4584,53.1971],[-2.4585,53.1987],[-2.4603,53.1991],[-2.4598,53.2014],[-2.4581,53.2015],[-2.4567,53.2019],[-2.4546,53.2018],[-2.4546,53.201],[-2.4528,53.2006],[-2.4512,53.1994],[-2.4479,53.1999],[-2.4458,53.2012],[-2.4426,53.2012],[-2.4401,53.1998],[-2.4387,53.2001],[-2.4367,53.1974],[-2.4354,53.1978],[-2.4345,53.1967],[-2.4307,53.1979],[-2.4294,53.1965],[-2.4289,53.1949],[-2.4264,53.195],[-2.4259,53.194],[-2.427,53.1929],[-2.4257,53.1926],[-2.4219,53.1911],[-2.4207,53.1902],[-2.4178,53.1891],[-2.4163,53.1879],[-2.4142,53.1851],[-2.4138,53.1839],[-2.4127,53.1838],[-2.413,53.1814],[-2.4104,53.1781],[-2.4056,53.1748],[-2.4066,53.1741],[-2.3979,53.1723],[-2.3993,53.1745],[-2.3988,53.1746],[-2.3981,53.1772],[-2.3957,53.179],[-2.3933,53.1799],[-2.3921,53.1799],[-2.3913,53.1783],[-2.39,53.178],[-2.387,53.1755],[-2.3846,53.1746],[-2.3832,53.1735],[-2.382,53.1733],[-2.3783,53.172],[-2.3768,53.1733],[-2.3778,53.1737],[-2.376,53.1751],[-2.3746,53.1767],[-2.3737,53.1787],[-2.3723,53.1787],[-2.3687,53.1829],[-2.3702,53.1837],[-2.3708,53.1845],[-2.3738,53.1854],[-2.3728,53.1864],[-2.3765,53.1873],[-2.3761,53.1889],[-2.3733,53.1895],[-2.3712,53.1904],[-2.3724,53.1923],[-2.3719,53.1927],[-2.3727,53.1944],[-2.3726,53.1955],[-2.3754,53.1957],[-2.3783,53.1962],[-2.3816,53.1963],[-2.3855,53.1968],[-2.387,53.1966],[-2.3881,53.1959],[-2.3899,53.1961],[-2.3905,53.1981],[-2.392,53.2006],[-2.3935,53.2049],[-2.3957,53.2061],[-2.3968,53.2049],[-2.3991,53.2048],[-2.3994,53.204],[-2.4009,53.2033],[-2.4029,53.2033],[-2.4039,53.2041],[-2.4064,53.204],[-2.4074,53.2047],[-2.4102,53.2057],[-2.4087,53.2088],[-2.4087,53.2108],[-2.4092,53.2127],[-2.4123,53.2125],[-2.4142,53.2193],[-2.4129,53.221],[-2.4115,53.2207],[-2.4097,53.221],[-2.408,53.2209],[-2.4067,53.2212],[-2.403,53.2211],[-2.4012,53.2217],[-2.3996,53.224],[-2.3979,53.2252],[-2.3995,53.2259],[-2.399,53.2267],[-2.4015,53.2279],[-2.4009,53.2283],[-2.3989,53.2283],[-2.3967,53.2311],[-2.3988,53.2321],[-2.3963,53.2343],[-2.3857,53.2304],[-2.3827,53.2285],[-2.3809,53.2278],[-2.3776,53.2271],[-2.374,53.2258],[-2.368,53.2233],[-2.3638,53.2236],[-2.3625,53.2257],[-2.3614,53.2271],[-2.3608,53.2288],[-2.3595,53.2306],[-2.3591,53.2333],[-2.3537,53.236],[-2.3527,53.2369],[-2.3478,53.2402],[-2.3464,53.2409],[-2.3482,53.2424],[-2.35,53.2435],[-2.3508,53.2459],[-2.3496,53.2476],[-2.349,53.249],[-2.3531,53.2483],[-2.3566,53.2494],[-2.3594,53.2488],[-2.3617,53.249],[-2.3642,53.2485],[-2.3651,53.249],[-2.3645,53.2503],[-2.3667,53.2508],[-2.367,53.2519],[-2.368,53.2528],[-2.3709,53.2544],[-2.3727,53.2544],[-2.3742,53.2553],[-2.3771,53.2556],[-2.3806,53.2569],[-2.3818,53.2588],[-2.381,53.2598],[-2.3793,53.2605],[-2.3789,53.2627],[-2.3793,53.2631],[-2.3828,53.2627],[-2.3841,53.2629],[-2.3853,53.264],[-2.3873,53.2638],[-2.3874,53.2626],[-2.3856,53.2628],[-2.3862,53.261],[-2.3882,53.2613],[-2.388,53.2647],[-2.3896,53.2649],[-2.3903,53.2642],[-2.3918,53.2646],[-2.3918,53.2654],[-2.3943,53.2668],[-2.3961,53.2665],[-2.4003,53.2654],[-2.4035,53.2669],[-2.4059,53.2669],[-2.4085,53.2679],[-2.4088,53.2684],[-2.4125,53.2678],[-2.415,53.2669],[-2.4148,53.2646],[-2.416,53.265],[-2.4172,53.2648],[-2.4191,53.2631],[-2.4229,53.2601],[-2.4237,53.2606],[-2.4272,53.2615],[-2.4265,53.263],[-2.4285,53.2647],[-2.4309,53.2654],[-2.4317,53.266],[-2.4337,53.2686],[-2.4355,53.2693],[-2.4396,53.2692],[-2.4441,53.2705],[-2.4452,53.2726],[-2.4463,53.2724],[-2.4468,53.2743],[-2.448,53.2749],[-2.4505,53.278],[-2.4486,53.2784],[-2.4472,53.2796],[-2.448,53.2817],[-2.4511,53.2831],[-2.4533,53.2846],[-2.4561,53.2852],[-2.4598,53.2862],[-2.4618,53.2865],[-2.4645,53.2873],[-2.4688,53.286],[-2.4701,53.286],[-2.4724,53.2866],[-2.472,53.2873],[-2.4748,53.2881],[-2.4789,53.2898],[-2.4851,53.2908],[-2.4878,53.291],[-2.4925,53.2908],[-2.498,53.2899],[-2.4981,53.2917],[-2.4975,53.2927],[-2.4978,53.2948],[-2.4971,53.296],[-2.4971,53.2975],[-2.4978,53.2998],[-2.5017,53.2986],[-2.501,53.3011],[-2.5009,53.3042],[-2.5026,53.3052],[-2.5028,53.307],[-2.5052,53.3097],[-2.5056,53.312],[-2.5036,53.3137],[-2.5068,53.3183],[-2.5112,53.3211],[-2.5123,53.3213],[-2.5096,53.3245],[-2.5045,53.3268],[-2.5043,53.328],[-2.5031,53.3317],[-2.4979,53.3377],[-2.4944,53.3407],[-2.4951,53.3417],[-2.494,53.3432],[-2.4966,53.3447],[-2.4984,53.3445],[-2.5018,53.3433],[-2.5033,53.3421],[-2.5052,53.3423],[-2.5077,53.3429],[-2.5094,53.3429],[-2.5124,53.3421],[-2.5141,53.3427],[-2.5159,53.3428],[-2.5184,53.3424],[-2.5211,53.3479],[-2.519,53.3481],[-2.5167,53.3489],[-2.5155,53.3496],[-2.5134,53.3523],[-2.5108,53.353],[-2.5096,53.3537],[-2.5077,53.3543],[-2.5069,53.3553],[-2.5031,53.3561],[-2.5022,53.357],[-2.5027,53.3575],[-2.4997,53.3591],[-2.4978,53.3594],[-2.4974,53.3604],[-2.4962,53.3619],[-2.4951,53.3619],[-2.493,53.3626],[-2.4921,53.3648],[-2.4903,53.3653],[-2.489,53.367],[-2.486,53.3676],[-2.4828,53.3675],[-2.482,53.3676],[-2.4791,53.3671],[-2.4772,53.3661],[-2.475,53.366],[-2.4728,53.3653],[-2.4718,53.3646],[-2.4689,53.3641],[-2.4649,53.3636],[-2.4629,53.3645],[-2.461,53.3642],[-2.4588,53.3683],[-2.4559,53.3679],[-2.4511,53.3671],[-2.4505,53.3666],[-2.4467,53.3658],[-2.4399,53.3666],[-2.4397,53.3705],[-2.4364,53.3703],[-2.4362,53.3718],[-2.4346,53.3721],[-2.4328,53.374],[-2.4313,53.3734],[-2.4275,53.3759],[-2.4287,53.3764],[-2.4277,53.3772],[-2.4255,53.3797],[-2.4264,53.3822],[-2.4268,53.3847],[-2.4254,53.3868],[-2.4266,53.3874],[-2.4248,53.3867],[-2.4233,53.3872],[-2.4224,53.3863],[-2.4206,53.3867],[-2.4182,53.3859],[-2.4171,53.3847],[-2.4147,53.3845],[-2.4122,53.3839],[-2.4109,53.3839],[-2.4084,53.3828],[-2.4085,53.3821],[-2.4071,53.3798],[-2.4035,53.3784],[-2.4005,53.3776],[-2.3995,53.3766],[-2.401,53.3757],[-2.4004,53.3751],[-2.3962,53.3745],[-2.393,53.3725],[-2.3907,53.3719],[-2.3901,53.3707],[-2.3872,53.3711],[-2.3865,53.3703],[-2.3838,53.3701],[-2.3821,53.3702],[-2.3809,53.3699],[-2.3802,53.3683],[-2.3782,53.3668],[-2.3781,53.3661],[-2.3753,53.3653],[-2.3734,53.3656],[-2.371,53.3648],[-2.3695,53.3637],[-2.3687,53.3644],[-2.3669,53.3644],[-2.365,53.3631],[-2.364,53.3634],[-2.363,53.3645],[-2.3621,53.3641],[-2.3595,53.3642],[-2.3607,53.3663],[-2.3599,53.3669],[-2.357,53.3669],[-2.3569,53.3685],[-2.3531,53.368],[-2.3521,53.3681],[-2.351,53.3665],[-2.349,53.3659],[-2.348,53.3663],[-2.3478,53.3678],[-2.3437,53.3665],[-2.341,53.3675],[-2.3397,53.3673],[-2.339,53.3664],[-2.3374,53.3668],[-2.3351,53.3659],[-2.3332,53.3656],[-2.3315,53.3638],[-2.3299,53.3639],[-2.3295,53.3632],[-2.3308,53.3622],[-2.3307,53.3616],[-2.3281,53.3605],[-2.3265,53.3614],[-2.3244,53.3614],[-2.3238,53.3586],[-2.3224,53.3595],[-2.3212,53.3594],[-2.32,53.3586],[-2.318,53.3591],[-2.3152,53.359],[-2.3143,53.3587],[-2.314,53.3574]]]}</v>
      </c>
      <c r="B142" s="67" t="str">
        <f ca="1">OFFSET(Polygon!B$1,MATCH($D142,Polygon!$C:$C,0)-1,0)</f>
        <v>E06000049</v>
      </c>
      <c r="C142" t="s">
        <v>146</v>
      </c>
      <c r="D142" t="s">
        <v>21</v>
      </c>
      <c r="E142" s="27">
        <v>380790</v>
      </c>
      <c r="F142" s="23">
        <v>0</v>
      </c>
      <c r="G142" s="23">
        <v>0</v>
      </c>
      <c r="H142" s="23">
        <v>0</v>
      </c>
      <c r="I142" s="23">
        <v>0</v>
      </c>
      <c r="J142" s="23">
        <v>0</v>
      </c>
      <c r="K142" s="23">
        <v>1</v>
      </c>
      <c r="L142" s="23">
        <v>1</v>
      </c>
      <c r="M142" s="23">
        <v>0</v>
      </c>
      <c r="N142" s="23">
        <v>7</v>
      </c>
      <c r="O142" s="23">
        <v>8</v>
      </c>
      <c r="P142" s="23">
        <v>9</v>
      </c>
      <c r="Q142" s="23">
        <v>9</v>
      </c>
      <c r="R142" s="23">
        <v>11</v>
      </c>
      <c r="S142" s="23">
        <v>18</v>
      </c>
      <c r="T142" s="23">
        <v>18</v>
      </c>
      <c r="U142" s="23">
        <v>25</v>
      </c>
      <c r="V142" s="23">
        <v>30</v>
      </c>
      <c r="W142" s="23">
        <v>31</v>
      </c>
      <c r="X142" s="23">
        <v>35</v>
      </c>
      <c r="Y142" s="23">
        <v>42</v>
      </c>
      <c r="Z142" s="23">
        <v>54</v>
      </c>
      <c r="AA142" s="23">
        <v>61</v>
      </c>
      <c r="AB142" s="23">
        <v>74</v>
      </c>
      <c r="AC142" s="23">
        <v>76</v>
      </c>
      <c r="AD142" s="23">
        <v>102</v>
      </c>
      <c r="AE142" s="23">
        <v>111</v>
      </c>
      <c r="AF142" s="23">
        <v>144</v>
      </c>
      <c r="AG142" s="23">
        <v>171</v>
      </c>
      <c r="AH142" s="23">
        <v>196</v>
      </c>
      <c r="AI142" s="23">
        <v>209</v>
      </c>
      <c r="AJ142" s="23">
        <v>226</v>
      </c>
      <c r="AK142" s="23">
        <v>257</v>
      </c>
      <c r="AL142" s="23">
        <v>278</v>
      </c>
      <c r="AM142" s="23">
        <v>316</v>
      </c>
      <c r="AN142" s="23">
        <v>368</v>
      </c>
      <c r="AO142" s="23">
        <v>386</v>
      </c>
      <c r="AP142" s="23">
        <v>433</v>
      </c>
      <c r="AQ142" s="23">
        <v>449</v>
      </c>
      <c r="AR142" s="23">
        <v>477</v>
      </c>
      <c r="AS142" s="23">
        <v>506</v>
      </c>
      <c r="AT142" s="23">
        <v>571</v>
      </c>
      <c r="AU142" s="23">
        <v>588</v>
      </c>
      <c r="AV142" s="23">
        <v>604</v>
      </c>
      <c r="AW142" s="23">
        <v>624</v>
      </c>
      <c r="AX142" s="23">
        <v>654</v>
      </c>
      <c r="AY142" s="23">
        <v>689</v>
      </c>
      <c r="AZ142" s="23">
        <v>702</v>
      </c>
      <c r="BA142" s="23">
        <v>734</v>
      </c>
      <c r="BB142" s="23">
        <v>757</v>
      </c>
      <c r="BC142" s="23">
        <v>782</v>
      </c>
      <c r="BD142" s="23">
        <v>812</v>
      </c>
      <c r="BE142" s="23">
        <v>813</v>
      </c>
      <c r="BF142" s="23">
        <v>851</v>
      </c>
      <c r="BG142" s="23">
        <v>869</v>
      </c>
      <c r="BH142" s="23">
        <v>888</v>
      </c>
      <c r="BI142" s="23">
        <v>908</v>
      </c>
      <c r="BJ142" s="23">
        <v>925</v>
      </c>
      <c r="BK142" s="23">
        <v>937</v>
      </c>
      <c r="BL142" s="23">
        <v>953</v>
      </c>
      <c r="BM142" s="23">
        <v>966</v>
      </c>
      <c r="BN142" s="23">
        <v>980</v>
      </c>
      <c r="BO142" s="23">
        <v>1018</v>
      </c>
      <c r="BP142" s="23">
        <v>1021</v>
      </c>
      <c r="BQ142" s="23">
        <v>1031</v>
      </c>
      <c r="BR142" s="23">
        <v>1041</v>
      </c>
      <c r="BS142" s="23">
        <v>1050</v>
      </c>
      <c r="BT142" s="23">
        <v>1066</v>
      </c>
      <c r="BU142" s="23">
        <v>1071</v>
      </c>
      <c r="BV142" s="23">
        <v>1082</v>
      </c>
      <c r="BW142" s="23">
        <v>1093</v>
      </c>
      <c r="BX142" s="23">
        <v>1102</v>
      </c>
      <c r="BY142" s="23">
        <v>1119</v>
      </c>
      <c r="BZ142" s="23">
        <v>1127</v>
      </c>
      <c r="CA142" s="23">
        <v>1132</v>
      </c>
      <c r="CB142" s="23">
        <v>1156</v>
      </c>
      <c r="CC142" s="23">
        <v>1170</v>
      </c>
      <c r="CD142" s="23">
        <v>1186</v>
      </c>
      <c r="CE142" s="23">
        <v>1188</v>
      </c>
      <c r="CF142" s="23">
        <v>1201</v>
      </c>
      <c r="CG142" s="23">
        <v>1204</v>
      </c>
      <c r="CH142" s="23">
        <v>1214</v>
      </c>
      <c r="CI142" s="23">
        <v>1221</v>
      </c>
      <c r="CJ142" s="23">
        <v>1225</v>
      </c>
      <c r="CK142" s="23">
        <v>1231</v>
      </c>
      <c r="CL142" s="23">
        <v>1238</v>
      </c>
      <c r="CM142" s="23">
        <v>1241</v>
      </c>
      <c r="CN142" s="23">
        <v>1249</v>
      </c>
      <c r="CO142" s="23">
        <v>1252</v>
      </c>
      <c r="CP142" s="23">
        <v>1255</v>
      </c>
      <c r="CQ142" s="23">
        <v>1257</v>
      </c>
      <c r="CR142" s="23">
        <v>1259</v>
      </c>
      <c r="CS142" s="23">
        <v>1260</v>
      </c>
      <c r="CT142" s="23">
        <v>1269</v>
      </c>
      <c r="CU142" s="23">
        <v>1273</v>
      </c>
      <c r="CV142" s="23">
        <v>1282</v>
      </c>
      <c r="CW142" s="23">
        <v>1287</v>
      </c>
      <c r="CX142" s="23">
        <v>1294</v>
      </c>
      <c r="CY142" s="23">
        <v>1299</v>
      </c>
      <c r="CZ142" s="23">
        <v>1303</v>
      </c>
      <c r="DA142" s="23">
        <v>1309</v>
      </c>
      <c r="DB142" s="23">
        <v>1317</v>
      </c>
      <c r="DC142" s="23">
        <v>1325</v>
      </c>
      <c r="DD142" s="23">
        <v>1329</v>
      </c>
      <c r="DE142" s="23">
        <v>1328</v>
      </c>
      <c r="DF142" s="23">
        <v>1332</v>
      </c>
      <c r="DG142" s="23">
        <v>1337</v>
      </c>
      <c r="DJ142" s="181">
        <f t="shared" ca="1" si="42"/>
        <v>5</v>
      </c>
      <c r="DK142" s="25">
        <f t="shared" ca="1" si="43"/>
        <v>3.7537537537537537E-3</v>
      </c>
      <c r="DL142" s="325">
        <f t="shared" ca="1" si="48"/>
        <v>1.3130596916935844</v>
      </c>
      <c r="DM142" s="329">
        <f t="shared" ca="1" si="44"/>
        <v>34</v>
      </c>
      <c r="DN142" s="25">
        <f t="shared" ca="1" si="45"/>
        <v>2.6093630084420567E-2</v>
      </c>
      <c r="DO142" s="325">
        <f t="shared" ca="1" si="49"/>
        <v>8.9288059035163734</v>
      </c>
      <c r="DP142" s="332">
        <f t="shared" ca="1" si="46"/>
        <v>351.11216155886444</v>
      </c>
      <c r="DR142">
        <f t="shared" si="40"/>
        <v>1337</v>
      </c>
      <c r="DS142" s="419">
        <f t="shared" si="41"/>
        <v>351.1</v>
      </c>
      <c r="DT142" s="131">
        <f t="shared" ca="1" si="50"/>
        <v>0</v>
      </c>
      <c r="DV142" s="164" t="s">
        <v>120</v>
      </c>
      <c r="DW142" s="4">
        <v>1368</v>
      </c>
      <c r="DX142" s="4">
        <v>159.30000000000001</v>
      </c>
      <c r="DY142" s="67">
        <f t="shared" si="47"/>
        <v>37</v>
      </c>
      <c r="EA142">
        <f>SUMIF('L4-LTLA'!$D:$D,$D142,'L4-LTLA'!$G:$G)</f>
        <v>380790</v>
      </c>
      <c r="EB142" s="27">
        <v>380790</v>
      </c>
      <c r="EC142" s="4">
        <f t="shared" si="51"/>
        <v>0</v>
      </c>
    </row>
    <row r="143" spans="1:133" x14ac:dyDescent="0.25">
      <c r="A143" s="67" t="str">
        <f ca="1">OFFSET(Polygon!A$1,MATCH($D143,Polygon!$C:$C,0)-1,0)</f>
        <v>{"type":"Polygon","coordinates":[[[-2.6993,52.9954],[-2.7008,52.9932],[-2.7046,52.9904],[-2.7076,52.9884],[-2.7119,52.9861],[-2.7151,52.985],[-2.7159,52.9844],[-2.7203,52.984],[-2.7256,52.9829],[-2.7268,52.9833],[-2.7275,52.984],[-2.7316,52.9846],[-2.7334,52.9843],[-2.7373,52.9847],[-2.7402,52.9857],[-2.741,52.9865],[-2.7427,52.9866],[-2.7437,52.9871],[-2.7462,52.9868],[-2.7463,52.9867],[-2.7482,52.9866],[-2.7508,52.9869],[-2.7534,52.9862],[-2.7599,52.9864],[-2.7616,52.9874],[-2.7617,52.9894],[-2.7609,52.9902],[-2.763,52.9922],[-2.7642,52.9927],[-2.7644,52.9935],[-2.7679,52.9944],[-2.7704,52.994],[-2.7729,52.9941],[-2.7735,52.9947],[-2.7765,52.9944],[-2.7797,52.9934],[-2.7816,52.9942],[-2.7811,52.9947],[-2.7819,52.9963],[-2.7834,52.9957],[-2.7852,52.9939],[-2.787,52.9946],[-2.7878,52.9953],[-2.79,52.9957],[-2.7918,52.9942],[-2.794,52.9932],[-2.7939,52.9924],[-2.792,52.9919],[-2.7919,52.9911],[-2.7945,52.9908],[-2.7947,52.9914],[-2.7971,52.9913],[-2.7976,52.99],[-2.7994,52.9897],[-2.8012,52.9909],[-2.8017,52.9904],[-2.8035,52.9906],[-2.8037,52.9914],[-2.8057,52.9918],[-2.8067,52.9915],[-2.8102,52.9917],[-2.8099,52.9927],[-2.8141,52.9929],[-2.8193,52.9943],[-2.8205,52.9943],[-2.8225,52.9937],[-2.8245,52.9935],[-2.8279,52.9944],[-2.8282,52.9953],[-2.8293,52.9954],[-2.8325,52.9966],[-2.836,52.9971],[-2.8349,52.9982],[-2.8362,53.0006],[-2.8362,53.0016],[-2.838,53.003],[-2.8394,53.0063],[-2.8406,53.0072],[-2.8407,53.0104],[-2.8385,53.0103],[-2.8386,53.011],[-2.8413,53.0143],[-2.8432,53.0151],[-2.8443,53.0165],[-2.844,53.0174],[-2.8458,53.0187],[-2.8475,53.019],[-2.8503,53.018],[-2.8516,53.017],[-2.8586,53.0198],[-2.8592,53.0213],[-2.861,53.0228],[-2.8601,53.0254],[-2.8605,53.0288],[-2.8592,53.03],[-2.8593,53.0305],[-2.8564,53.0326],[-2.8555,53.0344],[-2.8565,53.0356],[-2.8557,53.0371],[-2.8583,53.0381],[-2.8588,53.0389],[-2.8619,53.0386],[-2.8624,53.0392],[-2.8641,53.0394],[-2.8666,53.0403],[-2.8667,53.0407],[-2.8616,53.0423],[-2.8615,53.0437],[-2.8624,53.0442],[-2.8642,53.0433],[-2.8663,53.0436],[-2.8668,53.0453],[-2.8688,53.0445],[-2.8701,53.0454],[-2.8685,53.0459],[-2.8658,53.0477],[-2.8631,53.0486],[-2.8634,53.0491],[-2.863,53.0516],[-2.8648,53.0518],[-2.8661,53.0501],[-2.8675,53.0496],[-2.8686,53.0505],[-2.8677,53.0513],[-2.866,53.0515],[-2.8662,53.0526],[-2.8637,53.0533],[-2.8623,53.0531],[-2.861,53.052],[-2.8599,53.0526],[-2.8592,53.0541],[-2.8605,53.0548],[-2.8632,53.0548],[-2.8642,53.0551],[-2.8665,53.0551],[-2.8675,53.056],[-2.8668,53.057],[-2.8656,53.0573],[-2.863,53.0566],[-2.8609,53.0573],[-2.8614,53.0581],[-2.8632,53.0586],[-2.8657,53.0587],[-2.8676,53.0571],[-2.8703,53.0568],[-2.8718,53.0575],[-2.8726,53.0586],[-2.872,53.0592],[-2.8697,53.0599],[-2.8683,53.0595],[-2.8652,53.0608],[-2.8624,53.0601],[-2.8616,53.0609],[-2.8627,53.0616],[-2.8629,53.0625],[-2.8641,53.0633],[-2.8667,53.0632],[-2.8696,53.0638],[-2.8705,53.0646],[-2.8658,53.0658],[-2.8681,53.0675],[-2.8692,53.0695],[-2.8705,53.0702],[-2.873,53.0702],[-2.8762,53.069],[-2.8777,53.0689],[-2.8783,53.0698],[-2.8778,53.071],[-2.8753,53.0728],[-2.8757,53.0735],[-2.8807,53.0739],[-2.8818,53.0749],[-2.8796,53.0762],[-2.879,53.0781],[-2.8774,53.079],[-2.876,53.0806],[-2.876,53.0817],[-2.8796,53.0834],[-2.8888,53.0868],[-2.8909,53.0874],[-2.8918,53.0882],[-2.8917,53.0895],[-2.8934,53.0915],[-2.8958,53.0918],[-2.9005,53.0907],[-2.9021,53.092],[-2.902,53.0931],[-2.8995,53.0938],[-2.899,53.0962],[-2.8995,53.0976],[-2.8989,53.0982],[-2.8975,53.0989],[-2.8948,53.0988],[-2.8939,53.0978],[-2.8953,53.097],[-2.8967,53.0971],[-2.8979,53.0966],[-2.8968,53.0952],[-2.8938,53.0961],[-2.8924,53.0971],[-2.8919,53.0982],[-2.8904,53.0997],[-2.8889,53.1019],[-2.8872,53.1054],[-2.8885,53.1057],[-2.8904,53.1051],[-2.8928,53.1041],[-2.8934,53.1044],[-2.8928,53.1063],[-2.8918,53.1072],[-2.8918,53.1092],[-2.8891,53.1088],[-2.8878,53.1093],[-2.8868,53.1107],[-2.8839,53.1113],[-2.8841,53.1132],[-2.8816,53.1182],[-2.8809,53.1214],[-2.8826,53.1216],[-2.884,53.1207],[-2.8854,53.1204],[-2.8865,53.1214],[-2.888,53.1199],[-2.8904,53.1192],[-2.8923,53.1183],[-2.8952,53.1164],[-2.895,53.1154],[-2.8971,53.114],[-2.8992,53.1141],[-2.9009,53.1134],[-2.9021,53.1123],[-2.9034,53.1118],[-2.9061,53.1122],[-2.908,53.1131],[-2.9096,53.1127],[-2.912,53.1131],[-2.914,53.1138],[-2.9144,53.1143],[-2.9174,53.1148],[-2.9171,53.1152],[-2.9196,53.116],[-2.92,53.1168],[-2.9213,53.1172],[-2.9213,53.1184],[-2.9231,53.1181],[-2.9239,53.1185],[-2.9287,53.1201],[-2.9288,53.1202],[-2.9318,53.1201],[-2.9344,53.1215],[-2.9369,53.1209],[-2.938,53.121],[-2.9406,53.1224],[-2.9426,53.1214],[-2.945,53.1223],[-2.9465,53.1269],[-2.948,53.1278],[-2.9523,53.1286],[-2.953,53.1288],[-2.9553,53.1298],[-2.9579,53.1303],[-2.9589,53.1309],[-2.9602,53.1325],[-2.9639,53.1328],[-2.9678,53.1372],[-2.9745,53.145],[-2.9795,53.1506],[-2.9803,53.1494],[-2.9826,53.1488],[-2.9847,53.1478],[-2.9866,53.1499],[-2.9877,53.1521],[-2.9904,53.153],[-2.9931,53.1533],[-2.9951,53.1542],[-2.9935,53.1547],[-2.9922,53.1562],[-2.99,53.1575],[-2.9881,53.1569],[-2.9868,53.1579],[-2.9846,53.1586],[-2.9838,53.1576],[-2.9815,53.1563],[-2.9789,53.1572],[-2.9756,53.1573],[-2.9747,53.1579],[-2.9736,53.1586],[-2.9709,53.1608],[-2.9687,53.1606],[-2.9663,53.1598],[-2.9624,53.1623],[-2.9568,53.1638],[-2.9535,53.1653],[-2.951,53.1659],[-2.9489,53.166],[-2.9466,53.1671],[-2.944,53.1652],[-2.9339,53.1694],[-2.9278,53.1714],[-2.9266,53.1733],[-2.9228,53.1753],[-2.921,53.1771],[-2.9203,53.1798],[-2.9205,53.1822],[-2.9193,53.1828],[-2.9142,53.1865],[-2.9113,53.1886],[-2.9056,53.1927],[-2.9048,53.1928],[-2.9037,53.1917],[-2.9037,53.1898],[-2.905,53.1875],[-2.9048,53.1853],[-2.9037,53.1841],[-2.9016,53.1832],[-2.9003,53.1829],[-2.8966,53.1833],[-2.8927,53.1834],[-2.8883,53.1852],[-2.8897,53.1858],[-2.892,53.1843],[-2.8934,53.184],[-2.8993,53.1837],[-2.9014,53.1839],[-2.9027,53.1843],[-2.9041,53.1857],[-2.9042,53.1872],[-2.9027,53.1894],[-2.9025,53.1926],[-2.9057,53.1936],[-2.9076,53.1924],[-2.9156,53.1867],[-2.9204,53.1829],[-2.9209,53.1851],[-2.9223,53.1893],[-2.9252,53.191],[-2.9261,53.1921],[-2.9292,53.1943],[-2.9354,53.1963],[-2.9376,53.1978],[-2.9437,53.204],[-2.9462,53.2067],[-2.9492,53.2111],[-2.9533,53.2131],[-2.9587,53.2153],[-2.9662,53.2187],[-2.9778,53.2254],[-2.9849,53.2285],[-2.9926,53.233],[-2.9984,53.2358],[-3.0082,53.2402],[-3.0129,53.2425],[-3.0255,53.2483],[-3.036,53.2518],[-3.0487,53.2522],[-3.0506,53.2523],[-3.0545,53.2525],[-3.0691,53.253],[-3.0739,53.2536],[-3.0745,53.2537],[-3.0805,53.2549],[-3.0824,53.2555],[-3.0847,53.2576],[-3.0868,53.2579],[-3.0881,53.2577],[-3.0918,53.2597],[-3.0922,53.2599],[-3.0931,53.2605],[-3.0933,53.2606],[-3.0951,53.2618],[-3.0952,53.2619],[-3.0976,53.2637],[-3.1014,53.2669],[-3.1006,53.2677],[-3.0989,53.2683],[-3.0997,53.269],[-3.0996,53.2707],[-3.0974,53.272],[-3.0947,53.2724],[-3.0932,53.2699],[-3.092,53.2691],[-3.0924,53.2682],[-3.0912,53.267],[-3.0887,53.2679],[-3.0909,53.2687],[-3.0902,53.2693],[-3.0894,53.2711],[-3.0864,53.2714],[-3.0855,53.272],[-3.0899,53.2729],[-3.0919,53.2744],[-3.0924,53.2761],[-3.0901,53.2757],[-3.0913,53.2772],[-3.0917,53.2784],[-3.0898,53.2785],[-3.0871,53.278],[-3.0851,53.2774],[-3.0828,53.2775],[-3.079,53.2782],[-3.0784,53.279],[-3.0771,53.2791],[-3.0743,53.2788],[-3.0735,53.277],[-3.0722,53.2755],[-3.0711,53.2749],[-3.0678,53.2754],[-3.0681,53.2758],[-3.0716,53.2758],[-3.073,53.277],[-3.0726,53.2785],[-3.0752,53.2793],[-3.079,53.2798],[-3.0814,53.2793],[-3.0837,53.2794],[-3.0857,53.2807],[-3.0861,53.2819],[-3.0893,53.2834],[-3.0906,53.2846],[-3.0963,53.2843],[-3.0968,53.2847],[-3.0953,53.2861],[-3.098,53.2867],[-3.1012,53.2869],[-3.103,53.2877],[-3.1045,53.2892],[-3.1067,53.2901],[-3.1084,53.2903],[-3.1095,53.2931],[-3.1085,53.2939],[-3.1068,53.2939],[-3.1041,53.2948],[-3.106,53.2952],[-3.1069,53.2965],[-3.109,53.2972],[-3.0959,53.3047],[-3.0955,53.3049],[-3.0891,53.3083],[-3.0888,53.3083],[-3.0821,53.3112],[-3.081,53.3119],[-3.0806,53.313],[-3.0781,53.3151],[-3.0764,53.3144],[-3.0742,53.3164],[-3.0683,53.3142],[-3.0643,53.3122],[-3.0597,53.309],[-3.0512,53.3107],[-3.0484,53.3109],[-3.0482,53.3096],[-3.046,53.3075],[-3.0432,53.3069],[-3.0416,53.3061],[-3.0417,53.3052],[-3.0392,53.3054],[-3.0385,53.3051],[-3.0367,53.3027],[-3.0367,53.3011],[-3.0358,53.3005],[-3.0314,53.2985],[-3.0305,53.2992],[-3.0261,53.2977],[-3.024,53.2994],[-3.022,53.2984],[-3.0213,53.299],[-3.0186,53.3],[-3.0165,53.2995],[-3.0128,53.299],[-3.0112,53.3001],[-3.0054,53.3014],[-3.0022,53.3025],[-2.997,53.3051],[-2.9953,53.3056],[-2.9927,53.3071],[-2.99,53.3066],[-2.9831,53.305],[-2.9797,53.3045],[-2.9795,53.3043],[-2.9746,53.3033],[-2.9716,53.3021],[-2.9691,53.3018],[-2.9661,53.3028],[-2.9615,53.3038],[-2.9603,53.3033],[-2.9584,53.3041],[-2.9547,53.3042],[-2.9512,53.3038],[-2.9494,53.3032],[-2.9474,53.3049],[-2.9396,53.3104],[-2.9331,53.3071],[-2.9316,53.3061],[-2.9286,53.3082],[-2.9243,53.3066],[-2.92,53.3053],[-2.9177,53.3061],[-2.9149,53.3057],[-2.9117,53.3043],[-2.9077,53.3015],[-2.906,53.3012],[-2.9019,53.2972],[-2.9008,53.297],[-2.8963,53.2966],[-2.8891,53.2954],[-2.888,53.2949],[-2.8876,53.2936],[-2.8859,53.2928],[-2.8827,53.2918],[-2.8792,53.2909],[-2.8762,53.2906],[-2.8711,53.2909],[-2.8685,53.2913],[-2.8646,53.2922],[-2.861,53.2927],[-2.8586,53.2926],[-2.8556,53.292],[-2.8549,53.2915],[-2.8531,53.2923],[-2.8551,53.294],[-2.8536,53.2954],[-2.849,53.2968],[-2.8415,53.2981],[-2.8395,53.299],[-2.8418,53.3],[-2.8478,53.3017],[-2.8483,53.3023],[-2.8472,53.304],[-2.8479,53.3055],[-2.8477,53.3062],[-2.8464,53.3069],[-2.843,53.3075],[-2.8357,53.3083],[-2.8306,53.3082],[-2.8257,53.3075],[-2.8218,53.3073],[-2.816,53.3061],[-2.8134,53.3049],[-2.8113,53.3045],[-2.8067,53.3029],[-2.8013,53.2993],[-2.8,53.2988],[-2.7966,53.2983],[-2.7917,53.2972],[-2.7887,53.2967],[-2.786,53.2975],[-2.7795,53.3009],[-2.774,53.3035],[-2.7614,53.3101],[-2.7559,53.3113],[-2.753,53.3129],[-2.7522,53.3141],[-2.7524,53.3147],[-2.7509,53.3142],[-2.7474,53.3124],[-2.745,53.3109],[-2.7435,53.3097],[-2.7407,53.3081],[-2.7393,53.3069],[-2.7357,53.3067],[-2.7343,53.3072],[-2.733,53.3104],[-2.7322,53.3112],[-2.73,53.3121],[-2.7277,53.3124],[-2.7241,53.3124],[-2.7235,53.3131],[-2.7157,53.3119],[-2.7082,53.3097],[-2.7061,53.3088],[-2.7008,53.3058],[-2.6986,53.3069],[-2.697,53.308],[-2.6876,53.3134],[-2.6872,53.314],[-2.6852,53.3154],[-2.6782,53.3141],[-2.6729,53.3129],[-2.6653,53.3114],[-2.6488,53.3082],[-2.6459,53.3073],[-2.6428,53.3058],[-2.6424,53.306],[-2.6444,53.3086],[-2.6451,53.3101],[-2.6417,53.3095],[-2.6384,53.3095],[-2.6357,53.3079],[-2.6339,53.3076],[-2.6295,53.3078],[-2.6283,53.3084],[-2.6241,53.3094],[-2.6247,53.3118],[-2.6227,53.312],[-2.6178,53.3161],[-2.6198,53.3169],[-2.6175,53.3176],[-2.6179,53.3182],[-2.621,53.3191],[-2.6199,53.3203],[-2.6167,53.3206],[-2.6135,53.3189],[-2.6099,53.3178],[-2.6101,53.3164],[-2.6093,53.315],[-2.6078,53.3139],[-2.6047,53.3155],[-2.6036,53.318],[-2.6024,53.3185],[-2.5993,53.3187],[-2.5967,53.3194],[-2.5952,53.3201],[-2.5952,53.3224],[-2.5928,53.3224],[-2.5924,53.3249],[-2.5901,53.3259],[-2.5885,53.3259],[-2.5884,53.3273],[-2.5858,53.3292],[-2.5816,53.3283],[-2.5802,53.3286],[-2.5787,53.3276],[-2.5784,53.326],[-2.5737,53.3255],[-2.5727,53.3256],[-2.5689,53.3252],[-2.5678,53.3254],[-2.5665,53.3242],[-2.5631,53.3231],[-2.5604,53.3238],[-2.5587,53.3256],[-2.5575,53.3262],[-2.5539,53.3287],[-2.5527,53.3313],[-2.5515,53.3324],[-2.5483,53.331],[-2.5452,53.3305],[-2.5445,53.3308],[-2.5431,53.3323],[-2.5414,53.3333],[-2.5396,53.3363],[-2.5382,53.3359],[-2.5348,53.337],[-2.5288,53.3392],[-2.5184,53.3424],[-2.5159,53.3428],[-2.5141,53.3427],[-2.5124,53.3421],[-2.5094,53.3429],[-2.5077,53.3429],[-2.5052,53.3423],[-2.5033,53.3421],[-2.5018,53.3433],[-2.4984,53.3445],[-2.4966,53.3447],[-2.494,53.3432],[-2.4951,53.3417],[-2.4944,53.3407],[-2.4979,53.3377],[-2.5031,53.3317],[-2.5043,53.328],[-2.5045,53.3268],[-2.5096,53.3245],[-2.5123,53.3213],[-2.5112,53.3211],[-2.5068,53.3183],[-2.5036,53.3137],[-2.5056,53.312],[-2.5052,53.3097],[-2.5028,53.307],[-2.5026,53.3052],[-2.5009,53.3042],[-2.501,53.3011],[-2.5017,53.2986],[-2.4978,53.2998],[-2.4971,53.2975],[-2.4971,53.296],[-2.4978,53.2948],[-2.4975,53.2927],[-2.4981,53.2917],[-2.498,53.2899],[-2.4925,53.2908],[-2.4878,53.291],[-2.4851,53.2908],[-2.4789,53.2898],[-2.4748,53.2881],[-2.472,53.2873],[-2.4724,53.2866],[-2.4701,53.286],[-2.4688,53.286],[-2.4645,53.2873],[-2.4618,53.2865],[-2.4598,53.2862],[-2.4561,53.2852],[-2.4533,53.2846],[-2.4511,53.2831],[-2.448,53.2817],[-2.4472,53.2796],[-2.4486,53.2784],[-2.4505,53.278],[-2.448,53.2749],[-2.4468,53.2743],[-2.4463,53.2724],[-2.4452,53.2726],[-2.4441,53.2705],[-2.4396,53.2692],[-2.4355,53.2693],[-2.4337,53.2686],[-2.4317,53.266],[-2.4309,53.2654],[-2.4285,53.2647],[-2.4265,53.263],[-2.4272,53.2615],[-2.4237,53.2606],[-2.4229,53.2601],[-2.4191,53.2631],[-2.4172,53.2648],[-2.416,53.265],[-2.4148,53.2646],[-2.415,53.2669],[-2.4125,53.2678],[-2.4088,53.2684],[-2.4085,53.2679],[-2.4059,53.2669],[-2.4035,53.2669],[-2.4003,53.2654],[-2.3961,53.2665],[-2.3943,53.2668],[-2.3918,53.2654],[-2.3918,53.2646],[-2.3903,53.2642],[-2.3896,53.2649],[-2.388,53.2647],[-2.3882,53.2613],[-2.3862,53.261],[-2.3856,53.2628],[-2.3874,53.2626],[-2.3873,53.2638],[-2.3853,53.264],[-2.3841,53.2629],[-2.3828,53.2627],[-2.3793,53.2631],[-2.3789,53.2627],[-2.3793,53.2605],[-2.381,53.2598],[-2.3818,53.2588],[-2.3806,53.2569],[-2.3771,53.2556],[-2.3742,53.2553],[-2.3727,53.2544],[-2.3709,53.2544],[-2.368,53.2528],[-2.367,53.2519],[-2.3667,53.2508],[-2.3645,53.2503],[-2.3651,53.249],[-2.3642,53.2485],[-2.3617,53.249],[-2.3594,53.2488],[-2.3566,53.2494],[-2.3531,53.2483],[-2.349,53.249],[-2.3496,53.2476],[-2.3508,53.2459],[-2.35,53.2435],[-2.3482,53.2424],[-2.3464,53.2409],[-2.3478,53.2402],[-2.3527,53.2369],[-2.3537,53.236],[-2.3591,53.2333],[-2.3595,53.2306],[-2.3608,53.2288],[-2.3614,53.2271],[-2.3625,53.2257],[-2.3638,53.2236],[-2.368,53.2233],[-2.374,53.2258],[-2.3776,53.2271],[-2.3809,53.2278],[-2.3827,53.2285],[-2.3857,53.2304],[-2.3963,53.2343],[-2.3988,53.2321],[-2.3967,53.2311],[-2.3989,53.2283],[-2.4009,53.2283],[-2.4015,53.2279],[-2.399,53.2267],[-2.3995,53.2259],[-2.3979,53.2252],[-2.3996,53.224],[-2.4012,53.2217],[-2.403,53.2211],[-2.4067,53.2212],[-2.408,53.2209],[-2.4097,53.221],[-2.4115,53.2207],[-2.4129,53.221],[-2.4142,53.2193],[-2.4123,53.2125],[-2.4092,53.2127],[-2.4087,53.2108],[-2.4087,53.2088],[-2.4102,53.2057],[-2.4074,53.2047],[-2.4064,53.204],[-2.4039,53.2041],[-2.4029,53.2033],[-2.4009,53.2033],[-2.3994,53.204],[-2.3991,53.2048],[-2.3968,53.2049],[-2.3957,53.2061],[-2.3935,53.2049],[-2.392,53.2006],[-2.3905,53.1981],[-2.3899,53.1961],[-2.3881,53.1959],[-2.387,53.1966],[-2.3855,53.1968],[-2.3816,53.1963],[-2.3783,53.1962],[-2.3754,53.1957],[-2.3726,53.1955],[-2.3727,53.1944],[-2.3719,53.1927],[-2.3724,53.1923],[-2.3712,53.1904],[-2.3733,53.1895],[-2.3761,53.1889],[-2.3765,53.1873],[-2.3728,53.1864],[-2.3738,53.1854],[-2.3708,53.1845],[-2.3702,53.1837],[-2.3687,53.1829],[-2.3723,53.1787],[-2.3737,53.1787],[-2.3746,53.1767],[-2.376,53.1751],[-2.3778,53.1737],[-2.3768,53.1733],[-2.3783,53.172],[-2.382,53.1733],[-2.3832,53.1735],[-2.3846,53.1746],[-2.387,53.1755],[-2.39,53.178],[-2.3913,53.1783],[-2.3921,53.1799],[-2.3933,53.1799],[-2.3957,53.179],[-2.3981,53.1772],[-2.3988,53.1746],[-2.3993,53.1745],[-2.3979,53.1723],[-2.4066,53.1741],[-2.4056,53.1748],[-2.4104,53.1781],[-2.413,53.1814],[-2.4127,53.1838],[-2.4138,53.1839],[-2.4142,53.1851],[-2.4163,53.1879],[-2.4178,53.1891],[-2.4207,53.1902],[-2.4219,53.1911],[-2.4257,53.1926],[-2.427,53.1929],[-2.4259,53.194],[-2.4264,53.195],[-2.4289,53.1949],[-2.4294,53.1965],[-2.4307,53.1979],[-2.4345,53.1967],[-2.4354,53.1978],[-2.4367,53.1974],[-2.4387,53.2001],[-2.4401,53.1998],[-2.4426,53.2012],[-2.4458,53.2012],[-2.4479,53.1999],[-2.4512,53.1994],[-2.4528,53.2006],[-2.4546,53.201],[-2.4546,53.2018],[-2.4567,53.2019],[-2.4581,53.2015],[-2.4598,53.2014],[-2.4603,53.1991],[-2.4585,53.1987],[-2.4584,53.1971],[-2.4595,53.1962],[-2.4604,53.1928],[-2.4564,53.1899],[-2.4568,53.1887],[-2.4564,53.1873],[-2.4576,53.1864],[-2.4575,53.185],[-2.4561,53.1837],[-2.4568,53.1818],[-2.4562,53.1803],[-2.4565,53.1777],[-2.4574,53.1767],[-2.4562,53.1757],[-2.4536,53.1743],[-2.4508,53.1737],[-2.4498,53.173],[-2.4483,53.1731],[-2.4468,53.1723],[-2.4438,53.1712],[-2.4434,53.1695],[-2.4418,53.1687],[-2.4424,53.1678],[-2.442,53.1662],[-2.4434,53.1623],[-2.4443,53.1615],[-2.4433,53.1607],[-2.4438,53.1599],[-2.4465,53.1599],[-2.4505,53.1606],[-2.4548,53.1609],[-2.4558,53.1605],[-2.4573,53.1564],[-2.4593,53.1562],[-2.4608,53.1566],[-2.4623,53.1564],[-2.4643,53.1531],[-2.4686,53.1527],[-2.4725,53.1546],[-2.4741,53.1545],[-2.4764,53.1552],[-2.478,53.1566],[-2.4803,53.1572],[-2.4844,53.1597],[-2.4861,53.1601],[-2.4848,53.1626],[-2.4874,53.1635],[-2.4906,53.1635],[-2.4927,53.1629],[-2.4947,53.1634],[-2.4961,53.1643],[-2.498,53.1642],[-2.4991,53.1637],[-2.5013,53.1633],[-2.5016,53.1627],[-2.5008,53.1614],[-2.5019,53.1601],[-2.504,53.16],[-2.5072,53.159],[-2.5079,53.1594],[-2.5106,53.1594],[-2.5117,53.1591],[-2.5132,53.158],[-2.5141,53.1588],[-2.5168,53.159],[-2.5183,53.1601],[-2.5201,53.1601],[-2.523,53.1591],[-2.5227,53.1584],[-2.5228,53.1554],[-2.5244,53.1541],[-2.5278,53.1525],[-2.5328,53.1522],[-2.5376,53.1511],[-2.5415,53.1499],[-2.5429,53.1498],[-2.548,53.1514],[-2.5511,53.1534],[-2.5519,53.1545],[-2.5537,53.1557],[-2.5546,53.1573],[-2.5585,53.1596],[-2.5572,53.1604],[-2.5613,53.1626],[-2.5628,53.1626],[-2.5643,53.1621],[-2.5681,53.1624],[-2.5725,53.1634],[-2.5741,53.1614],[-2.5767,53.162],[-2.5788,53.16],[-2.58,53.1597],[-2.5805,53.1583],[-2.5829,53.1577],[-2.5838,53.1557],[-2.5862,53.1565],[-2.5873,53.1575],[-2.5905,53.1571],[-2.5916,53.1572],[-2.5935,53.1583],[-2.5965,53.1589],[-2.5975,53.1552],[-2.5958,53.1527],[-2.5934,53.1508],[-2.5923,53.149],[-2.5891,53.1468],[-2.5917,53.1448],[-2.5948,53.1445],[-2.5969,53.1448],[-2.5971,53.1454],[-2.5986,53.1462],[-2.6003,53.1465],[-2.6043,53.1451],[-2.6058,53.146],[-2.6061,53.1469],[-2.6081,53.1486],[-2.6082,53.1492],[-2.6104,53.1503],[-2.6147,53.1505],[-2.6192,53.1501],[-2.6209,53.1512],[-2.6232,53.1514],[-2.6253,53.1508],[-2.6269,53.15],[-2.629,53.1481],[-2.63,53.1463],[-2.6309,53.1462],[-2.6323,53.1452],[-2.6329,53.1441],[-2.6347,53.1427],[-2.6366,53.142],[-2.6383,53.1419],[-2.64,53.141],[-2.6433,53.1352],[-2.6396,53.1336],[-2.6405,53.1321],[-2.6402,53.1304],[-2.6404,53.129],[-2.6413,53.1284],[-2.6446,53.1287],[-2.6503,53.1293],[-2.6513,53.1299],[-2.6534,53.1304],[-2.6562,53.13],[-2.6578,53.1307],[-2.6596,53.1303],[-2.6604,53.1285],[-2.6607,53.1251],[-2.6624,53.1213],[-2.6639,53.1205],[-2.6669,53.1202],[-2.6688,53.1188],[-2.6707,53.118],[-2.67,53.117],[-2.6713,53.1159],[-2.6738,53.1159],[-2.6744,53.1151],[-2.6785,53.1159],[-2.6821,53.116],[-2.6836,53.1171],[-2.6864,53.117],[-2.689,53.1177],[-2.6905,53.1187],[-2.6924,53.1189],[-2.6937,53.1194],[-2.6973,53.12],[-2.6997,53.1198],[-2.7016,53.1188],[-2.7037,53.1174],[-2.7061,53.1185],[-2.7074,53.1169],[-2.7086,53.1162],[-2.7093,53.1142],[-2.71,53.1134],[-2.7099,53.1116],[-2.7084,53.1103],[-2.7076,53.1078],[-2.7065,53.1065],[-2.7082,53.1055],[-2.7089,53.1016],[-2.7091,53.0986],[-2.7117,53.0964],[-2.7114,53.0936],[-2.713,53.093],[-2.7154,53.0931],[-2.7176,53.0935],[-2.7185,53.093],[-2.7223,53.0922],[-2.7249,53.0923],[-2.7303,53.0915],[-2.7317,53.0918],[-2.7325,53.0904],[-2.7339,53.0893],[-2.7356,53.0887],[-2.7349,53.0865],[-2.7418,53.0818],[-2.7452,53.0823],[-2.7452,53.0806],[-2.7467,53.0789],[-2.7484,53.0785],[-2.7487,53.0779],[-2.7507,53.0765],[-2.7512,53.0752],[-2.7509,53.0737],[-2.7499,53.0717],[-2.7513,53.0714],[-2.7529,53.0692],[-2.7433,53.0658],[-2.7411,53.0645],[-2.7419,53.0635],[-2.7397,53.0624],[-2.7402,53.0613],[-2.7373,53.061],[-2.7357,53.0602],[-2.7357,53.0595],[-2.7343,53.0584],[-2.7324,53.0577],[-2.7345,53.0566],[-2.7347,53.0551],[-2.7305,53.0535],[-2.729,53.0516],[-2.7265,53.0511],[-2.7232,53.0488],[-2.7221,53.049],[-2.7212,53.0478],[-2.7183,53.0455],[-2.7162,53.0476],[-2.7146,53.0476],[-2.7104,53.0483],[-2.7093,53.05],[-2.7097,53.0522],[-2.7084,53.0527],[-2.7046,53.0531],[-2.7049,53.0539],[-2.7024,53.0543],[-2.7003,53.0532],[-2.6939,53.0518],[-2.6914,53.05],[-2.6892,53.0493],[-2.6823,53.0453],[-2.6791,53.0437],[-2.6743,53.0415],[-2.6688,53.0386],[-2.6711,53.0369],[-2.6723,53.034],[-2.6772,53.0333],[-2.6786,53.0327],[-2.6783,53.0314],[-2.6789,53.0308],[-2.6784,53.028],[-2.6796,53.0256],[-2.6825,53.0249],[-2.6835,53.0231],[-2.685,53.0217],[-2.6825,53.0202],[-2.6788,53.0158],[-2.6794,53.0152],[-2.6809,53.015],[-2.6881,53.0128],[-2.6888,53.0123],[-2.6903,53.0078],[-2.6937,53.0028],[-2.6958,53.0011],[-2.6993,52.9954]]]}</v>
      </c>
      <c r="B143" s="67" t="str">
        <f ca="1">OFFSET(Polygon!B$1,MATCH($D143,Polygon!$C:$C,0)-1,0)</f>
        <v>E06000050</v>
      </c>
      <c r="C143" t="s">
        <v>146</v>
      </c>
      <c r="D143" t="s">
        <v>22</v>
      </c>
      <c r="E143" s="27">
        <v>340502</v>
      </c>
      <c r="F143" s="23">
        <v>0</v>
      </c>
      <c r="G143" s="23">
        <v>0</v>
      </c>
      <c r="H143" s="23">
        <v>0</v>
      </c>
      <c r="I143" s="23">
        <v>2</v>
      </c>
      <c r="J143" s="23">
        <v>3</v>
      </c>
      <c r="K143" s="23">
        <v>3</v>
      </c>
      <c r="L143" s="23">
        <v>4</v>
      </c>
      <c r="M143" s="23">
        <v>4</v>
      </c>
      <c r="N143" s="23">
        <v>5</v>
      </c>
      <c r="O143" s="23">
        <v>5</v>
      </c>
      <c r="P143" s="23">
        <v>7</v>
      </c>
      <c r="Q143" s="23">
        <v>10</v>
      </c>
      <c r="R143" s="23">
        <v>10</v>
      </c>
      <c r="S143" s="23">
        <v>11</v>
      </c>
      <c r="T143" s="23">
        <v>16</v>
      </c>
      <c r="U143" s="23">
        <v>18</v>
      </c>
      <c r="V143" s="23">
        <v>18</v>
      </c>
      <c r="W143" s="23">
        <v>24</v>
      </c>
      <c r="X143" s="23">
        <v>25</v>
      </c>
      <c r="Y143" s="23">
        <v>31</v>
      </c>
      <c r="Z143" s="23">
        <v>34</v>
      </c>
      <c r="AA143" s="23">
        <v>45</v>
      </c>
      <c r="AB143" s="23">
        <v>54</v>
      </c>
      <c r="AC143" s="23">
        <v>65</v>
      </c>
      <c r="AD143" s="23">
        <v>97</v>
      </c>
      <c r="AE143" s="23">
        <v>116</v>
      </c>
      <c r="AF143" s="23">
        <v>149</v>
      </c>
      <c r="AG143" s="23">
        <v>167</v>
      </c>
      <c r="AH143" s="23">
        <v>200</v>
      </c>
      <c r="AI143" s="23">
        <v>227</v>
      </c>
      <c r="AJ143" s="23">
        <v>261</v>
      </c>
      <c r="AK143" s="23">
        <v>289</v>
      </c>
      <c r="AL143" s="23">
        <v>311</v>
      </c>
      <c r="AM143" s="23">
        <v>342</v>
      </c>
      <c r="AN143" s="23">
        <v>383</v>
      </c>
      <c r="AO143" s="23">
        <v>410</v>
      </c>
      <c r="AP143" s="23">
        <v>423</v>
      </c>
      <c r="AQ143" s="23">
        <v>461</v>
      </c>
      <c r="AR143" s="23">
        <v>473</v>
      </c>
      <c r="AS143" s="23">
        <v>497</v>
      </c>
      <c r="AT143" s="23">
        <v>525</v>
      </c>
      <c r="AU143" s="23">
        <v>546</v>
      </c>
      <c r="AV143" s="23">
        <v>575</v>
      </c>
      <c r="AW143" s="23">
        <v>593</v>
      </c>
      <c r="AX143" s="23">
        <v>608</v>
      </c>
      <c r="AY143" s="23">
        <v>634</v>
      </c>
      <c r="AZ143" s="23">
        <v>665</v>
      </c>
      <c r="BA143" s="23">
        <v>681</v>
      </c>
      <c r="BB143" s="23">
        <v>702</v>
      </c>
      <c r="BC143" s="23">
        <v>725</v>
      </c>
      <c r="BD143" s="23">
        <v>743</v>
      </c>
      <c r="BE143" s="23">
        <v>746</v>
      </c>
      <c r="BF143" s="23">
        <v>777</v>
      </c>
      <c r="BG143" s="23">
        <v>800</v>
      </c>
      <c r="BH143" s="23">
        <v>829</v>
      </c>
      <c r="BI143" s="23">
        <v>841</v>
      </c>
      <c r="BJ143" s="23">
        <v>859</v>
      </c>
      <c r="BK143" s="23">
        <v>868</v>
      </c>
      <c r="BL143" s="23">
        <v>881</v>
      </c>
      <c r="BM143" s="23">
        <v>890</v>
      </c>
      <c r="BN143" s="23">
        <v>897</v>
      </c>
      <c r="BO143" s="23">
        <v>907</v>
      </c>
      <c r="BP143" s="23">
        <v>914</v>
      </c>
      <c r="BQ143" s="23">
        <v>927</v>
      </c>
      <c r="BR143" s="23">
        <v>937</v>
      </c>
      <c r="BS143" s="23">
        <v>943</v>
      </c>
      <c r="BT143" s="23">
        <v>957</v>
      </c>
      <c r="BU143" s="23">
        <v>974</v>
      </c>
      <c r="BV143" s="23">
        <v>982</v>
      </c>
      <c r="BW143" s="23">
        <v>989</v>
      </c>
      <c r="BX143" s="23">
        <v>992</v>
      </c>
      <c r="BY143" s="23">
        <v>1009</v>
      </c>
      <c r="BZ143" s="23">
        <v>1020</v>
      </c>
      <c r="CA143" s="23">
        <v>1035</v>
      </c>
      <c r="CB143" s="23">
        <v>1061</v>
      </c>
      <c r="CC143" s="23">
        <v>1073</v>
      </c>
      <c r="CD143" s="23">
        <v>1078</v>
      </c>
      <c r="CE143" s="23">
        <v>1087</v>
      </c>
      <c r="CF143" s="23">
        <v>1096</v>
      </c>
      <c r="CG143" s="23">
        <v>1102</v>
      </c>
      <c r="CH143" s="23">
        <v>1110</v>
      </c>
      <c r="CI143" s="23">
        <v>1117</v>
      </c>
      <c r="CJ143" s="23">
        <v>1130</v>
      </c>
      <c r="CK143" s="23">
        <v>1141</v>
      </c>
      <c r="CL143" s="23">
        <v>1145</v>
      </c>
      <c r="CM143" s="23">
        <v>1151</v>
      </c>
      <c r="CN143" s="23">
        <v>1157</v>
      </c>
      <c r="CO143" s="23">
        <v>1164</v>
      </c>
      <c r="CP143" s="23">
        <v>1169</v>
      </c>
      <c r="CQ143" s="23">
        <v>1176</v>
      </c>
      <c r="CR143" s="23">
        <v>1178</v>
      </c>
      <c r="CS143" s="23">
        <v>1180</v>
      </c>
      <c r="CT143" s="23">
        <v>1191</v>
      </c>
      <c r="CU143" s="23">
        <v>1193</v>
      </c>
      <c r="CV143" s="23">
        <v>1196</v>
      </c>
      <c r="CW143" s="23">
        <v>1198</v>
      </c>
      <c r="CX143" s="23">
        <v>1198</v>
      </c>
      <c r="CY143" s="23">
        <v>1201</v>
      </c>
      <c r="CZ143" s="23">
        <v>1206</v>
      </c>
      <c r="DA143" s="23">
        <v>1211</v>
      </c>
      <c r="DB143" s="23">
        <v>1215</v>
      </c>
      <c r="DC143" s="23">
        <v>1220</v>
      </c>
      <c r="DD143" s="23">
        <v>1225</v>
      </c>
      <c r="DE143" s="23">
        <v>1230</v>
      </c>
      <c r="DF143" s="23">
        <v>1233</v>
      </c>
      <c r="DG143" s="23">
        <v>1235</v>
      </c>
      <c r="DJ143" s="181">
        <f t="shared" ca="1" si="42"/>
        <v>2</v>
      </c>
      <c r="DK143" s="25">
        <f t="shared" ca="1" si="43"/>
        <v>1.6220600162206002E-3</v>
      </c>
      <c r="DL143" s="325">
        <f t="shared" ca="1" si="48"/>
        <v>0.58736806244897244</v>
      </c>
      <c r="DM143" s="329">
        <f t="shared" ca="1" si="44"/>
        <v>29</v>
      </c>
      <c r="DN143" s="25">
        <f t="shared" ca="1" si="45"/>
        <v>2.404643449419569E-2</v>
      </c>
      <c r="DO143" s="325">
        <f t="shared" ca="1" si="49"/>
        <v>8.5168369055101003</v>
      </c>
      <c r="DP143" s="332">
        <f t="shared" ca="1" si="46"/>
        <v>362.69977856224045</v>
      </c>
      <c r="DR143">
        <f t="shared" si="40"/>
        <v>1235</v>
      </c>
      <c r="DS143" s="419">
        <f t="shared" si="41"/>
        <v>362.7</v>
      </c>
      <c r="DT143" s="131">
        <f t="shared" ca="1" si="50"/>
        <v>0</v>
      </c>
      <c r="DV143" s="164" t="s">
        <v>121</v>
      </c>
      <c r="DW143">
        <v>682</v>
      </c>
      <c r="DX143" s="385">
        <v>267.10000000000002</v>
      </c>
      <c r="DY143" s="67">
        <f t="shared" si="47"/>
        <v>12</v>
      </c>
      <c r="EA143">
        <f>SUMIF('L4-LTLA'!$D:$D,$D143,'L4-LTLA'!$G:$G)</f>
        <v>340502</v>
      </c>
      <c r="EB143" s="27">
        <v>340502</v>
      </c>
      <c r="EC143" s="4">
        <f t="shared" si="51"/>
        <v>0</v>
      </c>
    </row>
    <row r="144" spans="1:133" x14ac:dyDescent="0.25">
      <c r="A144" s="67" t="str">
        <f ca="1">OFFSET(Polygon!A$1,MATCH($D144,Polygon!$C:$C,0)-1,0)</f>
        <v>{"type":"Polygon","coordinates":[[[-2.8188,53.348],[-2.8187,53.3465],[-2.8191,53.345],[-2.8199,53.3437],[-2.818,53.343],[-2.8198,53.3412],[-2.8202,53.3404],[-2.8223,53.3407],[-2.8232,53.3389],[-2.8235,53.3374],[-2.8272,53.3379],[-2.8311,53.3378],[-2.8325,53.3373],[-2.8315,53.3351],[-2.8267,53.3316],[-2.8285,53.3311],[-2.8331,53.3285],[-2.8364,53.327],[-2.8398,53.3268],[-2.855,53.3275],[-2.8649,53.3301],[-2.8725,53.3326],[-2.8736,53.3328],[-2.8782,53.3342],[-2.8832,53.3363],[-2.8894,53.3391],[-2.8934,53.3406],[-2.9005,53.3436],[-2.9049,53.3457],[-2.9099,53.3493],[-2.9144,53.3521],[-2.916,53.3538],[-2.9189,53.3549],[-2.9225,53.3573],[-2.9237,53.3573],[-2.9265,53.3588],[-2.9333,53.3619],[-2.9394,53.3644],[-2.9459,53.3673],[-2.9638,53.3735],[-2.9676,53.3756],[-2.9693,53.3758],[-2.9726,53.3776],[-2.9736,53.3787],[-2.9747,53.3788],[-2.9796,53.3818],[-2.9833,53.385],[-2.9834,53.386],[-2.985,53.3865],[-2.9875,53.3893],[-2.9881,53.3911],[-2.9889,53.3917],[-2.9951,53.401],[-2.9957,53.4022],[-3.0025,53.4115],[-3.0045,53.417],[-3.0054,53.4208],[-3.0049,53.4212],[-3.0057,53.4223],[-3.0072,53.4335],[-3.0088,53.4384],[-3.0082,53.4383],[-3,53.44],[-3.0002,53.4404],[-2.994,53.4415],[-2.9927,53.4403],[-2.9905,53.4406],[-2.9798,53.4425],[-2.9791,53.4433],[-2.9776,53.4428],[-2.9749,53.4433],[-2.9763,53.4453],[-2.975,53.4465],[-2.9749,53.4474],[-2.9734,53.4473],[-2.9737,53.4497],[-2.973,53.4499],[-2.9716,53.4522],[-2.9716,53.4562],[-2.9734,53.4601],[-2.9738,53.4627],[-2.9696,53.4657],[-2.9699,53.4659],[-2.9673,53.4677],[-2.9634,53.468],[-2.9619,53.4683],[-2.9593,53.4676],[-2.9581,53.4687],[-2.9565,53.4724],[-2.9534,53.4727],[-2.9479,53.473],[-2.9461,53.4729],[-2.9398,53.4733],[-2.9398,53.4736],[-2.9334,53.4738],[-2.9334,53.4731],[-2.9283,53.4737],[-2.9276,53.4733],[-2.9226,53.475],[-2.92,53.4732],[-2.9211,53.4726],[-2.9193,53.4698],[-2.9187,53.4683],[-2.9158,53.4688],[-2.9152,53.4666],[-2.9144,53.465],[-2.9121,53.4652],[-2.9061,53.465],[-2.9048,53.4653],[-2.904,53.4673],[-2.9059,53.4702],[-2.9024,53.4697],[-2.9003,53.4691],[-2.8952,53.4672],[-2.8953,53.4659],[-2.893,53.4634],[-2.8915,53.4631],[-2.8897,53.4612],[-2.8878,53.4605],[-2.8784,53.4559],[-2.8751,53.4547],[-2.8742,53.454],[-2.8721,53.4532],[-2.8703,53.4515],[-2.8696,53.4505],[-2.8684,53.4499],[-2.8676,53.4485],[-2.8684,53.4464],[-2.8682,53.4447],[-2.8701,53.4436],[-2.8707,53.4424],[-2.8701,53.4413],[-2.8708,53.438],[-2.8734,53.4365],[-2.8727,53.4352],[-2.8688,53.4329],[-2.8694,53.4327],[-2.8675,53.4287],[-2.8662,53.428],[-2.8696,53.426],[-2.8699,53.4248],[-2.8682,53.4239],[-2.8689,53.4232],[-2.8677,53.4197],[-2.8665,53.4193],[-2.8659,53.4183],[-2.8687,53.4156],[-2.871,53.4125],[-2.8724,53.4127],[-2.8813,53.4161],[-2.8841,53.4169],[-2.8882,53.4145],[-2.8911,53.4123],[-2.8924,53.4118],[-2.8905,53.4069],[-2.8817,53.4082],[-2.881,53.4069],[-2.8754,53.401],[-2.8727,53.4017],[-2.8719,53.4004],[-2.8705,53.3993],[-2.867,53.3987],[-2.8592,53.3961],[-2.8562,53.3949],[-2.8554,53.3951],[-2.8497,53.3973],[-2.848,53.3969],[-2.845,53.398],[-2.84,53.3992],[-2.8375,53.3999],[-2.8368,53.3985],[-2.8354,53.3969],[-2.834,53.3966],[-2.8325,53.3938],[-2.832,53.392],[-2.8327,53.3902],[-2.8336,53.3889],[-2.8315,53.3876],[-2.8294,53.3867],[-2.8289,53.386],[-2.8267,53.3852],[-2.824,53.3829],[-2.8227,53.3821],[-2.822,53.3807],[-2.8233,53.3801],[-2.8255,53.3806],[-2.8279,53.3803],[-2.8293,53.381],[-2.8309,53.381],[-2.8326,53.3816],[-2.8342,53.3812],[-2.8368,53.3814],[-2.8417,53.3816],[-2.8444,53.382],[-2.8466,53.3819],[-2.8479,53.3811],[-2.8518,53.3809],[-2.854,53.3796],[-2.8562,53.3787],[-2.854,53.377],[-2.8524,53.3722],[-2.852,53.3694],[-2.8536,53.3662],[-2.8535,53.3637],[-2.852,53.3611],[-2.8496,53.3583],[-2.847,53.3546],[-2.8404,53.3473],[-2.8348,53.3467],[-2.8316,53.3467],[-2.8265,53.3473],[-2.8232,53.348],[-2.8225,53.3478],[-2.8188,53.348]]]}</v>
      </c>
      <c r="B144" s="67" t="str">
        <f ca="1">OFFSET(Polygon!B$1,MATCH($D144,Polygon!$C:$C,0)-1,0)</f>
        <v>E08000012</v>
      </c>
      <c r="C144" t="s">
        <v>146</v>
      </c>
      <c r="D144" t="s">
        <v>67</v>
      </c>
      <c r="E144" s="27">
        <v>494814</v>
      </c>
      <c r="F144" s="23">
        <v>5</v>
      </c>
      <c r="G144" s="23">
        <v>5</v>
      </c>
      <c r="H144" s="23">
        <v>6</v>
      </c>
      <c r="I144" s="23">
        <v>8</v>
      </c>
      <c r="J144" s="23">
        <v>8</v>
      </c>
      <c r="K144" s="23">
        <v>6</v>
      </c>
      <c r="L144" s="23">
        <v>9</v>
      </c>
      <c r="M144" s="23">
        <v>6</v>
      </c>
      <c r="N144" s="23">
        <v>11</v>
      </c>
      <c r="O144" s="23">
        <v>12</v>
      </c>
      <c r="P144" s="23">
        <v>13</v>
      </c>
      <c r="Q144" s="23">
        <v>14</v>
      </c>
      <c r="R144" s="23">
        <v>18</v>
      </c>
      <c r="S144" s="23">
        <v>22</v>
      </c>
      <c r="T144" s="23">
        <v>35</v>
      </c>
      <c r="U144" s="23">
        <v>41</v>
      </c>
      <c r="V144" s="23">
        <v>57</v>
      </c>
      <c r="W144" s="23">
        <v>72</v>
      </c>
      <c r="X144" s="23">
        <v>100</v>
      </c>
      <c r="Y144" s="23">
        <v>132</v>
      </c>
      <c r="Z144" s="23">
        <v>157</v>
      </c>
      <c r="AA144" s="23">
        <v>197</v>
      </c>
      <c r="AB144" s="23">
        <v>217</v>
      </c>
      <c r="AC144" s="23">
        <v>262</v>
      </c>
      <c r="AD144" s="23">
        <v>309</v>
      </c>
      <c r="AE144" s="23">
        <v>342</v>
      </c>
      <c r="AF144" s="23">
        <v>387</v>
      </c>
      <c r="AG144" s="23">
        <v>455</v>
      </c>
      <c r="AH144" s="23">
        <v>510</v>
      </c>
      <c r="AI144" s="23">
        <v>552</v>
      </c>
      <c r="AJ144" s="23">
        <v>587</v>
      </c>
      <c r="AK144" s="23">
        <v>634</v>
      </c>
      <c r="AL144" s="23">
        <v>702</v>
      </c>
      <c r="AM144" s="23">
        <v>765</v>
      </c>
      <c r="AN144" s="23">
        <v>849</v>
      </c>
      <c r="AO144" s="23">
        <v>882</v>
      </c>
      <c r="AP144" s="23">
        <v>946</v>
      </c>
      <c r="AQ144" s="23">
        <v>979</v>
      </c>
      <c r="AR144" s="23">
        <v>1010</v>
      </c>
      <c r="AS144" s="23">
        <v>1028</v>
      </c>
      <c r="AT144" s="23">
        <v>1069</v>
      </c>
      <c r="AU144" s="23">
        <v>1119</v>
      </c>
      <c r="AV144" s="23">
        <v>1145</v>
      </c>
      <c r="AW144" s="23">
        <v>1172</v>
      </c>
      <c r="AX144" s="23">
        <v>1210</v>
      </c>
      <c r="AY144" s="23">
        <v>1234</v>
      </c>
      <c r="AZ144" s="23">
        <v>1257</v>
      </c>
      <c r="BA144" s="23">
        <v>1278</v>
      </c>
      <c r="BB144" s="23">
        <v>1308</v>
      </c>
      <c r="BC144" s="23">
        <v>1333</v>
      </c>
      <c r="BD144" s="23">
        <v>1345</v>
      </c>
      <c r="BE144" s="23">
        <v>1363</v>
      </c>
      <c r="BF144" s="23">
        <v>1392</v>
      </c>
      <c r="BG144" s="23">
        <v>1403</v>
      </c>
      <c r="BH144" s="23">
        <v>1428</v>
      </c>
      <c r="BI144" s="23">
        <v>1454</v>
      </c>
      <c r="BJ144" s="23">
        <v>1467</v>
      </c>
      <c r="BK144" s="23">
        <v>1483</v>
      </c>
      <c r="BL144" s="23">
        <v>1497</v>
      </c>
      <c r="BM144" s="23">
        <v>1500</v>
      </c>
      <c r="BN144" s="23">
        <v>1503</v>
      </c>
      <c r="BO144" s="23">
        <v>1504</v>
      </c>
      <c r="BP144" s="23">
        <v>1508</v>
      </c>
      <c r="BQ144" s="23">
        <v>1509</v>
      </c>
      <c r="BR144" s="23">
        <v>1512</v>
      </c>
      <c r="BS144" s="23">
        <v>1515</v>
      </c>
      <c r="BT144" s="23">
        <v>1520</v>
      </c>
      <c r="BU144" s="23">
        <v>1526</v>
      </c>
      <c r="BV144" s="23">
        <v>1538</v>
      </c>
      <c r="BW144" s="23">
        <v>1549</v>
      </c>
      <c r="BX144" s="23">
        <v>1558</v>
      </c>
      <c r="BY144" s="23">
        <v>1558</v>
      </c>
      <c r="BZ144" s="23">
        <v>1564</v>
      </c>
      <c r="CA144" s="23">
        <v>1572</v>
      </c>
      <c r="CB144" s="23">
        <v>1576</v>
      </c>
      <c r="CC144" s="23">
        <v>1581</v>
      </c>
      <c r="CD144" s="23">
        <v>1591</v>
      </c>
      <c r="CE144" s="23">
        <v>1592</v>
      </c>
      <c r="CF144" s="23">
        <v>1602</v>
      </c>
      <c r="CG144" s="23">
        <v>1607</v>
      </c>
      <c r="CH144" s="23">
        <v>1606</v>
      </c>
      <c r="CI144" s="23">
        <v>1614</v>
      </c>
      <c r="CJ144" s="23">
        <v>1623</v>
      </c>
      <c r="CK144" s="23">
        <v>1627</v>
      </c>
      <c r="CL144" s="23">
        <v>1629</v>
      </c>
      <c r="CM144" s="23">
        <v>1630</v>
      </c>
      <c r="CN144" s="23">
        <v>1633</v>
      </c>
      <c r="CO144" s="23">
        <v>1633</v>
      </c>
      <c r="CP144" s="23">
        <v>1635</v>
      </c>
      <c r="CQ144" s="23">
        <v>1637</v>
      </c>
      <c r="CR144" s="23">
        <v>1639</v>
      </c>
      <c r="CS144" s="23">
        <v>1637</v>
      </c>
      <c r="CT144" s="23">
        <v>1639</v>
      </c>
      <c r="CU144" s="23">
        <v>1638</v>
      </c>
      <c r="CV144" s="23">
        <v>1641</v>
      </c>
      <c r="CW144" s="23">
        <v>1659</v>
      </c>
      <c r="CX144" s="23">
        <v>1661</v>
      </c>
      <c r="CY144" s="23">
        <v>1661</v>
      </c>
      <c r="CZ144" s="23">
        <v>1665</v>
      </c>
      <c r="DA144" s="23">
        <v>1669</v>
      </c>
      <c r="DB144" s="23">
        <v>1668</v>
      </c>
      <c r="DC144" s="23">
        <v>1670</v>
      </c>
      <c r="DD144" s="23">
        <v>1672</v>
      </c>
      <c r="DE144" s="23">
        <v>1677</v>
      </c>
      <c r="DF144" s="23">
        <v>1674</v>
      </c>
      <c r="DG144" s="23">
        <v>1675</v>
      </c>
      <c r="DJ144" s="181">
        <f t="shared" ca="1" si="42"/>
        <v>1</v>
      </c>
      <c r="DK144" s="25">
        <f t="shared" ca="1" si="43"/>
        <v>5.9737156511350056E-4</v>
      </c>
      <c r="DL144" s="325">
        <f t="shared" ca="1" si="48"/>
        <v>0.20209614117628039</v>
      </c>
      <c r="DM144" s="329">
        <f t="shared" ca="1" si="44"/>
        <v>10</v>
      </c>
      <c r="DN144" s="25">
        <f t="shared" ca="1" si="45"/>
        <v>6.006006006006006E-3</v>
      </c>
      <c r="DO144" s="325">
        <f t="shared" ca="1" si="49"/>
        <v>2.0209614117628036</v>
      </c>
      <c r="DP144" s="332">
        <f t="shared" ca="1" si="46"/>
        <v>338.51103647026963</v>
      </c>
      <c r="DR144">
        <f t="shared" si="40"/>
        <v>1675</v>
      </c>
      <c r="DS144" s="419">
        <f t="shared" si="41"/>
        <v>338.5</v>
      </c>
      <c r="DT144" s="131">
        <f t="shared" ca="1" si="50"/>
        <v>0</v>
      </c>
      <c r="DV144" s="164" t="s">
        <v>122</v>
      </c>
      <c r="DW144" s="4">
        <v>1231</v>
      </c>
      <c r="DX144" s="385">
        <v>377.5</v>
      </c>
      <c r="DY144" s="67">
        <f t="shared" si="47"/>
        <v>132</v>
      </c>
      <c r="EA144">
        <f>SUMIF('L4-LTLA'!$D:$D,$D144,'L4-LTLA'!$G:$G)</f>
        <v>494814</v>
      </c>
      <c r="EB144" s="27">
        <v>494814</v>
      </c>
      <c r="EC144" s="4">
        <f t="shared" si="51"/>
        <v>0</v>
      </c>
    </row>
    <row r="145" spans="1:133" x14ac:dyDescent="0.25">
      <c r="A145" s="67" t="str">
        <f ca="1">OFFSET(Polygon!A$1,MATCH($D145,Polygon!$C:$C,0)-1,0)</f>
        <v>{"type":"MultiPolygon","coordinates":[[[[-2.5952,53.3224],[-2.5952,53.3201],[-2.5967,53.3194],[-2.5993,53.3187],[-2.6024,53.3185],[-2.6036,53.318],[-2.6047,53.3155],[-2.6078,53.3139],[-2.6093,53.315],[-2.6101,53.3164],[-2.6099,53.3178],[-2.6135,53.3189],[-2.6167,53.3206],[-2.6199,53.3203],[-2.621,53.3191],[-2.6179,53.3182],[-2.6175,53.3176],[-2.6198,53.3169],[-2.6178,53.3161],[-2.6227,53.312],[-2.6247,53.3118],[-2.6241,53.3094],[-2.6283,53.3084],[-2.6295,53.3078],[-2.6339,53.3076],[-2.6357,53.3079],[-2.6384,53.3095],[-2.6417,53.3095],[-2.6451,53.3101],[-2.6444,53.3086],[-2.6424,53.306],[-2.6428,53.3058],[-2.6459,53.3073],[-2.6488,53.3082],[-2.6653,53.3114],[-2.6729,53.3129],[-2.6782,53.3141],[-2.6852,53.3154],[-2.6872,53.314],[-2.6876,53.3134],[-2.697,53.308],[-2.6986,53.3069],[-2.7008,53.3058],[-2.7061,53.3088],[-2.7082,53.3097],[-2.7157,53.3119],[-2.7235,53.3131],[-2.7241,53.3124],[-2.7277,53.3124],[-2.73,53.3121],[-2.7322,53.3112],[-2.733,53.3104],[-2.7343,53.3072],[-2.7357,53.3067],[-2.7393,53.3069],[-2.7407,53.3081],[-2.7435,53.3097],[-2.745,53.3109],[-2.7474,53.3124],[-2.7509,53.3142],[-2.7524,53.3147],[-2.7524,53.3155],[-2.7541,53.3175],[-2.7575,53.3199],[-2.7599,53.3223],[-2.762,53.3247],[-2.7632,53.3271],[-2.7634,53.3295],[-2.7626,53.332],[-2.7593,53.336],[-2.76,53.3365],[-2.7582,53.3392],[-2.7559,53.342],[-2.7538,53.3434],[-2.7421,53.3455],[-2.7403,53.3452],[-2.7318,53.3447],[-2.7311,53.345],[-2.7225,53.3445],[-2.7187,53.3449],[-2.7163,53.3462],[-2.714,53.3479],[-2.7131,53.348],[-2.7084,53.3501],[-2.7057,53.3525],[-2.7024,53.3546],[-2.7014,53.3557],[-2.6996,53.3566],[-2.6979,53.3568],[-2.693,53.3567],[-2.6852,53.3559],[-2.6813,53.3548],[-2.678,53.3545],[-2.6752,53.3544],[-2.6746,53.3536],[-2.6457,53.3609],[-2.6422,53.3617],[-2.6306,53.364],[-2.6277,53.3599],[-2.6269,53.3586],[-2.6276,53.3549],[-2.629,53.3543],[-2.6295,53.3527],[-2.6286,53.3525],[-2.631,53.3483],[-2.6315,53.346],[-2.6284,53.3456],[-2.6277,53.3466],[-2.6242,53.3461],[-2.6227,53.3474],[-2.6192,53.3469],[-2.616,53.3467],[-2.6144,53.3473],[-2.6115,53.3464],[-2.6096,53.3463],[-2.6072,53.3444],[-2.6066,53.3429],[-2.607,53.3423],[-2.6112,53.3412],[-2.6122,53.3397],[-2.6135,53.3384],[-2.6151,53.336],[-2.6157,53.3347],[-2.6198,53.3319],[-2.6175,53.3296],[-2.6149,53.3288],[-2.6125,53.3295],[-2.6104,53.3304],[-2.6076,53.3272],[-2.6047,53.3266],[-2.6026,53.3251],[-2.6006,53.3246],[-2.5986,53.325],[-2.5963,53.3245],[-2.596,53.323],[-2.5952,53.3224]]],[[[-2.6906,53.3854],[-2.6938,53.3844],[-2.6957,53.3834],[-2.6966,53.3826],[-2.6975,53.3811],[-2.6977,53.3793],[-2.6972,53.3685],[-2.6937,53.3649],[-2.6934,53.3642],[-2.6934,53.3618],[-2.6959,53.3621],[-2.6998,53.3622],[-2.7045,53.3613],[-2.7089,53.3596],[-2.7136,53.3571],[-2.7177,53.3556],[-2.7195,53.3552],[-2.7222,53.3557],[-2.7256,53.3552],[-2.7284,53.3544],[-2.729,53.3531],[-2.7317,53.3521],[-2.7313,53.3494],[-2.7324,53.3483],[-2.7359,53.3477],[-2.7416,53.3497],[-2.7475,53.3506],[-2.7504,53.3505],[-2.7571,53.3496],[-2.7591,53.3496],[-2.7624,53.3488],[-2.7666,53.3471],[-2.769,53.3455],[-2.7705,53.344],[-2.7727,53.3406],[-2.7753,53.3382],[-2.7776,53.335],[-2.7784,53.3324],[-2.7775,53.33],[-2.7787,53.3278],[-2.7808,53.3265],[-2.783,53.3248],[-2.7852,53.3236],[-2.789,53.3224],[-2.7946,53.3222],[-2.795,53.3228],[-2.7975,53.3244],[-2.8036,53.3275],[-2.8058,53.328],[-2.8098,53.3297],[-2.8191,53.333],[-2.8215,53.3333],[-2.8244,53.3329],[-2.8267,53.3316],[-2.8315,53.3351],[-2.8325,53.3373],[-2.8311,53.3378],[-2.8272,53.3379],[-2.8235,53.3374],[-2.8232,53.3389],[-2.8223,53.3407],[-2.8202,53.3404],[-2.8198,53.3412],[-2.818,53.343],[-2.8199,53.3437],[-2.8191,53.345],[-2.8187,53.3465],[-2.8188,53.348],[-2.8166,53.3492],[-2.8164,53.3501],[-2.8115,53.3532],[-2.8091,53.3551],[-2.8039,53.3557],[-2.8002,53.3559],[-2.7972,53.3559],[-2.7873,53.3563],[-2.7863,53.3584],[-2.7848,53.3607],[-2.7846,53.3619],[-2.7809,53.3662],[-2.7819,53.3675],[-2.7802,53.3699],[-2.7823,53.3704],[-2.7808,53.3722],[-2.7797,53.3756],[-2.7771,53.3797],[-2.7767,53.381],[-2.7756,53.3807],[-2.7731,53.3811],[-2.7723,53.3828],[-2.7694,53.3839],[-2.7676,53.3838],[-2.7645,53.3827],[-2.7606,53.3823],[-2.7589,53.3811],[-2.7577,53.3807],[-2.7578,53.3829],[-2.76,53.3844],[-2.7558,53.3854],[-2.7524,53.386],[-2.7516,53.3869],[-2.7492,53.3883],[-2.7483,53.3884],[-2.7475,53.3906],[-2.7471,53.3924],[-2.7501,53.3924],[-2.7506,53.3938],[-2.7472,53.3944],[-2.7441,53.3948],[-2.7434,53.3953],[-2.7452,53.397],[-2.7463,53.3995],[-2.7453,53.401],[-2.7452,53.4021],[-2.7439,53.4025],[-2.7406,53.4014],[-2.7366,53.4009],[-2.7289,53.3997],[-2.7248,53.3997],[-2.721,53.4],[-2.7181,53.3997],[-2.7166,53.3989],[-2.7161,53.3969],[-2.7151,53.3945],[-2.7128,53.3906],[-2.7102,53.3899],[-2.7103,53.3893],[-2.7051,53.3879],[-2.705,53.3867],[-2.7015,53.3869],[-2.6951,53.3861],[-2.6906,53.3854]]]]}</v>
      </c>
      <c r="B145" s="67" t="str">
        <f ca="1">OFFSET(Polygon!B$1,MATCH($D145,Polygon!$C:$C,0)-1,0)</f>
        <v>E06000006</v>
      </c>
      <c r="C145" t="s">
        <v>146</v>
      </c>
      <c r="D145" t="s">
        <v>186</v>
      </c>
      <c r="E145" s="27">
        <v>128432</v>
      </c>
      <c r="F145" s="23">
        <v>0</v>
      </c>
      <c r="G145" s="23">
        <v>0</v>
      </c>
      <c r="H145" s="23">
        <v>0</v>
      </c>
      <c r="I145" s="23">
        <v>0</v>
      </c>
      <c r="J145" s="23">
        <v>0</v>
      </c>
      <c r="K145" s="23">
        <v>0</v>
      </c>
      <c r="L145" s="23">
        <v>0</v>
      </c>
      <c r="M145" s="23">
        <v>0</v>
      </c>
      <c r="N145" s="23">
        <v>3</v>
      </c>
      <c r="O145" s="23">
        <v>4</v>
      </c>
      <c r="P145" s="23">
        <v>4</v>
      </c>
      <c r="Q145" s="23">
        <v>5</v>
      </c>
      <c r="R145" s="23">
        <v>7</v>
      </c>
      <c r="S145" s="23">
        <v>7</v>
      </c>
      <c r="T145" s="23">
        <v>7</v>
      </c>
      <c r="U145" s="23">
        <v>8</v>
      </c>
      <c r="V145" s="23">
        <v>8</v>
      </c>
      <c r="W145" s="23">
        <v>8</v>
      </c>
      <c r="X145" s="23">
        <v>10</v>
      </c>
      <c r="Y145" s="23">
        <v>12</v>
      </c>
      <c r="Z145" s="23">
        <v>16</v>
      </c>
      <c r="AA145" s="23">
        <v>19</v>
      </c>
      <c r="AB145" s="23">
        <v>25</v>
      </c>
      <c r="AC145" s="23">
        <v>32</v>
      </c>
      <c r="AD145" s="23">
        <v>41</v>
      </c>
      <c r="AE145" s="23">
        <v>51</v>
      </c>
      <c r="AF145" s="23">
        <v>61</v>
      </c>
      <c r="AG145" s="23">
        <v>75</v>
      </c>
      <c r="AH145" s="23">
        <v>95</v>
      </c>
      <c r="AI145" s="23">
        <v>107</v>
      </c>
      <c r="AJ145" s="23">
        <v>127</v>
      </c>
      <c r="AK145" s="23">
        <v>148</v>
      </c>
      <c r="AL145" s="23">
        <v>159</v>
      </c>
      <c r="AM145" s="23">
        <v>164</v>
      </c>
      <c r="AN145" s="23">
        <v>183</v>
      </c>
      <c r="AO145" s="23">
        <v>194</v>
      </c>
      <c r="AP145" s="23">
        <v>207</v>
      </c>
      <c r="AQ145" s="23">
        <v>215</v>
      </c>
      <c r="AR145" s="23">
        <v>227</v>
      </c>
      <c r="AS145" s="23">
        <v>230</v>
      </c>
      <c r="AT145" s="23">
        <v>235</v>
      </c>
      <c r="AU145" s="23">
        <v>256</v>
      </c>
      <c r="AV145" s="23">
        <v>263</v>
      </c>
      <c r="AW145" s="23">
        <v>267</v>
      </c>
      <c r="AX145" s="23">
        <v>277</v>
      </c>
      <c r="AY145" s="23">
        <v>283</v>
      </c>
      <c r="AZ145" s="23">
        <v>293</v>
      </c>
      <c r="BA145" s="23">
        <v>299</v>
      </c>
      <c r="BB145" s="23">
        <v>299</v>
      </c>
      <c r="BC145" s="23">
        <v>301</v>
      </c>
      <c r="BD145" s="23">
        <v>308</v>
      </c>
      <c r="BE145" s="23">
        <v>309</v>
      </c>
      <c r="BF145" s="23">
        <v>312</v>
      </c>
      <c r="BG145" s="23">
        <v>317</v>
      </c>
      <c r="BH145" s="23">
        <v>325</v>
      </c>
      <c r="BI145" s="23">
        <v>329</v>
      </c>
      <c r="BJ145" s="23">
        <v>333</v>
      </c>
      <c r="BK145" s="23">
        <v>333</v>
      </c>
      <c r="BL145" s="23">
        <v>335</v>
      </c>
      <c r="BM145" s="23">
        <v>338</v>
      </c>
      <c r="BN145" s="23">
        <v>341</v>
      </c>
      <c r="BO145" s="23">
        <v>343</v>
      </c>
      <c r="BP145" s="23">
        <v>347</v>
      </c>
      <c r="BQ145" s="23">
        <v>347</v>
      </c>
      <c r="BR145" s="23">
        <v>349</v>
      </c>
      <c r="BS145" s="23">
        <v>351</v>
      </c>
      <c r="BT145" s="23">
        <v>353</v>
      </c>
      <c r="BU145" s="23">
        <v>357</v>
      </c>
      <c r="BV145" s="23">
        <v>359</v>
      </c>
      <c r="BW145" s="23">
        <v>361</v>
      </c>
      <c r="BX145" s="23">
        <v>369</v>
      </c>
      <c r="BY145" s="23">
        <v>374</v>
      </c>
      <c r="BZ145" s="23">
        <v>377</v>
      </c>
      <c r="CA145" s="23">
        <v>380</v>
      </c>
      <c r="CB145" s="23">
        <v>384</v>
      </c>
      <c r="CC145" s="23">
        <v>387</v>
      </c>
      <c r="CD145" s="23">
        <v>387</v>
      </c>
      <c r="CE145" s="23">
        <v>391</v>
      </c>
      <c r="CF145" s="23">
        <v>392</v>
      </c>
      <c r="CG145" s="23">
        <v>394</v>
      </c>
      <c r="CH145" s="23">
        <v>394</v>
      </c>
      <c r="CI145" s="23">
        <v>395</v>
      </c>
      <c r="CJ145" s="23">
        <v>400</v>
      </c>
      <c r="CK145" s="23">
        <v>399</v>
      </c>
      <c r="CL145" s="23">
        <v>405</v>
      </c>
      <c r="CM145" s="23">
        <v>405</v>
      </c>
      <c r="CN145" s="23">
        <v>408</v>
      </c>
      <c r="CO145" s="23">
        <v>408</v>
      </c>
      <c r="CP145" s="23">
        <v>407</v>
      </c>
      <c r="CQ145" s="23">
        <v>408</v>
      </c>
      <c r="CR145" s="23">
        <v>409</v>
      </c>
      <c r="CS145" s="23">
        <v>407</v>
      </c>
      <c r="CT145" s="23">
        <v>408</v>
      </c>
      <c r="CU145" s="23">
        <v>408</v>
      </c>
      <c r="CV145" s="23">
        <v>409</v>
      </c>
      <c r="CW145" s="23">
        <v>407</v>
      </c>
      <c r="CX145" s="23">
        <v>411</v>
      </c>
      <c r="CY145" s="23">
        <v>411</v>
      </c>
      <c r="CZ145" s="23">
        <v>411</v>
      </c>
      <c r="DA145" s="23">
        <v>412</v>
      </c>
      <c r="DB145" s="23">
        <v>412</v>
      </c>
      <c r="DC145" s="23">
        <v>412</v>
      </c>
      <c r="DD145" s="23">
        <v>413</v>
      </c>
      <c r="DE145" s="23">
        <v>412</v>
      </c>
      <c r="DF145" s="23">
        <v>412</v>
      </c>
      <c r="DG145" s="23">
        <v>417</v>
      </c>
      <c r="DJ145" s="181">
        <f t="shared" ca="1" si="42"/>
        <v>5</v>
      </c>
      <c r="DK145" s="25">
        <f t="shared" ca="1" si="43"/>
        <v>1.2135922330097087E-2</v>
      </c>
      <c r="DL145" s="325">
        <f t="shared" ca="1" si="48"/>
        <v>3.8931107512146506</v>
      </c>
      <c r="DM145" s="329">
        <f t="shared" ca="1" si="44"/>
        <v>6</v>
      </c>
      <c r="DN145" s="25">
        <f t="shared" ca="1" si="45"/>
        <v>1.4598540145985401E-2</v>
      </c>
      <c r="DO145" s="325">
        <f t="shared" ca="1" si="49"/>
        <v>4.671732901457581</v>
      </c>
      <c r="DP145" s="332">
        <f t="shared" ca="1" si="46"/>
        <v>324.68543665130187</v>
      </c>
      <c r="DR145">
        <f t="shared" si="40"/>
        <v>417</v>
      </c>
      <c r="DS145" s="419">
        <f t="shared" si="41"/>
        <v>324.7</v>
      </c>
      <c r="DT145" s="131">
        <f t="shared" ca="1" si="50"/>
        <v>0</v>
      </c>
      <c r="DV145" s="164" t="s">
        <v>123</v>
      </c>
      <c r="DW145">
        <v>545</v>
      </c>
      <c r="DX145" s="385">
        <v>109.4</v>
      </c>
      <c r="DY145" s="67">
        <f t="shared" si="47"/>
        <v>63</v>
      </c>
      <c r="EA145">
        <f>SUMIF('L4-LTLA'!$D:$D,$D145,'L4-LTLA'!$G:$G)</f>
        <v>128432</v>
      </c>
      <c r="EB145" s="27">
        <v>128432</v>
      </c>
      <c r="EC145" s="4">
        <f t="shared" si="51"/>
        <v>0</v>
      </c>
    </row>
    <row r="146" spans="1:133" x14ac:dyDescent="0.25">
      <c r="A146" s="67" t="str">
        <f ca="1">OFFSET(Polygon!A$1,MATCH($D146,Polygon!$C:$C,0)-1,0)</f>
        <v>{"type":"MultiPolygon","coordinates":[[[[-2.9448,53.6788],[-2.9437,53.6763],[-2.944,53.6727],[-2.9462,53.6691],[-2.9474,53.6673],[-2.945,53.6661],[-2.942,53.6631],[-2.9401,53.6586],[-2.9414,53.6579],[-2.9424,53.6563],[-2.9451,53.6549],[-2.9485,53.6536],[-2.9506,53.6517],[-2.9568,53.6446],[-2.9588,53.6425],[-2.9579,53.6408],[-2.9598,53.6391],[-2.9623,53.6373],[-2.9665,53.6318],[-2.9802,53.6232],[-2.9818,53.6222],[-2.9912,53.6266],[-2.9929,53.6273],[-2.9937,53.6283],[-2.9979,53.6267],[-3.0007,53.625],[-3.0004,53.6242],[-3.0017,53.6235],[-3.0018,53.6225],[-3.0054,53.6204],[-3.0069,53.6173],[-3.0089,53.6159],[-3.0114,53.6148],[-3.0119,53.6129],[-3.0141,53.6113],[-3.0196,53.6092],[-3.0206,53.6071],[-3.0218,53.6062],[-3.0247,53.6052],[-3.0258,53.604],[-3.0282,53.603],[-3.0301,53.6007],[-3.0302,53.5994],[-3.0322,53.5985],[-3.0323,53.5969],[-3.031,53.5963],[-3.0314,53.5933],[-3.032,53.5929],[-3.0327,53.5908],[-3.0325,53.589],[-3.0337,53.5881],[-3.036,53.5872],[-3.0354,53.5868],[-3.033,53.5866],[-3.0333,53.5851],[-3.0207,53.5837],[-3.021,53.5791],[-3.0216,53.574],[-3.0229,53.5736],[-3.0226,53.5696],[-3.0273,53.5691],[-3.0317,53.5691],[-3.0338,53.5684],[-3.0403,53.5653],[-3.041,53.5642],[-3.041,53.5625],[-3.0404,53.561],[-3.0394,53.5595],[-3.0393,53.5588],[-3.0402,53.5563],[-3.0387,53.5531],[-3.0388,53.5519],[-3.0406,53.5488],[-3.0463,53.5431],[-3.0441,53.542],[-3.0446,53.5409],[-3.0436,53.5403],[-3.0422,53.5413],[-3.0406,53.5417],[-3.0395,53.5412],[-3.0387,53.5395],[-3.0385,53.5383],[-3.0352,53.539],[-3.0345,53.5381],[-3.0319,53.5372],[-3.0312,53.5381],[-3.0292,53.539],[-3.0282,53.539],[-3.027,53.538],[-3.0256,53.539],[-3.0238,53.5379],[-3.0221,53.5375],[-3.0196,53.5365],[-3.0186,53.5355],[-3.0168,53.5358],[-3.0158,53.535],[-3.014,53.5345],[-3.0137,53.5323],[-3.0128,53.5319],[-3.0112,53.5324],[-3.0092,53.5317],[-3.0093,53.5306],[-3.0083,53.5295],[-3.0054,53.5291],[-3.0045,53.5292],[-3.001,53.5281],[-3.0008,53.5273],[-2.9993,53.5264],[-2.9968,53.526],[-2.9964,53.5253],[-2.9949,53.5248],[-2.9945,53.5239],[-2.9931,53.524],[-2.9901,53.5225],[-2.9896,53.5216],[-2.9882,53.5214],[-2.985,53.5215],[-2.9834,53.5207],[-2.9827,53.5197],[-2.9806,53.5188],[-2.977,53.5163],[-2.9758,53.5153],[-2.9737,53.5155],[-2.9717,53.5161],[-2.9681,53.5179],[-2.9641,53.5186],[-2.9642,53.5196],[-2.963,53.5237],[-2.9632,53.5248],[-2.9651,53.5264],[-2.9667,53.5273],[-2.9706,53.5343],[-2.9728,53.5361],[-2.9728,53.5371],[-2.9737,53.538],[-2.9744,53.5396],[-2.976,53.5403],[-2.9783,53.5427],[-2.9785,53.544],[-2.9776,53.5459],[-2.9752,53.5472],[-2.9725,53.5479],[-2.9708,53.5477],[-2.9703,53.5471],[-2.9674,53.5476],[-2.9652,53.5477],[-2.963,53.5464],[-2.9597,53.5456],[-2.955,53.5461],[-2.9536,53.5453],[-2.9509,53.5443],[-2.9481,53.5444],[-2.9452,53.5425],[-2.9449,53.5413],[-2.942,53.541],[-2.9408,53.5395],[-2.9382,53.5385],[-2.9361,53.5384],[-2.9363,53.537],[-2.9353,53.5365],[-2.9336,53.5344],[-2.9338,53.5334],[-2.9313,53.5314],[-2.9281,53.5305],[-2.9263,53.5295],[-2.9258,53.5273],[-2.925,53.5263],[-2.923,53.5252],[-2.9218,53.5255],[-2.9191,53.5244],[-2.9152,53.5235],[-2.9122,53.5234],[-2.9117,53.5229],[-2.9078,53.5224],[-2.906,53.5217],[-2.9018,53.5216],[-2.8998,53.5221],[-2.896,53.5218],[-2.8951,53.5213],[-2.8924,53.522],[-2.8891,53.5222],[-2.8863,53.5211],[-2.8839,53.5206],[-2.8817,53.5205],[-2.8812,53.52],[-2.8841,53.5195],[-2.8855,53.5182],[-2.8877,53.5145],[-2.8924,53.5111],[-2.8898,53.5073],[-2.8889,53.5052],[-2.888,53.5038],[-2.8899,53.5028],[-2.8924,53.5032],[-2.8938,53.5029],[-2.8977,53.5014],[-2.8988,53.4998],[-2.8978,53.4981],[-2.8964,53.4967],[-2.8968,53.4954],[-2.8994,53.4936],[-2.8996,53.4917],[-2.9039,53.4917],[-2.9054,53.4919],[-2.9067,53.4904],[-2.9088,53.4889],[-2.91,53.4875],[-2.9128,53.4832],[-2.9149,53.4824],[-2.9196,53.4821],[-2.9172,53.4801],[-2.9172,53.4791],[-2.9191,53.4778],[-2.919,53.4769],[-2.9212,53.4755],[-2.9226,53.475],[-2.9276,53.4733],[-2.9283,53.4737],[-2.9334,53.4731],[-2.9334,53.4738],[-2.9398,53.4736],[-2.9398,53.4733],[-2.9461,53.4729],[-2.9479,53.473],[-2.9534,53.4727],[-2.9565,53.4724],[-2.9581,53.4687],[-2.9593,53.4676],[-2.9619,53.4683],[-2.9634,53.468],[-2.9673,53.4677],[-2.9699,53.4659],[-2.9696,53.4657],[-2.9738,53.4627],[-2.9734,53.4601],[-2.9716,53.4562],[-2.9716,53.4522],[-2.973,53.4499],[-2.9737,53.4497],[-2.9734,53.4473],[-2.9749,53.4474],[-2.975,53.4465],[-2.9763,53.4453],[-2.9749,53.4433],[-2.9776,53.4428],[-2.9791,53.4433],[-2.9798,53.4425],[-2.9905,53.4406],[-2.9927,53.4403],[-2.994,53.4415],[-3.0002,53.4404],[-3,53.44],[-3.0082,53.4383],[-3.0088,53.4384],[-3.0096,53.4392],[-3.01,53.4407],[-3.0109,53.4418],[-3.0169,53.4491],[-3.0179,53.4494],[-3.0189,53.4514],[-3.0213,53.4543],[-3.024,53.4565],[-3.0262,53.4559],[-3.0281,53.455],[-3.0343,53.4598],[-3.041,53.465],[-3.041,53.4664],[-3.0382,53.4677],[-3.0376,53.4683],[-3.0395,53.4729],[-3.0404,53.4744],[-3.0442,53.4784],[-3.0457,53.4803],[-3.0487,53.4826],[-3.0489,53.4834],[-3.0527,53.4879],[-3.054,53.4891],[-3.0577,53.4938],[-3.0596,53.4972],[-3.061,53.4989],[-3.0616,53.501],[-3.0618,53.5038],[-3.0634,53.5063],[-3.0628,53.5081],[-3.0634,53.511],[-3.0644,53.5129],[-3.0643,53.5137],[-3.0655,53.5156],[-3.0638,53.5173],[-3.0636,53.5184],[-3.0638,53.5199],[-3.0659,53.5226],[-3.0647,53.524],[-3.0672,53.5235],[-3.069,53.522],[-3.0706,53.5215],[-3.0723,53.5217],[-3.0734,53.5225],[-3.076,53.5233],[-3.0771,53.5241],[-3.0776,53.5251],[-3.0789,53.5256],[-3.0808,53.528],[-3.0819,53.5301],[-3.0843,53.533],[-3.0856,53.5338],[-3.0885,53.5351],[-3.0948,53.5372],[-3.1001,53.5398],[-3.1021,53.5416],[-3.1029,53.5427],[-3.1048,53.5473],[-3.1055,53.5515],[-3.1051,53.555],[-3.1045,53.5588],[-3.1025,53.5654],[-3.1005,53.5694],[-3.0974,53.5745],[-3.0955,53.5766],[-3.0933,53.5797],[-3.0906,53.5828],[-3.0884,53.5844],[-3.0857,53.5879],[-3.0819,53.5914],[-3.0802,53.5935],[-3.0724,53.6001],[-3.0676,53.6049],[-3.0659,53.606],[-3.0635,53.6089],[-3.0616,53.6106],[-3.0602,53.613],[-3.0496,53.6254],[-3.049,53.6269],[-3.0491,53.6283],[-3.0447,53.6323],[-3.0443,53.6341],[-3.043,53.6359],[-3.0405,53.6374],[-3.0384,53.6394],[-3.0375,53.6412],[-3.0356,53.6426],[-3.035,53.6434],[-3.0323,53.6462],[-3.0313,53.6475],[-3.0295,53.6478],[-3.0271,53.6487],[-3.0246,53.6504],[-3.0223,53.6513],[-3.0208,53.6528],[-3.0198,53.6529],[-3.0178,53.6542],[-3.0156,53.6573],[-3.0137,53.6591],[-3.0106,53.6603],[-3.0081,53.6629],[-3.0056,53.6647],[-3.0043,53.6677],[-3.0043,53.6683],[-3.0032,53.6699],[-3.0033,53.6717],[-3.0039,53.6719],[-3.0067,53.6712],[-3.0087,53.6693],[-3.0102,53.6671],[-3.011,53.667],[-3.0132,53.669],[-3.0147,53.6711],[-3.0156,53.6729],[-3.0158,53.6757],[-3.0152,53.6775],[-3.0141,53.6791],[-3.0134,53.6794],[-3.0107,53.6787],[-3.0087,53.679],[-3.0074,53.6787],[-3.0055,53.6775],[-3.004,53.677],[-3.0009,53.6772],[-2.9989,53.6788],[-2.9975,53.6796],[-2.9957,53.6799],[-2.9917,53.6815],[-2.9898,53.6826],[-2.9864,53.6853],[-2.9856,53.6864],[-2.988,53.6861],[-2.9885,53.6874],[-2.9872,53.6893],[-2.9847,53.6897],[-2.9823,53.6891],[-2.9819,53.6896],[-2.9795,53.69],[-2.9776,53.6937],[-2.9772,53.6964],[-2.9754,53.6971],[-2.9701,53.6982],[-2.9674,53.6984],[-2.9651,53.6981],[-2.9645,53.6974],[-2.965,53.6956],[-2.9649,53.6941],[-2.9656,53.693],[-2.9631,53.6929],[-2.9596,53.6916],[-2.9588,53.6907],[-2.9573,53.6902],[-2.9564,53.6904],[-2.955,53.6917],[-2.9541,53.6918],[-2.9521,53.6907],[-2.9512,53.6885],[-2.9512,53.6866],[-2.9523,53.6859],[-2.9537,53.6842],[-2.9541,53.6821],[-2.952,53.6803],[-2.9471,53.6787],[-2.9448,53.6788]]],[[[-2.9552,53.6965],[-2.9505,53.6917],[-2.9529,53.6916],[-2.954,53.6924],[-2.9559,53.692],[-2.9572,53.6911],[-2.9586,53.6921],[-2.9618,53.6935],[-2.9626,53.6942],[-2.9621,53.6959],[-2.9597,53.6957],[-2.9582,53.696],[-2.9577,53.6969],[-2.9552,53.6965]]],[[[-2.9503,53.6915],[-2.9468,53.688],[-2.9489,53.6871],[-2.9525,53.6826],[-2.9521,53.6815],[-2.9501,53.6803],[-2.9478,53.6792],[-2.9444,53.679],[-2.9478,53.6791],[-2.9519,53.6805],[-2.9537,53.682],[-2.9535,53.684],[-2.9522,53.6856],[-2.951,53.6864],[-2.9508,53.6885],[-2.9513,53.6906],[-2.9503,53.6915]]]]}</v>
      </c>
      <c r="B146" s="67" t="str">
        <f ca="1">OFFSET(Polygon!B$1,MATCH($D146,Polygon!$C:$C,0)-1,0)</f>
        <v>E08000014</v>
      </c>
      <c r="C146" t="s">
        <v>146</v>
      </c>
      <c r="D146" t="s">
        <v>92</v>
      </c>
      <c r="E146" s="27">
        <v>275396</v>
      </c>
      <c r="F146" s="23">
        <v>0</v>
      </c>
      <c r="G146" s="23">
        <v>0</v>
      </c>
      <c r="H146" s="23">
        <v>1</v>
      </c>
      <c r="I146" s="23">
        <v>1</v>
      </c>
      <c r="J146" s="23">
        <v>1</v>
      </c>
      <c r="K146" s="23">
        <v>1</v>
      </c>
      <c r="L146" s="23">
        <v>1</v>
      </c>
      <c r="M146" s="23">
        <v>1</v>
      </c>
      <c r="N146" s="23">
        <v>3</v>
      </c>
      <c r="O146" s="23">
        <v>4</v>
      </c>
      <c r="P146" s="23">
        <v>6</v>
      </c>
      <c r="Q146" s="23">
        <v>7</v>
      </c>
      <c r="R146" s="23">
        <v>7</v>
      </c>
      <c r="S146" s="23">
        <v>8</v>
      </c>
      <c r="T146" s="23">
        <v>10</v>
      </c>
      <c r="U146" s="23">
        <v>13</v>
      </c>
      <c r="V146" s="23">
        <v>20</v>
      </c>
      <c r="W146" s="23">
        <v>24</v>
      </c>
      <c r="X146" s="23">
        <v>30</v>
      </c>
      <c r="Y146" s="23">
        <v>35</v>
      </c>
      <c r="Z146" s="23">
        <v>45</v>
      </c>
      <c r="AA146" s="23">
        <v>57</v>
      </c>
      <c r="AB146" s="23">
        <v>73</v>
      </c>
      <c r="AC146" s="23">
        <v>86</v>
      </c>
      <c r="AD146" s="23">
        <v>119</v>
      </c>
      <c r="AE146" s="23">
        <v>142</v>
      </c>
      <c r="AF146" s="23">
        <v>172</v>
      </c>
      <c r="AG146" s="23">
        <v>219</v>
      </c>
      <c r="AH146" s="23">
        <v>264</v>
      </c>
      <c r="AI146" s="23">
        <v>289</v>
      </c>
      <c r="AJ146" s="23">
        <v>306</v>
      </c>
      <c r="AK146" s="23">
        <v>351</v>
      </c>
      <c r="AL146" s="23">
        <v>387</v>
      </c>
      <c r="AM146" s="23">
        <v>404</v>
      </c>
      <c r="AN146" s="23">
        <v>453</v>
      </c>
      <c r="AO146" s="23">
        <v>469</v>
      </c>
      <c r="AP146" s="23">
        <v>508</v>
      </c>
      <c r="AQ146" s="23">
        <v>532</v>
      </c>
      <c r="AR146" s="23">
        <v>560</v>
      </c>
      <c r="AS146" s="23">
        <v>578</v>
      </c>
      <c r="AT146" s="23">
        <v>600</v>
      </c>
      <c r="AU146" s="23">
        <v>636</v>
      </c>
      <c r="AV146" s="23">
        <v>647</v>
      </c>
      <c r="AW146" s="23">
        <v>667</v>
      </c>
      <c r="AX146" s="23">
        <v>690</v>
      </c>
      <c r="AY146" s="23">
        <v>699</v>
      </c>
      <c r="AZ146" s="23">
        <v>724</v>
      </c>
      <c r="BA146" s="23">
        <v>739</v>
      </c>
      <c r="BB146" s="23">
        <v>742</v>
      </c>
      <c r="BC146" s="23">
        <v>746</v>
      </c>
      <c r="BD146" s="23">
        <v>761</v>
      </c>
      <c r="BE146" s="23">
        <v>770</v>
      </c>
      <c r="BF146" s="23">
        <v>789</v>
      </c>
      <c r="BG146" s="23">
        <v>800</v>
      </c>
      <c r="BH146" s="23">
        <v>810</v>
      </c>
      <c r="BI146" s="23">
        <v>829</v>
      </c>
      <c r="BJ146" s="23">
        <v>835</v>
      </c>
      <c r="BK146" s="23">
        <v>841</v>
      </c>
      <c r="BL146" s="23">
        <v>846</v>
      </c>
      <c r="BM146" s="23">
        <v>849</v>
      </c>
      <c r="BN146" s="23">
        <v>853</v>
      </c>
      <c r="BO146" s="23">
        <v>858</v>
      </c>
      <c r="BP146" s="23">
        <v>858</v>
      </c>
      <c r="BQ146" s="23">
        <v>860</v>
      </c>
      <c r="BR146" s="23">
        <v>866</v>
      </c>
      <c r="BS146" s="23">
        <v>874</v>
      </c>
      <c r="BT146" s="23">
        <v>877</v>
      </c>
      <c r="BU146" s="23">
        <v>883</v>
      </c>
      <c r="BV146" s="23">
        <v>886</v>
      </c>
      <c r="BW146" s="23">
        <v>889</v>
      </c>
      <c r="BX146" s="23">
        <v>891</v>
      </c>
      <c r="BY146" s="23">
        <v>892</v>
      </c>
      <c r="BZ146" s="23">
        <v>895</v>
      </c>
      <c r="CA146" s="23">
        <v>900</v>
      </c>
      <c r="CB146" s="23">
        <v>908</v>
      </c>
      <c r="CC146" s="23">
        <v>908</v>
      </c>
      <c r="CD146" s="23">
        <v>910</v>
      </c>
      <c r="CE146" s="23">
        <v>915</v>
      </c>
      <c r="CF146" s="23">
        <v>924</v>
      </c>
      <c r="CG146" s="23">
        <v>925</v>
      </c>
      <c r="CH146" s="23">
        <v>926</v>
      </c>
      <c r="CI146" s="23">
        <v>926</v>
      </c>
      <c r="CJ146" s="23">
        <v>929</v>
      </c>
      <c r="CK146" s="23">
        <v>932</v>
      </c>
      <c r="CL146" s="23">
        <v>933</v>
      </c>
      <c r="CM146" s="23">
        <v>932</v>
      </c>
      <c r="CN146" s="23">
        <v>934</v>
      </c>
      <c r="CO146" s="23">
        <v>937</v>
      </c>
      <c r="CP146" s="23">
        <v>940</v>
      </c>
      <c r="CQ146" s="23">
        <v>941</v>
      </c>
      <c r="CR146" s="23">
        <v>940</v>
      </c>
      <c r="CS146" s="23">
        <v>941</v>
      </c>
      <c r="CT146" s="23">
        <v>940</v>
      </c>
      <c r="CU146" s="23">
        <v>943</v>
      </c>
      <c r="CV146" s="23">
        <v>943</v>
      </c>
      <c r="CW146" s="23">
        <v>957</v>
      </c>
      <c r="CX146" s="23">
        <v>963</v>
      </c>
      <c r="CY146" s="23">
        <v>965</v>
      </c>
      <c r="CZ146" s="23">
        <v>965</v>
      </c>
      <c r="DA146" s="23">
        <v>964</v>
      </c>
      <c r="DB146" s="23">
        <v>964</v>
      </c>
      <c r="DC146" s="23">
        <v>967</v>
      </c>
      <c r="DD146" s="23">
        <v>969</v>
      </c>
      <c r="DE146" s="23">
        <v>972</v>
      </c>
      <c r="DF146" s="23">
        <v>974</v>
      </c>
      <c r="DG146" s="23">
        <v>974</v>
      </c>
      <c r="DJ146" s="181">
        <f t="shared" ca="1" si="42"/>
        <v>0</v>
      </c>
      <c r="DK146" s="25">
        <f t="shared" ca="1" si="43"/>
        <v>0</v>
      </c>
      <c r="DL146" s="325">
        <f t="shared" ca="1" si="48"/>
        <v>0</v>
      </c>
      <c r="DM146" s="329">
        <f t="shared" ca="1" si="44"/>
        <v>9</v>
      </c>
      <c r="DN146" s="25">
        <f t="shared" ca="1" si="45"/>
        <v>9.3264248704663204E-3</v>
      </c>
      <c r="DO146" s="325">
        <f t="shared" ca="1" si="49"/>
        <v>3.268021322023559</v>
      </c>
      <c r="DP146" s="332">
        <f t="shared" ca="1" si="46"/>
        <v>353.67252973899406</v>
      </c>
      <c r="DR146">
        <f t="shared" si="40"/>
        <v>974</v>
      </c>
      <c r="DS146" s="419">
        <f t="shared" si="41"/>
        <v>353.7</v>
      </c>
      <c r="DT146" s="131">
        <f t="shared" ca="1" si="50"/>
        <v>0</v>
      </c>
      <c r="DV146" s="164" t="s">
        <v>124</v>
      </c>
      <c r="DW146">
        <v>307</v>
      </c>
      <c r="DX146" s="385">
        <v>203.4</v>
      </c>
      <c r="DY146" s="67">
        <f t="shared" si="47"/>
        <v>43</v>
      </c>
      <c r="EA146">
        <f>SUMIF('L4-LTLA'!$D:$D,$D146,'L4-LTLA'!$G:$G)</f>
        <v>275396</v>
      </c>
      <c r="EB146" s="27">
        <v>275396</v>
      </c>
      <c r="EC146" s="4">
        <f t="shared" si="51"/>
        <v>0</v>
      </c>
    </row>
    <row r="147" spans="1:133" x14ac:dyDescent="0.25">
      <c r="A147" s="67" t="str">
        <f ca="1">OFFSET(Polygon!A$1,MATCH($D147,Polygon!$C:$C,0)-1,0)</f>
        <v>{"type":"Polygon","coordinates":[[[-2.825,53.4852],[-2.8229,53.4827],[-2.8191,53.4794],[-2.8168,53.4778],[-2.8175,53.4755],[-2.8187,53.4701],[-2.8187,53.4669],[-2.8155,53.467],[-2.8045,53.4672],[-2.8063,53.4632],[-2.807,53.4558],[-2.8051,53.4555],[-2.8052,53.4533],[-2.8042,53.4515],[-2.8,53.4489],[-2.7971,53.4455],[-2.7952,53.4437],[-2.7952,53.443],[-2.7968,53.4406],[-2.799,53.4413],[-2.804,53.4414],[-2.8052,53.4407],[-2.8049,53.4387],[-2.8031,53.4376],[-2.8005,53.4372],[-2.7989,53.436],[-2.7968,53.436],[-2.7977,53.4337],[-2.794,53.4339],[-2.7933,53.431],[-2.7879,53.4303],[-2.7859,53.4293],[-2.7836,53.4286],[-2.7817,53.4285],[-2.7794,53.4276],[-2.7787,53.4277],[-2.7762,53.4267],[-2.7774,53.4245],[-2.7802,53.4206],[-2.7814,53.4204],[-2.7825,53.4193],[-2.7818,53.4184],[-2.7782,53.4163],[-2.7788,53.4157],[-2.7857,53.415],[-2.7856,53.4113],[-2.7841,53.4072],[-2.7868,53.4019],[-2.7868,53.4012],[-2.7804,53.4008],[-2.7723,53.4001],[-2.7684,53.4],[-2.76,53.4004],[-2.7549,53.401],[-2.7468,53.4023],[-2.7452,53.4021],[-2.7453,53.401],[-2.7463,53.3995],[-2.7452,53.397],[-2.7434,53.3953],[-2.7441,53.3948],[-2.7472,53.3944],[-2.7506,53.3938],[-2.7501,53.3924],[-2.7471,53.3924],[-2.7475,53.3906],[-2.7483,53.3884],[-2.7492,53.3883],[-2.7516,53.3869],[-2.7524,53.386],[-2.7558,53.3854],[-2.76,53.3844],[-2.7578,53.3829],[-2.7577,53.3807],[-2.7589,53.3811],[-2.7606,53.3823],[-2.7645,53.3827],[-2.7676,53.3838],[-2.7694,53.3839],[-2.7723,53.3828],[-2.7731,53.3811],[-2.7756,53.3807],[-2.7767,53.381],[-2.7771,53.3797],[-2.7797,53.3756],[-2.7808,53.3722],[-2.7823,53.3704],[-2.7802,53.3699],[-2.7819,53.3675],[-2.7809,53.3662],[-2.7846,53.3619],[-2.7848,53.3607],[-2.7863,53.3584],[-2.7873,53.3563],[-2.7972,53.3559],[-2.8002,53.3559],[-2.8039,53.3557],[-2.8091,53.3551],[-2.8115,53.3532],[-2.8164,53.3501],[-2.8166,53.3492],[-2.8188,53.348],[-2.8225,53.3478],[-2.8232,53.348],[-2.8265,53.3473],[-2.8316,53.3467],[-2.8348,53.3467],[-2.8404,53.3473],[-2.847,53.3546],[-2.8496,53.3583],[-2.852,53.3611],[-2.8535,53.3637],[-2.8536,53.3662],[-2.852,53.3694],[-2.8524,53.3722],[-2.854,53.377],[-2.8562,53.3787],[-2.854,53.3796],[-2.8518,53.3809],[-2.8479,53.3811],[-2.8466,53.3819],[-2.8444,53.382],[-2.8417,53.3816],[-2.8368,53.3814],[-2.8342,53.3812],[-2.8326,53.3816],[-2.8309,53.381],[-2.8293,53.381],[-2.8279,53.3803],[-2.8255,53.3806],[-2.8233,53.3801],[-2.822,53.3807],[-2.8227,53.3821],[-2.824,53.3829],[-2.8267,53.3852],[-2.8289,53.386],[-2.8294,53.3867],[-2.8315,53.3876],[-2.8336,53.3889],[-2.8327,53.3902],[-2.832,53.392],[-2.8325,53.3938],[-2.834,53.3966],[-2.8354,53.3969],[-2.8368,53.3985],[-2.8375,53.3999],[-2.84,53.3992],[-2.845,53.398],[-2.848,53.3969],[-2.8497,53.3973],[-2.8554,53.3951],[-2.8562,53.3949],[-2.8592,53.3961],[-2.867,53.3987],[-2.8705,53.3993],[-2.8719,53.4004],[-2.8727,53.4017],[-2.8754,53.401],[-2.881,53.4069],[-2.8817,53.4082],[-2.8905,53.4069],[-2.8924,53.4118],[-2.8911,53.4123],[-2.8882,53.4145],[-2.8841,53.4169],[-2.8813,53.4161],[-2.8724,53.4127],[-2.871,53.4125],[-2.8687,53.4156],[-2.8659,53.4183],[-2.8665,53.4193],[-2.8677,53.4197],[-2.8689,53.4232],[-2.8682,53.4239],[-2.8699,53.4248],[-2.8696,53.426],[-2.8662,53.428],[-2.8675,53.4287],[-2.8694,53.4327],[-2.8688,53.4329],[-2.8727,53.4352],[-2.8734,53.4365],[-2.8708,53.438],[-2.8701,53.4413],[-2.8707,53.4424],[-2.8701,53.4436],[-2.8682,53.4447],[-2.8684,53.4464],[-2.8676,53.4485],[-2.8684,53.4499],[-2.8696,53.4505],[-2.8703,53.4515],[-2.8721,53.4532],[-2.8742,53.454],[-2.8751,53.4547],[-2.8784,53.4559],[-2.8878,53.4605],[-2.8897,53.4612],[-2.8915,53.4631],[-2.893,53.4634],[-2.8953,53.4659],[-2.8952,53.4672],[-2.9003,53.4691],[-2.9024,53.4697],[-2.9059,53.4702],[-2.904,53.4673],[-2.9048,53.4653],[-2.9061,53.465],[-2.9121,53.4652],[-2.9144,53.465],[-2.9152,53.4666],[-2.9158,53.4688],[-2.9187,53.4683],[-2.9193,53.4698],[-2.9211,53.4726],[-2.92,53.4732],[-2.9226,53.475],[-2.9212,53.4755],[-2.919,53.4769],[-2.9191,53.4778],[-2.9172,53.4791],[-2.9172,53.4801],[-2.9196,53.4821],[-2.9149,53.4824],[-2.9128,53.4832],[-2.91,53.4875],[-2.9088,53.4889],[-2.9067,53.4904],[-2.9054,53.4919],[-2.9039,53.4917],[-2.8996,53.4917],[-2.8994,53.4936],[-2.8968,53.4954],[-2.8964,53.4967],[-2.8978,53.4981],[-2.8988,53.4998],[-2.8977,53.5014],[-2.8938,53.5029],[-2.8924,53.5032],[-2.8899,53.5028],[-2.888,53.5038],[-2.8862,53.5037],[-2.8842,53.5031],[-2.8815,53.5027],[-2.8786,53.5017],[-2.8733,53.5],[-2.8724,53.497],[-2.8707,53.4946],[-2.869,53.4936],[-2.8652,53.4921],[-2.8626,53.4916],[-2.8615,53.4911],[-2.8592,53.4921],[-2.8498,53.4931],[-2.8483,53.4921],[-2.844,53.4903],[-2.8444,53.489],[-2.8434,53.4882],[-2.8444,53.4841],[-2.8256,53.4828],[-2.825,53.4852]]]}</v>
      </c>
      <c r="B147" s="67" t="str">
        <f ca="1">OFFSET(Polygon!B$1,MATCH($D147,Polygon!$C:$C,0)-1,0)</f>
        <v>E08000011</v>
      </c>
      <c r="C147" t="s">
        <v>146</v>
      </c>
      <c r="D147" t="s">
        <v>189</v>
      </c>
      <c r="E147" s="27">
        <v>149571</v>
      </c>
      <c r="F147" s="23">
        <v>0</v>
      </c>
      <c r="G147" s="23">
        <v>0</v>
      </c>
      <c r="H147" s="23">
        <v>0</v>
      </c>
      <c r="I147" s="23">
        <v>0</v>
      </c>
      <c r="J147" s="23">
        <v>0</v>
      </c>
      <c r="K147" s="23">
        <v>0</v>
      </c>
      <c r="L147" s="23">
        <v>0</v>
      </c>
      <c r="M147" s="23">
        <v>0</v>
      </c>
      <c r="N147" s="23">
        <v>1</v>
      </c>
      <c r="O147" s="23">
        <v>1</v>
      </c>
      <c r="P147" s="23">
        <v>3</v>
      </c>
      <c r="Q147" s="23">
        <v>3</v>
      </c>
      <c r="R147" s="23">
        <v>4</v>
      </c>
      <c r="S147" s="23">
        <v>4</v>
      </c>
      <c r="T147" s="23">
        <v>5</v>
      </c>
      <c r="U147" s="23">
        <v>8</v>
      </c>
      <c r="V147" s="23">
        <v>9</v>
      </c>
      <c r="W147" s="23">
        <v>12</v>
      </c>
      <c r="X147" s="23">
        <v>15</v>
      </c>
      <c r="Y147" s="23">
        <v>19</v>
      </c>
      <c r="Z147" s="23">
        <v>26</v>
      </c>
      <c r="AA147" s="23">
        <v>34</v>
      </c>
      <c r="AB147" s="23">
        <v>42</v>
      </c>
      <c r="AC147" s="23">
        <v>53</v>
      </c>
      <c r="AD147" s="23">
        <v>79</v>
      </c>
      <c r="AE147" s="23">
        <v>89</v>
      </c>
      <c r="AF147" s="23">
        <v>110</v>
      </c>
      <c r="AG147" s="23">
        <v>133</v>
      </c>
      <c r="AH147" s="23">
        <v>167</v>
      </c>
      <c r="AI147" s="23">
        <v>169</v>
      </c>
      <c r="AJ147" s="23">
        <v>198</v>
      </c>
      <c r="AK147" s="23">
        <v>227</v>
      </c>
      <c r="AL147" s="23">
        <v>245</v>
      </c>
      <c r="AM147" s="23">
        <v>248</v>
      </c>
      <c r="AN147" s="23">
        <v>285</v>
      </c>
      <c r="AO147" s="23">
        <v>293</v>
      </c>
      <c r="AP147" s="23">
        <v>316</v>
      </c>
      <c r="AQ147" s="23">
        <v>329</v>
      </c>
      <c r="AR147" s="23">
        <v>339</v>
      </c>
      <c r="AS147" s="23">
        <v>357</v>
      </c>
      <c r="AT147" s="23">
        <v>362</v>
      </c>
      <c r="AU147" s="23">
        <v>390</v>
      </c>
      <c r="AV147" s="23">
        <v>402</v>
      </c>
      <c r="AW147" s="23">
        <v>425</v>
      </c>
      <c r="AX147" s="23">
        <v>445</v>
      </c>
      <c r="AY147" s="23">
        <v>440</v>
      </c>
      <c r="AZ147" s="23">
        <v>471</v>
      </c>
      <c r="BA147" s="23">
        <v>479</v>
      </c>
      <c r="BB147" s="23">
        <v>495</v>
      </c>
      <c r="BC147" s="23">
        <v>496</v>
      </c>
      <c r="BD147" s="23">
        <v>511</v>
      </c>
      <c r="BE147" s="23">
        <v>516</v>
      </c>
      <c r="BF147" s="23">
        <v>532</v>
      </c>
      <c r="BG147" s="23">
        <v>530</v>
      </c>
      <c r="BH147" s="23">
        <v>554</v>
      </c>
      <c r="BI147" s="23">
        <v>566</v>
      </c>
      <c r="BJ147" s="23">
        <v>578</v>
      </c>
      <c r="BK147" s="23">
        <v>583</v>
      </c>
      <c r="BL147" s="23">
        <v>584</v>
      </c>
      <c r="BM147" s="23">
        <v>591</v>
      </c>
      <c r="BN147" s="23">
        <v>606</v>
      </c>
      <c r="BO147" s="23">
        <v>612</v>
      </c>
      <c r="BP147" s="23">
        <v>619</v>
      </c>
      <c r="BQ147" s="23">
        <v>620</v>
      </c>
      <c r="BR147" s="23">
        <v>619</v>
      </c>
      <c r="BS147" s="23">
        <v>627</v>
      </c>
      <c r="BT147" s="23">
        <v>635</v>
      </c>
      <c r="BU147" s="23">
        <v>638</v>
      </c>
      <c r="BV147" s="23">
        <v>640</v>
      </c>
      <c r="BW147" s="23">
        <v>641</v>
      </c>
      <c r="BX147" s="23">
        <v>643</v>
      </c>
      <c r="BY147" s="23">
        <v>639</v>
      </c>
      <c r="BZ147" s="23">
        <v>651</v>
      </c>
      <c r="CA147" s="23">
        <v>647</v>
      </c>
      <c r="CB147" s="23">
        <v>647</v>
      </c>
      <c r="CC147" s="23">
        <v>652</v>
      </c>
      <c r="CD147" s="23">
        <v>658</v>
      </c>
      <c r="CE147" s="23">
        <v>659</v>
      </c>
      <c r="CF147" s="23">
        <v>660</v>
      </c>
      <c r="CG147" s="23">
        <v>662</v>
      </c>
      <c r="CH147" s="23">
        <v>659</v>
      </c>
      <c r="CI147" s="23">
        <v>666</v>
      </c>
      <c r="CJ147" s="23">
        <v>667</v>
      </c>
      <c r="CK147" s="23">
        <v>667</v>
      </c>
      <c r="CL147" s="23">
        <v>668</v>
      </c>
      <c r="CM147" s="23">
        <v>670</v>
      </c>
      <c r="CN147" s="23">
        <v>672</v>
      </c>
      <c r="CO147" s="23">
        <v>675</v>
      </c>
      <c r="CP147" s="23">
        <v>672</v>
      </c>
      <c r="CQ147" s="23">
        <v>672</v>
      </c>
      <c r="CR147" s="23">
        <v>674</v>
      </c>
      <c r="CS147" s="23">
        <v>664</v>
      </c>
      <c r="CT147" s="23">
        <v>672</v>
      </c>
      <c r="CU147" s="23">
        <v>665</v>
      </c>
      <c r="CV147" s="23">
        <v>673</v>
      </c>
      <c r="CW147" s="23">
        <v>667</v>
      </c>
      <c r="CX147" s="23">
        <v>673</v>
      </c>
      <c r="CY147" s="23">
        <v>672</v>
      </c>
      <c r="CZ147" s="23">
        <v>675</v>
      </c>
      <c r="DA147" s="23">
        <v>673</v>
      </c>
      <c r="DB147" s="23">
        <v>674</v>
      </c>
      <c r="DC147" s="23">
        <v>676</v>
      </c>
      <c r="DD147" s="23">
        <v>671</v>
      </c>
      <c r="DE147" s="23">
        <v>678</v>
      </c>
      <c r="DF147" s="23">
        <v>678</v>
      </c>
      <c r="DG147" s="23">
        <v>679</v>
      </c>
      <c r="DJ147" s="181">
        <f t="shared" ca="1" si="42"/>
        <v>1</v>
      </c>
      <c r="DK147" s="25">
        <f t="shared" ca="1" si="43"/>
        <v>1.4749262536873156E-3</v>
      </c>
      <c r="DL147" s="325">
        <f t="shared" ca="1" si="48"/>
        <v>0.66857880204050246</v>
      </c>
      <c r="DM147" s="329">
        <f t="shared" ca="1" si="44"/>
        <v>4</v>
      </c>
      <c r="DN147" s="25">
        <f t="shared" ca="1" si="45"/>
        <v>5.9259259259259256E-3</v>
      </c>
      <c r="DO147" s="325">
        <f t="shared" ca="1" si="49"/>
        <v>2.6743152081620098</v>
      </c>
      <c r="DP147" s="332">
        <f t="shared" ca="1" si="46"/>
        <v>453.96500658550121</v>
      </c>
      <c r="DR147">
        <f t="shared" si="40"/>
        <v>679</v>
      </c>
      <c r="DS147" s="419">
        <f t="shared" si="41"/>
        <v>454</v>
      </c>
      <c r="DT147" s="131">
        <f t="shared" ca="1" si="50"/>
        <v>0</v>
      </c>
      <c r="DV147" s="164" t="s">
        <v>125</v>
      </c>
      <c r="DW147" s="4">
        <v>1359</v>
      </c>
      <c r="DX147" s="4">
        <v>420.4</v>
      </c>
      <c r="DY147" s="67">
        <f t="shared" si="47"/>
        <v>150</v>
      </c>
      <c r="EA147">
        <f>SUMIF('L4-LTLA'!$D:$D,$D147,'L4-LTLA'!$G:$G)</f>
        <v>149571</v>
      </c>
      <c r="EB147" s="27">
        <v>149571</v>
      </c>
      <c r="EC147" s="4">
        <f t="shared" si="51"/>
        <v>0</v>
      </c>
    </row>
    <row r="148" spans="1:133" x14ac:dyDescent="0.25">
      <c r="A148" s="67" t="str">
        <f ca="1">OFFSET(Polygon!A$1,MATCH($D148,Polygon!$C:$C,0)-1,0)</f>
        <v>{"type":"Polygon","coordinates":[[[-2.7305,53.5206],[-2.7274,53.5171],[-2.7268,53.5148],[-2.7248,53.5127],[-2.7235,53.5117],[-2.7234,53.5105],[-2.7192,53.5118],[-2.7177,53.511],[-2.7158,53.5106],[-2.7148,53.512],[-2.7134,53.5131],[-2.71,53.5146],[-2.7086,53.5136],[-2.7083,53.5116],[-2.7071,53.5067],[-2.7055,53.5048],[-2.7038,53.5051],[-2.7031,53.504],[-2.7007,53.5046],[-2.6997,53.5039],[-2.6989,53.502],[-2.6968,53.5018],[-2.693,53.5022],[-2.6902,53.5013],[-2.6881,53.5014],[-2.6857,53.5008],[-2.6833,53.5009],[-2.6826,53.5003],[-2.6778,53.4988],[-2.6741,53.4992],[-2.6716,53.4991],[-2.6685,53.5002],[-2.6666,53.4998],[-2.6648,53.4966],[-2.6649,53.4959],[-2.6638,53.4946],[-2.6614,53.4937],[-2.6631,53.4929],[-2.6603,53.4923],[-2.6567,53.4925],[-2.6558,53.4899],[-2.6541,53.4864],[-2.6529,53.4854],[-2.6515,53.485],[-2.648,53.4822],[-2.6445,53.4802],[-2.6374,53.4804],[-2.6331,53.481],[-2.6321,53.4808],[-2.6296,53.4811],[-2.6238,53.4813],[-2.6188,53.4818],[-2.6159,53.4817],[-2.6139,53.4812],[-2.6121,53.4811],[-2.6122,53.4773],[-2.6119,53.475],[-2.6079,53.4708],[-2.609,53.4703],[-2.6107,53.4705],[-2.6122,53.4702],[-2.6145,53.4703],[-2.6151,53.4678],[-2.6159,53.4676],[-2.6168,53.4663],[-2.6152,53.465],[-2.6155,53.4637],[-2.6137,53.4626],[-2.613,53.4617],[-2.6105,53.4616],[-2.6085,53.4612],[-2.6068,53.4615],[-2.6039,53.4609],[-2.5993,53.4611],[-2.5994,53.4591],[-2.5983,53.4577],[-2.5961,53.4564],[-2.5938,53.4558],[-2.5921,53.4557],[-2.5887,53.4561],[-2.5884,53.4555],[-2.5867,53.4552],[-2.5831,53.4533],[-2.5847,53.4522],[-2.5839,53.4517],[-2.5837,53.4494],[-2.5822,53.4481],[-2.5789,53.4475],[-2.5767,53.446],[-2.5784,53.4448],[-2.5797,53.4432],[-2.5823,53.4411],[-2.5851,53.4401],[-2.5874,53.4419],[-2.5904,53.4454],[-2.5936,53.4478],[-2.5968,53.4492],[-2.5959,53.4453],[-2.5959,53.4431],[-2.5971,53.4425],[-2.5989,53.4434],[-2.6008,53.4435],[-2.6024,53.4424],[-2.6043,53.4424],[-2.6063,53.4428],[-2.611,53.4424],[-2.6127,53.4415],[-2.6161,53.4407],[-2.618,53.4387],[-2.6211,53.4378],[-2.6223,53.4368],[-2.6249,53.4367],[-2.626,53.4362],[-2.6275,53.4344],[-2.6296,53.4349],[-2.6322,53.4381],[-2.6314,53.4395],[-2.6315,53.4407],[-2.6324,53.4416],[-2.6352,53.4426],[-2.6391,53.4444],[-2.6427,53.4439],[-2.6458,53.4443],[-2.6461,53.4453],[-2.648,53.4466],[-2.6495,53.4464],[-2.6511,53.4477],[-2.6528,53.4482],[-2.6547,53.4481],[-2.6577,53.4474],[-2.6588,53.4477],[-2.6599,53.449],[-2.6639,53.4495],[-2.6653,53.4492],[-2.6688,53.45],[-2.6707,53.4499],[-2.6725,53.4509],[-2.6737,53.4528],[-2.6768,53.4528],[-2.6775,53.4526],[-2.6785,53.4504],[-2.6777,53.4497],[-2.6774,53.448],[-2.6782,53.4463],[-2.6787,53.4443],[-2.6803,53.4447],[-2.6813,53.4426],[-2.6798,53.4422],[-2.6822,53.4392],[-2.6789,53.4397],[-2.6788,53.4391],[-2.6763,53.4396],[-2.6703,53.4413],[-2.6683,53.4406],[-2.6688,53.4395],[-2.6718,53.4379],[-2.6716,53.436],[-2.6742,53.4353],[-2.676,53.4354],[-2.6753,53.4329],[-2.6727,53.432],[-2.6708,53.4322],[-2.6664,53.4318],[-2.6648,53.4313],[-2.6635,53.4288],[-2.6657,53.4278],[-2.6666,53.4263],[-2.6701,53.4242],[-2.6723,53.422],[-2.6716,53.4187],[-2.6671,53.4186],[-2.6669,53.4162],[-2.6719,53.4153],[-2.6721,53.4122],[-2.673,53.4101],[-2.6729,53.4079],[-2.6724,53.4077],[-2.6714,53.4002],[-2.6735,53.3993],[-2.6738,53.3984],[-2.6748,53.398],[-2.6766,53.3935],[-2.6762,53.3924],[-2.6763,53.3876],[-2.6906,53.3854],[-2.6951,53.3861],[-2.7015,53.3869],[-2.705,53.3867],[-2.7051,53.3879],[-2.7103,53.3893],[-2.7102,53.3899],[-2.7128,53.3906],[-2.7151,53.3945],[-2.7161,53.3969],[-2.7166,53.3989],[-2.7181,53.3997],[-2.721,53.4],[-2.7248,53.3997],[-2.7289,53.3997],[-2.7366,53.4009],[-2.7406,53.4014],[-2.7439,53.4025],[-2.7452,53.4021],[-2.7468,53.4023],[-2.7549,53.401],[-2.76,53.4004],[-2.7684,53.4],[-2.7723,53.4001],[-2.7804,53.4008],[-2.7868,53.4012],[-2.7868,53.4019],[-2.7841,53.4072],[-2.7856,53.4113],[-2.7857,53.415],[-2.7788,53.4157],[-2.7782,53.4163],[-2.7818,53.4184],[-2.7825,53.4193],[-2.7814,53.4204],[-2.7802,53.4206],[-2.7774,53.4245],[-2.7762,53.4267],[-2.7787,53.4277],[-2.7794,53.4276],[-2.7817,53.4285],[-2.7836,53.4286],[-2.7859,53.4293],[-2.7879,53.4303],[-2.7933,53.431],[-2.794,53.4339],[-2.7977,53.4337],[-2.7968,53.436],[-2.7989,53.436],[-2.8005,53.4372],[-2.8031,53.4376],[-2.8049,53.4387],[-2.8052,53.4407],[-2.804,53.4414],[-2.799,53.4413],[-2.7968,53.4406],[-2.7952,53.443],[-2.7952,53.4437],[-2.7971,53.4455],[-2.8,53.4489],[-2.8042,53.4515],[-2.8052,53.4533],[-2.8051,53.4555],[-2.807,53.4558],[-2.8063,53.4632],[-2.8045,53.4672],[-2.8155,53.467],[-2.8187,53.4669],[-2.8187,53.4701],[-2.8175,53.4755],[-2.8168,53.4778],[-2.8191,53.4794],[-2.8229,53.4827],[-2.825,53.4852],[-2.824,53.4896],[-2.8221,53.4926],[-2.8204,53.4944],[-2.8199,53.4965],[-2.8205,53.499],[-2.8226,53.5051],[-2.8215,53.5051],[-2.8166,53.5123],[-2.8158,53.5128],[-2.8115,53.5136],[-2.8107,53.5142],[-2.8105,53.5162],[-2.8087,53.5173],[-2.8057,53.5185],[-2.8007,53.5193],[-2.7984,53.5199],[-2.7946,53.5213],[-2.7936,53.5221],[-2.7916,53.5254],[-2.7891,53.5267],[-2.7847,53.5297],[-2.7825,53.5314],[-2.7797,53.5286],[-2.7752,53.5244],[-2.7741,53.5231],[-2.7725,53.52],[-2.7712,53.5187],[-2.7699,53.5159],[-2.77,53.5141],[-2.7689,53.5136],[-2.7598,53.5125],[-2.7591,53.5138],[-2.7555,53.5149],[-2.7541,53.5156],[-2.752,53.5161],[-2.7483,53.5161],[-2.7472,53.5166],[-2.7426,53.5178],[-2.741,53.5184],[-2.7355,53.5197],[-2.7317,53.5197],[-2.7305,53.5206]]]}</v>
      </c>
      <c r="B148" s="67" t="str">
        <f ca="1">OFFSET(Polygon!B$1,MATCH($D148,Polygon!$C:$C,0)-1,0)</f>
        <v>E08000013</v>
      </c>
      <c r="C148" s="29" t="s">
        <v>146</v>
      </c>
      <c r="D148" s="29" t="s">
        <v>100</v>
      </c>
      <c r="E148" s="42">
        <v>180049</v>
      </c>
      <c r="F148" s="30">
        <v>0</v>
      </c>
      <c r="G148" s="30">
        <v>0</v>
      </c>
      <c r="H148" s="30">
        <v>0</v>
      </c>
      <c r="I148" s="30">
        <v>0</v>
      </c>
      <c r="J148" s="30">
        <v>0</v>
      </c>
      <c r="K148" s="30">
        <v>1</v>
      </c>
      <c r="L148" s="30">
        <v>1</v>
      </c>
      <c r="M148" s="30">
        <v>1</v>
      </c>
      <c r="N148" s="30">
        <v>2</v>
      </c>
      <c r="O148" s="30">
        <v>2</v>
      </c>
      <c r="P148" s="30">
        <v>2</v>
      </c>
      <c r="Q148" s="30">
        <v>2</v>
      </c>
      <c r="R148" s="30">
        <v>3</v>
      </c>
      <c r="S148" s="30">
        <v>3</v>
      </c>
      <c r="T148" s="30">
        <v>6</v>
      </c>
      <c r="U148" s="30">
        <v>8</v>
      </c>
      <c r="V148" s="30">
        <v>16</v>
      </c>
      <c r="W148" s="30">
        <v>17</v>
      </c>
      <c r="X148" s="30">
        <v>32</v>
      </c>
      <c r="Y148" s="30">
        <v>33</v>
      </c>
      <c r="Z148" s="30">
        <v>39</v>
      </c>
      <c r="AA148" s="30">
        <v>49</v>
      </c>
      <c r="AB148" s="30">
        <v>61</v>
      </c>
      <c r="AC148" s="30">
        <v>72</v>
      </c>
      <c r="AD148" s="30">
        <v>112</v>
      </c>
      <c r="AE148" s="30">
        <v>122</v>
      </c>
      <c r="AF148" s="30">
        <v>148</v>
      </c>
      <c r="AG148" s="30">
        <v>184</v>
      </c>
      <c r="AH148" s="30">
        <v>236</v>
      </c>
      <c r="AI148" s="30">
        <v>239</v>
      </c>
      <c r="AJ148" s="30">
        <v>269</v>
      </c>
      <c r="AK148" s="30">
        <v>306</v>
      </c>
      <c r="AL148" s="30">
        <v>329</v>
      </c>
      <c r="AM148" s="30">
        <v>330</v>
      </c>
      <c r="AN148" s="30">
        <v>361</v>
      </c>
      <c r="AO148" s="30">
        <v>369</v>
      </c>
      <c r="AP148" s="30">
        <v>389</v>
      </c>
      <c r="AQ148" s="30">
        <v>399</v>
      </c>
      <c r="AR148" s="30">
        <v>407</v>
      </c>
      <c r="AS148" s="30">
        <v>427</v>
      </c>
      <c r="AT148" s="30">
        <v>431</v>
      </c>
      <c r="AU148" s="30">
        <v>457</v>
      </c>
      <c r="AV148" s="30">
        <v>478</v>
      </c>
      <c r="AW148" s="30">
        <v>492</v>
      </c>
      <c r="AX148" s="30">
        <v>509</v>
      </c>
      <c r="AY148" s="30">
        <v>510</v>
      </c>
      <c r="AZ148" s="30">
        <v>556</v>
      </c>
      <c r="BA148" s="30">
        <v>576</v>
      </c>
      <c r="BB148" s="30">
        <v>584</v>
      </c>
      <c r="BC148" s="30">
        <v>596</v>
      </c>
      <c r="BD148" s="30">
        <v>616</v>
      </c>
      <c r="BE148" s="30">
        <v>614</v>
      </c>
      <c r="BF148" s="30">
        <v>634</v>
      </c>
      <c r="BG148" s="30">
        <v>645</v>
      </c>
      <c r="BH148" s="30">
        <v>655</v>
      </c>
      <c r="BI148" s="30">
        <v>660</v>
      </c>
      <c r="BJ148" s="30">
        <v>679</v>
      </c>
      <c r="BK148" s="30">
        <v>678</v>
      </c>
      <c r="BL148" s="30">
        <v>681</v>
      </c>
      <c r="BM148" s="30">
        <v>686</v>
      </c>
      <c r="BN148" s="30">
        <v>687</v>
      </c>
      <c r="BO148" s="30">
        <v>696</v>
      </c>
      <c r="BP148" s="30">
        <v>696</v>
      </c>
      <c r="BQ148" s="30">
        <v>696</v>
      </c>
      <c r="BR148" s="30">
        <v>702</v>
      </c>
      <c r="BS148" s="30">
        <v>708</v>
      </c>
      <c r="BT148" s="30">
        <v>713</v>
      </c>
      <c r="BU148" s="30">
        <v>716</v>
      </c>
      <c r="BV148" s="30">
        <v>724</v>
      </c>
      <c r="BW148" s="30">
        <v>725</v>
      </c>
      <c r="BX148" s="30">
        <v>730</v>
      </c>
      <c r="BY148" s="30">
        <v>728</v>
      </c>
      <c r="BZ148" s="30">
        <v>741</v>
      </c>
      <c r="CA148" s="30">
        <v>744</v>
      </c>
      <c r="CB148" s="30">
        <v>743</v>
      </c>
      <c r="CC148" s="30">
        <v>742</v>
      </c>
      <c r="CD148" s="30">
        <v>747</v>
      </c>
      <c r="CE148" s="30">
        <v>750</v>
      </c>
      <c r="CF148" s="30">
        <v>752</v>
      </c>
      <c r="CG148" s="30">
        <v>752</v>
      </c>
      <c r="CH148" s="30">
        <v>752</v>
      </c>
      <c r="CI148" s="30">
        <v>751</v>
      </c>
      <c r="CJ148" s="30">
        <v>751</v>
      </c>
      <c r="CK148" s="30">
        <v>750</v>
      </c>
      <c r="CL148" s="30">
        <v>754</v>
      </c>
      <c r="CM148" s="30">
        <v>753</v>
      </c>
      <c r="CN148" s="30">
        <v>753</v>
      </c>
      <c r="CO148" s="30">
        <v>754</v>
      </c>
      <c r="CP148" s="30">
        <v>752</v>
      </c>
      <c r="CQ148" s="30">
        <v>752</v>
      </c>
      <c r="CR148" s="30">
        <v>759</v>
      </c>
      <c r="CS148" s="30">
        <v>757</v>
      </c>
      <c r="CT148" s="30">
        <v>762</v>
      </c>
      <c r="CU148" s="30">
        <v>757</v>
      </c>
      <c r="CV148" s="30">
        <v>760</v>
      </c>
      <c r="CW148" s="30">
        <v>761</v>
      </c>
      <c r="CX148" s="30">
        <v>757</v>
      </c>
      <c r="CY148" s="30">
        <v>760</v>
      </c>
      <c r="CZ148" s="30">
        <v>759</v>
      </c>
      <c r="DA148" s="30">
        <v>760</v>
      </c>
      <c r="DB148" s="30">
        <v>761</v>
      </c>
      <c r="DC148" s="30">
        <v>762</v>
      </c>
      <c r="DD148" s="30">
        <v>761</v>
      </c>
      <c r="DE148" s="30">
        <v>764</v>
      </c>
      <c r="DF148" s="30">
        <v>765</v>
      </c>
      <c r="DG148" s="30">
        <v>767</v>
      </c>
      <c r="DJ148" s="181">
        <f t="shared" ca="1" si="42"/>
        <v>2</v>
      </c>
      <c r="DK148" s="25">
        <f t="shared" ca="1" si="43"/>
        <v>2.6143790849673201E-3</v>
      </c>
      <c r="DL148" s="325">
        <f t="shared" ca="1" si="48"/>
        <v>1.1108087242917206</v>
      </c>
      <c r="DM148" s="329">
        <f t="shared" ca="1" si="44"/>
        <v>8</v>
      </c>
      <c r="DN148" s="25">
        <f t="shared" ca="1" si="45"/>
        <v>1.0540184453227932E-2</v>
      </c>
      <c r="DO148" s="325">
        <f t="shared" ca="1" si="49"/>
        <v>4.4432348971668825</v>
      </c>
      <c r="DP148" s="332">
        <f t="shared" ca="1" si="46"/>
        <v>425.99514576587484</v>
      </c>
      <c r="DR148">
        <f t="shared" si="40"/>
        <v>767</v>
      </c>
      <c r="DS148" s="419">
        <f t="shared" si="41"/>
        <v>426</v>
      </c>
      <c r="DT148" s="131">
        <f t="shared" ca="1" si="50"/>
        <v>0</v>
      </c>
      <c r="DV148" s="164" t="s">
        <v>126</v>
      </c>
      <c r="DW148">
        <v>458</v>
      </c>
      <c r="DX148" s="385">
        <v>272.7</v>
      </c>
      <c r="DY148" s="67">
        <f t="shared" si="47"/>
        <v>45</v>
      </c>
      <c r="EA148">
        <f>SUMIF('L4-LTLA'!$D:$D,$D148,'L4-LTLA'!$G:$G)</f>
        <v>180049</v>
      </c>
      <c r="EB148" s="42">
        <v>180049</v>
      </c>
      <c r="EC148" s="4">
        <f t="shared" si="51"/>
        <v>0</v>
      </c>
    </row>
    <row r="149" spans="1:133" x14ac:dyDescent="0.25">
      <c r="A149" s="67" t="str">
        <f ca="1">OFFSET(Polygon!A$1,MATCH($D149,Polygon!$C:$C,0)-1,0)</f>
        <v>{"type":"Polygon","coordinates":[[[-2.4897,53.4603],[-2.4895,53.4595],[-2.4878,53.4589],[-2.4868,53.458],[-2.4863,53.4553],[-2.4832,53.454],[-2.4788,53.45],[-2.4761,53.4483],[-2.476,53.4474],[-2.4783,53.4443],[-2.4782,53.4434],[-2.4741,53.4394],[-2.4708,53.4389],[-2.4672,53.4372],[-2.4638,53.4371],[-2.4617,53.4364],[-2.46,53.434],[-2.458,53.432],[-2.4551,53.43],[-2.4542,53.4284],[-2.4514,53.4266],[-2.4506,53.4245],[-2.449,53.4229],[-2.4491,53.4206],[-2.4512,53.4188],[-2.4508,53.4175],[-2.4493,53.4167],[-2.4494,53.4159],[-2.4507,53.4153],[-2.4542,53.4128],[-2.4563,53.4108],[-2.4609,53.4052],[-2.4625,53.4034],[-2.4656,53.401],[-2.4681,53.3994],[-2.4704,53.3982],[-2.4757,53.3967],[-2.4785,53.3962],[-2.4757,53.3942],[-2.4735,53.3936],[-2.4728,53.3928],[-2.4701,53.3924],[-2.4679,53.3932],[-2.4654,53.3947],[-2.4641,53.3942],[-2.4626,53.3947],[-2.4608,53.3939],[-2.4592,53.3938],[-2.4568,53.3942],[-2.4548,53.3939],[-2.4507,53.3949],[-2.4481,53.3946],[-2.4454,53.3929],[-2.4455,53.3922],[-2.4428,53.392],[-2.4417,53.391],[-2.4385,53.3915],[-2.4388,53.3901],[-2.4367,53.3892],[-2.4339,53.3894],[-2.4334,53.3884],[-2.4321,53.3877],[-2.4275,53.3888],[-2.4266,53.3874],[-2.4254,53.3868],[-2.4268,53.3847],[-2.4264,53.3822],[-2.4255,53.3797],[-2.4277,53.3772],[-2.4287,53.3764],[-2.4275,53.3759],[-2.4313,53.3734],[-2.4328,53.374],[-2.4346,53.3721],[-2.4362,53.3718],[-2.4364,53.3703],[-2.4397,53.3705],[-2.4399,53.3666],[-2.4467,53.3658],[-2.4505,53.3666],[-2.4511,53.3671],[-2.4559,53.3679],[-2.4588,53.3683],[-2.461,53.3642],[-2.4629,53.3645],[-2.4649,53.3636],[-2.4689,53.3641],[-2.4718,53.3646],[-2.4728,53.3653],[-2.475,53.366],[-2.4772,53.3661],[-2.4791,53.3671],[-2.482,53.3676],[-2.4828,53.3675],[-2.486,53.3676],[-2.489,53.367],[-2.4903,53.3653],[-2.4921,53.3648],[-2.493,53.3626],[-2.4951,53.3619],[-2.4962,53.3619],[-2.4974,53.3604],[-2.4978,53.3594],[-2.4997,53.3591],[-2.5027,53.3575],[-2.5022,53.357],[-2.5031,53.3561],[-2.5069,53.3553],[-2.5077,53.3543],[-2.5096,53.3537],[-2.5108,53.353],[-2.5134,53.3523],[-2.5155,53.3496],[-2.5167,53.3489],[-2.519,53.3481],[-2.5211,53.3479],[-2.5184,53.3424],[-2.5288,53.3392],[-2.5348,53.337],[-2.5382,53.3359],[-2.5396,53.3363],[-2.5414,53.3333],[-2.5431,53.3323],[-2.5445,53.3308],[-2.5452,53.3305],[-2.5483,53.331],[-2.5515,53.3324],[-2.5527,53.3313],[-2.5539,53.3287],[-2.5575,53.3262],[-2.5587,53.3256],[-2.5604,53.3238],[-2.5631,53.3231],[-2.5665,53.3242],[-2.5678,53.3254],[-2.5689,53.3252],[-2.5727,53.3256],[-2.5737,53.3255],[-2.5784,53.326],[-2.5787,53.3276],[-2.5802,53.3286],[-2.5816,53.3283],[-2.5858,53.3292],[-2.5884,53.3273],[-2.5885,53.3259],[-2.5901,53.3259],[-2.5924,53.3249],[-2.5928,53.3224],[-2.5952,53.3224],[-2.596,53.323],[-2.5963,53.3245],[-2.5986,53.325],[-2.6006,53.3246],[-2.6026,53.3251],[-2.6047,53.3266],[-2.6076,53.3272],[-2.6104,53.3304],[-2.6125,53.3295],[-2.6149,53.3288],[-2.6175,53.3296],[-2.6198,53.3319],[-2.6157,53.3347],[-2.6151,53.336],[-2.6135,53.3384],[-2.6122,53.3397],[-2.6112,53.3412],[-2.607,53.3423],[-2.6066,53.3429],[-2.6072,53.3444],[-2.6096,53.3463],[-2.6115,53.3464],[-2.6144,53.3473],[-2.616,53.3467],[-2.6192,53.3469],[-2.6227,53.3474],[-2.6242,53.3461],[-2.6277,53.3466],[-2.6284,53.3456],[-2.6315,53.346],[-2.631,53.3483],[-2.6286,53.3525],[-2.6295,53.3527],[-2.629,53.3543],[-2.6276,53.3549],[-2.6269,53.3586],[-2.6277,53.3599],[-2.6306,53.364],[-2.6422,53.3617],[-2.6457,53.3609],[-2.6746,53.3536],[-2.6752,53.3544],[-2.671,53.3553],[-2.6677,53.3567],[-2.6662,53.3578],[-2.6651,53.3608],[-2.6653,53.363],[-2.6651,53.3644],[-2.664,53.3672],[-2.662,53.3697],[-2.659,53.3731],[-2.6568,53.3741],[-2.6543,53.3744],[-2.6518,53.3739],[-2.6477,53.3723],[-2.6453,53.3722],[-2.6423,53.3725],[-2.6407,53.3735],[-2.6396,53.3746],[-2.6388,53.3772],[-2.6367,53.3773],[-2.6328,53.3761],[-2.6245,53.3744],[-2.6231,53.3744],[-2.6216,53.3749],[-2.619,53.3766],[-2.6149,53.3805],[-2.6104,53.3857],[-2.6082,53.3867],[-2.6066,53.3863],[-2.6069,53.3849],[-2.6084,53.3837],[-2.6093,53.3824],[-2.6095,53.3811],[-2.6081,53.3769],[-2.6071,53.3753],[-2.6058,53.3744],[-2.6025,53.3735],[-2.6006,53.3736],[-2.5978,53.3751],[-2.5926,53.3833],[-2.5932,53.3832],[-2.5982,53.3755],[-2.5994,53.3746],[-2.6016,53.3741],[-2.6049,53.3747],[-2.6067,53.3758],[-2.6073,53.377],[-2.6086,53.3812],[-2.6084,53.3824],[-2.6057,53.3853],[-2.6063,53.3868],[-2.6078,53.3871],[-2.6098,53.3868],[-2.6118,53.3855],[-2.6161,53.3812],[-2.6178,53.3799],[-2.6208,53.377],[-2.623,53.3754],[-2.6256,53.3754],[-2.6316,53.3769],[-2.6339,53.3777],[-2.6374,53.3786],[-2.6399,53.3782],[-2.6422,53.377],[-2.6448,53.3743],[-2.6464,53.3739],[-2.6524,53.3756],[-2.6543,53.3758],[-2.6565,53.3754],[-2.6602,53.3738],[-2.6641,53.3707],[-2.665,53.3691],[-2.6666,53.3674],[-2.667,53.3665],[-2.6703,53.3623],[-2.6712,53.3597],[-2.6724,53.358],[-2.6746,53.3567],[-2.6781,53.3568],[-2.6814,53.3577],[-2.6902,53.361],[-2.6934,53.3618],[-2.6934,53.3642],[-2.6937,53.3649],[-2.6972,53.3685],[-2.6977,53.3793],[-2.6975,53.3811],[-2.6966,53.3826],[-2.6957,53.3834],[-2.6938,53.3844],[-2.6906,53.3854],[-2.6763,53.3876],[-2.6762,53.3924],[-2.6766,53.3935],[-2.6748,53.398],[-2.6738,53.3984],[-2.6735,53.3993],[-2.6714,53.4002],[-2.6724,53.4077],[-2.6729,53.4079],[-2.673,53.4101],[-2.6721,53.4122],[-2.6719,53.4153],[-2.6669,53.4162],[-2.6671,53.4186],[-2.6716,53.4187],[-2.6723,53.422],[-2.6701,53.4242],[-2.6666,53.4263],[-2.6657,53.4278],[-2.6635,53.4288],[-2.6648,53.4313],[-2.6664,53.4318],[-2.6708,53.4322],[-2.6727,53.432],[-2.6753,53.4329],[-2.676,53.4354],[-2.6742,53.4353],[-2.6716,53.436],[-2.6718,53.4379],[-2.6688,53.4395],[-2.6683,53.4406],[-2.6703,53.4413],[-2.6763,53.4396],[-2.6788,53.4391],[-2.6789,53.4397],[-2.6822,53.4392],[-2.6798,53.4422],[-2.6813,53.4426],[-2.6803,53.4447],[-2.6787,53.4443],[-2.6782,53.4463],[-2.6774,53.448],[-2.6777,53.4497],[-2.6785,53.4504],[-2.6775,53.4526],[-2.6768,53.4528],[-2.6737,53.4528],[-2.6725,53.4509],[-2.6707,53.4499],[-2.6688,53.45],[-2.6653,53.4492],[-2.6639,53.4495],[-2.6599,53.449],[-2.6588,53.4477],[-2.6577,53.4474],[-2.6547,53.4481],[-2.6528,53.4482],[-2.6511,53.4477],[-2.6495,53.4464],[-2.648,53.4466],[-2.6461,53.4453],[-2.6458,53.4443],[-2.6427,53.4439],[-2.6391,53.4444],[-2.6352,53.4426],[-2.6324,53.4416],[-2.6315,53.4407],[-2.6314,53.4395],[-2.6322,53.4381],[-2.6296,53.4349],[-2.6275,53.4344],[-2.626,53.4362],[-2.6249,53.4367],[-2.6223,53.4368],[-2.6211,53.4378],[-2.618,53.4387],[-2.6161,53.4407],[-2.6127,53.4415],[-2.611,53.4424],[-2.6063,53.4428],[-2.6043,53.4424],[-2.6024,53.4424],[-2.6008,53.4435],[-2.5989,53.4434],[-2.5971,53.4425],[-2.5959,53.4431],[-2.5959,53.4453],[-2.5968,53.4492],[-2.5936,53.4478],[-2.5904,53.4454],[-2.5874,53.4419],[-2.5851,53.4401],[-2.5823,53.4411],[-2.5797,53.4432],[-2.5784,53.4448],[-2.5767,53.446],[-2.5746,53.448],[-2.5735,53.4517],[-2.5705,53.4568],[-2.5704,53.4585],[-2.5491,53.4615],[-2.5526,53.4678],[-2.5504,53.4681],[-2.5392,53.4708],[-2.5008,53.4801],[-2.4963,53.4809],[-2.4934,53.4797],[-2.4914,53.4784],[-2.4892,53.4759],[-2.4906,53.4729],[-2.4913,53.4722],[-2.4917,53.4701],[-2.4911,53.4689],[-2.4912,53.4673],[-2.4923,53.4651],[-2.4898,53.4619],[-2.4897,53.4603]]]}</v>
      </c>
      <c r="B149" s="67" t="str">
        <f ca="1">OFFSET(Polygon!B$1,MATCH($D149,Polygon!$C:$C,0)-1,0)</f>
        <v>E06000007</v>
      </c>
      <c r="C149" s="29" t="s">
        <v>146</v>
      </c>
      <c r="D149" s="29" t="s">
        <v>117</v>
      </c>
      <c r="E149" s="42">
        <v>209547</v>
      </c>
      <c r="F149" s="30">
        <v>0</v>
      </c>
      <c r="G149" s="30">
        <v>0</v>
      </c>
      <c r="H149" s="30">
        <v>1</v>
      </c>
      <c r="I149" s="30">
        <v>1</v>
      </c>
      <c r="J149" s="30">
        <v>1</v>
      </c>
      <c r="K149" s="30">
        <v>1</v>
      </c>
      <c r="L149" s="30">
        <v>1</v>
      </c>
      <c r="M149" s="30">
        <v>1</v>
      </c>
      <c r="N149" s="30">
        <v>3</v>
      </c>
      <c r="O149" s="30">
        <v>4</v>
      </c>
      <c r="P149" s="30">
        <v>4</v>
      </c>
      <c r="Q149" s="30">
        <v>4</v>
      </c>
      <c r="R149" s="30">
        <v>4</v>
      </c>
      <c r="S149" s="30">
        <v>4</v>
      </c>
      <c r="T149" s="30">
        <v>7</v>
      </c>
      <c r="U149" s="30">
        <v>8</v>
      </c>
      <c r="V149" s="30">
        <v>9</v>
      </c>
      <c r="W149" s="30">
        <v>10</v>
      </c>
      <c r="X149" s="30">
        <v>15</v>
      </c>
      <c r="Y149" s="30">
        <v>19</v>
      </c>
      <c r="Z149" s="30">
        <v>21</v>
      </c>
      <c r="AA149" s="30">
        <v>22</v>
      </c>
      <c r="AB149" s="30">
        <v>32</v>
      </c>
      <c r="AC149" s="30">
        <v>40</v>
      </c>
      <c r="AD149" s="30">
        <v>65</v>
      </c>
      <c r="AE149" s="30">
        <v>82</v>
      </c>
      <c r="AF149" s="30">
        <v>97</v>
      </c>
      <c r="AG149" s="30">
        <v>122</v>
      </c>
      <c r="AH149" s="30">
        <v>138</v>
      </c>
      <c r="AI149" s="30">
        <v>162</v>
      </c>
      <c r="AJ149" s="30">
        <v>182</v>
      </c>
      <c r="AK149" s="30">
        <v>211</v>
      </c>
      <c r="AL149" s="30">
        <v>241</v>
      </c>
      <c r="AM149" s="30">
        <v>259</v>
      </c>
      <c r="AN149" s="30">
        <v>301</v>
      </c>
      <c r="AO149" s="30">
        <v>326</v>
      </c>
      <c r="AP149" s="30">
        <v>343</v>
      </c>
      <c r="AQ149" s="30">
        <v>363</v>
      </c>
      <c r="AR149" s="30">
        <v>372</v>
      </c>
      <c r="AS149" s="30">
        <v>393</v>
      </c>
      <c r="AT149" s="30">
        <v>408</v>
      </c>
      <c r="AU149" s="30">
        <v>437</v>
      </c>
      <c r="AV149" s="30">
        <v>446</v>
      </c>
      <c r="AW149" s="30">
        <v>460</v>
      </c>
      <c r="AX149" s="30">
        <v>472</v>
      </c>
      <c r="AY149" s="30">
        <v>497</v>
      </c>
      <c r="AZ149" s="30">
        <v>516</v>
      </c>
      <c r="BA149" s="30">
        <v>533</v>
      </c>
      <c r="BB149" s="30">
        <v>550</v>
      </c>
      <c r="BC149" s="30">
        <v>558</v>
      </c>
      <c r="BD149" s="30">
        <v>575</v>
      </c>
      <c r="BE149" s="30">
        <v>578</v>
      </c>
      <c r="BF149" s="30">
        <v>594</v>
      </c>
      <c r="BG149" s="30">
        <v>603</v>
      </c>
      <c r="BH149" s="30">
        <v>626</v>
      </c>
      <c r="BI149" s="30">
        <v>635</v>
      </c>
      <c r="BJ149" s="30">
        <v>646</v>
      </c>
      <c r="BK149" s="30">
        <v>649</v>
      </c>
      <c r="BL149" s="30">
        <v>650</v>
      </c>
      <c r="BM149" s="30">
        <v>658</v>
      </c>
      <c r="BN149" s="30">
        <v>664</v>
      </c>
      <c r="BO149" s="30">
        <v>677</v>
      </c>
      <c r="BP149" s="30">
        <v>682</v>
      </c>
      <c r="BQ149" s="30">
        <v>683</v>
      </c>
      <c r="BR149" s="30">
        <v>687</v>
      </c>
      <c r="BS149" s="30">
        <v>688</v>
      </c>
      <c r="BT149" s="30">
        <v>693</v>
      </c>
      <c r="BU149" s="30">
        <v>703</v>
      </c>
      <c r="BV149" s="30">
        <v>712</v>
      </c>
      <c r="BW149" s="30">
        <v>718</v>
      </c>
      <c r="BX149" s="30">
        <v>722</v>
      </c>
      <c r="BY149" s="30">
        <v>732</v>
      </c>
      <c r="BZ149" s="30">
        <v>732</v>
      </c>
      <c r="CA149" s="30">
        <v>738</v>
      </c>
      <c r="CB149" s="30">
        <v>745</v>
      </c>
      <c r="CC149" s="30">
        <v>748</v>
      </c>
      <c r="CD149" s="30">
        <v>751</v>
      </c>
      <c r="CE149" s="30">
        <v>758</v>
      </c>
      <c r="CF149" s="30">
        <v>762</v>
      </c>
      <c r="CG149" s="30">
        <v>763</v>
      </c>
      <c r="CH149" s="30">
        <v>764</v>
      </c>
      <c r="CI149" s="30">
        <v>762</v>
      </c>
      <c r="CJ149" s="30">
        <v>765</v>
      </c>
      <c r="CK149" s="30">
        <v>770</v>
      </c>
      <c r="CL149" s="30">
        <v>772</v>
      </c>
      <c r="CM149" s="30">
        <v>772</v>
      </c>
      <c r="CN149" s="30">
        <v>776</v>
      </c>
      <c r="CO149" s="30">
        <v>776</v>
      </c>
      <c r="CP149" s="30">
        <v>780</v>
      </c>
      <c r="CQ149" s="30">
        <v>781</v>
      </c>
      <c r="CR149" s="30">
        <v>779</v>
      </c>
      <c r="CS149" s="30">
        <v>782</v>
      </c>
      <c r="CT149" s="30">
        <v>785</v>
      </c>
      <c r="CU149" s="30">
        <v>787</v>
      </c>
      <c r="CV149" s="30">
        <v>788</v>
      </c>
      <c r="CW149" s="30">
        <v>789</v>
      </c>
      <c r="CX149" s="30">
        <v>794</v>
      </c>
      <c r="CY149" s="30">
        <v>795</v>
      </c>
      <c r="CZ149" s="30">
        <v>799</v>
      </c>
      <c r="DA149" s="30">
        <v>800</v>
      </c>
      <c r="DB149" s="30">
        <v>799</v>
      </c>
      <c r="DC149" s="30">
        <v>799</v>
      </c>
      <c r="DD149" s="30">
        <v>801</v>
      </c>
      <c r="DE149" s="30">
        <v>802</v>
      </c>
      <c r="DF149" s="30">
        <v>802</v>
      </c>
      <c r="DG149" s="30">
        <v>803</v>
      </c>
      <c r="DJ149" s="181">
        <f t="shared" ca="1" si="42"/>
        <v>1</v>
      </c>
      <c r="DK149" s="25">
        <f t="shared" ca="1" si="43"/>
        <v>1.2468827930174563E-3</v>
      </c>
      <c r="DL149" s="325">
        <f t="shared" ca="1" si="48"/>
        <v>0.47721990770566985</v>
      </c>
      <c r="DM149" s="329">
        <f t="shared" ca="1" si="44"/>
        <v>4</v>
      </c>
      <c r="DN149" s="25">
        <f t="shared" ca="1" si="45"/>
        <v>5.0062578222778474E-3</v>
      </c>
      <c r="DO149" s="325">
        <f t="shared" ca="1" si="49"/>
        <v>1.9088796308226794</v>
      </c>
      <c r="DP149" s="332">
        <f t="shared" ca="1" si="46"/>
        <v>383.2075858876529</v>
      </c>
      <c r="DR149">
        <f t="shared" si="40"/>
        <v>803</v>
      </c>
      <c r="DS149" s="419">
        <f t="shared" si="41"/>
        <v>383.2</v>
      </c>
      <c r="DT149" s="131">
        <f t="shared" ca="1" si="50"/>
        <v>0</v>
      </c>
      <c r="DV149" s="164" t="s">
        <v>127</v>
      </c>
      <c r="DW149" s="4">
        <v>1048</v>
      </c>
      <c r="DX149" s="385">
        <v>400</v>
      </c>
      <c r="DY149" s="67">
        <f t="shared" si="47"/>
        <v>96</v>
      </c>
      <c r="EA149">
        <f>SUMIF('L4-LTLA'!$D:$D,$D149,'L4-LTLA'!$G:$G)</f>
        <v>209547</v>
      </c>
      <c r="EB149" s="42">
        <v>209547</v>
      </c>
      <c r="EC149" s="4">
        <f t="shared" si="51"/>
        <v>0</v>
      </c>
    </row>
    <row r="150" spans="1:133" x14ac:dyDescent="0.25">
      <c r="A150" s="67" t="str">
        <f ca="1">OFFSET(Polygon!A$1,MATCH($D150,Polygon!$C:$C,0)-1,0)</f>
        <v>{"type":"MultiPolygon","coordinates":[[[[-2.9286,53.3082],[-2.9316,53.3061],[-2.9331,53.3071],[-2.9396,53.3104],[-2.9474,53.3049],[-2.9494,53.3032],[-2.9512,53.3038],[-2.9547,53.3042],[-2.9584,53.3041],[-2.9603,53.3033],[-2.9615,53.3038],[-2.9661,53.3028],[-2.9691,53.3018],[-2.9716,53.3021],[-2.9746,53.3033],[-2.9795,53.3043],[-2.9797,53.3045],[-2.9831,53.305],[-2.99,53.3066],[-2.9927,53.3071],[-2.9953,53.3056],[-2.997,53.3051],[-3.0022,53.3025],[-3.0054,53.3014],[-3.0112,53.3001],[-3.0128,53.299],[-3.0165,53.2995],[-3.0186,53.3],[-3.0213,53.299],[-3.022,53.2984],[-3.024,53.2994],[-3.0261,53.2977],[-3.0305,53.2992],[-3.0314,53.2985],[-3.0358,53.3005],[-3.0367,53.3011],[-3.0367,53.3027],[-3.0385,53.3051],[-3.0392,53.3054],[-3.0417,53.3052],[-3.0416,53.3061],[-3.0432,53.3069],[-3.046,53.3075],[-3.0482,53.3096],[-3.0484,53.3109],[-3.0512,53.3107],[-3.0597,53.309],[-3.0643,53.3122],[-3.0683,53.3142],[-3.0742,53.3164],[-3.0764,53.3144],[-3.0781,53.3151],[-3.0806,53.313],[-3.081,53.3119],[-3.0821,53.3112],[-3.0888,53.3083],[-3.0891,53.3083],[-3.0955,53.3049],[-3.098,53.3067],[-3.1006,53.3082],[-3.1025,53.3097],[-3.1062,53.3136],[-3.1151,53.3208],[-3.1164,53.3216],[-3.1235,53.325],[-3.1315,53.3302],[-3.133,53.3307],[-3.1368,53.3329],[-3.142,53.337],[-3.1432,53.3378],[-3.1481,53.3418],[-3.1544,53.3453],[-3.1561,53.346],[-3.1577,53.3461],[-3.1627,53.3485],[-3.1685,53.3534],[-3.1696,53.3539],[-3.1734,53.3576],[-3.1762,53.3599],[-3.1815,53.3639],[-3.1856,53.3643],[-3.1864,53.3646],[-3.1889,53.3671],[-3.1931,53.3703],[-3.1943,53.3725],[-3.1958,53.373],[-3.1985,53.3757],[-3.1991,53.3806],[-3.1997,53.3833],[-3.1993,53.3849],[-3.2,53.3872],[-3.1972,53.3873],[-3.1933,53.3891],[-3.1879,53.3922],[-3.1829,53.3957],[-3.1793,53.398],[-3.1787,53.3991],[-3.1758,53.4001],[-3.1686,53.4029],[-3.167,53.4034],[-3.1549,53.4074],[-3.1528,53.4077],[-3.143,53.411],[-3.1417,53.4117],[-3.1368,53.4127],[-3.1298,53.4139],[-3.1236,53.4151],[-3.1189,53.4164],[-3.1093,53.4195],[-3.106,53.4206],[-3.1042,53.4204],[-3.1002,53.4217],[-3.0964,53.4232],[-3.0966,53.4234],[-3.0882,53.4278],[-3.0854,53.429],[-3.0756,53.4331],[-3.0754,53.4342],[-3.0703,53.4361],[-3.0638,53.4383],[-3.0583,53.4398],[-3.0553,53.4403],[-3.0413,53.4419],[-3.0397,53.4417],[-3.0389,53.4406],[-3.0364,53.4394],[-3.0347,53.4368],[-3.0324,53.4304],[-3.0302,53.4275],[-3.0297,53.4258],[-3.0267,53.4216],[-3.0253,53.4199],[-3.024,53.4191],[-3.0236,53.4177],[-3.0174,53.4123],[-3.0161,53.41],[-3.0161,53.4091],[-3.0145,53.4059],[-3.015,53.4053],[-3.0151,53.4038],[-3.0138,53.4034],[-3.0112,53.3987],[-3.0089,53.3956],[-3.0081,53.3939],[-3.0088,53.3938],[-3.0081,53.3913],[-3.0079,53.3887],[-3.0083,53.3884],[-3.0063,53.3849],[-3.0071,53.3846],[-3.0059,53.3827],[-3.0067,53.3825],[-3.005,53.3793],[-3.0034,53.3775],[-3.0015,53.3779],[-2.9993,53.3756],[-3.0013,53.3748],[-3.0017,53.3742],[-2.9999,53.3724],[-2.9966,53.3696],[-2.9954,53.368],[-2.9947,53.3678],[-2.9918,53.3649],[-2.9884,53.3622],[-2.9865,53.3614],[-2.9838,53.3622],[-2.9788,53.3579],[-2.9769,53.3565],[-2.9732,53.353],[-2.9678,53.3473],[-2.969,53.3466],[-2.9662,53.3446],[-2.9655,53.3435],[-2.964,53.3425],[-2.9611,53.3381],[-2.9581,53.3325],[-2.9582,53.332],[-2.9555,53.3292],[-2.9529,53.3268],[-2.9515,53.3249],[-2.9498,53.3235],[-2.9467,53.3225],[-2.9448,53.3209],[-2.9422,53.3182],[-2.9395,53.3157],[-2.9334,53.311],[-2.9311,53.3095],[-2.9286,53.3082]]],[[[-3.0959,53.3047],[-3.109,53.2972],[-3.1094,53.297],[-3.1107,53.2963],[-3.1117,53.2976],[-3.1112,53.2998],[-3.113,53.3017],[-3.1153,53.3022],[-3.1164,53.3032],[-3.1139,53.3043],[-3.1158,53.3048],[-3.1155,53.3067],[-3.1176,53.3085],[-3.1199,53.3097],[-3.1183,53.3103],[-3.1201,53.3117],[-3.1197,53.3123],[-3.1213,53.3129],[-3.1191,53.3148],[-3.1208,53.3175],[-3.1232,53.3194],[-3.1234,53.3205],[-3.1229,53.3221],[-3.122,53.3226],[-3.1172,53.321],[-3.1148,53.3196],[-3.1139,53.3186],[-3.1115,53.3171],[-3.1104,53.316],[-3.1078,53.3143],[-3.1051,53.3117],[-3.1031,53.3091],[-3.0975,53.3058],[-3.0959,53.3047]]],[[[-3.2263,53.3823],[-3.2239,53.3803],[-3.225,53.38],[-3.2267,53.3809],[-3.2287,53.3829],[-3.2277,53.3839],[-3.2263,53.3823]]],[[[-3.2051,53.3719],[-3.2039,53.3706],[-3.2048,53.3704],[-3.2072,53.3717],[-3.2051,53.3719]]]]}</v>
      </c>
      <c r="B150" s="67" t="str">
        <f ca="1">OFFSET(Polygon!B$1,MATCH($D150,Polygon!$C:$C,0)-1,0)</f>
        <v>E08000015</v>
      </c>
      <c r="C150" s="34" t="s">
        <v>146</v>
      </c>
      <c r="D150" s="34" t="s">
        <v>125</v>
      </c>
      <c r="E150" s="148">
        <v>323235</v>
      </c>
      <c r="F150" s="35">
        <v>1</v>
      </c>
      <c r="G150" s="35">
        <v>1</v>
      </c>
      <c r="H150" s="35">
        <v>2</v>
      </c>
      <c r="I150" s="35">
        <v>4</v>
      </c>
      <c r="J150" s="35">
        <v>5</v>
      </c>
      <c r="K150" s="35">
        <v>5</v>
      </c>
      <c r="L150" s="35">
        <v>5</v>
      </c>
      <c r="M150" s="35">
        <v>5</v>
      </c>
      <c r="N150" s="35">
        <v>6</v>
      </c>
      <c r="O150" s="35">
        <v>8</v>
      </c>
      <c r="P150" s="35">
        <v>8</v>
      </c>
      <c r="Q150" s="35">
        <v>9</v>
      </c>
      <c r="R150" s="35">
        <v>10</v>
      </c>
      <c r="S150" s="35">
        <v>10</v>
      </c>
      <c r="T150" s="35">
        <v>12</v>
      </c>
      <c r="U150" s="35">
        <v>15</v>
      </c>
      <c r="V150" s="35">
        <v>16</v>
      </c>
      <c r="W150" s="35">
        <v>22</v>
      </c>
      <c r="X150" s="35">
        <v>32</v>
      </c>
      <c r="Y150" s="35">
        <v>40</v>
      </c>
      <c r="Z150" s="35">
        <v>44</v>
      </c>
      <c r="AA150" s="35">
        <v>56</v>
      </c>
      <c r="AB150" s="35">
        <v>69</v>
      </c>
      <c r="AC150" s="35">
        <v>83</v>
      </c>
      <c r="AD150" s="35">
        <v>111</v>
      </c>
      <c r="AE150" s="35">
        <v>130</v>
      </c>
      <c r="AF150" s="35">
        <v>147</v>
      </c>
      <c r="AG150" s="35">
        <v>168</v>
      </c>
      <c r="AH150" s="35">
        <v>220</v>
      </c>
      <c r="AI150" s="35">
        <v>262</v>
      </c>
      <c r="AJ150" s="35">
        <v>288</v>
      </c>
      <c r="AK150" s="35">
        <v>353</v>
      </c>
      <c r="AL150" s="35">
        <v>385</v>
      </c>
      <c r="AM150" s="35">
        <v>437</v>
      </c>
      <c r="AN150" s="35">
        <v>489</v>
      </c>
      <c r="AO150" s="35">
        <v>526</v>
      </c>
      <c r="AP150" s="35">
        <v>560</v>
      </c>
      <c r="AQ150" s="35">
        <v>593</v>
      </c>
      <c r="AR150" s="35">
        <v>623</v>
      </c>
      <c r="AS150" s="35">
        <v>688</v>
      </c>
      <c r="AT150" s="35">
        <v>727</v>
      </c>
      <c r="AU150" s="35">
        <v>762</v>
      </c>
      <c r="AV150" s="35">
        <v>788</v>
      </c>
      <c r="AW150" s="35">
        <v>813</v>
      </c>
      <c r="AX150" s="35">
        <v>830</v>
      </c>
      <c r="AY150" s="35">
        <v>847</v>
      </c>
      <c r="AZ150" s="35">
        <v>877</v>
      </c>
      <c r="BA150" s="35">
        <v>901</v>
      </c>
      <c r="BB150" s="35">
        <v>920</v>
      </c>
      <c r="BC150" s="35">
        <v>944</v>
      </c>
      <c r="BD150" s="35">
        <v>960</v>
      </c>
      <c r="BE150" s="35">
        <v>971</v>
      </c>
      <c r="BF150" s="35">
        <v>990</v>
      </c>
      <c r="BG150" s="35">
        <v>1002</v>
      </c>
      <c r="BH150" s="35">
        <v>1018</v>
      </c>
      <c r="BI150" s="35">
        <v>1029</v>
      </c>
      <c r="BJ150" s="35">
        <v>1044</v>
      </c>
      <c r="BK150" s="35">
        <v>1056</v>
      </c>
      <c r="BL150" s="35">
        <v>1067</v>
      </c>
      <c r="BM150" s="35">
        <v>1075</v>
      </c>
      <c r="BN150" s="35">
        <v>1093</v>
      </c>
      <c r="BO150" s="35">
        <v>1105</v>
      </c>
      <c r="BP150" s="35">
        <v>1119</v>
      </c>
      <c r="BQ150" s="35">
        <v>1129</v>
      </c>
      <c r="BR150" s="35">
        <v>1140</v>
      </c>
      <c r="BS150" s="35">
        <v>1144</v>
      </c>
      <c r="BT150" s="35">
        <v>1160</v>
      </c>
      <c r="BU150" s="35">
        <v>1163</v>
      </c>
      <c r="BV150" s="35">
        <v>1170</v>
      </c>
      <c r="BW150" s="35">
        <v>1177</v>
      </c>
      <c r="BX150" s="35">
        <v>1180</v>
      </c>
      <c r="BY150" s="35">
        <v>1187</v>
      </c>
      <c r="BZ150" s="35">
        <v>1198</v>
      </c>
      <c r="CA150" s="35">
        <v>1204</v>
      </c>
      <c r="CB150" s="35">
        <v>1223</v>
      </c>
      <c r="CC150" s="35">
        <v>1227</v>
      </c>
      <c r="CD150" s="35">
        <v>1233</v>
      </c>
      <c r="CE150" s="35">
        <v>1243</v>
      </c>
      <c r="CF150" s="35">
        <v>1252</v>
      </c>
      <c r="CG150" s="35">
        <v>1257</v>
      </c>
      <c r="CH150" s="35">
        <v>1263</v>
      </c>
      <c r="CI150" s="35">
        <v>1271</v>
      </c>
      <c r="CJ150" s="35">
        <v>1283</v>
      </c>
      <c r="CK150" s="35">
        <v>1286</v>
      </c>
      <c r="CL150" s="35">
        <v>1293</v>
      </c>
      <c r="CM150" s="35">
        <v>1295</v>
      </c>
      <c r="CN150" s="35">
        <v>1301</v>
      </c>
      <c r="CO150" s="35">
        <v>1308</v>
      </c>
      <c r="CP150" s="35">
        <v>1310</v>
      </c>
      <c r="CQ150" s="35">
        <v>1316</v>
      </c>
      <c r="CR150" s="35">
        <v>1317</v>
      </c>
      <c r="CS150" s="35">
        <v>1319</v>
      </c>
      <c r="CT150" s="35">
        <v>1320</v>
      </c>
      <c r="CU150" s="35">
        <v>1322</v>
      </c>
      <c r="CV150" s="35">
        <v>1325</v>
      </c>
      <c r="CW150" s="35">
        <v>1331</v>
      </c>
      <c r="CX150" s="35">
        <v>1335</v>
      </c>
      <c r="CY150" s="35">
        <v>1339</v>
      </c>
      <c r="CZ150" s="35">
        <v>1343</v>
      </c>
      <c r="DA150" s="35">
        <v>1347</v>
      </c>
      <c r="DB150" s="35">
        <v>1350</v>
      </c>
      <c r="DC150" s="35">
        <v>1352</v>
      </c>
      <c r="DD150" s="35">
        <v>1354</v>
      </c>
      <c r="DE150" s="35">
        <v>1354</v>
      </c>
      <c r="DF150" s="35">
        <v>1356</v>
      </c>
      <c r="DG150" s="35">
        <v>1359</v>
      </c>
      <c r="DH150" s="31"/>
      <c r="DI150" s="31"/>
      <c r="DJ150" s="347">
        <f t="shared" ca="1" si="42"/>
        <v>3</v>
      </c>
      <c r="DK150" s="33">
        <f t="shared" ca="1" si="43"/>
        <v>2.2123893805309734E-3</v>
      </c>
      <c r="DL150" s="326">
        <f t="shared" ca="1" si="48"/>
        <v>0.92811731402849318</v>
      </c>
      <c r="DM150" s="330">
        <f t="shared" ca="1" si="44"/>
        <v>16</v>
      </c>
      <c r="DN150" s="33">
        <f t="shared" ca="1" si="45"/>
        <v>1.1913626209977662E-2</v>
      </c>
      <c r="DO150" s="326">
        <f t="shared" ca="1" si="49"/>
        <v>4.9499590081519633</v>
      </c>
      <c r="DP150" s="333">
        <f t="shared" ca="1" si="46"/>
        <v>420.43714325490743</v>
      </c>
      <c r="DR150">
        <f t="shared" si="40"/>
        <v>1359</v>
      </c>
      <c r="DS150" s="419">
        <f t="shared" si="41"/>
        <v>420.4</v>
      </c>
      <c r="DT150" s="131">
        <f t="shared" ca="1" si="50"/>
        <v>0</v>
      </c>
      <c r="DV150" s="164" t="s">
        <v>128</v>
      </c>
      <c r="DW150" s="4">
        <v>1443</v>
      </c>
      <c r="DX150" s="4">
        <v>243.7</v>
      </c>
      <c r="DY150" s="67">
        <f t="shared" si="47"/>
        <v>101</v>
      </c>
      <c r="EA150">
        <f>SUMIF('L4-LTLA'!$D:$D,$D150,'L4-LTLA'!$G:$G)</f>
        <v>323235</v>
      </c>
      <c r="EB150" s="148">
        <v>323235</v>
      </c>
      <c r="EC150" s="4">
        <f t="shared" si="51"/>
        <v>0</v>
      </c>
    </row>
    <row r="151" spans="1:133" x14ac:dyDescent="0.25">
      <c r="A151" s="67" t="str">
        <f ca="1">OFFSET(Polygon!A$1,MATCH($D151,Polygon!$C:$C,0)-1,0)</f>
        <v>{"type":"MultiPolygon","coordinates":[[[[-4.2469,55.6791],[-4.2466,55.6742],[-4.2306,55.6607],[-4.2224,55.6539],[-4.217,55.6472],[-4.2154,55.6437],[-4.2168,55.644],[-4.2216,55.6369],[-4.2216,55.6351],[-4.2162,55.6315],[-4.213,55.6302],[-4.2113,55.6297],[-4.2092,55.6297],[-4.2063,55.6283],[-4.203,55.6276],[-4.2019,55.6269],[-4.2012,55.6239],[-4.2015,55.6226],[-4.2034,55.6209],[-4.2037,55.6199],[-4.203,55.6192],[-4.203,55.6171],[-4.2053,55.6149],[-4.1942,55.612],[-4.194,55.6123],[-4.1886,55.6103],[-4.1871,55.609],[-4.1847,55.6082],[-4.1818,55.6053],[-4.178,55.6047],[-4.1754,55.605],[-4.1755,55.6035],[-4.1775,55.6029],[-4.1784,55.6031],[-4.1809,55.6027],[-4.182,55.6032],[-4.1841,55.6029],[-4.1872,55.603],[-4.1897,55.6017],[-4.192,55.6016],[-4.1946,55.6007],[-4.1964,55.5986],[-4.1959,55.5976],[-4.1972,55.5975],[-4.1993,55.5955],[-4.1983,55.5947],[-4.199,55.5941],[-4.2016,55.5935],[-4.2011,55.5929],[-4.2027,55.5916],[-4.2028,55.5896],[-4.2039,55.5881],[-4.2034,55.5875],[-4.2049,55.5859],[-4.2027,55.5853],[-4.2035,55.5843],[-4.2034,55.5833],[-4.2044,55.5826],[-4.2058,55.5825],[-4.2076,55.5813],[-4.209,55.5812],[-4.2091,55.5803],[-4.2114,55.5789],[-4.2108,55.578],[-4.2117,55.577],[-4.2145,55.5758],[-4.2171,55.5754],[-4.2179,55.5748],[-4.2205,55.5743],[-4.224,55.5726],[-4.2255,55.5715],[-4.2264,55.5699],[-4.2272,55.5696],[-4.2279,55.5682],[-4.2302,55.5668],[-4.2336,55.5652],[-4.2366,55.5641],[-4.2387,55.5638],[-4.2427,55.5621],[-4.2405,55.5613],[-4.2363,55.5617],[-4.2338,55.5605],[-4.231,55.5608],[-4.2286,55.5603],[-4.2276,55.559],[-4.2283,55.5522],[-4.2277,55.5521],[-4.2247,55.5505],[-4.2234,55.5503],[-4.2206,55.5506],[-4.2187,55.5522],[-4.2158,55.5529],[-4.2126,55.5527],[-4.21,55.5533],[-4.2053,55.555],[-4.2011,55.5564],[-4.1969,55.5591],[-4.1948,55.56],[-4.1936,55.5611],[-4.1857,55.5632],[-4.1841,55.5649],[-4.1806,55.5661],[-4.1795,55.5655],[-4.1764,55.5656],[-4.1734,55.5646],[-4.1727,55.5657],[-4.1677,55.5654],[-4.167,55.5665],[-4.1586,55.5677],[-4.1547,55.5691],[-4.1538,55.5703],[-4.1509,55.5722],[-4.1477,55.5727],[-4.1459,55.57],[-4.1434,55.5697],[-4.1375,55.5675],[-4.1302,55.5662],[-4.1263,55.5657],[-4.1197,55.5666],[-4.118,55.5661],[-4.1151,55.5663],[-4.11,55.5661],[-4.1072,55.5667],[-4.1011,55.5691],[-4.0928,55.5701],[-4.0918,55.5686],[-4.0898,55.569],[-4.0863,55.5692],[-4.0822,55.5682],[-4.075,55.5713],[-4.0732,55.5716],[-4.0694,55.5737],[-4.0654,55.5757],[-4.0647,55.5767],[-4.0661,55.5781],[-4.0662,55.5798],[-4.0627,55.5803],[-4.0622,55.5814],[-4.0592,55.5825],[-4.0561,55.5833],[-4.0488,55.5846],[-4.046,55.5866],[-4.043,55.5882],[-4.0406,55.589],[-4.039,55.5913],[-4.0375,55.5897],[-4.0341,55.5883],[-4.0337,55.5841],[-4.0273,55.5823],[-4.0234,55.5815],[-4.02,55.5793],[-4.0151,55.5771],[-4.012,55.5761],[-4.0083,55.5754],[-4.0078,55.5744],[-4.0084,55.5715],[-4.0097,55.5699],[-4.0075,55.5683],[-4.0065,55.5683],[-4.0027,55.5666],[-3.997,55.5635],[-3.995,55.5642],[-3.9937,55.564],[-3.9915,55.5644],[-3.9913,55.5636],[-3.9894,55.5629],[-3.988,55.5632],[-3.986,55.5627],[-3.9836,55.5627],[-3.9806,55.5638],[-3.9764,55.5647],[-3.9755,55.5617],[-3.9738,55.5602],[-3.9742,55.5598],[-3.9728,55.5578],[-3.9721,55.5564],[-3.969,55.5567],[-3.9658,55.5567],[-3.9636,55.5571],[-3.9597,55.5569],[-3.9587,55.5571],[-3.9571,55.5558],[-3.9586,55.5522],[-3.9587,55.5504],[-3.9583,55.5494],[-3.9603,55.5465],[-3.9607,55.5447],[-3.9595,55.5429],[-3.9583,55.5432],[-3.9582,55.5418],[-3.9587,55.5408],[-3.9605,55.5399],[-3.9622,55.538],[-3.9654,55.535],[-3.9727,55.5343],[-3.9743,55.5304],[-3.9767,55.5307],[-3.9786,55.5295],[-3.9877,55.5264],[-3.9892,55.5246],[-3.9894,55.5227],[-3.9881,55.5217],[-3.9882,55.5198],[-3.9903,55.5196],[-3.9922,55.517],[-3.9942,55.5151],[-3.9941,55.5137],[-3.9966,55.5121],[-3.9989,55.511],[-3.9995,55.5099],[-4.0015,55.5092],[-4.0044,55.5079],[-4.0064,55.5075],[-4.0075,55.5055],[-4.0124,55.505],[-4.0133,55.5032],[-4.0152,55.5018],[-4.0156,55.501],[-4.0183,55.4997],[-4.0195,55.4986],[-4.0195,55.4964],[-4.019,55.4953],[-4.0208,55.4951],[-4.0237,55.4943],[-4.0257,55.4925],[-4.0245,55.4914],[-4.0214,55.4897],[-4.02,55.4885],[-4.0173,55.4877],[-4.0159,55.487],[-4.014,55.4846],[-4.0116,55.4829],[-4.0125,55.4804],[-4.0139,55.478],[-4.0141,55.4754],[-4.0168,55.4747],[-4.0168,55.473],[-4.0153,55.472],[-4.0143,55.4725],[-4.0118,55.4724],[-4.008,55.4714],[-4.0031,55.4674],[-4.0014,55.4669],[-4.0021,55.4652],[-4.0004,55.4637],[-3.9984,55.4635],[-3.9958,55.4647],[-3.9931,55.4645],[-3.9914,55.4648],[-3.9862,55.4641],[-3.9866,55.4618],[-3.9871,55.461],[-3.9919,55.4606],[-3.9926,55.4595],[-3.9957,55.4562],[-3.9974,55.4561],[-3.9978,55.4552],[-4.0016,55.4554],[-4.0052,55.4547],[-4.0108,55.4511],[-4.0118,55.4493],[-4.013,55.4482],[-4.016,55.4478],[-4.0167,55.4466],[-4.0087,55.4448],[-4.0068,55.4433],[-4.005,55.443],[-4.0041,55.4406],[-4.0025,55.439],[-4.0021,55.4376],[-4.0027,55.4365],[-4.0078,55.4356],[-4.0124,55.4334],[-4.019,55.4306],[-4.0262,55.4281],[-4.027,55.4276],[-4.0313,55.4262],[-4.0325,55.4243],[-4.0355,55.4235],[-4.0429,55.4222],[-4.0461,55.4221],[-4.0512,55.4236],[-4.0543,55.4211],[-4.0593,55.4195],[-4.0632,55.4178],[-4.0654,55.4179],[-4.0684,55.4157],[-4.0705,55.415],[-4.0781,55.4135],[-4.0824,55.4129],[-4.0863,55.4115],[-4.0909,55.4121],[-4.0918,55.4099],[-4.094,55.4042],[-4.0958,55.4006],[-4.0966,55.3985],[-4.0991,55.3955],[-4.0981,55.3954],[-4.0979,55.3935],[-4.0982,55.3922],[-4.0977,55.3905],[-4.0987,55.3891],[-4.0971,55.3867],[-4.0972,55.3855],[-4.1014,55.3819],[-4.1043,55.3743],[-4.1064,55.3711],[-4.1075,55.369],[-4.1026,55.3658],[-4.1029,55.3642],[-4.101,55.3615],[-4.0997,55.3605],[-4.0994,55.3582],[-4.0969,55.3569],[-4.0929,55.3537],[-4.0913,55.3534],[-4.0857,55.3513],[-4.0897,55.3494],[-4.0904,55.348],[-4.0931,55.3463],[-4.0943,55.346],[-4.0953,55.3449],[-4.0974,55.3442],[-4.0997,55.3424],[-4.0995,55.3421],[-4.1015,55.3404],[-4.1021,55.3381],[-4.1031,55.3369],[-4.1054,55.3356],[-4.105,55.3349],[-4.1065,55.3345],[-4.1071,55.3335],[-4.1071,55.3317],[-4.1082,55.3303],[-4.1111,55.329],[-4.1119,55.3275],[-4.1164,55.3252],[-4.1174,55.3237],[-4.1186,55.3229],[-4.1195,55.3215],[-4.1202,55.3194],[-4.1206,55.3171],[-4.1213,55.315],[-4.1225,55.3137],[-4.1161,55.3074],[-4.1146,55.3072],[-4.1125,55.3054],[-4.1136,55.3023],[-4.1164,55.2996],[-4.1241,55.2963],[-4.1306,55.296],[-4.1339,55.2928],[-4.1387,55.2853],[-4.1393,55.2846],[-4.1423,55.2836],[-4.1456,55.2838],[-4.15,55.2853],[-4.1562,55.2886],[-4.1598,55.2901],[-4.163,55.2912],[-4.1659,55.2917],[-4.1696,55.2934],[-4.1736,55.2957],[-4.1759,55.2986],[-4.1765,55.3006],[-4.1782,55.3028],[-4.1798,55.3029],[-4.1814,55.3045],[-4.1846,55.3064],[-4.1841,55.3071],[-4.1858,55.3074],[-4.1863,55.3082],[-4.1895,55.3095],[-4.1899,55.3109],[-4.193,55.3121],[-4.1945,55.3131],[-4.1941,55.314],[-4.1948,55.3149],[-4.1964,55.3152],[-4.1967,55.3159],[-4.1992,55.3157],[-4.2019,55.3176],[-4.2031,55.3176],[-4.2052,55.3183],[-4.209,55.3183],[-4.2113,55.3172],[-4.2139,55.3165],[-4.216,55.3164],[-4.2176,55.3179],[-4.2192,55.3176],[-4.2204,55.3184],[-4.2215,55.3177],[-4.2231,55.3176],[-4.224,55.3183],[-4.2268,55.3181],[-4.228,55.3194],[-4.228,55.3203],[-4.2291,55.3219],[-4.2315,55.3221],[-4.2328,55.3228],[-4.2376,55.321],[-4.2399,55.3212],[-4.2402,55.3192],[-4.2424,55.3179],[-4.2435,55.3153],[-4.2446,55.3142],[-4.2457,55.314],[-4.2461,55.3114],[-4.2478,55.3093],[-4.2487,55.3086],[-4.2482,55.3076],[-4.2496,55.3063],[-4.2517,55.3065],[-4.2528,55.3062],[-4.2572,55.3062],[-4.2581,55.3079],[-4.2614,55.3089],[-4.2646,55.309],[-4.2663,55.3094],[-4.2699,55.3111],[-4.2721,55.31],[-4.2756,55.3099],[-4.2778,55.3096],[-4.2787,55.3089],[-4.2839,55.308],[-4.2885,55.3083],[-4.2913,55.3096],[-4.2932,55.3092],[-4.2955,55.3096],[-4.297,55.3105],[-4.2995,55.3108],[-4.3019,55.3101],[-4.3033,55.3081],[-4.3037,55.3052],[-4.3054,55.304],[-4.3073,55.3034],[-4.3091,55.3022],[-4.3107,55.3006],[-4.3097,55.2968],[-4.3106,55.2956],[-4.3109,55.2936],[-4.3144,55.2903],[-4.3182,55.2878],[-4.3199,55.2861],[-4.3224,55.2853],[-4.3242,55.2842],[-4.3249,55.2826],[-4.3277,55.2809],[-4.3272,55.28],[-4.3281,55.2787],[-4.3324,55.2763],[-4.3353,55.277],[-4.3359,55.2776],[-4.3377,55.2775],[-4.3379,55.2769],[-4.336,55.2745],[-4.3376,55.2737],[-4.3391,55.2723],[-4.3409,55.2717],[-4.3446,55.2709],[-4.3451,55.2704],[-4.3458,55.2677],[-4.3472,55.265],[-4.3453,55.2637],[-4.3467,55.2629],[-4.3473,55.2639],[-4.3541,55.2645],[-4.356,55.2632],[-4.3562,55.2622],[-4.3552,55.2613],[-4.357,55.2601],[-4.3565,55.259],[-4.3596,55.2579],[-4.3599,55.2569],[-4.3588,55.2554],[-4.3564,55.254],[-4.3553,55.2527],[-4.3562,55.2507],[-4.3578,55.2484],[-4.3582,55.2465],[-4.3605,55.2443],[-4.3618,55.2422],[-4.3616,55.2388],[-4.3613,55.2379],[-4.3626,55.2353],[-4.3644,55.2334],[-4.3647,55.2313],[-4.3656,55.2294],[-4.3687,55.2279],[-4.3705,55.2261],[-4.3728,55.2225],[-4.3753,55.2199],[-4.3754,55.2189],[-4.3765,55.2164],[-4.377,55.2136],[-4.3783,55.2105],[-4.3791,55.2101],[-4.3798,55.2084],[-4.3816,55.2073],[-4.3802,55.2064],[-4.3775,55.2057],[-4.3801,55.2047],[-4.379,55.2028],[-4.3779,55.2017],[-4.3796,55.201],[-4.3836,55.2021],[-4.3887,55.2028],[-4.3922,55.2025],[-4.3923,55.2009],[-4.3938,55.2004],[-4.3947,55.1992],[-4.3938,55.1977],[-4.3951,55.1958],[-4.3952,55.1945],[-4.3965,55.1935],[-4.3962,55.1918],[-4.3977,55.1905],[-4.3978,55.189],[-4.3973,55.1864],[-4.3996,55.186],[-4.4013,55.1869],[-4.4041,55.1848],[-4.4055,55.1834],[-4.4056,55.182],[-4.4073,55.1814],[-4.4093,55.1791],[-4.4101,55.1763],[-4.4091,55.1734],[-4.4104,55.1716],[-4.4107,55.1699],[-4.4129,55.1681],[-4.4119,55.1666],[-4.4107,55.1661],[-4.4117,55.1653],[-4.408,55.1626],[-4.4081,55.1618],[-4.4071,55.1606],[-4.4066,55.1588],[-4.4079,55.1563],[-4.4079,55.155],[-4.4088,55.1541],[-4.4096,55.1515],[-4.4107,55.1506],[-4.4138,55.1492],[-4.4156,55.1475],[-4.4165,55.1473],[-4.4192,55.1448],[-4.4209,55.1437],[-4.4223,55.1434],[-4.4245,55.1425],[-4.4248,55.1419],[-4.4297,55.1401],[-4.4308,55.1395],[-4.4335,55.1393],[-4.4354,55.1384],[-4.4365,55.1393],[-4.4384,55.1388],[-4.4409,55.1397],[-4.4409,55.1413],[-4.4413,55.1444],[-4.4421,55.1447],[-4.4427,55.1471],[-4.4421,55.1475],[-4.442,55.1498],[-4.4427,55.1506],[-4.4423,55.1513],[-4.4427,55.1528],[-4.4424,55.1541],[-4.4434,55.1553],[-4.4451,55.1563],[-4.4475,55.1594],[-4.4476,55.1622],[-4.447,55.1626],[-4.4469,55.1646],[-4.4429,55.167],[-4.4427,55.1684],[-4.4444,55.1693],[-4.4447,55.1674],[-4.4454,55.1672],[-4.4486,55.1675],[-4.4506,55.168],[-4.4548,55.1711],[-4.456,55.1713],[-4.46,55.1701],[-4.4618,55.1699],[-4.4626,55.1689],[-4.4619,55.1676],[-4.4628,55.165],[-4.4641,55.1634],[-4.4637,55.1622],[-4.4656,55.1607],[-4.4684,55.1594],[-4.4687,55.1586],[-4.4718,55.1562],[-4.4752,55.1558],[-4.4757,55.1544],[-4.4775,55.1532],[-4.4786,55.1529],[-4.4829,55.153],[-4.4867,55.1528],[-4.4894,55.1523],[-4.4941,55.1522],[-4.4967,55.1526],[-4.5003,55.1526],[-4.5058,55.1521],[-4.5077,55.1522],[-4.5136,55.1517],[-4.5155,55.1531],[-4.5321,55.1583],[-4.5338,55.1585],[-4.5362,55.1575],[-4.5387,55.1574],[-4.5397,55.1579],[-4.5422,55.1575],[-4.5433,55.1585],[-4.5474,55.1585],[-4.5486,55.1588],[-4.5511,55.1586],[-4.554,55.1588],[-4.558,55.1584],[-4.5606,55.1575],[-4.5652,55.1575],[-4.5672,55.1565],[-4.5676,55.1554],[-4.5703,55.1544],[-4.5729,55.1547],[-4.573,55.1538],[-4.5753,55.1531],[-4.5755,55.1517],[-4.5746,55.1497],[-4.5787,55.1491],[-4.5773,55.1472],[-4.5799,55.1471],[-4.5804,55.146],[-4.584,55.142],[-4.5861,55.1426],[-4.5864,55.1436],[-4.5904,55.1427],[-4.5909,55.141],[-4.5928,55.1401],[-4.5936,55.1405],[-4.5935,55.142],[-4.5962,55.1412],[-4.5983,55.1384],[-4.6012,55.1394],[-4.6027,55.1394],[-4.605,55.1405],[-4.6054,55.1413],[-4.6075,55.1409],[-4.6082,55.1415],[-4.6104,55.1419],[-4.6124,55.1409],[-4.6146,55.1417],[-4.6164,55.1398],[-4.6194,55.1409],[-4.6207,55.1412],[-4.6224,55.1408],[-4.6246,55.1394],[-4.6265,55.1389],[-4.6263,55.1372],[-4.6252,55.1364],[-4.6266,55.1356],[-4.6271,55.1342],[-4.6304,55.1331],[-4.6319,55.133],[-4.6338,55.132],[-4.6343,55.1313],[-4.6364,55.1308],[-4.6379,55.1311],[-4.6393,55.1301],[-4.6412,55.1297],[-4.6419,55.1291],[-4.6456,55.1278],[-4.6446,55.1259],[-4.6466,55.1252],[-4.6463,55.1246],[-4.6486,55.123],[-4.6503,55.1212],[-4.652,55.1215],[-4.6544,55.121],[-4.6567,55.1209],[-4.6585,55.1197],[-4.6584,55.1187],[-4.6597,55.1159],[-4.6609,55.1156],[-4.6614,55.1144],[-4.6633,55.1146],[-4.6633,55.1137],[-4.6612,55.1131],[-4.6624,55.1119],[-4.6618,55.1102],[-4.6598,55.1087],[-4.6604,55.1077],[-4.6587,55.1068],[-4.6599,55.1052],[-4.6596,55.1045],[-4.6602,55.1026],[-4.6585,55.102],[-4.6585,55.1012],[-4.6598,55.1007],[-4.6584,55.0995],[-4.6578,55.0978],[-4.658,55.0963],[-4.6567,55.0954],[-4.657,55.093],[-4.6579,55.0929],[-4.6581,55.0914],[-4.6591,55.0903],[-4.6609,55.0905],[-4.662,55.0901],[-4.6613,55.0888],[-4.6601,55.0885],[-4.6581,55.0872],[-4.6553,55.0876],[-4.654,55.087],[-4.6536,55.0856],[-4.6528,55.0852],[-4.6499,55.0852],[-4.6504,55.0831],[-4.647,55.081],[-4.6481,55.0801],[-4.647,55.0783],[-4.6442,55.0779],[-4.643,55.0772],[-4.6405,55.0775],[-4.639,55.0771],[-4.6373,55.0772],[-4.6368,55.078],[-4.6351,55.0783],[-4.6328,55.0775],[-4.6305,55.0772],[-4.6289,55.0763],[-4.629,55.0748],[-4.6314,55.0742],[-4.6307,55.0731],[-4.6306,55.0716],[-4.6291,55.0708],[-4.6267,55.0707],[-4.6254,55.0688],[-4.6253,55.0673],[-4.627,55.0649],[-4.6292,55.064],[-4.6288,55.0626],[-4.6273,55.0614],[-4.627,55.0606],[-4.6298,55.0607],[-4.6301,55.0596],[-4.6323,55.058],[-4.6338,55.0553],[-4.6354,55.0541],[-4.6355,55.0533],[-4.6338,55.0514],[-4.6363,55.0509],[-4.64,55.05],[-4.6409,55.0507],[-4.6422,55.0493],[-4.6459,55.0488],[-4.6448,55.0507],[-4.6446,55.0521],[-4.6462,55.0539],[-4.6477,55.0546],[-4.646,55.0557],[-4.6468,55.0564],[-4.6487,55.0553],[-4.651,55.055],[-4.6546,55.0537],[-4.6566,55.0527],[-4.6579,55.0535],[-4.6617,55.0533],[-4.6634,55.0525],[-4.6644,55.0515],[-4.6668,55.0507],[-4.6701,55.051],[-4.6718,55.0501],[-4.6773,55.049],[-4.6769,55.0467],[-4.6808,55.0443],[-4.6878,55.0442],[-4.6899,55.0449],[-4.6913,55.0442],[-4.6933,55.044],[-4.6931,55.0432],[-4.6945,55.0426],[-4.6961,55.043],[-4.6986,55.0418],[-4.7024,55.0416],[-4.7051,55.0406],[-4.7055,55.04],[-4.7074,55.0401],[-4.7087,55.039],[-4.7108,55.0396],[-4.7119,55.0387],[-4.7143,55.0377],[-4.7158,55.0378],[-4.7166,55.0391],[-4.7185,55.0406],[-4.7194,55.041],[-4.7203,55.0425],[-4.7215,55.0433],[-4.7221,55.0443],[-4.7259,55.0457],[-4.7283,55.0447],[-4.7288,55.0436],[-4.7303,55.0427],[-4.7319,55.043],[-4.7335,55.0419],[-4.7352,55.0415],[-4.7372,55.0421],[-4.7377,55.0435],[-4.739,55.0443],[-4.7391,55.0456],[-4.7404,55.0472],[-4.7415,55.0473],[-4.7433,55.0466],[-4.7436,55.0456],[-4.7459,55.044],[-4.7479,55.0437],[-4.7498,55.0441],[-4.7514,55.043],[-4.7528,55.0416],[-4.7559,55.0411],[-4.7568,55.0396],[-4.759,55.039],[-4.7615,55.038],[-4.7637,55.0392],[-4.7661,55.0399],[-4.7712,55.0411],[-4.776,55.0418],[-4.7764,55.041],[-4.7801,55.0396],[-4.7826,55.0381],[-4.7838,55.0364],[-4.7861,55.0341],[-4.7879,55.0321],[-4.7901,55.0312],[-4.793,55.0322],[-4.7941,55.0334],[-4.7923,55.0359],[-4.7905,55.0366],[-4.7918,55.038],[-4.7972,55.0413],[-4.7989,55.0416],[-4.7994,55.0427],[-4.7993,55.044],[-4.8024,55.0444],[-4.8035,55.0442],[-4.804,55.0432],[-4.8087,55.0435],[-4.8096,55.0431],[-4.814,55.0427],[-4.8165,55.043],[-4.8192,55.0413],[-4.8212,55.0415],[-4.8243,55.0412],[-4.8264,55.04],[-4.8258,55.0384],[-4.8275,55.0353],[-4.8305,55.0347],[-4.8317,55.0353],[-4.8337,55.0355],[-4.8332,55.0383],[-4.835,55.0385],[-4.8367,55.0403],[-4.8352,55.0409],[-4.8369,55.0421],[-4.8383,55.0424],[-4.8378,55.0438],[-4.8412,55.0447],[-4.8438,55.0443],[-4.8441,55.0431],[-4.8465,55.0431],[-4.8515,55.0436],[-4.8552,55.0424],[-4.8556,55.0415],[-4.8576,55.0407],[-4.8597,55.0414],[-4.8621,55.0413],[-4.8631,55.0409],[-4.865,55.0412],[-4.866,55.0407],[-4.869,55.0403],[-4.871,55.0395],[-4.8721,55.0386],[-4.8753,55.0382],[-4.8769,55.0384],[-4.8794,55.0398],[-4.8845,55.0396],[-4.8836,55.0426],[-4.8827,55.0472],[-4.8837,55.0479],[-4.8882,55.0523],[-4.8962,55.0536],[-4.8947,55.0584],[-4.8948,55.0609],[-4.8989,55.0626],[-4.9011,55.0643],[-4.9052,55.062],[-4.9089,55.062],[-4.9115,55.0651],[-4.9129,55.0664],[-4.9157,55.0661],[-4.9192,55.0665],[-4.9209,55.0662],[-4.9231,55.0662],[-4.9237,55.0649],[-4.931,55.0647],[-4.9334,55.0644],[-4.9326,55.0619],[-4.9299,55.0593],[-4.9314,55.0574],[-4.931,55.0547],[-4.9313,55.0537],[-4.9305,55.052],[-4.9308,55.0514],[-4.9355,55.0484],[-4.94,55.0464],[-4.9432,55.0436],[-4.9444,55.0404],[-4.9442,55.0392],[-4.9496,55.0323],[-4.95,55.0314],[-4.952,55.0297],[-4.9558,55.0285],[-4.9578,55.0275],[-4.9578,55.0268],[-4.9567,55.0257],[-4.9606,55.0215],[-4.9623,55.0203],[-4.9691,55.0219],[-4.9741,55.0235],[-4.9769,55.0229],[-4.9781,55.0221],[-4.9795,55.0197],[-4.9811,55.0179],[-4.9745,55.0127],[-4.9733,55.0115],[-4.9785,55.0092],[-4.9869,55.011],[-4.989,55.0105],[-4.9911,55.0093],[-4.9947,55.0087],[-5.0155,55.0058],[-5.0281,55.0027],[-5.0295,55.0026],[-5.0329,55.0007],[-5.0342,54.9995],[-5.0357,54.9988],[-5.0402,54.9976],[-5.0417,54.9996],[-5.0432,55.0012],[-5.0447,55.0021],[-5.0477,55.0049],[-5.0487,55.0064],[-5.0504,55.0081],[-5.0499,55.0101],[-5.0511,55.011],[-5.0537,55.0109],[-5.055,55.0115],[-5.0559,55.0137],[-5.0556,55.0175],[-5.0567,55.0192],[-5.0575,55.0197],[-5.0575,55.0207],[-5.0594,55.0224],[-5.0605,55.0253],[-5.0609,55.0277],[-5.0606,55.0295],[-5.0594,55.0306],[-5.0595,55.0319],[-5.0584,55.033],[-5.0566,55.0339],[-5.0568,55.036],[-5.0557,55.0362],[-5.0523,55.0445],[-5.0536,55.0464],[-5.0531,55.0475],[-5.0536,55.0487],[-5.053,55.0496],[-5.0528,55.0512],[-5.0517,55.053],[-5.0498,55.0544],[-5.0495,55.0558],[-5.0479,55.0575],[-5.046,55.0578],[-5.0453,55.0602],[-5.0443,55.0608],[-5.0439,55.0622],[-5.0419,55.0641],[-5.0396,55.0657],[-5.0371,55.0688],[-5.0357,55.0713],[-5.0344,55.0719],[-5.0337,55.0733],[-5.0323,55.0747],[-5.0321,55.0759],[-5.0307,55.0782],[-5.0294,55.0792],[-5.0284,55.0809],[-5.0273,55.0818],[-5.0251,55.0822],[-5.0247,55.0832],[-5.0205,55.0853],[-5.0188,55.0857],[-5.015,55.0873],[-5.0137,55.0885],[-5.0123,55.0914],[-5.0133,55.0924],[-5.0117,55.0955],[-5.01,55.1003],[-5.0099,55.1032],[-5.0116,55.1039],[-5.0097,55.1055],[-5.0077,55.1062],[-5.0061,55.106],[-5.0046,55.1068],[-5.0048,55.1075],[-5.0026,55.1094],[-5.0002,55.1147],[-5.0007,55.1169],[-5.0004,55.1183],[-4.9984,55.1196],[-4.9989,55.1205],[-4.9977,55.1212],[-4.9978,55.123],[-4.9966,55.1237],[-4.9964,55.1249],[-4.9971,55.1276],[-4.9964,55.1318],[-4.9969,55.1353],[-4.9965,55.1367],[-4.9968,55.1381],[-4.994,55.1401],[-4.9936,55.1413],[-4.9924,55.142],[-4.9918,55.1439],[-4.9901,55.1444],[-4.9888,55.1454],[-4.985,55.1458],[-4.9843,55.1474],[-4.9797,55.1495],[-4.9764,55.1504],[-4.9747,55.1517],[-4.9717,55.1524],[-4.9697,55.1539],[-4.9668,55.1555],[-4.9632,55.157],[-4.9621,55.1571],[-4.96,55.1593],[-4.9559,55.1596],[-4.9547,55.1603],[-4.953,55.162],[-4.9531,55.1632],[-4.954,55.1642],[-4.9514,55.1644],[-4.9501,55.164],[-4.9473,55.1643],[-4.9432,55.1641],[-4.9421,55.1648],[-4.9405,55.1666],[-4.9381,55.168],[-4.9377,55.169],[-4.9341,55.172],[-4.9334,55.173],[-4.9314,55.1738],[-4.9319,55.1754],[-4.9306,55.1763],[-4.9305,55.1772],[-4.9316,55.1779],[-4.9311,55.1788],[-4.9292,55.1799],[-4.929,55.181],[-4.9262,55.1843],[-4.9245,55.1855],[-4.9219,55.1879],[-4.918,55.1917],[-4.9154,55.194],[-4.9161,55.1947],[-4.9151,55.1958],[-4.9136,55.1964],[-4.9105,55.199],[-4.9074,55.2],[-4.9046,55.2023],[-4.8951,55.2071],[-4.8942,55.2073],[-4.8948,55.2092],[-4.8922,55.2106],[-4.89,55.2113],[-4.8882,55.2126],[-4.8858,55.2137],[-4.8852,55.2144],[-4.883,55.2144],[-4.8816,55.2153],[-4.8816,55.2171],[-4.8787,55.2187],[-4.8767,55.2181],[-4.8738,55.2182],[-4.8728,55.2193],[-4.8713,55.2193],[-4.8689,55.2208],[-4.8666,55.2217],[-4.8656,55.2234],[-4.8673,55.2247],[-4.8656,55.225],[-4.8618,55.2276],[-4.8612,55.2296],[-4.8614,55.2308],[-4.861,55.2317],[-4.8613,55.2341],[-4.8619,55.2346],[-4.8628,55.2404],[-4.8636,55.2407],[-4.8636,55.2419],[-4.8649,55.244],[-4.8642,55.245],[-4.8649,55.2455],[-4.8612,55.2464],[-4.8605,55.2486],[-4.86,55.2517],[-4.8595,55.2532],[-4.8581,55.254],[-4.8585,55.2548],[-4.8562,55.2548],[-4.8542,55.2558],[-4.8533,55.2571],[-4.8531,55.2587],[-4.8517,55.2595],[-4.8511,55.2607],[-4.8515,55.2627],[-4.8524,55.2635],[-4.8511,55.2642],[-4.8509,55.2659],[-4.8484,55.2675],[-4.8483,55.2699],[-4.8473,55.2711],[-4.8463,55.2737],[-4.8436,55.2747],[-4.8422,55.2758],[-4.84,55.2769],[-4.8386,55.2781],[-4.839,55.2801],[-4.8397,55.2809],[-4.8383,55.2823],[-4.8389,55.2837],[-4.8378,55.2852],[-4.8379,55.2867],[-4.8387,55.2877],[-4.8378,55.2882],[-4.8376,55.2901],[-4.839,55.2911],[-4.8376,55.2928],[-4.8374,55.294],[-4.8379,55.2961],[-4.8395,55.2985],[-4.8422,55.2985],[-4.8429,55.3005],[-4.8406,55.3023],[-4.8403,55.3041],[-4.8418,55.3057],[-4.8427,55.3073],[-4.8425,55.308],[-4.841,55.31],[-4.8404,55.3114],[-4.8403,55.3134],[-4.8406,55.3157],[-4.8417,55.3179],[-4.843,55.3199],[-4.846,55.3219],[-4.8488,55.3211],[-4.8492,55.3229],[-4.848,55.3241],[-4.8456,55.3245],[-4.8466,55.3251],[-4.8463,55.326],[-4.8446,55.3265],[-4.8442,55.3274],[-4.8405,55.3297],[-4.8379,55.3304],[-4.8378,55.3311],[-4.8344,55.3323],[-4.832,55.3328],[-4.8297,55.3329],[-4.83,55.3338],[-4.8278,55.3343],[-4.8252,55.3355],[-4.8245,55.335],[-4.8212,55.3382],[-4.8199,55.3384],[-4.8198,55.3371],[-4.818,55.337],[-4.8147,55.3377],[-4.8119,55.3392],[-4.8118,55.3408],[-4.8106,55.3426],[-4.8104,55.3458],[-4.8123,55.3464],[-4.8126,55.347],[-4.811,55.3475],[-4.8068,55.3498],[-4.8067,55.3504],[-4.8042,55.3514],[-4.8021,55.3517],[-4.8004,55.3523],[-4.797,55.3529],[-4.7911,55.3556],[-4.7896,55.3557],[-4.7865,55.357],[-4.7862,55.3577],[-4.7821,55.36],[-4.7801,55.3598],[-4.7778,55.3605],[-4.778,55.3615],[-4.7747,55.3638],[-4.775,55.3662],[-4.7733,55.3674],[-4.7727,55.3697],[-4.7718,55.3708],[-4.7714,55.3735],[-4.7727,55.3764],[-4.7741,55.378],[-4.7737,55.3788],[-4.7722,55.3793],[-4.7717,55.3804],[-4.7712,55.3834],[-4.772,55.3864],[-4.7735,55.3879],[-4.7727,55.3886],[-4.7726,55.3901],[-4.7732,55.3914],[-4.7719,55.3944],[-4.7723,55.395],[-4.7714,55.396],[-4.7699,55.3988],[-4.7711,55.3993],[-4.77,55.4016],[-4.7686,55.403],[-4.767,55.4041],[-4.7659,55.4043],[-4.7631,55.4055],[-4.761,55.4068],[-4.7573,55.4108],[-4.7578,55.4111],[-4.7572,55.4127],[-4.7547,55.4147],[-4.755,55.4153],[-4.7541,55.4164],[-4.7506,55.418],[-4.7504,55.4188],[-4.7479,55.4202],[-4.746,55.4217],[-4.7445,55.4219],[-4.7411,55.4235],[-4.7387,55.4237],[-4.7383,55.4246],[-4.7359,55.4254],[-4.735,55.4261],[-4.7335,55.4261],[-4.7294,55.4272],[-4.7246,55.4272],[-4.722,55.4281],[-4.7209,55.429],[-4.7166,55.4308],[-4.7153,55.4319],[-4.7155,55.4331],[-4.7134,55.4337],[-4.7112,55.4334],[-4.7098,55.4335],[-4.703,55.4349],[-4.7018,55.435],[-4.699,55.4343],[-4.6961,55.4344],[-4.6938,55.4341],[-4.6915,55.4347],[-4.6894,55.4359],[-4.6857,55.4367],[-4.6856,55.4372],[-4.6815,55.4382],[-4.6788,55.4395],[-4.6782,55.4394],[-4.675,55.44],[-4.6696,55.4415],[-4.6665,55.4414],[-4.6648,55.4418],[-4.662,55.4432],[-4.6597,55.4445],[-4.6591,55.4452],[-4.6559,55.4475],[-4.6534,55.4479],[-4.6529,55.4491],[-4.6517,55.4497],[-4.6515,55.4508],[-4.6507,55.4513],[-4.6505,55.4538],[-4.65,55.4544],[-4.6465,55.456],[-4.6451,55.4576],[-4.6451,55.4585],[-4.6463,55.4598],[-4.6445,55.4627],[-4.6438,55.4644],[-4.6443,55.4689],[-4.6465,55.4702],[-4.6412,55.4714],[-4.6404,55.4721],[-4.6417,55.4729],[-4.6398,55.4735],[-4.637,55.4729],[-4.6347,55.4731],[-4.633,55.4739],[-4.6304,55.4767],[-4.6293,55.4798],[-4.6297,55.4802],[-4.6288,55.4828],[-4.6285,55.4851],[-4.6303,55.4864],[-4.6302,55.4875],[-4.6292,55.4887],[-4.6296,55.4895],[-4.629,55.4911],[-4.6272,55.4913],[-4.6253,55.4927],[-4.624,55.4948],[-4.6231,55.4954],[-4.6228,55.4975],[-4.623,55.4991],[-4.625,55.5041],[-4.6264,55.5083],[-4.6289,55.5117],[-4.6313,55.5144],[-4.6318,55.5155],[-4.6351,55.5166],[-4.6367,55.518],[-4.6378,55.5199],[-4.639,55.5202],[-4.6414,55.5217],[-4.647,55.5238],[-4.6502,55.5244],[-4.6522,55.5239],[-4.6539,55.5247],[-4.6535,55.5258],[-4.6549,55.5288],[-4.656,55.5293],[-4.6588,55.529],[-4.6586,55.5303],[-4.657,55.5311],[-4.6578,55.5317],[-4.6585,55.5341],[-4.6601,55.537],[-4.6623,55.5389],[-4.664,55.5399],[-4.6657,55.5403],[-4.6685,55.5403],[-4.6702,55.5396],[-4.6705,55.539],[-4.6724,55.5392],[-4.6744,55.5402],[-4.678,55.5415],[-4.6801,55.5428],[-4.6831,55.5439],[-4.6833,55.5446],[-4.686,55.5453],[-4.6871,55.5471],[-4.6871,55.5488],[-4.686,55.5497],[-4.6846,55.5498],[-4.6837,55.5511],[-4.6822,55.5502],[-4.6772,55.5479],[-4.6748,55.5478],[-4.6713,55.5491],[-4.6692,55.5505],[-4.6657,55.5536],[-4.6651,55.5546],[-4.6644,55.557],[-4.6638,55.5577],[-4.6637,55.5601],[-4.6642,55.5623],[-4.6632,55.5633],[-4.6637,55.566],[-4.6628,55.5666],[-4.662,55.5688],[-4.6632,55.5709],[-4.6638,55.5744],[-4.6646,55.5748],[-4.6665,55.5777],[-4.667,55.5779],[-4.6677,55.5799],[-4.669,55.5822],[-4.6728,55.5866],[-4.6772,55.5908],[-4.6819,55.595],[-4.6854,55.5972],[-4.6874,55.5988],[-4.6944,55.6025],[-4.6974,55.6036],[-4.6994,55.6033],[-4.7004,55.6042],[-4.6998,55.6056],[-4.7069,55.6095],[-4.7124,55.6123],[-4.7148,55.6129],[-4.7169,55.6141],[-4.7194,55.6144],[-4.7239,55.6161],[-4.7393,55.6218],[-4.7407,55.6219],[-4.7435,55.6229],[-4.7448,55.623],[-4.7473,55.6238],[-4.7495,55.623],[-4.7508,55.6229],[-4.751,55.6246],[-4.7579,55.6276],[-4.7602,55.6284],[-4.7654,55.6298],[-4.7767,55.6323],[-4.7788,55.633],[-4.7809,55.6324],[-4.7803,55.6319],[-4.7899,55.6279],[-4.797,55.6298],[-4.7993,55.6327],[-4.7997,55.6338],[-4.7987,55.6342],[-4.8025,55.6362],[-4.8077,55.6375],[-4.8142,55.6375],[-4.8155,55.6356],[-4.8178,55.6364],[-4.8208,55.6368],[-4.822,55.636],[-4.8238,55.6365],[-4.8256,55.6393],[-4.8257,55.6404],[-4.8227,55.6418],[-4.8222,55.6407],[-4.8184,55.6395],[-4.8166,55.6416],[-4.819,55.6421],[-4.8189,55.6431],[-4.8203,55.6434],[-4.8202,55.6448],[-4.8225,55.6462],[-4.824,55.6462],[-4.8266,55.6481],[-4.8269,55.6501],[-4.8285,55.6509],[-4.8314,55.6511],[-4.8335,55.6515],[-4.8337,55.6526],[-4.8315,55.6539],[-4.8328,55.6543],[-4.8337,55.6557],[-4.8333,55.6566],[-4.8347,55.6583],[-4.8341,55.6588],[-4.8357,55.6599],[-4.8398,55.6634],[-4.8417,55.6649],[-4.8429,55.6649],[-4.843,55.6662],[-4.8442,55.6664],[-4.8467,55.666],[-4.8474,55.6672],[-4.8491,55.6677],[-4.8513,55.6698],[-4.8504,55.6707],[-4.8509,55.672],[-4.8552,55.672],[-4.8542,55.6729],[-4.8557,55.6733],[-4.8578,55.6729],[-4.8605,55.6744],[-4.8607,55.6758],[-4.8617,55.6794],[-4.8631,55.6807],[-4.8636,55.6823],[-4.8656,55.6833],[-4.8673,55.6837],[-4.8726,55.6868],[-4.8741,55.6874],[-4.8778,55.6884],[-4.8792,55.6878],[-4.8809,55.6878],[-4.8827,55.6898],[-4.8824,55.6906],[-4.8833,55.6924],[-4.8856,55.6934],[-4.8883,55.6939],[-4.892,55.6948],[-4.8975,55.6951],[-4.8998,55.6946],[-4.9017,55.6951],[-4.9022,55.6961],[-4.9051,55.6983],[-4.906,55.6995],[-4.9058,55.7018],[-4.9048,55.7031],[-4.9056,55.7053],[-4.9052,55.7084],[-4.9041,55.7117],[-4.904,55.7138],[-4.9036,55.7152],[-4.9025,55.7168],[-4.9034,55.7174],[-4.9036,55.7192],[-4.9045,55.72],[-4.9049,55.7221],[-4.9036,55.7227],[-4.9022,55.7246],[-4.9023,55.7274],[-4.9041,55.7286],[-4.9049,55.7303],[-4.8999,55.7328],[-4.8972,55.7327],[-4.8952,55.7334],[-4.893,55.7334],[-4.8905,55.733],[-4.8876,55.7334],[-4.8901,55.734],[-4.8946,55.7349],[-4.8962,55.7358],[-4.8955,55.737],[-4.8898,55.7395],[-4.8884,55.7394],[-4.8861,55.7382],[-4.8848,55.7392],[-4.8844,55.7424],[-4.8847,55.7434],[-4.8841,55.7445],[-4.8869,55.7448],[-4.8863,55.7456],[-4.8816,55.7465],[-4.8802,55.7471],[-4.8794,55.7465],[-4.8737,55.7473],[-4.875,55.7488],[-4.8732,55.7494],[-4.8719,55.7487],[-4.8703,55.7484],[-4.8695,55.7495],[-4.866,55.7516],[-4.8633,55.7527],[-4.863,55.7535],[-4.8602,55.7549],[-4.8585,55.7566],[-4.8576,55.7569],[-4.857,55.7597],[-4.8583,55.7613],[-4.8595,55.7619],[-4.861,55.7634],[-4.8598,55.764],[-4.8582,55.7666],[-4.8577,55.7681],[-4.8587,55.7698],[-4.8575,55.7713],[-4.8566,55.7715],[-4.8552,55.7743],[-4.86,55.7753],[-4.8599,55.7764],[-4.8589,55.7769],[-4.8605,55.7779],[-4.8602,55.7797],[-4.8615,55.781],[-4.8628,55.7815],[-4.8638,55.7833],[-4.8634,55.7848],[-4.8651,55.7864],[-4.8676,55.7874],[-4.8681,55.7888],[-4.8717,55.7903],[-4.8725,55.7911],[-4.8717,55.7949],[-4.8707,55.7969],[-4.8705,55.7983],[-4.8722,55.8009],[-4.8733,55.8016],[-4.8747,55.8018],[-4.8771,55.8015],[-4.8785,55.8027],[-4.8789,55.8043],[-4.8787,55.8059],[-4.8809,55.8081],[-4.8834,55.8098],[-4.8851,55.8138],[-4.8875,55.8164],[-4.8885,55.8186],[-4.8893,55.8228],[-4.8894,55.8242],[-4.89,55.8254],[-4.89,55.8286],[-4.8911,55.8307],[-4.8916,55.8325],[-4.8923,55.8328],[-4.8918,55.8343],[-4.8926,55.8385],[-4.8919,55.8411],[-4.8903,55.8428],[-4.8897,55.8457],[-4.8903,55.8473],[-4.8903,55.8502],[-4.8908,55.8524],[-4.8901,55.8539],[-4.891,55.8559],[-4.8913,55.8585],[-4.8907,55.8608],[-4.8916,55.8626],[-4.8914,55.8634],[-4.8915,55.8668],[-4.8907,55.8687],[-4.8913,55.8705],[-4.8913,55.8719],[-4.8906,55.8747],[-4.8895,55.8746],[-4.8865,55.8755],[-4.8802,55.8755],[-4.8779,55.8749],[-4.8771,55.8743],[-4.8744,55.8738],[-4.8694,55.8738],[-4.865,55.8749],[-4.8637,55.8748],[-4.8605,55.8752],[-4.858,55.8743],[-4.8554,55.8748],[-4.8531,55.876],[-4.8512,55.8761],[-4.8498,55.8776],[-4.8472,55.877],[-4.8474,55.8756],[-4.8453,55.8752],[-4.8414,55.8762],[-4.8405,55.8775],[-4.8393,55.878],[-4.8375,55.8797],[-4.8346,55.8811],[-4.8309,55.8822],[-4.8265,55.883],[-4.8243,55.8851],[-4.8232,55.8852],[-4.8218,55.8866],[-4.8185,55.8875],[-4.8165,55.8868],[-4.8142,55.8877],[-4.8126,55.8898],[-4.8027,55.8924],[-4.7995,55.8923],[-4.7993,55.8898],[-4.7987,55.888],[-4.8002,55.8873],[-4.8007,55.8858],[-4.8,55.8826],[-4.8009,55.8819],[-4.8002,55.8811],[-4.8003,55.8796],[-4.7985,55.8788],[-4.7987,55.8772],[-4.7971,55.8765],[-4.7973,55.8759],[-4.7957,55.875],[-4.7958,55.8744],[-4.7944,55.8734],[-4.7942,55.8722],[-4.7908,55.8711],[-4.7874,55.8707],[-4.7841,55.8696],[-4.7811,55.8699],[-4.7804,55.8688],[-4.7778,55.8675],[-4.7739,55.8666],[-4.7694,55.8647],[-4.7674,55.8633],[-4.7672,55.8619],[-4.7648,55.8596],[-4.7616,55.8554],[-4.7575,55.8536],[-4.7554,55.8517],[-4.754,55.8517],[-4.7519,55.851],[-4.7512,55.8499],[-4.7531,55.8491],[-4.7536,55.8482],[-4.7566,55.8478],[-4.7597,55.847],[-4.7596,55.8465],[-4.7621,55.8458],[-4.7661,55.8456],[-4.7677,55.8457],[-4.7712,55.8446],[-4.7737,55.8446],[-4.7759,55.8449],[-4.7782,55.8449],[-4.7814,55.8444],[-4.7835,55.8436],[-4.7834,55.842],[-4.784,55.8415],[-4.7837,55.8398],[-4.7791,55.8395],[-4.7651,55.8335],[-4.7626,55.8322],[-4.7579,55.8293],[-4.749,55.8271],[-4.7449,55.8243],[-4.7305,55.8222],[-4.7224,55.8208],[-4.7304,55.811],[-4.7284,55.8095],[-4.7215,55.8061],[-4.7205,55.8051],[-4.7185,55.8047],[-4.71,55.804],[-4.6987,55.8037],[-4.698,55.8035],[-4.689,55.8046],[-4.6862,55.8039],[-4.6844,55.8023],[-4.6847,55.8017],[-4.6833,55.799],[-4.6822,55.7982],[-4.6819,55.7966],[-4.6809,55.7964],[-4.6794,55.7952],[-4.6792,55.7941],[-4.6783,55.7926],[-4.6761,55.7904],[-4.6733,55.789],[-4.6728,55.7881],[-4.6732,55.7852],[-4.6747,55.7836],[-4.6768,55.7825],[-4.6772,55.7809],[-4.6768,55.779],[-4.6729,55.7791],[-4.6712,55.7785],[-4.6684,55.7748],[-4.6691,55.7743],[-4.6662,55.7723],[-4.6671,55.7716],[-4.6646,55.771],[-4.6641,55.77],[-4.6656,55.7691],[-4.6656,55.7685],[-4.6644,55.7675],[-4.6622,55.7679],[-4.6597,55.7666],[-4.6585,55.7663],[-4.6579,55.7652],[-4.6567,55.7645],[-4.6577,55.7629],[-4.6576,55.7614],[-4.6592,55.7599],[-4.6551,55.7598],[-4.6538,55.7605],[-4.6505,55.7609],[-4.6487,55.7624],[-4.6474,55.7642],[-4.6446,55.7689],[-4.6387,55.7748],[-4.6353,55.7756],[-4.634,55.7747],[-4.6319,55.7739],[-4.6347,55.7709],[-4.6344,55.7683],[-4.6318,55.7656],[-4.63,55.7648],[-4.6241,55.7641],[-4.6181,55.7647],[-4.6172,55.7636],[-4.6172,55.7623],[-4.6166,55.7615],[-4.6147,55.7627],[-4.6125,55.7656],[-4.6107,55.7667],[-4.609,55.7672],[-4.607,55.7674],[-4.6062,55.7696],[-4.6046,55.7703],[-4.6019,55.7707],[-4.6005,55.7722],[-4.5991,55.7726],[-4.5975,55.7717],[-4.5945,55.7743],[-4.5896,55.7763],[-4.5853,55.7766],[-4.5852,55.7758],[-4.5831,55.7753],[-4.5803,55.7764],[-4.5796,55.7771],[-4.581,55.7778],[-4.579,55.7807],[-4.5788,55.7819],[-4.5767,55.7831],[-4.5747,55.7835],[-4.5725,55.7835],[-4.5721,55.783],[-4.5733,55.7805],[-4.5724,55.779],[-4.5693,55.7781],[-4.5672,55.7787],[-4.5656,55.7784],[-4.5647,55.7772],[-4.5646,55.7751],[-4.5625,55.7729],[-4.5624,55.7716],[-4.5606,55.7713],[-4.5597,55.7707],[-4.5575,55.7699],[-4.5583,55.7679],[-4.5581,55.7667],[-4.5555,55.7664],[-4.5539,55.7666],[-4.5517,55.7663],[-4.5493,55.7664],[-4.5479,55.7655],[-4.5426,55.7648],[-4.5419,55.7645],[-4.5408,55.7624],[-4.5401,55.762],[-4.5418,55.7599],[-4.5413,55.7574],[-4.5374,55.7562],[-4.5377,55.7544],[-4.5403,55.7513],[-4.5373,55.7508],[-4.5347,55.7498],[-4.5333,55.748],[-4.533,55.7469],[-4.5314,55.7458],[-4.5309,55.7446],[-4.5297,55.7447],[-4.528,55.748],[-4.5266,55.7491],[-4.5249,55.7494],[-4.5237,55.7504],[-4.5225,55.7522],[-4.5193,55.7559],[-4.517,55.7572],[-4.5122,55.7577],[-4.5115,55.7582],[-4.5071,55.7631],[-4.5041,55.7638],[-4.5013,55.</v>
      </c>
      <c r="B151" s="67" t="str">
        <f ca="1">OFFSET(Polygon!B$1,MATCH($D151,Polygon!$C:$C,0)-1,0)</f>
        <v>S08000015</v>
      </c>
      <c r="C151" s="41" t="s">
        <v>132</v>
      </c>
      <c r="D151" s="41" t="s">
        <v>196</v>
      </c>
      <c r="E151" s="42">
        <v>369670</v>
      </c>
      <c r="F151" s="45"/>
      <c r="G151" s="45"/>
      <c r="H151" s="45"/>
      <c r="I151" s="45"/>
      <c r="J151" s="45"/>
      <c r="K151" s="45"/>
      <c r="L151" s="45"/>
      <c r="M151" s="45"/>
      <c r="N151" s="45"/>
      <c r="O151" s="30">
        <v>9</v>
      </c>
      <c r="P151" s="30">
        <v>12</v>
      </c>
      <c r="Q151" s="30">
        <v>16</v>
      </c>
      <c r="R151" s="30">
        <v>21</v>
      </c>
      <c r="S151" s="30">
        <v>25</v>
      </c>
      <c r="T151" s="30">
        <v>34</v>
      </c>
      <c r="U151" s="30">
        <v>41</v>
      </c>
      <c r="V151" s="30">
        <v>57</v>
      </c>
      <c r="W151" s="30">
        <v>74</v>
      </c>
      <c r="X151" s="30">
        <v>75</v>
      </c>
      <c r="Y151" s="30">
        <v>90</v>
      </c>
      <c r="Z151" s="30">
        <v>108</v>
      </c>
      <c r="AA151" s="30">
        <v>154</v>
      </c>
      <c r="AB151" s="30">
        <v>177</v>
      </c>
      <c r="AC151" s="30">
        <v>199</v>
      </c>
      <c r="AD151" s="30">
        <v>221</v>
      </c>
      <c r="AE151" s="30">
        <v>240</v>
      </c>
      <c r="AF151" s="30">
        <v>254</v>
      </c>
      <c r="AG151" s="30">
        <v>267</v>
      </c>
      <c r="AH151" s="30">
        <v>288</v>
      </c>
      <c r="AI151" s="30">
        <v>296</v>
      </c>
      <c r="AJ151" s="30">
        <v>312</v>
      </c>
      <c r="AK151" s="30">
        <v>362</v>
      </c>
      <c r="AL151" s="30">
        <v>364</v>
      </c>
      <c r="AM151" s="30">
        <v>376</v>
      </c>
      <c r="AN151" s="30">
        <v>390</v>
      </c>
      <c r="AO151" s="30">
        <v>390</v>
      </c>
      <c r="AP151" s="30">
        <v>416</v>
      </c>
      <c r="AQ151" s="30">
        <v>457</v>
      </c>
      <c r="AR151" s="30">
        <v>503</v>
      </c>
      <c r="AS151" s="30">
        <v>536</v>
      </c>
      <c r="AT151" s="30">
        <v>560</v>
      </c>
      <c r="AU151" s="30">
        <v>586</v>
      </c>
      <c r="AV151" s="30">
        <v>604</v>
      </c>
      <c r="AW151" s="30">
        <v>623</v>
      </c>
      <c r="AX151" s="30">
        <v>640</v>
      </c>
      <c r="AY151" s="30">
        <v>653</v>
      </c>
      <c r="AZ151" s="30">
        <v>678</v>
      </c>
      <c r="BA151" s="30">
        <v>692</v>
      </c>
      <c r="BB151" s="30">
        <v>705</v>
      </c>
      <c r="BC151" s="30">
        <v>721</v>
      </c>
      <c r="BD151" s="30">
        <v>738</v>
      </c>
      <c r="BE151" s="30">
        <v>745</v>
      </c>
      <c r="BF151" s="30">
        <v>762</v>
      </c>
      <c r="BG151" s="30">
        <v>778</v>
      </c>
      <c r="BH151" s="30">
        <v>793</v>
      </c>
      <c r="BI151" s="30">
        <v>799</v>
      </c>
      <c r="BJ151" s="30">
        <v>818</v>
      </c>
      <c r="BK151" s="30">
        <v>825</v>
      </c>
      <c r="BL151" s="30">
        <v>846</v>
      </c>
      <c r="BM151" s="30">
        <v>853</v>
      </c>
      <c r="BN151" s="30">
        <v>885</v>
      </c>
      <c r="BO151" s="30">
        <v>895</v>
      </c>
      <c r="BP151" s="30">
        <v>904</v>
      </c>
      <c r="BQ151" s="30">
        <v>912</v>
      </c>
      <c r="BR151" s="30">
        <v>925</v>
      </c>
      <c r="BS151" s="30">
        <v>946</v>
      </c>
      <c r="BT151" s="30">
        <v>952</v>
      </c>
      <c r="BU151" s="30">
        <v>964</v>
      </c>
      <c r="BV151" s="30">
        <v>966</v>
      </c>
      <c r="BW151" s="30">
        <v>974</v>
      </c>
      <c r="BX151" s="30">
        <v>976</v>
      </c>
      <c r="BY151" s="30">
        <v>981</v>
      </c>
      <c r="BZ151" s="30">
        <v>987</v>
      </c>
      <c r="CA151" s="30">
        <v>995</v>
      </c>
      <c r="CB151" s="30">
        <v>1001</v>
      </c>
      <c r="CC151" s="30">
        <v>1015</v>
      </c>
      <c r="CD151" s="30">
        <v>1019</v>
      </c>
      <c r="CE151" s="30">
        <v>1019</v>
      </c>
      <c r="CF151" s="30">
        <v>1023</v>
      </c>
      <c r="CG151" s="30">
        <v>1029</v>
      </c>
      <c r="CH151" s="30">
        <v>1035</v>
      </c>
      <c r="CI151" s="30">
        <v>1039</v>
      </c>
      <c r="CJ151" s="30">
        <v>1058</v>
      </c>
      <c r="CK151" s="30">
        <v>1060</v>
      </c>
      <c r="CL151" s="30">
        <v>1061</v>
      </c>
      <c r="CM151" s="30">
        <v>1061</v>
      </c>
      <c r="CN151" s="30">
        <v>1066</v>
      </c>
      <c r="CO151" s="30">
        <v>1071</v>
      </c>
      <c r="CP151" s="30">
        <v>1076</v>
      </c>
      <c r="CQ151" s="30">
        <v>1077</v>
      </c>
      <c r="CR151" s="30">
        <v>1079</v>
      </c>
      <c r="CS151" s="30">
        <v>1080</v>
      </c>
      <c r="CT151" s="30">
        <v>1081</v>
      </c>
      <c r="CU151" s="30">
        <v>1081</v>
      </c>
      <c r="CV151" s="30">
        <v>1082</v>
      </c>
      <c r="CW151" s="30">
        <v>1086</v>
      </c>
      <c r="CX151" s="30">
        <v>1087</v>
      </c>
      <c r="CY151" s="30">
        <v>1088</v>
      </c>
      <c r="CZ151" s="45"/>
      <c r="DA151" s="45"/>
      <c r="DB151" s="45"/>
      <c r="DC151" s="30">
        <v>1245</v>
      </c>
      <c r="DD151" s="30">
        <v>1248</v>
      </c>
      <c r="DE151" s="30">
        <v>1249</v>
      </c>
      <c r="DF151" s="30">
        <v>1250</v>
      </c>
      <c r="DG151" s="30">
        <v>1250</v>
      </c>
      <c r="DJ151" s="341">
        <f t="shared" ca="1" si="42"/>
        <v>0</v>
      </c>
      <c r="DK151" s="25">
        <f t="shared" ca="1" si="43"/>
        <v>0</v>
      </c>
      <c r="DL151" s="325">
        <f t="shared" ref="DL151:DL164" ca="1" si="52">100000*DJ151/$E151</f>
        <v>0</v>
      </c>
      <c r="DM151" s="329"/>
      <c r="DN151" s="25"/>
      <c r="DO151" s="325"/>
      <c r="DP151" s="334">
        <f t="shared" ca="1" si="46"/>
        <v>338.13942164633323</v>
      </c>
      <c r="DV151" s="164" t="s">
        <v>129</v>
      </c>
      <c r="DW151">
        <v>462</v>
      </c>
      <c r="DX151" s="385">
        <v>220.1</v>
      </c>
      <c r="DY151" s="67">
        <f t="shared" si="47"/>
        <v>119</v>
      </c>
      <c r="EA151">
        <f>SUMIF('L4-LTLA'!$D:$D,$D151,'L4-LTLA'!$G:$G)</f>
        <v>369670</v>
      </c>
      <c r="EB151" s="42">
        <v>369670</v>
      </c>
      <c r="EC151" s="4">
        <f t="shared" si="51"/>
        <v>0</v>
      </c>
    </row>
    <row r="152" spans="1:133" x14ac:dyDescent="0.25">
      <c r="A152" s="67" t="str">
        <f ca="1">OFFSET(Polygon!A$1,MATCH($D152,Polygon!$C:$C,0)-1,0)</f>
        <v>{"type":"Polygon","coordinates":[[[-2.8585,55.1083],[-2.8574,55.1092],[-2.8583,55.1121],[-2.8595,55.1143],[-2.8609,55.115],[-2.8602,55.1164],[-2.8607,55.118],[-2.8604,55.1186],[-2.8603,55.1227],[-2.8611,55.124],[-2.8607,55.1255],[-2.8614,55.1267],[-2.8615,55.1287],[-2.8621,55.1294],[-2.8632,55.1322],[-2.8651,55.1353],[-2.8662,55.1361],[-2.8681,55.137],[-2.8704,55.137],[-2.8716,55.1374],[-2.8744,55.1413],[-2.8758,55.1418],[-2.8817,55.142],[-2.8903,55.1411],[-2.8916,55.1446],[-2.8903,55.1458],[-2.8927,55.1457],[-2.8954,55.1461],[-2.8969,55.1467],[-2.8998,55.1519],[-2.9004,55.1553],[-2.9,55.1577],[-2.9003,55.1627],[-2.8995,55.1698],[-2.9047,55.1737],[-2.9033,55.1761],[-2.9025,55.1792],[-2.9006,55.1824],[-2.8991,55.1843],[-2.8952,55.1895],[-2.8957,55.1933],[-2.8966,55.1936],[-2.8928,55.1959],[-2.8897,55.1976],[-2.8885,55.1996],[-2.886,55.2026],[-2.8879,55.2081],[-2.8789,55.2129],[-2.867,55.2196],[-2.8623,55.2228],[-2.8619,55.2233],[-2.8657,55.2273],[-2.8654,55.2295],[-2.8645,55.2302],[-2.8637,55.2335],[-2.8638,55.2363],[-2.8692,55.2372],[-2.8719,55.2367],[-2.874,55.2368],[-2.8777,55.2361],[-2.8816,55.2343],[-2.8845,55.2346],[-2.887,55.234],[-2.8917,55.2335],[-2.8947,55.2355],[-2.8972,55.236],[-2.9007,55.2361],[-2.9054,55.2358],[-2.9085,55.2345],[-2.912,55.2347],[-2.9152,55.2345],[-2.9177,55.2346],[-2.9201,55.2362],[-2.9214,55.2367],[-2.9205,55.2391],[-2.9166,55.2431],[-2.9153,55.2441],[-2.9151,55.2458],[-2.9134,55.2489],[-2.9114,55.2493],[-2.9084,55.2529],[-2.9085,55.2544],[-2.9072,55.2548],[-2.905,55.2572],[-2.8998,55.2597],[-2.894,55.2615],[-2.8911,55.2627],[-2.8861,55.2625],[-2.8843,55.2651],[-2.8878,55.268],[-2.8859,55.2709],[-2.8877,55.2723],[-2.8913,55.274],[-2.894,55.278],[-2.8931,55.2799],[-2.8965,55.2818],[-2.8985,55.2835],[-2.9024,55.2846],[-2.904,55.2854],[-2.9069,55.2855],[-2.9084,55.2847],[-2.9125,55.2836],[-2.9165,55.2805],[-2.9162,55.2778],[-2.9171,55.2774],[-2.9211,55.2791],[-2.9244,55.2796],[-2.927,55.281],[-2.9296,55.2819],[-2.9316,55.2831],[-2.9321,55.2839],[-2.9367,55.2844],[-2.9399,55.2856],[-2.9416,55.2866],[-2.9435,55.2869],[-2.9457,55.2877],[-2.9497,55.2873],[-2.9516,55.2884],[-2.9545,55.289],[-2.9577,55.2888],[-2.9601,55.289],[-2.9621,55.2903],[-2.9646,55.2897],[-2.9679,55.2866],[-2.9676,55.2844],[-2.9689,55.2843],[-2.9732,55.2828],[-2.9768,55.2818],[-2.98,55.2818],[-2.9822,55.2809],[-2.9839,55.2795],[-2.989,55.278],[-2.9909,55.2763],[-2.9924,55.2728],[-2.9938,55.2699],[-2.9959,55.2691],[-2.9986,55.269],[-3.0021,55.2685],[-3.0063,55.2671],[-3.0093,55.2671],[-3.0102,55.2674],[-3.0113,55.2688],[-3.0118,55.2709],[-3.0118,55.2726],[-3.0132,55.2757],[-3.0199,55.2791],[-3.0224,55.2789],[-3.0276,55.2778],[-3.0326,55.2752],[-3.0369,55.2739],[-3.043,55.2715],[-3.0463,55.2758],[-3.0536,55.2797],[-3.0546,55.2806],[-3.0545,55.2817],[-3.0529,55.2841],[-3.0545,55.2869],[-3.0539,55.2892],[-3.0519,55.2921],[-3.0466,55.2955],[-3.0515,55.2971],[-3.0548,55.3004],[-3.0566,55.3013],[-3.0612,55.3045],[-3.0633,55.3052],[-3.0613,55.307],[-3.0643,55.3098],[-3.0678,55.3118],[-3.0691,55.3135],[-3.0695,55.3167],[-3.0701,55.3164],[-3.0775,55.315],[-3.0818,55.3156],[-3.0841,55.3188],[-3.0856,55.3205],[-3.0863,55.3279],[-3.0921,55.3298],[-3.0987,55.3314],[-3.0991,55.3317],[-3.0997,55.3392],[-3.101,55.341],[-3.0984,55.3426],[-3.0988,55.3452],[-3.1002,55.3477],[-3.1013,55.3489],[-3.102,55.3516],[-3.1048,55.3501],[-3.107,55.3495],[-3.1093,55.3479],[-3.1108,55.3488],[-3.1126,55.3517],[-3.1136,55.3546],[-3.112,55.3563],[-3.1127,55.3569],[-3.1146,55.3568],[-3.1172,55.3558],[-3.1232,55.3574],[-3.1251,55.3577],[-3.1253,55.359],[-3.1272,55.3597],[-3.1314,55.3591],[-3.1336,55.3591],[-3.1351,55.3578],[-3.1394,55.3572],[-3.141,55.3567],[-3.1445,55.3559],[-3.1501,55.3553],[-3.153,55.3541],[-3.156,55.3516],[-3.1571,55.3509],[-3.1637,55.3502],[-3.1681,55.3481],[-3.1695,55.347],[-3.1742,55.3467],[-3.1753,55.3475],[-3.1763,55.3492],[-3.178,55.3507],[-3.1796,55.3527],[-3.1819,55.3566],[-3.1813,55.3595],[-3.1793,55.3605],[-3.1877,55.3628],[-3.1892,55.3625],[-3.1904,55.3637],[-3.1919,55.3643],[-3.1934,55.366],[-3.1966,55.3668],[-3.2014,55.3657],[-3.2045,55.3663],[-3.2061,55.3672],[-3.2059,55.3688],[-3.2081,55.37],[-3.2102,55.3707],[-3.2123,55.3726],[-3.2135,55.3726],[-3.2153,55.3734],[-3.2162,55.3752],[-3.2174,55.3761],[-3.2218,55.3763],[-3.2234,55.3762],[-3.2253,55.3754],[-3.2255,55.3745],[-3.2248,55.3725],[-3.2265,55.3723],[-3.2315,55.371],[-3.2338,55.3692],[-3.234,55.3678],[-3.2349,55.3664],[-3.2373,55.3665],[-3.2379,55.3673],[-3.2417,55.3669],[-3.2444,55.3674],[-3.2447,55.3678],[-3.2471,55.3675],[-3.2501,55.3653],[-3.2506,55.3643],[-3.2545,55.3629],[-3.2574,55.3625],[-3.2626,55.3623],[-3.2655,55.3615],[-3.2671,55.3596],[-3.2673,55.3584],[-3.2643,55.3565],[-3.2669,55.3553],[-3.2686,55.354],[-3.2725,55.3529],[-3.274,55.3519],[-3.2767,55.3513],[-3.2784,55.35],[-3.282,55.3489],[-3.2843,55.3461],[-3.2857,55.3454],[-3.2867,55.3443],[-3.2886,55.3434],[-3.2899,55.3432],[-3.2915,55.3423],[-3.2969,55.3424],[-3.302,55.3422],[-3.3037,55.3424],[-3.3081,55.3445],[-3.3127,55.3471],[-3.3152,55.3478],[-3.3184,55.3482],[-3.3203,55.3493],[-3.3191,55.3513],[-3.3159,55.3522],[-3.3134,55.3547],[-3.3135,55.3569],[-3.3123,55.3588],[-3.3122,55.3605],[-3.3131,55.3616],[-3.3161,55.3626],[-3.3155,55.3666],[-3.3145,55.3674],[-3.3108,55.3674],[-3.3089,55.368],[-3.3063,55.3676],[-3.3046,55.3682],[-3.3038,55.3689],[-3.3061,55.3729],[-3.3082,55.3749],[-3.3084,55.3755],[-3.3109,55.378],[-3.3117,55.3796],[-3.31,55.3816],[-3.3085,55.3828],[-3.3083,55.3839],[-3.3068,55.3869],[-3.3064,55.3885],[-3.3052,55.3891],[-3.3031,55.3922],[-3.3028,55.3938],[-3.3012,55.3952],[-3.2989,55.3965],[-3.2966,55.3971],[-3.2957,55.3978],[-3.2939,55.4],[-3.2937,55.4009],[-3.291,55.4025],[-3.2885,55.4032],[-3.2873,55.4038],[-3.286,55.4031],[-3.2846,55.4047],[-3.2822,55.4064],[-3.282,55.4082],[-3.2786,55.4102],[-3.2759,55.41],[-3.2743,55.4105],[-3.2712,55.4122],[-3.2676,55.4122],[-3.2658,55.4125],[-3.2641,55.4134],[-3.2623,55.4161],[-3.2606,55.4168],[-3.2564,55.4176],[-3.2556,55.4199],[-3.2536,55.4217],[-3.2482,55.4246],[-3.2442,55.4266],[-3.2436,55.4277],[-3.2442,55.429],[-3.2454,55.4295],[-3.248,55.4297],[-3.25,55.4296],[-3.2545,55.4302],[-3.2579,55.43],[-3.2626,55.4316],[-3.2641,55.4326],[-3.2674,55.4335],[-3.2696,55.4333],[-3.274,55.4341],[-3.2796,55.4353],[-3.2857,55.4344],[-3.2871,55.4338],[-3.2892,55.4322],[-3.2934,55.4309],[-3.2997,55.4333],[-3.3024,55.4347],[-3.306,55.4353],[-3.3052,55.4362],[-3.307,55.4382],[-3.3091,55.4395],[-3.3081,55.4419],[-3.3089,55.4434],[-3.311,55.4448],[-3.3129,55.445],[-3.3159,55.4447],[-3.318,55.4442],[-3.3198,55.4434],[-3.3218,55.443],[-3.3258,55.4416],[-3.3292,55.4419],[-3.3315,55.4411],[-3.3318,55.4406],[-3.3309,55.4388],[-3.3335,55.4358],[-3.3347,55.4351],[-3.3345,55.4333],[-3.3389,55.4306],[-3.3389,55.4283],[-3.3385,55.4258],[-3.3388,55.425],[-3.3415,55.4242],[-3.3473,55.4246],[-3.3484,55.4235],[-3.3509,55.4214],[-3.3507,55.4195],[-3.3521,55.4182],[-3.3518,55.4164],[-3.3534,55.4153],[-3.3543,55.4125],[-3.3579,55.4124],[-3.3612,55.415],[-3.3623,55.417],[-3.3651,55.4166],[-3.3724,55.4137],[-3.3777,55.4114],[-3.3833,55.4121],[-3.3894,55.4126],[-3.3946,55.4107],[-3.3983,55.4102],[-3.4005,55.4096],[-3.4014,55.4081],[-3.4029,55.4091],[-3.4039,55.4109],[-3.4054,55.4128],[-3.4075,55.4134],[-3.4117,55.4132],[-3.4152,55.4135],[-3.4198,55.4159],[-3.4213,55.4159],[-3.4232,55.4152],[-3.4272,55.4143],[-3.4284,55.4136],[-3.4283,55.4128],[-3.4299,55.4107],[-3.4361,55.4099],[-3.4404,55.4088],[-3.4454,55.4096],[-3.4492,55.4099],[-3.4521,55.4088],[-3.4544,55.4084],[-3.4564,55.4075],[-3.4604,55.4062],[-3.4633,55.4057],[-3.4651,55.4049],[-3.4666,55.4049],[-3.4695,55.4057],[-3.4703,55.4043],[-3.4721,55.4038],[-3.4736,55.4038],[-3.4755,55.4068],[-3.4769,55.4068],[-3.4784,55.4077],[-3.4803,55.4064],[-3.4833,55.4061],[-3.4853,55.4055],[-3.4874,55.4042],[-3.4893,55.4045],[-3.4896,55.406],[-3.4903,55.4068],[-3.4901,55.4084],[-3.4906,55.4103],[-3.4921,55.4097],[-3.4957,55.409],[-3.4974,55.4089],[-3.499,55.4079],[-3.5035,55.4088],[-3.5048,55.4106],[-3.5074,55.4123],[-3.5087,55.4129],[-3.5105,55.4147],[-3.5098,55.4176],[-3.5128,55.4199],[-3.5134,55.4209],[-3.5159,55.4204],[-3.5173,55.4212],[-3.5169,55.4233],[-3.5201,55.4266],[-3.5233,55.4271],[-3.5237,55.4288],[-3.5251,55.4307],[-3.5252,55.4329],[-3.5263,55.4332],[-3.5319,55.434],[-3.5335,55.4338],[-3.5366,55.4347],[-3.5376,55.4364],[-3.539,55.4375],[-3.5398,55.4413],[-3.5396,55.4432],[-3.5379,55.4442],[-3.5366,55.4464],[-3.5373,55.4475],[-3.5363,55.4485],[-3.5355,55.4506],[-3.5355,55.4519],[-3.5301,55.4548],[-3.53,55.4565],[-3.5295,55.4574],[-3.5303,55.4586],[-3.5309,55.4605],[-3.5317,55.4613],[-3.5262,55.4624],[-3.5249,55.4631],[-3.5251,55.4643],[-3.5247,55.4677],[-3.5223,55.4703],[-3.5224,55.471],[-3.5197,55.4725],[-3.5185,55.4738],[-3.5192,55.4763],[-3.519,55.4779],[-3.5172,55.4788],[-3.516,55.4814],[-3.519,55.4832],[-3.5194,55.4844],[-3.5235,55.4862],[-3.5216,55.4884],[-3.5222,55.4903],[-3.5167,55.4919],[-3.5152,55.4921],[-3.5127,55.4931],[-3.5118,55.494],[-3.5126,55.4977],[-3.5114,55.4989],[-3.5118,55.5],[-3.5111,55.5017],[-3.5116,55.5027],[-3.5099,55.5041],[-3.5083,55.506],[-3.5086,55.5084],[-3.5068,55.5103],[-3.5044,55.5125],[-3.5029,55.5127],[-3.5025,55.5135],[-3.5009,55.5144],[-3.4978,55.5153],[-3.4953,55.5158],[-3.4881,55.5162],[-3.4868,55.5167],[-3.4866,55.5177],[-3.4879,55.5197],[-3.489,55.5219],[-3.4915,55.5236],[-3.4948,55.5241],[-3.495,55.5252],[-3.4946,55.5284],[-3.4953,55.5301],[-3.4984,55.5331],[-3.4982,55.5352],[-3.499,55.5381],[-3.502,55.544],[-3.5022,55.5455],[-3.5034,55.5471],[-3.503,55.551],[-3.5019,55.5528],[-3.5006,55.5537],[-3.4966,55.555],[-3.4959,55.5557],[-3.4956,55.5573],[-3.4958,55.5587],[-3.4951,55.5602],[-3.4898,55.5619],[-3.4885,55.5627],[-3.4935,55.5653],[-3.4961,55.5671],[-3.5001,55.5692],[-3.5004,55.5709],[-3.5025,55.5727],[-3.5032,55.5747],[-3.5055,55.5759],[-3.5082,55.5759],[-3.5087,55.5791],[-3.5085,55.5811],[-3.51,55.5839],[-3.5126,55.5858],[-3.513,55.5888],[-3.5161,55.5902],[-3.5165,55.5899],[-3.5229,55.5941],[-3.5269,55.597],[-3.5271,55.5986],[-3.5266,55.6001],[-3.5296,55.6044],[-3.5319,55.6053],[-3.5307,55.6077],[-3.53,55.6114],[-3.5265,55.6117],[-3.5249,55.6137],[-3.5227,55.6139],[-3.5176,55.6136],[-3.5153,55.6132],[-3.5087,55.6137],[-3.5028,55.6149],[-3.5017,55.6148],[-3.4957,55.6159],[-3.4817,55.6164],[-3.4842,55.6202],[-3.4815,55.6247],[-3.4811,55.6264],[-3.4796,55.6281],[-3.4799,55.6298],[-3.479,55.6301],[-3.4778,55.6327],[-3.4793,55.6333],[-3.4813,55.6335],[-3.4845,55.6334],[-3.4871,55.6327],[-3.4891,55.635],[-3.4895,55.6366],[-3.4894,55.6378],[-3.4874,55.6402],[-3.4846,55.6428],[-3.4846,55.6452],[-3.4853,55.6469],[-3.4858,55.649],[-3.4843,55.6494],[-3.482,55.6508],[-3.4796,55.6527],[-3.4782,55.6549],[-3.4733,55.6597],[-3.4681,55.6616],[-3.4639,55.6623],[-3.4584,55.6629],[-3.4566,55.6644],[-3.4557,55.6657],[-3.4559,55.6671],[-3.455,55.6698],[-3.4556,55.6707],[-3.4478,55.6747],[-3.4411,55.6799],[-3.4368,55.6825],[-3.4315,55.6858],[-3.4274,55.6879],[-3.4194,55.6933],[-3.417,55.6956],[-3.4153,55.6968],[-3.4098,55.7001],[-3.4094,55.7009],[-3.4057,55.7027],[-3.4012,55.7022],[-3.4014,55.7046],[-3.397,55.7105],[-3.3964,55.7163],[-3.3984,55.7165],[-3.4015,55.7153],[-3.4062,55.712],[-3.4096,55.7102],[-3.4116,55.7101],[-3.4192,55.7106],[-3.4203,55.7111],[-3.4198,55.7134],[-3.4214,55.715],[-3.4259,55.7174],[-3.4258,55.718],[-3.4282,55.7194],[-3.4306,55.7201],[-3.4396,55.7241],[-3.4396,55.7251],[-3.4375,55.7262],[-3.437,55.7277],[-3.4387,55.7284],[-3.4393,55.7296],[-3.4377,55.7304],[-3.4362,55.7305],[-3.4366,55.7327],[-3.4381,55.7333],[-3.4408,55.7334],[-3.4431,55.7358],[-3.445,55.7367],[-3.4451,55.7376],[-3.4463,55.7383],[-3.4461,55.7391],[-3.4475,55.7404],[-3.4474,55.7413],[-3.4448,55.7433],[-3.4443,55.7443],[-3.4466,55.7458],[-3.4463,55.7466],[-3.4488,55.7463],[-3.4522,55.7478],[-3.4531,55.7487],[-3.4528,55.7496],[-3.4539,55.7503],[-3.4534,55.7513],[-3.455,55.7521],[-3.4537,55.7527],[-3.4539,55.754],[-3.455,55.7559],[-3.457,55.7564],[-3.4564,55.7571],[-3.4573,55.7578],[-3.4558,55.7597],[-3.457,55.761],[-3.4562,55.7637],[-3.4588,55.765],[-3.459,55.7657],[-3.4627,55.7662],[-3.4649,55.7672],[-3.4674,55.7673],[-3.4695,55.7683],[-3.4706,55.7695],[-3.4709,55.7709],[-3.4716,55.771],[-3.4704,55.7731],[-3.4702,55.7741],[-3.4636,55.7765],[-3.4595,55.7774],[-3.4558,55.7788],[-3.4522,55.7806],[-3.4485,55.7801],[-3.4476,55.7819],[-3.4452,55.7839],[-3.4412,55.7848],[-3.4394,55.7846],[-3.4388,55.7857],[-3.4386,55.7884],[-3.4382,55.7893],[-3.4406,55.7894],[-3.4426,55.7905],[-3.444,55.7918],[-3.4446,55.7935],[-3.4407,55.797],[-3.4387,55.8013],[-3.4365,55.8028],[-3.4355,55.8055],[-3.4288,55.8074],[-3.4265,55.809],[-3.426,55.8106],[-3.4193,55.8096],[-3.4157,55.8095],[-3.4113,55.8136],[-3.4106,55.8141],[-3.4029,55.8177],[-3.3997,55.819],[-3.3948,55.8197],[-3.3912,55.8188],[-3.388,55.8195],[-3.3864,55.8201],[-3.3786,55.8203],[-3.3732,55.8216],[-3.3721,55.8226],[-3.3695,55.8241],[-3.3666,55.8223],[-3.364,55.8195],[-3.3639,55.8185],[-3.3621,55.8173],[-3.3606,55.815],[-3.3602,55.8135],[-3.3567,55.8127],[-3.3552,55.8128],[-3.3526,55.8102],[-3.3499,55.809],[-3.3503,55.8078],[-3.3492,55.8066],[-3.3488,55.8048],[-3.3482,55.8046],[-3.3481,55.8028],[-3.3455,55.8006],[-3.3449,55.7992],[-3.3456,55.7987],[-3.3461,55.7961],[-3.3473,55.7944],[-3.3456,55.7937],[-3.3449,55.7929],[-3.3422,55.792],[-3.3399,55.7921],[-3.3383,55.7915],[-3.3365,55.7918],[-3.3348,55.7928],[-3.3339,55.7941],[-3.3327,55.7945],[-3.3293,55.7945],[-3.3274,55.7942],[-3.3253,55.7928],[-3.32,55.7939],[-3.3186,55.7947],[-3.3166,55.7947],[-3.3132,55.7951],[-3.3125,55.7956],[-3.3106,55.7954],[-3.3098,55.7965],[-3.3072,55.7977],[-3.3049,55.7968],[-3.3032,55.7967],[-3.304,55.7949],[-3.305,55.7939],[-3.3021,55.7926],[-3.2988,55.7927],[-3.2963,55.7944],[-3.2949,55.795],[-3.2944,55.7963],[-3.2898,55.7929],[-3.2905,55.791],[-3.2928,55.7806],[-3.2744,55.7754],[-3.2654,55.7784],[-3.2644,55.7784],[-3.2633,55.7766],[-3.2574,55.7783],[-3.2507,55.7817],[-3.2456,55.7813],[-3.236,55.7792],[-3.2347,55.7803],[-3.2312,55.7821],[-3.231,55.7827],[-3.2275,55.7849],[-3.2257,55.787],[-3.2235,55.7866],[-3.2201,55.7845],[-3.2176,55.7852],[-3.2143,55.784],[-3.2142,55.7849],[-3.2132,55.7874],[-3.2116,55.7897],[-3.2084,55.7916],[-3.2019,55.7958],[-3.1981,55.7991],[-3.1956,55.8021],[-3.1913,55.8015],[-3.1851,55.8017],[-3.1887,55.7958],[-3.1867,55.7955],[-3.1842,55.7944],[-3.1834,55.7925],[-3.1837,55.7915],[-3.1856,55.7888],[-3.1855,55.7882],[-3.1825,55.7875],[-3.1797,55.7858],[-3.1768,55.7844],[-3.1781,55.7836],[-3.1783,55.7827],[-3.1804,55.7821],[-3.181,55.7813],[-3.1775,55.781],[-3.1751,55.7805],[-3.1678,55.7795],[-3.1676,55.778],[-3.1703,55.7757],[-3.1742,55.7736],[-3.1748,55.7721],[-3.1744,55.7718],[-3.17,55.7706],[-3.1673,55.7685],[-3.1598,55.7636],[-3.157,55.7619],[-3.154,55.7611],[-3.1551,55.7601],[-3.1575,55.7588],[-3.1579,55.7579],[-3.1606,55.756],[-3.161,55.7551],[-3.1625,55.7545],[-3.1625,55.7526],[-3.1618,55.7518],[-3.1621,55.7508],[-3.1616,55.7496],[-3.1599,55.7474],[-3.1582,55.7464],[-3.1566,55.7461],[-3.1546,55.745],[-3.1513,55.7447],[-3.1484,55.7432],[-3.144,55.7401],[-3.1443,55.7366],[-3.1459,55.734],[-3.1511,55.7282],[-3.1514,55.7274],[-3.1511,55.7256],[-3.1506,55.7247],[-3.1475,55.7238],[-3.1455,55.7226],[-3.1449,55.7211],[-3.1452,55.7204],[-3.1394,55.7205],[-3.1373,55.72],[-3.1386,55.7162],[-3.1344,55.7115],[-3.1283,55.7103],[-3.1269,55.7104],[-3.1203,55.7149],[-3.1106,55.7166],[-3.1075,55.7182],[-3.1026,55.7186],[-3.0972,55.7201],[-3.0919,55.7221],[-3.0923,55.7239],[-3.0958,55.7249],[-3.0973,55.7257],[-3.1005,55.7283],[-3.1026,55.7289],[-3.1037,55.7306],[-3.1038,55.732],[-3.1028,55.7341],[-3.1034,55.7371],[-3.1018,55.7395],[-3.0993,55.741],[-3.0956,55.7452],[-3.0917,55.7475],[-3.0896,55.7489],[-3.0873,55.7497],[-3.0854,55.7508],[-3.084,55.753],[-3.081,55.7554],[-3.079,55.7561],[-3.0773,55.7572],[-3.0773,55.7579],[-3.0755,55.759],[-3.0753,55.7598],[-3.0649,55.7638],[-3.0608,55.7629],[-3.0619,55.7649],[-3.0603,55.7678],[-3.0573,55.769],[-3.0556,55.7692],[-3.0542,55.7704],[-3.0504,55.7706],[-3.0437,55.7734],[-3.0422,55.7751],[-3.0399,55.7763],[-3.0378,55.7765],[-3.033,55.7791],[-3.0251,55.7827],[-3.0214,55.7833],[-3.0204,55.7841],[-3.0138,55.7873],[-3.003,55.7894],[-3.0012,55.7898],[-2.9935,55.7936],[-2.9902,55.7954],[-2.9818,55.7989],[-2.979,55.8007],[-2.9765,55.8031],[-2.9774,55.8037],[-2.9762,55.8047],[-2.9735,55.8059],[-2.9699,55.8059],[-2.9673,55.808],[-2.967,55.8086],[-2.968,55.8104],[-2.9673,55.8115],[-2.9657,55.8126],[-2.9627,55.8133],[-2.9603,55.8142],[-2.9528,55.818],[-2.9516,55.819],[-2.9498,55.8188],[-2.9489,55.8179],[-2.9495,55.8172],[-2.9485,55.8157],[-2.9436,55.8116],[-2.9407,55.8062],[-2.9392,55.8052],[-2.9411,55.8031],[-2.941,55.8003],[-2.9411,55.7946],[-2.9348,55.7933],[-2.9271,55.7932],[-2.9268,55.7938],[-2.9238,55.7942],[-2.9231,55.7966],[-2.9195,55.8008],[-2.9185,55.8017],[-2.9158,55.8029],[-2.9125,55.8036],[-2.9076,55.8051],[-2.905,55.8063],[-2.9029,55.8088],[-2.902,55.8092],[-2.8981,55.8095],[-2.897,55.8098],[-2.8928,55.808],[-2.8875,55.806],[-2.8869,55.806],[-2.8837,55.8072],[-2.8785,55.8102],[-2.8771,55.8116],[-2.8751,55.8143],[-2.8758,55.817],[-2.875,55.8194],[-2.8741,55.8206],[-2.8718,55.8223],[-2.8704,55.8241],[-2.8683,55.8243],[-2.8642,55.8258],[-2.8623,55.8258],[-2.86,55.8253],[-2.8557,55.8253],[-2.8523,55.8237],[-2.8504,55.8217],[-2.8479,55.8185],[-2.8462,55.819],[-2.8447,55.8175],[-2.8433,55.8178],[-2.8404,55.8176],[-2.8393,55.8181],[-2.8374,55.8195],[-2.8356,55.8203],[-2.8328,55.821],[-2.8312,55.8229],[-2.828,55.8238],[-2.8231,55.8263],[-2.8185,55.8299],[-2.8129,55.8297],[-2.8119,55.8299],[-2.807,55.8317],[-2.8022,55.8316],[-2.7945,55.8344],[-2.794,55.8349],[-2.7862,55.8359],[-2.7772,55.8443],[-2.775,55.8424],[-2.7746,55.8389],[-2.7741,55.8376],[-2.7716,55.8378],[-2.7697,55.8385],[-2.7646,55.839],[-2.7607,55.8386],[-2.7583,55.8387],[-2.7587,55.8365],[-2.7565,55.8355],[-2.7569,55.8342],[-2.7549,55.8319],[-2.7515,55.8312],[-2.7485,55.8301],[-2.7441,55.8303],[-2.7413,55.8289],[-2.7395,55.8288],[-2.7389,55.8295],[-2.7351,55.8303],[-2.7317,55.8316],[-2.7279,55.8327],[-2.7257,55.8341],[-2.7238,55.8345],[-2.7052,55.837],[-2.7037,55.8366],[-2.6998,55.8362],[-2.6962,55.8365],[-2.6963,55.8381],[-2.6957,55.8394],[-2.696,55.8404],[-2.6937,55.8412],[-2.6911,55.8417],[-2.687,55.8395],[-2.681,55.8418],[-2.6744,55.8447],[-2.6725,55.8456],[-2.6693,55.8466],[-2.6654,55.8457],[-2.6605,55.8423],[-2.6525,55.8432],[-2.6493,55.8439],[-2.6464,55.8424],[-2.6432,55.8409],[-2.6447,55.8391],[-2.6475,55.8377],[-2.6479,55.836],[-2.6479,55.8341],[-2.6462,55.8337],[-2.6424,55.8337],[-2.6338,55.8358],[-2.6313,55.8357],[-2.6269,55.8337],[-2.6261,55.833],[-2.6228,55.8349],[-2.615,55.8343],[-2.6099,55.8338],[-2.6057,55.8321],[-2.6046,55.83],[-2.6049,55.8286],[-2.5942,55.8287],[-2.5922,55.8293],[-2.588,55.8318],[-2.5865,55.8331],[-2.5839,55.8346],[-2.5832,55.8356],[-2.5827,55.8386],[-2.5819,55.84],[-2.5839,55.8424],[-2.5832,55.8428],[-2.5809,55.8455],[-2.573,55.8461],[-2.5685,55.8454],[-2.5643,55.8424],[-2.5599,55.8407],[-2.5577,55.8402],[-2.5549,55.8391],[-2.5481,55.843],[-2.5471,55.845],[-2.5453,55.8461],[-2.5431,55.8481],[-2.5431,55.849],[-2.5443,55.8512],[-2.5427,55.8525],[-2.5414,55.8543],[-2.5403,55.8548],[-2.5405,55.8558],[-2.5386,55.8572],[-2.5384,55.8582],[-2.5361,55.8593],[-2.5348,55.8611],[-2.5353,55.8617],[-2.5373,55.8618],[-2.5383,55.8632],[-2.5367,55.8656],[-2.534,55.8672],[-2.534,55.8683],[-2.5327,55.8698],[-2.5334,55.8712],[-2.5351,55.8721],[-2.5389,55.8725],[-2.5405,55.8735],[-2.5418,55.8758],[-2.5428,55.8765],[-2.5452,55.8773],[-2.5477,55.8775],[-2.5484,55.8772],[-2.5501,55.8782],[-2.5463,55.88],[-2.5487,55.8824],[-2.5526,55.8844],[-2.5571,55.8856],[-2.5606,55.8858],[-2.5665,55.8888],[-2.57,55.8921],[-2.5664,55.8973],[-2.5626,55.898],[-2.5608,55.898],[-2.5584,55.8986],[-2.5546,55.9],[-2.5554,55.9016],[-2.5572,55.9023],[-2.5585,55.9034],[-2.5577,55.9042],[-2.5585,55.9053],[-2.5607,55.9055],[-2.5627,55.9066],[-2.5538,55.91],[-2.5544,55.9115],[-2.5359,55.9146],[-2.5337,55.911],[-2.529,55.9105],[-2.522,55.9091],[-2.5152,55.9093],[-2.5053,55.9118],[-2.5023,55.9099],[-2.5015,55.9088],[-2.4981,55.9073],[-2.4965,55.906],[-2.4947,55.9058],[-2.4942,55.9042],[-2.4931,55.9037],[-2.4922,55.9009],[-2.4907,55.9005],[-2.4891,55.8987],[-2.4879,55.8945],[-2.4868,55.8928],[-2.4851,55.8922],[-2.4852,55.8908],[-2.4835,55.8902],[-2.4823,55.889],[-2.4802,55.8891],[-2.4794,55.8879],[-2.4754,55.8876],[-2.4741,55.8868],[-2.4714,55.8862],[-2.4684,55.8849],[-2.4673,55.8855],[-2.4676,55.8881],[-2.4664,55.8893],[-2.4611,55.8907],[-2.4598,55.8921],[-2.4486,55.8935],[-2.4466,55.8971],[-2.4459,55.8978],[-2.4406,55.9007],[-2.4352,55.904],[-2.434,55.9027],[-2.4293,55.9041],[-2.4228,55.9064],[-2.4251,55.9088],[-2.4212,55.9097],[-2.4204,55.9109],[-2.4171,55.912],[-2.4113,55.9129],[-2.4092,55.9135],[-2.4069,55.9149],[-2.406,55.918],[-2.4046,55.919],[-2.4022,55.92],[-2.4003,55.9206],[-2.3993,55.9219],[-2.3982,55.9226],[-2.3987,55.925],[-2.3966,55.9261],[-2.3964,55.9275],[-2.3923,55.9308],[-2.3928,55.9317],[-2.3905,55.9332],[-2.3894,55.933],[-2.3857,55.9335],[-2.3818,55.9337],[-2.3806,55.9342],[-2.3799,55.9361],[-2.3762,55.9378],[-2.3743,55.9381],[-2.3726,55.939],[-2.3719,55.9405],[-2.3708,55.9406],[-2.3666,55.9432],[-2.367,55.9444],[-2.3666,55.9461],[-2.3633,55.9466],[-2.3624,55.9458],[-2.3637,55.9448],[-2.3588,55.9446],[-2.359,55.9437],[-2.3562,55.9436],[-2.3543,55.9439],[-2.3532,55.9431],[-2.3518,55.9435],[-2.3528,55.941],[-2.3503,55.9394],[-2.3493,55.9398],[-2.3436,55.9403],[-2.3439,55.9395],[-2.341,55.9386],[-2.3406,55.9379],[-2.3382,55.9386],[-2.3353,55.9376],[-2.3343,55.9365],[-2.3357,55.9347],[-2.3354,55.9338],[-2.3333,55.9337],[-2.3297,55.9325],[-2.3274,55.9319],[-2.3266,55.9323],[-2.3212,55.9331],[-2.32,55.932],[-2.317,55.9323],[-2.3159,55.9319],[-2.3139,55.9323],[-2.3119,55.9314],[-2.3075,55.931],[-2.3053,55.9313],[-2.3019,55.9323],[-2.299,55.9308],[-2.2927,55.9307],[-2.2916,55.9302],[-2.2898,55.9304],[-2.2855,55.9296],[-2.285,55.9286],[-2.2836,55.9291],[-2.2798,55.9286],[-2.2785,55.927],[-2.2789,55.926],[-2.2737,55.9262],[-2.2695,55.9259],[-2.2652,55.9248],[-2.2613,55.925],[-2.2592,55.9246],[-2.2569,55.9252],[-2.2538,55.9256],[-2.2481,55.927],[-2.2461,55.9278],[-2.2444,55.9293],[-2.2398,55.9312],[-2.2381,55.9312],[-2.2371,55.9318],[-2.2305,55.9324],[-2.229,55.932],[-2.2267,55.9326],[-2.2261,55.9321],[-2.2234,55.9325],[-2.2207,55.9314],[-2.2169,55.932],[-2.2158,55.9311],[-2.2147,55.9316],[-2.212,55.9312],[-2.2103,55.9304],[-2.2104,55.9294],[-2.2079,55.9292],[-2.2043,55.9284],[-2.2041,55.9275],[-2.2029,55.9264],[-2.1985,55.9247],[-2.1967,55.9235],[-2.1942,55.9229],[-2.192,55.9226],[-2.1913,55.9221],[-2.1891,55.9227],[-2.1867,55.9211],[-2.1852,55.9207],[-2.1838,55.9212],[-2.1829,55.9198],[-2.1805,55.9188],[-2.1766,55.9184],[-2.1756,55.9173],[-2.1737,55.9166],[-2.1707,55.9169],[-2.1674,55.9158],[-2.1635,55.9155],[-2.1618,55.9149],[-2.1579,55.915],[-2.156,55.9145],[-2.1524,55.9144],[-2.1497,55.915],[-2.15,55.9156],[-2.1493,55.918],[-2.1461,55.9184],[-2.1449,55.9179],[-2.143,55.9183],[-2.1414,55.9176],[-2.1395,55.9175],[-2.1389,55.9167],[-2.1365,55.9163],[-2.1363,55.915],[-2.135,55.9141],[-2.1356,55.9135],[-2.1342,55.9126],[-2.1334,55.9114],[-2.131,55.9111],[-2.1324,55.91],[-2.1289,55.9091],[-2.1295,55.907],[-2.1309,55.9054],[-2.1327,55.9048],[-2.1341,55.9031],[-2.1328,55.9027],[-2.1311,55.9005],[-2.1293,55.9001],[-2.1279,55.8978],[-2.1264,55.8968],[-2.1277,55.896],[-2.1279,55.8953],[-2.13,55.8947],[-2.1326,55.8929],[-2.1323,55.892],[-2.1301,55.8913],[-2.1299,55.89],[-2.1286,55.8904],[-2.1265,55.8898],[-2.1249,55.8886],[-2.1245,55.8855],[-2.1212,55.8834],[-2.1182,55.8837],[-2.1171,55.8828],[-2.1152,55.8828],[-2.1131,55.8808],[-2.1093,55.8807],[-2.1059,55.8788],[-2.1008,55.8772],[-2.0996,55.8783],[-2.096,55.8792],[-2.0963,55.8783],[-2.0936,55.8778],[-2.091,55.8784],[-2.0902,55.8769],[-2.0914,55.8753],[-2.0912,55.8742],[-2.088,55.8736],[-2.0874,55.8756],[-2.084,55.8758],[-2.0813,55.8762],[-2.0813,55.8749],[-2.0792,55.8743],[-2.076,55.8716],[-2.0754,55.8704],[-2.0743,55.8704],[-2.0738,55.8687],[-2.0727,55.8678],[-2.074,55.8668],[-2.0729,55.8661],[-2.073,55.8624],[-2.0744,55.8601],[-2.0733,55.8597],[-2.0747,55.8574],[-2.0709,55.8562],[-2.0715,55.8547],[-2.0704,55.8526],[-2.0707,55.8522],[-2.0677,55.849],[-2.0673,55.8477],[-2.0655,55.8472],[-2.066,55.8453],[-2.0679,55.8425],[-2.0637,55.8431],[-2.0619,55.8413],[-2.0619,55.8403],[-2.0611,55.8393],[-2.0592,55.8398],[-2.0576,55.8395],[-2.0565,55.8381],[-2.0552,55.8374],[-2.0543,55.8355],[-2.0534,55.8309],[-2.0524,55.8296],[-2.051,55.8291],[-2.0514,55.8272],[-2.051,55.8266],[-2.0482,55.8263],[-2.0483,55.8255],[-2.0471,55.8244],[-2.0475,55.8231],[-2.0467,55.8218],[-2.0451,55.8207],[-2.0448,55.8196],[-2.0435,55.8188],[-2.0436,55.817],[-2.0411,55.8169],[-2.04,55.8172],[-2.038,55.8155],[-2.0371,55.8141],[-2.037,55.8131],[-2.0353,55.8131],[-2.0332,55.8117],[-2.0344,55.8111],[-2.0368,55.8099],[-2.0394,55.809],[-2.0418,55.8073],[-2.048,55.8043],[-2.0529,55.8026],[-2.0559,55.8029],[-2.06,55.8026],[-2.0622,55.8027],[-2.0648,55.8019],[-2.0671,55.8003],[-2.0671,55.7985],[-2.0725,55.7971],[-2.0751,55.7952],[-2.077,55.7941],[-2.0793,55.7937],[-2.0818,55.7939],[-2.0846,55.7929],[-2.0857,55.7929],[-2.0881,55.7906],[-2.0885,55.7869],[-2.0877,55.7851],[-2.0863,55.7841],[-2.0858,55.7826],[-2.0863,55.7795],[-2.0868,55.7781],[-2.0865,55.7753],[-2.0875,55.7725],[-2.0874,55.7708],[-2.0857,55.768],[-2.0855,55.766],[-2.0861,55.7656],[-2.0857,55.7627],[-2.0856,55.762],[-2.0918,55.7627],[-2.0956,55.7628],[-2.1006,55.7622],[-2.1031,55.7617],[-2.1073,55.7601],[-2.1093,55.7583],[-2.1094,55.7568],[-2.1087,55.7551],[-2.106,55.7512],[-2.1064,55.7486],[-2.1075,55.7478],[-2.1101,55.7478],[-2.1134,55.7484],[-2.1157,55.7476],[-2.118,55.7451],[-2.1185,55.7433],[-2.1192,55.7426],[-2.1183,55.7412],[-2.1174,55.7406],[-2.1171,55.7394],[-2.1185,55.7383],[-2.1227,55.7374],[-2.1263,55.7374],[-2.1305,55.7387],[-2.1314,55.7396],[-2.1365,55.7404],[-2.1387,55.7405],[-2.1418,55.7399],[-2.1456,55.7387],[-2.1472,55.7377],[-2.1494,55.7358],[-2.1499,55.7345],[-2.1498,55.733],[-2.1482,55.73],[-2.1478,55.7267],[-2.1501,55.7235],[-2.1517,55.7225],[-2.1542,55.7222],[-2.1566,55.7223],[-2.1587,55.7228],[-2.1616,55.7229],[-2.1669,55.7226],[-2.1695,55.7221],[-2.1744,55.7203],[-2.1772,55.7181],[-2.1769,55.7161],[-2.1742,55.7126],[-2.1725,55.7108],[-2.1712,55.71],[-2.1677,55.7084],[-2.1666,55.7071],[-2.1672,55.706],[-2.1706,55.7049],[-2.1774,55.7036],[-2.1806,55.7033],[-2.184,55.7016],[-2.1861,55.7001],[-2.1867,55.6986],[-2.1881,55.6968],[-2.1898,55.696],[-2.1912,55.6963],[-2.1926,55.6951],[-2.1953,55.6909],[-2.1975,55.6887],[-2.1989,55.6877],[-2.2031,55.687],[-2.2053,55.6864],[-2.2073,55.6848],[-2.2081,55.6837],[-2.2089,55.6806],[-2.2116,55.6796],[-2.2187,55.6759],[-2.2197,55.6737],[-2.2196,55.6722],[-2.2182,55.6701],[-2.217,55.6669],[-2.2177,55.665],[-2.2184,55.6643],[-2.2209,55.6635],[-2.2269,55.6631],[-2.2309,55.662],[-2.2321,55.661],[-2.2337,55.6584],[-2.237,55.6563],[-2.2396,55.6551],[-2.2414,55.6546],[-2.245,55.6531],[-2.2482,55.6524],[-2.2484,55.6513],[-2.2473,55.6502],[-2.2425,55.6477],[-2.2402,55.647],[-2.2354,55.6464],[-2.2323,55.6454],[-2.2316,55.6438],[-2.2336,55.6416],[-2.2348,55.6408],[-2.2372,55.6403],[-2.2424,55.6401],[-2.2457,55.6395],[-2.2486,55.64],[-2.2498,55.6416],[-2.2523,55.6426],[-2.2514,55.6432],[-2.255,55.6444],[-2.2566,55.6446],[-2.2598,55.6446],[-2.2636,55.6441],[-2.2694,55.6431],[-2.2731,55.6427],[-2.2769,55.6427],[-2.283,55.6429],[-2.2892,55.6434],[-2.2929,55.6453],[-2.2973,55.6468],[-2.2998,55.6472],[-2.3027,55.6473],[-2.3076,55.6468],[-2.3097,55.6463],[-2.3131,55.6448],[-2.3148,55.6436],[-2.317,55.6431],[-2.3194,55.6431],[-2.3226,55.6436],[-2.3247,55.6432],[-2.3256,55.6421],[-2.326,55.6399],[-2.3256,55.6383],[-2.3261,55.6372],[-2.3273,55.6362],[-2.3316,55.6351],[-2.3331,55.6346],[-2.335,55.6345],[-2.3351,55.6332],[-2.3359,55.6327],[-2.3346,55.6312],[-2.3322,55.6298],[-2.3298,55.6291],[-2.3278,55.6273],[-2.3243,55.6262],[-2.3218,55.6261],[-2.3198,55.6277],[-2.3174,55.6282],[-2.315,55.6279],[-2.3108,55.6289],[-2.3086,55.6289],[-2.309,55.6244],[-2.3089,55.6225],[-2.3161,55.6205],[-2.3073,55.6111],[-2.3059,55.6121],[-2.2951,55.6086],[-2.2955,55.6082],[-2.2939,55.6046],[-2.2923,55.6046],[-2.2892,55.6038],[-2.2903,55.6027],[-2.2879,55.6012],[-2.2889,55.5984],[-2.2881,55.5981],[-2.2859,55.5965],[-2.2886,55.5949],[-2.2878,55.5929],[-2.2882,55.5913],[-2.2904,55.5896],[-2.2911,55.5877],[-2.2923,55.586],[-2.2922,55.5854],[-2.2895,55.5811],[-2.2885,55.5801],[-2.2855,55.5778],[-2.2801,55.5773],[-2.2756,55.5752],[-2.273,55.5724],[-2.27,55.5701],[-2.269,55.5697],[-2.2637,55.5665],[-2.2611,55.5658],[-2.2595,55.5648],[-2.2599,55.5637],[-2.2575,55.5626],[-2.2533,55.5615],[-2.2512,55.5599],[-2.2478,55.5567],[-2.244,55.5568],[-2.2402,55.5555],[-2.2408,55.5527],[-2.2352,55.5483],[-2.2341,55.5466],[-2.2322,55.5448],[-2.2332,55.5431],[-2.233,55.5416],[-2.2338,55.5408],[-2.2334,55.5331],[-2.2336,55.5324],[-2.2332,55.5296],[-2.2276,55.5284],[-2.2253,55.5243],[-2.2243,55.5228],[-2.2252,55.5212],[-2.2266,55.5195],[-2.2268,55.5177],[-2.2282,55.5128],[-2.229,55.5098],[-2.228,55.508],[-2.2265,55.5071],[-2.2202,55.5062],[-2.219,55.5053],[-2.2169,55.5028],[-2.2146,55.501],[-2.2119,55.4994],[-2.2088,55.4957],[-2.2088,55.4947],[-2.207,55.4941],[-2.2053,55.4915],[-2.2026,55.4895],[-2.2022,55.4882],[-2.204,55.4855],[-2.2062,55.4826],[-2.2063,55.4814],[-2.2051,55.4799],[-2.2034,55.4786],[-2.2018,55.4758],[-2.201,55.475],[-2.196,55.4753],[-2.1907,55.4741],[-2.1868,55.4736],[-2.1817,55.4731],[-2.1778,55.4726],[-2.1737,55.4723],[-2.1685,55.4691],[-2.1655,55.4684],[-2.1665,55.4675],[-2.1704,55.4669],[-2.1787,55.4653],[-2.1844,55.4641],[-2.1896,55.4612],[-2.1896,55.4604],[-2.1884,55.4564],[-2.19,55.4543],[-2.192,55.4528],[-2.1935,55.4498],[-2.1933,55.4472],[-2.1947,55.4447],[-2.1988,55.4419],[-2.2019,55.4406],[-2.2033,55.439],[-2.2056,55.4375],[-2.2211,55.4331],[-2.2231,55.4322],[-2.2233,55.4313],[-2.2282,55.4303],[-2.2299,55.4306],[-2.2313,55.4284],[-2.2338,55.4292],[-2.2366,55.431],[-2.2429,55.4322],[-2.2538,55.4319],[-2.2562,55.4322],[-2.2586,55.4322],[-2.2606,55.4329],[-2.2615,55.4299],[-2.2622,55.4286],[-2.2645,55.4288],[-2.2683,55.43],[-2.2706,55.4296],[-2.2717,55.4288],[-2.2739,55.426],[-2.278,55.4264],[-2.2801,55.4258],[-2.282,55.4247],[-2.2842,55.4228],[-2.2945,55.4205],[-2.2938,55.4185],[-2.2951,55.4169],[-2.2955,55.4154],[-2.2963,55.4147],[-2.3018,55.4137],[-2.3042,55.4127],[-2.3067,55.4112],[-2.3102,55.4102],[-2.3125,55.4099],[-2.3132,55.4068],[-2.3164,55.4074],[-2.3197,55.4076],[-2.3207,55.4082],[-2.322,55.4077],[-2.3238,55.4076],[-2.3273,55.408],[-2.3287,55.4083],[-2.3307,55.4097],[-2.3324,55.4099],[-2.3338,55.4088],[-2.3356,55.4082],[-2.333,55.4043],[-2.3334,55.4026],[-2.334,55.4021],[-2.3364,55.4019],[-2.3377,55.4012],[-2.3403,55.4012],[-2.3419,55.4004],[-2.343,55.4004],[-2.3449,55.3993],[-2.3434,55.3974],[-2.3401,55.3952],[-2.3388,55.3948],[-2.3355,55.3926],[-2.335,55.3904],[-2.335,55.3888],[-2.3358,55.3873],[-2.3358,55.386],[-2.3349,55.3856],[-2.3346,55.383],[-2.3305,55.3812],[-2.3306,55.3805],[-2.3323,55.38],[-2.3361,55.3781],[-2.3372,55.3767],[-2.3462,55.3731],[-2.3441,55.3717],[-2.3437,55.371],[-2.341,55.3695],[-2.339,55.3688],[-2.3385,55.3678],[-2.3411,55.3655],[-2.345,55.3646],[-2.3471,55.3646],[-2.3508,55.3633],[-2.3549,55.3625],[-2.3584,55.36],[-2.3615,55.3591],[-2.3642,55.3588],[-2.3654,55.3576],[-2.3683,55.3566],[-2.3707,55.3554],[-2.3728,55.3551],[-2.375,55.3538],[-2.3783,55.3508],[-2.379,55.3505],[-2.3789,55.3492],[-2.3814,55.3491],[-2.3842,55.3484],[-2.391,55.3478],[-2.393,55.3474],[-2.3992,55.3482],[-2.4002,55.3488],[-2.3995,55.3505],[-2.4008,55.3535],[-2.4022,55.3544],[-2.408,55.3572],[-2.4113,55.3581],[-2.4124,55.3578],[-2.415,55.3589],[-2.4199,55.359],[-2.4216,55.3587],[-2.4243,55.3586],[-2.4264,55.3581],[-2.4292,55.3564],[-2.4369,55.3583],[-2.4391,55.3594],[-2.4403,55.3591],[-2.4448,55.3591],[-2.4514,55.3566],[-2.456,55.3553],[-2.457,55.3546],[-2.4612,55.3532],[-2.4634,55.3536],[-2.4675,55.3528],[-2.4713,55.3538],[-2.4734,55.3547],[-2.4752,55.3548],[-2.4811,55.3537],[-2.4885,55.3518],[-2.4908,55.3505],[-2.4921,55.3493],[-2.4962,55.3465],[-2.4979,55.344],[-2.4988,55.3421],[-2.5022,55.3402],[-2.5019,55.3374],[-2.5044,55.3353],[-2.5069,55.334],[-2.5084,55.3323],[-2.5099,55.3313],[-2.5137,55.3296],[-2.5163,55.3268],[-2.5177,55.3247],[-2.52,55.3232],[-2.5219,55.3225],[-2.5251,55.3218],[-2.5308,55.3227],[-2.5365,55.321],[-2.5431,55.3196],[-2.5443,55.3183],[-2.5487,55.3172],[-2.5504,55.3158],[-2.5569,55.3173],[-2.5587,55.3179],[-2.5594,55.3172],[-2.5588,55.3146],[-2.5573,55.3133],[-2.5571,55.3116],[-2.5599,55.3095],[-2.56,55.3088],[-2.5629,55.3078],[-2.5652,55.3059],[-2.5663,55.3033],[-2.5707,55.3014],[-2.5737,55.</v>
      </c>
      <c r="B152" s="67" t="str">
        <f ca="1">OFFSET(Polygon!B$1,MATCH($D152,Polygon!$C:$C,0)-1,0)</f>
        <v>S08000016</v>
      </c>
      <c r="C152" s="41" t="s">
        <v>132</v>
      </c>
      <c r="D152" s="43" t="s">
        <v>197</v>
      </c>
      <c r="E152" s="42">
        <v>115270</v>
      </c>
      <c r="F152" s="45"/>
      <c r="G152" s="45"/>
      <c r="H152" s="45"/>
      <c r="I152" s="45"/>
      <c r="J152" s="45"/>
      <c r="K152" s="45"/>
      <c r="L152" s="45"/>
      <c r="M152" s="45"/>
      <c r="N152" s="45"/>
      <c r="O152" s="30">
        <v>7</v>
      </c>
      <c r="P152" s="30">
        <v>8</v>
      </c>
      <c r="Q152" s="30">
        <v>9</v>
      </c>
      <c r="R152" s="30">
        <v>10</v>
      </c>
      <c r="S152" s="30">
        <v>11</v>
      </c>
      <c r="T152" s="30">
        <v>12</v>
      </c>
      <c r="U152" s="30">
        <v>12</v>
      </c>
      <c r="V152" s="30">
        <v>15</v>
      </c>
      <c r="W152" s="30">
        <v>23</v>
      </c>
      <c r="X152" s="30">
        <v>28</v>
      </c>
      <c r="Y152" s="30">
        <v>35</v>
      </c>
      <c r="Z152" s="30">
        <v>50</v>
      </c>
      <c r="AA152" s="30">
        <v>63</v>
      </c>
      <c r="AB152" s="30">
        <v>77</v>
      </c>
      <c r="AC152" s="30">
        <v>87</v>
      </c>
      <c r="AD152" s="30">
        <v>93</v>
      </c>
      <c r="AE152" s="30">
        <v>100</v>
      </c>
      <c r="AF152" s="30">
        <v>110</v>
      </c>
      <c r="AG152" s="30">
        <v>130</v>
      </c>
      <c r="AH152" s="30">
        <v>139</v>
      </c>
      <c r="AI152" s="30">
        <v>149</v>
      </c>
      <c r="AJ152" s="30">
        <v>160</v>
      </c>
      <c r="AK152" s="30">
        <v>167</v>
      </c>
      <c r="AL152" s="30">
        <v>177</v>
      </c>
      <c r="AM152" s="30">
        <v>189</v>
      </c>
      <c r="AN152" s="30">
        <v>199</v>
      </c>
      <c r="AO152" s="30">
        <v>204</v>
      </c>
      <c r="AP152" s="30">
        <v>208</v>
      </c>
      <c r="AQ152" s="30">
        <v>215</v>
      </c>
      <c r="AR152" s="30">
        <v>220</v>
      </c>
      <c r="AS152" s="30">
        <v>229</v>
      </c>
      <c r="AT152" s="30">
        <v>231</v>
      </c>
      <c r="AU152" s="30">
        <v>237</v>
      </c>
      <c r="AV152" s="30">
        <v>239</v>
      </c>
      <c r="AW152" s="30">
        <v>240</v>
      </c>
      <c r="AX152" s="30">
        <v>243</v>
      </c>
      <c r="AY152" s="30">
        <v>248</v>
      </c>
      <c r="AZ152" s="30">
        <v>253</v>
      </c>
      <c r="BA152" s="30">
        <v>258</v>
      </c>
      <c r="BB152" s="30">
        <v>259</v>
      </c>
      <c r="BC152" s="30">
        <v>269</v>
      </c>
      <c r="BD152" s="30">
        <v>272</v>
      </c>
      <c r="BE152" s="30">
        <v>279</v>
      </c>
      <c r="BF152" s="30">
        <v>279</v>
      </c>
      <c r="BG152" s="30">
        <v>281</v>
      </c>
      <c r="BH152" s="30">
        <v>283</v>
      </c>
      <c r="BI152" s="30">
        <v>284</v>
      </c>
      <c r="BJ152" s="30">
        <v>284</v>
      </c>
      <c r="BK152" s="30">
        <v>284</v>
      </c>
      <c r="BL152" s="30">
        <v>285</v>
      </c>
      <c r="BM152" s="30">
        <v>286</v>
      </c>
      <c r="BN152" s="30">
        <v>286</v>
      </c>
      <c r="BO152" s="30">
        <v>286</v>
      </c>
      <c r="BP152" s="30">
        <v>286</v>
      </c>
      <c r="BQ152" s="30">
        <v>292</v>
      </c>
      <c r="BR152" s="30">
        <v>294</v>
      </c>
      <c r="BS152" s="30">
        <v>297</v>
      </c>
      <c r="BT152" s="30">
        <v>298</v>
      </c>
      <c r="BU152" s="30">
        <v>304</v>
      </c>
      <c r="BV152" s="30">
        <v>310</v>
      </c>
      <c r="BW152" s="30">
        <v>313</v>
      </c>
      <c r="BX152" s="30">
        <v>316</v>
      </c>
      <c r="BY152" s="30">
        <v>317</v>
      </c>
      <c r="BZ152" s="30">
        <v>322</v>
      </c>
      <c r="CA152" s="30">
        <v>322</v>
      </c>
      <c r="CB152" s="30">
        <v>322</v>
      </c>
      <c r="CC152" s="30">
        <v>322</v>
      </c>
      <c r="CD152" s="30">
        <v>322</v>
      </c>
      <c r="CE152" s="30">
        <v>322</v>
      </c>
      <c r="CF152" s="30">
        <v>323</v>
      </c>
      <c r="CG152" s="30">
        <v>323</v>
      </c>
      <c r="CH152" s="30">
        <v>323</v>
      </c>
      <c r="CI152" s="30">
        <v>325</v>
      </c>
      <c r="CJ152" s="30">
        <v>325</v>
      </c>
      <c r="CK152" s="30">
        <v>325</v>
      </c>
      <c r="CL152" s="30">
        <v>325</v>
      </c>
      <c r="CM152" s="30">
        <v>325</v>
      </c>
      <c r="CN152" s="30">
        <v>325</v>
      </c>
      <c r="CO152" s="30">
        <v>325</v>
      </c>
      <c r="CP152" s="30">
        <v>326</v>
      </c>
      <c r="CQ152" s="30">
        <v>326</v>
      </c>
      <c r="CR152" s="30">
        <v>326</v>
      </c>
      <c r="CS152" s="30">
        <v>326</v>
      </c>
      <c r="CT152" s="30">
        <v>326</v>
      </c>
      <c r="CU152" s="30">
        <v>327</v>
      </c>
      <c r="CV152" s="30">
        <v>327</v>
      </c>
      <c r="CW152" s="30">
        <v>327</v>
      </c>
      <c r="CX152" s="30">
        <v>327</v>
      </c>
      <c r="CY152" s="30">
        <v>327</v>
      </c>
      <c r="CZ152" s="560" t="s">
        <v>2366</v>
      </c>
      <c r="DA152" s="45"/>
      <c r="DB152" s="45"/>
      <c r="DC152" s="30">
        <v>345</v>
      </c>
      <c r="DD152" s="30">
        <v>345</v>
      </c>
      <c r="DE152" s="30">
        <v>345</v>
      </c>
      <c r="DF152" s="30">
        <v>346</v>
      </c>
      <c r="DG152" s="30">
        <v>346</v>
      </c>
      <c r="DJ152" s="341">
        <f t="shared" ca="1" si="42"/>
        <v>0</v>
      </c>
      <c r="DK152" s="25">
        <f t="shared" ca="1" si="43"/>
        <v>0</v>
      </c>
      <c r="DL152" s="325">
        <f t="shared" ca="1" si="52"/>
        <v>0</v>
      </c>
      <c r="DM152" s="329"/>
      <c r="DN152" s="25"/>
      <c r="DO152" s="325"/>
      <c r="DP152" s="334">
        <f t="shared" ca="1" si="46"/>
        <v>300.16483039819553</v>
      </c>
      <c r="EA152">
        <f>SUMIF('L4-LTLA'!$D:$D,$D152,'L4-LTLA'!$G:$G)</f>
        <v>115270</v>
      </c>
      <c r="EB152" s="42">
        <v>115270</v>
      </c>
      <c r="EC152" s="4">
        <f t="shared" si="51"/>
        <v>0</v>
      </c>
    </row>
    <row r="153" spans="1:133" x14ac:dyDescent="0.25">
      <c r="A153" s="67" t="str">
        <f ca="1">OFFSET(Polygon!A$1,MATCH($D153,Polygon!$C:$C,0)-1,0)</f>
        <v>{"type":"MultiPolygon","coordinates":[[[[-3.5074,55.4123],[-3.5048,55.4106],[-3.5035,55.4088],[-3.499,55.4079],[-3.4974,55.4089],[-3.4957,55.409],[-3.4921,55.4097],[-3.4906,55.4103],[-3.4901,55.4084],[-3.4903,55.4068],[-3.4896,55.406],[-3.4893,55.4045],[-3.4874,55.4042],[-3.4853,55.4055],[-3.4833,55.4061],[-3.4803,55.4064],[-3.4784,55.4077],[-3.4769,55.4068],[-3.4755,55.4068],[-3.4736,55.4038],[-3.4721,55.4038],[-3.4703,55.4043],[-3.4695,55.4057],[-3.4666,55.4049],[-3.4651,55.4049],[-3.4633,55.4057],[-3.4604,55.4062],[-3.4564,55.4075],[-3.4544,55.4084],[-3.4521,55.4088],[-3.4492,55.4099],[-3.4454,55.4096],[-3.4404,55.4088],[-3.4361,55.4099],[-3.4299,55.4107],[-3.4283,55.4128],[-3.4284,55.4136],[-3.4272,55.4143],[-3.4232,55.4152],[-3.4213,55.4159],[-3.4198,55.4159],[-3.4152,55.4135],[-3.4117,55.4132],[-3.4075,55.4134],[-3.4054,55.4128],[-3.4039,55.4109],[-3.4029,55.4091],[-3.4014,55.4081],[-3.4005,55.4096],[-3.3983,55.4102],[-3.3946,55.4107],[-3.3894,55.4126],[-3.3833,55.4121],[-3.3777,55.4114],[-3.3724,55.4137],[-3.3651,55.4166],[-3.3623,55.417],[-3.3612,55.415],[-3.3579,55.4124],[-3.3543,55.4125],[-3.3534,55.4153],[-3.3518,55.4164],[-3.3521,55.4182],[-3.3507,55.4195],[-3.3509,55.4214],[-3.3484,55.4235],[-3.3473,55.4246],[-3.3415,55.4242],[-3.3388,55.425],[-3.3385,55.4258],[-3.3389,55.4283],[-3.3389,55.4306],[-3.3345,55.4333],[-3.3347,55.4351],[-3.3335,55.4358],[-3.3309,55.4388],[-3.3318,55.4406],[-3.3315,55.4411],[-3.3292,55.4419],[-3.3258,55.4416],[-3.3218,55.443],[-3.3198,55.4434],[-3.318,55.4442],[-3.3159,55.4447],[-3.3129,55.445],[-3.311,55.4448],[-3.3089,55.4434],[-3.3081,55.4419],[-3.3091,55.4395],[-3.307,55.4382],[-3.3052,55.4362],[-3.306,55.4353],[-3.3024,55.4347],[-3.2997,55.4333],[-3.2934,55.4309],[-3.2892,55.4322],[-3.2871,55.4338],[-3.2857,55.4344],[-3.2796,55.4353],[-3.274,55.4341],[-3.2696,55.4333],[-3.2674,55.4335],[-3.2641,55.4326],[-3.2626,55.4316],[-3.2579,55.43],[-3.2545,55.4302],[-3.25,55.4296],[-3.248,55.4297],[-3.2454,55.4295],[-3.2442,55.429],[-3.2436,55.4277],[-3.2442,55.4266],[-3.2482,55.4246],[-3.2536,55.4217],[-3.2556,55.4199],[-3.2564,55.4176],[-3.2606,55.4168],[-3.2623,55.4161],[-3.2641,55.4134],[-3.2658,55.4125],[-3.2676,55.4122],[-3.2712,55.4122],[-3.2743,55.4105],[-3.2759,55.41],[-3.2786,55.4102],[-3.282,55.4082],[-3.2822,55.4064],[-3.2846,55.4047],[-3.286,55.4031],[-3.2873,55.4038],[-3.2885,55.4032],[-3.291,55.4025],[-3.2937,55.4009],[-3.2939,55.4],[-3.2957,55.3978],[-3.2966,55.3971],[-3.2989,55.3965],[-3.3012,55.3952],[-3.3028,55.3938],[-3.3031,55.3922],[-3.3052,55.3891],[-3.3064,55.3885],[-3.3068,55.3869],[-3.3083,55.3839],[-3.3085,55.3828],[-3.31,55.3816],[-3.3117,55.3796],[-3.3109,55.378],[-3.3084,55.3755],[-3.3082,55.3749],[-3.3061,55.3729],[-3.3038,55.3689],[-3.3046,55.3682],[-3.3063,55.3676],[-3.3089,55.368],[-3.3108,55.3674],[-3.3145,55.3674],[-3.3155,55.3666],[-3.3161,55.3626],[-3.3131,55.3616],[-3.3122,55.3605],[-3.3123,55.3588],[-3.3135,55.3569],[-3.3134,55.3547],[-3.3159,55.3522],[-3.3191,55.3513],[-3.3203,55.3493],[-3.3184,55.3482],[-3.3152,55.3478],[-3.3127,55.3471],[-3.3081,55.3445],[-3.3037,55.3424],[-3.302,55.3422],[-3.2969,55.3424],[-3.2915,55.3423],[-3.2899,55.3432],[-3.2886,55.3434],[-3.2867,55.3443],[-3.2857,55.3454],[-3.2843,55.3461],[-3.282,55.3489],[-3.2784,55.35],[-3.2767,55.3513],[-3.274,55.3519],[-3.2725,55.3529],[-3.2686,55.354],[-3.2669,55.3553],[-3.2643,55.3565],[-3.2673,55.3584],[-3.2671,55.3596],[-3.2655,55.3615],[-3.2626,55.3623],[-3.2574,55.3625],[-3.2545,55.3629],[-3.2506,55.3643],[-3.2501,55.3653],[-3.2471,55.3675],[-3.2447,55.3678],[-3.2444,55.3674],[-3.2417,55.3669],[-3.2379,55.3673],[-3.2373,55.3665],[-3.2349,55.3664],[-3.234,55.3678],[-3.2338,55.3692],[-3.2315,55.371],[-3.2265,55.3723],[-3.2248,55.3725],[-3.2255,55.3745],[-3.2253,55.3754],[-3.2234,55.3762],[-3.2218,55.3763],[-3.2174,55.3761],[-3.2162,55.3752],[-3.2153,55.3734],[-3.2135,55.3726],[-3.2123,55.3726],[-3.2102,55.3707],[-3.2081,55.37],[-3.2059,55.3688],[-3.2061,55.3672],[-3.2045,55.3663],[-3.2014,55.3657],[-3.1966,55.3668],[-3.1934,55.366],[-3.1919,55.3643],[-3.1904,55.3637],[-3.1892,55.3625],[-3.1877,55.3628],[-3.1793,55.3605],[-3.1813,55.3595],[-3.1819,55.3566],[-3.1796,55.3527],[-3.178,55.3507],[-3.1763,55.3492],[-3.1753,55.3475],[-3.1742,55.3467],[-3.1695,55.347],[-3.1681,55.3481],[-3.1637,55.3502],[-3.1571,55.3509],[-3.156,55.3516],[-3.153,55.3541],[-3.1501,55.3553],[-3.1445,55.3559],[-3.141,55.3567],[-3.1394,55.3572],[-3.1351,55.3578],[-3.1336,55.3591],[-3.1314,55.3591],[-3.1272,55.3597],[-3.1253,55.359],[-3.1251,55.3577],[-3.1232,55.3574],[-3.1172,55.3558],[-3.1146,55.3568],[-3.1127,55.3569],[-3.112,55.3563],[-3.1136,55.3546],[-3.1126,55.3517],[-3.1108,55.3488],[-3.1093,55.3479],[-3.107,55.3495],[-3.1048,55.3501],[-3.102,55.3516],[-3.1013,55.3489],[-3.1002,55.3477],[-3.0988,55.3452],[-3.0984,55.3426],[-3.101,55.341],[-3.0997,55.3392],[-3.0991,55.3317],[-3.0987,55.3314],[-3.0921,55.3298],[-3.0863,55.3279],[-3.0856,55.3205],[-3.0841,55.3188],[-3.0818,55.3156],[-3.0775,55.315],[-3.0701,55.3164],[-3.0695,55.3167],[-3.0691,55.3135],[-3.0678,55.3118],[-3.0643,55.3098],[-3.0613,55.307],[-3.0633,55.3052],[-3.0612,55.3045],[-3.0566,55.3013],[-3.0548,55.3004],[-3.0515,55.2971],[-3.0466,55.2955],[-3.0519,55.2921],[-3.0539,55.2892],[-3.0545,55.2869],[-3.0529,55.2841],[-3.0545,55.2817],[-3.0546,55.2806],[-3.0536,55.2797],[-3.0463,55.2758],[-3.043,55.2715],[-3.0369,55.2739],[-3.0326,55.2752],[-3.0276,55.2778],[-3.0224,55.2789],[-3.0199,55.2791],[-3.0132,55.2757],[-3.0118,55.2726],[-3.0118,55.2709],[-3.0113,55.2688],[-3.0102,55.2674],[-3.0093,55.2671],[-3.0063,55.2671],[-3.0021,55.2685],[-2.9986,55.269],[-2.9959,55.2691],[-2.9938,55.2699],[-2.9924,55.2728],[-2.9909,55.2763],[-2.989,55.278],[-2.9839,55.2795],[-2.9822,55.2809],[-2.98,55.2818],[-2.9768,55.2818],[-2.9732,55.2828],[-2.9689,55.2843],[-2.9676,55.2844],[-2.9679,55.2866],[-2.9646,55.2897],[-2.9621,55.2903],[-2.9601,55.289],[-2.9577,55.2888],[-2.9545,55.289],[-2.9516,55.2884],[-2.9497,55.2873],[-2.9457,55.2877],[-2.9435,55.2869],[-2.9416,55.2866],[-2.9399,55.2856],[-2.9367,55.2844],[-2.9321,55.2839],[-2.9316,55.2831],[-2.9296,55.2819],[-2.927,55.281],[-2.9244,55.2796],[-2.9211,55.2791],[-2.9171,55.2774],[-2.9162,55.2778],[-2.9165,55.2805],[-2.9125,55.2836],[-2.9084,55.2847],[-2.9069,55.2855],[-2.904,55.2854],[-2.9024,55.2846],[-2.8985,55.2835],[-2.8965,55.2818],[-2.8931,55.2799],[-2.894,55.278],[-2.8913,55.274],[-2.8877,55.2723],[-2.8859,55.2709],[-2.8878,55.268],[-2.8843,55.2651],[-2.8861,55.2625],[-2.8911,55.2627],[-2.894,55.2615],[-2.8998,55.2597],[-2.905,55.2572],[-2.9072,55.2548],[-2.9085,55.2544],[-2.9084,55.2529],[-2.9114,55.2493],[-2.9134,55.2489],[-2.9151,55.2458],[-2.9153,55.2441],[-2.9166,55.2431],[-2.9205,55.2391],[-2.9214,55.2367],[-2.9201,55.2362],[-2.9177,55.2346],[-2.9152,55.2345],[-2.912,55.2347],[-2.9085,55.2345],[-2.9054,55.2358],[-2.9007,55.2361],[-2.8972,55.236],[-2.8947,55.2355],[-2.8917,55.2335],[-2.887,55.234],[-2.8845,55.2346],[-2.8816,55.2343],[-2.8777,55.2361],[-2.874,55.2368],[-2.8719,55.2367],[-2.8692,55.2372],[-2.8638,55.2363],[-2.8637,55.2335],[-2.8645,55.2302],[-2.8654,55.2295],[-2.8657,55.2273],[-2.8619,55.2233],[-2.8623,55.2228],[-2.867,55.2196],[-2.8789,55.2129],[-2.8879,55.2081],[-2.886,55.2026],[-2.8885,55.1996],[-2.8897,55.1976],[-2.8928,55.1959],[-2.8966,55.1936],[-2.8957,55.1933],[-2.8952,55.1895],[-2.8991,55.1843],[-2.9006,55.1824],[-2.9025,55.1792],[-2.9033,55.1761],[-2.9047,55.1737],[-2.8995,55.1698],[-2.9003,55.1627],[-2.9,55.1577],[-2.9004,55.1553],[-2.8998,55.1519],[-2.8969,55.1467],[-2.8954,55.1461],[-2.8927,55.1457],[-2.8903,55.1458],[-2.8916,55.1446],[-2.8903,55.1411],[-2.8817,55.142],[-2.8758,55.1418],[-2.8744,55.1413],[-2.8716,55.1374],[-2.8704,55.137],[-2.8681,55.137],[-2.8662,55.1361],[-2.8651,55.1353],[-2.8632,55.1322],[-2.8621,55.1294],[-2.8615,55.1287],[-2.8614,55.1267],[-2.8607,55.1255],[-2.8611,55.124],[-2.8603,55.1227],[-2.8604,55.1186],[-2.8607,55.118],[-2.8602,55.1164],[-2.8609,55.115],[-2.8595,55.1143],[-2.8583,55.1121],[-2.8574,55.1092],[-2.8585,55.1083],[-2.8623,55.1078],[-2.864,55.1067],[-2.8676,55.1071],[-2.8691,55.1069],[-2.8711,55.106],[-2.8717,55.1044],[-2.8716,55.1031],[-2.8727,55.1016],[-2.8713,55.1004],[-2.8734,55.0988],[-2.8743,55.0976],[-2.8761,55.0966],[-2.8769,55.0952],[-2.879,55.0948],[-2.8837,55.0954],[-2.8863,55.0948],[-2.8855,55.0934],[-2.8824,55.0931],[-2.8825,55.0915],[-2.8832,55.0906],[-2.8862,55.0894],[-2.8856,55.0886],[-2.8841,55.0883],[-2.8838,55.0875],[-2.8847,55.0869],[-2.8863,55.0867],[-2.8897,55.0872],[-2.891,55.0883],[-2.8931,55.0879],[-2.8938,55.0869],[-2.8926,55.0852],[-2.8952,55.0811],[-2.8963,55.0785],[-2.8976,55.0777],[-2.8999,55.077],[-2.9041,55.0772],[-2.9062,55.0776],[-2.9108,55.0771],[-2.9124,55.0789],[-2.9151,55.0789],[-2.9173,55.078],[-2.9167,55.0763],[-2.9174,55.075],[-2.9203,55.073],[-2.9262,55.0706],[-2.9294,55.0703],[-2.9329,55.0712],[-2.9359,55.0709],[-2.9391,55.0698],[-2.9422,55.0679],[-2.9427,55.0669],[-2.9431,55.0646],[-2.9427,55.0636],[-2.9413,55.0622],[-2.9392,55.0612],[-2.9374,55.0607],[-2.9363,55.0598],[-2.9375,55.0591],[-2.9391,55.0592],[-2.9437,55.0582],[-2.945,55.0576],[-2.9463,55.0564],[-2.9482,55.0555],[-2.9497,55.0556],[-2.9548,55.0549],[-2.9566,55.0535],[-2.9586,55.0493],[-2.9621,55.0496],[-2.9644,55.0501],[-2.9712,55.0502],[-2.9933,55.0519],[-3.0001,55.0525],[-3.0212,55.0549],[-3.0275,55.0553],[-3.0342,55.0554],[-3.0397,55.0552],[-3.0432,55.0557],[-3.0436,55.055],[-3.0481,55.0531],[-3.0508,55.0529],[-3.0512,55.0513],[-3.0534,55.0495],[-3.0537,55.0476],[-3.0518,55.0475],[-3.051,55.0487],[-3.049,55.0484],[-3.0469,55.0474],[-3.0442,55.0474],[-3.0431,55.0469],[-3.0439,55.0448],[-3.0418,55.0446],[-3.0398,55.0447],[-3.0385,55.0437],[-3.0391,55.0426],[-3.0403,55.0415],[-3.0381,55.0413],[-3.0366,55.0403],[-3.036,55.0392],[-3.034,55.039],[-3.0322,55.0399],[-3.0316,55.0383],[-3.0291,55.0372],[-3.0259,55.0365],[-3.0263,55.035],[-3.0283,55.0341],[-3.0301,55.0341],[-3.0316,55.0331],[-3.0325,55.0307],[-3.0342,55.0301],[-3.0344,55.0294],[-3.0322,55.0283],[-3.0324,55.0274],[-3.0316,55.0259],[-3.03,55.0255],[-3.0302,55.0246],[-3.0341,55.0241],[-3.0343,55.0231],[-3.0364,55.022],[-3.0379,55.0221],[-3.0391,55.0229],[-3.0401,55.0226],[-3.0423,55.0197],[-3.0407,55.0188],[-3.0407,55.0171],[-3.0399,55.0161],[-3.0418,55.0157],[-3.0431,55.0134],[-3.0452,55.0126],[-3.0457,55.0105],[-3.0474,55.0107],[-3.048,55.0094],[-3.0495,55.0092],[-3.0496,55.0074],[-3.0487,55.0068],[-3.0452,55.0079],[-3.045,55.0061],[-3.0468,55.0047],[-3.0463,55.0017],[-3.0464,55.0006],[-3.0458,54.9995],[-3.0441,54.9989],[-3.0445,54.9982],[-3.0486,54.9973],[-3.0527,54.9946],[-3.052,54.9933],[-3.0534,54.9928],[-3.0581,54.9917],[-3.0583,54.9911],[-3.0576,54.9891],[-3.056,54.9872],[-3.057,54.9857],[-3.061,54.9859],[-3.0642,54.9855],[-3.0694,54.9834],[-3.0712,54.9822],[-3.0724,54.9802],[-3.0752,54.9791],[-3.0865,54.9785],[-3.09,54.9775],[-3.0906,54.9764],[-3.0901,54.9748],[-3.0905,54.9742],[-3.0959,54.9735],[-3.099,54.9723],[-3.1005,54.9721],[-3.1103,54.9729],[-3.1139,54.9729],[-3.1184,54.9733],[-3.1204,54.973],[-3.1221,54.9719],[-3.1247,54.9693],[-3.1317,54.9655],[-3.1371,54.9608],[-3.1401,54.9559],[-3.1431,54.9539],[-3.1477,54.9524],[-3.1509,54.9522],[-3.1575,54.9537],[-3.1631,54.9558],[-3.1663,54.9567],[-3.1692,54.9571],[-3.1754,54.9589],[-3.1787,54.9594],[-3.1808,54.9593],[-3.1854,54.9578],[-3.1906,54.9597],[-3.1944,54.9608],[-3.1998,54.9613],[-3.2053,54.9613],[-3.2137,54.9609],[-3.2226,54.9598],[-3.2321,54.9589],[-3.2442,54.9579],[-3.25,54.9576],[-3.2531,54.9578],[-3.2568,54.9586],[-3.2647,54.96],[-3.267,54.9601],[-3.2749,54.9613],[-3.2898,54.9634],[-3.293,54.9637],[-3.2966,54.9633],[-3.3004,54.9623],[-3.3032,54.9618],[-3.306,54.9618],[-3.3108,54.9611],[-3.316,54.9599],[-3.3196,54.9584],[-3.3248,54.9555],[-3.3288,54.9577],[-3.3343,54.9555],[-3.3413,54.9536],[-3.345,54.9529],[-3.3493,54.9524],[-3.3556,54.952],[-3.3599,54.9516],[-3.3664,54.9511],[-3.3759,54.9499],[-3.3813,54.9487],[-3.381,54.9495],[-3.375,54.9524],[-3.3723,54.9539],[-3.3659,54.9568],[-3.3619,54.9583],[-3.3543,54.9605],[-3.343,54.9619],[-3.3358,54.9645],[-3.3399,54.9644],[-3.3444,54.9645],[-3.3484,54.9639],[-3.3497,54.9633],[-3.3515,54.9635],[-3.3578,54.9621],[-3.3653,54.9599],[-3.3691,54.9579],[-3.3733,54.9567],[-3.3772,54.9558],[-3.3803,54.9548],[-3.3868,54.9514],[-3.3902,54.9492],[-3.3949,54.9456],[-3.3975,54.9435],[-3.4009,54.9402],[-3.4025,54.9377],[-3.4027,54.936],[-3.4018,54.9333],[-3.4005,54.9313],[-3.4008,54.9302],[-3.404,54.9264],[-3.4059,54.9256],[-3.4076,54.9253],[-3.4093,54.9246],[-3.4131,54.9224],[-3.4154,54.9224],[-3.4141,54.9251],[-3.4142,54.9262],[-3.4162,54.9261],[-3.4193,54.9228],[-3.4211,54.9217],[-3.4227,54.921],[-3.425,54.9205],[-3.4293,54.9202],[-3.4403,54.9205],[-3.4432,54.9207],[-3.4462,54.9205],[-3.4521,54.9198],[-3.4555,54.919],[-3.4581,54.9181],[-3.4592,54.9186],[-3.4553,54.9209],[-3.4507,54.9229],[-3.4489,54.9244],[-3.4505,54.9247],[-3.4536,54.9234],[-3.4611,54.9216],[-3.4633,54.9207],[-3.4687,54.9177],[-3.469,54.9194],[-3.4678,54.9226],[-3.4655,54.925],[-3.4633,54.9265],[-3.4607,54.9279],[-3.4507,54.9326],[-3.4482,54.9335],[-3.4465,54.9344],[-3.445,54.9347],[-3.4433,54.9337],[-3.4416,54.9332],[-3.4379,54.9328],[-3.4292,54.9336],[-3.4255,54.9336],[-3.4212,54.9342],[-3.4197,54.9339],[-3.4155,54.9336],[-3.4153,54.9345],[-3.4181,54.9341],[-3.4217,54.9343],[-3.4252,54.9339],[-3.4266,54.934],[-3.4351,54.9336],[-3.4379,54.9331],[-3.4407,54.9333],[-3.4434,54.9342],[-3.4454,54.9356],[-3.4525,54.9336],[-3.4571,54.9312],[-3.4617,54.9293],[-3.4658,54.927],[-3.4705,54.9247],[-3.4713,54.9238],[-3.4727,54.9245],[-3.4775,54.9241],[-3.477,54.9261],[-3.4744,54.9333],[-3.4733,54.9351],[-3.4727,54.9368],[-3.4716,54.9385],[-3.4694,54.94],[-3.4667,54.9433],[-3.4654,54.9445],[-3.4672,54.9451],[-3.4692,54.9431],[-3.4702,54.9413],[-3.4712,54.9403],[-3.4721,54.9403],[-3.4736,54.9385],[-3.4749,54.9361],[-3.4767,54.9339],[-3.4781,54.9314],[-3.4787,54.9296],[-3.4813,54.9251],[-3.4837,54.9214],[-3.4861,54.9183],[-3.4882,54.9162],[-3.4925,54.9131],[-3.4972,54.9104],[-3.4982,54.91],[-3.5007,54.9106],[-3.4997,54.9112],[-3.4995,54.9127],[-3.5048,54.912],[-3.506,54.9116],[-3.5097,54.9113],[-3.5131,54.913],[-3.5121,54.9137],[-3.5129,54.9145],[-3.512,54.9152],[-3.5132,54.9158],[-3.5216,54.9082],[-3.5248,54.9057],[-3.5283,54.9035],[-3.5332,54.9017],[-3.5364,54.9018],[-3.5491,54.9016],[-3.5508,54.8978],[-3.5518,54.8966],[-3.5526,54.8967],[-3.5547,54.8935],[-3.5561,54.8929],[-3.559,54.89],[-3.56,54.8895],[-3.5606,54.8884],[-3.5629,54.8882],[-3.5674,54.8854],[-3.5739,54.8817],[-3.5781,54.8795],[-3.5847,54.8755],[-3.5891,54.872],[-3.5918,54.8703],[-3.5942,54.868],[-3.6,54.8639],[-3.6072,54.8599],[-3.6099,54.8578],[-3.6189,54.8522],[-3.6206,54.8509],[-3.6247,54.8487],[-3.6284,54.8463],[-3.6318,54.8445],[-3.6347,54.8442],[-3.6375,54.8442],[-3.6434,54.8446],[-3.649,54.8454],[-3.6509,54.846],[-3.6547,54.8478],[-3.6601,54.85],[-3.6636,54.8511],[-3.6712,54.8523],[-3.683,54.8535],[-3.6869,54.854],[-3.691,54.8542],[-3.6938,54.8541],[-3.6965,54.8537],[-3.6996,54.8538],[-3.7047,54.8533],[-3.7207,54.8511],[-3.726,54.8496],[-3.737,54.8473],[-3.7419,54.8457],[-3.746,54.8439],[-3.7486,54.8431],[-3.7506,54.8434],[-3.7539,54.8456],[-3.7546,54.8464],[-3.7551,54.848],[-3.7544,54.8499],[-3.7529,54.8509],[-3.7492,54.8529],[-3.7473,54.8536],[-3.7441,54.8553],[-3.7422,54.856],[-3.7379,54.8571],[-3.7375,54.8582],[-3.7391,54.8591],[-3.7439,54.859],[-3.75,54.8578],[-3.7547,54.8575],[-3.7558,54.8587],[-3.757,54.8588],[-3.7583,54.8576],[-3.761,54.8572],[-3.7629,54.8562],[-3.7655,54.8567],[-3.7672,54.8554],[-3.7689,54.8549],[-3.7723,54.8544],[-3.7753,54.8532],[-3.7757,54.8519],[-3.7768,54.8516],[-3.779,54.8498],[-3.7824,54.849],[-3.7853,54.8491],[-3.7875,54.8482],[-3.7898,54.8484],[-3.7916,54.8481],[-3.7919,54.8469],[-3.7936,54.8467],[-3.7966,54.8453],[-3.801,54.8422],[-3.8034,54.8401],[-3.8048,54.8384],[-3.807,54.8368],[-3.8075,54.8358],[-3.8075,54.8337],[-3.807,54.8324],[-3.8082,54.8308],[-3.8095,54.8301],[-3.8115,54.83],[-3.8131,54.8313],[-3.8137,54.8339],[-3.8149,54.8341],[-3.8145,54.8353],[-3.813,54.8365],[-3.8144,54.8371],[-3.8176,54.836],[-3.8195,54.835],[-3.8213,54.8334],[-3.8229,54.8305],[-3.8259,54.8272],[-3.8244,54.8245],[-3.8247,54.8234],[-3.8277,54.8222],[-3.8288,54.8213],[-3.8335,54.8188],[-3.8339,54.8176],[-3.8358,54.8164],[-3.8385,54.8155],[-3.8439,54.8142],[-3.8452,54.8143],[-3.8535,54.8135],[-3.8561,54.8147],[-3.8581,54.8142],[-3.8605,54.8129],[-3.8626,54.8123],[-3.8652,54.8104],[-3.8671,54.8081],[-3.8682,54.8058],[-3.869,54.805],[-3.8712,54.8038],[-3.8725,54.8024],[-3.8742,54.8013],[-3.8788,54.801],[-3.8797,54.8012],[-3.8838,54.801],[-3.8874,54.7996],[-3.8957,54.7977],[-3.9019,54.7969],[-3.9049,54.7959],[-3.9052,54.794],[-3.9081,54.7925],[-3.9223,54.7899],[-3.9262,54.7886],[-3.9309,54.7882],[-3.9386,54.7872],[-3.9415,54.7851],[-3.9455,54.7835],[-3.9478,54.7823],[-3.9522,54.7808],[-3.9546,54.7789],[-3.9564,54.7784],[-3.9577,54.7773],[-3.9577,54.7759],[-3.959,54.7738],[-3.9608,54.7725],[-3.9646,54.7711],[-3.9669,54.7705],[-3.9714,54.7699],[-3.9777,54.7687],[-3.984,54.7681],[-3.9882,54.7691],[-3.9908,54.7688],[-3.9948,54.7691],[-3.9948,54.7697],[-4.0012,54.7714],[-4.0049,54.7717],[-4.007,54.7701],[-4.0103,54.77],[-4.0112,54.7703],[-4.0161,54.7695],[-4.017,54.7701],[-4.0201,54.7701],[-4.0233,54.7707],[-4.0238,54.7704],[-4.0262,54.7714],[-4.0281,54.7714],[-4.031,54.7719],[-4.0343,54.7704],[-4.0359,54.7703],[-4.0397,54.7691],[-4.0412,54.77],[-4.0425,54.7694],[-4.0455,54.7694],[-4.0485,54.7709],[-4.0488,54.7716],[-4.053,54.7734],[-4.0545,54.7733],[-4.0563,54.7748],[-4.0561,54.7757],[-4.0593,54.7766],[-4.0593,54.7775],[-4.0607,54.7787],[-4.0621,54.7793],[-4.0635,54.7791],[-4.0639,54.78],[-4.0656,54.7811],[-4.0651,54.783],[-4.0662,54.7847],[-4.066,54.7856],[-4.0668,54.7871],[-4.0673,54.7895],[-4.0733,54.7917],[-4.077,54.7928],[-4.0798,54.7949],[-4.0813,54.7979],[-4.0832,54.7997],[-4.0856,54.7989],[-4.0881,54.7976],[-4.089,54.7954],[-4.0903,54.7936],[-4.0913,54.7904],[-4.091,54.7879],[-4.0919,54.7866],[-4.0897,54.7837],[-4.09,54.7829],[-4.0889,54.7824],[-4.0897,54.7808],[-4.0913,54.7802],[-4.0922,54.778],[-4.0916,54.7762],[-4.0896,54.7753],[-4.0894,54.7729],[-4.0904,54.7705],[-4.0913,54.7699],[-4.0904,54.7688],[-4.0915,54.7686],[-4.0909,54.7662],[-4.0922,54.7654],[-4.0935,54.766],[-4.099,54.7662],[-4.1015,54.7671],[-4.1066,54.7673],[-4.1084,54.7683],[-4.1099,54.7685],[-4.1107,54.7691],[-4.1119,54.7722],[-4.1127,54.7732],[-4.1125,54.7751],[-4.1134,54.7764],[-4.1152,54.7754],[-4.1163,54.7753],[-4.1235,54.7774],[-4.1249,54.7776],[-4.1253,54.7801],[-4.1246,54.7813],[-4.1253,54.783],[-4.1279,54.7829],[-4.1293,54.7804],[-4.132,54.7783],[-4.1323,54.7773],[-4.134,54.7768],[-4.1338,54.7754],[-4.137,54.7763],[-4.138,54.7758],[-4.1403,54.7756],[-4.1425,54.7759],[-4.1443,54.7769],[-4.1518,54.7778],[-4.1536,54.7782],[-4.154,54.7793],[-4.1573,54.7796],[-4.1597,54.7796],[-4.1601,54.7808],[-4.1615,54.7817],[-4.1615,54.7836],[-4.1636,54.785],[-4.1645,54.7863],[-4.1657,54.7856],[-4.1678,54.7854],[-4.1691,54.7864],[-4.1712,54.7866],[-4.1738,54.7889],[-4.1737,54.7895],[-4.1756,54.7904],[-4.1774,54.7907],[-4.1778,54.7914],[-4.1797,54.7924],[-4.1805,54.7938],[-4.1821,54.7941],[-4.1821,54.7959],[-4.183,54.797],[-4.1857,54.7982],[-4.1853,54.799],[-4.1866,54.8003],[-4.1859,54.8016],[-4.1869,54.8035],[-4.1863,54.8049],[-4.1884,54.8043],[-4.1886,54.8054],[-4.1868,54.8061],[-4.1872,54.8072],[-4.1883,54.8073],[-4.1905,54.8057],[-4.1917,54.8071],[-4.1944,54.8059],[-4.197,54.8076],[-4.1981,54.8072],[-4.1992,54.8083],[-4.2014,54.8088],[-4.2033,54.8104],[-4.2036,54.8118],[-4.2048,54.8115],[-4.2073,54.8123],[-4.2107,54.8116],[-4.2116,54.8096],[-4.2107,54.8094],[-4.2115,54.807],[-4.2109,54.8057],[-4.2151,54.8058],[-4.2176,54.8078],[-4.2174,54.8092],[-4.2137,54.8127],[-4.2142,54.8133],[-4.2126,54.8161],[-4.2125,54.8175],[-4.2135,54.819],[-4.2168,54.8199],[-4.2198,54.8196],[-4.2211,54.8169],[-4.2245,54.8151],[-4.2279,54.8157],[-4.2292,54.8168],[-4.2291,54.8186],[-4.228,54.8197],[-4.2264,54.8207],[-4.2267,54.8219],[-4.2254,54.8226],[-4.2255,54.824],[-4.2273,54.8262],[-4.2322,54.8278],[-4.2372,54.8275],[-4.2384,54.8268],[-4.2384,54.8257],[-4.2392,54.8249],[-4.2388,54.8241],[-4.2397,54.8235],[-4.2374,54.8212],[-4.2394,54.8208],[-4.2411,54.8213],[-4.2405,54.8231],[-4.2415,54.8236],[-4.2422,54.8255],[-4.2403,54.8269],[-4.2402,54.8277],[-4.2418,54.8298],[-4.2443,54.8308],[-4.2468,54.8308],[-4.249,54.8322],[-4.2479,54.8327],[-4.2486,54.8337],[-4.2498,54.8342],[-4.2511,54.834],[-4.2556,54.8345],[-4.2569,54.8355],[-4.2596,54.8349],[-4.2611,54.8348],[-4.2665,54.8353],[-4.2689,54.8363],[-4.2708,54.8365],[-4.2722,54.8372],[-4.2759,54.8383],[-4.279,54.8391],[-4.2848,54.84],[-4.2871,54.841],[-4.2889,54.8408],[-4.2946,54.8412],[-4.3012,54.8425],[-4.303,54.8426],[-4.306,54.8433],[-4.3146,54.8452],[-4.3205,54.8471],[-4.323,54.8473],[-4.3227,54.8462],[-4.3155,54.8426],[-4.3102,54.8393],[-4.3069,54.8369],[-4.3052,54.8353],[-4.3053,54.8344],[-4.3066,54.8341],[-4.3095,54.8345],[-4.312,54.8365],[-4.3137,54.8388],[-4.3173,54.8409],[-4.3206,54.8425],[-4.3246,54.8452],[-4.3315,54.8493],[-4.3367,54.8518],[-4.3451,54.8555],[-4.3484,54.8567],[-4.3517,54.8577],[-4.3632,54.8617],[-4.3672,54.8633],[-4.3771,54.8683],[-4.3797,54.8692],[-4.3815,54.8704],[-4.3827,54.8701],[-4.3866,54.872],[-4.3876,54.8729],[-4.392,54.8715],[-4.391,54.8702],[-4.391,54.8694],[-4.3919,54.8668],[-4.3927,54.8676],[-4.3941,54.8681],[-4.3933,54.8654],[-4.3907,54.8609],[-4.3885,54.8585],[-4.3867,54.8569],[-4.3845,54.8555],[-4.3774,54.8525],[-4.3751,54.8517],[-4.3724,54.8516],[-4.3713,54.8531],[-4.3679,54.8529],[-4.3633,54.8503],[-4.3626,54.8483],[-4.361,54.8467],[-4.3596,54.8445],[-4.3613,54.8441],[-4.3626,54.8429],[-4.3656,54.8457],[-4.3664,54.845],[-4.3654,54.8437],[-4.3613,54.8409],[-4.3606,54.8395],[-4.3621,54.8391],[-4.3657,54.8393],[-4.3646,54.8384],[-4.3592,54.8357],[-4.3563,54.8332],[-4.3552,54.8318],[-4.3542,54.8292],[-4.3538,54.8267],[-4.3541,54.8245],[-4.3565,54.8271],[-4.3602,54.8295],[-4.3623,54.8306],[-4.3658,54.8329],[-4.3701,54.8366],[-4.3711,54.8386],[-4.3735,54.8377],[-4.3737,54.8369],[-4.371,54.8341],[-4.37,54.8328],[-4.3675,54.8288],[-4.3673,54.8275],[-4.366,54.8257],[-4.3656,54.8231],[-4.3616,54.8195],[-4.3593,54.8172],[-4.3566,54.8152],[-4.3548,54.8142],[-4.3525,54.8134],[-4.3524,54.8122],[-4.3517,54.8115],[-4.3489,54.8104],[-4.3482,54.8089],[-4.3467,54.808],[-4.3457,54.8066],[-4.3447,54.806],[-4.3433,54.8045],[-4.3434,54.8035],[-4.3424,54.8025],[-4.3416,54.8],[-4.3405,54.7994],[-4.3415,54.7971],[-4.3413,54.7959],[-4.3424,54.7949],[-4.3423,54.7929],[-4.3438,54.7911],[-4.3433,54.7899],[-4.3452,54.7889],[-4.3465,54.7893],[-4.3498,54.789],[-4.3518,54.7894],[-4.355,54.7894],[-4.3566,54.7889],[-4.3575,54.7874],[-4.3568,54.7854],[-4.3572,54.7844],[-4.3565,54.7837],[-4.3562,54.7816],[-4.3543,54.7802],[-4.3552,54.7787],[-4.3557,54.7761],[-4.3572,54.7749],[-4.3608,54.7739],[-4.3616,54.7727],[-4.3613,54.7712],[-4.3605,54.7704],[-4.3564,54.7698],[-4.3546,54.7681],[-4.3548,54.7654],[-4.3559,54.7643],[-4.3569,54.7616],[-4.3566,54.7601],[-4.3551,54.7583],[-4.3557,54.7573],[-4.3574,54.7561],[-4.3588,54.7546],[-4.3588,54.7536],[-4.3573,54.7522],[-4.3599,54.7506],[-4.3603,54.7492],[-4.3618,54.748],[-4.3618,54.747],[-4.3628,54.7428],[-4.3646,54.7421],[-4.3646,54.7403],[-4.3631,54.7389],[-4.3623,54.7365],[-4.363,54.7361],[-4.3637,54.7331],[-4.3652,54.7315],[-4.3651,54.7304],[-4.3659,54.7296],[-4.366,54.7286],[-4.3636,54.7281],[-4.3621,54.7261],[-4.3631,54.7243],[-4.3624,54.7237],[-4.3627,54.722],[-4.3616,54.7208],[-4.3615,54.7192],[-4.3606,54.7185],[-4.3572,54.7183],[-4.356,54.7178],[-4.3545,54.7184],[-4.352,54.7181],[-4.3506,54.7175],[-4.3504,54.7168],[-4.351,54.7154],[-4.3487,54.7128],[-4.3484,54.7107],[-4.3494,54.7103],[-4.3502,54.7077],[-4.3514,54.7066],[-4.3511,54.7055],[-4.353,54.7039],[-4.3536,54.703],[-4.3551,54.7022],[-4.3565,54.7023],[-4.3574,54.7008],[-4.3587,54.7007],[-4.3595,54.6999],[-4.3588,54.699],[-4.3585,54.6954],[-4.3597,54.6948],[-4.3636,54.6973],[-4.3653,54.6977],[-4.365,54.6962],[-4.3638,54.6958],[-4.3644,54.6937],[-4.3624,54.692],[-4.3646,54.6909],[-4.3644,54.6902],[-4.3672,54.6894],[-4.3702,54.6875],[-4.3733,54.6871],[-4.3744,54.6859],[-4.3778,54.6848],[-4.3775,54.6841],[-4.379,54.6831],[-4.3801,54.6828],[-4.3813,54.6811],[-4.3835,54.6806],[-4.3882,54.6786],[-4.3912,54.6782],[-4.3915,54.6777],[-4.3938,54.6772],[-4.3959,54.6781],[-4.3975,54.6782],[-4.4008,54.6779],[-4.4016,54.6783],[-4.4036,54.6778],[-4.4059,54.6779],[-4.4107,54.6795],[-4.4122,54.6804],[-4.4138,54.6809],[-4.416,54.6806],[-4.4178,54.6818],[-4.4207,54.6828],[-4.4224,54.6828],[-4.4235,54.6839],[-4.4263,54.6846],[-4.4292,54.6857],[-4.4336,54.6878],[-4.4364,54.6888],[-4.439,54.6895],[-4.4441,54.6913],[-4.448,54.6923],[-4.4556,54.6939],[-4.4568,54.6944],[-4.4617,54.6943],[-4.4629,54.694],[-4.4649,54.6942],[-4.467,54.6948],[-4.4691,54.6951],[-4.4703,54.6949],[-4.4745,54.6963],[-4.481,54.6977],[-4.4861,54.6993],[-4.4895,54.7003],[-4.4952,54.7012],[-4.4976,54.7021],[-4.5022,54.7049],[-4.5053,54.706],[-4.5087,54.7075],[-4.5101,54.7086],[-4.5133,54.7083],[-4.519,54.7104],[-4.523,54.7115],[-4.5244,54.7128],[-4.5264,54.7139],[-4.5267,54.715],[-4.5237,54.715],[-4.5247,54.7169],[-4.5262,54.7188],[-4.5276,54.7196],[-4.5279,54.7204],[-4.5315,54.7215],[-4.5347,54.7219],[-4.5363,54.7211],[-4.5398,54.7189],[-4.5422,54.72],[-4.5462,54.723],[-4.5471,54.7244],[-4.5446,54.7262],[-4.5444,54.7274],[-4.5452,54.7285],[-4.5446,54.7293],[-4.5458,54.7303],[-4.5491,54.7321],[-4.5512,54.7331],[-4.5549,54.7342],[-4.5581,54.7345],[-4.5611,54.7352],[-4.5631,54.7354],[-4.5657,54.7348],[-4.5666,54.7343],[-4.5711,54.7338],[-4.5724,54.735],[-4.5741,54.7351],[-4.5764,54.739],[-4.5762,54.7395],[-4.5774,54.7413],[-4.5795,54.7417],[-4.5799,54.7423],[-4.5798,54.7449],[-4.5805,54.7462],[-4.5817,54.746],[-4.5818,54.7474],[-4.5832,54.7483],[-4.5841,54.7516],[-4.5851,54.7532],[-4.5853,54.7544],[-4.587,54.7543],[-4.5883,54.7567],[-4.5873,54.76],[-4.5874,54.7618],[-4.588,54.7629],[-4.5899,54.7647],[-4.5923,54.7654],[-4.5923,54.7662],[-4.5932,54.7673],[-4.5966,54.7694],[-4.5975,54.7697],[-4.5991,54.7692],[-4.6005,54.7716],[-4.6003,54.773],[-4.6029,54.7736],[-4.6044,54.7727],[-4.6056,54.7744],[-4.6072,54.7738],[-4.6082,54.7741],[-4.6107,54.7773],[-4.6129,54.7788],[-4.6146,54.7784],[-4.6163,54.7791],[-4.62,54.7803],[-4.6233,54.7803],[-4.6273,54.7813],[-4.6316,54.7836],[-4.6416,54.7878],[-4.6499,54.7917],[-4.6567,54.7936],[-4.6718,54.7986],[-4.6784,54.8018],[-4.6822,54.8043],[-4.6861,54.8064],[-4.6884,54.808],[-4.694,54.8113],[-4.6966,54.8138],[-4.6988,54.8149],[-4.701,54.8165],[-4.7046,54.8186],[-4.7071,54.8197],[-4.7068,54.8203],[-4.7085,54.8217],[-4.7104,54.8226],[-4.7147,54.8233],[-4.7163,54.8231],[-4.7192,54.8235],[-4.7205,54.8246],[-4.724,54.8249],[-4.7259,54.8246],[-4.7291,54.8255],[-4.7304,54.8253],[-4.734,54.8258],[-4.7388,54.8259],[-4.7448,54.8256],[-4.7501,54.8268],[-4.7513,54.8274],[-4.7526,54.8275],[-4.7584,54.8267],[-4.7625,54.8267],[-4.7662,54.8277],[-4.7688,54.8288],[-4.7713,54.8292],[-4.7769,54.8313],[-4.7814,54.8322],[-4.7831,54.8335],[-4.7871,54.8356],[-4.7882,54.8367],[-4.7904,54.8404],[-4.7917,54.842],[-4.7927,54.8444],[-4.7963,54.846],[-4.7997,54.8472],[-4.801,54.8482],[-4.8047,54.8494],[-4.8073,54.8491],[-4.8124,54.8494],[-4.8134,54.8499],[-4.8159,54.8507],[-4.8181,54.8521],[-4.821,54.8521],[-4.8259,54.8531],[-4.8301,54.8532],[-4.8315,54.8528],[-4.8376,54.8528],[-4.8395,54.8529],[-4.8443,54.8523],[-4.8481,54.8516],[-4.8481,54.8511],[-4.8524,54.8504],[-4.8619,54.848],[-4.8646,54.8476],[-4.8696,54.8461],[-4.8711,54.8465],[-4.8874,54.8403],[-4.8942,54.8378],[-4.9108,54.8308],[-4.9147,54.8289],[-4.9217,54.8249],[-4.9258,54.8227],[-4.9293,54.8205],[-4.938,54.8153],[-4.9401,54.8137],[-4.9425,54.8113],[-4.9443,54.8098],[-4.9478,54.8064],[-4.9506,54.8021],[-4.95,54.8002],[-4.9487,54.7995],[-4.9458,54.7961],[-4.9447,54.7943],[-4.9452,54.794],[-4.945,54.7921],[-4.9452,54.7906],[-4.9443,54.7896],[-4.9417,54.7886],[-4.9439,54.7876],[-4.9435,54.7862],[-4.9419,54.7852],[-4.9418,54.7841],[-4.9399,54.7823],[-4.9399,54.7817],[-4.9383,54.7805],[-4.9376,54.7807],[-4.9355,54.779],[-4.9353,54.7774],[-4.9343,54.776],[-4.9357,54.7756],[-4.937,54.7748],[-4.9362,54.7743],[-4.9368,54.772],[-4.9364,54.7711],[-4.9341,54.7698],[-4.9338,54.7677],[-4.9347,54.766],[-4.9354,54.7659],[-4.9357,54.7643],[-4.9345,54.7634],[-4.9321,54.7629],[-4.9307,54.7613],[-4.9289,54.76],[-4.9284,54.7582],[-4.9264,54.7568],[-4.9269,54.755],[-4.9265,54.7535],[-4.9246,54.7525],[-4.9249,54.7514],[-4.9242,54.7508],[-4.924,54.7494],[-4.9227,54.7491],[-4.9218,54.7481],[-4.9188,54.7458],[-4.9173,54.7454],[-4.9146,54.743],[-4.9143,54.7407],[-4.9159,54.7401],[-4.9169,54.7372],[-4.9163,54.7362],[-4.9139,54.7352],[-4.9134,54.7339],[-4.9145,54.7319],[-4.9145,54.7301],[-4.914,54.729],[-4.9114,54.7277],[-4.9098,54.7258],[-4.9096,54.7229],[-4.9087,54.72],[-4.906,54.7152],[-4.9039,54.7142],[-4.9015,54.7105],[-4.9016,54.709],[-4.9033,54.7093],[-4.9047,54.7066],[-4.9048,54.7049],[-4.9031,54.7022],[-4.9011,54.7009],[-4.8988,54.7009],[-4.8961,54.7001],[-4.8955,54.6981],[-4.8971,54.6973],[-4.8952,54.6954],[-4.8926,54.6938],[-4.8902,54.6936],[-4.8892,54.6941],[-4.8864,54.6935],[-4.8849,54.6937],[-4.8824,54.6915],[-4.8822,54.6906],[-4.8803,54.6892],[-4.8758,54.6889],[-4.8737,54.6878],[-4.8706,54.6858],[-4.8706,54.6853],[-4.8681,54.6852],[-4.8677,54.6845],[-4.8652,54.6839],[-4.8644,54.6808],[-4.8678,54.6777],[-4.8689,54.6772],[-4.8713,54.6751],[-4.8719,54.674],[-4.8721,54.6721],[-4.8727,54.6708],[-4.8746,54.6704],[-4.8766,54.6682],[-4.876,54.6666],[-4.8763,54.6654],[-4.8747,54.6639],[-4.8766,54.6631],[-4.8757,54.6617],[-4.8776,54.6606],[-4.8783,54.6589],[-4.8818,54.6567],[-4.8825,54.655],[-4.8818,54.6533],[-4.8789,54.65],[-4.878,54.6482],[-4.8763,54.6417],[-4.8764,54.6406],[-4.8754,54.6395],[-4.8741,54.639],[-4.8704,54.6383],[-4.8654,54.638],[-4.8623,54.6385],[-4.8599,54.6386],[-4.8566,54.6383],[-4.8527,54.6373],[-4.8556,54.6339],[-4.8578,54.6343],[-4.8609,54.6336],[-4.862,54.6342],[-4.8641,54.634],[-4.8652,54.6345],[-4.8672,54.6344],[-4.869,54.6334],[-4.8698,54.634],[-4.8728,54.6336],[-4.8754,54.6339],[-4.8776,54.6338],[-4.8806,54.6348],[-4.8812,54.6361],[-4.8842,54.6371],[-4.885,54.6376],[-4.8834,54.6388],[-4.8841,54.6392],[-4.8867,54.639],[-4.8881,54.6383],[-4.8928,54.6386],[-4.8947,54.6392],[-4.8963,54.6388],[-4.8974,54.6395],[-4.9004,54.6395],[-4.9022,54.6403],[-4.9038,54.6402],[-4.9094,54.6431],[-4.9124,54.6425],[-4.9152,54.6434],[-4.9171,54.6425],[-4.9188,54.6426],[-4.9197,54.6433],[-4.9228,54.6435],[-4.9234,54.6442],[-4.9251,54.6445],[-4.9263,54.6454],[-4.9299,54.6473],[-4.9333,54.648],[-4.9357,54.6494],[-4.9371,54.6507],[-4.9393,54.6516],[-4.9402,54.6531],[-4.9415,54.6533],[-4.9434,54.6547],[-4.9458,54.6556],[-4.9474,54.6569],[-4.9488,54.6573],[-4.9492,54.658],[-4.9515,54.6585],[-4.9521,54.6593],[-4.9553,54.6615],[-4.9558,54.6622],[-4.958,54.6628],[-4.9595,54.6637],[-4.9624,54.6635],[-4.9631,54.6641],[-4.9648,54.6639],[-4.9656,54.6647],[-4.9658,54.6658],[-4.9647,54.667],[-4.9649,54.6691],[-4.9672,54.6707],[-4.9682,54.6724],[-4.9674,54.674],[-4.9648,54.6752],[-4.964,54.6763],[-4.9676,54.6775],[-4.9689,54.6777],[-4.9694,54.6789],[-4.9706,54.6801],[-4.9713,54.6817],[-4.9727,54.6825],[-4.9746,54.6851],[-4.9732,54.6859],[-4.9729,54.6876],[-4.9715,54.689],[-4.9724,54.6901],[-4.969,54.692],[-4.9659,54.6924],[-4.9648,54.6939],[-4.9633,54.6938],[-4.9622,54.6952],[-4.96,54.6962],[-4.9572,54.6971],[-4.954,54.6986],[-4.9493,54.6997],[-4.9496,54.7016],[-4.9547,54.7035],[-4.9555,54.7047],[-4.9568,54.7052],[-4.9582,54.7063],[-4.9589,54.7076],[-4.96,54.7083],[-4.9601,54.7094],[-4.9609,54.7104],[-4.9617,54.7125],[-4.9639,54.7148],[-4.9653,54.7159],[-4.9653,54.7167],[-4.9669,54.7175],[-4.9669,54.7189],[-4.9649,54.721],[-4.9615,54.7236],[-4.9584,54.7245],[-4.9583,54.7255],[-4.9597,54.7269],[-4.9596,54.7283],[-4.9612,54.7295],[-4.9633,54.7295],[-4.9672,54.73],[-4.9685,54.7305],[-4.9713,54.731],[-4.9728,54.7323],[-4.9743,54.7321],[-4.9765,54.7328],[-4.9785,54.733],[-4.9808,54.7329],[-4.9816,54.7332],[-4.9841,54.7322],[-4.9885,54.7326],[-4.9891,54.7337],[-4.992,54.7344],[-4.9931,54.7356],[-4.9929,54.7366],[-4.9904,54.7397],[-4.9918,54.7412],[-4.9895,54.7434],[-4.9894,54.7446],[-4.9908,54.7459],[-4.9885,54.7476],[-4.9895,54.7479],[-4.988,54.7496],[-4.99,54.7506],[-4.9926,54.7507],[-4.994,54.7513],[-4.9942,54.7523],[-4.9978,54.7524],[-4.9994,54.7533],[-5.0017,54.7541],[-5.0024,54.7539],[-5.0045,54.7553],[-5.0041,54.757],[-5.0048,54.7579],[-5.0042,54.7589],[-5.0065,54.7592],[-5.0072,54.7596],[-5.0064,54.7627],[-5.0014,54.7637],[-5.0006,54.7654],[-5.0013,54.7664],[-5.0008,54.7671],[-5.0017,54.7682],[-5.0023,54.773],[-5.004,54.7732],[-5.008,54.776],[-5.0081,54.7766],[-5.0118,5</v>
      </c>
      <c r="B153" s="67" t="str">
        <f ca="1">OFFSET(Polygon!B$1,MATCH($D153,Polygon!$C:$C,0)-1,0)</f>
        <v>S08000017</v>
      </c>
      <c r="C153" s="41" t="s">
        <v>132</v>
      </c>
      <c r="D153" s="41" t="s">
        <v>198</v>
      </c>
      <c r="E153" s="27">
        <v>148790</v>
      </c>
      <c r="F153" s="45"/>
      <c r="G153" s="45"/>
      <c r="H153" s="45"/>
      <c r="I153" s="45"/>
      <c r="J153" s="45"/>
      <c r="K153" s="45"/>
      <c r="L153" s="45"/>
      <c r="M153" s="45"/>
      <c r="N153" s="45"/>
      <c r="O153" s="23">
        <v>4</v>
      </c>
      <c r="P153" s="23">
        <v>6</v>
      </c>
      <c r="Q153" s="23">
        <v>10</v>
      </c>
      <c r="R153" s="23">
        <v>13</v>
      </c>
      <c r="S153" s="23">
        <v>16</v>
      </c>
      <c r="T153" s="23">
        <v>18</v>
      </c>
      <c r="U153" s="23">
        <v>26</v>
      </c>
      <c r="V153" s="23">
        <v>31</v>
      </c>
      <c r="W153" s="23">
        <v>39</v>
      </c>
      <c r="X153" s="23">
        <v>47</v>
      </c>
      <c r="Y153" s="23">
        <v>60</v>
      </c>
      <c r="Z153" s="23">
        <v>63</v>
      </c>
      <c r="AA153" s="23">
        <v>74</v>
      </c>
      <c r="AB153" s="23">
        <v>92</v>
      </c>
      <c r="AC153" s="23">
        <v>100</v>
      </c>
      <c r="AD153" s="23">
        <v>104</v>
      </c>
      <c r="AE153" s="23">
        <v>122</v>
      </c>
      <c r="AF153" s="23">
        <v>127</v>
      </c>
      <c r="AG153" s="23">
        <v>141</v>
      </c>
      <c r="AH153" s="23">
        <v>144</v>
      </c>
      <c r="AI153" s="23">
        <v>152</v>
      </c>
      <c r="AJ153" s="23">
        <v>155</v>
      </c>
      <c r="AK153" s="23">
        <v>163</v>
      </c>
      <c r="AL153" s="23">
        <v>164</v>
      </c>
      <c r="AM153" s="23">
        <v>179</v>
      </c>
      <c r="AN153" s="23">
        <v>186</v>
      </c>
      <c r="AO153" s="23">
        <v>192</v>
      </c>
      <c r="AP153" s="23">
        <v>199</v>
      </c>
      <c r="AQ153" s="23">
        <v>207</v>
      </c>
      <c r="AR153" s="23">
        <v>207</v>
      </c>
      <c r="AS153" s="23">
        <v>209</v>
      </c>
      <c r="AT153" s="23">
        <v>222</v>
      </c>
      <c r="AU153" s="23">
        <v>229</v>
      </c>
      <c r="AV153" s="23">
        <v>231</v>
      </c>
      <c r="AW153" s="23">
        <v>231</v>
      </c>
      <c r="AX153" s="23">
        <v>235</v>
      </c>
      <c r="AY153" s="23">
        <v>235</v>
      </c>
      <c r="AZ153" s="23">
        <v>235</v>
      </c>
      <c r="BA153" s="23">
        <v>237</v>
      </c>
      <c r="BB153" s="23">
        <v>240</v>
      </c>
      <c r="BC153" s="23">
        <v>243</v>
      </c>
      <c r="BD153" s="23">
        <v>243</v>
      </c>
      <c r="BE153" s="23">
        <v>244</v>
      </c>
      <c r="BF153" s="23">
        <v>246</v>
      </c>
      <c r="BG153" s="23">
        <v>249</v>
      </c>
      <c r="BH153" s="23">
        <v>250</v>
      </c>
      <c r="BI153" s="23">
        <v>250</v>
      </c>
      <c r="BJ153" s="23">
        <v>250</v>
      </c>
      <c r="BK153" s="23">
        <v>254</v>
      </c>
      <c r="BL153" s="23">
        <v>254</v>
      </c>
      <c r="BM153" s="23">
        <v>254</v>
      </c>
      <c r="BN153" s="23">
        <v>255</v>
      </c>
      <c r="BO153" s="23">
        <v>255</v>
      </c>
      <c r="BP153" s="23">
        <v>255</v>
      </c>
      <c r="BQ153" s="23">
        <v>255</v>
      </c>
      <c r="BR153" s="23">
        <v>255</v>
      </c>
      <c r="BS153" s="23">
        <v>254</v>
      </c>
      <c r="BT153" s="23">
        <v>255</v>
      </c>
      <c r="BU153" s="23">
        <v>255</v>
      </c>
      <c r="BV153" s="23">
        <v>257</v>
      </c>
      <c r="BW153" s="23">
        <v>257</v>
      </c>
      <c r="BX153" s="23">
        <v>257</v>
      </c>
      <c r="BY153" s="23">
        <v>257</v>
      </c>
      <c r="BZ153" s="23">
        <v>257</v>
      </c>
      <c r="CA153" s="23">
        <v>257</v>
      </c>
      <c r="CB153" s="23">
        <v>257</v>
      </c>
      <c r="CC153" s="23">
        <v>257</v>
      </c>
      <c r="CD153" s="23">
        <v>258</v>
      </c>
      <c r="CE153" s="23">
        <v>260</v>
      </c>
      <c r="CF153" s="23">
        <v>260</v>
      </c>
      <c r="CG153" s="23">
        <v>260</v>
      </c>
      <c r="CH153" s="23">
        <v>260</v>
      </c>
      <c r="CI153" s="23">
        <v>260</v>
      </c>
      <c r="CJ153" s="23">
        <v>260</v>
      </c>
      <c r="CK153" s="23">
        <v>260</v>
      </c>
      <c r="CL153" s="23">
        <v>260</v>
      </c>
      <c r="CM153" s="23">
        <v>260</v>
      </c>
      <c r="CN153" s="23">
        <v>260</v>
      </c>
      <c r="CO153" s="23">
        <v>261</v>
      </c>
      <c r="CP153" s="23">
        <v>261</v>
      </c>
      <c r="CQ153" s="23">
        <v>261</v>
      </c>
      <c r="CR153" s="23">
        <v>261</v>
      </c>
      <c r="CS153" s="23">
        <v>261</v>
      </c>
      <c r="CT153" s="23">
        <v>261</v>
      </c>
      <c r="CU153" s="23">
        <v>261</v>
      </c>
      <c r="CV153" s="23">
        <v>261</v>
      </c>
      <c r="CW153" s="23">
        <v>261</v>
      </c>
      <c r="CX153" s="23">
        <v>261</v>
      </c>
      <c r="CY153" s="23">
        <v>261</v>
      </c>
      <c r="CZ153" s="45"/>
      <c r="DA153" s="45"/>
      <c r="DB153" s="45" t="s">
        <v>2367</v>
      </c>
      <c r="DC153" s="23">
        <v>274</v>
      </c>
      <c r="DD153" s="23">
        <v>284</v>
      </c>
      <c r="DE153" s="23">
        <v>284</v>
      </c>
      <c r="DF153" s="23">
        <v>284</v>
      </c>
      <c r="DG153" s="23">
        <v>285</v>
      </c>
      <c r="DJ153" s="341">
        <f t="shared" ca="1" si="42"/>
        <v>1</v>
      </c>
      <c r="DK153" s="25">
        <f t="shared" ca="1" si="43"/>
        <v>3.5211267605633804E-3</v>
      </c>
      <c r="DL153" s="325">
        <f t="shared" ca="1" si="52"/>
        <v>0.67208817796894949</v>
      </c>
      <c r="DM153" s="329"/>
      <c r="DN153" s="25"/>
      <c r="DO153" s="325"/>
      <c r="DP153" s="334">
        <f t="shared" ca="1" si="46"/>
        <v>191.54513072115063</v>
      </c>
      <c r="EA153">
        <f>SUMIF('L4-LTLA'!$D:$D,$D153,'L4-LTLA'!$G:$G)</f>
        <v>148790</v>
      </c>
      <c r="EB153" s="27">
        <v>148790</v>
      </c>
      <c r="EC153" s="4">
        <f t="shared" si="51"/>
        <v>0</v>
      </c>
    </row>
    <row r="154" spans="1:133" x14ac:dyDescent="0.25">
      <c r="A154" s="67" t="str">
        <f ca="1">OFFSET(Polygon!A$1,MATCH($D154,Polygon!$C:$C,0)-1,0)</f>
        <v>{"type":"MultiPolygon","coordinates":[[[[-6.2602,58.5167],[-6.2574,58.5152],[-6.2576,58.5145],[-6.2546,58.5146],[-6.2542,58.5139],[-6.2508,58.5136],[-6.249,58.5126],[-6.2492,58.5116],[-6.2505,58.5097],[-6.2467,58.5095],[-6.246,58.5085],[-6.2424,58.5068],[-6.2412,58.5068],[-6.2397,58.5055],[-6.2348,58.5035],[-6.2317,58.5039],[-6.2305,58.5016],[-6.2288,58.5011],[-6.2264,58.501],[-6.2231,58.5014],[-6.2216,58.5002],[-6.2233,58.4988],[-6.225,58.4982],[-6.2257,58.4967],[-6.2245,58.4957],[-6.2229,58.496],[-6.2223,58.4951],[-6.2199,58.4957],[-6.2191,58.4948],[-6.222,58.4939],[-6.2233,58.4926],[-6.2253,58.4925],[-6.2258,58.4915],[-6.2253,58.4895],[-6.2234,58.4889],[-6.2198,58.4871],[-6.2187,58.486],[-6.2169,58.4862],[-6.2156,58.4856],[-6.2159,58.4846],[-6.2151,58.4837],[-6.2108,58.484],[-6.2072,58.4832],[-6.207,58.4817],[-6.2058,58.4809],[-6.2036,58.4803],[-6.2033,58.4791],[-6.205,58.4784],[-6.206,58.4772],[-6.2035,58.4771],[-6.199,58.4774],[-6.1971,58.476],[-6.1946,58.4767],[-6.1929,58.4761],[-6.1946,58.4753],[-6.1938,58.4737],[-6.1909,58.4721],[-6.1895,58.4701],[-6.1839,58.4692],[-6.1831,58.4672],[-6.1818,58.4674],[-6.1806,58.4669],[-6.1821,58.4656],[-6.1815,58.4644],[-6.1864,58.4625],[-6.1867,58.4616],[-6.1882,58.4616],[-6.1905,58.4604],[-6.1918,58.4592],[-6.194,58.458],[-6.1951,58.4565],[-6.1932,58.4558],[-6.1938,58.454],[-6.1926,58.4523],[-6.1927,58.4516],[-6.1907,58.4511],[-6.1903,58.4497],[-6.1926,58.4477],[-6.194,58.4476],[-6.1944,58.4465],[-6.1939,58.4457],[-6.1921,58.445],[-6.1925,58.4434],[-6.19,58.4416],[-6.1852,58.4422],[-6.1859,58.4412],[-6.184,58.4404],[-6.184,58.4397],[-6.1805,58.4394],[-6.18,58.4386],[-6.1785,58.4377],[-6.1801,58.436],[-6.1811,58.4358],[-6.1802,58.4342],[-6.1774,58.4334],[-6.1741,58.4346],[-6.1729,58.4342],[-6.172,58.4332],[-6.1732,58.432],[-6.1722,58.4303],[-6.17,58.4301],[-6.1678,58.4305],[-6.1666,58.4296],[-6.1688,58.4292],[-6.1683,58.4266],[-6.1703,58.4251],[-6.1699,58.4235],[-6.1705,58.4226],[-6.1685,58.4223],[-6.17,58.4208],[-6.1687,58.4193],[-6.1682,58.4173],[-6.1697,58.4168],[-6.1723,58.4167],[-6.1754,58.4149],[-6.1792,58.4149],[-6.1815,58.4118],[-6.1828,58.4118],[-6.1857,58.4104],[-6.187,58.4092],[-6.1885,58.4085],[-6.1894,58.4072],[-6.1886,58.4068],[-6.1887,58.4047],[-6.1897,58.4043],[-6.1906,58.4031],[-6.1912,58.4009],[-6.192,58.4005],[-6.1917,58.3995],[-6.1932,58.3984],[-6.194,58.3966],[-6.1987,58.3955],[-6.2002,58.3945],[-6.1992,58.3938],[-6.2006,58.393],[-6.2022,58.3916],[-6.2,58.3898],[-6.2008,58.3885],[-6.202,58.3877],[-6.2025,58.3863],[-6.2066,58.3846],[-6.2066,58.3838],[-6.2046,58.3825],[-6.2065,58.3821],[-6.2068,58.3811],[-6.2091,58.3793],[-6.2081,58.3782],[-6.208,58.377],[-6.2107,58.3756],[-6.209,58.3744],[-6.2098,58.3723],[-6.2121,58.3715],[-6.2129,58.3706],[-6.2128,58.3694],[-6.2114,58.367],[-6.2102,58.3659],[-6.2089,58.364],[-6.2043,58.3607],[-6.2041,58.3599],[-6.2014,58.3581],[-6.1991,58.3571],[-6.1975,58.3555],[-6.196,58.3558],[-6.1944,58.3541],[-6.1847,58.3493],[-6.1764,58.346],[-6.1732,58.3466],[-6.1701,58.3466],[-6.1681,58.3471],[-6.1661,58.3458],[-6.1646,58.3453],[-6.1629,58.3423],[-6.1659,58.3426],[-6.1688,58.3424],[-6.1691,58.3414],[-6.1726,58.3413],[-6.1744,58.3417],[-6.1782,58.3409],[-6.18,58.3415],[-6.1829,58.341],[-6.1835,58.34],[-6.1851,58.3403],[-6.1866,58.3397],[-6.1898,58.3401],[-6.1923,58.3401],[-6.1944,58.3395],[-6.1969,58.3384],[-6.1991,58.3362],[-6.2006,58.3353],[-6.2015,58.3342],[-6.2017,58.3328],[-6.2034,58.3316],[-6.208,58.3295],[-6.2069,58.3284],[-6.2084,58.3278],[-6.2091,58.3264],[-6.2111,58.3261],[-6.2132,58.325],[-6.2133,58.3242],[-6.2161,58.323],[-6.2197,58.3219],[-6.221,58.3207],[-6.2206,58.3203],[-6.2214,58.3185],[-6.226,58.318],[-6.2293,58.3166],[-6.2326,58.3173],[-6.2325,58.3162],[-6.2332,58.3147],[-6.2355,58.3146],[-6.2371,58.3137],[-6.236,58.3133],[-6.2382,58.3124],[-6.2377,58.3109],[-6.2379,58.3101],[-6.2401,58.3095],[-6.2409,58.3087],[-6.2408,58.3074],[-6.243,58.3071],[-6.2437,58.3066],[-6.243,58.3055],[-6.2398,58.3054],[-6.2382,58.3041],[-6.2389,58.3033],[-6.238,58.3026],[-6.2383,58.3014],[-6.2377,58.3003],[-6.2399,58.298],[-6.2417,58.2958],[-6.2456,58.2947],[-6.2481,58.2948],[-6.2516,58.2943],[-6.2522,58.2947],[-6.2573,58.294],[-6.257,58.2933],[-6.2647,58.2922],[-6.2667,58.2923],[-6.2679,58.2917],[-6.2724,58.2923],[-6.2742,58.2917],[-6.2757,58.2903],[-6.2743,58.2884],[-6.2727,58.2874],[-6.2706,58.2867],[-6.2717,58.2858],[-6.2757,58.2842],[-6.2782,58.2828],[-6.2805,58.2801],[-6.2812,58.2777],[-6.2794,58.2758],[-6.2757,58.2762],[-6.2753,58.2745],[-6.2766,58.2737],[-6.2819,58.2728],[-6.2819,58.2718],[-6.2799,58.27],[-6.2812,58.2691],[-6.2842,58.2681],[-6.2867,58.2683],[-6.2896,58.2679],[-6.2911,58.2671],[-6.2936,58.2669],[-6.2968,58.2672],[-6.3004,58.2668],[-6.3016,58.266],[-6.3034,58.266],[-6.3063,58.2665],[-6.3102,58.2666],[-6.3125,58.2674],[-6.315,58.2673],[-6.3177,58.2666],[-6.3204,58.2646],[-6.3226,58.2613],[-6.324,58.26],[-6.3248,58.2573],[-6.3246,58.2554],[-6.3236,58.2524],[-6.322,58.2506],[-6.3184,58.251],[-6.317,58.2498],[-6.3181,58.2482],[-6.3172,58.2478],[-6.315,58.2478],[-6.3157,58.2465],[-6.3169,58.2456],[-6.3169,58.2435],[-6.3195,58.2432],[-6.3221,58.2437],[-6.3238,58.2429],[-6.3241,58.2413],[-6.3224,58.2401],[-6.3233,58.2393],[-6.3239,58.2377],[-6.3251,58.2365],[-6.3273,58.2368],[-6.3314,58.2352],[-6.3349,58.2333],[-6.3347,58.2318],[-6.3335,58.2298],[-6.3288,58.2254],[-6.3251,58.223],[-6.3156,58.2175],[-6.3125,58.2172],[-6.3118,58.2177],[-6.3084,58.2158],[-6.3081,58.2151],[-6.304,58.2136],[-6.3036,58.211],[-6.3007,58.2105],[-6.2952,58.2104],[-6.2948,58.2114],[-6.292,58.2125],[-6.2936,58.2088],[-6.2916,58.2083],[-6.2886,58.2081],[-6.285,58.2083],[-6.2833,58.2094],[-6.2802,58.21],[-6.2787,58.2116],[-6.2758,58.2122],[-6.2743,58.2133],[-6.2727,58.2138],[-6.2711,58.2137],[-6.2718,58.2126],[-6.269,58.2126],[-6.2681,58.2144],[-6.2665,58.214],[-6.2649,58.2142],[-6.2642,58.2157],[-6.2621,58.2165],[-6.2616,58.2176],[-6.2597,58.219],[-6.2589,58.2201],[-6.2574,58.2206],[-6.2553,58.2205],[-6.2527,58.2218],[-6.2497,58.2227],[-6.2502,58.2241],[-6.2484,58.2244],[-6.2445,58.2233],[-6.2425,58.2242],[-6.238,58.2228],[-6.2365,58.223],[-6.2354,58.224],[-6.2327,58.2247],[-6.2323,58.2254],[-6.2306,58.2262],[-6.2305,58.2274],[-6.2277,58.2274],[-6.2242,58.2284],[-6.224,58.2297],[-6.2224,58.2303],[-6.221,58.2301],[-6.2192,58.2315],[-6.2182,58.2347],[-6.2196,58.2358],[-6.2177,58.2374],[-6.2174,58.2384],[-6.2141,58.2374],[-6.2112,58.2384],[-6.2093,58.2385],[-6.2084,58.2401],[-6.2067,58.2419],[-6.2063,58.2441],[-6.2042,58.2475],[-6.2004,58.2488],[-6.1984,58.2492],[-6.1942,58.2496],[-6.1931,58.2491],[-6.1914,58.2506],[-6.1884,58.251],[-6.185,58.2525],[-6.1826,58.2525],[-6.1792,58.2534],[-6.1766,58.2533],[-6.1749,58.2524],[-6.1715,58.2537],[-6.1703,58.2549],[-6.1675,58.2549],[-6.1674,58.2567],[-6.1661,58.2567],[-6.165,58.2579],[-6.1661,58.2594],[-6.1654,58.2604],[-6.1663,58.2619],[-6.1656,58.2627],[-6.1621,58.2628],[-6.161,58.2635],[-6.1565,58.264],[-6.1558,58.2622],[-6.1523,58.26],[-6.1509,58.2601],[-6.1477,58.2615],[-6.1467,58.2604],[-6.1454,58.2606],[-6.1437,58.2602],[-6.1429,58.2624],[-6.1418,58.2629],[-6.1397,58.2614],[-6.1383,58.2618],[-6.1372,58.2609],[-6.1374,58.2593],[-6.1355,58.2593],[-6.1363,58.258],[-6.1359,58.2572],[-6.1373,58.2562],[-6.1362,58.2557],[-6.1363,58.2544],[-6.1393,58.2539],[-6.1403,58.253],[-6.1407,58.2519],[-6.1394,58.2516],[-6.1428,58.2498],[-6.147,58.2505],[-6.1474,58.25],[-6.1499,58.2497],[-6.1513,58.2475],[-6.1534,58.2467],[-6.1522,58.2457],[-6.1531,58.2438],[-6.1507,58.2431],[-6.1487,58.2421],[-6.1469,58.2423],[-6.1474,58.2405],[-6.1486,58.2398],[-6.1504,58.2399],[-6.1513,58.2389],[-6.1527,58.2382],[-6.1528,58.2373],[-6.1569,58.2365],[-6.1588,58.2365],[-6.1571,58.234],[-6.1558,58.2333],[-6.1592,58.2316],[-6.1608,58.2313],[-6.1615,58.2304],[-6.1638,58.2296],[-6.1643,58.2286],[-6.1631,58.2273],[-6.163,58.2263],[-6.1603,58.2263],[-6.1594,58.2244],[-6.1578,58.2242],[-6.1557,58.2222],[-6.1554,58.2211],[-6.1573,58.2208],[-6.1597,58.2196],[-6.1623,58.2197],[-6.1644,58.2185],[-6.1637,58.2178],[-6.164,58.2165],[-6.1607,58.2161],[-6.1595,58.2157],[-6.1599,58.2144],[-6.1609,58.2136],[-6.1625,58.2146],[-6.1648,58.2141],[-6.1652,58.2124],[-6.1665,58.2115],[-6.166,58.2105],[-6.1677,58.2102],[-6.1697,58.2106],[-6.1713,58.2095],[-6.1706,58.2075],[-6.1719,58.207],[-6.1733,58.2076],[-6.174,58.2066],[-6.176,58.2055],[-6.1774,58.2054],[-6.1787,58.2039],[-6.18,58.2036],[-6.1812,58.2043],[-6.1838,58.2045],[-6.1866,58.2042],[-6.1879,58.2029],[-6.1889,58.2029],[-6.1932,58.2019],[-6.1944,58.2014],[-6.1952,58.1995],[-6.1978,58.1992],[-6.1989,58.2003],[-6.2007,58.1998],[-6.204,58.1995],[-6.2084,58.1974],[-6.2078,58.1956],[-6.2099,58.1948],[-6.2092,58.1921],[-6.2075,58.1916],[-6.2067,58.1901],[-6.208,58.1889],[-6.2119,58.1894],[-6.2131,58.1891],[-6.2147,58.1872],[-6.2175,58.1856],[-6.2222,58.1851],[-6.2239,58.1839],[-6.2281,58.1829],[-6.2282,58.182],[-6.2342,58.1815],[-6.2407,58.1805],[-6.2428,58.1805],[-6.2441,58.181],[-6.2481,58.1799],[-6.2499,58.1804],[-6.2516,58.1799],[-6.2539,58.1804],[-6.2554,58.1802],[-6.255,58.1816],[-6.256,58.1826],[-6.2588,58.1839],[-6.2576,58.1853],[-6.2574,58.1863],[-6.2585,58.187],[-6.2607,58.1873],[-6.2617,58.1881],[-6.2646,58.1885],[-6.2664,58.1882],[-6.2695,58.1884],[-6.2714,58.1891],[-6.2735,58.1891],[-6.2733,58.1902],[-6.2752,58.1912],[-6.2778,58.1939],[-6.2773,58.1947],[-6.2781,58.1953],[-6.2773,58.1981],[-6.2798,58.1985],[-6.2802,58.1976],[-6.2822,58.1978],[-6.2849,58.1988],[-6.2856,58.1997],[-6.2849,58.2003],[-6.285,58.2025],[-6.2867,58.2027],[-6.2865,58.2042],[-6.2872,58.205],[-6.2898,58.2055],[-6.2938,58.2058],[-6.2989,58.2057],[-6.3063,58.2054],[-6.309,58.2049],[-6.3101,58.204],[-6.3088,58.203],[-6.312,58.2018],[-6.3161,58.2026],[-6.317,58.202],[-6.3165,58.2009],[-6.315,58.1997],[-6.3159,58.199],[-6.3173,58.1988],[-6.3187,58.201],[-6.3207,58.2007],[-6.3215,58.1995],[-6.3242,58.1992],[-6.3259,58.1974],[-6.3246,58.1962],[-6.3196,58.1956],[-6.3187,58.1946],[-6.3203,58.1935],[-6.3226,58.1928],[-6.3212,58.1905],[-6.3226,58.1895],[-6.3254,58.1902],[-6.3255,58.1918],[-6.327,58.1924],[-6.327,58.1944],[-6.3264,58.1951],[-6.3292,58.1958],[-6.3316,58.1952],[-6.3309,58.1934],[-6.3321,58.1918],[-6.3319,58.1904],[-6.3343,58.19],[-6.3359,58.191],[-6.3383,58.1905],[-6.3377,58.1896],[-6.3389,58.1872],[-6.3404,58.1871],[-6.3423,58.1877],[-6.3434,58.187],[-6.3447,58.187],[-6.3461,58.1881],[-6.3439,58.1892],[-6.3451,58.1898],[-6.348,58.1886],[-6.353,58.1887],[-6.3553,58.1894],[-6.3568,58.1912],[-6.3559,58.1939],[-6.3572,58.195],[-6.3566,58.1975],[-6.3591,58.1974],[-6.3607,58.1976],[-6.3607,58.1984],[-6.3625,58.1991],[-6.362,58.2007],[-6.3598,58.2026],[-6.3605,58.2033],[-6.3628,58.204],[-6.3666,58.2041],[-6.3665,58.203],[-6.3692,58.2021],[-6.369,58.201],[-6.3697,58.2],[-6.3715,58.2003],[-6.3742,58.2017],[-6.3762,58.2021],[-6.3777,58.2029],[-6.3796,58.2015],[-6.3834,58.2021],[-6.3848,58.2035],[-6.3904,58.206],[-6.3937,58.2088],[-6.394,58.2098],[-6.3962,58.2081],[-6.397,58.207],[-6.3966,58.2058],[-6.3937,58.2062],[-6.3939,58.2049],[-6.3929,58.2039],[-6.3935,58.2026],[-6.3923,58.2021],[-6.3915,58.2006],[-6.392,58.1998],[-6.3934,58.1994],[-6.3897,58.197],[-6.3884,58.1974],[-6.3872,58.197],[-6.3884,58.196],[-6.3883,58.1947],[-6.3853,58.1932],[-6.386,58.1925],[-6.3859,58.1906],[-6.3845,58.1894],[-6.3804,58.1883],[-6.3789,58.1898],[-6.3771,58.1908],[-6.3781,58.1925],[-6.3769,58.1928],[-6.3752,58.1947],[-6.3743,58.1936],[-6.3727,58.1934],[-6.371,58.1925],[-6.369,58.1928],[-6.3696,58.191],[-6.3711,58.1889],[-6.3728,58.1873],[-6.3748,58.1871],[-6.377,58.1857],[-6.3797,58.1854],[-6.3803,58.1849],[-6.3802,58.1836],[-6.3815,58.1818],[-6.3814,58.181],[-6.3854,58.1809],[-6.3863,58.1802],[-6.3832,58.1799],[-6.3802,58.1791],[-6.3787,58.1772],[-6.3772,58.1761],[-6.3769,58.1748],[-6.3794,58.1748],[-6.3806,58.1742],[-6.3787,58.1734],[-6.3766,58.1717],[-6.3758,58.1697],[-6.3737,58.168],[-6.3735,58.1655],[-6.3744,58.1649],[-6.3734,58.1636],[-6.3706,58.1626],[-6.3684,58.1603],[-6.3685,58.1574],[-6.3671,58.1548],[-6.3672,58.1536],[-6.3681,58.1519],[-6.3697,58.1502],[-6.3718,58.1495],[-6.374,58.1493],[-6.3744,58.1485],[-6.3775,58.1474],[-6.3806,58.1468],[-6.3821,58.1472],[-6.385,58.1458],[-6.3897,58.1461],[-6.391,58.147],[-6.3933,58.1459],[-6.3942,58.1448],[-6.3961,58.1446],[-6.3991,58.1434],[-6.4019,58.1431],[-6.4023,58.1427],[-6.4057,58.142],[-6.409,58.1417],[-6.4113,58.1418],[-6.4139,58.1428],[-6.4144,58.1435],[-6.4172,58.1442],[-6.4214,58.147],[-6.4228,58.1469],[-6.4219,58.1453],[-6.4182,58.1446],[-6.4158,58.1431],[-6.4175,58.1425],[-6.419,58.1405],[-6.416,58.1392],[-6.4187,58.1385],[-6.4179,58.1372],[-6.4153,58.1371],[-6.4144,58.1378],[-6.4125,58.1383],[-6.4118,58.139],[-6.4078,58.1406],[-6.4039,58.1405],[-6.4024,58.1414],[-6.3962,58.1436],[-6.3932,58.1442],[-6.3905,58.144],[-6.388,58.1443],[-6.3854,58.1432],[-6.3832,58.1435],[-6.3829,58.1443],[-6.381,58.1443],[-6.3776,58.1438],[-6.3755,58.1431],[-6.3722,58.1427],[-6.3693,58.1429],[-6.3673,58.1411],[-6.367,58.1397],[-6.3688,58.1377],[-6.3675,58.1373],[-6.3685,58.1362],[-6.3698,58.1357],[-6.3714,58.1337],[-6.3696,58.1319],[-6.371,58.1312],[-6.3732,58.1313],[-6.3751,58.1306],[-6.3792,58.1306],[-6.3791,58.1292],[-6.3806,58.1294],[-6.3837,58.1287],[-6.3888,58.1289],[-6.3917,58.1305],[-6.3936,58.1311],[-6.393,58.1322],[-6.3948,58.1323],[-6.3973,58.1339],[-6.4014,58.1346],[-6.4036,58.1343],[-6.4031,58.1331],[-6.4044,58.1325],[-6.4067,58.1299],[-6.4083,58.1306],[-6.4124,58.1311],[-6.4157,58.1318],[-6.4155,58.1294],[-6.4179,58.1287],[-6.4225,58.1287],[-6.4279,58.1299],[-6.43,58.13],[-6.4322,58.1308],[-6.4318,58.1314],[-6.4335,58.1323],[-6.4386,58.1323],[-6.4419,58.1319],[-6.4454,58.1317],[-6.4473,58.1321],[-6.4488,58.1329],[-6.4511,58.1334],[-6.4565,58.134],[-6.4597,58.1349],[-6.4615,58.1357],[-6.4636,58.1375],[-6.4656,58.1381],[-6.4698,58.1382],[-6.471,58.1378],[-6.4753,58.1385],[-6.4764,58.1393],[-6.4793,58.1399],[-6.4829,58.1398],[-6.4855,58.1401],[-6.4878,58.1391],[-6.4856,58.1378],[-6.483,58.1371],[-6.4802,58.1367],[-6.4778,58.1357],[-6.4752,58.1359],[-6.4705,58.1359],[-6.4689,58.1347],[-6.4669,58.1345],[-6.4668,58.1328],[-6.4646,58.1325],[-6.4655,58.1312],[-6.4671,58.1305],[-6.4666,58.1297],[-6.4641,58.1294],[-6.4649,58.1305],[-6.4648,58.1316],[-6.4604,58.1308],[-6.4573,58.1306],[-6.4556,58.1296],[-6.4537,58.1276],[-6.4515,58.1274],[-6.4504,58.1266],[-6.45,58.1254],[-6.4477,58.1245],[-6.4468,58.1254],[-6.4484,58.1262],[-6.4499,58.1277],[-6.4514,58.1282],[-6.4522,58.1293],[-6.4492,58.1312],[-6.4469,58.1308],[-6.4445,58.1293],[-6.4441,58.1279],[-6.4403,58.1286],[-6.4396,58.1293],[-6.4378,58.1297],[-6.4332,58.1287],[-6.4328,58.1277],[-6.4345,58.1268],[-6.4323,58.1262],[-6.4299,58.1266],[-6.4279,58.1261],[-6.4277,58.125],[-6.4289,58.1236],[-6.4288,58.1222],[-6.4261,58.1219],[-6.4257,58.1224],[-6.4269,58.1234],[-6.4267,58.1245],[-6.425,58.1253],[-6.4234,58.1248],[-6.4224,58.1228],[-6.4234,58.1222],[-6.4255,58.1224],[-6.4257,58.1213],[-6.4269,58.1214],[-6.4288,58.1203],[-6.4309,58.1198],[-6.4346,58.1199],[-6.4362,58.1205],[-6.437,58.1196],[-6.4389,58.1197],[-6.4384,58.1187],[-6.4397,58.1181],[-6.4429,58.1178],[-6.4439,58.1167],[-6.4443,58.1144],[-6.4466,58.1153],[-6.4487,58.1135],[-6.4511,58.1144],[-6.4523,58.1128],[-6.4539,58.1122],[-6.4547,58.1105],[-6.4538,58.1088],[-6.4559,58.1063],[-6.4582,58.1052],[-6.4667,58.1032],[-6.4685,58.1036],[-6.4697,58.1027],[-6.4725,58.104],[-6.474,58.1042],[-6.4754,58.1034],[-6.4791,58.1038],[-6.4788,58.1031],[-6.4802,58.1024],[-6.4826,58.102],[-6.4856,58.1039],[-6.4874,58.1028],[-6.4869,58.1011],[-6.4874,58.0995],[-6.4897,58.0989],[-6.4927,58.0989],[-6.4945,58.0994],[-6.4964,58.1009],[-6.4991,58.1015],[-6.4989,58.1001],[-6.5007,58.0994],[-6.503,58.0997],[-6.5041,58.1016],[-6.5054,58.1017],[-6.507,58.1025],[-6.5097,58.1012],[-6.5096,58.1003],[-6.5076,58.0998],[-6.5102,58.098],[-6.5129,58.0973],[-6.5153,58.0972],[-6.5169,58.0982],[-6.5189,58.0985],[-6.52,58.0979],[-6.5225,58.0982],[-6.5239,58.0988],[-6.5256,58.0984],[-6.5234,58.0976],[-6.5222,58.098],[-6.5187,58.0974],[-6.5188,58.0968],[-6.5175,58.0961],[-6.5222,58.0948],[-6.5248,58.0951],[-6.5262,58.0958],[-6.5266,58.0976],[-6.5292,58.0991],[-6.5294,58.0973],[-6.529,58.096],[-6.5275,58.0948],[-6.5311,58.0949],[-6.5318,58.0944],[-6.5352,58.094],[-6.537,58.0933],[-6.5392,58.0931],[-6.544,58.0923],[-6.5462,58.0923],[-6.5485,58.0927],[-6.5514,58.0926],[-6.5532,58.0921],[-6.5549,58.0928],[-6.5591,58.0924],[-6.5631,58.0915],[-6.5711,58.0912],[-6.5755,58.0905],[-6.5789,58.0905],[-6.5827,58.0894],[-6.5862,58.0898],[-6.5907,58.0883],[-6.5939,58.0882],[-6.5956,58.0877],[-6.5969,58.0878],[-6.5988,58.0874],[-6.5994,58.0882],[-6.6036,58.088],[-6.607,58.0873],[-6.6103,58.0873],[-6.6165,58.0866],[-6.6188,58.0858],[-6.6204,58.0858],[-6.6221,58.0847],[-6.62,58.0841],[-6.618,58.0846],[-6.6111,58.0854],[-6.6071,58.0863],[-6.606,58.0856],[-6.6034,58.0867],[-6.6011,58.0873],[-6.5996,58.0871],[-6.5925,58.0875],[-6.5894,58.0872],[-6.5876,58.0877],[-6.5815,58.088],[-6.5789,58.0884],[-6.5761,58.0882],[-6.576,58.0874],[-6.5747,58.0865],[-6.5703,58.0855],[-6.5687,58.0838],[-6.5678,58.0835],[-6.5653,58.0851],[-6.5653,58.086],[-6.5642,58.0875],[-6.5619,58.0883],[-6.5537,58.0882],[-6.5507,58.0876],[-6.5464,58.0885],[-6.544,58.0877],[-6.541,58.0885],[-6.5394,58.0865],[-6.5371,58.0872],[-6.5339,58.0873],[-6.5339,58.0881],[-6.532,58.088],[-6.5311,58.0885],[-6.5287,58.0886],[-6.5259,58.088],[-6.5219,58.0886],[-6.5191,58.0886],[-6.5177,58.0899],[-6.5176,58.0906],[-6.5161,58.091],[-6.5143,58.0921],[-6.5124,58.0925],[-6.5101,58.0939],[-6.5068,58.094],[-6.5038,58.0933],[-6.5001,58.0928],[-6.4997,58.0931],[-6.4964,58.093],[-6.495,58.0934],[-6.4926,58.0934],[-6.4897,58.0939],[-6.4878,58.0939],[-6.4869,58.0944],[-6.4829,58.0943],[-6.4804,58.0937],[-6.4779,58.0916],[-6.4772,58.0928],[-6.4748,58.0934],[-6.4747,58.0954],[-6.4734,58.096],[-6.4715,58.0963],[-6.4698,58.0961],[-6.4671,58.0964],[-6.4625,58.0964],[-6.4614,58.0956],[-6.4585,58.0954],[-6.4569,58.095],[-6.4523,58.0944],[-6.4515,58.0955],[-6.448,58.0962],[-6.4457,58.0954],[-6.4448,58.096],[-6.443,58.0956],[-6.4432,58.0946],[-6.4423,58.0937],[-6.4393,58.0932],[-6.4375,58.0936],[-6.437,58.0929],[-6.4355,58.0927],[-6.4334,58.0934],[-6.4319,58.0933],[-6.432,58.092],[-6.4303,58.0923],[-6.4288,58.0932],[-6.4283,58.0943],[-6.4283,58.0966],[-6.4266,58.0967],[-6.424,58.0965],[-6.4239,58.0976],[-6.4273,58.0979],[-6.4288,58.0973],[-6.4311,58.0992],[-6.4333,58.0984],[-6.4351,58.0986],[-6.4361,58.0995],[-6.4357,58.1004],[-6.4333,58.1014],[-6.4312,58.101],[-6.4302,58.1015],[-6.4313,58.1023],[-6.4286,58.1049],[-6.4247,58.1053],[-6.4229,58.1059],[-6.4186,58.1063],[-6.4186,58.1054],[-6.4206,58.1044],[-6.4188,58.1034],[-6.4165,58.1042],[-6.4153,58.1052],[-6.4156,58.106],[-6.4173,58.1071],[-6.4157,58.108],[-6.4154,58.1089],[-6.4124,58.109],[-6.4105,58.1097],[-6.41,58.1103],[-6.4064,58.1101],[-6.4059,58.1094],[-6.4031,58.1089],[-6.4019,58.1104],[-6.3984,58.1118],[-6.3996,58.1093],[-6.399,58.1075],[-6.3994,58.1067],[-6.3985,58.1055],[-6.3961,58.1035],[-6.3944,58.105],[-6.3957,58.1055],[-6.396,58.107],[-6.3952,58.1086],[-6.394,58.1091],[-6.3913,58.1091],[-6.3894,58.1079],[-6.3908,58.1064],[-6.3891,58.1053],[-6.3864,58.1053],[-6.3853,58.1043],[-6.3851,58.1033],[-6.388,58.1028],[-6.3899,58.1031],[-6.3933,58.102],[-6.3941,58.1024],[-6.3961,58.1021],[-6.3941,58.1009],[-6.3938,58.0995],[-6.3953,58.0988],[-6.3939,58.0979],[-6.396,58.0975],[-6.3963,58.0994],[-6.3981,58.0992],[-6.3998,58.0981],[-6.4001,58.0973],[-6.3982,58.097],[-6.3956,58.0959],[-6.3929,58.0975],[-6.3901,58.0981],[-6.3875,58.098],[-6.3884,58.0947],[-6.3868,58.0939],[-6.3853,58.0942],[-6.3838,58.0934],[-6.3852,58.0922],[-6.3883,58.0917],[-6.3902,58.0922],[-6.3918,58.0921],[-6.3928,58.0913],[-6.3943,58.0913],[-6.3962,58.0926],[-6.3976,58.0927],[-6.3993,58.0909],[-6.398,58.0904],[-6.3974,58.0889],[-6.3982,58.0882],[-6.3969,58.0866],[-6.3963,58.0845],[-6.3931,58.0858],[-6.3913,58.0858],[-6.3893,58.0862],[-6.3891,58.0875],[-6.3876,58.089],[-6.3845,58.0897],[-6.3827,58.0916],[-6.3796,58.0927],[-6.3776,58.0918],[-6.3775,58.0898],[-6.3784,58.089],[-6.3797,58.0867],[-6.3802,58.0851],[-6.381,58.0843],[-6.3802,58.0823],[-6.3792,58.0819],[-6.3792,58.0808],[-6.3813,58.0794],[-6.3806,58.0786],[-6.3784,58.078],[-6.376,58.0787],[-6.372,58.0786],[-6.3705,58.0773],[-6.3685,58.0763],[-6.3689,58.0755],[-6.3703,58.0749],[-6.3714,58.0734],[-6.3737,58.0727],[-6.3743,58.0714],[-6.377,58.0706],[-6.3767,58.0699],[-6.3789,58.0693],[-6.3804,58.068],[-6.3797,58.067],[-6.3784,58.0668],[-6.3761,58.0673],[-6.3736,58.0671],[-6.3733,58.0663],[-6.3705,58.066],[-6.3694,58.0653],[-6.3673,58.0649],[-6.3684,58.0634],[-6.3691,58.0615],[-6.3674,58.0609],[-6.3684,58.0596],[-6.3667,58.0581],[-6.3671,58.057],[-6.368,58.0564],[-6.3709,58.0556],[-6.3727,58.0542],[-6.3731,58.0529],[-6.3729,58.0511],[-6.3721,58.0503],[-6.3724,58.0493],[-6.3765,58.0477],[-6.3787,58.0473],[-6.3822,58.0478],[-6.3873,58.0477],[-6.3892,58.0473],[-6.392,58.0473],[-6.3958,58.0465],[-6.3994,58.0463],[-6.4073,58.0471],[-6.4119,58.0473],[-6.4148,58.0477],[-6.4223,58.0477],[-6.4248,58.0482],[-6.4337,58.0484],[-6.4337,58.048],[-6.4298,58.0474],[-6.4255,58.0473],[-6.4238,58.0469],[-6.4223,58.0456],[-6.4203,58.0453],[-6.4168,58.0458],[-6.4121,58.0458],[-6.4104,58.0451],[-6.4093,58.0434],[-6.4037,58.0429],[-6.403,58.0419],[-6.4006,58.0415],[-6.398,58.0415],[-6.3934,58.0427],[-6.3908,58.0425],[-6.3901,58.0408],[-6.387,58.0414],[-6.3831,58.0416],[-6.3819,58.0422],[-6.3804,58.042],[-6.3767,58.0422],[-6.3749,58.042],[-6.3743,58.0414],[-6.3719,58.0409],[-6.3687,58.0406],[-6.3679,58.041],[-6.3656,58.0409],[-6.3645,58.0401],[-6.3624,58.0405],[-6.3583,58.0393],[-6.3577,58.0367],[-6.357,58.0359],[-6.3583,58.0352],[-6.3591,58.0333],[-6.3586,58.0305],[-6.3593,58.0291],[-6.3622,58.029],[-6.365,58.0258],[-6.3647,58.0244],[-6.3658,58.0227],[-6.3651,58.0216],[-6.3667,58.0176],[-6.3717,58.0168],[-6.3772,58.0157],[-6.3804,58.0143],[-6.3805,58.0122],[-6.3822,58.0107],[-6.3819,58.0094],[-6.3837,58.0086],[-6.3876,58.0084],[-6.3895,58.0074],[-6.39,58.0061],[-6.3892,58.0055],[-6.3898,58.0044],[-6.3874,58.0022],[-6.3867,58.0009],[-6.3888,57.9997],[-6.3907,58.0006],[-6.3921,57.9997],[-6.3942,57.9998],[-6.3974,58.0008],[-6.3986,58.0008],[-6.401,58.0018],[-6.4017,58.0029],[-6.4038,58.0036],[-6.4041,58.0057],[-6.4076,58.0077],[-6.4085,58.0091],[-6.4107,58.0099],[-6.4129,58.0095],[-6.414,58.0096],[-6.4163,58.011],[-6.4168,58.012],[-6.4196,58.0124],[-6.4224,58.0112],[-6.4224,58.0104],[-6.4252,58.0094],[-6.4288,58.0107],[-6.4314,58.0108],[-6.4321,58.0119],[-6.4318,58.0128],[-6.4341,58.0147],[-6.4347,58.0155],[-6.4381,58.0163],[-6.439,58.0153],[-6.4374,58.0142],[-6.4378,58.0123],[-6.4361,58.011],[-6.4383,58.01],[-6.4395,58.0108],[-6.4419,58.011],[-6.4441,58.0102],[-6.4437,58.0078],[-6.4455,58.0074],[-6.4489,58.0057],[-6.4506,58.0061],[-6.4524,58.0081],[-6.4527,58.0092],[-6.454,58.0113],[-6.4564,58.0124],[-6.4583,58.0152],[-6.4583,58.0161],[-6.4615,58.0182],[-6.4594,58.0151],[-6.4584,58.0143],[-6.4568,58.0119],[-6.4574,58.0115],[-6.4603,58.0121],[-6.4614,58.0134],[-6.4627,58.014],[-6.4639,58.0158],[-6.4658,58.0172],[-6.4663,58.0182],[-6.4681,58.0181],[-6.4686,58.017],[-6.4654,58.0154],[-6.466,58.0144],[-6.4647,58.013],[-6.4666,58.0114],[-6.4685,58.0108],[-6.4684,58.0103],[-6.4706,58.0094],[-6.4755,58.0097],[-6.4775,58.0107],[-6.4787,58.0101],[-6.4814,58.01],[-6.4849,58.0106],[-6.4866,58.0116],[-6.4934,58.013],[-6.4939,58.0122],[-6.4915,58.0116],[-6.4895,58.0101],[-6.4918,58.0084],[-6.4938,58.0082],[-6.4948,58.0078],[-6.4968,58.0078],[-6.497,58.0068],[-6.4992,58.0062],[-6.5027,58.0071],[-6.5057,58.0071],[-6.5113,58.0075],[-6.5164,58.0088],[-6.5177,58.0097],[-6.5203,58.0103],[-6.5216,58.011],[-6.5229,58.0128],[-6.5248,58.0138],[-6.5259,58.0113],[-6.5252,58.0098],[-6.5273,58.0081],[-6.5247,58.0071],[-6.5259,58.0054],[-6.5274,58.0052],[-6.5331,58.0055],[-6.535,58.0057],[-6.5388,58.0047],[-6.5442,58.0062],[-6.5485,58.0071],[-6.5558,58.0064],[-6.5569,58.0061],[-6.5645,58.0046],[-6.5685,58.0044],[-6.5704,58.0046],[-6.5709,58.003],[-6.5699,58.0023],[-6.5667,58.0018],[-6.5631,58.0019],[-6.5621,58.0025],[-6.5573,58.0035],[-6.5509,58.0037],[-6.5486,58.0032],[-6.5461,58.0023],[-6.5454,58.0006],[-6.5404,58.0004],[-6.5387,58.0007],[-6.5372,58.0002],[-6.5339,58.0002],[-6.5319,57.9997],[-6.5302,58],[-6.5278,57.9998],[-6.5256,58.0003],[-6.5239,57.9997],[-6.5204,57.9993],[-6.5177,57.9988],[-6.5158,57.9995],[-6.5134,57.9997],[-6.5129,58.0004],[-6.5101,58.0002],[-6.5089,57.9994],[-6.5059,57.9995],[-6.5042,58],[-6.5034,58.0009],[-6.5018,58.0017],[-6.4961,58.0011],[-6.4913,58.0015],[-6.4888,58.0012],[-6.4873,58.0013],[-6.4847,58.0023],[-6.4837,58.0014],[-6.4798,58.0015],[-6.4785,58.001],[-6.4758,58.0013],[-6.4715,58.0007],[-6.47,57.9998],[-6.4666,57.9985],[-6.4644,57.997],[-6.4611,57.9962],[-6.4604,57.995],[-6.4582,57.9948],[-6.4557,57.9937],[-6.4546,57.9924],[-6.4552,57.9918],[-6.4544,57.9909],[-6.4551,57.9903],[-6.452,57.99],[-6.451,57.9894],[-6.4535,57.9882],[-6.454,57.9866],[-6.4567,57.9857],[-6.457,57.9853],[-6.4551,57.9841],[-6.4529,57.9817],[-6.4485,57.9789],[-6.4497,57.9776],[-6.4493,57.9763],[-6.4505,57.9748],[-6.4502,57.973],[-6.4524,57.9722],[-6.4541,57.9709],[-6.4537,57.9695],[-6.4506,57.9689],[-6.4491,57.9662],[-6.4508,57.9652],[-6.4513,57.9642],[-6.4555,57.9634],[-6.4574,57.962],[-6.4616,57.9605],[-6.4671,57.9617],[-6.4679,57.9612],[-6.4663,57.9597],[-6.4665,57.9573],[-6.4673,57.9554],[-6.4659,57.9543],[-6.467,57.9522],[-6.4665,57.9512],[-6.4673,57.9495],[-6.4675,57.9462],[-6.4669,57.9442],[-6.4672,57.9429],[-6.4669,57.9413],[-6.469,57.9402],[-6.4689,57.9396],[-6.4712,57.9377],[-6.474,57.9375],[-6.478,57.938],[-6.4807,57.9396],[-6.4828,57.9373],[-6.4843,57.9378],[-6.4891,57.9377],[-6.4896,57.9381],[-6.4923,57.9381],[-6.4948,57.9389],[-6.4947,57.9397],[-6.4963,57.9402],[-6.4992,57.9399],[-6.5006,57.9404],[-6.5022,57.94],[-6.5028,57.939],[-6.5027,57.9364],[-6.5045,57.9358],[-6.5076,57.9338],[-6.5076,57.9324],[-6.5098,57.9306],[-6.5116,57.9303],[-6.5131,57.9286],[-6.5152,57.9284],[-6.5165,57.9275],[-6.5193,57.9267],[-6.5203,57.9278],[-6.5222,57.9291],[-6.5224,57.9302],[-6.5234,57.9305],[-6.5242,57.9319],[-6.5242,57.9333],[-6.5251,57.9344],[-6.5264,57.9348],[-6.5279,57.9331],[-6.5291,57.9347],[-6.5284,57.9353],[-6.5301,57.9365],[-6.5284,57.9371],[-6.5258,57.9363],[-6.5265,57.938],[-6.5274,57.9389],[-6.529,57.9384],[-6.5315,57.939],[-6.5333,57.9404],[-6.5344,57.9419],[-6.5361,57.9415],[-6.5356,57.9408],[-6.5366,57.9401],[-6.5379,57.94],[-6.5388,57.9417],[-6.5402,57.9419],[-6.541,57.9433],[-6.5403,57.945],[-6.5403,57.946],[-6.5424,57.9464],[-6.5436,57.9479],[-6.5437,57.9488],[-6.5459,57.9526],[-6.5465,57.9544],[-6.5463,57.9555],[-6.5468,57.9564],[-6.5486,57.9565],[-6.5498,57.9551],[-6.5496,57.9535],[-6.5484,57.9511],[-6.5485,57.9507],[-6.5472,57.9476],[-6.5448,57.9445],[-6.5461,57.9437],[-6.5471,57.942],[-6.5491,57.9413],[-6.549,57.9391],[-6.5478,57.9381],[-6.5456,57.937],[-6.5455,57.936],[-6.5445,57.9354],[-6.5429,57.9328],[-6.5401,57.9316],[-6.5383,57.9293],[-6.5397,57.9284],[-6.5383,57.9266],[-6.5383,57.9251],[-6.5369,57.9222],[-6.5375,57.9212],[-6.5369,57.9195],[-6.5402,57.9164],[-6.5425,57.9159],[-6.5432,57.9163],[-6.5465,57.916],[-6.5487,57.9167],[-6.5501,57.9178],[-6.5524,57.9176],[-6.5512,57.9166],[-6.5525,57.9155],[-6.5543,57.9152],[-6.5546,57.9165],[-6.5562,57.9165],[-6.5571,57.9151],[-6.5581,57.9151],[-6.5616,57.9167],[-6.562,57.9178],[-6.5636,57.9173],[-6.5627,57.9164],[-6.5621,57.9146],[-6.5645,57.9144],[-6.566,57.9152],[-6.5668,57.9176],[-6.5692,57.9181],[-6.5704,57.9191],[-6.5709,57.9211],[-6.569,57.922],[-6.5689,57.9226],[-6.5724,57.9243],[-6.5738,57.9234],[-6.573,57.9208],[-6.574,57.9205],[-6.5739,57.9195],[-6.572,57.9185],[-6.5726,57.9177],[-6.5692,57.9145],[-6.5693,57.9136],[-6.5714,57.9113],[-6.5703,57.9101],[-6.5724,57.9093],[-6.5751,57.911],[-6.5767,57.9102],[-6.5781,57.9101],[-6.578,57.9122],[-6.579,57.9125],[-6.5786,57.9149],[-6.5773,57.9155],[-6.5782,57.9164],[-6.5806,57.9151],[-6.5825,57.9148],[-6.5835,57.9136],[-6.5851,57.9144],[-6.585,57.9153],[-6.5884,57.9166],[-6.5885,57.9179],[-6.5896,57.9186],[-6.5901,57.9204],[-6.5954,57.9221],[-6.597,57.9232],[-6.5953,57.9235],[-6.5939,57.9243],[-6.5938,57.9253],[-6.5951,57.9262],[-6.5965,57.9265],[-6.5974,57.9274],[-6.5991,57.9284],[-6.6003,57.9297],[-6.602,57.9303],[-6.603,57.9319],[-6.6028,57.9337],[-6.6038,57.9356],[-6.6076,57.9371],[-6.6077,57.9379],[-6.6093,57.9384],[-6.6117,57.9402],[-6.6104,57.9411],[-6.6109,57.9426],[-6.6133,57.9434],[-6.6141,57.9444],[-6.6133,57.9461],[-6.6121,57.9467],[-6.612,57.9479],[-6.6111,57.949],[-6.6131,57.9506],[-6.6139,57.9492],[-6.6179,57.9478],[-6.6203,57.9487],[-6.6257,57.9524],[-6.6287,57.9531],[-6.6306,57.9541],[-6.6328,57.9564],[-6.6353,57.9575],[-6.6378,57.9594],[-6.6397,57.9598],[-6.6414,57.9616],[-6.6429,57.9615],[-6.6448,57.9606],[-6.6434,57.9582],[-6.6426,57.9561],[-6.6405,57.9546],[-6.6391,57.9529],[-6.6326,57.9485],[-6.6316,57.9482],[-6.6308,57.947],[-6.6283,57.9451],[-6.6276,57.9427],[-6.6263,57.941],[-6.6249,57.94],[-6.6245,57.938],[-6.6225,57.9359],[-6.6241,57.9346],[-6.626,57.9352],[-6.6262,57.934],[-6.6239,57.9324],[-6.6217,57.9313],[-6.6199,57.9311],[-6.617,57.9288],[-6.6147,57.9281],[-6.6124,57.9257],[-6.613,57.9241],[-6.612,57.9236],[-6.6129,57.9227],[-6.613,57.9209],[-6.6091,57.9188],[-6.6072,57.9189],[-6.6061,57.9172],[-6.6103,57.9155],[-6.6112,57.9163],[-6.6132,57.9152],[-6.6166,57.9158],[-6.6175,57.9154],[-6.6194,57.9162],[-6.6239,57.9169],[-6.6249,57.9186],[-6.626,57.9196],[-6.6273,57.9194],[-6.6278,57.9204],[-6.6276,57.9227],[-6.6278,57.9238],[-6.6294,57.9237],[-6.6317,57.9255],[-6.6328,57.9234],[-6.6317,57.9226],[-6.632,57.9217],[-6.6356,57.9213],[-6.6371,57.9219],[-6.6388,57.9212],[-6.6416,57.9231],[-6.644,57.9243],[-6.6463,57.9238],[-6.6466,57.9231],[-6.6462,57.9215],[-6.6455,57.9214],[-6.6437,57.92],[-6.6447,57.9193],[-6.6466,57.919],[-6.6465,57.9174],[-6.6512,57.9175],[-6.6533,57.9184],[-6.6537,57.9192],[-6.6568,57.9203],[-6.6599,57.9231],[-6.6634,57.9254],[-6.665,57.9282],[-6.6674,57.9297],[-6.6695,57.9318],[-6.6749,57.9355],[-6.6751,57.9368],[-6.6763,57.9382],[-6.678,57.9429],[-6.6813,57.9447],[-6.6826,57.9463],[-6.6841,57.9471],[-6.6848,57.948],[-6.689,57.952],[-6.6905,57.9539],[-6.6901,57.956],[-6.6919,57.957],[-6.6927,57.959],[-6.6925,57.9595],[-6.696,57.9614],[-6.6979,57.9618],[-6.699,57.9606],[-6.699,57.959],[-6.7002,57.9592],[-6.7021,57.9605],[-6.7038,57.9631],[-6.7037,57.964],[-6.7021,57.9646],[-6.7031,57.9661],[-6.7055,57.9671],[-6.7088,57.9675],[-6.709,57.9701],[-6.7087,57.9717],[-6.7097,57.9723],[-6.7091,57.9731],[-6.71,57.9747],[-6.7097,57.9765],[-6.7111,57.9784],[-6.7102,57.9803],[-6.7127,57.9831],[-6.7127,57.9861],[-6.7118,57.9871],[-6.7095,57.9877],[-6.7097,57.9895],[-6.7069,57.9915],[-6.7059,57.9931],[-6.7048,57.9934],[-6.705,57.9945],[-6.7066,57.9967],[-6.7081,58.0001],[-6.7096,58.002],[-6.712,58.0032],[-6.7138,58.0053],[-6.7147,58.0058],[-6.7135,58.0085],[-6.7141,58.0099],[-6.7127,58.0112],[-6.713,58.0128],[-6.7102,58.0166],[-6.7093,58.0172],[-6.7053,58.0183],[-6.7042,58.0188],[-6.7015,58.0221],[-6.6997,58.0236],[-6.6966,58.0255],[-6.692,58.0289],[-6.6898,58.0326],[-6.6882,58.0345],[-6.6861,58.0352],[-6.6854,58.0361],[-6.6831,58.0371],[-6.6812,58.0373],[-6.6799,58.0378],[-6.6776,58.037],[-6.6758,58.0367],[-6.673,58.0368],[-6.671,58.0385],[-6.67,58.0389],[-6.6688,58.0406],[-6.667,58.0415],[-6.6661,58.0428],[-6.6664,58.0449],[-6.6673,58.0453],[-6.6669,58.0483],[-6.6675,58.0495],[-6.6667,58.0505],[-6.6655,58.0506],[-6.6661,58.052],[-6.6651,58.0534],[-6.6616,58.0542],[-6.6594,58.0551],[-6.6563,58.0552],[-6.6554,58.0547],[-6.6527,58.0551],[-6.6494,58.0553],[-6.6485,58.0556],[-6.6451,58.0553],[-6.6448,58.0546],[-6.6425,58.055],[-6.6406,58.0538],[-6.6366,58.0549],[-6.6345,58.0547],[-6.6325,58.055],[-6.6319,58.0545],[-6.6294,58.0539],[-6.6268,58.0523],[-6.6273,58.0516],[-6.6255,58.0512],[-6.6243,58.0503],[-6.6259,58.049],[-6.6223,58.0479],[-6.6216,58.0472],[-6.6182,58.048],[-6.6155,58.0499],[-6.6153,58.0505],[-6.6136,58.0513],[-6.6109,58.0505],[-6.6099,58.0511],[-6.6081,58.0506],[-6.6059,58.0512],[-6.6028,58.0513],[-6.6003,58.0521],[-6.5981,58.0524],[-6.5974,58.0518],[-6.5956,58.0515],[-6.5928,58.0518],[-6.59,58.0523],[-6.5903,58.0532],[-6.5937,58.053],[-6.5954,58.0535],[-6.6013,58.0526],[-6.6063,58.0528],[-6.6071,58.0537],[-6.6086,58.0542],[-6.6115,58.0547],[-6.6164,58.0546],[-6.6197,58.0547],[-6.6208,58.0543],[-6.6227,58.0552],[-6.6251,58.0557],[-6.6271,58.0556],[-6.6321,58.0564],[-6.6362,58.0575],[-6.644,58.0576],[-6.6472,58.0573],[-6.6536,58.0575],[-6.6566,58.0579],[-6.6638,58.0573],[-6.6664,58.0579],[-6.6694,58.0576],[-6.6727,58.0578],[-6.6763,58.0574],[-6.6801,58.0565],[-6.682,58.0572],[-6.6837,58.0568],[-6.6876,58.0574],[-6.6898,58.0571],[-6.6889,58.0557</v>
      </c>
      <c r="B154" s="67" t="str">
        <f ca="1">OFFSET(Polygon!B$1,MATCH($D154,Polygon!$C:$C,0)-1,0)</f>
        <v>S08000028</v>
      </c>
      <c r="C154" s="41" t="s">
        <v>132</v>
      </c>
      <c r="D154" s="41" t="s">
        <v>199</v>
      </c>
      <c r="E154" s="27">
        <v>26830</v>
      </c>
      <c r="F154" s="45"/>
      <c r="G154" s="45"/>
      <c r="H154" s="45"/>
      <c r="I154" s="45"/>
      <c r="J154" s="45"/>
      <c r="K154" s="45"/>
      <c r="L154" s="45"/>
      <c r="M154" s="45"/>
      <c r="N154" s="45"/>
      <c r="O154" s="23">
        <v>0</v>
      </c>
      <c r="P154" s="23">
        <v>0</v>
      </c>
      <c r="Q154" s="23">
        <v>0</v>
      </c>
      <c r="R154" s="23">
        <v>0</v>
      </c>
      <c r="S154" s="23">
        <v>0</v>
      </c>
      <c r="T154" s="23">
        <v>0</v>
      </c>
      <c r="U154" s="23">
        <v>0</v>
      </c>
      <c r="V154" s="23">
        <v>0</v>
      </c>
      <c r="W154" s="23">
        <v>0</v>
      </c>
      <c r="X154" s="23">
        <v>0</v>
      </c>
      <c r="Y154" s="23">
        <v>0</v>
      </c>
      <c r="Z154" s="23">
        <v>0</v>
      </c>
      <c r="AA154" s="23">
        <v>0</v>
      </c>
      <c r="AB154" s="23">
        <v>0</v>
      </c>
      <c r="AC154" s="23">
        <v>3</v>
      </c>
      <c r="AD154" s="23">
        <v>3</v>
      </c>
      <c r="AE154" s="23">
        <v>3</v>
      </c>
      <c r="AF154" s="23">
        <v>3</v>
      </c>
      <c r="AG154" s="23">
        <v>4</v>
      </c>
      <c r="AH154" s="23">
        <v>4</v>
      </c>
      <c r="AI154" s="23">
        <v>4</v>
      </c>
      <c r="AJ154" s="23">
        <v>4</v>
      </c>
      <c r="AK154" s="23">
        <v>5</v>
      </c>
      <c r="AL154" s="23">
        <v>6</v>
      </c>
      <c r="AM154" s="23">
        <v>6</v>
      </c>
      <c r="AN154" s="23">
        <v>6</v>
      </c>
      <c r="AO154" s="23">
        <v>6</v>
      </c>
      <c r="AP154" s="23">
        <v>6</v>
      </c>
      <c r="AQ154" s="23">
        <v>6</v>
      </c>
      <c r="AR154" s="23">
        <v>6</v>
      </c>
      <c r="AS154" s="23">
        <v>6</v>
      </c>
      <c r="AT154" s="23">
        <v>6</v>
      </c>
      <c r="AU154" s="23">
        <v>6</v>
      </c>
      <c r="AV154" s="23">
        <v>6</v>
      </c>
      <c r="AW154" s="23">
        <v>6</v>
      </c>
      <c r="AX154" s="23">
        <v>6</v>
      </c>
      <c r="AY154" s="23">
        <v>6</v>
      </c>
      <c r="AZ154" s="23">
        <v>6</v>
      </c>
      <c r="BA154" s="23">
        <v>6</v>
      </c>
      <c r="BB154" s="23">
        <v>6</v>
      </c>
      <c r="BC154" s="23">
        <v>6</v>
      </c>
      <c r="BD154" s="23">
        <v>6</v>
      </c>
      <c r="BE154" s="23">
        <v>6</v>
      </c>
      <c r="BF154" s="23">
        <v>6</v>
      </c>
      <c r="BG154" s="23">
        <v>6</v>
      </c>
      <c r="BH154" s="23">
        <v>6</v>
      </c>
      <c r="BI154" s="23">
        <v>6</v>
      </c>
      <c r="BJ154" s="23">
        <v>6</v>
      </c>
      <c r="BK154" s="23">
        <v>6</v>
      </c>
      <c r="BL154" s="23">
        <v>6</v>
      </c>
      <c r="BM154" s="23">
        <v>6</v>
      </c>
      <c r="BN154" s="23">
        <v>6</v>
      </c>
      <c r="BO154" s="23">
        <v>6</v>
      </c>
      <c r="BP154" s="23">
        <v>6</v>
      </c>
      <c r="BQ154" s="23">
        <v>6</v>
      </c>
      <c r="BR154" s="23">
        <v>6</v>
      </c>
      <c r="BS154" s="23">
        <v>6</v>
      </c>
      <c r="BT154" s="23">
        <v>6</v>
      </c>
      <c r="BU154" s="23">
        <v>6</v>
      </c>
      <c r="BV154" s="23">
        <v>6</v>
      </c>
      <c r="BW154" s="23">
        <v>6</v>
      </c>
      <c r="BX154" s="23">
        <v>6</v>
      </c>
      <c r="BY154" s="23">
        <v>6</v>
      </c>
      <c r="BZ154" s="23">
        <v>6</v>
      </c>
      <c r="CA154" s="23">
        <v>6</v>
      </c>
      <c r="CB154" s="23">
        <v>6</v>
      </c>
      <c r="CC154" s="23">
        <v>6</v>
      </c>
      <c r="CD154" s="23">
        <v>6</v>
      </c>
      <c r="CE154" s="23">
        <v>6</v>
      </c>
      <c r="CF154" s="23">
        <v>6</v>
      </c>
      <c r="CG154" s="23">
        <v>6</v>
      </c>
      <c r="CH154" s="23">
        <v>6</v>
      </c>
      <c r="CI154" s="23">
        <v>6</v>
      </c>
      <c r="CJ154" s="23">
        <v>6</v>
      </c>
      <c r="CK154" s="23">
        <v>6</v>
      </c>
      <c r="CL154" s="23">
        <v>6</v>
      </c>
      <c r="CM154" s="23">
        <v>6</v>
      </c>
      <c r="CN154" s="23">
        <v>6</v>
      </c>
      <c r="CO154" s="23">
        <v>6</v>
      </c>
      <c r="CP154" s="23">
        <v>6</v>
      </c>
      <c r="CQ154" s="23">
        <v>6</v>
      </c>
      <c r="CR154" s="23">
        <v>6</v>
      </c>
      <c r="CS154" s="23">
        <v>6</v>
      </c>
      <c r="CT154" s="23">
        <v>6</v>
      </c>
      <c r="CU154" s="23">
        <v>6</v>
      </c>
      <c r="CV154" s="23">
        <v>6</v>
      </c>
      <c r="CW154" s="23">
        <v>6</v>
      </c>
      <c r="CX154" s="23">
        <v>6</v>
      </c>
      <c r="CY154" s="23">
        <v>6</v>
      </c>
      <c r="CZ154" s="45"/>
      <c r="DA154" s="45"/>
      <c r="DB154" s="45"/>
      <c r="DC154" s="23">
        <v>7</v>
      </c>
      <c r="DD154" s="23">
        <v>7</v>
      </c>
      <c r="DE154" s="23">
        <v>7</v>
      </c>
      <c r="DF154" s="23">
        <v>7</v>
      </c>
      <c r="DG154" s="23">
        <v>7</v>
      </c>
      <c r="DJ154" s="341">
        <f t="shared" ca="1" si="42"/>
        <v>0</v>
      </c>
      <c r="DK154" s="25">
        <f t="shared" ca="1" si="43"/>
        <v>0</v>
      </c>
      <c r="DL154" s="325">
        <f t="shared" ca="1" si="52"/>
        <v>0</v>
      </c>
      <c r="DM154" s="329"/>
      <c r="DN154" s="25"/>
      <c r="DO154" s="325"/>
      <c r="DP154" s="334">
        <f t="shared" ca="1" si="46"/>
        <v>26.090197540067088</v>
      </c>
      <c r="EA154">
        <f>SUMIF('L4-LTLA'!$D:$D,$D154,'L4-LTLA'!$G:$G)</f>
        <v>26830</v>
      </c>
      <c r="EB154" s="27">
        <v>26830</v>
      </c>
      <c r="EC154" s="4">
        <f t="shared" si="51"/>
        <v>0</v>
      </c>
    </row>
    <row r="155" spans="1:133" x14ac:dyDescent="0.25">
      <c r="A155" s="67" t="str">
        <f ca="1">OFFSET(Polygon!A$1,MATCH($D155,Polygon!$C:$C,0)-1,0)</f>
        <v>{"type":"MultiPolygon","coordinates":[[[[-3.7399,56.0766],[-3.7368,56.0805],[-3.7358,56.0812],[-3.7363,56.0833],[-3.7356,56.0844],[-3.7344,56.0853],[-3.7307,56.0856],[-3.7287,56.0874],[-3.7287,56.0879],[-3.7266,56.0883],[-3.7233,56.0894],[-3.7215,56.0878],[-3.7198,56.0902],[-3.7194,56.0918],[-3.7187,56.0924],[-3.7177,56.0955],[-3.7174,56.1028],[-3.7159,56.1039],[-3.7137,56.1047],[-3.7095,56.1046],[-3.7087,56.1042],[-3.7019,56.103],[-3.6933,56.1024],[-3.6909,56.1021],[-3.6882,56.1022],[-3.6862,56.1019],[-3.6796,56.1021],[-3.6745,56.1002],[-3.675,56.1013],[-3.6749,56.1035],[-3.6744,56.1041],[-3.6747,56.1059],[-3.6725,56.1078],[-3.6698,56.1069],[-3.6662,56.1074],[-3.6637,56.1081],[-3.662,56.1093],[-3.658,56.1095],[-3.656,56.109],[-3.6568,56.1083],[-3.6533,56.1076],[-3.6526,56.1082],[-3.6502,56.1084],[-3.649,56.1092],[-3.6417,56.109],[-3.6408,56.1094],[-3.6374,56.1092],[-3.6349,56.1088],[-3.631,56.11],[-3.6288,56.1104],[-3.6292,56.1115],[-3.6443,56.1156],[-3.651,56.1178],[-3.6555,56.1184],[-3.6597,56.1198],[-3.6639,56.123],[-3.6632,56.1236],[-3.6606,56.1242],[-3.6571,56.1243],[-3.6542,56.1251],[-3.6519,56.1281],[-3.6507,56.1292],[-3.6487,56.1296],[-3.6465,56.1296],[-3.6456,56.1299],[-3.6437,56.1297],[-3.6416,56.1302],[-3.6373,56.1297],[-3.6364,56.1304],[-3.6319,56.1312],[-3.6284,56.1312],[-3.6284,56.1328],[-3.6266,56.1324],[-3.6247,56.1327],[-3.6181,56.1347],[-3.6149,56.1354],[-3.6122,56.1346],[-3.6073,56.1348],[-3.6045,56.1363],[-3.602,56.1368],[-3.5972,56.1371],[-3.5947,56.1377],[-3.5916,56.1379],[-3.5881,56.1376],[-3.5847,56.1382],[-3.5834,56.1389],[-3.5809,56.1393],[-3.5809,56.14],[-3.5783,56.1411],[-3.5809,56.1428],[-3.5811,56.1437],[-3.5838,56.1441],[-3.5839,56.1448],[-3.5827,56.1486],[-3.5829,56.1509],[-3.5775,56.1545],[-3.5714,56.1574],[-3.5688,56.1591],[-3.5677,56.158],[-3.564,56.1598],[-3.5621,56.1597],[-3.5586,56.1584],[-3.5563,56.1573],[-3.5494,56.1583],[-3.5461,56.1585],[-3.542,56.1509],[-3.5406,56.1499],[-3.5399,56.1473],[-3.54,56.1465],[-3.5329,56.1475],[-3.5295,56.1483],[-3.5278,56.1469],[-3.5256,56.1462],[-3.5246,56.1466],[-3.5177,56.1476],[-3.5156,56.1475],[-3.5113,56.1479],[-3.5025,56.1492],[-3.5004,56.1496],[-3.4981,56.1497],[-3.496,56.1494],[-3.4916,56.1498],[-3.4866,56.1487],[-3.4812,56.1472],[-3.4785,56.1469],[-3.4762,56.1479],[-3.4733,56.1486],[-3.4719,56.1484],[-3.4688,56.1492],[-3.4669,56.149],[-3.465,56.1472],[-3.4603,56.1463],[-3.4584,56.1471],[-3.4568,56.15],[-3.4537,56.1504],[-3.4526,56.1489],[-3.452,56.1471],[-3.4456,56.1472],[-3.4425,56.1465],[-3.4404,56.145],[-3.4346,56.1451],[-3.4329,56.1422],[-3.4309,56.1425],[-3.4298,56.1419],[-3.4269,56.1415],[-3.4261,56.1417],[-3.4243,56.1403],[-3.4204,56.1397],[-3.4185,56.1387],[-3.4159,56.1385],[-3.4121,56.1394],[-3.4072,56.1395],[-3.4046,56.1406],[-3.4008,56.1418],[-3.3982,56.1419],[-3.3934,56.1423],[-3.392,56.1422],[-3.3882,56.143],[-3.3873,56.1427],[-3.3822,56.1434],[-3.3807,56.1431],[-3.3794,56.1443],[-3.3755,56.145],[-3.3739,56.1456],[-3.3721,56.1455],[-3.3702,56.1461],[-3.3695,56.147],[-3.3685,56.1505],[-3.3666,56.155],[-3.3674,56.1562],[-3.3695,56.1599],[-3.3717,56.1644],[-3.3653,56.1663],[-3.363,56.1667],[-3.3586,56.167],[-3.3557,56.1685],[-3.3519,56.1694],[-3.3507,56.1701],[-3.3487,56.1704],[-3.3483,56.1718],[-3.346,56.1728],[-3.3419,56.1738],[-3.3394,56.1739],[-3.3365,56.173],[-3.3322,56.1731],[-3.3284,56.1726],[-3.3273,56.172],[-3.3243,56.1719],[-3.3205,56.17],[-3.3164,56.1665],[-3.3132,56.1672],[-3.3099,56.1674],[-3.3064,56.1679],[-3.3075,56.1697],[-3.2965,56.1706],[-3.2964,56.1722],[-3.2929,56.1735],[-3.2945,56.1753],[-3.2986,56.1754],[-3.2991,56.1764],[-3.3005,56.1772],[-3.2987,56.178],[-3.3007,56.1788],[-3.3056,56.1791],[-3.3072,56.1803],[-3.3091,56.1853],[-3.2906,56.1895],[-3.2609,56.1961],[-3.2634,56.1982],[-3.2665,56.203],[-3.27,56.2027],[-3.2736,56.2078],[-3.2749,56.2142],[-3.268,56.2146],[-3.2697,56.216],[-3.2658,56.2183],[-3.2649,56.2201],[-3.2684,56.2201],[-3.2751,56.2238],[-3.2753,56.2237],[-3.2854,56.2243],[-3.2902,56.225],[-3.2908,56.2258],[-3.2913,56.2297],[-3.2889,56.2307],[-3.2871,56.2309],[-3.2855,56.2319],[-3.28,56.2336],[-3.2849,56.2342],[-3.2857,56.2347],[-3.2886,56.2354],[-3.2914,56.2351],[-3.2949,56.2355],[-3.3026,56.2361],[-3.3053,56.2365],[-3.3082,56.2373],[-3.3103,56.2376],[-3.3149,56.2395],[-3.3171,56.2396],[-3.3215,56.2379],[-3.3293,56.2374],[-3.3343,56.2379],[-3.3363,56.2383],[-3.3415,56.2382],[-3.3438,56.2384],[-3.3578,56.2409],[-3.3591,56.24],[-3.3608,56.2407],[-3.3678,56.2399],[-3.3673,56.2408],[-3.3649,56.242],[-3.3634,56.2431],[-3.3582,56.2482],[-3.3572,56.2486],[-3.3567,56.2511],[-3.3554,56.2538],[-3.3533,56.2551],[-3.354,56.2564],[-3.3558,56.2573],[-3.3605,56.2586],[-3.3689,56.26],[-3.3718,56.2608],[-3.3773,56.2626],[-3.3787,56.2633],[-3.3837,56.2688],[-3.3802,56.27],[-3.3758,56.2712],[-3.3735,56.2712],[-3.3711,56.2726],[-3.3706,56.274],[-3.3691,56.275],[-3.3677,56.275],[-3.364,56.2764],[-3.3619,56.2777],[-3.3578,56.2786],[-3.3549,56.2804],[-3.3522,56.2807],[-3.3502,56.2817],[-3.3537,56.2829],[-3.3508,56.2857],[-3.3492,56.2853],[-3.3477,56.2856],[-3.3459,56.2865],[-3.3427,56.2875],[-3.3412,56.2863],[-3.3355,56.2895],[-3.3331,56.2877],[-3.3306,56.2868],[-3.3297,56.2872],[-3.3282,56.2861],[-3.326,56.2834],[-3.3248,56.2828],[-3.3214,56.2837],[-3.3208,56.2833],[-3.317,56.284],[-3.3125,56.2853],[-3.3104,56.2873],[-3.3084,56.2878],[-3.3064,56.2875],[-3.3021,56.2885],[-3.3009,56.2899],[-3.297,56.2901],[-3.2948,56.2893],[-3.2923,56.2928],[-3.2929,56.2938],[-3.2957,56.2963],[-3.2962,56.2975],[-3.2938,56.2988],[-3.2939,56.3003],[-3.2956,56.3034],[-3.2963,56.304],[-3.2984,56.307],[-3.2997,56.3099],[-3.2945,56.3112],[-3.2953,56.3118],[-3.2992,56.3122],[-3.3009,56.3131],[-3.3006,56.314],[-3.2972,56.3148],[-3.2953,56.3168],[-3.2922,56.3185],[-3.2917,56.3193],[-3.2898,56.3208],[-3.2878,56.3219],[-3.2852,56.3227],[-3.2827,56.3242],[-3.2757,56.3263],[-3.2707,56.3263],[-3.2666,56.3282],[-3.268,56.3302],[-3.2676,56.3324],[-3.2731,56.3326],[-3.2729,56.334],[-3.2691,56.3346],[-3.2677,56.3357],[-3.2676,56.3391],[-3.265,56.3391],[-3.2624,56.3386],[-3.256,56.3401],[-3.2584,56.3424],[-3.2568,56.3445],[-3.2553,56.3452],[-3.2556,56.3463],[-3.2574,56.3467],[-3.2615,56.3486],[-3.2667,56.3479],[-3.2695,56.3481],[-3.2715,56.3477],[-3.2738,56.3478],[-3.2768,56.3493],[-3.2771,56.3505],[-3.2764,56.351],[-3.2736,56.3511],[-3.2681,56.3509],[-3.2637,56.3513],[-3.2609,56.3512],[-3.2578,56.3514],[-3.253,56.3521],[-3.2475,56.3532],[-3.2479,56.3538],[-3.2453,56.3543],[-3.2413,56.354],[-3.2342,56.3554],[-3.2324,56.3563],[-3.2301,56.3564],[-3.2252,56.3573],[-3.215,56.3598],[-3.21,56.361],[-3.2035,56.3634],[-3.2006,56.3642],[-3.1973,56.3655],[-3.1961,56.3667],[-3.1941,56.368],[-3.192,56.3685],[-3.188,56.3712],[-3.1835,56.3734],[-3.1789,56.3746],[-3.1759,56.3745],[-3.1713,56.3757],[-3.1694,56.3758],[-3.1674,56.3767],[-3.1643,56.3771],[-3.1609,56.3781],[-3.1584,56.3792],[-3.1556,56.38],[-3.1489,56.3826],[-3.1453,56.3844],[-3.1432,56.3848],[-3.1398,56.3858],[-3.136,56.3866],[-3.1349,56.3865],[-3.1254,56.389],[-3.1184,56.3916],[-3.1165,56.3928],[-3.1154,56.3922],[-3.113,56.3922],[-3.1086,56.3925],[-3.0996,56.3937],[-3.0943,56.3951],[-3.0894,56.397],[-3.0884,56.398],[-3.0834,56.3991],[-3.0763,56.4014],[-3.0739,56.4017],[-3.0718,56.4022],[-3.0692,56.4025],[-3.0639,56.4037],[-3.0607,56.4047],[-3.054,56.4073],[-3.0503,56.4092],[-3.0473,56.4112],[-3.0445,56.414],[-3.0427,56.4147],[-3.0403,56.416],[-3.0381,56.4166],[-3.0307,56.4194],[-3.0249,56.4209],[-3.0217,56.4221],[-3.019,56.4223],[-3.017,56.422],[-3.0163,56.4209],[-3.0162,56.4196],[-3.0212,56.4189],[-3.027,56.4188],[-3.0285,56.4181],[-3.0226,56.4179],[-3.017,56.4183],[-3.0146,56.4187],[-3.0065,56.4204],[-2.9935,56.4222],[-2.9905,56.4234],[-2.9879,56.4237],[-2.9811,56.4261],[-2.9784,56.4267],[-2.9692,56.4309],[-2.9665,56.4317],[-2.9634,56.4321],[-2.9583,56.4335],[-2.9558,56.4337],[-2.9529,56.4351],[-2.9496,56.4358],[-2.9457,56.4377],[-2.9426,56.4405],[-2.9415,56.4429],[-2.938,56.4458],[-2.9379,56.4464],[-2.9346,56.4484],[-2.9307,56.4493],[-2.9229,56.4519],[-2.9135,56.4526],[-2.9094,56.4527],[-2.907,56.4529],[-2.9005,56.453],[-2.8979,56.4534],[-2.8894,56.4534],[-2.885,56.4529],[-2.8833,56.4526],[-2.8758,56.4523],[-2.8742,56.4524],[-2.8671,56.4522],[-2.8638,56.4514],[-2.8636,56.4509],[-2.8603,56.4502],[-2.8577,56.4504],[-2.8486,56.4497],[-2.8443,56.4491],[-2.8429,56.4492],[-2.8402,56.4486],[-2.8342,56.4487],[-2.83,56.4493],[-2.8287,56.4497],[-2.8255,56.45],[-2.8248,56.4495],[-2.8218,56.4498],[-2.8203,56.4494],[-2.8174,56.4496],[-2.8092,56.449],[-2.8055,56.4482],[-2.801,56.4468],[-2.7929,56.4462],[-2.7848,56.4461],[-2.7756,56.4465],[-2.7689,56.4468],[-2.7607,56.447],[-2.756,56.447],[-2.7471,56.4467],[-2.7436,56.4469],[-2.7395,56.4469],[-2.7349,56.4466],[-2.7329,56.4474],[-2.7279,56.4482],[-2.719,56.4487],[-2.7084,56.447],[-2.7051,56.4462],[-2.707,56.4452],[-2.7099,56.4461],[-2.7116,56.4453],[-2.7155,56.4457],[-2.7167,56.4462],[-2.72,56.4458],[-2.7202,56.4475],[-2.725,56.4454],[-2.7257,56.4462],[-2.7285,56.4457],[-2.7303,56.444],[-2.7318,56.4439],[-2.7354,56.4427],[-2.7349,56.4437],[-2.7371,56.4446],[-2.739,56.4441],[-2.7411,56.444],[-2.7427,56.4435],[-2.7454,56.4422],[-2.753,56.4429],[-2.7593,56.4433],[-2.7608,56.4431],[-2.7683,56.4425],[-2.771,56.443],[-2.7722,56.4427],[-2.7741,56.4416],[-2.7747,56.4402],[-2.7777,56.4398],[-2.7791,56.4372],[-2.778,56.4358],[-2.7759,56.4348],[-2.775,56.434],[-2.7764,56.4333],[-2.7738,56.4329],[-2.7736,56.4296],[-2.7753,56.4288],[-2.7768,56.4272],[-2.7769,56.4264],[-2.7789,56.4249],[-2.7777,56.4238],[-2.7798,56.4228],[-2.7818,56.4229],[-2.7826,56.4234],[-2.7863,56.4218],[-2.7928,56.4214],[-2.793,56.4202],[-2.7926,56.4185],[-2.7932,56.4181],[-2.7918,56.4172],[-2.7943,56.4165],[-2.7964,56.4149],[-2.7984,56.4138],[-2.8012,56.4141],[-2.8003,56.4155],[-2.8003,56.4167],[-2.7992,56.4185],[-2.7974,56.4204],[-2.7957,56.4231],[-2.792,56.4243],[-2.7924,56.4251],[-2.7907,56.4255],[-2.7833,56.4264],[-2.7825,56.4274],[-2.78,56.4281],[-2.7798,56.4298],[-2.7814,56.4303],[-2.7835,56.4294],[-2.7852,56.4296],[-2.7854,56.4306],[-2.7817,56.4319],[-2.7837,56.4333],[-2.7858,56.4364],[-2.7875,56.4378],[-2.7899,56.4384],[-2.7927,56.4384],[-2.7928,56.4399],[-2.794,56.4411],[-2.7963,56.4407],[-2.7983,56.4421],[-2.8005,56.4444],[-2.8035,56.4462],[-2.8053,56.447],[-2.8077,56.4473],[-2.8072,56.4458],[-2.806,56.4459],[-2.8046,56.4446],[-2.8027,56.4438],[-2.8017,56.4429],[-2.7987,56.4385],[-2.8001,56.4387],[-2.8011,56.4371],[-2.8017,56.4331],[-2.8009,56.429],[-2.8001,56.4267],[-2.8016,56.4242],[-2.8013,56.422],[-2.8026,56.4212],[-2.8038,56.4183],[-2.8057,56.4152],[-2.8062,56.4135],[-2.806,56.4105],[-2.8048,56.4089],[-2.8037,56.4085],[-2.8038,56.4074],[-2.8031,56.406],[-2.8048,56.4052],[-2.805,56.4041],[-2.804,56.4033],[-2.8042,56.401],[-2.8059,56.4017],[-2.8066,56.3999],[-2.8055,56.3985],[-2.8071,56.3965],[-2.8074,56.3934],[-2.8071,56.3907],[-2.8057,56.3876],[-2.8059,56.3866],[-2.8042,56.3828],[-2.8043,56.3794],[-2.8036,56.3774],[-2.8049,56.3773],[-2.8053,56.3762],[-2.8048,56.3756],[-2.8058,56.3737],[-2.8064,56.3713],[-2.8079,56.3747],[-2.808,56.3779],[-2.8093,56.3768],[-2.8087,56.3742],[-2.808,56.3732],[-2.8079,56.3707],[-2.8102,56.3683],[-2.8068,56.366],[-2.8072,56.3645],[-2.8063,56.3612],[-2.8052,56.3584],[-2.8032,56.354],[-2.8016,56.3509],[-2.8006,56.3477],[-2.7997,56.3463],[-2.7961,56.3458],[-2.794,56.3446],[-2.79,56.3446],[-2.7863,56.3433],[-2.7844,56.3418],[-2.7827,56.3412],[-2.7795,56.3407],[-2.7785,56.3395],[-2.7802,56.3392],[-2.7803,56.3383],[-2.7779,56.337],[-2.778,56.3352],[-2.7764,56.3341],[-2.7743,56.3334],[-2.7718,56.3345],[-2.7678,56.3339],[-2.7652,56.3332],[-2.761,56.3327],[-2.7595,56.3332],[-2.7578,56.3325],[-2.7565,56.333],[-2.7547,56.3325],[-2.7515,56.3324],[-2.7491,56.3331],[-2.7455,56.3326],[-2.7449,56.3309],[-2.7433,56.331],[-2.7387,56.3291],[-2.7363,56.3286],[-2.7338,56.329],[-2.7323,56.3289],[-2.7271,56.3276],[-2.722,56.3277],[-2.7203,56.3272],[-2.7169,56.3283],[-2.7153,56.3293],[-2.7122,56.3289],[-2.711,56.3283],[-2.7093,56.3284],[-2.7052,56.3264],[-2.7033,56.3262],[-2.7001,56.3264],[-2.6966,56.3261],[-2.6947,56.3267],[-2.6944,56.3281],[-2.6928,56.328],[-2.6913,56.3271],[-2.6879,56.3273],[-2.6848,56.3263],[-2.6829,56.3261],[-2.6779,56.3229],[-2.6753,56.3222],[-2.6761,56.321],[-2.6739,56.3208],[-2.6712,56.3218],[-2.6697,56.3219],[-2.6686,56.3208],[-2.6661,56.3204],[-2.6649,56.3207],[-2.6566,56.3184],[-2.6558,56.3173],[-2.6543,56.3135],[-2.655,56.3124],[-2.6544,56.3111],[-2.6512,56.3096],[-2.6489,56.3073],[-2.6456,56.3065],[-2.6453,56.3056],[-2.6438,56.3057],[-2.6416,56.3051],[-2.6399,56.3037],[-2.6388,56.3041],[-2.638,56.3027],[-2.6395,56.302],[-2.6384,56.3012],[-2.6369,56.2993],[-2.6356,56.2988],[-2.6322,56.2991],[-2.6303,56.2984],[-2.63,56.2976],[-2.6314,56.2968],[-2.63,56.296],[-2.6286,56.2946],[-2.6251,56.2941],[-2.6198,56.2922],[-2.6185,56.2921],[-2.6159,56.2911],[-2.6156,56.2899],[-2.6124,56.2894],[-2.6114,56.2888],[-2.6082,56.2894],[-2.6051,56.2894],[-2.6015,56.2885],[-2.6003,56.2892],[-2.5971,56.2879],[-2.5953,56.288],[-2.5957,56.2858],[-2.5956,56.2838],[-2.5938,56.283],[-2.5883,56.2836],[-2.5869,56.2823],[-2.5869,56.2806],[-2.5848,56.2805],[-2.5832,56.2783],[-2.5846,56.2775],[-2.586,56.2761],[-2.5878,56.2753],[-2.5882,56.2741],[-2.5903,56.2718],[-2.5913,56.2716],[-2.5922,56.2696],[-2.592,56.269],[-2.5945,56.2687],[-2.5986,56.2669],[-2.5997,56.265],[-2.5994,56.2643],[-2.6003,56.2634],[-2.6033,56.263],[-2.6051,56.2623],[-2.6053,56.2614],[-2.6064,56.2609],[-2.609,56.2607],[-2.6111,56.2597],[-2.6137,56.2599],[-2.6162,56.2605],[-2.6168,56.261],[-2.6198,56.2601],[-2.6211,56.258],[-2.6242,56.2575],[-2.6249,56.2566],[-2.6271,56.2567],[-2.6255,56.2544],[-2.6273,56.2524],[-2.6292,56.2523],[-2.6307,56.2511],[-2.6336,56.2503],[-2.6356,56.2495],[-2.6361,56.2488],[-2.6377,56.2482],[-2.6392,56.2459],[-2.6406,56.2455],[-2.6433,56.2437],[-2.6445,56.2425],[-2.6478,56.2417],[-2.6505,56.2398],[-2.6515,56.2396],[-2.6532,56.2383],[-2.6547,56.238],[-2.6566,56.2366],[-2.6621,56.2357],[-2.6635,56.2351],[-2.668,56.2341],[-2.6691,56.2337],[-2.6751,56.2294],[-2.6768,56.2291],[-2.6824,56.2246],[-2.6838,56.2243],[-2.6846,56.2233],[-2.6873,56.2223],[-2.6936,56.2207],[-2.6956,56.2194],[-2.6983,56.2208],[-2.6989,56.2203],[-2.7008,56.2209],[-2.7021,56.2206],[-2.7025,56.219],[-2.7043,56.217],[-2.7055,56.2168],[-2.7063,56.2154],[-2.7118,56.2141],[-2.7141,56.2139],[-2.7169,56.214],[-2.7202,56.213],[-2.7221,56.2121],[-2.7243,56.2118],[-2.7249,56.2113],[-2.727,56.211],[-2.7282,56.2112],[-2.7298,56.2105],[-2.7332,56.2103],[-2.7358,56.2093],[-2.7376,56.209],[-2.7392,56.2094],[-2.7483,56.2074],[-2.752,56.2056],[-2.7574,56.2042],[-2.7589,56.2043],[-2.761,56.2033],[-2.7626,56.2031],[-2.7665,56.2038],[-2.7666,56.2029],[-2.77,56.2017],[-2.7718,56.2013],[-2.7721,56.2003],[-2.7741,56.2006],[-2.7754,56.1998],[-2.7771,56.1999],[-2.7805,56.1995],[-2.7823,56.1984],[-2.7833,56.1986],[-2.7864,56.1965],[-2.7885,56.1953],[-2.7903,56.1952],[-2.7911,56.1943],[-2.7973,56.1927],[-2.7973,56.1917],[-2.8,56.1899],[-2.7998,56.1882],[-2.8011,56.187],[-2.8046,56.1861],[-2.8059,56.185],[-2.8087,56.184],[-2.8107,56.1838],[-2.812,56.1832],[-2.8136,56.1833],[-2.815,56.1842],[-2.8141,56.1848],[-2.8146,56.186],[-2.8171,56.1855],[-2.8202,56.1855],[-2.8207,56.1871],[-2.8254,56.1875],[-2.8276,56.188],[-2.8299,56.1872],[-2.8308,56.1855],[-2.8323,56.1857],[-2.8336,56.1853],[-2.8342,56.1844],[-2.836,56.1833],[-2.839,56.1829],[-2.8413,56.1832],[-2.8438,56.1827],[-2.8454,56.1837],[-2.8467,56.1838],[-2.8481,56.1848],[-2.848,56.1856],[-2.8519,56.1871],[-2.854,56.1875],[-2.8566,56.1877],[-2.8594,56.1875],[-2.8624,56.1858],[-2.8668,56.1873],[-2.8692,56.187],[-2.8701,56.1883],[-2.8739,56.1897],[-2.8765,56.1901],[-2.8783,56.1899],[-2.8785,56.1893],[-2.8823,56.1909],[-2.885,56.1927],[-2.883,56.195],[-2.8826,56.1974],[-2.8866,56.2014],[-2.8884,56.2023],[-2.8882,56.2028],[-2.8921,56.2046],[-2.8969,56.2057],[-2.9001,56.2059],[-2.9062,56.2072],[-2.9075,56.2073],[-2.9095,56.2084],[-2.9202,56.2099],[-2.9213,56.2102],[-2.9239,56.2102],[-2.9265,56.211],[-2.9289,56.2111],[-2.9357,56.2111],[-2.939,56.2106],[-2.9423,56.2106],[-2.9432,56.2102],[-2.9463,56.21],[-2.9484,56.21],[-2.9507,56.2088],[-2.9521,56.2093],[-2.9546,56.2089],[-2.9587,56.2074],[-2.9605,56.2072],[-2.9646,56.206],[-2.9656,56.206],[-2.9714,56.2031],[-2.975,56.2007],[-2.9768,56.1999],[-2.9797,56.1995],[-2.9811,56.1988],[-2.9835,56.1964],[-2.9885,56.1942],[-2.9898,56.1919],[-2.992,56.1901],[-2.9948,56.1886],[-2.9972,56.1882],[-3.0002,56.1857],[-3.0039,56.1841],[-3.0054,56.1829],[-3.0077,56.1805],[-3.0092,56.181],[-3.0116,56.1807],[-3.0137,56.1795],[-3.0176,56.1761],[-3.0182,56.1741],[-3.0208,56.1728],[-3.023,56.1721],[-3.0269,56.1714],[-3.0287,56.1698],[-3.0312,56.1689],[-3.0332,56.1673],[-3.0358,56.1658],[-3.0383,56.1657],[-3.0402,56.1665],[-3.043,56.1672],[-3.0467,56.1665],[-3.0483,56.1657],[-3.0505,56.1641],[-3.0533,56.1633],[-3.056,56.1618],[-3.057,56.1609],[-3.0605,56.1593],[-3.0625,56.1577],[-3.0639,56.157],[-3.0641,56.1561],[-3.0657,56.1548],[-3.0666,56.1533],[-3.0666,56.1521],[-3.0707,56.1503],[-3.0718,56.1491],[-3.0743,56.1484],[-3.0763,56.1461],[-3.0796,56.1436],[-3.0828,56.1398],[-3.0848,56.1388],[-3.0873,56.1392],[-3.0912,56.1389],[-3.0943,56.1398],[-3.0961,56.1392],[-3.0977,56.1381],[-3.0997,56.1373],[-3.1023,56.1351],[-3.1036,56.1345],[-3.1054,56.1327],[-3.108,56.1322],[-3.1094,56.1311],[-3.113,56.1298],[-3.1144,56.1289],[-3.1175,56.126],[-3.1198,56.1233],[-3.1211,56.1231],[-3.1229,56.1216],[-3.1263,56.1207],[-3.128,56.121],[-3.1313,56.1191],[-3.1361,56.1182],[-3.1387,56.1183],[-3.1417,56.1174],[-3.1433,56.1175],[-3.148,56.1138],[-3.1508,56.1151],[-3.1518,56.114],[-3.1508,56.1133],[-3.1534,56.1094],[-3.1541,56.1066],[-3.1552,56.1059],[-3.155,56.1049],[-3.1559,56.1036],[-3.1569,56.1011],[-3.1578,56.0972],[-3.1568,56.0958],[-3.1571,56.0941],[-3.1578,56.0929],[-3.158,56.0905],[-3.1572,56.0884],[-3.156,56.0873],[-3.1569,56.0861],[-3.157,56.0839],[-3.1587,56.0826],[-3.1597,56.0805],[-3.161,56.0801],[-3.1618,56.0792],[-3.1629,56.0769],[-3.1629,56.0751],[-3.1638,56.075],[-3.1656,56.0726],[-3.1675,56.0721],[-3.1688,56.0705],[-3.1685,56.0689],[-3.1712,56.0677],[-3.1719,56.0667],[-3.1724,56.0623],[-3.1759,56.0611],[-3.1777,56.0617],[-3.1794,56.0618],[-3.1823,56.0609],[-3.1845,56.0617],[-3.1873,56.0612],[-3.1893,56.0613],[-3.1926,56.061],[-3.1948,56.0598],[-3.1975,56.0579],[-3.203,56.0546],[-3.2085,56.0534],[-3.2104,56.0536],[-3.214,56.0535],[-3.2164,56.0541],[-3.2171,56.0556],[-3.2188,56.0564],[-3.2208,56.0565],[-3.2221,56.056],[-3.2249,56.057],[-3.2342,56.0543],[-3.236,56.0558],[-3.2381,56.0552],[-3.2424,56.0559],[-3.2437,56.0553],[-3.2456,56.0561],[-3.2453,56.0574],[-3.2475,56.0573],[-3.2492,56.0565],[-3.25,56.0575],[-3.2503,56.0589],[-3.2524,56.0598],[-3.2601,56.0587],[-3.262,56.0592],[-3.2664,56.0587],[-3.2672,56.058],[-3.2705,56.058],[-3.2731,56.0571],[-3.2742,56.0574],[-3.2798,56.056],[-3.282,56.0541],[-3.2827,56.0522],[-3.2836,56.051],[-3.2827,56.0504],[-3.2845,56.0498],[-3.2889,56.0498],[-3.2901,56.0505],[-3.2929,56.0507],[-3.2973,56.0488],[-3.2997,56.0468],[-3.3024,56.0465],[-3.3047,56.0453],[-3.3045,56.0438],[-3.3062,56.042],[-3.3067,56.0408],[-3.3065,56.0395],[-3.3078,56.0383],[-3.3095,56.0375],[-3.3102,56.038],[-3.3124,56.0378],[-3.3131,56.0365],[-3.3175,56.0357],[-3.3187,56.0345],[-3.321,56.034],[-3.322,56.0335],[-3.3239,56.0335],[-3.3269,56.0355],[-3.3286,56.0361],[-3.3307,56.0355],[-3.3316,56.0342],[-3.3335,56.0332],[-3.3362,56.0328],[-3.3367,56.0332],[-3.3398,56.0337],[-3.342,56.0327],[-3.3427,56.0314],[-3.3461,56.0306],[-3.3485,56.0293],[-3.3502,56.0272],[-3.3534,56.0271],[-3.3545,56.0263],[-3.3576,56.0254],[-3.36,56.0257],[-3.3618,56.0253],[-3.3652,56.0253],[-3.3684,56.0267],[-3.3722,56.0279],[-3.3757,56.0271],[-3.378,56.0274],[-3.3831,56.0259],[-3.3855,56.0243],[-3.3863,56.0225],[-3.3864,56.0209],[-3.3874,56.0205],[-3.3872,56.0189],[-3.3887,56.0177],[-3.3881,56.0141],[-3.3873,56.0114],[-3.3896,56.0101],[-3.3888,56.0093],[-3.3896,56.0068],[-3.3909,56.0059],[-3.3925,56.006],[-3.3934,56.0068],[-3.398,56.0071],[-3.3999,56.0074],[-3.401,56.0087],[-3.4047,56.0097],[-3.4049,56.0102],[-3.4083,56.0131],[-3.4099,56.0157],[-3.4128,56.0166],[-3.4207,56.0122],[-3.4427,56.0122],[-3.4645,56.0121],[-3.4648,56.0274],[-3.4695,56.0281],[-3.4739,56.0281],[-3.4767,56.0286],[-3.4801,56.0296],[-3.4827,56.0306],[-3.4862,56.0307],[-3.4885,56.0319],[-3.4916,56.0329],[-3.494,56.0333],[-3.4983,56.0333],[-3.5082,56.0345],[-3.5093,56.0343],[-3.5145,56.0348],[-3.5182,56.0355],[-3.5194,56.0355],[-3.5229,56.0366],[-3.5263,56.0366],[-3.5305,56.0364],[-3.5334,56.0377],[-3.5375,56.038],[-3.5395,56.0383],[-3.5454,56.0384],[-3.5507,56.0394],[-3.5535,56.0395],[-3.556,56.0401],[-3.5586,56.04],[-3.5613,56.0412],[-3.5643,56.0417],[-3.564,56.0422],[-3.5605,56.0414],[-3.56,56.0417],[-3.5625,56.0429],[-3.5652,56.0437],[-3.5665,56.0434],[-3.5653,56.042],[-3.57,56.0428],[-3.5719,56.0413],[-3.5743,56.0415],[-3.5775,56.0424],[-3.5796,56.0419],[-3.5819,56.0422],[-3.5836,56.043],[-3.5865,56.0436],[-3.5904,56.0434],[-3.5952,56.0426],[-3.5971,56.0429],[-3.6005,56.0428],[-3.6038,56.042],[-3.6055,56.0425],[-3.6057,56.0433],[-3.6039,56.0433],[-3.6033,56.0454],[-3.6061,56.0454],[-3.6083,56.046],[-3.6115,56.0472],[-3.6157,56.0474],[-3.6182,56.0469],[-3.62,56.0483],[-3.6221,56.0487],[-3.626,56.049],[-3.6337,56.0489],[-3.6387,56.0476],[-3.6402,56.0482],[-3.6434,56.0487],[-3.6528,56.0512],[-3.6535,56.0509],[-3.6435,56.0481],[-3.6439,56.0476],[-3.6508,56.0473],[-3.659,56.0457],[-3.6601,56.0448],[-3.6622,56.0446],[-3.6619,56.0458],[-3.6722,56.0459],[-3.6742,56.0459],[-3.6821,56.0464],[-3.6866,56.0477],[-3.6899,56.0481],[-3.6935,56.0491],[-3.7009,56.0516],[-3.7045,56.0531],[-3.7101,56.0562],[-3.7153,56.06],[-3.7211,56.0638],[-3.7237,56.0656],[-3.7263,56.0678],[-3.7263,56.0682],[-3.7294,56.0712],[-3.7316,56.0727],[-3.7385,56.0761],[-3.7399,56.0766]]],[[[-2.565,56.1935],[-2.5626,56.1931],[-2.5624,56.1924],[-2.5607,56.1916],[-2.5601,56.1907],[-2.5578,56.1899],[-2.5573,56.1891],[-2.5584,56.1885],[-2.5544,56.1875],[-2.5529,56.1875],[-2.5526,56.1864],[-2.5513,56.1855],[-2.5486,56.1851],[-2.5486,56.1838],[-2.5464,56.1828],[-2.5457,56.1818],[-2.5462,56.1808],[-2.55,56.1796],[-2.5507,56.1806],[-2.5522,56.1814],[-2.5568,56.1828],[-2.5584,56.1837],[-2.5589,56.1849],[-2.5625,56.1864],[-2.5633,56.1874],[-2.5629,56.1887],[-2.5638,56.1898],[-2.5675,56.1914],[-2.5682,56.1922],[-2.5668,56.1934],[-2.565,56.1935]]],[[[-3.1372,56.037],[-3.1356,56.0366],[-3.1314,56.0317],[-3.129,56.0284],[-3.1297,56.0274],[-3.1285,56.0264],[-3.1273,56.0247],[-3.1282,56.0241],[-3.1295,56.0254],[-3.1308,56.0254],[-3.1321,56.0265],[-3.132,56.0271],[-3.1345,56.0291],[-3.1359,56.0298],[-3.1358,56.0308],[-3.1368,56.0316],[-3.139,56.0321],[-3.1425,56.0342],[-3.1414,56.0347],[-3.1413,56.0357],[-3.139,56.0355],[-3.1381,56.0369],[-3.1372,56.037]]],[[[-3.3022,56.0313],[-3.3016,56.0306],[-3.2987,56.0308],[-3.295,56.029],[-3.2978,56.0283],[-3.2996,56.0289],[-3.3031,56.0271],[-3.3061,56.0268],[-3.3093,56.0274],[-3.3069,56.0286],[-3.3036,56.031],[-3.3022,56.0313]]]]}</v>
      </c>
      <c r="B155" s="67" t="str">
        <f ca="1">OFFSET(Polygon!B$1,MATCH($D155,Polygon!$C:$C,0)-1,0)</f>
        <v>S08000029</v>
      </c>
      <c r="C155" s="41" t="s">
        <v>132</v>
      </c>
      <c r="D155" s="41" t="s">
        <v>200</v>
      </c>
      <c r="E155" s="27">
        <v>371910</v>
      </c>
      <c r="F155" s="45"/>
      <c r="G155" s="45"/>
      <c r="H155" s="45"/>
      <c r="I155" s="45"/>
      <c r="J155" s="45"/>
      <c r="K155" s="45"/>
      <c r="L155" s="45"/>
      <c r="M155" s="45"/>
      <c r="N155" s="45"/>
      <c r="O155" s="23">
        <v>8</v>
      </c>
      <c r="P155" s="23">
        <v>9</v>
      </c>
      <c r="Q155" s="23">
        <v>12</v>
      </c>
      <c r="R155" s="23">
        <v>13</v>
      </c>
      <c r="S155" s="23">
        <v>16</v>
      </c>
      <c r="T155" s="23">
        <v>19</v>
      </c>
      <c r="U155" s="23">
        <v>25</v>
      </c>
      <c r="V155" s="23">
        <v>29</v>
      </c>
      <c r="W155" s="23">
        <v>40</v>
      </c>
      <c r="X155" s="23">
        <v>41</v>
      </c>
      <c r="Y155" s="23">
        <v>51</v>
      </c>
      <c r="Z155" s="23">
        <v>58</v>
      </c>
      <c r="AA155" s="23">
        <v>70</v>
      </c>
      <c r="AB155" s="23">
        <v>76</v>
      </c>
      <c r="AC155" s="23">
        <v>96</v>
      </c>
      <c r="AD155" s="23">
        <v>119</v>
      </c>
      <c r="AE155" s="23">
        <v>147</v>
      </c>
      <c r="AF155" s="23">
        <v>173</v>
      </c>
      <c r="AG155" s="23">
        <v>200</v>
      </c>
      <c r="AH155" s="23">
        <v>227</v>
      </c>
      <c r="AI155" s="23">
        <v>239</v>
      </c>
      <c r="AJ155" s="23">
        <v>255</v>
      </c>
      <c r="AK155" s="23">
        <v>288</v>
      </c>
      <c r="AL155" s="23">
        <v>333</v>
      </c>
      <c r="AM155" s="23">
        <v>356</v>
      </c>
      <c r="AN155" s="23">
        <v>379</v>
      </c>
      <c r="AO155" s="23">
        <v>383</v>
      </c>
      <c r="AP155" s="23">
        <v>397</v>
      </c>
      <c r="AQ155" s="23">
        <v>424</v>
      </c>
      <c r="AR155" s="23">
        <v>446</v>
      </c>
      <c r="AS155" s="23">
        <v>488</v>
      </c>
      <c r="AT155" s="23">
        <v>514</v>
      </c>
      <c r="AU155" s="23">
        <v>532</v>
      </c>
      <c r="AV155" s="23">
        <v>542</v>
      </c>
      <c r="AW155" s="23">
        <v>561</v>
      </c>
      <c r="AX155" s="23">
        <v>593</v>
      </c>
      <c r="AY155" s="23">
        <v>619</v>
      </c>
      <c r="AZ155" s="23">
        <v>637</v>
      </c>
      <c r="BA155" s="23">
        <v>653</v>
      </c>
      <c r="BB155" s="23">
        <v>672</v>
      </c>
      <c r="BC155" s="23">
        <v>681</v>
      </c>
      <c r="BD155" s="23">
        <v>692</v>
      </c>
      <c r="BE155" s="23">
        <v>712</v>
      </c>
      <c r="BF155" s="23">
        <v>737</v>
      </c>
      <c r="BG155" s="23">
        <v>750</v>
      </c>
      <c r="BH155" s="23">
        <v>768</v>
      </c>
      <c r="BI155" s="23">
        <v>776</v>
      </c>
      <c r="BJ155" s="23">
        <v>778</v>
      </c>
      <c r="BK155" s="23">
        <v>784</v>
      </c>
      <c r="BL155" s="23">
        <v>792</v>
      </c>
      <c r="BM155" s="23">
        <v>801</v>
      </c>
      <c r="BN155" s="23">
        <v>804</v>
      </c>
      <c r="BO155" s="23">
        <v>810</v>
      </c>
      <c r="BP155" s="23">
        <v>811</v>
      </c>
      <c r="BQ155" s="23">
        <v>813</v>
      </c>
      <c r="BR155" s="23">
        <v>813</v>
      </c>
      <c r="BS155" s="23">
        <v>816</v>
      </c>
      <c r="BT155" s="23">
        <v>823</v>
      </c>
      <c r="BU155" s="23">
        <v>824</v>
      </c>
      <c r="BV155" s="23">
        <v>824</v>
      </c>
      <c r="BW155" s="23">
        <v>824</v>
      </c>
      <c r="BX155" s="23">
        <v>824</v>
      </c>
      <c r="BY155" s="23">
        <v>825</v>
      </c>
      <c r="BZ155" s="23">
        <v>826</v>
      </c>
      <c r="CA155" s="23">
        <v>826</v>
      </c>
      <c r="CB155" s="23">
        <v>826</v>
      </c>
      <c r="CC155" s="23">
        <v>826</v>
      </c>
      <c r="CD155" s="23">
        <v>826</v>
      </c>
      <c r="CE155" s="23">
        <v>827</v>
      </c>
      <c r="CF155" s="23">
        <v>828</v>
      </c>
      <c r="CG155" s="23">
        <v>830</v>
      </c>
      <c r="CH155" s="23">
        <v>830</v>
      </c>
      <c r="CI155" s="23">
        <v>831</v>
      </c>
      <c r="CJ155" s="23">
        <v>834</v>
      </c>
      <c r="CK155" s="23">
        <v>835</v>
      </c>
      <c r="CL155" s="23">
        <v>836</v>
      </c>
      <c r="CM155" s="23">
        <v>871</v>
      </c>
      <c r="CN155" s="23">
        <v>876</v>
      </c>
      <c r="CO155" s="23">
        <v>877</v>
      </c>
      <c r="CP155" s="23">
        <v>877</v>
      </c>
      <c r="CQ155" s="23">
        <v>879</v>
      </c>
      <c r="CR155" s="23">
        <v>879</v>
      </c>
      <c r="CS155" s="23">
        <v>879</v>
      </c>
      <c r="CT155" s="23">
        <v>879</v>
      </c>
      <c r="CU155" s="23">
        <v>880</v>
      </c>
      <c r="CV155" s="23">
        <v>882</v>
      </c>
      <c r="CW155" s="23">
        <v>883</v>
      </c>
      <c r="CX155" s="23">
        <v>884</v>
      </c>
      <c r="CY155" s="23">
        <v>885</v>
      </c>
      <c r="CZ155" s="45"/>
      <c r="DA155" s="45"/>
      <c r="DB155" s="45"/>
      <c r="DC155" s="23">
        <v>928</v>
      </c>
      <c r="DD155" s="23">
        <v>928</v>
      </c>
      <c r="DE155" s="23">
        <v>928</v>
      </c>
      <c r="DF155" s="23">
        <v>928</v>
      </c>
      <c r="DG155" s="23">
        <v>928</v>
      </c>
      <c r="DJ155" s="341">
        <f t="shared" ca="1" si="42"/>
        <v>0</v>
      </c>
      <c r="DK155" s="25">
        <f t="shared" ca="1" si="43"/>
        <v>0</v>
      </c>
      <c r="DL155" s="325">
        <f t="shared" ca="1" si="52"/>
        <v>0</v>
      </c>
      <c r="DM155" s="329"/>
      <c r="DN155" s="25"/>
      <c r="DO155" s="325"/>
      <c r="DP155" s="334">
        <f t="shared" ca="1" si="46"/>
        <v>249.52273399478369</v>
      </c>
      <c r="EA155">
        <f>SUMIF('L4-LTLA'!$D:$D,$D155,'L4-LTLA'!$G:$G)</f>
        <v>371910</v>
      </c>
      <c r="EB155" s="27">
        <v>371910</v>
      </c>
      <c r="EC155" s="4">
        <f t="shared" si="51"/>
        <v>0</v>
      </c>
    </row>
    <row r="156" spans="1:133" x14ac:dyDescent="0.25">
      <c r="A156" s="67" t="str">
        <f ca="1">OFFSET(Polygon!A$1,MATCH($D156,Polygon!$C:$C,0)-1,0)</f>
        <v>{"type":"Polygon","coordinates":[[[-3.6284,56.1328],[-3.6284,56.1312],[-3.6319,56.1312],[-3.6364,56.1304],[-3.6373,56.1297],[-3.6416,56.1302],[-3.6437,56.1297],[-3.6456,56.1299],[-3.6465,56.1296],[-3.6487,56.1296],[-3.6507,56.1292],[-3.6519,56.1281],[-3.6542,56.1251],[-3.6571,56.1243],[-3.6606,56.1242],[-3.6632,56.1236],[-3.6639,56.123],[-3.6597,56.1198],[-3.6555,56.1184],[-3.651,56.1178],[-3.6443,56.1156],[-3.6292,56.1115],[-3.6288,56.1104],[-3.631,56.11],[-3.6349,56.1088],[-3.6374,56.1092],[-3.6408,56.1094],[-3.6417,56.109],[-3.649,56.1092],[-3.6502,56.1084],[-3.6526,56.1082],[-3.6533,56.1076],[-3.6568,56.1083],[-3.656,56.109],[-3.658,56.1095],[-3.662,56.1093],[-3.6637,56.1081],[-3.6662,56.1074],[-3.6698,56.1069],[-3.6725,56.1078],[-3.6747,56.1059],[-3.6744,56.1041],[-3.6749,56.1035],[-3.675,56.1013],[-3.6745,56.1002],[-3.6796,56.1021],[-3.6862,56.1019],[-3.6882,56.1022],[-3.6909,56.1021],[-3.6933,56.1024],[-3.7019,56.103],[-3.7087,56.1042],[-3.7095,56.1046],[-3.7137,56.1047],[-3.7159,56.1039],[-3.7174,56.1028],[-3.7177,56.0955],[-3.7187,56.0924],[-3.7194,56.0918],[-3.7198,56.0902],[-3.7215,56.0878],[-3.7233,56.0894],[-3.7266,56.0883],[-3.7287,56.0879],[-3.7287,56.0874],[-3.7307,56.0856],[-3.7344,56.0853],[-3.7356,56.0844],[-3.7363,56.0833],[-3.7358,56.0812],[-3.7368,56.0805],[-3.7399,56.0766],[-3.7451,56.0724],[-3.7464,56.0711],[-3.7401,56.0695],[-3.7392,56.0685],[-3.7357,56.0672],[-3.7324,56.0654],[-3.7306,56.0637],[-3.7277,56.0615],[-3.7266,56.0598],[-3.7245,56.0558],[-3.7214,56.0516],[-3.7198,56.0497],[-3.7164,56.0467],[-3.7114,56.0434],[-3.7078,56.0417],[-3.7004,56.0392],[-3.6976,56.0385],[-3.6926,56.0376],[-3.6851,56.0389],[-3.6779,56.0373],[-3.6402,56.0313],[-3.6403,56.0292],[-3.6381,56.0285],[-3.6363,56.0265],[-3.634,56.0263],[-3.6329,56.0256],[-3.6347,56.0252],[-3.6342,56.0239],[-3.635,56.0234],[-3.6355,56.022],[-3.6312,56.0216],[-3.6222,56.0281],[-3.6196,56.0303],[-3.5968,56.0271],[-3.5969,56.0223],[-3.5964,56.0215],[-3.5898,56.0211],[-3.5868,56.0207],[-3.5784,56.0192],[-3.5679,56.0169],[-3.5575,56.0146],[-3.5422,56.0121],[-3.5391,56.012],[-3.5296,56.0108],[-3.5234,56.0095],[-3.5189,56.009],[-3.5163,56.009],[-3.5142,56.008],[-3.5092,56.0073],[-3.5012,56.0055],[-3.5154,56.0022],[-3.5164,56.0019],[-3.5176,56.0001],[-3.5166,55.9993],[-3.5136,55.9986],[-3.5115,55.994],[-3.5175,55.9923],[-3.5218,55.9933],[-3.5233,55.9933],[-3.5288,55.9927],[-3.5295,55.9898],[-3.529,55.9888],[-3.5302,55.9864],[-3.5355,55.9875],[-3.5394,55.9885],[-3.539,55.9875],[-3.5359,55.9867],[-3.5364,55.9857],[-3.5395,55.9863],[-3.5421,55.9865],[-3.543,55.9858],[-3.547,55.9866],[-3.552,55.9872],[-3.558,55.9877],[-3.5642,55.989],[-3.5646,55.9883],[-3.5762,55.9897],[-3.5816,55.9897],[-3.5834,55.992],[-3.5811,55.9945],[-3.5844,55.9957],[-3.5902,55.9966],[-3.5929,55.9965],[-3.5951,55.997],[-3.5988,55.997],[-3.601,55.994],[-3.6013,55.9926],[-3.6028,55.9922],[-3.6051,55.9923],[-3.607,55.9921],[-3.6099,55.9929],[-3.6117,55.9926],[-3.6141,55.9915],[-3.6141,55.9899],[-3.6149,55.9894],[-3.6153,55.987],[-3.6185,55.9852],[-3.6195,55.9842],[-3.6206,55.9848],[-3.6225,55.9846],[-3.6258,55.9851],[-3.6274,55.9841],[-3.6273,55.9829],[-3.6286,55.9826],[-3.6301,55.983],[-3.6319,55.9826],[-3.6324,55.9819],[-3.632,55.9799],[-3.6302,55.978],[-3.63,55.9773],[-3.632,55.9752],[-3.6316,55.974],[-3.6382,55.9717],[-3.6401,55.9706],[-3.6423,55.9709],[-3.6449,55.9696],[-3.647,55.9699],[-3.6487,55.9694],[-3.6494,55.9686],[-3.6494,55.9672],[-3.6524,55.9655],[-3.6526,55.9646],[-3.657,55.9648],[-3.6567,55.9637],[-3.6549,55.9633],[-3.6528,55.9595],[-3.6534,55.9591],[-3.6562,55.9587],[-3.6593,55.9592],[-3.6612,55.9597],[-3.6615,55.9606],[-3.6633,55.9608],[-3.6646,55.9602],[-3.6653,55.9584],[-3.6674,55.9577],[-3.6687,55.9551],[-3.6704,55.9546],[-3.6726,55.9547],[-3.6742,55.9539],[-3.6744,55.953],[-3.673,55.9515],[-3.6728,55.9499],[-3.6717,55.9491],[-3.6677,55.9483],[-3.6676,55.9454],[-3.6709,55.9444],[-3.6722,55.9452],[-3.6738,55.945],[-3.6769,55.9426],[-3.6784,55.9422],[-3.6834,55.9423],[-3.6854,55.9404],[-3.6868,55.9396],[-3.6898,55.9388],[-3.6906,55.9383],[-3.6942,55.939],[-3.6971,55.9387],[-3.6991,55.9392],[-3.6999,55.9357],[-3.7034,55.9346],[-3.7056,55.935],[-3.7059,55.9354],[-3.7083,55.9353],[-3.7091,55.9339],[-3.7156,55.934],[-3.7161,55.9355],[-3.7191,55.9353],[-3.7205,55.9356],[-3.7247,55.935],[-3.7269,55.936],[-3.7298,55.936],[-3.7328,55.935],[-3.7355,55.9332],[-3.7385,55.9333],[-3.7422,55.931],[-3.7422,55.9289],[-3.7425,55.9262],[-3.7483,55.9252],[-3.7505,55.9252],[-3.7508,55.9241],[-3.753,55.9223],[-3.7525,55.9215],[-3.7544,55.921],[-3.7544,55.9199],[-3.7591,55.9184],[-3.761,55.9182],[-3.7624,55.9168],[-3.7603,55.9155],[-3.7613,55.914],[-3.7638,55.9128],[-3.7643,55.911],[-3.7671,55.9101],[-3.7672,55.9089],[-3.7681,55.9079],[-3.7717,55.9074],[-3.7722,55.9069],[-3.7757,55.9068],[-3.7774,55.9064],[-3.78,55.9046],[-3.782,55.903],[-3.7814,55.9021],[-3.7839,55.901],[-3.7896,55.9004],[-3.7925,55.9004],[-3.7952,55.8998],[-3.7982,55.8995],[-3.8002,55.8984],[-3.8022,55.8979],[-3.8043,55.8979],[-3.8091,55.897],[-3.8095,55.8968],[-3.8215,55.8954],[-3.8226,55.8965],[-3.8206,55.8968],[-3.8178,55.8981],[-3.8159,55.8999],[-3.8143,55.902],[-3.81,55.9036],[-3.8089,55.9045],[-3.8102,55.9051],[-3.8142,55.9049],[-3.818,55.9057],[-3.8188,55.904],[-3.8226,55.9049],[-3.825,55.9051],[-3.8272,55.9063],[-3.8299,55.9069],[-3.833,55.9078],[-3.833,55.9091],[-3.8344,55.9108],[-3.8349,55.9122],[-3.8431,55.9129],[-3.8433,55.9131],[-3.8492,55.915],[-3.8508,55.9156],[-3.8597,55.9184],[-3.8618,55.9196],[-3.8659,55.9208],[-3.8731,55.9224],[-3.8768,55.9233],[-3.8795,55.9259],[-3.8823,55.9295],[-3.8874,55.9337],[-3.8905,55.936],[-3.8921,55.9377],[-3.8929,55.9374],[-3.8964,55.9372],[-3.8987,55.9367],[-3.9016,55.9365],[-3.9029,55.9369],[-3.9036,55.9378],[-3.9025,55.9392],[-3.9002,55.9394],[-3.8984,55.9407],[-3.8982,55.9417],[-3.899,55.9423],[-3.8985,55.9435],[-3.8944,55.9447],[-3.8927,55.9449],[-3.892,55.9457],[-3.8924,55.9472],[-3.889,55.9491],[-3.8848,55.9508],[-3.8825,55.9511],[-3.8809,55.9522],[-3.8786,55.9524],[-3.876,55.952],[-3.869,55.9537],[-3.8679,55.9553],[-3.868,55.9563],[-3.8663,55.9566],[-3.8655,55.9574],[-3.8628,55.9581],[-3.8624,55.9588],[-3.8603,55.9592],[-3.8678,55.9626],[-3.8808,55.9623],[-3.886,55.9617],[-3.8986,55.9611],[-3.9006,55.9612],[-3.9025,55.9622],[-3.9043,55.9621],[-3.9061,55.9603],[-3.9097,55.9594],[-3.9119,55.9596],[-3.9122,55.9604],[-3.914,55.961],[-3.9166,55.9611],[-3.9193,55.9621],[-3.9221,55.9644],[-3.9242,55.9648],[-3.926,55.9646],[-3.9289,55.9634],[-3.9324,55.9631],[-3.9334,55.9633],[-3.9359,55.9625],[-3.938,55.9629],[-3.9382,55.9639],[-3.9398,55.9651],[-3.9405,55.9685],[-3.9419,55.9691],[-3.945,55.9697],[-3.9497,55.9714],[-3.9488,55.9727],[-3.9491,55.9739],[-3.9474,55.9747],[-3.9461,55.976],[-3.9461,55.9773],[-3.9443,55.979],[-3.9433,55.9805],[-3.9455,55.9824],[-3.9486,55.9833],[-3.9493,55.9839],[-3.9526,55.9843],[-3.9548,55.9848],[-3.9559,55.9855],[-3.9587,55.9866],[-3.9634,55.9867],[-3.9648,55.9871],[-3.9716,55.9858],[-3.9762,55.9846],[-3.9852,55.9828],[-3.9856,55.9834],[-3.9851,55.9853],[-3.9878,55.9849],[-3.9893,55.9873],[-3.9859,55.9884],[-3.9812,55.9903],[-3.9788,55.9909],[-3.9746,55.9909],[-3.9753,55.9929],[-3.9771,55.9927],[-3.9802,55.9939],[-3.9822,55.9953],[-3.9809,55.9972],[-3.9812,55.999],[-3.9796,55.9996],[-3.9853,56.0038],[-3.9872,56.0058],[-3.9884,56.0078],[-3.991,56.0077],[-3.9913,56.006],[-3.9963,56.0058],[-4.0003,56.0067],[-4.004,56.0072],[-4.0119,56.0069],[-4.0126,56.006],[-4.0152,56.0062],[-4.0177,56.0058],[-4.0194,56.0059],[-4.0219,56.0101],[-4.0303,56.0097],[-4.0271,56.0134],[-4.0263,56.015],[-4.0243,56.0175],[-4.0237,56.021],[-4.0226,56.0226],[-4.021,56.0225],[-4.02,56.0248],[-4.0202,56.0256],[-4.0192,56.0268],[-4.0201,56.028],[-4.0219,56.0279],[-4.024,56.0283],[-4.0269,56.0292],[-4.0315,56.0299],[-4.0341,56.0288],[-4.0376,56.0293],[-4.0416,56.0294],[-4.0435,56.0299],[-4.0442,56.031],[-4.0463,56.0313],[-4.0484,56.0303],[-4.0528,56.0313],[-4.0544,56.0305],[-4.0584,56.0302],[-4.0585,56.0293],[-4.0625,56.0296],[-4.0639,56.0288],[-4.0678,56.0289],[-4.0685,56.0283],[-4.0704,56.0284],[-4.075,56.0278],[-4.0772,56.0278],[-4.079,56.0271],[-4.0801,56.0258],[-4.0818,56.0253],[-4.0832,56.0259],[-4.0838,56.0273],[-4.0865,56.0272],[-4.0937,56.0278],[-4.0967,56.0274],[-4.0971,56.0249],[-4.0988,56.0212],[-4.1,56.0193],[-4.1045,56.0176],[-4.107,56.0173],[-4.1086,56.0157],[-4.1103,56.0155],[-4.1117,56.0148],[-4.1145,56.0152],[-4.1164,56.0144],[-4.1203,56.0137],[-4.1201,56.013],[-4.1217,56.0123],[-4.1223,56.0109],[-4.1235,56.01],[-4.1257,56.0095],[-4.1272,56.0095],[-4.1291,56.009],[-4.1323,56.0072],[-4.1364,56.0063],[-4.1384,56.0066],[-4.1413,56.0066],[-4.1462,56.0072],[-4.1503,56.0072],[-4.1524,56.008],[-4.1549,56.0107],[-4.1564,56.0117],[-4.1573,56.0136],[-4.1571,56.0151],[-4.1564,56.0155],[-4.1556,56.0178],[-4.1571,56.0213],[-4.1581,56.0226],[-4.1567,56.025],[-4.1583,56.0264],[-4.1586,56.0273],[-4.161,56.0283],[-4.1629,56.0302],[-4.1677,56.029],[-4.1699,56.0273],[-4.1695,56.0263],[-4.1704,56.0259],[-4.1714,56.0243],[-4.1719,56.0227],[-4.1741,56.0212],[-4.1735,56.0201],[-4.1737,56.0187],[-4.1745,56.018],[-4.1779,56.0169],[-4.181,56.0167],[-4.1817,56.0155],[-4.1848,56.0146],[-4.186,56.0137],[-4.1873,56.0136],[-4.1887,56.0127],[-4.1908,56.012],[-4.1946,56.0118],[-4.1983,56.0103],[-4.2067,56.017],[-4.2129,56.017],[-4.2189,56.0182],[-4.2198,56.0195],[-4.2225,56.0203],[-4.241,56.0165],[-4.2505,56.016],[-4.257,56.0172],[-4.2592,56.0194],[-4.2617,56.0211],[-4.2644,56.0217],[-4.2666,56.0227],[-4.2701,56.0227],[-4.273,56.0231],[-4.2734,56.0261],[-4.2752,56.0278],[-4.2753,56.0287],[-4.28,56.0286],[-4.291,56.027],[-4.2963,56.0257],[-4.2976,56.024],[-4.2963,56.0228],[-4.296,56.0213],[-4.2963,56.0202],[-4.2988,56.0184],[-4.2996,56.0174],[-4.299,56.0166],[-4.2953,56.0137],[-4.2939,56.0114],[-4.2942,56.009],[-4.2898,56.0052],[-4.2881,56.0039],[-4.283,55.9991],[-4.2765,55.997],[-4.275,55.9932],[-4.2755,55.9833],[-4.2743,55.9769],[-4.2789,55.9771],[-4.2804,55.9747],[-4.2756,55.9694],[-4.2727,55.9654],[-4.2818,55.967],[-4.2887,55.9668],[-4.2903,55.9645],[-4.2928,55.9643],[-4.2936,55.9628],[-4.2876,55.9607],[-4.2861,55.9592],[-4.2864,55.9578],[-4.2888,55.9581],[-4.2951,55.9586],[-4.3012,55.9573],[-4.3037,55.9572],[-4.307,55.958],[-4.309,55.9581],[-4.3127,55.959],[-4.3152,55.9605],[-4.3156,55.9593],[-4.3194,55.96],[-4.3203,55.9584],[-4.3284,55.9587],[-4.331,55.9582],[-4.333,55.9592],[-4.3352,55.9594],[-4.3366,55.9606],[-4.3382,55.9608],[-4.3392,55.9616],[-4.3408,55.962],[-4.3416,55.9629],[-4.343,55.9627],[-4.3451,55.9645],[-4.3465,55.9662],[-4.3476,55.9667],[-4.348,55.9677],[-4.3503,55.9704],[-4.3515,55.9715],[-4.3534,55.9716],[-4.3556,55.9729],[-4.3577,55.9732],[-4.3594,55.9739],[-4.3641,55.9764],[-4.3633,55.9779],[-4.3664,55.9804],[-4.3724,55.9807],[-4.3754,55.9811],[-4.3803,55.9796],[-4.3837,55.9799],[-4.3882,55.9788],[-4.39,55.979],[-4.394,55.9781],[-4.3982,55.9766],[-4.399,55.975],[-4.3982,55.9731],[-4.3995,55.972],[-4.4031,55.9717],[-4.4071,55.9718],[-4.4079,55.9722],[-4.414,55.9713],[-4.4178,55.9742],[-4.4304,55.979],[-4.4278,55.981],[-4.4286,55.9822],[-4.4307,55.9826],[-4.4338,55.9843],[-4.4334,55.9857],[-4.4344,55.9865],[-4.435,55.9878],[-4.4389,55.9896],[-4.4396,55.9921],[-4.4419,55.9932],[-4.4425,55.9948],[-4.4439,55.9965],[-4.4452,55.9974],[-4.4454,56.0007],[-4.446,56.0028],[-4.4487,56.0045],[-4.4567,56.0035],[-4.4583,56.0034],[-4.4697,56.002],[-4.471,56.0029],[-4.473,56.0049],[-4.4729,56.0065],[-4.4769,56.0092],[-4.4775,56.0102],[-4.4792,56.0109],[-4.4824,56.0115],[-4.4825,56.0124],[-4.4812,56.0137],[-4.4814,56.0147],[-4.4804,56.0161],[-4.481,56.0165],[-4.4804,56.0178],[-4.479,56.0192],[-4.4809,56.0206],[-4.4803,56.0214],[-4.4814,56.0224],[-4.4834,56.0229],[-4.4855,56.0227],[-4.4886,56.0244],[-4.4878,56.0258],[-4.4887,56.0279],[-4.4883,56.0298],[-4.4918,56.0313],[-4.49,56.0329],[-4.4921,56.0338],[-4.4886,56.0358],[-4.4872,56.039],[-4.4885,56.0398],[-4.4882,56.0408],[-4.4926,56.0437],[-4.4949,56.0449],[-4.4988,56.0475],[-4.4979,56.048],[-4.4926,56.049],[-4.4868,56.0505],[-4.4845,56.0502],[-4.4819,56.0507],[-4.4796,56.0525],[-4.4796,56.0533],[-4.4782,56.0542],[-4.478,56.0551],[-4.4753,56.056],[-4.475,56.0573],[-4.4762,56.0593],[-4.4754,56.0611],[-4.4778,56.0613],[-4.4785,56.0597],[-4.4793,56.0592],[-4.4817,56.0592],[-4.4831,56.0597],[-4.4849,56.0611],[-4.4868,56.0604],[-4.4884,56.0608],[-4.4874,56.0625],[-4.4861,56.0637],[-4.4885,56.064],[-4.4887,56.0626],[-4.4894,56.062],[-4.4918,56.0621],[-4.4915,56.0633],[-4.4932,56.0638],[-4.4959,56.0639],[-4.5004,56.0651],[-4.5019,56.0658],[-4.5037,56.0674],[-4.5053,56.0668],[-4.5049,56.0659],[-4.5037,56.0652],[-4.5036,56.0644],[-4.5048,56.063],[-4.5044,56.062],[-4.5013,56.0617],[-4.4997,56.0611],[-4.5013,56.0592],[-4.5049,56.0585],[-4.5066,56.0588],[-4.5066,56.06],[-4.5077,56.0608],[-4.5102,56.0613],[-4.5107,56.0623],[-4.5125,56.0639],[-4.5135,56.0654],[-4.5148,56.0663],[-4.5174,56.0674],[-4.5193,56.0687],[-4.5226,56.0706],[-4.5245,56.0714],[-4.5277,56.0718],[-4.5302,56.073],[-4.5328,56.0735],[-4.54,56.0728],[-4.5535,56.0714],[-4.5572,56.0712],[-4.5608,56.0715],[-4.5674,56.0739],[-4.5707,56.0744],[-4.5745,56.0745],[-4.5813,56.0732],[-4.585,56.0729],[-4.5879,56.0733],[-4.5916,56.0748],[-4.5936,56.0765],[-4.595,56.0785],[-4.5968,56.0825],[-4.5982,56.0842],[-4.6033,56.0869],[-4.6053,56.0886],[-4.6044,56.0905],[-4.6014,56.0933],[-4.5934,56.1013],[-4.5909,56.1041],[-4.5892,56.1072],[-4.5892,56.1082],[-4.5907,56.1112],[-4.5931,56.1132],[-4.5966,56.1147],[-4.603,56.1158],[-4.6084,56.1162],[-4.622,56.1171],[-4.6252,56.1174],[-4.6323,56.1184],[-4.6358,56.1196],[-4.6375,56.1205],[-4.64,56.1223],[-4.6413,56.1237],[-4.6421,56.1265],[-4.642,56.1302],[-4.6423,56.1322],[-4.6436,56.1349],[-4.6481,56.1395],[-4.65,56.1417],[-4.6513,56.1439],[-4.6518,56.1464],[-4.651,56.1491],[-4.6513,56.1509],[-4.655,56.1537],[-4.657,56.1565],[-4.6576,56.1585],[-4.6572,56.1597],[-4.6553,56.1631],[-4.6552,56.1645],[-4.6559,56.1654],[-4.6678,56.1722],[-4.6735,56.1753],[-4.6757,56.1771],[-4.6782,56.1795],[-4.6863,56.1864],[-4.6889,56.1894],[-4.6902,56.1924],[-4.6914,56.1943],[-4.6938,56.1969],[-4.6954,56.1992],[-4.6958,56.2013],[-4.6955,56.2027],[-4.6938,56.2049],[-4.6904,56.2083],[-4.6864,56.2116],[-4.6854,56.2134],[-4.685,56.2153],[-4.6852,56.2178],[-4.6859,56.2202],[-4.6897,56.2292],[-4.6918,56.2344],[-4.6942,56.2383],[-4.6971,56.2422],[-4.6988,56.2456],[-4.7015,56.2549],[-4.7008,56.257],[-4.6983,56.2595],[-4.6976,56.2609],[-4.6974,56.2631],[-4.6978,56.2683],[-4.6978,56.2706],[-4.6974,56.2736],[-4.6969,56.2749],[-4.6938,56.2777],[-4.6938,56.2786],[-4.6902,56.2788],[-4.6876,56.2783],[-4.6845,56.2784],[-4.6824,56.277],[-4.6798,56.277],[-4.677,56.2792],[-4.6752,56.2796],[-4.6735,56.2811],[-4.6721,56.2817],[-4.6704,56.2814],[-4.6673,56.2794],[-4.6644,56.2809],[-4.661,56.2809],[-4.6606,56.2821],[-4.6611,56.2831],[-4.6605,56.2849],[-4.6609,56.2858],[-4.6631,56.287],[-4.6638,56.2878],[-4.6654,56.2875],[-4.6667,56.2883],[-4.6681,56.2882],[-4.6695,56.2893],[-4.6716,56.2888],[-4.6746,56.2887],[-4.6757,56.2891],[-4.6786,56.2891],[-4.6801,56.291],[-4.6801,56.2926],[-4.6795,56.2935],[-4.6803,56.2942],[-4.6806,56.2961],[-4.6821,56.2978],[-4.6808,56.2998],[-4.6786,56.3003],[-4.6776,56.2998],[-4.6752,56.3008],[-4.6745,56.3018],[-4.6707,56.3025],[-4.6718,56.3041],[-4.6732,56.3046],[-4.6764,56.3069],[-4.6774,56.3081],[-4.6761,56.31],[-4.677,56.3111],[-4.6767,56.3129],[-4.6726,56.3141],[-4.6708,56.3151],[-4.6711,56.3162],[-4.6689,56.3171],[-4.6679,56.3187],[-4.6647,56.3178],[-4.6627,56.3157],[-4.6608,56.3156],[-4.6595,56.3165],[-4.6573,56.3174],[-4.6581,56.32],[-4.6591,56.3209],[-4.6588,56.3222],[-4.6606,56.3221],[-4.6616,56.3226],[-4.6608,56.3238],[-4.6628,56.3242],[-4.6673,56.3261],[-4.6696,56.3258],[-4.6721,56.3262],[-4.6737,56.3259],[-4.6769,56.3265],[-4.6791,56.3258],[-4.6826,56.3256],[-4.684,56.3252],[-4.6843,56.3244],[-4.6884,56.3235],[-4.6904,56.3236],[-4.6916,56.3227],[-4.6933,56.3229],[-4.6957,56.3225],[-4.6979,56.3233],[-4.7031,56.3267],[-4.7054,56.3264],[-4.7076,56.3274],[-4.7087,56.3285],[-4.7111,56.3289],[-4.7125,56.3287],[-4.7157,56.33],[-4.7192,56.3295],[-4.7172,56.3256],[-4.7171,56.3222],[-4.7193,56.3226],[-4.721,56.3221],[-4.7225,56.3228],[-4.7208,56.3233],[-4.721,56.3242],[-4.7204,56.3263],[-4.7207,56.3272],[-4.725,56.3287],[-4.7285,56.3292],[-4.7307,56.3305],[-4.7359,56.3317],[-4.7399,56.3319],[-4.7427,56.3319],[-4.7477,56.3285],[-4.7498,56.3266],[-4.7528,56.3251],[-4.7543,56.3249],[-4.7568,56.325],[-4.7608,56.3247],[-4.7624,56.325],[-4.7651,56.3246],[-4.767,56.3247],[-4.7674,56.3241],[-4.7705,56.3244],[-4.7738,56.3234],[-4.781,56.324],[-4.7837,56.3236],[-4.7858,56.3237],[-4.789,56.3263],[-4.7897,56.3283],[-4.7928,56.3331],[-4.7903,56.3342],[-4.7874,56.3349],[-4.7856,56.3356],[-4.7847,56.3369],[-4.7806,56.3381],[-4.7788,56.339],[-4.7804,56.3396],[-4.7836,56.3435],[-4.7832,56.3439],[-4.7871,56.3444],[-4.7924,56.3465],[-4.795,56.3478],[-4.7985,56.3508],[-4.8,56.3524],[-4.8009,56.354],[-4.8013,56.3556],[-4.8077,56.3553],[-4.8102,56.3558],[-4.8127,56.3581],[-4.8152,56.3593],[-4.8188,56.3602],[-4.8189,56.3611],[-4.8209,56.3614],[-4.8228,56.3629],[-4.8269,56.3642],[-4.8282,56.3652],[-4.8317,56.3668],[-4.8348,56.3666],[-4.8365,56.3674],[-4.8398,56.368],[-4.845,56.3683],[-4.8486,56.3689],[-4.8502,56.3688],[-4.8532,56.3693],[-4.8545,56.3704],[-4.8537,56.3712],[-4.8453,56.3752],[-4.8409,56.376],[-4.8392,56.3765],[-4.8367,56.3766],[-4.8342,56.3781],[-4.8341,56.3794],[-4.8333,56.3812],[-4.8346,56.3826],[-4.8354,56.3861],[-4.8359,56.3871],[-4.8352,56.3901],[-4.8322,56.3908],[-4.8287,56.3923],[-4.8212,56.3944],[-4.8164,56.3966],[-4.8127,56.3981],[-4.8143,56.3986],[-4.8162,56.3999],[-4.8173,56.4021],[-4.8167,56.4038],[-4.8173,56.4047],[-4.8154,56.4054],[-4.8164,56.4061],[-4.8121,56.4073],[-4.8118,56.4085],[-4.8142,56.4083],[-4.8149,56.4105],[-4.8145,56.4141],[-4.8132,56.4164],[-4.8117,56.4176],[-4.8082,56.4174],[-4.8038,56.4163],[-4.7986,56.4168],[-4.7981,56.4173],[-4.7967,56.421],[-4.7952,56.4227],[-4.7935,56.4233],[-4.7896,56.424],[-4.7914,56.4257],[-4.7899,56.4273],[-4.7839,56.4273],[-4.7816,56.427],[-4.7799,56.4282],[-4.7709,56.4305],[-4.7695,56.4314],[-4.766,56.4321],[-4.7646,56.432],[-4.7666,56.4339],[-4.7669,56.4351],[-4.7683,56.4358],[-4.7664,56.4362],[-4.7614,56.4357],[-4.7579,56.4366],[-4.7554,56.4365],[-4.7529,56.4371],[-4.75,56.4365],[-4.7475,56.4357],[-4.7441,56.4355],[-4.7431,56.435],[-4.737,56.4338],[-4.7342,56.434],[-4.7331,56.4345],[-4.7319,56.436],[-4.7307,56.4364],[-4.73,56.4376],[-4.7273,56.4403],[-4.7264,56.4408],[-4.7231,56.4464],[-4.7241,56.4498],[-4.729,56.4531],[-4.7333,56.4549],[-4.7312,56.4561],[-4.7304,56.4561],[-4.7289,56.4577],[-4.7278,56.4579],[-4.7269,56.4592],[-4.7249,56.4599],[-4.7208,56.4587],[-4.7162,56.4593],[-4.7119,56.4604],[-4.7049,56.4618],[-4.7029,56.463],[-4.7019,56.4652],[-4.7006,56.4663],[-4.7001,56.4674],[-4.6958,56.4655],[-4.6935,56.465],[-4.6912,56.463],[-4.6892,56.4623],[-4.6865,56.4632],[-4.6844,56.4627],[-4.6789,56.4618],[-4.6734,56.4613],[-4.6665,56.4615],[-4.6653,56.4611],[-4.6644,56.4625],[-4.664,56.4639],[-4.6621,56.4667],[-4.6618,56.4681],[-4.6608,56.4693],[-4.6592,56.4697],[-4.6574,56.4717],[-4.6551,56.4731],[-4.6518,56.4736],[-4.6491,56.4737],[-4.6462,56.4733],[-4.6431,56.4736],[-4.6391,56.476],[-4.6378,56.4745],[-4.6351,56.4735],[-4.634,56.4728],[-4.6326,56.4728],[-4.6312,56.4736],[-4.6285,56.4743],[-4.6265,56.4756],[-4.6243,56.4774],[-4.6237,56.4775],[-4.6206,56.481],[-4.6217,56.4819],[-4.6241,56.4824],[-4.6257,56.4835],[-4.6256,56.4859],[-4.6225,56.4879],[-4.6178,56.488],[-4.6161,56.4894],[-4.6146,56.4894],[-4.6106,56.4923],[-4.6087,56.4932],[-4.608,56.4941],[-4.6039,56.4953],[-4.6007,56.4976],[-4.5957,56.498],[-4.5933,56.4985],[-4.5917,56.4983],[-4.5873,56.4995],[-4.5826,56.5004],[-4.5782,56.5048],[-4.5773,56.5052],[-4.5741,56.5056],[-4.5707,56.5037],[-4.5691,56.5034],[-4.5661,56.5036],[-4.5622,56.5042],[-4.5611,56.5055],[-4.5584,56.5062],[-4.5576,56.5049],[-4.5559,56.5044],[-4.5537,56.5053],[-4.5419,56.506],[-4.5394,56.5064],[-4.5387,56.507],[-4.5334,56.5052],[-4.5314,56.5048],[-4.5285,56.5049],[-4.5288,56.5086],[-4.5306,56.5096],[-4.5308,56.5127],[-4.5329,56.514],[-4.531,56.5156],[-4.5302,56.5177],[-4.5282,56.5187],[-4.522,56.5191],[-4.52,56.5199],[-4.5169,56.5202],[-4.516,56.521],[-4.5113,56.5219],[-4.5078,56.5233],[-4.5067,56.5226],[-4.5076,56.522],[-4.5073,56.5203],[-4.5063,56.52],[-4.5048,56.5185],[-4.5025,56.5193],[-4.4991,56.5165],[-4.4971,56.5161],[-4.4944,56.5127],[-4.4909,56.512],[-4.4899,56.5131],[-4.4879,56.5124],[-4.483,56.5139],[-4.4811,56.5126],[-4.4786,56.5132],[-4.4777,56.513],[-4.4741,56.5142],[-4.4701,56.5153],[-4.47,56.516],[-4.4631,56.5171],[-4.4609,56.5177],[-4.4569,56.5177],[-4.457,56.5184],[-4.4531,56.5184],[-4.4503,56.5195],[-4.4488,56.5209],[-4.4469,56.5211],[-4.4442,56.5226],[-4.4417,56.5249],[-4.442,56.5257],[-4.4399,56.5256],[-4.4379,56.5263],[-4.4358,56.5263],[-4.4339,56.5257],[-4.432,56.526],[-4.4308,56.5265],[-4.4275,56.5256],[-4.426,56.5249],[-4.4229,56.5249],[-4.4185,56.5257],[-4.4174,56.5256],[-4.4147,56.5268],[-4.4089,56.5286],[-4.4069,56.5282],[-4.4028,56.5268],[-4.4004,56.5273],[-4.3996,56.5279],[-4.3963,56.5289],[-4.3903,56.5339],[-4.386,56.5335],[-4.3843,56.5336],[-4.3814,56.5334],[-4.3785,56.5336],[-4.3781,56.5343],[-4.3753,56.5361],[-4.3742,56.5362],[-4.3736,56.5373],[-4.3743,56.5388],[-4.3726,56.5413],[-4.3705,56.5424],[-4.3714,56.5443],[-4.3714,56.5453],[-4.3691,56.5466],[-4.3648,56.5471],[-4.362,56.5468],[-4.36,56.5455],[-4.3577,56.5443],[-4.3473,56.5419],[-4.341,56.5403],[-4.3352,56.5401],[-4.3332,56.5398],[-4.3312,56.539],[-4.3305,56.5376],[-4.3321,56.5369],[-4.3344,56.5346],[-4.3349,56.5335],[-4.3337,56.5313],[-4.3331,56.5293],[-4.3317,56.5289],[-4.3303,56.5277],[-4.3276,56.5264],[-4.3255,56.523],[-4.323,56.5193],[-4.3206,56.5182],[-4.3215,56.517],[-4.319,56.5159],[-4.3176,56.516],[-4.3154,56.5153],[-4.3126,56.5154],[-4.3105,56.515],[-4.3092,56.5116],[-4.3095,56.5108],[-4.3111,56.5099],[-4.3071,56.5061],[-4.307,56.5051],[-4.3082,56.5035],[-4.308,56.5002],[-4.3071,56.4985],[-4.3056,56.4969],[-4.3038,56.4964],[-4.3044,56.4941],[-4.2987,56.4931],[-4.2974,56.4912],[-4.3005,56.489],[-4.3,56.4863],[-4.3004,56.4852],[-4.2998,56.4832],[-4.3021,56.4826],[-4.3024,56.4818],[-4.3005,56.4813],[-4.2997,56.4803],[-4.2969,56.4751],[-4.2747,56.4786],[-4.2686,56.4804],[-4.2428,56.4882],[-4.1945,56.4953],[-4.1545,56.5103],[-4.1467,56.5063],[-4.1424,56.5046],[-4.1412,56.5046],[-4.1374,56.503],[-4.1349,56.5026],[-4.1332,56.5027],[-4.1308,56.5023],[-4.1263,56.5008],[-4.1248,56.5],[-4.1227,56.498],[-4.1199,56.4969],[-4.1163,56.4948],[-4.1119,56.4908],[-4.1082,56.4884],[-4.1012,56.4716],[-4.0986,56.4654],[-4.1004,56.4655],[-4.1038,56.4672],[-4.1055,56.4665],[-4.1103,56.4638],[-4.1159,56.4625],[-4.1195,56.4628],[-4.1251,56.4635],[-4.1316,56.4641],[-4.1344,56.464],[-4.1364,56.4616],[-4.1416,56.4613],[-4.1424,56.4592],[-4.145,56.4578],[-4.1486,56.4566],[-4.1492,56.455],[-4.1481,56.4543],[-4.1546,56.4507],[-4.1567,56.4497],[-4.1598,56.445],[-4.1632,56.4446],[-4.1657,56.4473],[-4.1663,56.4487],[-4.1733,56.4501],[-4.1747,56.4499],[-4.1768,56.4505],[-4.1801,56.4527],[-4.1946,56.4585],[-4.199,56.4595],[-4.2014,56.4576],[-4.202,56.4564],[-4.2004,56.4426],[-4.1959,56.4013],[-4.1977,56.4],[-4.1987,56.3971],[-4.1979,56.3945],[-4.1978,56.3929],[-4.1967,56.3915],[-4.1965,56.3867],[-4.2406,56.3844],[-4.2392,56.3802],[-4.2392,56.3718],[-4.2397,56.3693],[-4.2381,56.3683],[-4.2381,56.3669],[-4.2397,56.3627],[-4.2417,56.3597],[-4.242,56.3528],[-4.2362,56.3478],[-4.2284,56.3445],[-4.227,56.3433],[-4.2236,56.3423],[-4.2241,56.3412],[-4.2271,56.3413],[-4.2284,56.3401],[-4.2292,56.3386],[-4.2313,56.3374],[-4.2338,56.3348],[-4.2369,56.3336],[-4.2375,56.3298],[-4.2346,56.3264],[-4.2305,56.3265],[-4.2309,56.3256],[-4.2295,56.3249],[-4.2257,56.3218],[-4.2211,56.3196],[-4.2166,56.3186],[-4.2116,56.3182],[-4.2106,56.3156],[-4.2094,56.3146],[-4.2025,56.3142],[-4.1979,56.3144],[-4.1976,56.3131],[-4.1967,56.3122],[-4.1938,56.3109],[-4.1936,56.31],[-4.192,56.3091],[-4.1915,56.3071],[-4.1882,56.3042],[-4.1857,56.3038],[-4.1784,56.3032],[-4.172,56.303],[-4.1707,56.3033],[-4.1682,56.3033],[-4.1668,56.3029],[-4.1652,56.3036],[-4.1615,56.3032],[-4.1511,56.2995],[-4.15,56.2985],[-4.1448,56.2983],[-4.1407,56.2969],[-4.1399,56.2978],[-4.1353,56.2945],[-4.1224,56.2895],[-4.1187,56.2878],[-4.1157,56.281],[-4.1123,56.2803],[-4.1079,56.2803],[-4.1052,56.2792],[-4.1035,56.2792],[-4.1013,56.2788],[-4.0936,56.2789],[-4.0885,56.2809],[-4.085,56.2808],[-4.0837,56.2811],[-4.0807,56.2825],[-4.0798,56.2835],[-4.079,56.2867],[-4.0785,56.2899],[-4.0612,56.2788],[-4.0522,56.2735],[-4.0386,56.2803],[-4.037,56.2774],[-4.0354,56.2763],[-4.0354,56.275],[-4.0393,56.2713],[-4.0371,56.2692],[-4.0301,56.2709],[-4.0256,56.2702],[-4.0192,56.2719],[-4.0053,56.2749],[-4.004,56.2738],[-3.9765,56.2533],[-3.9722,56.2495],[-3.9671,56.2453],[-3.9639,56.2453],[-3.9612,56.2449],[-3.9595,56.2457],[-3.9568,56.2457],[-3.9559,56.2461],[-3.9475,56.2389],[-3.947,56.2368],[-3.944,56.2352],[-3.9432,56.2334],[-3.9409,56.2303],[-3.9406,56.2281],[-3.9394,56.2282],[-3.9388,56.2292],[-3.9378,56.2294],[-3.9367,56.2283],[-3.9349,56.2284],[-3.9347,56.2292],[-3.9318,56.2307],[-3.9308,56.2298],[-3.9294,56.2309],[-3.9264,56.23],[-3.9227,56.2298],[-3.9217,56.2292],[-3.9204,56.2273],[-3.9205,56.2268],[-3.9188,56.2256],[-3.9173,56.2255],[-3.9163,56.2249],[-3.9077,56.23],[-3.9013,56.2334],[-3.9004,56.2307],[-3.8989,56.2295],[-3.8985,56.2285],[-3.899,56.2276],[-3.894,56.226],[-3.8905,56.2247],[-3.8879,56.2231],[-3.886,56.2224],[-3.8813,56.2211],[-3.8797,56.2202],[-3.8783,56.2199],[-3.8763,56.2153],[-3.8752,56.2147],[-3.8731,56.2145],[-3.8712,56.2155],[-3.8687,56.2175],[-3.865,56.2201],[-3.8552,56.2244],[-3.8478,56.2254],[-3.8476,56.2216],[-3.8464,56.2206],[-3.8429,56.2192],[-3.8421,56.2168],[-3.8424,56.2152],[-3.8432,56.2143],[-3.842,56.2123],[-3.8404,56.2118],[-3.8439,56.2018],[-3.8364,56.1956],[-3.8285,56.1968],[-3.8048,56.2041],[-3.7992,56.2057],[-3.7906,56.2096],[-3.7891,56.21],[-3.7859,56.212],[-3.7833,56.2125],[-3.7821,56.2134],[-3.7811,56.2156],[-3.7809,56.2172],[-3.7751,56.2155],[-3.7729,56.2151],[-3.7643,56.213],[-3.7633,56.2118],[-3.7589,56.2115],[-3.7553,56.2104],[-3.7534,56.2117],[-3.7522,56.2119],[-3.7511,56.2102],[-3.7485,56.2081],[-3.7483,56.2063],[-3.7458,56.2034],[-3.745,56.2011],[-3.7433,56.2002],[-3.7411,56.1975],[-3.7412,56.1959],[-3.7408,56.1939],[-3.7412,56.192],[-3.7385,56.1895],[-3.7366,56.1891],[-3.7348,56.1904],[-3.7309,56.1924],[-3.7263,56.1932],[-3.718,56.1916],[-3.714,56.1934],[-3.7108,56.1922],[-3.7063,56.1934],[-3.6989,56.1938],[-3.6925,56.1944],[-3.6865,56.1959],[-3.6816,56.1943],[-3.6751,56.193],[-3.6711,56.1907],[-3.6669,56.1886],[-3.6624,56.1929],[-3.6609,56.194],[-3.6596,56.1941],[-3.6589,56.1961],[-3.6576,56.1964],[-3.6562,56.1984],[-3.6543,56.2002],[-3.6518,56.2017],[-3.6506,56.203],[-3.6491,56.2021],[-3.6471,56.1999],[-3.6456,56.1991],[-3.6421,56.1979],[-3.6381,56.1969],[-3.6324,56.1991],[-3.626,56.201],[-3.6228,56.204],[-3.6182,56.2056],[-3.6136,56.2055],[-3.6132,56.2049],[-3.611,56.205],[-3.6058,56.2045],[-3.6029,56.2045],[-3.602,56.2039],[-3.601,56.2022],[-3.5963,56.1993],[-3.5942,56.1988],[-3.5897,56.1984],[-3.5881,56.1987],[-3.5843,56.198],[-3.5802,56.1959],[-3.5774,56.1957],[-3.5754,56.1961],[-3.5721,56.194],[-3.5714,56.1929],[-3.5734,56.1928],[-3.58,56.193],[-3.585,56.1916],[-3.5854,56.1895],[-3.5832,56.1869],[-3.5831,56.1855],[-3.5823,56.1844],[-3.5875,56.1836],[-3.5882,56.1813],[-3.5923,56.181],[-3.598,56.1811],[-3.5972,56.1774],[-3.5949,56.1777],[-3.5914,56.1741],[-3.5933,56.173],[-3.5975,56.1722],[-3.5985,56.1713],[-3.6015,56.1718],[-3.6039,56.1719],[-3.6053,56.1714],[-3.6059,56.1702],[-3.6105,56.1706],[-3.6135,56.1691],[-3.6177,56.1683],[-3.6215,56.1686],[-3.6226,56.1692],[-3.6238,56.1691],[-3.6259,56.1698],[-3.6269,56.1692],[-3.627,56.1677],[-3.6301,56.1664],[-3.6325,56.165],[-3.6331,56.1641],[-3.637,56.1636],[-3.6399,56.1628],[-3.6425,56.1625],[-3.6447,56.1617],[-3.648,56.1585],[-3.647,56.1575],[-3.6419,56.1555],[-3.6428,56.1544],[-3.6393,56.1532],[-3.6376,56.1523],[-3.6367,56.1513],[-3.6367,56.1499],[-3.6379,56.1496],[-3.6404,56.1478],[-3.6447,56.1465],[-3.6439,56.1457],[-3.6415,56.1445],[-3.6398,56.1421],[-3.6392,56.1406],[-3.6409,56.139],[-3.6437,56.1383],[-3.6448,56.1376],[-3.64,56.1337],[-3.6369,56.1342],[-3.6319,56.1329],[-3.6284,56.1328]]]}</v>
      </c>
      <c r="B156" s="67" t="str">
        <f ca="1">OFFSET(Polygon!B$1,MATCH($D156,Polygon!$C:$C,0)-1,0)</f>
        <v>S08000019</v>
      </c>
      <c r="C156" s="41" t="s">
        <v>132</v>
      </c>
      <c r="D156" s="41" t="s">
        <v>201</v>
      </c>
      <c r="E156" s="27">
        <v>306070</v>
      </c>
      <c r="F156" s="45"/>
      <c r="G156" s="45"/>
      <c r="H156" s="45"/>
      <c r="I156" s="45"/>
      <c r="J156" s="45"/>
      <c r="K156" s="45"/>
      <c r="L156" s="45"/>
      <c r="M156" s="45"/>
      <c r="N156" s="45"/>
      <c r="O156" s="23">
        <v>15</v>
      </c>
      <c r="P156" s="23">
        <v>17</v>
      </c>
      <c r="Q156" s="23">
        <v>23</v>
      </c>
      <c r="R156" s="23">
        <v>27</v>
      </c>
      <c r="S156" s="23">
        <v>30</v>
      </c>
      <c r="T156" s="23">
        <v>40</v>
      </c>
      <c r="U156" s="23">
        <v>43</v>
      </c>
      <c r="V156" s="23">
        <v>59</v>
      </c>
      <c r="W156" s="23">
        <v>75</v>
      </c>
      <c r="X156" s="23">
        <v>81</v>
      </c>
      <c r="Y156" s="23">
        <v>95</v>
      </c>
      <c r="Z156" s="23">
        <v>94</v>
      </c>
      <c r="AA156" s="23">
        <v>103</v>
      </c>
      <c r="AB156" s="23">
        <v>131</v>
      </c>
      <c r="AC156" s="23">
        <v>146</v>
      </c>
      <c r="AD156" s="23">
        <v>172</v>
      </c>
      <c r="AE156" s="23">
        <v>189</v>
      </c>
      <c r="AF156" s="23">
        <v>208</v>
      </c>
      <c r="AG156" s="23">
        <v>226</v>
      </c>
      <c r="AH156" s="23">
        <v>231</v>
      </c>
      <c r="AI156" s="23">
        <v>243</v>
      </c>
      <c r="AJ156" s="23">
        <v>259</v>
      </c>
      <c r="AK156" s="23">
        <v>280</v>
      </c>
      <c r="AL156" s="23">
        <v>302</v>
      </c>
      <c r="AM156" s="23">
        <v>324</v>
      </c>
      <c r="AN156" s="23">
        <v>337</v>
      </c>
      <c r="AO156" s="23">
        <v>352</v>
      </c>
      <c r="AP156" s="23">
        <v>367</v>
      </c>
      <c r="AQ156" s="23">
        <v>380</v>
      </c>
      <c r="AR156" s="23">
        <v>400</v>
      </c>
      <c r="AS156" s="23">
        <v>431</v>
      </c>
      <c r="AT156" s="23">
        <v>451</v>
      </c>
      <c r="AU156" s="23">
        <v>509</v>
      </c>
      <c r="AV156" s="23">
        <v>542</v>
      </c>
      <c r="AW156" s="23">
        <v>562</v>
      </c>
      <c r="AX156" s="23">
        <v>569</v>
      </c>
      <c r="AY156" s="23">
        <v>604</v>
      </c>
      <c r="AZ156" s="23">
        <v>606</v>
      </c>
      <c r="BA156" s="23">
        <v>655</v>
      </c>
      <c r="BB156" s="23">
        <v>662</v>
      </c>
      <c r="BC156" s="23">
        <v>680</v>
      </c>
      <c r="BD156" s="23">
        <v>689</v>
      </c>
      <c r="BE156" s="23">
        <v>717</v>
      </c>
      <c r="BF156" s="23">
        <v>724</v>
      </c>
      <c r="BG156" s="23">
        <v>747</v>
      </c>
      <c r="BH156" s="23">
        <v>757</v>
      </c>
      <c r="BI156" s="23">
        <v>788</v>
      </c>
      <c r="BJ156" s="23">
        <v>794</v>
      </c>
      <c r="BK156" s="23">
        <v>802</v>
      </c>
      <c r="BL156" s="23">
        <v>809</v>
      </c>
      <c r="BM156" s="23">
        <v>818</v>
      </c>
      <c r="BN156" s="23">
        <v>828</v>
      </c>
      <c r="BO156" s="23">
        <v>828</v>
      </c>
      <c r="BP156" s="23">
        <v>828</v>
      </c>
      <c r="BQ156" s="23">
        <v>839</v>
      </c>
      <c r="BR156" s="23">
        <v>856</v>
      </c>
      <c r="BS156" s="23">
        <v>859</v>
      </c>
      <c r="BT156" s="23">
        <v>863</v>
      </c>
      <c r="BU156" s="23">
        <v>867</v>
      </c>
      <c r="BV156" s="23">
        <v>871</v>
      </c>
      <c r="BW156" s="23">
        <v>873</v>
      </c>
      <c r="BX156" s="23">
        <v>880</v>
      </c>
      <c r="BY156" s="23">
        <v>883</v>
      </c>
      <c r="BZ156" s="23">
        <v>894</v>
      </c>
      <c r="CA156" s="23">
        <v>896</v>
      </c>
      <c r="CB156" s="23">
        <v>909</v>
      </c>
      <c r="CC156" s="23">
        <v>915</v>
      </c>
      <c r="CD156" s="23">
        <v>917</v>
      </c>
      <c r="CE156" s="23">
        <v>917</v>
      </c>
      <c r="CF156" s="23">
        <v>918</v>
      </c>
      <c r="CG156" s="23">
        <v>919</v>
      </c>
      <c r="CH156" s="23">
        <v>919</v>
      </c>
      <c r="CI156" s="23">
        <v>919</v>
      </c>
      <c r="CJ156" s="23">
        <v>924</v>
      </c>
      <c r="CK156" s="23">
        <v>928</v>
      </c>
      <c r="CL156" s="23">
        <v>931</v>
      </c>
      <c r="CM156" s="23">
        <v>935</v>
      </c>
      <c r="CN156" s="23">
        <v>942</v>
      </c>
      <c r="CO156" s="23">
        <v>944</v>
      </c>
      <c r="CP156" s="23">
        <v>946</v>
      </c>
      <c r="CQ156" s="23">
        <v>946</v>
      </c>
      <c r="CR156" s="23">
        <v>946</v>
      </c>
      <c r="CS156" s="23">
        <v>947</v>
      </c>
      <c r="CT156" s="23">
        <v>948</v>
      </c>
      <c r="CU156" s="23">
        <v>948</v>
      </c>
      <c r="CV156" s="23">
        <v>948</v>
      </c>
      <c r="CW156" s="23">
        <v>948</v>
      </c>
      <c r="CX156" s="23">
        <v>950</v>
      </c>
      <c r="CY156" s="23">
        <v>952</v>
      </c>
      <c r="CZ156" s="45"/>
      <c r="DA156" s="45"/>
      <c r="DB156" s="45"/>
      <c r="DC156" s="23">
        <v>1053</v>
      </c>
      <c r="DD156" s="23">
        <v>1053</v>
      </c>
      <c r="DE156" s="23">
        <v>1055</v>
      </c>
      <c r="DF156" s="23">
        <v>1056</v>
      </c>
      <c r="DG156" s="23">
        <v>1057</v>
      </c>
      <c r="DJ156" s="341">
        <f t="shared" ca="1" si="42"/>
        <v>1</v>
      </c>
      <c r="DK156" s="25">
        <f t="shared" ca="1" si="43"/>
        <v>9.46969696969697E-4</v>
      </c>
      <c r="DL156" s="325">
        <f t="shared" ca="1" si="52"/>
        <v>0.3267226451465351</v>
      </c>
      <c r="DM156" s="329"/>
      <c r="DN156" s="25"/>
      <c r="DO156" s="325"/>
      <c r="DP156" s="334">
        <f t="shared" ca="1" si="46"/>
        <v>345.34583591988763</v>
      </c>
      <c r="EA156">
        <f>SUMIF('L4-LTLA'!$D:$D,$D156,'L4-LTLA'!$G:$G)</f>
        <v>306070</v>
      </c>
      <c r="EB156" s="27">
        <v>306070</v>
      </c>
      <c r="EC156" s="4">
        <f t="shared" si="51"/>
        <v>0</v>
      </c>
    </row>
    <row r="157" spans="1:133" x14ac:dyDescent="0.25">
      <c r="A157" s="67" t="str">
        <f ca="1">OFFSET(Polygon!A$1,MATCH($D157,Polygon!$C:$C,0)-1,0)</f>
        <v>{"type":"MultiPolygon","coordinates":[[[[-2.4228,56.7553],[-2.4244,56.7551],[-2.4267,56.7536],[-2.4286,56.7529],[-2.4318,56.7522],[-2.4348,56.7512],[-2.4383,56.7509],[-2.4406,56.7511],[-2.4447,56.7517],[-2.4496,56.7514],[-2.4526,56.75],[-2.4548,56.7484],[-2.4569,56.7475],[-2.4598,56.7471],[-2.4618,56.7475],[-2.4634,56.7482],[-2.4663,56.7512],[-2.467,56.7516],[-2.4721,56.7534],[-2.4748,56.7553],[-2.4764,56.7577],[-2.478,56.7616],[-2.4799,56.7633],[-2.4838,56.7651],[-2.4905,56.7658],[-2.4924,56.7663],[-2.5012,56.7695],[-2.5027,56.7701],[-2.5055,56.7731],[-2.5076,56.774],[-2.5122,56.7749],[-2.5136,56.7747],[-2.5155,56.7755],[-2.5177,56.7786],[-2.5187,56.7797],[-2.5214,56.7817],[-2.5227,56.7824],[-2.5267,56.7838],[-2.5291,56.7849],[-2.5308,56.7852],[-2.5325,56.7848],[-2.5357,56.7833],[-2.5386,56.7823],[-2.5411,56.7817],[-2.5451,56.7817],[-2.5465,56.7825],[-2.5493,56.7834],[-2.5526,56.7856],[-2.5563,56.7869],[-2.5586,56.787],[-2.5688,56.7856],[-2.5707,56.7855],[-2.5733,56.7861],[-2.5805,56.7861],[-2.5825,56.7863],[-2.5857,56.7875],[-2.5894,56.7883],[-2.5915,56.7883],[-2.5947,56.7872],[-2.5982,56.7841],[-2.6036,56.7827],[-2.6054,56.7825],[-2.612,56.7832],[-2.6157,56.7833],[-2.6168,56.784],[-2.6159,56.7877],[-2.6172,56.793],[-2.6185,56.7941],[-2.6228,56.7964],[-2.6252,56.798],[-2.6271,56.8005],[-2.6285,56.8041],[-2.6307,56.8081],[-2.6319,56.8093],[-2.6337,56.81],[-2.6406,56.8113],[-2.6438,56.8121],[-2.6452,56.812],[-2.6504,56.8102],[-2.6528,56.8104],[-2.6529,56.8118],[-2.6507,56.8139],[-2.65,56.8149],[-2.6498,56.8167],[-2.6508,56.8222],[-2.6523,56.8241],[-2.6578,56.8287],[-2.6584,56.8299],[-2.662,56.8318],[-2.6651,56.8336],[-2.6662,56.8347],[-2.6664,56.8368],[-2.6659,56.8381],[-2.669,56.8412],[-2.6706,56.8423],[-2.6701,56.8433],[-2.6674,56.8451],[-2.6713,56.8464],[-2.6718,56.8474],[-2.6711,56.8486],[-2.6682,56.8497],[-2.6678,56.8503],[-2.6717,56.8587],[-2.6678,56.8588],[-2.666,56.8594],[-2.6652,56.8609],[-2.6638,56.8669],[-2.6631,56.8683],[-2.6627,56.8712],[-2.6618,56.8798],[-2.6622,56.8811],[-2.6611,56.8854],[-2.6624,56.889],[-2.6639,56.8892],[-2.6693,56.8905],[-2.6747,56.8892],[-2.6781,56.8887],[-2.6806,56.8876],[-2.6811,56.8884],[-2.6812,56.891],[-2.6796,56.8941],[-2.6806,56.8966],[-2.6824,56.8983],[-2.68,56.9005],[-2.6787,56.9032],[-2.6815,56.9073],[-2.6799,56.9088],[-2.6813,56.9104],[-2.6838,56.9122],[-2.6867,56.9151],[-2.6896,56.9162],[-2.6925,56.9168],[-2.6928,56.9177],[-2.6953,56.9185],[-2.6994,56.9209],[-2.7009,56.9214],[-2.7072,56.9226],[-2.7103,56.9244],[-2.7136,56.9245],[-2.7189,56.9233],[-2.7213,56.9247],[-2.7247,56.9258],[-2.7266,56.9278],[-2.7287,56.9307],[-2.7287,56.9335],[-2.7331,56.9374],[-2.7345,56.939],[-2.7346,56.9418],[-2.7361,56.9442],[-2.74,56.9485],[-2.7414,56.9494],[-2.7438,56.9488],[-2.7462,56.9486],[-2.7492,56.9503],[-2.7527,56.9537],[-2.7551,56.9549],[-2.7615,56.9577],[-2.7635,56.9591],[-2.7657,56.96],[-2.7682,56.9602],[-2.7728,56.9597],[-2.7805,56.9575],[-2.7832,56.9568],[-2.7873,56.9577],[-2.7905,56.9573],[-2.8028,56.9583],[-2.8062,56.9599],[-2.8091,56.9601],[-2.8141,56.9615],[-2.8173,56.9622],[-2.8245,56.9619],[-2.8261,56.9645],[-2.8276,56.9656],[-2.8283,56.9674],[-2.8303,56.97],[-2.8337,56.9729],[-2.8332,56.977],[-2.8371,56.9758],[-2.8408,56.9737],[-2.8511,56.9726],[-2.858,56.9744],[-2.8583,56.9755],[-2.8614,56.9789],[-2.8646,56.9795],[-2.8667,56.9805],[-2.8746,56.9804],[-2.8777,56.9824],[-2.8839,56.9856],[-2.8859,56.9857],[-2.8924,56.9868],[-2.8953,56.9865],[-2.8998,56.9857],[-2.9054,56.9833],[-2.9096,56.983],[-2.913,56.9816],[-2.9102,56.9758],[-2.9162,56.9756],[-2.9241,56.9724],[-2.9305,56.9722],[-2.9447,56.9738],[-2.9457,56.9731],[-2.9471,56.9684],[-2.9541,56.9668],[-2.9588,56.9677],[-2.9675,56.9696],[-2.9736,56.9697],[-2.9736,56.9691],[-2.9761,56.9686],[-2.9818,56.9681],[-2.9911,56.9682],[-2.9941,56.9681],[-2.9987,56.9707],[-3.0014,56.9684],[-3.0073,56.9668],[-3.0124,56.968],[-3.0186,56.9691],[-3.0191,56.9697],[-3.0238,56.9711],[-3.0263,56.9728],[-3.0282,56.9701],[-3.0298,56.97],[-3.0356,56.967],[-3.0389,56.967],[-3.0398,56.9661],[-3.0426,56.9661],[-3.046,56.9651],[-3.048,56.9635],[-3.0545,56.964],[-3.0584,56.9641],[-3.0598,56.9629],[-3.0632,56.962],[-3.0669,56.9605],[-3.0695,56.9617],[-3.0721,56.9611],[-3.0718,56.9603],[-3.0832,56.9584],[-3.0829,56.9558],[-3.0824,56.9548],[-3.0836,56.9522],[-3.0836,56.9507],[-3.0849,56.9502],[-3.0859,56.9507],[-3.0899,56.9499],[-3.0939,56.9502],[-3.0943,56.9476],[-3.0956,56.9467],[-3.0958,56.9457],[-3.0977,56.9458],[-3.0987,56.9453],[-3.0965,56.94],[-3.0939,56.9342],[-3.0946,56.9324],[-3.0986,56.9289],[-3.1006,56.9277],[-3.1064,56.9228],[-3.1089,56.921],[-3.1105,56.9194],[-3.111,56.918],[-3.111,56.912],[-3.1103,56.9094],[-3.1089,56.908],[-3.1103,56.9055],[-3.1124,56.9032],[-3.1107,56.9012],[-3.1093,56.9004],[-3.1095,56.8994],[-3.1087,56.8971],[-3.1069,56.8956],[-3.107,56.8947],[-3.1085,56.894],[-3.1132,56.8934],[-3.1158,56.8926],[-3.1166,56.892],[-3.1177,56.8901],[-3.1203,56.8885],[-3.1245,56.8883],[-3.1298,56.8886],[-3.1306,56.8884],[-3.1348,56.8902],[-3.139,56.8936],[-3.1393,56.8978],[-3.1435,56.8998],[-3.1476,56.903],[-3.15,56.904],[-3.1537,56.905],[-3.1575,56.9053],[-3.1596,56.9065],[-3.1613,56.907],[-3.1637,56.9071],[-3.1672,56.908],[-3.1691,56.9077],[-3.1725,56.9063],[-3.1735,56.9057],[-3.1735,56.9042],[-3.1741,56.9024],[-3.1742,56.9006],[-3.177,56.9021],[-3.1773,56.903],[-3.1794,56.9043],[-3.1798,56.9058],[-3.1836,56.9057],[-3.1864,56.9041],[-3.1886,56.9047],[-3.1915,56.9046],[-3.1947,56.9051],[-3.1994,56.9061],[-3.2035,56.909],[-3.2122,56.9108],[-3.2207,56.9134],[-3.2243,56.9138],[-3.2283,56.9166],[-3.2351,56.9182],[-3.241,56.9181],[-3.2452,56.9185],[-3.2488,56.9191],[-3.2498,56.9191],[-3.2563,56.9198],[-3.2616,56.9217],[-3.2636,56.9207],[-3.2659,56.9199],[-3.2692,56.9202],[-3.2699,56.9199],[-3.2724,56.9222],[-3.2719,56.9235],[-3.2765,56.9246],[-3.2783,56.9259],[-3.2785,56.9277],[-3.2806,56.9279],[-3.2842,56.9286],[-3.2892,56.9274],[-3.2911,56.9255],[-3.288,56.921],[-3.2877,56.9194],[-3.2852,56.9153],[-3.2838,56.9144],[-3.2834,56.9127],[-3.2861,56.9096],[-3.2849,56.9073],[-3.2886,56.9069],[-3.2916,56.9057],[-3.2979,56.9048],[-3.2987,56.9025],[-3.2993,56.9018],[-3.3022,56.8999],[-3.3093,56.899],[-3.3111,56.8972],[-3.3154,56.8972],[-3.3192,56.8964],[-3.3216,56.8955],[-3.3227,56.8958],[-3.3295,56.8955],[-3.3332,56.896],[-3.3371,56.8959],[-3.3385,56.8944],[-3.3444,56.8911],[-3.3488,56.8896],[-3.3487,56.887],[-3.3501,56.8861],[-3.353,56.8848],[-3.3539,56.8839],[-3.3578,56.8837],[-3.3609,56.8841],[-3.3671,56.8818],[-3.3679,56.8808],[-3.3663,56.8786],[-3.3667,56.8771],[-3.369,56.8755],[-3.3721,56.8746],[-3.376,56.8752],[-3.3802,56.8772],[-3.3813,56.8771],[-3.3826,56.8789],[-3.384,56.8794],[-3.3882,56.8798],[-3.3945,56.8794],[-3.3967,56.8803],[-3.3975,56.8811],[-3.4005,56.8818],[-3.4012,56.8824],[-3.405,56.884],[-3.4059,56.8828],[-3.4105,56.8808],[-3.4213,56.8796],[-3.4215,56.8816],[-3.4259,56.8837],[-3.4296,56.8846],[-3.4298,56.8866],[-3.4338,56.8863],[-3.4348,56.8859],[-3.438,56.8855],[-3.439,56.8842],[-3.442,56.8821],[-3.4435,56.8803],[-3.4457,56.8806],[-3.4468,56.8799],[-3.4448,56.879],[-3.4461,56.8771],[-3.4463,56.8756],[-3.4494,56.8762],[-3.4533,56.8764],[-3.4557,56.8757],[-3.4572,56.8745],[-3.4598,56.875],[-3.4652,56.8729],[-3.4666,56.8731],[-3.4686,56.8743],[-3.4702,56.8748],[-3.4754,56.8741],[-3.4768,56.8741],[-3.4798,56.8746],[-3.4825,56.8747],[-3.4862,56.8758],[-3.4899,56.8767],[-3.4918,56.8815],[-3.4965,56.8817],[-3.4988,56.8823],[-3.4994,56.8862],[-3.5025,56.8871],[-3.507,56.8876],[-3.51,56.8883],[-3.5129,56.8877],[-3.5151,56.8859],[-3.5189,56.8875],[-3.5223,56.8872],[-3.5248,56.8868],[-3.5269,56.8849],[-3.5293,56.8836],[-3.5377,56.8923],[-3.5392,56.8915],[-3.5409,56.8898],[-3.5432,56.8893],[-3.5456,56.8871],[-3.5494,56.8858],[-3.5563,56.8854],[-3.5608,56.8841],[-3.5639,56.8857],[-3.5653,56.8882],[-3.5683,56.8913],[-3.5686,56.8925],[-3.5682,56.8951],[-3.5645,56.8955],[-3.5627,56.8959],[-3.5608,56.8969],[-3.5597,56.8997],[-3.5587,56.9004],[-3.5624,56.9024],[-3.5631,56.9032],[-3.5636,56.9051],[-3.5649,56.9059],[-3.5676,56.9092],[-3.569,56.9103],[-3.5722,56.911],[-3.5733,56.9153],[-3.5742,56.9167],[-3.5755,56.9178],[-3.578,56.921],[-3.5785,56.9232],[-3.5768,56.9262],[-3.579,56.927],[-3.5788,56.9295],[-3.582,56.9307],[-3.5842,56.9312],[-3.5871,56.931],[-3.5897,56.9313],[-3.5925,56.9308],[-3.595,56.9313],[-3.5968,56.931],[-3.6007,56.9308],[-3.6026,56.9312],[-3.6109,56.9299],[-3.6133,56.9287],[-3.6151,56.9282],[-3.6182,56.9262],[-3.6245,56.9255],[-3.6275,56.9251],[-3.6305,56.9253],[-3.6352,56.9253],[-3.6379,56.9255],[-3.6392,56.924],[-3.6409,56.9233],[-3.6458,56.9231],[-3.6501,56.9237],[-3.6503,56.9254],[-3.6497,56.9268],[-3.6502,56.9276],[-3.6542,56.9294],[-3.6554,56.9312],[-3.6545,56.9328],[-3.6581,56.9331],[-3.6617,56.9325],[-3.6642,56.9311],[-3.6683,56.9315],[-3.6704,56.9322],[-3.6753,56.9325],[-3.6762,56.9318],[-3.6759,56.9298],[-3.6773,56.9265],[-3.6764,56.9249],[-3.6801,56.9226],[-3.6823,56.9216],[-3.6833,56.9196],[-3.6829,56.9181],[-3.6838,56.916],[-3.6885,56.9164],[-3.6923,56.9159],[-3.6961,56.9165],[-3.6981,56.9158],[-3.7005,56.9155],[-3.7046,56.9156],[-3.7087,56.9146],[-3.709,56.9165],[-3.7141,56.9178],[-3.7158,56.918],[-3.7252,56.9184],[-3.7266,56.9219],[-3.7269,56.9232],[-3.7281,56.9258],[-3.7312,56.9287],[-3.7328,56.9312],[-3.7348,56.9322],[-3.7407,56.9336],[-3.7465,56.9336],[-3.754,56.932],[-3.7606,56.9313],[-3.7638,56.9307],[-3.7658,56.93],[-3.7678,56.9285],[-3.7746,56.9256],[-3.7803,56.9239],[-3.7819,56.9232],[-3.7835,56.9231],[-3.7879,56.9236],[-3.791,56.9255],[-3.7923,56.9277],[-3.7983,56.932],[-3.8016,56.9359],[-3.8001,56.9388],[-3.8007,56.941],[-3.8,56.9435],[-3.798,56.9464],[-3.7963,56.9474],[-3.7931,56.9485],[-3.791,56.952],[-3.7917,56.953],[-3.7914,56.9539],[-3.7913,56.957],[-3.7901,56.9579],[-3.7894,56.9593],[-3.7889,56.9616],[-3.7876,56.9635],[-3.7842,56.9644],[-3.7815,56.9662],[-3.7802,56.9666],[-3.7772,56.9666],[-3.7757,56.967],[-3.7719,56.9686],[-3.7721,56.9698],[-3.7707,56.9715],[-3.7686,56.9724],[-3.7647,56.973],[-3.7619,56.9736],[-3.7601,56.9747],[-3.7581,56.977],[-3.7584,56.9779],[-3.7577,56.9789],[-3.7581,56.9835],[-3.7579,56.9854],[-3.7581,56.9872],[-3.7549,56.9885],[-3.7507,56.991],[-3.7498,56.9921],[-3.7483,56.993],[-3.749,56.9957],[-3.7478,56.9966],[-3.7481,57.001],[-3.7492,57.0011],[-3.7491,57.0026],[-3.748,57.0038],[-3.7487,57.005],[-3.7477,57.0084],[-3.748,57.0105],[-3.7468,57.0137],[-3.7444,57.0167],[-3.7455,57.018],[-3.7485,57.0195],[-3.7496,57.0203],[-3.7497,57.0262],[-3.7516,57.0294],[-3.7533,57.0313],[-3.7541,57.033],[-3.7535,57.0341],[-3.7557,57.037],[-3.7574,57.0378],[-3.7553,57.0397],[-3.7536,57.0404],[-3.7533,57.0414],[-3.7512,57.0425],[-3.7511,57.0433],[-3.7498,57.0447],[-3.7446,57.0467],[-3.7419,57.0485],[-3.7405,57.0502],[-3.7379,57.0521],[-3.7325,57.0568],[-3.7346,57.0564],[-3.7375,57.0571],[-3.7433,57.0571],[-3.7467,57.0578],[-3.7483,57.0591],[-3.7507,57.0602],[-3.7532,57.0623],[-3.7539,57.0642],[-3.7563,57.0664],[-3.757,57.0682],[-3.7581,57.0693],[-3.7557,57.0719],[-3.7534,57.0717],[-3.7518,57.0727],[-3.7512,57.075],[-3.7497,57.0763],[-3.7461,57.0759],[-3.742,57.0761],[-3.7352,57.0756],[-3.7303,57.0766],[-3.7298,57.0781],[-3.7285,57.0782],[-3.7261,57.0797],[-3.7196,57.0796],[-3.7178,57.0792],[-3.7149,57.079],[-3.7141,57.0799],[-3.7121,57.0814],[-3.7119,57.0829],[-3.709,57.0877],[-3.705,57.0897],[-3.6976,57.0903],[-3.6953,57.0914],[-3.6857,57.0934],[-3.6837,57.0952],[-3.6811,57.097],[-3.6802,57.0978],[-3.6773,57.1028],[-3.676,57.1029],[-3.6752,57.1038],[-3.6721,57.1048],[-3.67,57.1047],[-3.6658,57.105],[-3.6643,57.106],[-3.6618,57.1061],[-3.6583,57.1069],[-3.6565,57.1078],[-3.6548,57.1096],[-3.6544,57.1117],[-3.6549,57.1138],[-3.6546,57.1158],[-3.6527,57.1153],[-3.6491,57.1154],[-3.6455,57.1159],[-3.6438,57.1165],[-3.6416,57.1165],[-3.6407,57.1156],[-3.6379,57.1141],[-3.6356,57.1133],[-3.634,57.1121],[-3.6306,57.1114],[-3.63,57.1111],[-3.6245,57.1101],[-3.6214,57.1107],[-3.6192,57.1123],[-3.6176,57.1122],[-3.6137,57.1146],[-3.6123,57.1149],[-3.6102,57.1158],[-3.6104,57.118],[-3.6089,57.1197],[-3.6045,57.1197],[-3.6007,57.1205],[-3.6003,57.1242],[-3.5996,57.1255],[-3.6,57.1265],[-3.5987,57.1281],[-3.5975,57.1288],[-3.5944,57.1299],[-3.5885,57.131],[-3.5866,57.1307],[-3.5828,57.1314],[-3.5824,57.1337],[-3.5827,57.1362],[-3.5795,57.1351],[-3.5785,57.135],[-3.5751,57.1359],[-3.572,57.1372],[-3.5701,57.1373],[-3.5671,57.1381],[-3.5648,57.1383],[-3.562,57.1403],[-3.5604,57.1411],[-3.5577,57.1437],[-3.5567,57.1457],[-3.5572,57.1473],[-3.5595,57.1492],[-3.5568,57.1504],[-3.5534,57.1526],[-3.5509,57.1552],[-3.5481,57.1577],[-3.5465,57.1587],[-3.5442,57.1613],[-3.5414,57.162],[-3.5407,57.1633],[-3.5394,57.1642],[-3.5389,57.166],[-3.5372,57.1662],[-3.5361,57.1673],[-3.5328,57.1675],[-3.5307,57.1671],[-3.5279,57.1658],[-3.5237,57.1658],[-3.5164,57.1653],[-3.5129,57.1665],[-3.5114,57.1676],[-3.5114,57.1682],[-3.5097,57.1686],[-3.5091,57.1701],[-3.5064,57.1711],[-3.5043,57.1709],[-3.5006,57.172],[-3.4988,57.1736],[-3.4967,57.1735],[-3.4936,57.1742],[-3.4932,57.1761],[-3.4919,57.1766],[-3.489,57.1768],[-3.4879,57.1775],[-3.486,57.1767],[-3.4832,57.1762],[-3.4825,57.1753],[-3.4806,57.1745],[-3.4775,57.1743],[-3.4737,57.1746],[-3.4709,57.1745],[-3.4685,57.1751],[-3.4649,57.1769],[-3.4605,57.1763],[-3.4588,57.1765],[-3.4551,57.1774],[-3.4537,57.1768],[-3.4522,57.1775],[-3.4536,57.1784],[-3.4541,57.1817],[-3.4527,57.1823],[-3.4504,57.1845],[-3.4518,57.1855],[-3.4511,57.1869],[-3.4488,57.1879],[-3.4477,57.189],[-3.4454,57.1893],[-3.444,57.1902],[-3.4402,57.1918],[-3.4393,57.1935],[-3.4375,57.1948],[-3.4377,57.1964],[-3.439,57.1972],[-3.4389,57.1986],[-3.4371,57.1993],[-3.4366,57.2007],[-3.4352,57.2019],[-3.4334,57.202],[-3.4335,57.203],[-3.4321,57.2042],[-3.4468,57.2121],[-3.4443,57.2139],[-3.4411,57.2151],[-3.4377,57.216],[-3.4354,57.2177],[-3.435,57.2189],[-3.4322,57.2202],[-3.4306,57.2212],[-3.4297,57.2233],[-3.4304,57.2244],[-3.4317,57.2249],[-3.4344,57.2282],[-3.4353,57.23],[-3.437,57.2308],[-3.4391,57.2324],[-3.4425,57.2321],[-3.4447,57.2312],[-3.4489,57.2312],[-3.4529,57.2333],[-3.4534,57.2344],[-3.4568,57.2349],[-3.4597,57.2366],[-3.4616,57.2367],[-3.463,57.2375],[-3.4638,57.2389],[-3.4633,57.2393],[-3.4635,57.2412],[-3.4616,57.2421],[-3.4602,57.2435],[-3.4578,57.2443],[-3.457,57.2453],[-3.4559,57.2453],[-3.4541,57.2464],[-3.4533,57.2485],[-3.4517,57.2491],[-3.451,57.2513],[-3.45,57.2519],[-3.4494,57.2544],[-3.4487,57.2546],[-3.4489,57.2561],[-3.4476,57.2565],[-3.4489,57.2584],[-3.4483,57.2596],[-3.4483,57.2611],[-3.4497,57.2639],[-3.45,57.2656],[-3.4537,57.2665],[-3.4544,57.2676],[-3.4536,57.2683],[-3.4553,57.2696],[-3.4574,57.2702],[-3.4587,57.2713],[-3.4613,57.2724],[-3.4614,57.2742],[-3.4589,57.2749],[-3.4581,57.2761],[-3.4548,57.2784],[-3.4527,57.279],[-3.4508,57.2799],[-3.45,57.2808],[-3.4537,57.2822],[-3.455,57.282],[-3.4575,57.2827],[-3.4597,57.2829],[-3.4609,57.2856],[-3.4609,57.2868],[-3.4624,57.2887],[-3.4646,57.2896],[-3.4702,57.2894],[-3.4734,57.29],[-3.4758,57.2912],[-3.4783,57.2921],[-3.4813,57.2927],[-3.4846,57.2941],[-3.4872,57.2944],[-3.4905,57.2951],[-3.4947,57.2967],[-3.4957,57.2974],[-3.4912,57.3],[-3.4911,57.3006],[-3.4926,57.302],[-3.4939,57.3049],[-3.4931,57.3059],[-3.491,57.3074],[-3.4894,57.3101],[-3.4855,57.3126],[-3.4834,57.3142],[-3.4815,57.3174],[-3.4778,57.3196],[-3.4774,57.3207],[-3.4761,57.3216],[-3.4718,57.3231],[-3.4643,57.3256],[-3.4611,57.3259],[-3.4567,57.3256],[-3.4537,57.3267],[-3.4473,57.3312],[-3.4467,57.3324],[-3.4439,57.336],[-3.4411,57.3377],[-3.4353,57.3425],[-3.4339,57.3473],[-3.4315,57.351],[-3.426,57.3511],[-3.4246,57.354],[-3.4241,57.3545],[-3.4164,57.3594],[-3.4086,57.3623],[-3.4023,57.3661],[-3.3946,57.3711],[-3.3914,57.3743],[-3.3914,57.3756],[-3.3955,57.3768],[-3.3974,57.3769],[-3.3985,57.3784],[-3.3994,57.381],[-3.3988,57.3829],[-3.3893,57.3867],[-3.3857,57.3888],[-3.3977,57.3957],[-3.4034,57.4155],[-3.4042,57.4171],[-3.4109,57.422],[-3.4128,57.4237],[-3.4147,57.4241],[-3.4169,57.423],[-3.4195,57.4221],[-3.4209,57.4224],[-3.4238,57.4218],[-3.4247,57.4212],[-3.4271,57.4208],[-3.4291,57.4213],[-3.4334,57.4211],[-3.4355,57.4235],[-3.436,57.4247],[-3.4379,57.4259],[-3.439,57.4259],[-3.4421,57.427],[-3.4448,57.4272],[-3.447,57.4283],[-3.4497,57.4281],[-3.4516,57.4286],[-3.4539,57.4281],[-3.455,57.4282],[-3.4572,57.4294],[-3.4578,57.4302],[-3.4592,57.4302],[-3.4606,57.4311],[-3.4629,57.4313],[-3.4633,57.4319],[-3.4661,57.4326],[-3.4682,57.4326],[-3.4709,57.4341],[-3.4757,57.4371],[-3.4791,57.4371],[-3.4812,57.4377],[-3.4811,57.4409],[-3.4814,57.4422],[-3.4829,57.4426],[-3.4841,57.4436],[-3.4865,57.4442],[-3.4865,57.4459],[-3.4881,57.4469],[-3.4874,57.4475],[-3.4899,57.4508],[-3.4895,57.452],[-3.4901,57.4533],[-3.4913,57.4536],[-3.4936,57.4551],[-3.4955,57.4553],[-3.4972,57.4568],[-3.5002,57.4576],[-3.5017,57.459],[-3.5017,57.4599],[-3.5028,57.4607],[-3.5089,57.4607],[-3.5134,57.4595],[-3.5153,57.4585],[-3.5208,57.4568],[-3.5225,57.4554],[-3.5302,57.4534],[-3.5355,57.4524],[-3.537,57.4516],[-3.5385,57.4517],[-3.5399,57.4512],[-3.542,57.4513],[-3.5452,57.4509],[-3.5463,57.4513],[-3.5519,57.4498],[-3.5523,57.4492],[-3.5606,57.4491],[-3.5619,57.4482],[-3.5645,57.4478],[-3.5663,57.4469],[-3.5674,57.4474],[-3.5691,57.4473],[-3.5709,57.4477],[-3.5738,57.4475],[-3.5916,57.4474],[-3.6099,57.4474],[-3.6178,57.4355],[-3.6213,57.4351],[-3.6356,57.4312],[-3.6374,57.4311],[-3.6557,57.4304],[-3.6595,57.4285],[-3.6589,57.4301],[-3.6597,57.4304],[-3.666,57.4298],[-3.6714,57.4307],[-3.6763,57.4315],[-3.6832,57.434],[-3.6868,57.4345],[-3.698,57.4353],[-3.698,57.436],[-3.7006,57.4362],[-3.703,57.4407],[-3.6951,57.4423],[-3.6915,57.4433],[-3.6925,57.448],[-3.6945,57.4554],[-3.6916,57.4679],[-3.6898,57.4748],[-3.6862,57.4822],[-3.6827,57.4898],[-3.6862,57.494],[-3.6845,57.497],[-3.6962,57.5057],[-3.6997,57.5081],[-3.7055,57.511],[-3.7053,57.5123],[-3.7018,57.5123],[-3.6987,57.5142],[-3.6966,57.5162],[-3.6944,57.5169],[-3.6941,57.5181],[-3.6922,57.5198],[-3.6909,57.5202],[-3.697,57.5239],[-3.7066,57.5276],[-3.7223,57.5287],[-3.7118,57.5341],[-3.7201,57.5555],[-3.7206,57.5566],[-3.7252,57.5584],[-3.7297,57.561],[-3.7275,57.5625],[-3.7246,57.5628],[-3.7228,57.5641],[-3.7204,57.5643],[-3.7192,57.5651],[-3.7149,57.5665],[-3.7131,57.5666],[-3.7123,57.5672],[-3.7132,57.5679],[-3.7136,57.5697],[-3.7174,57.5709],[-3.7163,57.5718],[-3.7161,57.573],[-3.7199,57.5727],[-3.7205,57.5735],[-3.7225,57.5745],[-3.7232,57.576],[-3.7244,57.577],[-3.7248,57.5784],[-3.7245,57.5799],[-3.725,57.5807],[-3.7278,57.5802],[-3.7413,57.5858],[-3.7465,57.5884],[-3.7487,57.5909],[-3.7494,57.5928],[-3.7463,57.5942],[-3.745,57.5946],[-3.7394,57.5976],[-3.7388,57.5982],[-3.74,57.5996],[-3.7424,57.6014],[-3.7431,57.6026],[-3.7426,57.6033],[-3.7441,57.6051],[-3.7468,57.6051],[-3.7484,57.6076],[-3.7512,57.6129],[-3.7568,57.623],[-3.759,57.627],[-3.7647,57.6332],[-3.7637,57.6339],[-3.7639,57.6349],[-3.7619,57.6353],[-3.7544,57.6396],[-3.7506,57.6414],[-3.7533,57.6422],[-3.7535,57.6428],[-3.7516,57.6435],[-3.7524,57.6454],[-3.7525,57.6467],[-3.7485,57.6458],[-3.7441,57.6458],[-3.7372,57.6472],[-3.7332,57.6482],[-3.7278,57.6487],[-3.7235,57.6494],[-3.7216,57.6509],[-3.7168,57.6512],[-3.7162,57.6505],[-3.7111,57.6496],[-3.7124,57.6478],[-3.7116,57.6474],[-3.7104,57.6491],[-3.7108,57.6503],[-3.713,57.6505],[-3.7156,57.6511],[-3.7163,57.6517],[-3.7206,57.6517],[-3.723,57.6511],[-3.7248,57.6499],[-3.727,57.6495],[-3.7314,57.6494],[-3.7359,57.6489],[-3.741,57.6475],[-3.7464,57.6465],[-3.749,57.647],[-3.7493,57.6479],[-3.7464,57.6479],[-3.7452,57.6476],[-3.7437,57.649],[-3.7411,57.6498],[-3.7358,57.6499],[-3.7326,57.6508],[-3.736,57.6511],[-3.7305,57.6524],[-3.7303,57.6534],[-3.7182,57.6559],[-3.7157,57.6561],[-3.7105,57.6573],[-3.7052,57.658],[-3.7024,57.6582],[-3.701,57.659],[-3.69,57.6601],[-3.6864,57.6602],[-3.6833,57.6607],[-3.6815,57.6608],[-3.6797,57.6613],[-3.6749,57.6618],[-3.6687,57.662],[-3.6617,57.6625],[-3.6559,57.6631],[-3.6504,57.6634],[-3.6455,57.664],[-3.6433,57.6636],[-3.6389,57.6637],[-3.6385,57.6644],[-3.6398,57.6653],[-3.6422,57.6648],[-3.6435,57.6656],[-3.6435,57.6664],[-3.6401,57.666],[-3.6388,57.665],[-3.6328,57.6673],[-3.635,57.6693],[-3.6327,57.6689],[-3.6273,57.6671],[-3.6252,57.6667],[-3.622,57.6667],[-3.6177,57.6662],[-3.6153,57.6658],[-3.6072,57.6646],[-3.582,57.6625],[-3.5789,57.6627],[-3.5698,57.6624],[-3.5639,57.6624],[-3.5557,57.6625],[-3.5515,57.6625],[-3.5443,57.6629],[-3.5369,57.6637],[-3.5313,57.6648],[-3.5277,57.6657],[-3.5206,57.6678],[-3.5152,57.6696],[-3.5108,57.6714],[-3.5076,57.6734],[-3.5026,57.6773],[-3.4988,57.6807],[-3.4972,57.6825],[-3.4956,57.6851],[-3.4965,57.685],[-3.4961,57.6885],[-3.4968,57.6899],[-3.4961,57.6921],[-3.4979,57.6931],[-3.4979,57.6972],[-3.4987,57.699],[-3.4985,57.7001],[-3.4994,57.7015],[-3.4994,57.7039],[-3.4987,57.7048],[-3.4975,57.7051],[-3.4941,57.7047],[-3.4927,57.7052],[-3.4908,57.7049],[-3.4907,57.7044],[-3.4878,57.7039],[-3.4817,57.7035],[-3.4773,57.7042],[-3.4737,57.7042],[-3.4719,57.7039],[-3.469,57.7047],[-3.4587,57.7047],[-3.4569,57.7056],[-3.4535,57.7061],[-3.452,57.707],[-3.4506,57.707],[-3.4482,57.7078],[-3.4453,57.7092],[-3.4417,57.7101],[-3.439,57.7106],[-3.4384,57.7119],[-3.4355,57.7126],[-3.4336,57.7125],[-3.4329,57.7116],[-3.427,57.7121],[-3.4266,57.7132],[-3.4231,57.7133],[-3.4196,57.7156],[-3.4178,57.7158],[-3.4171,57.7146],[-3.415,57.7141],[-3.411,57.7141],[-3.4082,57.7148],[-3.4071,57.7158],[-3.404,57.716],[-3.4021,57.7159],[-3.3999,57.7168],[-3.4001,57.7176],[-3.3971,57.7167],[-3.3957,57.7167],[-3.3923,57.7171],[-3.389,57.718],[-3.3874,57.7196],[-3.386,57.7202],[-3.383,57.72],[-3.3814,57.7203],[-3.375,57.7209],[-3.371,57.722],[-3.3659,57.7223],[-3.3614,57.7228],[-3.3555,57.7241],[-3.3482,57.7267],[-3.3453,57.7266],[-3.3421,57.7262],[-3.3349,57.7263],[-3.3311,57.7265],[-3.329,57.7264],[-3.3246,57.7258],[-3.322,57.7249],[-3.3178,57.7236],[-3.3132,57.7227],[-3.3098,57.7232],[-3.3061,57.7219],[-3.3033,57.7219],[-3.3032,57.7225],[-3.3005,57.7228],[-3.2978,57.7236],[-3.2956,57.7236],[-3.2956,57.7248],[-3.2924,57.7254],[-3.2894,57.7256],[-3.2808,57.725],[-3.2793,57.7253],[-3.2775,57.7249],[-3.2772,57.7237],[-3.2786,57.722],[-3.2778,57.7203],[-3.2725,57.7177],[-3.2691,57.7163],[-3.2634,57.7136],[-3.2614,57.7134],[-3.2575,57.7122],[-3.2423,57.7064],[-3.2386,57.7051],[-3.2318,57.703],[-3.2205,57.7001],[-3.2154,57.6986],[-3.2143,57.6989],[-3.201,57.6953],[-3.1978,57.6949],[-3.1928,57.6947],[-3.1906,57.6928],[-3.1871,57.6917],[-3.1757,57.6887],[-3.1632,57.686],[-3.1453,57.6824],[-3.1425,57.6819],[-3.1373,57.6806],[-3.1261,57.6785],[-3.1238,57.6779],[-3.1163,57.6766],[-3.1138,57.6764],[-3.1098,57.6764],[-3.1082,57.6772],[-3.1065,57.6774],[-3.1035,57.6762],[-3.0996,57.6762],[-3.0976,57.6753],[-3.0869,57.6737],[-3.0805,57.6723],[-3.0767,57.672],[-3.0684,57.6709],[-3.066,57.6703],[-3.0593,57.6696],[-3.0578,57.6702],[-3.0551,57.6692],[-3.0497,57.6683],[-3.045,57.6668],[-3.0409,57.666],[-3.0383,57.6658],[-3.0352,57.6659],[-3.0342,57.6662],[-3.0308,57.6659],[-3.0286,57.6649],[-3.0257,57.6648],[-3.0243,57.6652],[-3.0227,57.6649],[-3.0182,57.6654],[-3.0152,57.6655],[-3.0142,57.6661],[-3.0077,57.6667],[-3.0046,57.6674],[-3.0014,57.6688],[-2.9993,57.6707],[-2.9996,57.6718],[-2.9978,57.6728],[-2.9961,57.6729],[-2.9949,57.6736],[-2.9926,57.6738],[-2.9869,57.6751],[-2.9854,57.6751],[-2.9842,57.6765],[-2.9819,57.6773],[-2.9775,57.6779],[-2.9752,57.6776],[-2.9741,57.6792],[-2.9705,57.6797],[-2.968,57.6796],[-2.9674,57.6788],[-2.9637,57.6788],[-2.9619,57.6792],[-2.9607,57.6802],[-2.9592,57.6804],[-2.9527,57.6822],[-2.9529,57.6841],[-2.9515,57.6848],[-2.9486,57.6849],[-2.9475,57.6839],[-2.9465,57.6848],[-2.9389,57.6867],[-2.9368,57.6871],[-2.9345,57.687],[-2.9329,57.6874],[-2.9295,57.6897],[-2.9282,57.6911],[-2.929,57.6926],[-2.9277,57.6951],[-2.9267,57.6956],[-2.9247,57.6958],[-2.923,57.6971],[-2.9203,57.6985],[-2.9192,57.6977],[-2.917,57.6977],[-2.9158,57.6984],[-2.9097,57.6995],[-2.9036,57.6988],[-2.9039,57.7005],[-2.9023,57.7015],[-2.8991,57.7017],[-2.8974,57.7027],[-2.8963,57.7015],[-2.8968,57.7006],[-2.8947,57.7001],[-2.8931,57.7012],[-2.8912,57.7011],[-2.8877,57.7019],[-2.8865,57.7016],[-2.8852,57.7021],[-2.8804,57.7035],[-2.8802,57.7043],[-2.8787,57.7054],[-2.8755,57.7052],[-2.8712,57.704],[-2.8674,57.7046],[-2.8649,57.7043],[-2.8617,57.7044],[-2.8626,57.7058],[-2.8585,57.7067],[-2.8578,57.7058],[-2.8561,57.7066],[-2.8528,57.7072],[-2.8509,57.7067],[-2.8486,57.7075],[-2.8481,57.7057],[-2.8459,57.7048],[-2.8459,57.7017],[-2.844,57.6997],[-2.8441,57.6985],[-2.8415,57.6976],[-2.8414,57.6971],[-2.8369,57.6958],[-2.8353,57.6952],[-2.8321,57.6945],[-2.83,57.6947],[-2.8271,57.6934],[-2.8251,57.6933],[-2.8227,57.6949],[-2.8167,57.6952],[-2.8138,57.6964],[-2.8119,57.6962],[-2.8088,57.6965],[-2.8069,57.6978],[-2.8043,57.6966],[-2.8016,57.696],[-2.7999,57.6964],[-2.7978,57.6973],[-2.7949,57.7002],[-2.7921,57.7011],[-2.7903,57.7002],[-2.7881,57.7009],[-2.7872,57.7002],[-2.7885,57.6985],[-2.7884,57.6976],[-2.7866,57.6975],[-2.7844,57.6965],[-2.7844,57.6955],[-2.7828,57.695],[-2.7797,57.695],[-2.779,57.6939],[-2.7769,57.6931],[-2.7743,57.6941],[-2.771,57.6927],[-2.7649,57.6936],[-2.7617,57.6929],[-2.7591,57.694],[-2.7576,57.6941],[-2.758,57.6922],[-2.7557,57.6906],[-2.7524,57.6907],[-2.7494,57.6915],[-2.7471,57.6896],[-2.7469,57.6871],[-2.7458,57.6871],[-2.7469,57.6851],[-2.7416,57.6831],[-2.7389,57.683],[-2.7368,57.6843],[-2.7353,57.6847],[-2.7326,57.6849],[-2.7323,57.6865],[-2.7299,57.6867],[-2.7287,57.6876],[-2.7272,57.6871],[-2.7262,57.6879],[-2.7244,57.6879],[-2.7247,57.6888],[-2.7235,57.6894],[-2.7214,57.6893],[-2.7168,57.6923],[-2.7137,57.6926],[-2.713,57.6907],[-2.7102,57.6903],[-2.7089,57.6891],[-2.7072,57.6883],[-2.706,57.6871],[-2.7037,57.6871],[-2.7019,57.6863],[-2.6983,57.6872],[-2.6976,57.6863],[-2.6952,57.6857],[-2.6943,57.6849],[-2.6914,57.6865],[-2.6907,57.6857],[-2.6878,57.6868],[-2.6854,57.6869],[-2.6851,57.6839],[-2.6815,57.6837],[-2.6809,57.6851],[-2.6787,57.6861],[-2.6762,57.6861],[-2.6752,57.6871],[-2.6733,57.6878],[-2.6705,57.69],[-2.6669,57.6907],[-2.6639,57.6895],[-2.6622,57.6903],[-2.6608,57.6893],[-2.6612,57.6876],[-2.6606,57.6868],[-2.6548,57.6868],[-2.6516,57.6874],[-2.6503,57.688],[-2.6477,57.6882],[-2.6467,57.6855],[-2.6479,57.6847],[-2.6458,57.6839],[-2.6449,57.6828],[-2.6422,57.6829],[-2.6401,57.6827],[-2.6396,57.6819],[-2.6371,57.6811],[-2.6341,57.681],[-2.6327,57.6816],[-2.6309,57.6811],[-2.6292,57.6817],[-2.6272,57.6818],[-2.6265,57.6831],[-2.6232,57.6828],[-2.6204,57.6818],[-2.6152,57.6821],[-2.6143,57.6801],[-2.6123,57.6799],[-2.6097,57.6817],[-2.6084,57.6813],[-2.6055,57.6822],[-2.6029,57.6814],[-2.601,57.6824],[-2.5974,57.6829],[-2.5959,57.6811],[-2.5939,57.6805],[-2.5929,57.6793],[-2.5905,57.6788],[-2.5891,57.6789],[-2.5868,57.6804],[-2.5844,57.6791],[-2.5828,57.6794],[-2.5818,57.679],[-2.5797,57.6805],[-2.5793,57.6815],[-2.5774,57.6819],[-2.5773,57.6825],[-2.5754,57.6836],[-2.5728,57.6834],[-2.5697,57.6818],[-2.5662,57.6785],[-2.567,57.6769],[-2.5669,57.6761],[-2.5615,57.6736],[-2.5597,57.674],[-2.5571,57.6735],[-2.5545,57.6725],[-2.5496,57.6714],[-2.5468,57.6713],[-2.546,57.6719],[-2.5438,57.6718],[-2.5397,57.6702],[-2.5362,57.6707],[-2.5309,57.6706],[-2.5282,57.6717],[-2.5253,57.6714],[-2.524,57.6724],[-2.5219,57.6719],[-2.5235,57.6703],[-2.5232,57.6695],[-2.5208,57.6695],[-2.5208,57.6687],[-2.5194,57.6676],[-2.5169,57.667],[-2.5147,57.6671],[-2.5106,57.6666],[-2.5091,57.6667],[-2.5068,57.6675],[-2.5062,57.6691],[-2.5044,57.6701],[-2.5022,57.6705],[-2.5011,57.6699],[-2.4983,57.6702],[-2.4976,57.6715],[-2.4984,57.673],[-2.4978,57.6739],[-2.496,57.6733],[-2.4954,57.6742],[-2.4916,57.6724],[-2.4899,57.6732],[-2.4891,57.6722],[-2.4873,57.6731],[-2.4845,57.6739],[-2.4806,57.6732],[-2.4746,57.674],[-2.4735,57.6723],[-2.4736,57.6715],[-2.4713,57.6715],[-2.4696,57.6724],[-2.4664,57.6725],[-2.4666,57.6718],[-2.4644,57.6714],[-2.4636,57.672],[-2.4614,57.6715],[-2.4591,57.6722],[-2.4566,57.6714],[-2.4549,57.6722],[-2.4544,57.6712],[-2.4505,57.6706],[-2.4499,57.6699],[-2.4469,57.6694],[-2.4463,57.6703],[-2.4441,57.6712],[-2.4437,57.6717],[-2.4417,57.672],[-2.4405,57.6713],[-2.438,57.6716],[-2.4371,57.6723],[-2.4348,57.6717],[-2.4329,57.6721],[-2.4323,57.6728],[-2.429,57.6743],[-2.4273,57.6741],[-2.4279,57.6725],[-2.4269,57.6721],[-2.4239,57.6728],[-2.4223,57.6711],[-2.4196,57.6712],[-2.4179,57.6707],[-2.4149,57.671],[-2.4123,57.6719],[-2.4091,57.6715],[-2.4073,57.6701],[-2.4037,57.6699],[-2.4026,57.6694],[-2.3997,57.6693],[-2.3961,57.6687],[-2.3942,57.6694],[-2.3877,57.6696],[-2.3842,57.6702],[-2.3821,57.6701],[-2.3795,57.6708],[-2.3778,57.6717],[-2.3748,57.6726],[-2.3726,57.6739],[-2.3702,57.6746],[-2.3696,57.6752],[-2.367,57.6751],[-2.3652,57.6759],[-2.3623,57.6759],[-2.3587,57.6764],[-2.3573,57.6753],[-2.3539,57.674],[-2.3503,57.6717],[-2.3495,57.6704],[-2.3471,57.6706],[-2.3413,57.6724],[-2.3406,57.6737],[-2.3392,57.6737],[-2.3369,57.675],[-2.336,57.6749],[-2.3332,57.6759],[-2.3321,57.6768],[-2.3309,57.6763],[-2.3274,57.6768],[-2.3257,57.6777],[-2.326,57.6783],[-2.3252,57.6801],[-2.3262,57.6819],[-2.3269,57.6844],[-2.3265,57.686],[-2.3272,57.6865],[-2.3193,57.6895],[-2.3187,57.6904],[-2.3163,57.6907],[-2.3138,57.6918],[-2.3134,57.6923],[-2.3113,57.6932],[-2.3094,57.6919],[-2.3045,57.6939],[-2.3031,57.6939],[-2.3017,57.6948],[-2.2987,57.6956],[-2.2951,57.6957],[-2.2945,57.6951],[-2.2924,57.6952],[-2.2897,57.6943],[-2.2897,57.6926],[-2.2919,57.6898],[-2.2897,57.6895],[-2.2883,57.6899],[-2.2872,57.6891],[-2.2861,57.6891],[-2.2843,57.688],[-2.283,57.689],[-2.2816,57.6883],[-2.2799,57.6882],[-2.2791,57.6873],[-2.2769,57.687],[-2.2746,57.6872],[-2.2735,57.6853],[-2.2714,57.6862],[-2.2707,57.6842],[-2.2715,57.6823],[-2.2705,57.6817],[-2.2691,57.6818],[-2.2687,57.6825],[-2.2662,57.6826],[-2.2665,57.6834],[-2.2647,57.6838],[-2.2642,57.6826],[-2.2655,57.6817],[-2.2635,57.6802],[-2.2598,57.6795],[-2.2569,57.6818],[-2.2537,57.682],[-2.2534,57.6826],[-2.2502,57.6826],[-2.2466,57.6829],[-2.2444,57.6819],[-2.2422,57.6822],[-2.2409,57.6819],[-2.2385,57.6808],[-2.2376,57.6798],[-2.2351,57.6806],[-2.2316,57.6806],[-2.228,57.6801],[-2.2272,57.6806],[-2.2255,57.6803],[-2.2256,57.6794],[-2.2237,57.6792],[-2.2228,57.6799],[-2.2209,57.6784],[-2.2194,57.6783],[-2.216,57.6788],[-2.2137,57.6798],[-2.2113,57.6799],[-2.2099,57.6785],[-2.2084,57.6782],[-2.2072,57.6768],[-2.2051,57.6767],[-2.2002,57.6748],[-2.1988,57.6753],[-2.1963,57.6744],[-2.1954,57.6737],[-2.1933,57.6732],[-2.1931,57.6719],[-2.1917,57.6719],[-2.1881,57.6733],[-2.1832,57.6734],[-2.1823,57.6744],[-2.1792,57.6746],[-2.178,57.6752],[-2.1758,57.6742],[-2.1726,57.6766],[-2.1704,57.6776],[-2.1684,57.678],[-2.1677,57.6791],[-2.1654,57.6799],[-2.1641,57.6819],[-2.1639,57.6831],[-2.161,57.6845],[-2.1589,57.6842],[-2.1579,57.6831],[-2.1583,57.6822],[-2.1558,57.6818],[-2.1557,57.6826],[-2.1538,57.6837],[-2.152,57.6834],[-2.1507,57.6852],[-2.1493,57.6849],[-2.1492,57.6863],[-2.146,57.6864],[-2.1447,57.6875],[-2.1397,57.6894],[-2.1392,57.6903],[-2.1364,57.6926],[-2.1362,57.6935],[-2.133,57.6954],[-2.1296,57.6962],[-2.1268,57.6973],[-2.1254,57.6986],[-2.1233,57.6998],[-2.1223,57.6996],[-2.1195,57.701],[-2.1166,57.7013],[-2.1134,57.7003],[-2.1104,57.6997],[-2.1075,57.7009],[-2.1058,57.7003],[-2.1018,57.7002],[-2.1005,57.7007],[-2.0973,57.7],[-2.0959,57.7005],[-2.0941,57.7],[-2.0885,57.7009],[-2.087,57.7009],[-2.0834,57.7016],[-2.0805,57.7014],[-2.0797,57.7017],[-2.0763,57.701],[-2.0753,57.7012],[-2.0711,57.7006],[-2.0704,57.7008],[-2.0685,57.6997],[-2.0667,57.6996],[-2.0652,57.6984],[-2.0635,57.6992],[-2.0602,57.6993],[-2.0579,57.6986],[-2.0582,57.6971],[-2.0564,57.6958],[-2.0546,57.6957],[-2.0544,57.6965],[-2.056,57.6972],[-2.0551,57.698],[-2.0528,57.6969],[-2.0503,57.6966],[-2.0508,57.6956],[-2.0467,57.6955],[-2.0459,57.6963],[-2.0441,57.6958],[-2.0437,57.6946],[-2.0413,57.693],[-2.0392,57.6935],[-2.0377,57.6945],[-2.036,57.6938],[-2.0341,57.6942],[-2.0326,57.6957],[-2.031,57.6957],[-2.0278,57.6966],[-2.0244,57.697],[-2.0205,57.6986],[-2.0185,57.6985],[-2.0165,57.6988],[-2.0148,57.6986],[-2.0135,57.6977],[-2.0137,57.6971],[-2.0113,57.6964],[-2.0093,57.698],[-2.0051,57.699],[-2.0024,57.6987],[-2.0018,57.6973],[-1.9992,57.6978],[-1.9993,57.6965],[-2,57.6961],[-1.9988,57.6943],[-1.9991,57.6934],[-1.9982,57.6929],[-1.9953,57.6923],[-1.9985,57.6904],[-1.9979,57.6899],[-1.999,57.6886],[-1.9986,57.6879],[-1.9995,57.6865],[-1.998,57.6839],[-1.9964,57.6829],[-1.9915,57.6809],[-1.989,57.6806],[-1.9864,57.6795],[-1.9843,57.6795],[-1.9818,57.68],[-1.981,57.6787],[-1.9794,57.679],[-1.9769,57.6779],[-1.9718,57.6773],[-1.9703,57.6767],[-1.9659,57.677],[-1.9615,57.6768],[-1.9573,57.677],[-1.9509,57.6791],[-1.9489,57.6793],[-1.9458,57.6802],[-1.9457,57.6819],[-1.9436,57.6821],[-1.9426,57.6833],[-1.9429,57.6844],[-1.9407,57.6853],[-1.</v>
      </c>
      <c r="B157" s="67" t="str">
        <f ca="1">OFFSET(Polygon!B$1,MATCH($D157,Polygon!$C:$C,0)-1,0)</f>
        <v>S08000020</v>
      </c>
      <c r="C157" s="41" t="s">
        <v>132</v>
      </c>
      <c r="D157" s="41" t="s">
        <v>202</v>
      </c>
      <c r="E157" s="27">
        <v>584550</v>
      </c>
      <c r="F157" s="45"/>
      <c r="G157" s="45"/>
      <c r="H157" s="45"/>
      <c r="I157" s="45"/>
      <c r="J157" s="45"/>
      <c r="K157" s="45"/>
      <c r="L157" s="45"/>
      <c r="M157" s="45"/>
      <c r="N157" s="45"/>
      <c r="O157" s="23">
        <v>24</v>
      </c>
      <c r="P157" s="23">
        <v>18</v>
      </c>
      <c r="Q157" s="23">
        <v>19</v>
      </c>
      <c r="R157" s="23">
        <v>20</v>
      </c>
      <c r="S157" s="23">
        <v>23</v>
      </c>
      <c r="T157" s="23">
        <v>24</v>
      </c>
      <c r="U157" s="23">
        <v>24</v>
      </c>
      <c r="V157" s="23">
        <v>29</v>
      </c>
      <c r="W157" s="23">
        <v>31</v>
      </c>
      <c r="X157" s="23">
        <v>45</v>
      </c>
      <c r="Y157" s="23">
        <v>52</v>
      </c>
      <c r="Z157" s="23">
        <v>62</v>
      </c>
      <c r="AA157" s="23">
        <v>66</v>
      </c>
      <c r="AB157" s="23">
        <v>86</v>
      </c>
      <c r="AC157" s="23">
        <v>108</v>
      </c>
      <c r="AD157" s="23">
        <v>128</v>
      </c>
      <c r="AE157" s="23">
        <v>173</v>
      </c>
      <c r="AF157" s="23">
        <v>177</v>
      </c>
      <c r="AG157" s="23">
        <v>194</v>
      </c>
      <c r="AH157" s="23">
        <v>209</v>
      </c>
      <c r="AI157" s="23">
        <v>210</v>
      </c>
      <c r="AJ157" s="23">
        <v>223</v>
      </c>
      <c r="AK157" s="23">
        <v>236</v>
      </c>
      <c r="AL157" s="23">
        <v>251</v>
      </c>
      <c r="AM157" s="23">
        <v>261</v>
      </c>
      <c r="AN157" s="23">
        <v>291</v>
      </c>
      <c r="AO157" s="23">
        <v>313</v>
      </c>
      <c r="AP157" s="23">
        <v>335</v>
      </c>
      <c r="AQ157" s="23">
        <v>357</v>
      </c>
      <c r="AR157" s="23">
        <v>389</v>
      </c>
      <c r="AS157" s="23">
        <v>394</v>
      </c>
      <c r="AT157" s="23">
        <v>432</v>
      </c>
      <c r="AU157" s="23">
        <v>464</v>
      </c>
      <c r="AV157" s="23">
        <v>490</v>
      </c>
      <c r="AW157" s="23">
        <v>519</v>
      </c>
      <c r="AX157" s="23">
        <v>550</v>
      </c>
      <c r="AY157" s="23">
        <v>602</v>
      </c>
      <c r="AZ157" s="23">
        <v>638</v>
      </c>
      <c r="BA157" s="23">
        <v>700</v>
      </c>
      <c r="BB157" s="23">
        <v>748</v>
      </c>
      <c r="BC157" s="23">
        <v>771</v>
      </c>
      <c r="BD157" s="23">
        <v>782</v>
      </c>
      <c r="BE157" s="23">
        <v>813</v>
      </c>
      <c r="BF157" s="23">
        <v>834</v>
      </c>
      <c r="BG157" s="23">
        <v>866</v>
      </c>
      <c r="BH157" s="23">
        <v>889</v>
      </c>
      <c r="BI157" s="23">
        <v>898</v>
      </c>
      <c r="BJ157" s="23">
        <v>931</v>
      </c>
      <c r="BK157" s="23">
        <v>946</v>
      </c>
      <c r="BL157" s="23">
        <v>957</v>
      </c>
      <c r="BM157" s="23">
        <v>973</v>
      </c>
      <c r="BN157" s="23">
        <v>1001</v>
      </c>
      <c r="BO157" s="23">
        <v>1035</v>
      </c>
      <c r="BP157" s="23">
        <v>1050</v>
      </c>
      <c r="BQ157" s="23">
        <v>1078</v>
      </c>
      <c r="BR157" s="23">
        <v>1102</v>
      </c>
      <c r="BS157" s="23">
        <v>1123</v>
      </c>
      <c r="BT157" s="23">
        <v>1142</v>
      </c>
      <c r="BU157" s="23">
        <v>1152</v>
      </c>
      <c r="BV157" s="23">
        <v>1181</v>
      </c>
      <c r="BW157" s="23">
        <v>1189</v>
      </c>
      <c r="BX157" s="23">
        <v>1200</v>
      </c>
      <c r="BY157" s="23">
        <v>1206</v>
      </c>
      <c r="BZ157" s="23">
        <v>1216</v>
      </c>
      <c r="CA157" s="23">
        <v>1218</v>
      </c>
      <c r="CB157" s="23">
        <v>1223</v>
      </c>
      <c r="CC157" s="23">
        <v>1223</v>
      </c>
      <c r="CD157" s="23">
        <v>1224</v>
      </c>
      <c r="CE157" s="23">
        <v>1245</v>
      </c>
      <c r="CF157" s="23">
        <v>1250</v>
      </c>
      <c r="CG157" s="23">
        <v>1256</v>
      </c>
      <c r="CH157" s="23">
        <v>1259</v>
      </c>
      <c r="CI157" s="23">
        <v>1269</v>
      </c>
      <c r="CJ157" s="23">
        <v>1273</v>
      </c>
      <c r="CK157" s="23">
        <v>1274</v>
      </c>
      <c r="CL157" s="23">
        <v>1278</v>
      </c>
      <c r="CM157" s="23">
        <v>1281</v>
      </c>
      <c r="CN157" s="23">
        <v>1282</v>
      </c>
      <c r="CO157" s="23">
        <v>1283</v>
      </c>
      <c r="CP157" s="23">
        <v>1284</v>
      </c>
      <c r="CQ157" s="23">
        <v>1284</v>
      </c>
      <c r="CR157" s="23">
        <v>1286</v>
      </c>
      <c r="CS157" s="23">
        <v>1286</v>
      </c>
      <c r="CT157" s="23">
        <v>1287</v>
      </c>
      <c r="CU157" s="23">
        <v>1287</v>
      </c>
      <c r="CV157" s="23">
        <v>1288</v>
      </c>
      <c r="CW157" s="23">
        <v>1288</v>
      </c>
      <c r="CX157" s="23">
        <v>1288</v>
      </c>
      <c r="CY157" s="23">
        <v>1294</v>
      </c>
      <c r="CZ157" s="45"/>
      <c r="DA157" s="45"/>
      <c r="DB157" s="45"/>
      <c r="DC157" s="23">
        <v>1410</v>
      </c>
      <c r="DD157" s="23">
        <v>1410</v>
      </c>
      <c r="DE157" s="23">
        <v>1410</v>
      </c>
      <c r="DF157" s="23">
        <v>1412</v>
      </c>
      <c r="DG157" s="23">
        <v>1412</v>
      </c>
      <c r="DJ157" s="341">
        <f t="shared" ca="1" si="42"/>
        <v>0</v>
      </c>
      <c r="DK157" s="25">
        <f t="shared" ca="1" si="43"/>
        <v>0</v>
      </c>
      <c r="DL157" s="325">
        <f t="shared" ca="1" si="52"/>
        <v>0</v>
      </c>
      <c r="DM157" s="329"/>
      <c r="DN157" s="25"/>
      <c r="DO157" s="325"/>
      <c r="DP157" s="334">
        <f t="shared" ca="1" si="46"/>
        <v>241.5533316226157</v>
      </c>
      <c r="EA157">
        <f>SUMIF('L4-LTLA'!$D:$D,$D157,'L4-LTLA'!$G:$G)</f>
        <v>584550</v>
      </c>
      <c r="EB157" s="27">
        <v>584550</v>
      </c>
      <c r="EC157" s="4">
        <f t="shared" si="51"/>
        <v>0</v>
      </c>
    </row>
    <row r="158" spans="1:133" x14ac:dyDescent="0.25">
      <c r="A158" s="67" t="str">
        <f ca="1">OFFSET(Polygon!A$1,MATCH($D158,Polygon!$C:$C,0)-1,0)</f>
        <v>{"type":"Polygon","coordinates":[[[-4.1524,56.008],[-4.1528,56.0064],[-4.1508,56.0018],[-4.1493,55.9994],[-4.1461,55.9964],[-4.1341,55.9908],[-4.1316,55.9865],[-4.1288,55.9857],[-4.1279,55.9847],[-4.1236,55.9816],[-4.1214,55.9814],[-4.1188,55.9792],[-4.1186,55.9785],[-4.1173,55.9777],[-4.1132,55.9774],[-4.1135,55.9755],[-4.1158,55.9727],[-4.1151,55.9722],[-4.1164,55.9709],[-4.1156,55.9697],[-4.1166,55.9682],[-4.1159,55.9663],[-4.114,55.9654],[-4.1144,55.9644],[-4.1118,55.963],[-4.1122,55.9625],[-4.1114,55.9612],[-4.1137,55.9603],[-4.1172,55.9598],[-4.1201,55.9581],[-4.1221,55.9577],[-4.1247,55.956],[-4.123,55.9531],[-4.1207,55.9524],[-4.1183,55.9535],[-4.1172,55.9531],[-4.1146,55.9532],[-4.1135,55.9527],[-4.1092,55.9532],[-4.105,55.9554],[-4.1029,55.9583],[-4.0982,55.9595],[-4.0918,55.9606],[-4.0909,55.9618],[-4.0873,55.9633],[-4.0857,55.9626],[-4.0824,55.9636],[-4.0804,55.9645],[-4.0763,55.9657],[-4.0679,55.9676],[-4.0628,55.9682],[-4.0571,55.968],[-4.0559,55.9668],[-4.0532,55.9658],[-4.0509,55.964],[-4.052,55.9617],[-4.0548,55.9602],[-4.0547,55.9585],[-4.0556,55.9576],[-4.052,55.956],[-4.0544,55.9547],[-4.0534,55.9537],[-4.0518,55.954],[-4.0501,55.9551],[-4.0477,55.9548],[-4.0469,55.9523],[-4.0476,55.9512],[-4.0561,55.9494],[-4.0618,55.948],[-4.067,55.9462],[-4.0714,55.9439],[-4.0707,55.9423],[-4.0635,55.9321],[-4.0629,55.9311],[-4.0579,55.9267],[-4.0584,55.9252],[-4.0579,55.9235],[-4.0602,55.9233],[-4.0634,55.9234],[-4.0646,55.924],[-4.066,55.9238],[-4.0688,55.925],[-4.0693,55.9257],[-4.0755,55.9246],[-4.0845,55.9242],[-4.0904,55.9241],[-4.0964,55.9235],[-4.1114,55.9233],[-4.1103,55.9209],[-4.1094,55.918],[-4.1129,55.9191],[-4.1178,55.9192],[-4.1159,55.9145],[-4.1163,55.9142],[-4.1208,55.913],[-4.1247,55.9116],[-4.1284,55.9115],[-4.1297,55.9113],[-4.1313,55.9126],[-4.1318,55.9142],[-4.1337,55.9147],[-4.1359,55.914],[-4.1387,55.9136],[-4.1451,55.9131],[-4.1459,55.9134],[-4.1554,55.9132],[-4.1555,55.9142],[-4.1564,55.915],[-4.1664,55.9164],[-4.1695,55.9164],[-4.1702,55.9158],[-4.1718,55.9157],[-4.1716,55.9167],[-4.1763,55.9159],[-4.1945,55.9131],[-4.1936,55.9117],[-4.1935,55.9083],[-4.1886,55.9078],[-4.1851,55.9062],[-4.1838,55.905],[-4.1807,55.9053],[-4.1793,55.9035],[-4.1801,55.9031],[-4.1795,55.902],[-4.1777,55.9026],[-4.1775,55.9004],[-4.1748,55.898],[-4.1737,55.898],[-4.1734,55.897],[-4.1708,55.897],[-4.1692,55.8966],[-4.1666,55.8968],[-4.1615,55.898],[-4.1613,55.8966],[-4.1631,55.8962],[-4.1603,55.8901],[-4.1633,55.8896],[-4.1616,55.8877],[-4.1697,55.8862],[-4.1664,55.8848],[-4.1644,55.8836],[-4.1584,55.8859],[-4.1566,55.8838],[-4.1549,55.8845],[-4.1529,55.8846],[-4.1525,55.8865],[-4.1519,55.8871],[-4.15,55.8866],[-4.149,55.8847],[-4.1478,55.8836],[-4.1441,55.8838],[-4.1415,55.8829],[-4.1327,55.8839],[-4.131,55.8835],[-4.1287,55.8834],[-4.1287,55.8852],[-4.1228,55.8857],[-4.1188,55.8856],[-4.1176,55.8865],[-4.1146,55.8863],[-4.1129,55.8867],[-4.1073,55.8875],[-4.1061,55.8845],[-4.1029,55.8851],[-4.095,55.8852],[-4.0949,55.8842],[-4.0925,55.8825],[-4.0893,55.8815],[-4.0819,55.8842],[-4.0802,55.8814],[-4.0788,55.8816],[-4.0784,55.8805],[-4.0801,55.8772],[-4.0793,55.8741],[-4.0794,55.8707],[-4.0798,55.8687],[-4.0793,55.8677],[-4.0775,55.8659],[-4.0771,55.864],[-4.075,55.8624],[-4.0717,55.8613],[-4.0772,55.8595],[-4.0792,55.8591],[-4.083,55.8587],[-4.086,55.8587],[-4.088,55.8553],[-4.0883,55.8535],[-4.0872,55.8526],[-4.0836,55.8509],[-4.0827,55.8494],[-4.0831,55.8489],[-4.0794,55.8479],[-4.0767,55.8465],[-4.0747,55.8441],[-4.0769,55.8439],[-4.0785,55.845],[-4.0814,55.8439],[-4.0843,55.8446],[-4.0846,55.8452],[-4.0877,55.8448],[-4.0899,55.8442],[-4.0916,55.8432],[-4.0938,55.8438],[-4.0972,55.8424],[-4.1011,55.8427],[-4.1027,55.8423],[-4.1038,55.8408],[-4.1058,55.8391],[-4.1027,55.839],[-4.1032,55.8378],[-4.1063,55.8382],[-4.108,55.8376],[-4.1067,55.836],[-4.1069,55.8349],[-4.1079,55.8336],[-4.1096,55.8326],[-4.1095,55.8313],[-4.1108,55.8306],[-4.112,55.8294],[-4.1118,55.8278],[-4.1106,55.8268],[-4.1107,55.826],[-4.1136,55.8262],[-4.1202,55.8291],[-4.1218,55.8295],[-4.1244,55.8309],[-4.1266,55.8318],[-4.1279,55.8325],[-4.1301,55.8333],[-4.1338,55.8325],[-4.1365,55.8313],[-4.1415,55.83],[-4.1454,55.8284],[-4.1548,55.828],[-4.1585,55.8277],[-4.1608,55.8272],[-4.1683,55.8246],[-4.1696,55.8238],[-4.1725,55.823],[-4.1754,55.8238],[-4.1762,55.8249],[-4.1775,55.8281],[-4.1789,55.8302],[-4.179,55.833],[-4.1794,55.8347],[-4.1809,55.8358],[-4.1862,55.8368],[-4.1884,55.8364],[-4.1909,55.8351],[-4.1912,55.8324],[-4.1943,55.8317],[-4.1987,55.8336],[-4.1994,55.8342],[-4.1993,55.8353],[-4.198,55.8365],[-4.1958,55.8373],[-4.1951,55.8387],[-4.1956,55.8393],[-4.203,55.8441],[-4.2055,55.8442],[-4.2064,55.8431],[-4.206,55.8418],[-4.2034,55.8408],[-4.2025,55.8394],[-4.2035,55.8382],[-4.2067,55.8375],[-4.2118,55.837],[-4.2138,55.8365],[-4.2158,55.8356],[-4.2195,55.8333],[-4.2209,55.8331],[-4.2221,55.8337],[-4.2233,55.8352],[-4.2223,55.838],[-4.2226,55.8387],[-4.2276,55.8408],[-4.2313,55.8382],[-4.2304,55.8378],[-4.2326,55.8363],[-4.2319,55.8354],[-4.2336,55.8336],[-4.2307,55.8326],[-4.2289,55.8245],[-4.2329,55.8234],[-4.235,55.8238],[-4.2336,55.82],[-4.2338,55.8187],[-4.2279,55.8182],[-4.2283,55.8174],[-4.2255,55.8122],[-4.2208,55.8132],[-4.2164,55.815],[-4.2145,55.8151],[-4.2126,55.8102],[-4.2122,55.8095],[-4.2113,55.8003],[-4.2043,55.8004],[-4.209,55.7989],[-4.2239,55.7919],[-4.2299,55.7859],[-4.2257,55.7849],[-4.2245,55.7843],[-4.2267,55.7813],[-4.2284,55.7819],[-4.2333,55.7832],[-4.2361,55.7827],[-4.2358,55.7839],[-4.238,55.785],[-4.2393,55.7851],[-4.2434,55.7871],[-4.2476,55.7854],[-4.251,55.7847],[-4.2512,55.782],[-4.2507,55.7806],[-4.2517,55.7798],[-4.2489,55.7789],[-4.2484,55.7776],[-4.2491,55.7769],[-4.2528,55.7773],[-4.2539,55.7767],[-4.2518,55.7751],[-4.2534,55.7734],[-4.2534,55.7727],[-4.2566,55.7715],[-4.2589,55.7727],[-4.2612,55.7725],[-4.2626,55.7732],[-4.2647,55.7731],[-4.2654,55.7738],[-4.2685,55.7731],[-4.2701,55.7732],[-4.2735,55.7718],[-4.276,55.7718],[-4.2786,55.7702],[-4.2825,55.7693],[-4.2826,55.7683],[-4.2814,55.7659],[-4.2803,55.7652],[-4.2806,55.7644],[-4.2793,55.7635],[-4.2798,55.7617],[-4.2777,55.7602],[-4.2746,55.7593],[-4.2743,55.7588],[-4.2752,55.7571],[-4.2737,55.7546],[-4.2702,55.7533],[-4.2689,55.7533],[-4.267,55.7539],[-4.2674,55.7549],[-4.2662,55.7553],[-4.2646,55.7541],[-4.2649,55.7532],[-4.2636,55.7529],[-4.2627,55.7504],[-4.2611,55.749],[-4.2597,55.749],[-4.2583,55.7502],[-4.2574,55.7502],[-4.2555,55.7487],[-4.2549,55.7465],[-4.2557,55.7446],[-4.2551,55.744],[-4.2528,55.7442],[-4.2514,55.7433],[-4.2513,55.7423],[-4.2502,55.7419],[-4.2496,55.7404],[-4.2479,55.7388],[-4.2467,55.7385],[-4.2472,55.7369],[-4.246,55.7362],[-4.2449,55.7362],[-4.2421,55.7352],[-4.2408,55.7338],[-4.2372,55.7337],[-4.236,55.7331],[-4.2332,55.7335],[-4.2327,55.7332],[-4.2331,55.7314],[-4.2299,55.7297],[-4.2257,55.7292],[-4.2242,55.7286],[-4.2231,55.7276],[-4.222,55.7238],[-4.2218,55.7218],[-4.223,55.721],[-4.2229,55.72],[-4.2221,55.7186],[-4.2223,55.7177],[-4.2215,55.716],[-4.2198,55.7161],[-4.2187,55.7146],[-4.2196,55.7129],[-4.2195,55.7106],[-4.2221,55.7086],[-4.2234,55.707],[-4.224,55.7056],[-4.2242,55.7038],[-4.2262,55.6999],[-4.2254,55.6982],[-4.2238,55.6968],[-4.2221,55.6933],[-4.2216,55.6915],[-4.2259,55.6889],[-4.2285,55.688],[-4.2314,55.6868],[-4.245,55.6816],[-4.245,55.6803],[-4.2469,55.6791],[-4.25,55.6772],[-4.2514,55.6773],[-4.2537,55.6768],[-4.2564,55.6758],[-4.2576,55.6766],[-4.2598,55.6772],[-4.2602,55.6779],[-4.2597,55.6791],[-4.2607,55.6795],[-4.2617,55.6807],[-4.2625,55.6827],[-4.2651,55.6844],[-4.2678,55.6858],[-4.2715,55.6846],[-4.2733,55.6829],[-4.282,55.6786],[-4.2959,55.684],[-4.3233,55.6879],[-4.3252,55.6884],[-4.3268,55.6903],[-4.3288,55.6918],[-4.3297,55.692],[-4.3326,55.6944],[-4.3334,55.7003],[-4.3474,55.6987],[-4.3532,55.6974],[-4.3607,55.7055],[-4.3603,55.7065],[-4.3636,55.7087],[-4.3678,55.7079],[-4.3702,55.7093],[-4.3717,55.7106],[-4.3741,55.71],[-4.3755,55.7114],[-4.3761,55.7133],[-4.3759,55.7142],[-4.3745,55.7159],[-4.3748,55.7165],[-4.3773,55.717],[-4.378,55.7184],[-4.382,55.7199],[-4.3842,55.7216],[-4.3845,55.723],[-4.3873,55.7218],[-4.3885,55.7208],[-4.3897,55.7208],[-4.3913,55.7192],[-4.3926,55.719],[-4.3973,55.7171],[-4.3994,55.7145],[-4.4006,55.7136],[-4.4159,55.7225],[-4.4152,55.7231],[-4.4177,55.7258],[-4.4203,55.7273],[-4.4199,55.7276],[-4.4231,55.7285],[-4.4338,55.7318],[-4.4361,55.734],[-4.439,55.735],[-4.4407,55.7338],[-4.4494,55.7351],[-4.4517,55.7356],[-4.4586,55.7367],[-4.4605,55.7358],[-4.4623,55.7334],[-4.4686,55.7325],[-4.4693,55.7346],[-4.4732,55.735],[-4.472,55.7375],[-4.4702,55.7385],[-4.4679,55.7391],[-4.4658,55.7404],[-4.4642,55.7433],[-4.4614,55.7451],[-4.4602,55.7448],[-4.4579,55.7456],[-4.4574,55.7462],[-4.4597,55.748],[-4.4588,55.7489],[-4.4596,55.75],[-4.4584,55.7509],[-4.4593,55.7514],[-4.4617,55.7498],[-4.4772,55.7484],[-4.4777,55.7492],[-4.4767,55.7506],[-4.4797,55.7508],[-4.483,55.7497],[-4.4862,55.75],[-4.486,55.7509],[-4.4872,55.7519],[-4.4903,55.7528],[-4.4897,55.7539],[-4.4898,55.756],[-4.4927,55.7568],[-4.4917,55.7586],[-4.4923,55.7591],[-4.4912,55.7605],[-4.4921,55.762],[-4.4956,55.763],[-4.4972,55.7629],[-4.5013,55.7632],[-4.5041,55.7638],[-4.5071,55.7631],[-4.5115,55.7582],[-4.5122,55.7577],[-4.517,55.7572],[-4.5193,55.7559],[-4.5225,55.7522],[-4.5237,55.7504],[-4.5249,55.7494],[-4.5266,55.7491],[-4.528,55.748],[-4.5297,55.7447],[-4.5309,55.7446],[-4.5314,55.7458],[-4.533,55.7469],[-4.5333,55.748],[-4.5347,55.7498],[-4.5373,55.7508],[-4.5403,55.7513],[-4.5377,55.7544],[-4.5374,55.7562],[-4.5413,55.7574],[-4.5418,55.7599],[-4.5401,55.762],[-4.5408,55.7624],[-4.5419,55.7645],[-4.5426,55.7648],[-4.5479,55.7655],[-4.5493,55.7664],[-4.5517,55.7663],[-4.5539,55.7666],[-4.5555,55.7664],[-4.5581,55.7667],[-4.5583,55.7679],[-4.5575,55.7699],[-4.5597,55.7707],[-4.5606,55.7713],[-4.5624,55.7716],[-4.5625,55.7729],[-4.5646,55.7751],[-4.5647,55.7772],[-4.5656,55.7784],[-4.5672,55.7787],[-4.5693,55.7781],[-4.5724,55.779],[-4.5733,55.7805],[-4.5721,55.783],[-4.5725,55.7835],[-4.5747,55.7835],[-4.5767,55.7831],[-4.5788,55.7819],[-4.579,55.7807],[-4.581,55.7778],[-4.5796,55.7771],[-4.5803,55.7764],[-4.5831,55.7753],[-4.5852,55.7758],[-4.5853,55.7766],[-4.5896,55.7763],[-4.5945,55.7743],[-4.5975,55.7717],[-4.5991,55.7726],[-4.6005,55.7722],[-4.6019,55.7707],[-4.6046,55.7703],[-4.6062,55.7696],[-4.607,55.7674],[-4.609,55.7672],[-4.6107,55.7667],[-4.6125,55.7656],[-4.6147,55.7627],[-4.6166,55.7615],[-4.6172,55.7623],[-4.6172,55.7636],[-4.6181,55.7647],[-4.6241,55.7641],[-4.63,55.7648],[-4.6318,55.7656],[-4.6344,55.7683],[-4.6347,55.7709],[-4.6319,55.7739],[-4.634,55.7747],[-4.6353,55.7756],[-4.6387,55.7748],[-4.6446,55.7689],[-4.6474,55.7642],[-4.6487,55.7624],[-4.6505,55.7609],[-4.6538,55.7605],[-4.6551,55.7598],[-4.6592,55.7599],[-4.6576,55.7614],[-4.6577,55.7629],[-4.6567,55.7645],[-4.6579,55.7652],[-4.6585,55.7663],[-4.6597,55.7666],[-4.6622,55.7679],[-4.6644,55.7675],[-4.6656,55.7685],[-4.6656,55.7691],[-4.6641,55.77],[-4.6646,55.771],[-4.6671,55.7716],[-4.6662,55.7723],[-4.6691,55.7743],[-4.6684,55.7748],[-4.6712,55.7785],[-4.6729,55.7791],[-4.6768,55.779],[-4.6772,55.7809],[-4.6768,55.7825],[-4.6747,55.7836],[-4.6732,55.7852],[-4.6728,55.7881],[-4.6733,55.789],[-4.6761,55.7904],[-4.6783,55.7926],[-4.6792,55.7941],[-4.6794,55.7952],[-4.6809,55.7964],[-4.6819,55.7966],[-4.6822,55.7982],[-4.6833,55.799],[-4.6847,55.8017],[-4.6844,55.8023],[-4.6862,55.8039],[-4.689,55.8046],[-4.698,55.8035],[-4.6987,55.8037],[-4.71,55.804],[-4.7185,55.8047],[-4.7205,55.8051],[-4.7215,55.8061],[-4.7284,55.8095],[-4.7304,55.811],[-4.7224,55.8208],[-4.7305,55.8222],[-4.7449,55.8243],[-4.749,55.8271],[-4.7579,55.8293],[-4.7626,55.8322],[-4.7651,55.8335],[-4.7791,55.8395],[-4.7837,55.8398],[-4.784,55.8415],[-4.7834,55.842],[-4.7835,55.8436],[-4.7814,55.8444],[-4.7782,55.8449],[-4.7759,55.8449],[-4.7737,55.8446],[-4.7712,55.8446],[-4.7677,55.8457],[-4.7661,55.8456],[-4.7621,55.8458],[-4.7596,55.8465],[-4.7597,55.847],[-4.7566,55.8478],[-4.7536,55.8482],[-4.7531,55.8491],[-4.7512,55.8499],[-4.7519,55.851],[-4.754,55.8517],[-4.7554,55.8517],[-4.7575,55.8536],[-4.7616,55.8554],[-4.7648,55.8596],[-4.7672,55.8619],[-4.7674,55.8633],[-4.7694,55.8647],[-4.7739,55.8666],[-4.7778,55.8675],[-4.7804,55.8688],[-4.7811,55.8699],[-4.7841,55.8696],[-4.7874,55.8707],[-4.7908,55.8711],[-4.7942,55.8722],[-4.7944,55.8734],[-4.7958,55.8744],[-4.7957,55.875],[-4.7973,55.8759],[-4.7971,55.8765],[-4.7987,55.8772],[-4.7985,55.8788],[-4.8003,55.8796],[-4.8002,55.8811],[-4.8009,55.8819],[-4.8,55.8826],[-4.8007,55.8858],[-4.8002,55.8873],[-4.7987,55.888],[-4.7993,55.8898],[-4.7995,55.8923],[-4.8027,55.8924],[-4.8126,55.8898],[-4.8142,55.8877],[-4.8165,55.8868],[-4.8185,55.8875],[-4.8218,55.8866],[-4.8232,55.8852],[-4.8243,55.8851],[-4.8265,55.883],[-4.8309,55.8822],[-4.8346,55.8811],[-4.8375,55.8797],[-4.8393,55.878],[-4.8405,55.8775],[-4.8414,55.8762],[-4.8453,55.8752],[-4.8474,55.8756],[-4.8472,55.877],[-4.8498,55.8776],[-4.8512,55.8761],[-4.8531,55.876],[-4.8554,55.8748],[-4.858,55.8743],[-4.8605,55.8752],[-4.8637,55.8748],[-4.865,55.8749],[-4.8694,55.8738],[-4.8744,55.8738],[-4.8771,55.8743],[-4.8779,55.8749],[-4.8802,55.8755],[-4.8865,55.8755],[-4.8895,55.8746],[-4.8906,55.8747],[-4.89,55.8757],[-4.8897,55.8795],[-4.8898,55.8817],[-4.8915,55.8831],[-4.8941,55.8838],[-4.8951,55.8847],[-4.897,55.8879],[-4.8982,55.8885],[-4.899,55.8905],[-4.8988,55.8916],[-4.8964,55.8954],[-4.8952,55.8964],[-4.8922,55.898],[-4.8893,55.899],[-4.887,55.9004],[-4.8862,55.9005],[-4.8852,55.9018],[-4.8827,55.9023],[-4.8816,55.9039],[-4.8812,55.9056],[-4.882,55.9067],[-4.8808,55.9075],[-4.8777,55.9076],[-4.8732,55.9085],[-4.8728,55.9099],[-4.8751,55.9119],[-4.8782,55.9113],[-4.8773,55.9101],[-4.8771,55.9086],[-4.8779,55.9082],[-4.8805,55.9085],[-4.8818,55.9099],[-4.884,55.9128],[-4.8835,55.9132],[-4.883,55.9156],[-4.8817,55.9187],[-4.8814,55.9208],[-4.8795,55.9227],[-4.8782,55.9255],[-4.8775,55.9281],[-4.8783,55.9299],[-4.8811,55.9317],[-4.8815,55.9332],[-4.8814,55.9363],[-4.8806,55.9376],[-4.8798,55.941],[-4.879,55.9427],[-4.8771,55.944],[-4.8757,55.9445],[-4.8724,55.9446],[-4.8678,55.946],[-4.8645,55.9478],[-4.8584,55.9495],[-4.8557,55.9507],[-4.8543,55.952],[-4.8512,55.9516],[-4.8465,55.9525],[-4.8448,55.9526],[-4.8366,55.9549],[-4.8334,55.9552],[-4.8307,55.956],[-4.8291,55.9571],[-4.8247,55.9594],[-4.8238,55.9603],[-4.821,55.9621],[-4.8184,55.9623],[-4.8174,55.963],[-4.8153,55.9621],[-4.8141,55.9595],[-4.8132,55.9582],[-4.8122,55.9577],[-4.8101,55.9575],[-4.8063,55.958],[-4.8045,55.9591],[-4.8017,55.963],[-4.7959,55.9722],[-4.7702,55.9672],[-4.7548,55.9642],[-4.734,55.9601],[-4.7247,55.9581],[-4.6969,55.9528],[-4.7043,55.9406],[-4.6998,55.9391],[-4.6981,55.9389],[-4.6945,55.9377],[-4.6904,55.9374],[-4.6855,55.936],[-4.682,55.9358],[-4.6811,55.9354],[-4.6773,55.9349],[-4.6733,55.9383],[-4.668,55.9374],[-4.6646,55.937],[-4.6611,55.9369],[-4.6559,55.9372],[-4.6433,55.9385],[-4.6359,55.9393],[-4.6306,55.9395],[-4.6233,55.9387],[-4.6161,55.9374],[-4.6088,55.9478],[-4.6078,55.9485],[-4.6071,55.9513],[-4.6052,55.9545],[-4.6022,55.958],[-4.6031,55.9589],[-4.6052,55.9594],[-4.6059,55.9606],[-4.609,55.9624],[-4.612,55.9633],[-4.6131,55.965],[-4.6135,55.9666],[-4.6172,55.9681],[-4.62,55.9689],[-4.6192,55.9705],[-4.6213,55.9709],[-4.625,55.9724],[-4.6217,55.9752],[-4.6189,55.9764],[-4.6168,55.9777],[-4.6166,55.9794],[-4.6143,55.9808],[-4.6185,55.985],[-4.6162,55.9874],[-4.6176,55.9891],[-4.6247,55.9862],[-4.6338,55.9921],[-4.635,55.9919],[-4.6377,55.9925],[-4.6418,55.994],[-4.639,55.996],[-4.6378,55.9981],[-4.6377,55.9996],[-4.6399,55.999],[-4.6416,55.9992],[-4.6461,55.9985],[-4.6496,55.9991],[-4.6504,55.9988],[-4.6537,55.9984],[-4.656,55.9992],[-4.6544,56.0009],[-4.6554,56.0014],[-4.6593,56.0025],[-4.6586,56.004],[-4.6545,56.0065],[-4.653,56.0081],[-4.6498,56.0073],[-4.6415,56.0054],[-4.6389,56.0045],[-4.6363,56.0041],[-4.6303,56.0027],[-4.6284,56.0042],[-4.6232,56.0061],[-4.6226,56.0067],[-4.6245,56.0079],[-4.6277,56.0084],[-4.6299,56.0091],[-4.6288,56.0101],[-4.6243,56.0105],[-4.6224,56.0111],[-4.6205,56.0113],[-4.6163,56.013],[-4.6149,56.0133],[-4.6142,56.0142],[-4.6106,56.0141],[-4.6093,56.0155],[-4.6015,56.0202],[-4.6141,56.0322],[-4.6173,56.0357],[-4.6197,56.0388],[-4.6211,56.0412],[-4.622,56.0445],[-4.6216,56.0476],[-4.6201,56.0516],[-4.6178,56.055],[-4.615,56.058],[-4.608,56.064],[-4.6028,56.0703],[-4.5996,56.0774],[-4.5988,56.0806],[-4.5982,56.0842],[-4.5968,56.0825],[-4.595,56.0785],[-4.5936,56.0765],[-4.5916,56.0748],[-4.5879,56.0733],[-4.585,56.0729],[-4.5813,56.0732],[-4.5745,56.0745],[-4.5707,56.0744],[-4.5674,56.0739],[-4.5608,56.0715],[-4.5572,56.0712],[-4.5535,56.0714],[-4.54,56.0728],[-4.5328,56.0735],[-4.5302,56.073],[-4.5277,56.0718],[-4.5245,56.0714],[-4.5226,56.0706],[-4.5193,56.0687],[-4.5174,56.0674],[-4.5148,56.0663],[-4.5135,56.0654],[-4.5125,56.0639],[-4.5107,56.0623],[-4.5102,56.0613],[-4.5077,56.0608],[-4.5066,56.06],[-4.5066,56.0588],[-4.5049,56.0585],[-4.5013,56.0592],[-4.4997,56.0611],[-4.5013,56.0617],[-4.5044,56.062],[-4.5048,56.063],[-4.5036,56.0644],[-4.5037,56.0652],[-4.5049,56.0659],[-4.5053,56.0668],[-4.5037,56.0674],[-4.5019,56.0658],[-4.5004,56.0651],[-4.4959,56.0639],[-4.4932,56.0638],[-4.4915,56.0633],[-4.4918,56.0621],[-4.4894,56.062],[-4.4887,56.0626],[-4.4885,56.064],[-4.4861,56.0637],[-4.4874,56.0625],[-4.4884,56.0608],[-4.4868,56.0604],[-4.4849,56.0611],[-4.4831,56.0597],[-4.4817,56.0592],[-4.4793,56.0592],[-4.4785,56.0597],[-4.4778,56.0613],[-4.4754,56.0611],[-4.4762,56.0593],[-4.475,56.0573],[-4.4753,56.056],[-4.478,56.0551],[-4.4782,56.0542],[-4.4796,56.0533],[-4.4796,56.0525],[-4.4819,56.0507],[-4.4845,56.0502],[-4.4868,56.0505],[-4.4926,56.049],[-4.4979,56.048],[-4.4988,56.0475],[-4.4949,56.0449],[-4.4926,56.0437],[-4.4882,56.0408],[-4.4885,56.0398],[-4.4872,56.039],[-4.4886,56.0358],[-4.4921,56.0338],[-4.49,56.0329],[-4.4918,56.0313],[-4.4883,56.0298],[-4.4887,56.0279],[-4.4878,56.0258],[-4.4886,56.0244],[-4.4855,56.0227],[-4.4834,56.0229],[-4.4814,56.0224],[-4.4803,56.0214],[-4.4809,56.0206],[-4.479,56.0192],[-4.4804,56.0178],[-4.481,56.0165],[-4.4804,56.0161],[-4.4814,56.0147],[-4.4812,56.0137],[-4.4825,56.0124],[-4.4824,56.0115],[-4.4792,56.0109],[-4.4775,56.0102],[-4.4769,56.0092],[-4.4729,56.0065],[-4.473,56.0049],[-4.471,56.0029],[-4.4697,56.002],[-4.4583,56.0034],[-4.4567,56.0035],[-4.4487,56.0045],[-4.446,56.0028],[-4.4454,56.0007],[-4.4452,55.9974],[-4.4439,55.9965],[-4.4425,55.9948],[-4.4419,55.9932],[-4.4396,55.9921],[-4.4389,55.9896],[-4.435,55.9878],[-4.4344,55.9865],[-4.4334,55.9857],[-4.4338,55.9843],[-4.4307,55.9826],[-4.4286,55.9822],[-4.4278,55.981],[-4.4304,55.979],[-4.4178,55.9742],[-4.414,55.9713],[-4.4079,55.9722],[-4.4071,55.9718],[-4.4031,55.9717],[-4.3995,55.972],[-4.3982,55.9731],[-4.399,55.975],[-4.3982,55.9766],[-4.394,55.9781],[-4.39,55.979],[-4.3882,55.9788],[-4.3837,55.9799],[-4.3803,55.9796],[-4.3754,55.9811],[-4.3724,55.9807],[-4.3664,55.9804],[-4.3633,55.9779],[-4.3641,55.9764],[-4.3594,55.9739],[-4.3577,55.9732],[-4.3556,55.9729],[-4.3534,55.9716],[-4.3515,55.9715],[-4.3503,55.9704],[-4.348,55.9677],[-4.3476,55.9667],[-4.3465,55.9662],[-4.3451,55.9645],[-4.343,55.9627],[-4.3416,55.9629],[-4.3408,55.962],[-4.3392,55.9616],[-4.3382,55.9608],[-4.3366,55.9606],[-4.3352,55.9594],[-4.333,55.9592],[-4.331,55.9582],[-4.3284,55.9587],[-4.3203,55.9584],[-4.3194,55.96],[-4.3156,55.9593],[-4.3152,55.9605],[-4.3127,55.959],[-4.309,55.9581],[-4.307,55.958],[-4.3037,55.9572],[-4.3012,55.9573],[-4.2951,55.9586],[-4.2888,55.9581],[-4.2864,55.9578],[-4.2861,55.9592],[-4.2876,55.9607],[-4.2936,55.9628],[-4.2928,55.9643],[-4.2903,55.9645],[-4.2887,55.9668],[-4.2818,55.967],[-4.2727,55.9654],[-4.2756,55.9694],[-4.2804,55.9747],[-4.2789,55.9771],[-4.2743,55.9769],[-4.2755,55.9833],[-4.275,55.9932],[-4.2765,55.997],[-4.283,55.9991],[-4.2881,56.0039],[-4.2898,56.0052],[-4.2942,56.009],[-4.2939,56.0114],[-4.2953,56.0137],[-4.299,56.0166],[-4.2996,56.0174],[-4.2988,56.0184],[-4.2963,56.0202],[-4.296,56.0213],[-4.2963,56.0228],[-4.2976,56.024],[-4.2963,56.0257],[-4.291,56.027],[-4.28,56.0286],[-4.2753,56.0287],[-4.2752,56.0278],[-4.2734,56.0261],[-4.273,56.0231],[-4.2701,56.0227],[-4.2666,56.0227],[-4.2644,56.0217],[-4.2617,56.0211],[-4.2592,56.0194],[-4.257,56.0172],[-4.2505,56.016],[-4.241,56.0165],[-4.2225,56.0203],[-4.2198,56.0195],[-4.2189,56.0182],[-4.2129,56.017],[-4.2067,56.017],[-4.1983,56.0103],[-4.1946,56.0118],[-4.1908,56.012],[-4.1887,56.0127],[-4.1873,56.0136],[-4.186,56.0137],[-4.1848,56.0146],[-4.1817,56.0155],[-4.181,56.0167],[-4.1779,56.0169],[-4.1745,56.018],[-4.1737,56.0187],[-4.1735,56.0201],[-4.1741,56.0212],[-4.1719,56.0227],[-4.1714,56.0243],[-4.1704,56.0259],[-4.1695,56.0263],[-4.1699,56.0273],[-4.1677,56.029],[-4.1629,56.0302],[-4.161,56.0283],[-4.1586,56.0273],[-4.1583,56.0264],[-4.1567,56.025],[-4.1581,56.0226],[-4.1571,56.0213],[-4.1556,56.0178],[-4.1564,56.0155],[-4.1571,56.0151],[-4.1573,56.0136],[-4.1564,56.0117],[-4.1549,56.0107],[-4.1524,56.008]]]}</v>
      </c>
      <c r="B158" s="67" t="str">
        <f ca="1">OFFSET(Polygon!B$1,MATCH($D158,Polygon!$C:$C,0)-1,0)</f>
        <v>S08000031</v>
      </c>
      <c r="C158" s="41" t="s">
        <v>132</v>
      </c>
      <c r="D158" s="41" t="s">
        <v>203</v>
      </c>
      <c r="E158" s="27">
        <v>1174980</v>
      </c>
      <c r="F158" s="45"/>
      <c r="G158" s="45"/>
      <c r="H158" s="45"/>
      <c r="I158" s="45"/>
      <c r="J158" s="45"/>
      <c r="K158" s="45"/>
      <c r="L158" s="45"/>
      <c r="M158" s="45"/>
      <c r="N158" s="45"/>
      <c r="O158" s="23">
        <v>57</v>
      </c>
      <c r="P158" s="23">
        <v>71</v>
      </c>
      <c r="Q158" s="23">
        <v>91</v>
      </c>
      <c r="R158" s="23">
        <v>110</v>
      </c>
      <c r="S158" s="23">
        <v>130</v>
      </c>
      <c r="T158" s="23">
        <v>152</v>
      </c>
      <c r="U158" s="23">
        <v>183</v>
      </c>
      <c r="V158" s="23">
        <v>221</v>
      </c>
      <c r="W158" s="23">
        <v>258</v>
      </c>
      <c r="X158" s="23">
        <v>299</v>
      </c>
      <c r="Y158" s="23">
        <v>376</v>
      </c>
      <c r="Z158" s="23">
        <v>401</v>
      </c>
      <c r="AA158" s="23">
        <v>449</v>
      </c>
      <c r="AB158" s="23">
        <v>547</v>
      </c>
      <c r="AC158" s="23">
        <v>632</v>
      </c>
      <c r="AD158" s="23">
        <v>682</v>
      </c>
      <c r="AE158" s="23">
        <v>779</v>
      </c>
      <c r="AF158" s="23">
        <v>851</v>
      </c>
      <c r="AG158" s="23">
        <v>931</v>
      </c>
      <c r="AH158" s="23">
        <v>984</v>
      </c>
      <c r="AI158" s="23">
        <v>1094</v>
      </c>
      <c r="AJ158" s="23">
        <v>1166</v>
      </c>
      <c r="AK158" s="23">
        <v>1251</v>
      </c>
      <c r="AL158" s="23">
        <v>1314</v>
      </c>
      <c r="AM158" s="23">
        <v>1387</v>
      </c>
      <c r="AN158" s="23">
        <v>1449</v>
      </c>
      <c r="AO158" s="23">
        <v>1486</v>
      </c>
      <c r="AP158" s="23">
        <v>1575</v>
      </c>
      <c r="AQ158" s="23">
        <v>1661</v>
      </c>
      <c r="AR158" s="23">
        <v>1742</v>
      </c>
      <c r="AS158" s="23">
        <v>1794</v>
      </c>
      <c r="AT158" s="23">
        <v>1905</v>
      </c>
      <c r="AU158" s="23">
        <v>1949</v>
      </c>
      <c r="AV158" s="23">
        <v>2020</v>
      </c>
      <c r="AW158" s="23">
        <v>2085</v>
      </c>
      <c r="AX158" s="23">
        <v>2174</v>
      </c>
      <c r="AY158" s="23">
        <v>2250</v>
      </c>
      <c r="AZ158" s="23">
        <v>2311</v>
      </c>
      <c r="BA158" s="23">
        <v>2428</v>
      </c>
      <c r="BB158" s="23">
        <v>2479</v>
      </c>
      <c r="BC158" s="23">
        <v>2531</v>
      </c>
      <c r="BD158" s="23">
        <v>2604</v>
      </c>
      <c r="BE158" s="23">
        <v>2672</v>
      </c>
      <c r="BF158" s="23">
        <v>2759</v>
      </c>
      <c r="BG158" s="23">
        <v>2864</v>
      </c>
      <c r="BH158" s="23">
        <v>2939</v>
      </c>
      <c r="BI158" s="23">
        <v>2985</v>
      </c>
      <c r="BJ158" s="23">
        <v>3029</v>
      </c>
      <c r="BK158" s="23">
        <v>3070</v>
      </c>
      <c r="BL158" s="23">
        <v>3203</v>
      </c>
      <c r="BM158" s="23">
        <v>3277</v>
      </c>
      <c r="BN158" s="23">
        <v>3333</v>
      </c>
      <c r="BO158" s="23">
        <v>3367</v>
      </c>
      <c r="BP158" s="23">
        <v>3449</v>
      </c>
      <c r="BQ158" s="23">
        <v>3479</v>
      </c>
      <c r="BR158" s="23">
        <v>3510</v>
      </c>
      <c r="BS158" s="23">
        <v>3579</v>
      </c>
      <c r="BT158" s="23">
        <v>3628</v>
      </c>
      <c r="BU158" s="23">
        <v>3663</v>
      </c>
      <c r="BV158" s="23">
        <v>3707</v>
      </c>
      <c r="BW158" s="23">
        <v>3731</v>
      </c>
      <c r="BX158" s="23">
        <v>3742</v>
      </c>
      <c r="BY158" s="23">
        <v>3759</v>
      </c>
      <c r="BZ158" s="23">
        <v>3780</v>
      </c>
      <c r="CA158" s="23">
        <v>3806</v>
      </c>
      <c r="CB158" s="23">
        <v>3841</v>
      </c>
      <c r="CC158" s="23">
        <v>3865</v>
      </c>
      <c r="CD158" s="23">
        <v>3876</v>
      </c>
      <c r="CE158" s="23">
        <v>3892</v>
      </c>
      <c r="CF158" s="23">
        <v>3898</v>
      </c>
      <c r="CG158" s="23">
        <v>3916</v>
      </c>
      <c r="CH158" s="23">
        <v>3934</v>
      </c>
      <c r="CI158" s="23">
        <v>3939</v>
      </c>
      <c r="CJ158" s="23">
        <v>3943</v>
      </c>
      <c r="CK158" s="23">
        <v>3946</v>
      </c>
      <c r="CL158" s="23">
        <v>3949</v>
      </c>
      <c r="CM158" s="23">
        <v>3950</v>
      </c>
      <c r="CN158" s="23">
        <v>3954</v>
      </c>
      <c r="CO158" s="23">
        <v>3961</v>
      </c>
      <c r="CP158" s="23">
        <v>3968</v>
      </c>
      <c r="CQ158" s="23">
        <v>3971</v>
      </c>
      <c r="CR158" s="23">
        <v>3981</v>
      </c>
      <c r="CS158" s="23">
        <v>3988</v>
      </c>
      <c r="CT158" s="23">
        <v>3990</v>
      </c>
      <c r="CU158" s="23">
        <v>3990</v>
      </c>
      <c r="CV158" s="23">
        <v>3995</v>
      </c>
      <c r="CW158" s="23">
        <v>4000</v>
      </c>
      <c r="CX158" s="23">
        <v>4004</v>
      </c>
      <c r="CY158" s="23">
        <v>4010</v>
      </c>
      <c r="CZ158" s="45"/>
      <c r="DA158" s="45"/>
      <c r="DB158" s="45"/>
      <c r="DC158" s="23">
        <v>4813</v>
      </c>
      <c r="DD158" s="23">
        <v>4814</v>
      </c>
      <c r="DE158" s="23">
        <v>4819</v>
      </c>
      <c r="DF158" s="23">
        <v>4827</v>
      </c>
      <c r="DG158" s="23">
        <v>4830</v>
      </c>
      <c r="DJ158" s="348">
        <f t="shared" ca="1" si="42"/>
        <v>3</v>
      </c>
      <c r="DK158" s="25">
        <f t="shared" ca="1" si="43"/>
        <v>6.215040397762585E-4</v>
      </c>
      <c r="DL158" s="325">
        <f t="shared" ca="1" si="52"/>
        <v>0.25532349486799777</v>
      </c>
      <c r="DM158" s="329"/>
      <c r="DN158" s="25"/>
      <c r="DO158" s="325"/>
      <c r="DP158" s="334">
        <f t="shared" ca="1" si="46"/>
        <v>411.07082673747641</v>
      </c>
      <c r="EA158">
        <f>SUMIF('L4-LTLA'!$D:$D,$D158,'L4-LTLA'!$G:$G)</f>
        <v>1174980</v>
      </c>
      <c r="EB158" s="27">
        <v>1174980</v>
      </c>
      <c r="EC158" s="4">
        <f t="shared" si="51"/>
        <v>0</v>
      </c>
    </row>
    <row r="159" spans="1:133" x14ac:dyDescent="0.25">
      <c r="A159" s="67" t="str">
        <f ca="1">OFFSET(Polygon!A$1,MATCH($D159,Polygon!$C:$C,0)-1,0)</f>
        <v>{"type":"MultiPolygon","coordinates":[[[[-3.7647,57.6332],[-3.759,57.627],[-3.7568,57.623],[-3.7512,57.6129],[-3.7484,57.6076],[-3.7468,57.6051],[-3.7441,57.6051],[-3.7426,57.6033],[-3.7431,57.6026],[-3.7424,57.6014],[-3.74,57.5996],[-3.7388,57.5982],[-3.7394,57.5976],[-3.745,57.5946],[-3.7463,57.5942],[-3.7494,57.5928],[-3.7487,57.5909],[-3.7465,57.5884],[-3.7413,57.5858],[-3.7278,57.5802],[-3.725,57.5807],[-3.7245,57.5799],[-3.7248,57.5784],[-3.7244,57.577],[-3.7232,57.576],[-3.7225,57.5745],[-3.7205,57.5735],[-3.7199,57.5727],[-3.7161,57.573],[-3.7163,57.5718],[-3.7174,57.5709],[-3.7136,57.5697],[-3.7132,57.5679],[-3.7123,57.5672],[-3.7131,57.5666],[-3.7149,57.5665],[-3.7192,57.5651],[-3.7204,57.5643],[-3.7228,57.5641],[-3.7246,57.5628],[-3.7275,57.5625],[-3.7297,57.561],[-3.7252,57.5584],[-3.7206,57.5566],[-3.7201,57.5555],[-3.7118,57.5341],[-3.7223,57.5287],[-3.7066,57.5276],[-3.697,57.5239],[-3.6909,57.5202],[-3.6922,57.5198],[-3.6941,57.5181],[-3.6944,57.5169],[-3.6966,57.5162],[-3.6987,57.5142],[-3.7018,57.5123],[-3.7053,57.5123],[-3.7055,57.511],[-3.6997,57.5081],[-3.6962,57.5057],[-3.6845,57.497],[-3.6862,57.494],[-3.6827,57.4898],[-3.6862,57.4822],[-3.6898,57.4748],[-3.6916,57.4679],[-3.6945,57.4554],[-3.6925,57.448],[-3.6915,57.4433],[-3.6951,57.4423],[-3.703,57.4407],[-3.7006,57.4362],[-3.698,57.436],[-3.698,57.4353],[-3.6868,57.4345],[-3.6832,57.434],[-3.6763,57.4315],[-3.6714,57.4307],[-3.666,57.4298],[-3.6597,57.4304],[-3.6589,57.4301],[-3.6595,57.4285],[-3.6557,57.4304],[-3.6374,57.4311],[-3.6356,57.4312],[-3.6213,57.4351],[-3.6178,57.4355],[-3.6099,57.4474],[-3.5916,57.4474],[-3.5738,57.4475],[-3.5709,57.4477],[-3.5691,57.4473],[-3.5674,57.4474],[-3.5663,57.4469],[-3.5645,57.4478],[-3.5619,57.4482],[-3.5606,57.4491],[-3.5523,57.4492],[-3.5519,57.4498],[-3.5463,57.4513],[-3.5452,57.4509],[-3.542,57.4513],[-3.5399,57.4512],[-3.5385,57.4517],[-3.537,57.4516],[-3.5355,57.4524],[-3.5302,57.4534],[-3.5225,57.4554],[-3.5208,57.4568],[-3.5153,57.4585],[-3.5134,57.4595],[-3.5089,57.4607],[-3.5028,57.4607],[-3.5017,57.4599],[-3.5017,57.459],[-3.5002,57.4576],[-3.4972,57.4568],[-3.4955,57.4553],[-3.4936,57.4551],[-3.4913,57.4536],[-3.4901,57.4533],[-3.4895,57.452],[-3.4899,57.4508],[-3.4874,57.4475],[-3.4881,57.4469],[-3.4865,57.4459],[-3.4865,57.4442],[-3.4841,57.4436],[-3.4829,57.4426],[-3.4814,57.4422],[-3.4811,57.4409],[-3.4812,57.4377],[-3.4791,57.4371],[-3.4757,57.4371],[-3.4709,57.4341],[-3.4682,57.4326],[-3.4661,57.4326],[-3.4633,57.4319],[-3.4629,57.4313],[-3.4606,57.4311],[-3.4592,57.4302],[-3.4578,57.4302],[-3.4572,57.4294],[-3.455,57.4282],[-3.4539,57.4281],[-3.4516,57.4286],[-3.4497,57.4281],[-3.447,57.4283],[-3.4448,57.4272],[-3.4421,57.427],[-3.439,57.4259],[-3.4379,57.4259],[-3.436,57.4247],[-3.4355,57.4235],[-3.4334,57.4211],[-3.4291,57.4213],[-3.4271,57.4208],[-3.4247,57.4212],[-3.4238,57.4218],[-3.4209,57.4224],[-3.4195,57.4221],[-3.4169,57.423],[-3.4147,57.4241],[-3.4128,57.4237],[-3.4109,57.422],[-3.4042,57.4171],[-3.4034,57.4155],[-3.3977,57.3957],[-3.3857,57.3888],[-3.3893,57.3867],[-3.3988,57.3829],[-3.3994,57.381],[-3.3985,57.3784],[-3.3974,57.3769],[-3.3955,57.3768],[-3.3914,57.3756],[-3.3914,57.3743],[-3.3946,57.3711],[-3.4023,57.3661],[-3.4086,57.3623],[-3.4164,57.3594],[-3.4241,57.3545],[-3.4246,57.354],[-3.426,57.3511],[-3.4315,57.351],[-3.4339,57.3473],[-3.4353,57.3425],[-3.4411,57.3377],[-3.4439,57.336],[-3.4467,57.3324],[-3.4473,57.3312],[-3.4537,57.3267],[-3.4567,57.3256],[-3.4611,57.3259],[-3.4643,57.3256],[-3.4718,57.3231],[-3.4761,57.3216],[-3.4774,57.3207],[-3.4778,57.3196],[-3.4815,57.3174],[-3.4834,57.3142],[-3.4855,57.3126],[-3.4894,57.3101],[-3.491,57.3074],[-3.4931,57.3059],[-3.4939,57.3049],[-3.4926,57.302],[-3.4911,57.3006],[-3.4912,57.3],[-3.4957,57.2974],[-3.4947,57.2967],[-3.4905,57.2951],[-3.4872,57.2944],[-3.4846,57.2941],[-3.4813,57.2927],[-3.4783,57.2921],[-3.4758,57.2912],[-3.4734,57.29],[-3.4702,57.2894],[-3.4646,57.2896],[-3.4624,57.2887],[-3.4609,57.2868],[-3.4609,57.2856],[-3.4597,57.2829],[-3.4575,57.2827],[-3.455,57.282],[-3.4537,57.2822],[-3.45,57.2808],[-3.4508,57.2799],[-3.4527,57.279],[-3.4548,57.2784],[-3.4581,57.2761],[-3.4589,57.2749],[-3.4614,57.2742],[-3.4613,57.2724],[-3.4587,57.2713],[-3.4574,57.2702],[-3.4553,57.2696],[-3.4536,57.2683],[-3.4544,57.2676],[-3.4537,57.2665],[-3.45,57.2656],[-3.4497,57.2639],[-3.4483,57.2611],[-3.4483,57.2596],[-3.4489,57.2584],[-3.4476,57.2565],[-3.4489,57.2561],[-3.4487,57.2546],[-3.4494,57.2544],[-3.45,57.2519],[-3.451,57.2513],[-3.4517,57.2491],[-3.4533,57.2485],[-3.4541,57.2464],[-3.4559,57.2453],[-3.457,57.2453],[-3.4578,57.2443],[-3.4602,57.2435],[-3.4616,57.2421],[-3.4635,57.2412],[-3.4633,57.2393],[-3.4638,57.2389],[-3.463,57.2375],[-3.4616,57.2367],[-3.4597,57.2366],[-3.4568,57.2349],[-3.4534,57.2344],[-3.4529,57.2333],[-3.4489,57.2312],[-3.4447,57.2312],[-3.4425,57.2321],[-3.4391,57.2324],[-3.437,57.2308],[-3.4353,57.23],[-3.4344,57.2282],[-3.4317,57.2249],[-3.4304,57.2244],[-3.4297,57.2233],[-3.4306,57.2212],[-3.4322,57.2202],[-3.435,57.2189],[-3.4354,57.2177],[-3.4377,57.216],[-3.4411,57.2151],[-3.4443,57.2139],[-3.4468,57.2121],[-3.4321,57.2042],[-3.4335,57.203],[-3.4334,57.202],[-3.4352,57.2019],[-3.4366,57.2007],[-3.4371,57.1993],[-3.4389,57.1986],[-3.439,57.1972],[-3.4377,57.1964],[-3.4375,57.1948],[-3.4393,57.1935],[-3.4402,57.1918],[-3.444,57.1902],[-3.4454,57.1893],[-3.4477,57.189],[-3.4488,57.1879],[-3.4511,57.1869],[-3.4518,57.1855],[-3.4504,57.1845],[-3.4527,57.1823],[-3.4541,57.1817],[-3.4536,57.1784],[-3.4522,57.1775],[-3.4537,57.1768],[-3.4551,57.1774],[-3.4588,57.1765],[-3.4605,57.1763],[-3.4649,57.1769],[-3.4685,57.1751],[-3.4709,57.1745],[-3.4737,57.1746],[-3.4775,57.1743],[-3.4806,57.1745],[-3.4825,57.1753],[-3.4832,57.1762],[-3.486,57.1767],[-3.4879,57.1775],[-3.489,57.1768],[-3.4919,57.1766],[-3.4932,57.1761],[-3.4936,57.1742],[-3.4967,57.1735],[-3.4988,57.1736],[-3.5006,57.172],[-3.5043,57.1709],[-3.5064,57.1711],[-3.5091,57.1701],[-3.5097,57.1686],[-3.5114,57.1682],[-3.5114,57.1676],[-3.5129,57.1665],[-3.5164,57.1653],[-3.5237,57.1658],[-3.5279,57.1658],[-3.5307,57.1671],[-3.5328,57.1675],[-3.5361,57.1673],[-3.5372,57.1662],[-3.5389,57.166],[-3.5394,57.1642],[-3.5407,57.1633],[-3.5414,57.162],[-3.5442,57.1613],[-3.5465,57.1587],[-3.5481,57.1577],[-3.5509,57.1552],[-3.5534,57.1526],[-3.5568,57.1504],[-3.5595,57.1492],[-3.5572,57.1473],[-3.5567,57.1457],[-3.5577,57.1437],[-3.5604,57.1411],[-3.562,57.1403],[-3.5648,57.1383],[-3.5671,57.1381],[-3.5701,57.1373],[-3.572,57.1372],[-3.5751,57.1359],[-3.5785,57.135],[-3.5795,57.1351],[-3.5827,57.1362],[-3.5824,57.1337],[-3.5828,57.1314],[-3.5866,57.1307],[-3.5885,57.131],[-3.5944,57.1299],[-3.5975,57.1288],[-3.5987,57.1281],[-3.6,57.1265],[-3.5996,57.1255],[-3.6003,57.1242],[-3.6007,57.1205],[-3.6045,57.1197],[-3.6089,57.1197],[-3.6104,57.118],[-3.6102,57.1158],[-3.6123,57.1149],[-3.6137,57.1146],[-3.6176,57.1122],[-3.6192,57.1123],[-3.6214,57.1107],[-3.6245,57.1101],[-3.63,57.1111],[-3.6306,57.1114],[-3.634,57.1121],[-3.6356,57.1133],[-3.6379,57.1141],[-3.6407,57.1156],[-3.6416,57.1165],[-3.6438,57.1165],[-3.6455,57.1159],[-3.6491,57.1154],[-3.6527,57.1153],[-3.6546,57.1158],[-3.6549,57.1138],[-3.6544,57.1117],[-3.6548,57.1096],[-3.6565,57.1078],[-3.6583,57.1069],[-3.6618,57.1061],[-3.6643,57.106],[-3.6658,57.105],[-3.67,57.1047],[-3.6721,57.1048],[-3.6752,57.1038],[-3.676,57.1029],[-3.6773,57.1028],[-3.6802,57.0978],[-3.6811,57.097],[-3.6837,57.0952],[-3.6857,57.0934],[-3.6953,57.0914],[-3.6976,57.0903],[-3.705,57.0897],[-3.709,57.0877],[-3.7119,57.0829],[-3.7121,57.0814],[-3.7141,57.0799],[-3.7149,57.079],[-3.7178,57.0792],[-3.7196,57.0796],[-3.7261,57.0797],[-3.7285,57.0782],[-3.7298,57.0781],[-3.7303,57.0766],[-3.7352,57.0756],[-3.742,57.0761],[-3.7461,57.0759],[-3.7497,57.0763],[-3.7512,57.075],[-3.7518,57.0727],[-3.7534,57.0717],[-3.7557,57.0719],[-3.7581,57.0693],[-3.757,57.0682],[-3.7563,57.0664],[-3.7539,57.0642],[-3.7532,57.0623],[-3.7507,57.0602],[-3.7483,57.0591],[-3.7467,57.0578],[-3.7433,57.0571],[-3.7375,57.0571],[-3.7346,57.0564],[-3.7325,57.0568],[-3.7379,57.0521],[-3.7405,57.0502],[-3.7419,57.0485],[-3.7446,57.0467],[-3.7498,57.0447],[-3.7511,57.0433],[-3.7512,57.0425],[-3.7533,57.0414],[-3.7536,57.0404],[-3.7553,57.0397],[-3.7574,57.0378],[-3.7557,57.037],[-3.7535,57.0341],[-3.7541,57.033],[-3.7533,57.0313],[-3.7516,57.0294],[-3.7497,57.0262],[-3.7496,57.0203],[-3.7485,57.0195],[-3.7455,57.018],[-3.7444,57.0167],[-3.7468,57.0137],[-3.748,57.0105],[-3.7477,57.0084],[-3.7487,57.005],[-3.748,57.0038],[-3.7491,57.0026],[-3.7492,57.0011],[-3.7481,57.001],[-3.7478,56.9966],[-3.749,56.9957],[-3.7483,56.993],[-3.7498,56.9921],[-3.7507,56.991],[-3.7549,56.9885],[-3.7581,56.9872],[-3.7579,56.9854],[-3.7581,56.9835],[-3.7577,56.9789],[-3.7584,56.9779],[-3.7581,56.977],[-3.7601,56.9747],[-3.7619,56.9736],[-3.7647,56.973],[-3.7686,56.9724],[-3.7707,56.9715],[-3.7721,56.9698],[-3.7719,56.9686],[-3.7757,56.967],[-3.7772,56.9666],[-3.7802,56.9666],[-3.7815,56.9662],[-3.7842,56.9644],[-3.7876,56.9635],[-3.7889,56.9616],[-3.7894,56.9593],[-3.7901,56.9579],[-3.7913,56.957],[-3.7914,56.9539],[-3.7917,56.953],[-3.791,56.952],[-3.7931,56.9485],[-3.7963,56.9474],[-3.798,56.9464],[-3.8,56.9435],[-3.8007,56.941],[-3.8001,56.9388],[-3.8016,56.9359],[-3.8054,56.9356],[-3.8091,56.936],[-3.8125,56.9356],[-3.8169,56.9343],[-3.8179,56.9344],[-3.8202,56.9361],[-3.822,56.9383],[-3.8243,56.9384],[-3.8261,56.938],[-3.8278,56.937],[-3.8316,56.9361],[-3.833,56.9343],[-3.8347,56.9327],[-3.8389,56.9306],[-3.8394,56.9292],[-3.8424,56.9274],[-3.8427,56.9269],[-3.8454,56.9261],[-3.8528,56.925],[-3.8545,56.9238],[-3.8548,56.9228],[-3.857,56.9231],[-3.8606,56.924],[-3.8668,56.9259],[-3.8695,56.9248],[-3.8716,56.923],[-3.8734,56.923],[-3.8774,56.9246],[-3.8792,56.925],[-3.8812,56.9248],[-3.8831,56.925],[-3.8864,56.9266],[-3.8888,56.926],[-3.8942,56.9228],[-3.8964,56.9231],[-3.8973,56.9238],[-3.9007,56.9252],[-3.9015,56.9267],[-3.8997,56.9302],[-3.9003,56.9319],[-3.9048,56.9322],[-3.9064,56.9315],[-3.9123,56.9312],[-3.9146,56.9325],[-3.9158,56.9325],[-3.9184,56.9339],[-3.9235,56.9335],[-3.9258,56.933],[-3.9275,56.9332],[-3.9301,56.934],[-3.932,56.9351],[-3.9335,56.9354],[-3.9364,56.9354],[-3.9375,56.9399],[-3.9386,56.9405],[-3.9392,56.9423],[-3.9375,56.9461],[-3.9386,56.9486],[-3.9454,56.9464],[-3.9507,56.9471],[-3.9522,56.9462],[-3.953,56.9444],[-3.9541,56.9428],[-3.9544,56.9418],[-3.9529,56.94],[-3.9531,56.9389],[-3.9544,56.938],[-3.9588,56.9362],[-3.9622,56.9358],[-3.9629,56.9372],[-3.9652,56.9359],[-3.9661,56.935],[-3.9654,56.9327],[-3.968,56.9312],[-3.9692,56.9299],[-3.9695,56.9287],[-3.9684,56.9278],[-3.9681,56.9258],[-3.9669,56.9246],[-3.9682,56.9239],[-3.9689,56.923],[-3.9688,56.9211],[-3.9702,56.9199],[-3.9705,56.9176],[-3.9659,56.9152],[-3.9637,56.9136],[-3.9648,56.9125],[-3.9652,56.9114],[-3.9634,56.9108],[-3.9624,56.9098],[-3.9634,56.9076],[-3.9661,56.9059],[-3.9669,56.9045],[-3.9666,56.9027],[-3.9679,56.8992],[-3.9705,56.898],[-3.9735,56.8978],[-3.9752,56.8965],[-3.9774,56.8954],[-3.9824,56.8935],[-3.9884,56.8917],[-3.9935,56.8909],[-3.9994,56.8903],[-4.0003,56.8907],[-4.0013,56.8927],[-4.0001,56.8945],[-4.0006,56.8959],[-4.0023,56.8969],[-4.0036,56.897],[-4.0064,56.8981],[-4.009,56.8984],[-4.0124,56.8978],[-4.0123,56.8946],[-4.013,56.8928],[-4.0151,56.8913],[-4.0171,56.8909],[-4.0185,56.8899],[-4.0219,56.8889],[-4.0243,56.8891],[-4.0235,56.8913],[-4.0249,56.8931],[-4.0284,56.8955],[-4.0309,56.8969],[-4.0326,56.8985],[-4.0343,56.9011],[-4.0355,56.9011],[-4.0369,56.8999],[-4.039,56.8972],[-4.0404,56.8963],[-4.0416,56.8962],[-4.0443,56.8977],[-4.0461,56.8975],[-4.0485,56.8977],[-4.0521,56.8973],[-4.0545,56.8974],[-4.0552,56.8956],[-4.0612,56.8949],[-4.0645,56.8948],[-4.0699,56.8944],[-4.0726,56.8958],[-4.0778,56.8966],[-4.0784,56.8956],[-4.0814,56.8945],[-4.085,56.8942],[-4.0883,56.8936],[-4.101,56.8945],[-4.1085,56.8948],[-4.1115,56.8947],[-4.1155,56.8951],[-4.1174,56.8955],[-4.1181,56.8964],[-4.1234,56.8979],[-4.1268,56.8993],[-4.1315,56.8975],[-4.1362,56.8972],[-4.1383,56.8981],[-4.14,56.8995],[-4.1447,56.9001],[-4.148,56.9013],[-4.15,56.9024],[-4.1551,56.9033],[-4.1564,56.9045],[-4.1602,56.9051],[-4.1617,56.9058],[-4.1647,56.9059],[-4.1657,56.9051],[-4.1683,56.9047],[-4.1737,56.9087],[-4.1745,56.9117],[-4.1794,56.9086],[-4.1842,56.9081],[-4.1847,56.9075],[-4.1864,56.9071],[-4.1871,56.9064],[-4.1857,56.9054],[-4.1861,56.9036],[-4.1878,56.9025],[-4.1886,56.9009],[-4.1922,56.8989],[-4.1949,56.8983],[-4.1999,56.8938],[-4.1994,56.8896],[-4.2022,56.8873],[-4.2035,56.8854],[-4.2055,56.8845],[-4.203,56.884],[-4.2008,56.8822],[-4.1953,56.8792],[-4.1919,56.8775],[-4.1944,56.8761],[-4.1958,56.8756],[-4.1993,56.8755],[-4.2002,56.8739],[-4.1994,56.8705],[-4.2039,56.8703],[-4.2076,56.8695],[-4.2085,56.8686],[-4.2117,56.8694],[-4.2153,56.8697],[-4.2187,56.8681],[-4.2207,56.8664],[-4.2232,56.8634],[-4.2256,56.8625],[-4.2271,56.8597],[-4.2271,56.8582],[-4.2277,56.8576],[-4.2301,56.8573],[-4.2343,56.8575],[-4.2426,56.8557],[-4.245,56.8553],[-4.2534,56.8534],[-4.2577,56.8534],[-4.2587,56.8537],[-4.2611,56.857],[-4.2629,56.8576],[-4.2652,56.8547],[-4.2678,56.8536],[-4.2695,56.8525],[-4.2727,56.8512],[-4.275,56.8513],[-4.2767,56.851],[-4.2786,56.85],[-4.2905,56.8514],[-4.295,56.8532],[-4.2979,56.8523],[-4.3033,56.8516],[-4.3051,56.8503],[-4.3091,56.8486],[-4.3111,56.8468],[-4.3121,56.845],[-4.3123,56.8432],[-4.3175,56.8412],[-4.3194,56.8408],[-4.3243,56.8409],[-4.3256,56.839],[-4.33,56.8366],[-4.3308,56.8337],[-4.3303,56.8324],[-4.3303,56.8296],[-4.331,56.8278],[-4.331,56.8255],[-4.3305,56.8239],[-4.3433,56.8213],[-4.3524,56.8271],[-4.3556,56.8277],[-4.3576,56.8284],[-4.3641,56.8296],[-4.3657,56.8302],[-4.3743,56.8323],[-4.3764,56.8304],[-4.3776,56.8289],[-4.3794,56.826],[-4.3849,56.8236],[-4.386,56.8229],[-4.3886,56.8205],[-4.3904,56.8183],[-4.3934,56.8153],[-4.4002,56.8099],[-4.4033,56.8073],[-4.4154,56.7979],[-4.422,56.7914],[-4.4291,56.784],[-4.434,56.7785],[-4.4352,56.7774],[-4.4382,56.7756],[-4.4419,56.7739],[-4.4527,56.7774],[-4.4571,56.7782],[-4.4611,56.7782],[-4.4635,56.7786],[-4.4657,56.7782],[-4.4666,56.7775],[-4.4691,56.7779],[-4.4702,56.7796],[-4.472,56.7806],[-4.4734,56.782],[-4.4743,56.7822],[-4.476,56.7841],[-4.4778,56.7854],[-4.4779,56.7862],[-4.4797,56.7884],[-4.4807,56.7885],[-4.4812,56.7895],[-4.483,56.7905],[-4.4844,56.7917],[-4.4861,56.7918],[-4.4877,56.7926],[-4.489,56.7927],[-4.4921,56.7937],[-4.4941,56.7953],[-4.503,56.7998],[-4.511,56.8033],[-4.5132,56.8035],[-4.5171,56.8045],[-4.5173,56.8049],[-4.5205,56.8053],[-4.5243,56.8032],[-4.5285,56.8013],[-4.5298,56.7977],[-4.5315,56.7966],[-4.5334,56.7948],[-4.5356,56.794],[-4.5352,56.7912],[-4.5369,56.7893],[-4.5383,56.7872],[-4.5425,56.7849],[-4.545,56.7832],[-4.5497,56.782],[-4.5501,56.7809],[-4.5494,56.7804],[-4.5507,56.7765],[-4.5491,56.7745],[-4.5468,56.7724],[-4.5475,56.7721],[-4.5604,56.7696],[-4.5664,56.7678],[-4.5752,56.7655],[-4.5791,56.765],[-4.5807,56.7645],[-4.5829,56.7625],[-4.5878,56.7605],[-4.5899,56.7599],[-4.5865,56.7584],[-4.5856,56.7552],[-4.584,56.7507],[-4.5829,56.7496],[-4.5815,56.7468],[-4.5806,56.7456],[-4.5802,56.7431],[-4.5795,56.7403],[-4.5802,56.7395],[-4.5781,56.7387],[-4.5776,56.7353],[-4.576,56.7348],[-4.5845,56.7296],[-4.5915,56.7241],[-4.6004,56.7145],[-4.6059,56.708],[-4.6047,56.7074],[-4.6008,56.707],[-4.5984,56.7064],[-4.5953,56.7061],[-4.5917,56.7049],[-4.5906,56.7025],[-4.5916,56.7005],[-4.5905,56.6987],[-4.5916,56.6983],[-4.59,56.6965],[-4.5922,56.6931],[-4.5968,56.6915],[-4.6033,56.6922],[-4.6104,56.6917],[-4.6113,56.6911],[-4.6149,56.6911],[-4.6162,56.6908],[-4.6253,56.6883],[-4.6316,56.6863],[-4.6344,56.6835],[-4.6349,56.6825],[-4.6376,56.6822],[-4.6406,56.681],[-4.6442,56.6804],[-4.6465,56.6796],[-4.6494,56.6791],[-4.6516,56.6781],[-4.6528,56.6765],[-4.6572,56.6748],[-4.659,56.6748],[-4.6608,56.6761],[-4.6629,56.6753],[-4.6642,56.6754],[-4.6665,56.6749],[-4.6674,56.6751],[-4.6697,56.6765],[-4.6719,56.6765],[-4.6734,56.6773],[-4.6764,56.6775],[-4.6789,56.6769],[-4.6817,56.677],[-4.6848,56.6764],[-4.691,56.676],[-4.6932,56.6753],[-4.6977,56.6754],[-4.699,56.6753],[-4.7008,56.6758],[-4.7026,56.6757],[-4.7062,56.6766],[-4.7175,56.6766],[-4.7178,56.6754],[-4.7188,56.6634],[-4.7194,56.6589],[-4.7204,56.6564],[-4.7165,56.6427],[-4.7153,56.6423],[-4.7122,56.6425],[-4.7087,56.6434],[-4.7042,56.6431],[-4.7007,56.6434],[-4.6958,56.6434],[-4.6952,56.6426],[-4.693,56.6432],[-4.685,56.6417],[-4.6787,56.6421],[-4.6769,56.6415],[-4.6746,56.6412],[-4.6718,56.6412],[-4.6686,56.6403],[-4.6651,56.6397],[-4.6629,56.6402],[-4.6589,56.6427],[-4.6547,56.6448],[-4.6524,56.6466],[-4.6492,56.648],[-4.6469,56.6494],[-4.6442,56.6502],[-4.6395,56.6534],[-4.6334,56.6566],[-4.6298,56.655],[-4.6286,56.6533],[-4.6303,56.6521],[-4.6306,56.6508],[-4.6297,56.6495],[-4.6312,56.6476],[-4.6299,56.6469],[-4.6277,56.6464],[-4.626,56.6447],[-4.624,56.6441],[-4.623,56.6422],[-4.6214,56.6416],[-4.6204,56.6405],[-4.6202,56.6394],[-4.6191,56.6389],[-4.6185,56.6374],[-4.6204,56.636],[-4.6206,56.6347],[-4.6269,56.6314],[-4.6293,56.63],[-4.6308,56.6281],[-4.6331,56.6274],[-4.6354,56.6255],[-4.6368,56.625],[-4.634,56.6217],[-4.6264,56.6156],[-4.6254,56.6154],[-4.6214,56.6162],[-4.6164,56.6161],[-4.6103,56.615],[-4.6088,56.614],[-4.5973,56.6043],[-4.5862,56.5997],[-4.5827,56.5945],[-4.576,56.5884],[-4.5747,56.5819],[-4.5737,56.5811],[-4.5728,56.579],[-4.5712,56.5784],[-4.5711,56.5774],[-4.5702,56.5761],[-4.5677,56.5751],[-4.5599,56.5731],[-4.5618,56.5702],[-4.5638,56.5714],[-4.5677,56.572],[-4.5707,56.5721],[-4.5766,56.5712],[-4.5818,56.5723],[-4.5845,56.5733],[-4.5861,56.5732],[-4.5884,56.5745],[-4.5902,56.5749],[-4.5936,56.5743],[-4.596,56.5745],[-4.5995,56.5767],[-4.6019,56.5756],[-4.6036,56.5741],[-4.6048,56.5736],[-4.6066,56.5719],[-4.6121,56.5718],[-4.6131,56.57],[-4.6145,56.5704],[-4.617,56.5703],[-4.6203,56.5699],[-4.6244,56.5697],[-4.6283,56.5685],[-4.6321,56.5681],[-4.6392,56.568],[-4.6411,56.5677],[-4.6426,56.5668],[-4.6478,56.5632],[-4.6488,56.562],[-4.6488,56.5612],[-4.654,56.5612],[-4.6568,56.5622],[-4.6581,56.5616],[-4.6613,56.5623],[-4.6632,56.5613],[-4.668,56.5594],[-4.6715,56.5573],[-4.674,56.556],[-4.6762,56.5557],[-4.6769,56.5553],[-4.6818,56.5541],[-4.6821,56.5532],[-4.6859,56.5527],[-4.6889,56.5521],[-4.6921,56.553],[-4.6955,56.5515],[-4.6976,56.55],[-4.6974,56.5478],[-4.6989,56.5451],[-4.699,56.543],[-4.6979,56.5413],[-4.6967,56.5408],[-4.694,56.5404],[-4.692,56.5398],[-4.6876,56.5393],[-4.6837,56.54],[-4.681,56.5399],[-4.6786,56.5391],[-4.6769,56.5381],[-4.6707,56.5352],[-4.6682,56.5332],[-4.6675,56.5322],[-4.6656,56.5332],[-4.6626,56.5337],[-4.6595,56.5345],[-4.6581,56.5318],[-4.657,56.5311],[-4.6565,56.53],[-4.655,56.5283],[-4.6537,56.526],[-4.6547,56.5232],[-4.6536,56.5199],[-4.6526,56.5187],[-4.6537,56.5182],[-4.656,56.5138],[-4.6588,56.5119],[-4.6586,56.5105],[-4.6614,56.5095],[-4.6639,56.508],[-4.6652,56.5065],[-4.6657,56.5053],[-4.6743,56.5008],[-4.6761,56.5001],[-4.6779,56.4967],[-4.6801,56.4953],[-4.6805,56.4944],[-4.6823,56.4924],[-4.6862,56.4906],[-4.6839,56.49],[-4.6828,56.4893],[-4.6825,56.4865],[-4.6781,56.4832],[-4.6757,56.4829],[-4.6732,56.4815],[-4.6705,56.4797],[-4.6687,56.4798],[-4.6645,56.4795],[-4.6615,56.4791],[-4.6576,56.479],[-4.6551,56.4792],[-4.6517,56.4792],[-4.6486,56.479],[-4.6456,56.4774],[-4.6425,56.4767],[-4.6409,56.477],[-4.6391,56.476],[-4.6431,56.4736],[-4.6462,56.4733],[-4.6491,56.4737],[-4.6518,56.4736],[-4.6551,56.4731],[-4.6574,56.4717],[-4.6592,56.4697],[-4.6608,56.4693],[-4.6618,56.4681],[-4.6621,56.4667],[-4.664,56.4639],[-4.6644,56.4625],[-4.6653,56.4611],[-4.6665,56.4615],[-4.6734,56.4613],[-4.6789,56.4618],[-4.6844,56.4627],[-4.6865,56.4632],[-4.6892,56.4623],[-4.6912,56.463],[-4.6935,56.465],[-4.6958,56.4655],[-4.7001,56.4674],[-4.7006,56.4663],[-4.7019,56.4652],[-4.7029,56.463],[-4.7049,56.4618],[-4.7119,56.4604],[-4.7162,56.4593],[-4.7208,56.4587],[-4.7249,56.4599],[-4.7269,56.4592],[-4.7278,56.4579],[-4.7289,56.4577],[-4.7304,56.4561],[-4.7312,56.4561],[-4.7333,56.4549],[-4.729,56.4531],[-4.7241,56.4498],[-4.7231,56.4464],[-4.7264,56.4408],[-4.7273,56.4403],[-4.73,56.4376],[-4.7307,56.4364],[-4.7319,56.436],[-4.7331,56.4345],[-4.7342,56.434],[-4.737,56.4338],[-4.7431,56.435],[-4.7441,56.4355],[-4.7475,56.4357],[-4.75,56.4365],[-4.7529,56.4371],[-4.7554,56.4365],[-4.7579,56.4366],[-4.7614,56.4357],[-4.7664,56.4362],[-4.7683,56.4358],[-4.7669,56.4351],[-4.7666,56.4339],[-4.7646,56.432],[-4.766,56.4321],[-4.7695,56.4314],[-4.7709,56.4305],[-4.7799,56.4282],[-4.7816,56.427],[-4.7839,56.4273],[-4.7899,56.4273],[-4.7914,56.4257],[-4.7896,56.424],[-4.7935,56.4233],[-4.7952,56.4227],[-4.7967,56.421],[-4.7981,56.4173],[-4.7986,56.4168],[-4.8038,56.4163],[-4.8082,56.4174],[-4.8117,56.4176],[-4.8132,56.4164],[-4.8145,56.4141],[-4.8149,56.4105],[-4.8142,56.4083],[-4.8118,56.4085],[-4.8121,56.4073],[-4.8164,56.4061],[-4.8154,56.4054],[-4.8173,56.4047],[-4.8167,56.4038],[-4.8173,56.4021],[-4.8162,56.3999],[-4.8143,56.3986],[-4.8127,56.3981],[-4.8164,56.3966],[-4.8212,56.3944],[-4.8287,56.3923],[-4.8322,56.3908],[-4.8352,56.3901],[-4.8359,56.3871],[-4.8354,56.3861],[-4.8346,56.3826],[-4.8333,56.3812],[-4.8341,56.3794],[-4.8342,56.3781],[-4.8367,56.3766],[-4.8392,56.3765],[-4.8409,56.376],[-4.8453,56.3752],[-4.8537,56.3712],[-4.8545,56.3704],[-4.8532,56.3693],[-4.8502,56.3688],[-4.8486,56.3689],[-4.845,56.3683],[-4.8398,56.368],[-4.8365,56.3674],[-4.8348,56.3666],[-4.8317,56.3668],[-4.8282,56.3652],[-4.8269,56.3642],[-4.8228,56.3629],[-4.8209,56.3614],[-4.8189,56.3611],[-4.8188,56.3602],[-4.8152,56.3593],[-4.8127,56.3581],[-4.8102,56.3558],[-4.8077,56.3553],[-4.8013,56.3556],[-4.8009,56.354],[-4.8,56.3524],[-4.7985,56.3508],[-4.795,56.3478],[-4.7924,56.3465],[-4.7871,56.3444],[-4.7832,56.3439],[-4.7836,56.3435],[-4.7804,56.3396],[-4.7788,56.339],[-4.7806,56.3381],[-4.7847,56.3369],[-4.7856,56.3356],[-4.7874,56.3349],[-4.7903,56.3342],[-4.7928,56.3331],[-4.7897,56.3283],[-4.789,56.3263],[-4.7858,56.3237],[-4.7837,56.3236],[-4.781,56.324],[-4.7738,56.3234],[-4.7705,56.3244],[-4.7674,56.3241],[-4.767,56.3247],[-4.7651,56.3246],[-4.7624,56.325],[-4.7608,56.3247],[-4.7568,56.325],[-4.7543,56.3249],[-4.7528,56.3251],[-4.7498,56.3266],[-4.7477,56.3285],[-4.7427,56.3319],[-4.7399,56.3319],[-4.7359,56.3317],[-4.7307,56.3305],[-4.7285,56.3292],[-4.725,56.3287],[-4.7207,56.3272],[-4.7204,56.3263],[-4.721,56.3242],[-4.7208,56.3233],[-4.7225,56.3228],[-4.721,56.3221],[-4.7193,56.3226],[-4.7171,56.3222],[-4.7172,56.3256],[-4.7192,56.3295],[-4.7157,56.33],[-4.7125,56.3287],[-4.7111,56.3289],[-4.7087,56.3285],[-4.7076,56.3274],[-4.7054,56.3264],[-4.7031,56.3267],[-4.6979,56.3233],[-4.6957,56.3225],[-4.6933,56.3229],[-4.6916,56.3227],[-4.6904,56.3236],[-4.6884,56.3235],[-4.6843,56.3244],[-4.684,56.3252],[-4.6826,56.3256],[-4.6791,56.3258],[-4.6769,56.3265],[-4.6737,56.3259],[-4.6721,56.3262],[-4.6696,56.3258],[-4.6673,56.3261],[-4.6628,56.3242],[-4.6608,56.3238],[-4.6616,56.3226],[-4.6606,56.3221],[-4.6588,56.3222],[-4.6591,56.3209],[-4.6581,56.32],[-4.6573,56.3174],[-4.6595,56.3165],[-4.6608,56.3156],[-4.6627,56.3157],[-4.6647,56.3178],[-4.6679,56.3187],[-4.6689,56.3171],[-4.6711,56.3162],[-4.6708,56.3151],[-4.6726,56.3141],[-4.6767,56.3129],[-4.677,56.3111],[-4.6761,56.31],[-4.6774,56.3081],[-4.6764,56.3069],[-4.6732,56.3046],[-4.6718,56.3041],[-4.6707,56.3025],[-4.6745,56.3018],[-4.6752,56.3008],[-4.6776,56.2998],[-4.6786,56.3003],[-4.6808,56.2998],[-4.6821,56.2978],[-4.6806,56.2961],[-4.6803,56.2942],[-4.6795,56.2935],[-4.6801,56.2926],[-4.6801,56.291],[-4.6786,56.2891],[-4.6757,56.2891],[-4.6746,56.2887],[-4.6716,56.2888],[-4.6695,56.2893],[-4.6681,56.2882],[-4.6667,56.2883],[-4.6654,56.2875],[-4.6638,56.2878],[-4.6631,56.287],[-4.6609,56.2858],[-4.6605,56.2849],[-4.6611,56.2831],[-4.6606,56.2821],[-4.661,56.2809],[-4.6644,56.2809],[-4.6673,56.2794],[-4.6704,56.2814],[-4.6721,56.2817],[-4.6735,56.2811],[-4.6752,56.2796],[-4.677,56.2792],[-4.6798,56.277],[-4.6824,56.277],[-4.6845,56.2784],[-4.6876,56.2783],[-4.6902,56.2788],[-4.6938,56.2786],[-4.6938,56.2777],[-4.6969,56.2749],[-4.6974,56.2736],[-4.6978,56.2706],[-4.6978,56.2683],[-4.6974,56.2631],[-4.6976,56.2609],[-4.6983,56.2595],[-4.7008,56.257],[-4.7015,56.2549],[-4.6988,56.2456],[-4.6971,56.2422],[-4.6942,56.2383],[-4.6918,56.2344],[-4.6897,56.2292],[-4.6859,56.2202],[-4.6852,56.2178],[-4.685,56.2153],[-4.6854,56.2134],[-4.6864,56.2116],[-4.6904,56.2083],[-4.6938,56.2049],[-4.6955,56.2027],[-4.6958,56.2013],[-4.6954,56.1992],[-4.6938,56.1969],[-4.6914,56.1943],[-4.6902,56.1924],[-4.6889,56.1894],[-4.6863,56.1864],[-4.6782,56.1795],[-4.6757,56.1771],[-4.6735,56.1753],[-4.6678,56.1722],[-4.6559,56.1654],[-4.6552,56.1645],[-4.6553,56.1631],[-4.6572,56.1597],[-4.6576,56.1585],[-4.657,56.1565],[-4.655,56.1537],[-4.6513,56.1509],[-4.651,56.1491],[-4.6518,56.1464],[-4.6513,56.1439],[-4.65,56.1417],[-4.6481,56.1395],[-4.6436,56.1349],[-4.6423,56.1322],[-4.642,56.1302],[-4.6421,56.1265],[-4.6413,56.1237],[-4.64,56.1223],[-4.6375,56.1205],[-4.6358,56.1196],[-4.6323,56.1184],[-4.6252,56.1174],[-4.622,56.1171],[-4.6084,56.1162],[-4.603,56.1158],[-4.5966,56.1147],[-4.5931,56.1132],[-4.5907,56.1112],[-4.5892,56.1082],[-4.5892,56.1072],[-4.5909,56.1041],[-4.5934,56.1013],[-4.6014,56.0933],[-4.6044,56.0905],[-4.6053,56.0886],[-4.6033,56.0869],[-4.5982,56.0842],[-4.5988,56.0806],[-4.5996,56.0774],[-4.6028,56.0703],[-4.608,56.064],[-4.615,56.058],[-4.6178,56.055],[-4.6201,56.0516],[-4.6216,56.0476],[-4.622,56.0445],[-4.6211,56.0412],[-4.6197,56.0388],[-4.6173,56.0357],[-4.6141,56.0322],[-4.6015,56.0202],[-4.6093,56.0155],[-4.6106,56.0141],[-4.6142,56.0142],[-4.6149,56.0133],[-4.6163,56.013],[-4.6205,56.0113],[-4.6224,56.0111],[-4.6243,56.0105],[-4.6288,56.0101],[-4.6299,56.0091],[-4.6277,56.0084],[-4.6245,56.0079],[-4.6226,56.0067],[-4.6232,56.0061],[-4.6284,56.0042],[-4.6303,56.0027],[-4.6363,56.0041],[-4.6389,56.0045],[-4.6415,56.0054],[-4.6498,56.0073],[-4.653,56.0081],[-4.6545,56.0065],[-4.6586,56.004],[-4.6593,56.0025],[-4.6554,56.0014],[-4.6544,56.0009],[-4.656,55.9992],[-4.6537,55.9984],[-4.6504,55.9988],[-4.6496,55.9991],[-4.6461,55.9985],[-4.6416,55.9992],[-4.6399,55.999],[-4.6377,55.9996],[-4.6378,55.9981],[-4.639,55.996],[-4.6418,55.994],[-4.6377,55.9925],[-4.635,55.9919],[-4.6338,55.9921],[-4.6247,55.9862],[-4.6176,55.9891],[-4.6162,55.9874],[-4.6185,55.985],[-4.6143,55.9808],[-4.6166,55.9794],[-4.6168,55.9777],[-4.6189,55.9764],[-4.6217,55.9752],[-4.625,55.9724],[-4.6213,55.9709],[-4.6192,55.9705],[-4.62,55.9689],[-4.6172,55.9681],[-4.6135,55.9666],[-4.6131,55.965],[-4.612,55.9633],[-4.609,55.9624],[-4.6059,55.9606],[-4.6052,55.9594],[-4.6031,55.9589],[-4.6022,55.958],[-4.6052,55.9545],[-4.6071,55.9513],[-4.6078,55.9485],[-4.6088,55.9478],[-4.6161,55.9374],[-4.6233,55.9387],[-4.6306,55.9395],[-4.6359,55.9393],[-4.6433,55.9385],[-4.6559,55.9372],[-4.6611,55.9369],[-4.6646,55.937],[-4.668,55.9374],[-4.6733,55.9383],[-4.6693,55.9418],[-4.6757,55.9424],[-4.6764,55.9435],[-4.6785,55.9449],[-4.68,55.9454],[-4.6823,55.9452],[-4.6843,55.9464],[-4.6876,55.9473],[-4.6912,55.949],[-4.6867,55.9502],[-4.687,55.9518],[-4.6857,55.9516],[-4.6853,55.9505],[-4.6834,55.9523],[-4.6811,55.9529],[-4.6791,55.9523],[-4.6777,55.9516],[-4.6771,55.9502],[-4.6751,55.949],[-4.6698,55.9489],[-4.6759,55.9511],[-4.6765,55.9517],[-4.6764,55.9534],[-4.6751,55.9537],[-4.6722,55.9533],[-4.6665,55.9548],[-4.6621,55.9544],[-4.6607,55.9538],[-4.657,55.953],[-4.6556,55.9531],[-4.6504,55.9519],[-4.6517,55.9531],[-4.6536,55.9531],[-4.6554,55.9536],[-4.6585,55.9541],[-4.6609,55.9554],[-4.6645,55.9569],[-4.6704,55.9574],[-4.6775,55.9586],[-4.6856,55.9604],[-4.6894,55.9617],[-4.6907,55.963],[-4.687,55.9635],[-4.6879,55.9648],[-4.6903,55.967],[-4.6912,55.9674],[-4.6937,55.9675],[-4.699,55.9665],[-4.7012,55.9668],[-4.7026,55.9674],[-4.7034,55.9685],[-4.7054,55.97],[-4.7055,55.9723],[-4.7047,55.9733],[-4.703,55.9743],[-4.7033,55.9776],[-4.7038,55.9798],[-4.7055,55.9844],[-4.7092,55.9903],[-4.7096,55.9926],[-4.7121,55.9938],[-4.7145,55.9944],[-4.7157,55.996],[-4.7173,55.9965],[-4.7187,55.9974],[-4.722,55.9989],[-4.7263,56],[-4.7297,55.9998],[-4.734,56.0006],[-4.7395,56.0023],[-4.7414,56.0021],[-4.7429,56.0029],[-4.7478,56.0037],[-4.7512,56.0039],[-4.7568,56.0049],[-4.7612,56.0063],[-4.7631,56.0074],[-4.7628,56.0095],[-4.7654,56.0108],[-4.7659,56.0116],[-4.7683,56.0125],[-4.7711,56.013],[-4.7739,56.0126],[-4.7793,56.0147],[-4.7829,56.015],[-4.787,56.0145],[-4.7904,56.0132],[-4.7905,56.014],[-4.7882,56.0152],[-4.7863,56.0169],[-4.7853,56.0189],[-4.7856,56.0196],[-4.7879,56.0219],[-4.7873,56.0232],[-4.7876,56.0242],[-4.7887,56.0255],[-4.7913,56.0268],[-4.793,56.0272],[-4.7945,56.0281],[-4.7957,56.03],[-4.7982,56.032],[-4.7984,56.0326],[-4.8004,56.0342],[-4.8027,56.0369],[-4.8027,56.0374],[-4.8047,56.0399],[-4.8052,56.0411],[-4.8064,56.0421],[-4.8073,56.0442],[-4.81,56.0455],[-4.812,56.047],[-4.8148,56.0496],[-4.8171,56.0513],[-4.8191,56.0526],[-4.8193,56.054],[-4.8203,56.0541],[-4.8206,56.0553],[-4.8201,56.0581],[-4.8191,56.0592],[-4.8188,56.0609],[-4.8171,56.0627],[-4.8169,56.0637],[-4.8174,56.0651],[-4.8204,56.0672],[-4.8222,56.0673],[-4.825,56.067],[-4.827,56.0684],[-4.8286,56.0738],[-4.8288,56.077],[-4.8296,56.078],[-4.8321,56.0784],[-4.8363,56.0777],[-4.8375,56.0771],[-4.8375,56.0752],[-4.8365,56.0734],[-4.8383,56.0713],[-4.8396,56.0686],[-4.8393,56.0668],[-4.8402,56.0655],[-4.8401,56.0631],[-4.8414,56.0598],[-4.8411,56.0583],[-4.8396,56.0551],[-4.8376,56.0512],[-4.8364,56.0494],[-4.8335,56.0464],[-4.833,56.0451],[-4.8296,56.041],[-4.8259,56.0345],[-4.8241,56.0326],[-4.8228,56.0317],[-4.822,56.0297],[-4.82,56.0275],[-4.8156,56.0241],[-4.8145,56.023],[-4.8123,56.0197],[-4.8114,56.0181],[-4.8103,56.0168],[-4.8088,56.0163],[-4.8072,56.0146],[-4.8048,56.0136],[-4.8007,56.0134],[-4.7986,56.0139],[-4.7954,56.0131],[-4.7951,56.0123],[-4.796,56.0101],[-4.7959,56.0082],[-4.7942,56.0071],[-4.7932,56.0052],[-4.7921,56.0054],[-4.791,56.0045],[-4.7922,56.0036],[-4.7912,56.0026],[-4.7895,56.0018],[-4.7883,56.0019],[-4.7847,56.0009],[-4.779,56.002],[-4.7744,56.0038],[-4.7723,56.0023],[-4.7707,56.0018],[-4.769,56.0004],[-4.767,55.9978],[-4.7665,55.9965],[-4.769,55.9948],[-4.7695,55.9939],[-4.7683,55.9932],[-4.765,55.9902],[-4.7656,55.9885],[-4.7664,55.9877],[-4.7682,55.9871],[-4.7716,55.9868],[-4.7744,55.987],[-4.7755,55.9876],[-4.7797,55.9876],[-4.7807,55.9882],[-4.7829,55.9867],[-4.7851,55.9858],[-4.7878,55.9852],[-4.7915,55.9848],[-4.7973,55.9847],[-4.7993,55.9843],[-4.8003,55.9835],[-4.8033,55.982],[-4.8046,55.9824],[-4.8073,55.982],[-4.8104,55.9829],[-4.8156,55.9836],[-4.8174,55.9846],[-4.8186,55.9847],[-4.8223,55.9838],[-4.8266,55.9834],[-4.8271,55.9831],[-4.8297,55.9833],[-4.8335,55.9832],[-4.8342,55.9829],[-4.8385,55.9836],[-4.8437,55.9856],[-4.8477,55.9865],[-4.8522,55.9887],[-4.8538,55.99],[-4.8547,55.9913],[-4.8549,55.9943],[-4.8529,55.9994],[-4.8533,56.0009],[-4.8544,56.0018],[-4.8542,56.0032],[-4.8577,56.0061],[-4.8633,56.0099],[-4.8667,56.0127],[-4.8682,56.0159],[-4.8686,56.0191],[-4.8678,56.0218],[-4.8667,56.0239],[-4.8665,56.0264],[-4.8673,56.0316],[-4.8689,56.0339],[-4.8675,56.0347],[-4.8677,56.0367],[-4.8685,56.0385],[-4.8696,56.0394],[-4.8707,56.041],[-4.8709,56.0427],[-4.8754,56.0436],[-4.877,56.0444],[-4.8785,56.046],[-4.879,56.0473],[-4.8813,56.0495],[-4.881,56.0501],[-4.8812,56.0535],[-4.8803,56.0562],[-4.8802,56.0582],[-4.8762,56.0627],[-4.8721,56.0675],[-4.8712,56.0682],[-4.8683,56.0715],[-4.8662,56.074],[-4.8656,56.0763],[-4.864,56.0789],[-4.8614,56.0817],[-4.8611,56.083],[-4.8598,56.0843],[-4.8593,56.0858],[-4.8561,56.0886],[-4.8524,56.094],[-4.8516,56.0965],[-4.8502,56.0982],[-4.8477,56.0995],[-4.8455,56.1013],[-4.845,56.1034],[-4.8437,56.1051],[-4.8427,56.1058],[-4.8421,56.1076],[-4.8402,56.1107],[-4.8399,56.1121],[-4.8391,56.1135],[-4.8364,56.1147],[-4.8349,56.1165],[-4.8311,56.1177],[-4.8302,56.1182],[-4.8281,56.1186],[-4.8276,56.1195],[-4.8255,56.1199],[-4.8238,56.1211],[-4.8199,56.1253],[-4.8195,56.1267],[-4.82,56.1274],[-4.8182,56.1296],[-4.8178,56.1318],[-4.8152,56.1369],[-4.8117,56.1423],[-4.8079,56.1461],[-4.8075,56.1471],[-4.8055,56.1492],[-4.8027,56.1517],[-4.7991,56.1556],[-4.7974,56.1569],[-4.7937,56.1604],[-4.7921,56.1614],[-4.7883,56.1645],[-4.7871,56.1668],[-4.7844,56.1696],[-4.7827,56.1723],[-4.7821,56.1728],[-4.7809,56.1764],[-4.7798,56.1775],[-4.7749,56.1802],[-4.7736,56.1822],[-4.7725,56.183],[-4.7719,56.1843],[-4.7706,56.1851],[-4.7699,56.1872],[-4.7681,56.1871],[-4.7646,56.1886],[-4.7623,56.189],[-4.7582,56.1908],[-4.7568,56.192],[-4.7536,56.1934],[-4.7529,56.1943],[-4.7497,56.1955],[-4.7493,56.1965],[-4.7499,56.1986],[-4.7495,56.1991],[-4.7468,56.2005],[-4.7461,56.202],[-4.7504,56.2039],[-4.753,56.2037],[-4.7545,56.2023],[-4.7566,56.199</v>
      </c>
      <c r="B159" s="67" t="str">
        <f ca="1">OFFSET(Polygon!B$1,MATCH($D159,Polygon!$C:$C,0)-1,0)</f>
        <v>S08000022</v>
      </c>
      <c r="C159" s="41" t="s">
        <v>132</v>
      </c>
      <c r="D159" s="41" t="s">
        <v>204</v>
      </c>
      <c r="E159" s="27">
        <v>321800</v>
      </c>
      <c r="F159" s="45"/>
      <c r="G159" s="45"/>
      <c r="H159" s="45"/>
      <c r="I159" s="45"/>
      <c r="J159" s="45"/>
      <c r="K159" s="45"/>
      <c r="L159" s="45"/>
      <c r="M159" s="45"/>
      <c r="N159" s="45"/>
      <c r="O159" s="23">
        <v>5</v>
      </c>
      <c r="P159" s="23">
        <v>6</v>
      </c>
      <c r="Q159" s="23">
        <v>6</v>
      </c>
      <c r="R159" s="23">
        <v>8</v>
      </c>
      <c r="S159" s="23">
        <v>8</v>
      </c>
      <c r="T159" s="23">
        <v>12</v>
      </c>
      <c r="U159" s="23">
        <v>13</v>
      </c>
      <c r="V159" s="23">
        <v>22</v>
      </c>
      <c r="W159" s="23">
        <v>29</v>
      </c>
      <c r="X159" s="23">
        <v>33</v>
      </c>
      <c r="Y159" s="23">
        <v>36</v>
      </c>
      <c r="Z159" s="23">
        <v>42</v>
      </c>
      <c r="AA159" s="23">
        <v>44</v>
      </c>
      <c r="AB159" s="23">
        <v>51</v>
      </c>
      <c r="AC159" s="23">
        <v>58</v>
      </c>
      <c r="AD159" s="23">
        <v>65</v>
      </c>
      <c r="AE159" s="23">
        <v>72</v>
      </c>
      <c r="AF159" s="23">
        <v>85</v>
      </c>
      <c r="AG159" s="23">
        <v>99</v>
      </c>
      <c r="AH159" s="23">
        <v>102</v>
      </c>
      <c r="AI159" s="23">
        <v>112</v>
      </c>
      <c r="AJ159" s="23">
        <v>122</v>
      </c>
      <c r="AK159" s="23">
        <v>137</v>
      </c>
      <c r="AL159" s="23">
        <v>144</v>
      </c>
      <c r="AM159" s="23">
        <v>148</v>
      </c>
      <c r="AN159" s="23">
        <v>151</v>
      </c>
      <c r="AO159" s="23">
        <v>163</v>
      </c>
      <c r="AP159" s="23">
        <v>168</v>
      </c>
      <c r="AQ159" s="23">
        <v>180</v>
      </c>
      <c r="AR159" s="23">
        <v>184</v>
      </c>
      <c r="AS159" s="23">
        <v>187</v>
      </c>
      <c r="AT159" s="23">
        <v>193</v>
      </c>
      <c r="AU159" s="23">
        <v>197</v>
      </c>
      <c r="AV159" s="23">
        <v>198</v>
      </c>
      <c r="AW159" s="23">
        <v>201</v>
      </c>
      <c r="AX159" s="23">
        <v>211</v>
      </c>
      <c r="AY159" s="23">
        <v>214</v>
      </c>
      <c r="AZ159" s="23">
        <v>214</v>
      </c>
      <c r="BA159" s="23">
        <v>220</v>
      </c>
      <c r="BB159" s="23">
        <v>225</v>
      </c>
      <c r="BC159" s="23">
        <v>228</v>
      </c>
      <c r="BD159" s="23">
        <v>232</v>
      </c>
      <c r="BE159" s="23">
        <v>236</v>
      </c>
      <c r="BF159" s="23">
        <v>242</v>
      </c>
      <c r="BG159" s="23">
        <v>259</v>
      </c>
      <c r="BH159" s="23">
        <v>288</v>
      </c>
      <c r="BI159" s="23">
        <v>297</v>
      </c>
      <c r="BJ159" s="23">
        <v>299</v>
      </c>
      <c r="BK159" s="23">
        <v>307</v>
      </c>
      <c r="BL159" s="23">
        <v>310</v>
      </c>
      <c r="BM159" s="23">
        <v>313</v>
      </c>
      <c r="BN159" s="23">
        <v>317</v>
      </c>
      <c r="BO159" s="23">
        <v>317</v>
      </c>
      <c r="BP159" s="23">
        <v>320</v>
      </c>
      <c r="BQ159" s="23">
        <v>322</v>
      </c>
      <c r="BR159" s="23">
        <v>324</v>
      </c>
      <c r="BS159" s="23">
        <v>324</v>
      </c>
      <c r="BT159" s="23">
        <v>328</v>
      </c>
      <c r="BU159" s="23">
        <v>331</v>
      </c>
      <c r="BV159" s="23">
        <v>331</v>
      </c>
      <c r="BW159" s="23">
        <v>331</v>
      </c>
      <c r="BX159" s="23">
        <v>331</v>
      </c>
      <c r="BY159" s="23">
        <v>333</v>
      </c>
      <c r="BZ159" s="23">
        <v>334</v>
      </c>
      <c r="CA159" s="23">
        <v>334</v>
      </c>
      <c r="CB159" s="23">
        <v>335</v>
      </c>
      <c r="CC159" s="23">
        <v>335</v>
      </c>
      <c r="CD159" s="23">
        <v>335</v>
      </c>
      <c r="CE159" s="23">
        <v>335</v>
      </c>
      <c r="CF159" s="23">
        <v>336</v>
      </c>
      <c r="CG159" s="23">
        <v>337</v>
      </c>
      <c r="CH159" s="23">
        <v>337</v>
      </c>
      <c r="CI159" s="23">
        <v>337</v>
      </c>
      <c r="CJ159" s="23">
        <v>337</v>
      </c>
      <c r="CK159" s="23">
        <v>337</v>
      </c>
      <c r="CL159" s="23">
        <v>338</v>
      </c>
      <c r="CM159" s="23">
        <v>338</v>
      </c>
      <c r="CN159" s="23">
        <v>339</v>
      </c>
      <c r="CO159" s="23">
        <v>338</v>
      </c>
      <c r="CP159" s="23">
        <v>338</v>
      </c>
      <c r="CQ159" s="23">
        <v>339</v>
      </c>
      <c r="CR159" s="23">
        <v>339</v>
      </c>
      <c r="CS159" s="23">
        <v>340</v>
      </c>
      <c r="CT159" s="23">
        <v>340</v>
      </c>
      <c r="CU159" s="23">
        <v>340</v>
      </c>
      <c r="CV159" s="23">
        <v>341</v>
      </c>
      <c r="CW159" s="23">
        <v>341</v>
      </c>
      <c r="CX159" s="23">
        <v>341</v>
      </c>
      <c r="CY159" s="23">
        <v>341</v>
      </c>
      <c r="CZ159" s="45"/>
      <c r="DA159" s="45"/>
      <c r="DB159" s="45"/>
      <c r="DC159" s="23">
        <v>373</v>
      </c>
      <c r="DD159" s="23">
        <v>373</v>
      </c>
      <c r="DE159" s="23">
        <v>373</v>
      </c>
      <c r="DF159" s="23">
        <v>373</v>
      </c>
      <c r="DG159" s="23">
        <v>373</v>
      </c>
      <c r="DJ159" s="348">
        <f t="shared" ca="1" si="42"/>
        <v>0</v>
      </c>
      <c r="DK159" s="25">
        <f t="shared" ca="1" si="43"/>
        <v>0</v>
      </c>
      <c r="DL159" s="325">
        <f t="shared" ca="1" si="52"/>
        <v>0</v>
      </c>
      <c r="DM159" s="329"/>
      <c r="DN159" s="25"/>
      <c r="DO159" s="325"/>
      <c r="DP159" s="334">
        <f t="shared" ca="1" si="46"/>
        <v>115.91050341827221</v>
      </c>
      <c r="EA159">
        <f>SUMIF('L4-LTLA'!$D:$D,$D159,'L4-LTLA'!$G:$G)</f>
        <v>321800</v>
      </c>
      <c r="EB159" s="27">
        <v>321800</v>
      </c>
      <c r="EC159" s="4">
        <f t="shared" si="51"/>
        <v>0</v>
      </c>
    </row>
    <row r="160" spans="1:133" x14ac:dyDescent="0.25">
      <c r="A160" s="67" t="str">
        <f ca="1">OFFSET(Polygon!A$1,MATCH($D160,Polygon!$C:$C,0)-1,0)</f>
        <v>{"type":"Polygon","coordinates":[[[-3.8226,55.8965],[-3.8282,55.8944],[-3.8301,55.8946],[-3.8313,55.8936],[-3.8284,55.8923],[-3.8274,55.8913],[-3.8282,55.8904],[-3.826,55.8881],[-3.8262,55.8877],[-3.8229,55.8839],[-3.8131,55.884],[-3.812,55.8839],[-3.808,55.8804],[-3.8022,55.8755],[-3.8025,55.8749],[-3.7989,55.8746],[-3.7954,55.8735],[-3.7878,55.8755],[-3.7859,55.877],[-3.7841,55.8775],[-3.7798,55.8762],[-3.778,55.8764],[-3.7762,55.8792],[-3.7739,55.8809],[-3.7703,55.881],[-3.7703,55.8799],[-3.7709,55.8783],[-3.7695,55.8764],[-3.7647,55.8744],[-3.763,55.8734],[-3.7621,55.8746],[-3.7596,55.8767],[-3.7586,55.8772],[-3.7454,55.8794],[-3.7405,55.8805],[-3.7352,55.8814],[-3.734,55.8818],[-3.731,55.8835],[-3.7252,55.8849],[-3.7214,55.8855],[-3.718,55.8859],[-3.7191,55.8849],[-3.7165,55.8837],[-3.7135,55.883],[-3.7119,55.8821],[-3.7131,55.8798],[-3.7129,55.8779],[-3.713,55.8757],[-3.7111,55.8738],[-3.721,55.8719],[-3.7306,55.8702],[-3.7375,55.867],[-3.7403,55.8668],[-3.7424,55.866],[-3.7455,55.8659],[-3.7471,55.8654],[-3.7463,55.8605],[-3.7503,55.859],[-3.7498,55.8576],[-3.7489,55.8564],[-3.7441,55.8389],[-3.7398,55.8305],[-3.7376,55.8287],[-3.7365,55.8274],[-3.7367,55.8269],[-3.7333,55.8242],[-3.7328,55.8232],[-3.7279,55.8218],[-3.725,55.8195],[-3.7237,55.8178],[-3.7225,55.8176],[-3.7194,55.8163],[-3.7179,55.815],[-3.7156,55.8148],[-3.7152,55.8138],[-3.7157,55.8131],[-3.7177,55.8127],[-3.7203,55.8116],[-3.7218,55.8094],[-3.7258,55.8077],[-3.7291,55.8072],[-3.7305,55.8054],[-3.7337,55.8047],[-3.7416,55.7994],[-3.7335,55.793],[-3.736,55.7918],[-3.7361,55.7909],[-3.7382,55.787],[-3.7417,55.7851],[-3.7427,55.7829],[-3.7439,55.7821],[-3.7441,55.7814],[-3.7426,55.7807],[-3.7397,55.7807],[-3.7384,55.7801],[-3.7343,55.7794],[-3.7327,55.7779],[-3.7305,55.7797],[-3.72,55.788],[-3.715,55.7895],[-3.7047,55.791],[-3.6987,55.7946],[-3.6858,55.7974],[-3.6799,55.7941],[-3.6752,55.7964],[-3.6715,55.7978],[-3.6621,55.8006],[-3.6579,55.8018],[-3.6534,55.8025],[-3.6398,55.8038],[-3.6337,55.8038],[-3.6296,55.8035],[-3.6232,55.8025],[-3.62,55.8028],[-3.6167,55.8033],[-3.6156,55.8031],[-3.6141,55.8047],[-3.612,55.8056],[-3.6072,55.8058],[-3.5916,55.8102],[-3.5898,55.8073],[-3.5903,55.8062],[-3.588,55.8042],[-3.5882,55.8024],[-3.5877,55.8017],[-3.5859,55.8013],[-3.5836,55.8],[-3.5834,55.7987],[-3.5761,55.7952],[-3.5756,55.7955],[-3.5715,55.7942],[-3.5685,55.7926],[-3.5687,55.7921],[-3.5643,55.7901],[-3.5648,55.7897],[-3.555,55.7857],[-3.5508,55.7885],[-3.5471,55.7907],[-3.5414,55.7887],[-3.5381,55.7858],[-3.5324,55.7837],[-3.5319,55.7839],[-3.5287,55.7833],[-3.5187,55.7806],[-3.4989,55.776],[-3.4884,55.7741],[-3.4828,55.772],[-3.4811,55.7724],[-3.4789,55.7713],[-3.474,55.7708],[-3.4716,55.771],[-3.4709,55.7709],[-3.4706,55.7695],[-3.4695,55.7683],[-3.4674,55.7673],[-3.4649,55.7672],[-3.4627,55.7662],[-3.459,55.7657],[-3.4588,55.765],[-3.4562,55.7637],[-3.457,55.761],[-3.4558,55.7597],[-3.4573,55.7578],[-3.4564,55.7571],[-3.457,55.7564],[-3.455,55.7559],[-3.4539,55.754],[-3.4537,55.7527],[-3.455,55.7521],[-3.4534,55.7513],[-3.4539,55.7503],[-3.4528,55.7496],[-3.4531,55.7487],[-3.4522,55.7478],[-3.4488,55.7463],[-3.4463,55.7466],[-3.4466,55.7458],[-3.4443,55.7443],[-3.4448,55.7433],[-3.4474,55.7413],[-3.4475,55.7404],[-3.4461,55.7391],[-3.4463,55.7383],[-3.4451,55.7376],[-3.445,55.7367],[-3.4431,55.7358],[-3.4408,55.7334],[-3.4381,55.7333],[-3.4366,55.7327],[-3.4362,55.7305],[-3.4377,55.7304],[-3.4393,55.7296],[-3.4387,55.7284],[-3.437,55.7277],[-3.4375,55.7262],[-3.4396,55.7251],[-3.4396,55.7241],[-3.4306,55.7201],[-3.4282,55.7194],[-3.4258,55.718],[-3.4259,55.7174],[-3.4214,55.715],[-3.4198,55.7134],[-3.4203,55.7111],[-3.4192,55.7106],[-3.4116,55.7101],[-3.4096,55.7102],[-3.4062,55.712],[-3.4015,55.7153],[-3.3984,55.7165],[-3.3964,55.7163],[-3.397,55.7105],[-3.4014,55.7046],[-3.4012,55.7022],[-3.4057,55.7027],[-3.4094,55.7009],[-3.4098,55.7001],[-3.4153,55.6968],[-3.417,55.6956],[-3.4194,55.6933],[-3.4274,55.6879],[-3.4315,55.6858],[-3.4368,55.6825],[-3.4411,55.6799],[-3.4478,55.6747],[-3.4556,55.6707],[-3.455,55.6698],[-3.4559,55.6671],[-3.4557,55.6657],[-3.4566,55.6644],[-3.4584,55.6629],[-3.4639,55.6623],[-3.4681,55.6616],[-3.4733,55.6597],[-3.4782,55.6549],[-3.4796,55.6527],[-3.482,55.6508],[-3.4843,55.6494],[-3.4858,55.649],[-3.4853,55.6469],[-3.4846,55.6452],[-3.4846,55.6428],[-3.4874,55.6402],[-3.4894,55.6378],[-3.4895,55.6366],[-3.4891,55.635],[-3.4871,55.6327],[-3.4845,55.6334],[-3.4813,55.6335],[-3.4793,55.6333],[-3.4778,55.6327],[-3.479,55.6301],[-3.4799,55.6298],[-3.4796,55.6281],[-3.4811,55.6264],[-3.4815,55.6247],[-3.4842,55.6202],[-3.4817,55.6164],[-3.4957,55.6159],[-3.5017,55.6148],[-3.5028,55.6149],[-3.5087,55.6137],[-3.5153,55.6132],[-3.5176,55.6136],[-3.5227,55.6139],[-3.5249,55.6137],[-3.5265,55.6117],[-3.53,55.6114],[-3.5307,55.6077],[-3.5319,55.6053],[-3.5296,55.6044],[-3.5266,55.6001],[-3.5271,55.5986],[-3.5269,55.597],[-3.5229,55.5941],[-3.5165,55.5899],[-3.5161,55.5902],[-3.513,55.5888],[-3.5126,55.5858],[-3.51,55.5839],[-3.5085,55.5811],[-3.5087,55.5791],[-3.5082,55.5759],[-3.5055,55.5759],[-3.5032,55.5747],[-3.5025,55.5727],[-3.5004,55.5709],[-3.5001,55.5692],[-3.4961,55.5671],[-3.4935,55.5653],[-3.4885,55.5627],[-3.4898,55.5619],[-3.4951,55.5602],[-3.4958,55.5587],[-3.4956,55.5573],[-3.4959,55.5557],[-3.4966,55.555],[-3.5006,55.5537],[-3.5019,55.5528],[-3.503,55.551],[-3.5034,55.5471],[-3.5022,55.5455],[-3.502,55.544],[-3.499,55.5381],[-3.4982,55.5352],[-3.4984,55.5331],[-3.4953,55.5301],[-3.4946,55.5284],[-3.495,55.5252],[-3.4948,55.5241],[-3.4915,55.5236],[-3.489,55.5219],[-3.4879,55.5197],[-3.4866,55.5177],[-3.4868,55.5167],[-3.4881,55.5162],[-3.4953,55.5158],[-3.4978,55.5153],[-3.5009,55.5144],[-3.5025,55.5135],[-3.5029,55.5127],[-3.5044,55.5125],[-3.5068,55.5103],[-3.5086,55.5084],[-3.5083,55.506],[-3.5099,55.5041],[-3.5116,55.5027],[-3.5111,55.5017],[-3.5118,55.5],[-3.5114,55.4989],[-3.5126,55.4977],[-3.5118,55.494],[-3.5127,55.4931],[-3.5152,55.4921],[-3.5167,55.4919],[-3.5222,55.4903],[-3.5216,55.4884],[-3.5235,55.4862],[-3.5194,55.4844],[-3.519,55.4832],[-3.516,55.4814],[-3.5172,55.4788],[-3.519,55.4779],[-3.5192,55.4763],[-3.5185,55.4738],[-3.5197,55.4725],[-3.5224,55.471],[-3.5223,55.4703],[-3.5247,55.4677],[-3.5251,55.4643],[-3.5249,55.4631],[-3.5262,55.4624],[-3.5317,55.4613],[-3.5309,55.4605],[-3.5303,55.4586],[-3.5295,55.4574],[-3.53,55.4565],[-3.5301,55.4548],[-3.5355,55.4519],[-3.5355,55.4506],[-3.5363,55.4485],[-3.5373,55.4475],[-3.5366,55.4464],[-3.5379,55.4442],[-3.5396,55.4432],[-3.5398,55.4413],[-3.539,55.4375],[-3.5376,55.4364],[-3.5366,55.4347],[-3.5335,55.4338],[-3.5319,55.434],[-3.5263,55.4332],[-3.5252,55.4329],[-3.5251,55.4307],[-3.5237,55.4288],[-3.5233,55.4271],[-3.5201,55.4266],[-3.5169,55.4233],[-3.5173,55.4212],[-3.5159,55.4204],[-3.5134,55.4209],[-3.5128,55.4199],[-3.5098,55.4176],[-3.5105,55.4147],[-3.5087,55.4129],[-3.5074,55.4123],[-3.5104,55.4104],[-3.5123,55.4103],[-3.5141,55.4088],[-3.5211,55.4062],[-3.5207,55.4036],[-3.5211,55.4025],[-3.5229,55.401],[-3.5267,55.4],[-3.5288,55.4],[-3.5303,55.3994],[-3.531,55.3983],[-3.5308,55.3974],[-3.532,55.3966],[-3.5341,55.3965],[-3.5375,55.3967],[-3.5386,55.3962],[-3.5403,55.3969],[-3.5433,55.3971],[-3.5457,55.398],[-3.5484,55.398],[-3.5499,55.399],[-3.5523,55.3981],[-3.5543,55.397],[-3.5547,55.3952],[-3.5556,55.3947],[-3.5555,55.3926],[-3.5561,55.3921],[-3.5566,55.39],[-3.5589,55.3882],[-3.5616,55.3875],[-3.5648,55.3864],[-3.5668,55.3862],[-3.5688,55.3869],[-3.5715,55.3865],[-3.5732,55.3858],[-3.5769,55.3849],[-3.5783,55.385],[-3.5795,55.3833],[-3.58,55.3812],[-3.5791,55.3802],[-3.5748,55.3772],[-3.5739,55.3758],[-3.576,55.3754],[-3.5784,55.3729],[-3.5778,55.3716],[-3.5737,55.3702],[-3.5716,55.3692],[-3.5713,55.3681],[-3.5727,55.3652],[-3.5743,55.3638],[-3.5764,55.3612],[-3.5777,55.3601],[-3.5771,55.3582],[-3.5723,55.357],[-3.5727,55.3551],[-3.5749,55.3529],[-3.5759,55.3505],[-3.5777,55.3491],[-3.5805,55.348],[-3.5843,55.3483],[-3.5874,55.3472],[-3.5883,55.3462],[-3.5878,55.3448],[-3.5855,55.344],[-3.5839,55.3431],[-3.5845,55.3413],[-3.5812,55.3372],[-3.5787,55.3346],[-3.5768,55.3313],[-3.5754,55.3305],[-3.574,55.3284],[-3.575,55.3282],[-3.5867,55.3229],[-3.5925,55.3255],[-3.5936,55.325],[-3.596,55.3257],[-3.5981,55.3258],[-3.5999,55.3268],[-3.6044,55.3263],[-3.608,55.3255],[-3.6134,55.3212],[-3.6145,55.3191],[-3.6184,55.3175],[-3.6216,55.3165],[-3.6213,55.3151],[-3.6196,55.3132],[-3.6178,55.3118],[-3.6187,55.3096],[-3.6166,55.3056],[-3.6186,55.3031],[-3.6191,55.2995],[-3.6187,55.2957],[-3.6194,55.2955],[-3.626,55.2942],[-3.6305,55.2942],[-3.6326,55.295],[-3.6341,55.2948],[-3.6381,55.2925],[-3.6395,55.2914],[-3.6441,55.2908],[-3.6453,55.2924],[-3.6494,55.2926],[-3.653,55.2913],[-3.6544,55.2919],[-3.6572,55.2919],[-3.662,55.2922],[-3.6636,55.2917],[-3.6655,55.2933],[-3.667,55.2953],[-3.6701,55.2961],[-3.669,55.2984],[-3.6724,55.3006],[-3.6732,55.3028],[-3.673,55.3039],[-3.6734,55.3054],[-3.6753,55.3065],[-3.6784,55.3089],[-3.6807,55.3097],[-3.6837,55.3096],[-3.6864,55.3105],[-3.6902,55.3111],[-3.6937,55.3108],[-3.6969,55.3128],[-3.6992,55.314],[-3.7,55.3166],[-3.6995,55.318],[-3.7072,55.3207],[-3.7112,55.3232],[-3.7103,55.3237],[-3.7116,55.3258],[-3.7123,55.3284],[-3.7106,55.3297],[-3.7104,55.3313],[-3.7103,55.3358],[-3.7143,55.3401],[-3.7114,55.3419],[-3.7105,55.3441],[-3.7121,55.3454],[-3.7168,55.3474],[-3.7202,55.3502],[-3.7189,55.3527],[-3.7178,55.3536],[-3.7131,55.3602],[-3.7122,55.3609],[-3.7112,55.3631],[-3.7151,55.3645],[-3.7206,55.3652],[-3.726,55.365],[-3.7289,55.3645],[-3.7347,55.3649],[-3.7366,55.366],[-3.7408,55.3676],[-3.7426,55.3686],[-3.7446,55.3709],[-3.7465,55.3706],[-3.7482,55.3715],[-3.7504,55.3747],[-3.7537,55.3749],[-3.7529,55.3777],[-3.7542,55.3784],[-3.757,55.3789],[-3.758,55.3796],[-3.7602,55.3826],[-3.7614,55.385],[-3.7612,55.3875],[-3.7628,55.3887],[-3.7628,55.3908],[-3.7618,55.3919],[-3.7653,55.3937],[-3.7635,55.3967],[-3.7638,55.3993],[-3.7646,55.4011],[-3.7693,55.4019],[-3.7732,55.4032],[-3.7772,55.4042],[-3.7781,55.4049],[-3.7779,55.4065],[-3.777,55.4072],[-3.7788,55.4087],[-3.7811,55.4087],[-3.7818,55.4082],[-3.7871,55.4086],[-3.789,55.4107],[-3.7909,55.4103],[-3.7923,55.4105],[-3.792,55.4117],[-3.7925,55.4135],[-3.7923,55.4154],[-3.794,55.4175],[-3.7961,55.4191],[-3.8003,55.4209],[-3.8016,55.4206],[-3.8032,55.421],[-3.8076,55.4232],[-3.8104,55.4276],[-3.8164,55.4273],[-3.818,55.4296],[-3.818,55.4332],[-3.8191,55.4345],[-3.8227,55.4362],[-3.8255,55.4393],[-3.8256,55.4409],[-3.8242,55.4431],[-3.8255,55.4444],[-3.8305,55.4456],[-3.834,55.4462],[-3.8383,55.4479],[-3.8502,55.4503],[-3.8609,55.4521],[-3.8648,55.4542],[-3.8683,55.4548],[-3.8695,55.457],[-3.8891,55.4564],[-3.8909,55.4583],[-3.8932,55.4596],[-3.8993,55.4598],[-3.9035,55.4587],[-3.9061,55.4576],[-3.9083,55.4574],[-3.9098,55.4576],[-3.9138,55.457],[-3.9168,55.4578],[-3.9195,55.4577],[-3.9244,55.4563],[-3.9273,55.4598],[-3.93,55.4594],[-3.9353,55.458],[-3.941,55.4584],[-3.9482,55.4599],[-3.9501,55.4613],[-3.951,55.4626],[-3.9568,55.4598],[-3.961,55.4573],[-3.9653,55.4552],[-3.9698,55.4544],[-3.9724,55.4561],[-3.9744,55.4579],[-3.9761,55.4609],[-3.9801,55.4628],[-3.9862,55.4641],[-3.9914,55.4648],[-3.9931,55.4645],[-3.9958,55.4647],[-3.9984,55.4635],[-4.0004,55.4637],[-4.0021,55.4652],[-4.0014,55.4669],[-4.0031,55.4674],[-4.008,55.4714],[-4.0118,55.4724],[-4.0143,55.4725],[-4.0153,55.472],[-4.0168,55.473],[-4.0168,55.4747],[-4.0141,55.4754],[-4.0139,55.478],[-4.0125,55.4804],[-4.0116,55.4829],[-4.014,55.4846],[-4.0159,55.487],[-4.0173,55.4877],[-4.02,55.4885],[-4.0214,55.4897],[-4.0245,55.4914],[-4.0257,55.4925],[-4.0237,55.4943],[-4.0208,55.4951],[-4.019,55.4953],[-4.0195,55.4964],[-4.0195,55.4986],[-4.0183,55.4997],[-4.0156,55.501],[-4.0152,55.5018],[-4.0133,55.5032],[-4.0124,55.505],[-4.0075,55.5055],[-4.0064,55.5075],[-4.0044,55.5079],[-4.0015,55.5092],[-3.9995,55.5099],[-3.9989,55.511],[-3.9966,55.5121],[-3.9941,55.5137],[-3.9942,55.5151],[-3.9922,55.517],[-3.9903,55.5196],[-3.9882,55.5198],[-3.9881,55.5217],[-3.9894,55.5227],[-3.9892,55.5246],[-3.9877,55.5264],[-3.9786,55.5295],[-3.9767,55.5307],[-3.9743,55.5304],[-3.9727,55.5343],[-3.9654,55.535],[-3.9622,55.538],[-3.9605,55.5399],[-3.9587,55.5408],[-3.9582,55.5418],[-3.9583,55.5432],[-3.9595,55.5429],[-3.9607,55.5447],[-3.9603,55.5465],[-3.9583,55.5494],[-3.9587,55.5504],[-3.9586,55.5522],[-3.9571,55.5558],[-3.9587,55.5571],[-3.9597,55.5569],[-3.9636,55.5571],[-3.9658,55.5567],[-3.969,55.5567],[-3.9721,55.5564],[-3.9728,55.5578],[-3.9742,55.5598],[-3.9738,55.5602],[-3.9755,55.5617],[-3.9764,55.5647],[-3.9806,55.5638],[-3.9836,55.5627],[-3.986,55.5627],[-3.988,55.5632],[-3.9894,55.5629],[-3.9913,55.5636],[-3.9915,55.5644],[-3.9937,55.564],[-3.995,55.5642],[-3.997,55.5635],[-4.0027,55.5666],[-4.0065,55.5683],[-4.0075,55.5683],[-4.0097,55.5699],[-4.0084,55.5715],[-4.0078,55.5744],[-4.0083,55.5754],[-4.012,55.5761],[-4.0151,55.5771],[-4.02,55.5793],[-4.0234,55.5815],[-4.0273,55.5823],[-4.0337,55.5841],[-4.0341,55.5883],[-4.0375,55.5897],[-4.039,55.5913],[-4.0406,55.589],[-4.043,55.5882],[-4.046,55.5866],[-4.0488,55.5846],[-4.0561,55.5833],[-4.0592,55.5825],[-4.0622,55.5814],[-4.0627,55.5803],[-4.0662,55.5798],[-4.0661,55.5781],[-4.0647,55.5767],[-4.0654,55.5757],[-4.0694,55.5737],[-4.0732,55.5716],[-4.075,55.5713],[-4.0822,55.5682],[-4.0863,55.5692],[-4.0898,55.569],[-4.0918,55.5686],[-4.0928,55.5701],[-4.1011,55.5691],[-4.1072,55.5667],[-4.11,55.5661],[-4.1151,55.5663],[-4.118,55.5661],[-4.1197,55.5666],[-4.1263,55.5657],[-4.1302,55.5662],[-4.1375,55.5675],[-4.1434,55.5697],[-4.1459,55.57],[-4.1477,55.5727],[-4.1509,55.5722],[-4.1538,55.5703],[-4.1547,55.5691],[-4.1586,55.5677],[-4.167,55.5665],[-4.1677,55.5654],[-4.1727,55.5657],[-4.1734,55.5646],[-4.1764,55.5656],[-4.1795,55.5655],[-4.1806,55.5661],[-4.1841,55.5649],[-4.1857,55.5632],[-4.1936,55.5611],[-4.1948,55.56],[-4.1969,55.5591],[-4.2011,55.5564],[-4.2053,55.555],[-4.21,55.5533],[-4.2126,55.5527],[-4.2158,55.5529],[-4.2187,55.5522],[-4.2206,55.5506],[-4.2234,55.5503],[-4.2247,55.5505],[-4.2277,55.5521],[-4.2283,55.5522],[-4.2276,55.559],[-4.2286,55.5603],[-4.231,55.5608],[-4.2338,55.5605],[-4.2363,55.5617],[-4.2405,55.5613],[-4.2427,55.5621],[-4.2387,55.5638],[-4.2366,55.5641],[-4.2336,55.5652],[-4.2302,55.5668],[-4.2279,55.5682],[-4.2272,55.5696],[-4.2264,55.5699],[-4.2255,55.5715],[-4.224,55.5726],[-4.2205,55.5743],[-4.2179,55.5748],[-4.2171,55.5754],[-4.2145,55.5758],[-4.2117,55.577],[-4.2108,55.578],[-4.2114,55.5789],[-4.2091,55.5803],[-4.209,55.5812],[-4.2076,55.5813],[-4.2058,55.5825],[-4.2044,55.5826],[-4.2034,55.5833],[-4.2035,55.5843],[-4.2027,55.5853],[-4.2049,55.5859],[-4.2034,55.5875],[-4.2039,55.5881],[-4.2028,55.5896],[-4.2027,55.5916],[-4.2011,55.5929],[-4.2016,55.5935],[-4.199,55.5941],[-4.1983,55.5947],[-4.1993,55.5955],[-4.1972,55.5975],[-4.1959,55.5976],[-4.1964,55.5986],[-4.1946,55.6007],[-4.192,55.6016],[-4.1897,55.6017],[-4.1872,55.603],[-4.1841,55.6029],[-4.182,55.6032],[-4.1809,55.6027],[-4.1784,55.6031],[-4.1775,55.6029],[-4.1755,55.6035],[-4.1754,55.605],[-4.178,55.6047],[-4.1818,55.6053],[-4.1847,55.6082],[-4.1871,55.609],[-4.1886,55.6103],[-4.194,55.6123],[-4.1942,55.612],[-4.2053,55.6149],[-4.203,55.6171],[-4.203,55.6192],[-4.2037,55.6199],[-4.2034,55.6209],[-4.2015,55.6226],[-4.2012,55.6239],[-4.2019,55.6269],[-4.203,55.6276],[-4.2063,55.6283],[-4.2092,55.6297],[-4.2113,55.6297],[-4.213,55.6302],[-4.2162,55.6315],[-4.2216,55.6351],[-4.2216,55.6369],[-4.2168,55.644],[-4.2154,55.6437],[-4.217,55.6472],[-4.2224,55.6539],[-4.2306,55.6607],[-4.2466,55.6742],[-4.2469,55.6791],[-4.245,55.6803],[-4.245,55.6816],[-4.2314,55.6868],[-4.2285,55.688],[-4.2259,55.6889],[-4.2216,55.6915],[-4.2221,55.6933],[-4.2238,55.6968],[-4.2254,55.6982],[-4.2262,55.6999],[-4.2242,55.7038],[-4.224,55.7056],[-4.2234,55.707],[-4.2221,55.7086],[-4.2195,55.7106],[-4.2196,55.7129],[-4.2187,55.7146],[-4.2198,55.7161],[-4.2215,55.716],[-4.2223,55.7177],[-4.2221,55.7186],[-4.2229,55.72],[-4.223,55.721],[-4.2218,55.7218],[-4.222,55.7238],[-4.2231,55.7276],[-4.2242,55.7286],[-4.2257,55.7292],[-4.2299,55.7297],[-4.2331,55.7314],[-4.2327,55.7332],[-4.2332,55.7335],[-4.236,55.7331],[-4.2372,55.7337],[-4.2408,55.7338],[-4.2421,55.7352],[-4.2449,55.7362],[-4.246,55.7362],[-4.2472,55.7369],[-4.2467,55.7385],[-4.2479,55.7388],[-4.2496,55.7404],[-4.2502,55.7419],[-4.2513,55.7423],[-4.2514,55.7433],[-4.2528,55.7442],[-4.2551,55.744],[-4.2557,55.7446],[-4.2549,55.7465],[-4.2555,55.7487],[-4.2574,55.7502],[-4.2583,55.7502],[-4.2597,55.749],[-4.2611,55.749],[-4.2627,55.7504],[-4.2636,55.7529],[-4.2649,55.7532],[-4.2646,55.7541],[-4.2662,55.7553],[-4.2674,55.7549],[-4.267,55.7539],[-4.2689,55.7533],[-4.2702,55.7533],[-4.2737,55.7546],[-4.2752,55.7571],[-4.2743,55.7588],[-4.2746,55.7593],[-4.2777,55.7602],[-4.2798,55.7617],[-4.2793,55.7635],[-4.2806,55.7644],[-4.2803,55.7652],[-4.2814,55.7659],[-4.2826,55.7683],[-4.2825,55.7693],[-4.2786,55.7702],[-4.276,55.7718],[-4.2735,55.7718],[-4.2701,55.7732],[-4.2685,55.7731],[-4.2654,55.7738],[-4.2647,55.7731],[-4.2626,55.7732],[-4.2612,55.7725],[-4.2589,55.7727],[-4.2566,55.7715],[-4.2534,55.7727],[-4.2534,55.7734],[-4.2518,55.7751],[-4.2539,55.7767],[-4.2528,55.7773],[-4.2491,55.7769],[-4.2484,55.7776],[-4.2489,55.7789],[-4.2517,55.7798],[-4.2507,55.7806],[-4.2512,55.782],[-4.251,55.7847],[-4.2476,55.7854],[-4.2434,55.7871],[-4.2393,55.7851],[-4.238,55.785],[-4.2358,55.7839],[-4.2361,55.7827],[-4.2333,55.7832],[-4.2284,55.7819],[-4.2267,55.7813],[-4.2245,55.7843],[-4.2257,55.7849],[-4.2299,55.7859],[-4.2239,55.7919],[-4.209,55.7989],[-4.2043,55.8004],[-4.2113,55.8003],[-4.2122,55.8095],[-4.2126,55.8102],[-4.2145,55.8151],[-4.2164,55.815],[-4.2208,55.8132],[-4.2255,55.8122],[-4.2283,55.8174],[-4.2279,55.8182],[-4.2338,55.8187],[-4.2336,55.82],[-4.235,55.8238],[-4.2329,55.8234],[-4.2289,55.8245],[-4.2307,55.8326],[-4.2336,55.8336],[-4.2319,55.8354],[-4.2326,55.8363],[-4.2304,55.8378],[-4.2313,55.8382],[-4.2276,55.8408],[-4.2226,55.8387],[-4.2223,55.838],[-4.2233,55.8352],[-4.2221,55.8337],[-4.2209,55.8331],[-4.2195,55.8333],[-4.2158,55.8356],[-4.2138,55.8365],[-4.2118,55.837],[-4.2067,55.8375],[-4.2035,55.8382],[-4.2025,55.8394],[-4.2034,55.8408],[-4.206,55.8418],[-4.2064,55.8431],[-4.2055,55.8442],[-4.203,55.8441],[-4.1956,55.8393],[-4.1951,55.8387],[-4.1958,55.8373],[-4.198,55.8365],[-4.1993,55.8353],[-4.1994,55.8342],[-4.1987,55.8336],[-4.1943,55.8317],[-4.1912,55.8324],[-4.1909,55.8351],[-4.1884,55.8364],[-4.1862,55.8368],[-4.1809,55.8358],[-4.1794,55.8347],[-4.179,55.833],[-4.1789,55.8302],[-4.1775,55.8281],[-4.1762,55.8249],[-4.1754,55.8238],[-4.1725,55.823],[-4.1696,55.8238],[-4.1683,55.8246],[-4.1608,55.8272],[-4.1585,55.8277],[-4.1548,55.828],[-4.1454,55.8284],[-4.1415,55.83],[-4.1365,55.8313],[-4.1338,55.8325],[-4.1301,55.8333],[-4.1279,55.8325],[-4.1266,55.8318],[-4.1244,55.8309],[-4.1218,55.8295],[-4.1202,55.8291],[-4.1136,55.8262],[-4.1107,55.826],[-4.1106,55.8268],[-4.1118,55.8278],[-4.112,55.8294],[-4.1108,55.8306],[-4.1095,55.8313],[-4.1096,55.8326],[-4.1079,55.8336],[-4.1069,55.8349],[-4.1067,55.836],[-4.108,55.8376],[-4.1063,55.8382],[-4.1032,55.8378],[-4.1027,55.839],[-4.1058,55.8391],[-4.1038,55.8408],[-4.1027,55.8423],[-4.1011,55.8427],[-4.0972,55.8424],[-4.0938,55.8438],[-4.0916,55.8432],[-4.0899,55.8442],[-4.0877,55.8448],[-4.0846,55.8452],[-4.0843,55.8446],[-4.0814,55.8439],[-4.0785,55.845],[-4.0769,55.8439],[-4.0747,55.8441],[-4.0767,55.8465],[-4.0794,55.8479],[-4.0831,55.8489],[-4.0827,55.8494],[-4.0836,55.8509],[-4.0872,55.8526],[-4.0883,55.8535],[-4.088,55.8553],[-4.086,55.8587],[-4.083,55.8587],[-4.0792,55.8591],[-4.0772,55.8595],[-4.0717,55.8613],[-4.075,55.8624],[-4.0771,55.864],[-4.0775,55.8659],[-4.0793,55.8677],[-4.0798,55.8687],[-4.0794,55.8707],[-4.0793,55.8741],[-4.0801,55.8772],[-4.0784,55.8805],[-4.0788,55.8816],[-4.0802,55.8814],[-4.0819,55.8842],[-4.0893,55.8815],[-4.0925,55.8825],[-4.0949,55.8842],[-4.095,55.8852],[-4.1029,55.8851],[-4.1061,55.8845],[-4.1073,55.8875],[-4.1129,55.8867],[-4.1146,55.8863],[-4.1176,55.8865],[-4.1188,55.8856],[-4.1228,55.8857],[-4.1287,55.8852],[-4.1287,55.8834],[-4.131,55.8835],[-4.1327,55.8839],[-4.1415,55.8829],[-4.1441,55.8838],[-4.1478,55.8836],[-4.149,55.8847],[-4.15,55.8866],[-4.1519,55.8871],[-4.1525,55.8865],[-4.1529,55.8846],[-4.1549,55.8845],[-4.1566,55.8838],[-4.1584,55.8859],[-4.1644,55.8836],[-4.1664,55.8848],[-4.1697,55.8862],[-4.1616,55.8877],[-4.1633,55.8896],[-4.1603,55.8901],[-4.1631,55.8962],[-4.1613,55.8966],[-4.1615,55.898],[-4.1666,55.8968],[-4.1692,55.8966],[-4.1708,55.897],[-4.1734,55.897],[-4.1737,55.898],[-4.1748,55.898],[-4.1775,55.9004],[-4.1777,55.9026],[-4.1795,55.902],[-4.1801,55.9031],[-4.1793,55.9035],[-4.1807,55.9053],[-4.1838,55.905],[-4.1851,55.9062],[-4.1886,55.9078],[-4.1935,55.9083],[-4.1936,55.9117],[-4.1945,55.9131],[-4.1763,55.9159],[-4.1716,55.9167],[-4.1718,55.9157],[-4.1702,55.9158],[-4.1695,55.9164],[-4.1664,55.9164],[-4.1564,55.915],[-4.1555,55.9142],[-4.1554,55.9132],[-4.1459,55.9134],[-4.1451,55.9131],[-4.1387,55.9136],[-4.1359,55.914],[-4.1337,55.9147],[-4.1318,55.9142],[-4.1313,55.9126],[-4.1297,55.9113],[-4.1284,55.9115],[-4.1247,55.9116],[-4.1208,55.913],[-4.1163,55.9142],[-4.1159,55.9145],[-4.1178,55.9192],[-4.1129,55.9191],[-4.1094,55.918],[-4.1103,55.9209],[-4.1114,55.9233],[-4.0964,55.9235],[-4.0904,55.9241],[-4.0845,55.9242],[-4.0755,55.9246],[-4.0693,55.9257],[-4.0688,55.925],[-4.066,55.9238],[-4.0646,55.924],[-4.0634,55.9234],[-4.0602,55.9233],[-4.0579,55.9235],[-4.0584,55.9252],[-4.0579,55.9267],[-4.0629,55.9311],[-4.0635,55.9321],[-4.0707,55.9423],[-4.0714,55.9439],[-4.067,55.9462],[-4.0618,55.948],[-4.0561,55.9494],[-4.0476,55.9512],[-4.0469,55.9523],[-4.0477,55.9548],[-4.0501,55.9551],[-4.0518,55.954],[-4.0534,55.9537],[-4.0544,55.9547],[-4.052,55.956],[-4.0556,55.9576],[-4.0547,55.9585],[-4.0548,55.9602],[-4.052,55.9617],[-4.0509,55.964],[-4.0532,55.9658],[-4.0559,55.9668],[-4.0571,55.968],[-4.0628,55.9682],[-4.0679,55.9676],[-4.0763,55.9657],[-4.0804,55.9645],[-4.0824,55.9636],[-4.0857,55.9626],[-4.0873,55.9633],[-4.0909,55.9618],[-4.0918,55.9606],[-4.0982,55.9595],[-4.1029,55.9583],[-4.105,55.9554],[-4.1092,55.9532],[-4.1135,55.9527],[-4.1146,55.9532],[-4.1172,55.9531],[-4.1183,55.9535],[-4.1207,55.9524],[-4.123,55.9531],[-4.1247,55.956],[-4.1221,55.9577],[-4.1201,55.9581],[-4.1172,55.9598],[-4.1137,55.9603],[-4.1114,55.9612],[-4.1122,55.9625],[-4.1118,55.963],[-4.1144,55.9644],[-4.114,55.9654],[-4.1159,55.9663],[-4.1166,55.9682],[-4.1156,55.9697],[-4.1164,55.9709],[-4.1151,55.9722],[-4.1158,55.9727],[-4.1135,55.9755],[-4.1132,55.9774],[-4.1173,55.9777],[-4.1186,55.9785],[-4.1188,55.9792],[-4.1214,55.9814],[-4.1236,55.9816],[-4.1279,55.9847],[-4.1288,55.9857],[-4.1316,55.9865],[-4.1341,55.9908],[-4.1461,55.9964],[-4.1493,55.9994],[-4.1508,56.0018],[-4.1528,56.0064],[-4.1524,56.008],[-4.1503,56.0072],[-4.1462,56.0072],[-4.1413,56.0066],[-4.1384,56.0066],[-4.1364,56.0063],[-4.1323,56.0072],[-4.1291,56.009],[-4.1272,56.0095],[-4.1257,56.0095],[-4.1235,56.01],[-4.1223,56.0109],[-4.1217,56.0123],[-4.1201,56.013],[-4.1203,56.0137],[-4.1164,56.0144],[-4.1145,56.0152],[-4.1117,56.0148],[-4.1103,56.0155],[-4.1086,56.0157],[-4.107,56.0173],[-4.1045,56.0176],[-4.1,56.0193],[-4.0988,56.0212],[-4.0971,56.0249],[-4.0967,56.0274],[-4.0937,56.0278],[-4.0865,56.0272],[-4.0838,56.0273],[-4.0832,56.0259],[-4.0818,56.0253],[-4.0801,56.0258],[-4.079,56.0271],[-4.0772,56.0278],[-4.075,56.0278],[-4.0704,56.0284],[-4.0685,56.0283],[-4.0678,56.0289],[-4.0639,56.0288],[-4.0625,56.0296],[-4.0585,56.0293],[-4.0584,56.0302],[-4.0544,56.0305],[-4.0528,56.0313],[-4.0484,56.0303],[-4.0463,56.0313],[-4.0442,56.031],[-4.0435,56.0299],[-4.0416,56.0294],[-4.0376,56.0293],[-4.0341,56.0288],[-4.0315,56.0299],[-4.0269,56.0292],[-4.024,56.0283],[-4.0219,56.0279],[-4.0201,56.028],[-4.0192,56.0268],[-4.0202,56.0256],[-4.02,56.0248],[-4.021,56.0225],[-4.0226,56.0226],[-4.0237,56.021],[-4.0243,56.0175],[-4.0263,56.015],[-4.0271,56.0134],[-4.0303,56.0097],[-4.0219,56.0101],[-4.0194,56.0059],[-4.0177,56.0058],[-4.0152,56.0062],[-4.0126,56.006],[-4.0119,56.0069],[-4.004,56.0072],[-4.0003,56.0067],[-3.9963,56.0058],[-3.9913,56.006],[-3.991,56.0077],[-3.9884,56.0078],[-3.9872,56.0058],[-3.9853,56.0038],[-3.9796,55.9996],[-3.9812,55.999],[-3.9809,55.9972],[-3.9822,55.9953],[-3.9802,55.9939],[-3.9771,55.9927],[-3.9753,55.9929],[-3.9746,55.9909],[-3.9788,55.9909],[-3.9812,55.9903],[-3.9859,55.9884],[-3.9893,55.9873],[-3.9878,55.9849],[-3.9851,55.9853],[-3.9856,55.9834],[-3.9852,55.9828],[-3.9762,55.9846],[-3.9716,55.9858],[-3.9648,55.9871],[-3.9634,55.9867],[-3.9587,55.9866],[-3.9559,55.9855],[-3.9548,55.9848],[-3.9526,55.9843],[-3.9493,55.9839],[-3.9486,55.9833],[-3.9455,55.9824],[-3.9433,55.9805],[-3.9443,55.979],[-3.9461,55.9773],[-3.9461,55.976],[-3.9474,55.9747],[-3.9491,55.9739],[-3.9488,55.9727],[-3.9497,55.9714],[-3.945,55.9697],[-3.9419,55.9691],[-3.9405,55.9685],[-3.9398,55.9651],[-3.9382,55.9639],[-3.938,55.9629],[-3.9359,55.9625],[-3.9334,55.9633],[-3.9324,55.9631],[-3.9289,55.9634],[-3.926,55.9646],[-3.9242,55.9648],[-3.9221,55.9644],[-3.9193,55.9621],[-3.9166,55.9611],[-3.914,55.961],[-3.9122,55.9604],[-3.9119,55.9596],[-3.9097,55.9594],[-3.9061,55.9603],[-3.9043,55.9621],[-3.9025,55.9622],[-3.9006,55.9612],[-3.8986,55.9611],[-3.886,55.9617],[-3.8808,55.9623],[-3.8678,55.9626],[-3.8603,55.9592],[-3.8624,55.9588],[-3.8628,55.9581],[-3.8655,55.9574],[-3.8663,55.9566],[-3.868,55.9563],[-3.8679,55.9553],[-3.869,55.9537],[-3.876,55.952],[-3.8786,55.9524],[-3.8809,55.9522],[-3.8825,55.9511],[-3.8848,55.9508],[-3.889,55.9491],[-3.8924,55.9472],[-3.892,55.9457],[-3.8927,55.9449],[-3.8944,55.9447],[-3.8985,55.9435],[-3.899,55.9423],[-3.8982,55.9417],[-3.8984,55.9407],[-3.9002,55.9394],[-3.9025,55.9392],[-3.9036,55.9378],[-3.9029,55.9369],[-3.9016,55.9365],[-3.8987,55.9367],[-3.8964,55.9372],[-3.8929,55.9374],[-3.8921,55.9377],[-3.8905,55.936],[-3.8874,55.9337],[-3.8823,55.9295],[-3.8795,55.9259],[-3.8768,55.9233],[-3.8731,55.9224],[-3.8659,55.9208],[-3.8618,55.9196],[-3.8597,55.9184],[-3.8508,55.9156],[-3.8492,55.915],[-3.8433,55.9131],[-3.8431,55.9129],[-3.8349,55.9122],[-3.8344,55.9108],[-3.833,55.9091],[-3.833,55.9078],[-3.8299,55.9069],[-3.8272,55.9063],[-3.825,55.9051],[-3.8226,55.9049],[-3.8188,55.904],[-3.818,55.9057],[-3.8142,55.9049],[-3.8102,55.9051],[-3.8089,55.9045],[-3.81,55.9036],[-3.8143,55.902],[-3.8159,55.8999],[-3.8178,55.8981],[-3.8206,55.8968],[-3.8226,55.8965]]]}</v>
      </c>
      <c r="B160" s="67" t="str">
        <f ca="1">OFFSET(Polygon!B$1,MATCH($D160,Polygon!$C:$C,0)-1,0)</f>
        <v>S08000032</v>
      </c>
      <c r="C160" s="41" t="s">
        <v>132</v>
      </c>
      <c r="D160" s="41" t="s">
        <v>205</v>
      </c>
      <c r="E160" s="27">
        <v>659200</v>
      </c>
      <c r="F160" s="45"/>
      <c r="G160" s="45"/>
      <c r="H160" s="45"/>
      <c r="I160" s="45"/>
      <c r="J160" s="45"/>
      <c r="K160" s="45"/>
      <c r="L160" s="45"/>
      <c r="M160" s="45"/>
      <c r="N160" s="45"/>
      <c r="O160" s="23">
        <v>25</v>
      </c>
      <c r="P160" s="23">
        <v>33</v>
      </c>
      <c r="Q160" s="23">
        <v>41</v>
      </c>
      <c r="R160" s="23">
        <v>49</v>
      </c>
      <c r="S160" s="23">
        <v>49</v>
      </c>
      <c r="T160" s="23">
        <v>58</v>
      </c>
      <c r="U160" s="23">
        <v>75</v>
      </c>
      <c r="V160" s="23">
        <v>87</v>
      </c>
      <c r="W160" s="23">
        <v>114</v>
      </c>
      <c r="X160" s="23">
        <v>140</v>
      </c>
      <c r="Y160" s="23">
        <v>165</v>
      </c>
      <c r="Z160" s="23">
        <v>184</v>
      </c>
      <c r="AA160" s="23">
        <v>197</v>
      </c>
      <c r="AB160" s="23">
        <v>244</v>
      </c>
      <c r="AC160" s="23">
        <v>284</v>
      </c>
      <c r="AD160" s="23">
        <v>320</v>
      </c>
      <c r="AE160" s="23">
        <v>377</v>
      </c>
      <c r="AF160" s="23">
        <v>427</v>
      </c>
      <c r="AG160" s="23">
        <v>478</v>
      </c>
      <c r="AH160" s="23">
        <v>512</v>
      </c>
      <c r="AI160" s="23">
        <v>547</v>
      </c>
      <c r="AJ160" s="23">
        <v>575</v>
      </c>
      <c r="AK160" s="23">
        <v>607</v>
      </c>
      <c r="AL160" s="23">
        <v>662</v>
      </c>
      <c r="AM160" s="23">
        <v>707</v>
      </c>
      <c r="AN160" s="23">
        <v>758</v>
      </c>
      <c r="AO160" s="23">
        <v>784</v>
      </c>
      <c r="AP160" s="23">
        <v>822</v>
      </c>
      <c r="AQ160" s="23">
        <v>873</v>
      </c>
      <c r="AR160" s="23">
        <v>911</v>
      </c>
      <c r="AS160" s="23">
        <v>934</v>
      </c>
      <c r="AT160" s="23">
        <v>995</v>
      </c>
      <c r="AU160" s="23">
        <v>1022</v>
      </c>
      <c r="AV160" s="23">
        <v>1051</v>
      </c>
      <c r="AW160" s="23">
        <v>1076</v>
      </c>
      <c r="AX160" s="23">
        <v>1118</v>
      </c>
      <c r="AY160" s="23">
        <v>1155</v>
      </c>
      <c r="AZ160" s="23">
        <v>1176</v>
      </c>
      <c r="BA160" s="23">
        <v>1187</v>
      </c>
      <c r="BB160" s="23">
        <v>1231</v>
      </c>
      <c r="BC160" s="23">
        <v>1265</v>
      </c>
      <c r="BD160" s="23">
        <v>1297</v>
      </c>
      <c r="BE160" s="23">
        <v>1329</v>
      </c>
      <c r="BF160" s="23">
        <v>1374</v>
      </c>
      <c r="BG160" s="23">
        <v>1400</v>
      </c>
      <c r="BH160" s="23">
        <v>1436</v>
      </c>
      <c r="BI160" s="23">
        <v>1454</v>
      </c>
      <c r="BJ160" s="23">
        <v>1492</v>
      </c>
      <c r="BK160" s="23">
        <v>1520</v>
      </c>
      <c r="BL160" s="23">
        <v>1541</v>
      </c>
      <c r="BM160" s="23">
        <v>1576</v>
      </c>
      <c r="BN160" s="23">
        <v>1628</v>
      </c>
      <c r="BO160" s="23">
        <v>1635</v>
      </c>
      <c r="BP160" s="23">
        <v>1660</v>
      </c>
      <c r="BQ160" s="23">
        <v>1693</v>
      </c>
      <c r="BR160" s="23">
        <v>1715</v>
      </c>
      <c r="BS160" s="23">
        <v>1721</v>
      </c>
      <c r="BT160" s="23">
        <v>1762</v>
      </c>
      <c r="BU160" s="23">
        <v>1781</v>
      </c>
      <c r="BV160" s="23">
        <v>1812</v>
      </c>
      <c r="BW160" s="23">
        <v>1828</v>
      </c>
      <c r="BX160" s="23">
        <v>1840</v>
      </c>
      <c r="BY160" s="23">
        <v>1853</v>
      </c>
      <c r="BZ160" s="23">
        <v>1867</v>
      </c>
      <c r="CA160" s="23">
        <v>1892</v>
      </c>
      <c r="CB160" s="23">
        <v>1913</v>
      </c>
      <c r="CC160" s="23">
        <v>1922</v>
      </c>
      <c r="CD160" s="23">
        <v>1934</v>
      </c>
      <c r="CE160" s="23">
        <v>1944</v>
      </c>
      <c r="CF160" s="23">
        <v>1948</v>
      </c>
      <c r="CG160" s="23">
        <v>1957</v>
      </c>
      <c r="CH160" s="23">
        <v>1968</v>
      </c>
      <c r="CI160" s="23">
        <v>1974</v>
      </c>
      <c r="CJ160" s="23">
        <v>1984</v>
      </c>
      <c r="CK160" s="23">
        <v>1987</v>
      </c>
      <c r="CL160" s="23">
        <v>1987</v>
      </c>
      <c r="CM160" s="23">
        <v>1995</v>
      </c>
      <c r="CN160" s="23">
        <v>1998</v>
      </c>
      <c r="CO160" s="23">
        <v>2002</v>
      </c>
      <c r="CP160" s="23">
        <v>2005</v>
      </c>
      <c r="CQ160" s="23">
        <v>2007</v>
      </c>
      <c r="CR160" s="23">
        <v>2008</v>
      </c>
      <c r="CS160" s="23">
        <v>2013</v>
      </c>
      <c r="CT160" s="23">
        <v>2018</v>
      </c>
      <c r="CU160" s="23">
        <v>2021</v>
      </c>
      <c r="CV160" s="23">
        <v>2022</v>
      </c>
      <c r="CW160" s="23">
        <v>2028</v>
      </c>
      <c r="CX160" s="23">
        <v>2031</v>
      </c>
      <c r="CY160" s="23">
        <v>2035</v>
      </c>
      <c r="CZ160" s="45"/>
      <c r="DA160" s="45"/>
      <c r="DB160" s="45"/>
      <c r="DC160" s="23">
        <v>2681</v>
      </c>
      <c r="DD160" s="23">
        <v>2685</v>
      </c>
      <c r="DE160" s="23">
        <v>2698</v>
      </c>
      <c r="DF160" s="23">
        <v>2704</v>
      </c>
      <c r="DG160" s="23">
        <v>2712</v>
      </c>
      <c r="DJ160" s="348">
        <f t="shared" ca="1" si="42"/>
        <v>8</v>
      </c>
      <c r="DK160" s="25">
        <f t="shared" ca="1" si="43"/>
        <v>2.9585798816568047E-3</v>
      </c>
      <c r="DL160" s="325">
        <f t="shared" ca="1" si="52"/>
        <v>1.2135922330097086</v>
      </c>
      <c r="DM160" s="329"/>
      <c r="DN160" s="25"/>
      <c r="DO160" s="325"/>
      <c r="DP160" s="334">
        <f t="shared" ca="1" si="46"/>
        <v>411.40776699029124</v>
      </c>
      <c r="EA160">
        <f>SUMIF('L4-LTLA'!$D:$D,$D160,'L4-LTLA'!$G:$G)</f>
        <v>659200</v>
      </c>
      <c r="EB160" s="27">
        <v>659200</v>
      </c>
      <c r="EC160" s="4">
        <f t="shared" si="51"/>
        <v>0</v>
      </c>
    </row>
    <row r="161" spans="1:134" x14ac:dyDescent="0.25">
      <c r="A161" s="67" t="str">
        <f ca="1">OFFSET(Polygon!A$1,MATCH($D161,Polygon!$C:$C,0)-1,0)</f>
        <v>{"type":"MultiPolygon","coordinates":[[[[-2.3633,55.9466],[-2.3666,55.9461],[-2.367,55.9444],[-2.3666,55.9432],[-2.3708,55.9406],[-2.3719,55.9405],[-2.3726,55.939],[-2.3743,55.9381],[-2.3762,55.9378],[-2.3799,55.9361],[-2.3806,55.9342],[-2.3818,55.9337],[-2.3857,55.9335],[-2.3894,55.933],[-2.3905,55.9332],[-2.3928,55.9317],[-2.3923,55.9308],[-2.3964,55.9275],[-2.3966,55.9261],[-2.3987,55.925],[-2.3982,55.9226],[-2.3993,55.9219],[-2.4003,55.9206],[-2.4022,55.92],[-2.4046,55.919],[-2.406,55.918],[-2.4069,55.9149],[-2.4092,55.9135],[-2.4113,55.9129],[-2.4171,55.912],[-2.4204,55.9109],[-2.4212,55.9097],[-2.4251,55.9088],[-2.4228,55.9064],[-2.4293,55.9041],[-2.434,55.9027],[-2.4352,55.904],[-2.4406,55.9007],[-2.4459,55.8978],[-2.4466,55.8971],[-2.4486,55.8935],[-2.4598,55.8921],[-2.4611,55.8907],[-2.4664,55.8893],[-2.4676,55.8881],[-2.4673,55.8855],[-2.4684,55.8849],[-2.4714,55.8862],[-2.4741,55.8868],[-2.4754,55.8876],[-2.4794,55.8879],[-2.4802,55.8891],[-2.4823,55.889],[-2.4835,55.8902],[-2.4852,55.8908],[-2.4851,55.8922],[-2.4868,55.8928],[-2.4879,55.8945],[-2.4891,55.8987],[-2.4907,55.9005],[-2.4922,55.9009],[-2.4931,55.9037],[-2.4942,55.9042],[-2.4947,55.9058],[-2.4965,55.906],[-2.4981,55.9073],[-2.5015,55.9088],[-2.5023,55.9099],[-2.5053,55.9118],[-2.5152,55.9093],[-2.522,55.9091],[-2.529,55.9105],[-2.5337,55.911],[-2.5359,55.9146],[-2.5544,55.9115],[-2.5538,55.91],[-2.5627,55.9066],[-2.5607,55.9055],[-2.5585,55.9053],[-2.5577,55.9042],[-2.5585,55.9034],[-2.5572,55.9023],[-2.5554,55.9016],[-2.5546,55.9],[-2.5584,55.8986],[-2.5608,55.898],[-2.5626,55.898],[-2.5664,55.8973],[-2.57,55.8921],[-2.5665,55.8888],[-2.5606,55.8858],[-2.5571,55.8856],[-2.5526,55.8844],[-2.5487,55.8824],[-2.5463,55.88],[-2.5501,55.8782],[-2.5484,55.8772],[-2.5477,55.8775],[-2.5452,55.8773],[-2.5428,55.8765],[-2.5418,55.8758],[-2.5405,55.8735],[-2.5389,55.8725],[-2.5351,55.8721],[-2.5334,55.8712],[-2.5327,55.8698],[-2.534,55.8683],[-2.534,55.8672],[-2.5367,55.8656],[-2.5383,55.8632],[-2.5373,55.8618],[-2.5353,55.8617],[-2.5348,55.8611],[-2.5361,55.8593],[-2.5384,55.8582],[-2.5386,55.8572],[-2.5405,55.8558],[-2.5403,55.8548],[-2.5414,55.8543],[-2.5427,55.8525],[-2.5443,55.8512],[-2.5431,55.849],[-2.5431,55.8481],[-2.5453,55.8461],[-2.5471,55.845],[-2.5481,55.843],[-2.5549,55.8391],[-2.5577,55.8402],[-2.5599,55.8407],[-2.5643,55.8424],[-2.5685,55.8454],[-2.573,55.8461],[-2.5809,55.8455],[-2.5832,55.8428],[-2.5839,55.8424],[-2.5819,55.84],[-2.5827,55.8386],[-2.5832,55.8356],[-2.5839,55.8346],[-2.5865,55.8331],[-2.588,55.8318],[-2.5922,55.8293],[-2.5942,55.8287],[-2.6049,55.8286],[-2.6046,55.83],[-2.6057,55.8321],[-2.6099,55.8338],[-2.615,55.8343],[-2.6228,55.8349],[-2.6261,55.833],[-2.6269,55.8337],[-2.6313,55.8357],[-2.6338,55.8358],[-2.6424,55.8337],[-2.6462,55.8337],[-2.6479,55.8341],[-2.6479,55.836],[-2.6475,55.8377],[-2.6447,55.8391],[-2.6432,55.8409],[-2.6464,55.8424],[-2.6493,55.8439],[-2.6525,55.8432],[-2.6605,55.8423],[-2.6654,55.8457],[-2.6693,55.8466],[-2.6725,55.8456],[-2.6744,55.8447],[-2.681,55.8418],[-2.687,55.8395],[-2.6911,55.8417],[-2.6937,55.8412],[-2.696,55.8404],[-2.6957,55.8394],[-2.6963,55.8381],[-2.6962,55.8365],[-2.6998,55.8362],[-2.7037,55.8366],[-2.7052,55.837],[-2.7238,55.8345],[-2.7257,55.8341],[-2.7279,55.8327],[-2.7317,55.8316],[-2.7351,55.8303],[-2.7389,55.8295],[-2.7395,55.8288],[-2.7413,55.8289],[-2.7441,55.8303],[-2.7485,55.8301],[-2.7515,55.8312],[-2.7549,55.8319],[-2.7569,55.8342],[-2.7565,55.8355],[-2.7587,55.8365],[-2.7583,55.8387],[-2.7607,55.8386],[-2.7646,55.839],[-2.7697,55.8385],[-2.7716,55.8378],[-2.7741,55.8376],[-2.7746,55.8389],[-2.775,55.8424],[-2.7772,55.8443],[-2.7862,55.8359],[-2.794,55.8349],[-2.7945,55.8344],[-2.8022,55.8316],[-2.807,55.8317],[-2.8119,55.8299],[-2.8129,55.8297],[-2.8185,55.8299],[-2.8231,55.8263],[-2.828,55.8238],[-2.8312,55.8229],[-2.8328,55.821],[-2.8356,55.8203],[-2.8374,55.8195],[-2.8393,55.8181],[-2.8404,55.8176],[-2.8433,55.8178],[-2.8447,55.8175],[-2.8462,55.819],[-2.8479,55.8185],[-2.8504,55.8217],[-2.8523,55.8237],[-2.8557,55.8253],[-2.86,55.8253],[-2.8623,55.8258],[-2.8642,55.8258],[-2.8683,55.8243],[-2.8704,55.8241],[-2.8718,55.8223],[-2.8741,55.8206],[-2.875,55.8194],[-2.8758,55.817],[-2.8751,55.8143],[-2.8771,55.8116],[-2.8785,55.8102],[-2.8837,55.8072],[-2.8869,55.806],[-2.8875,55.806],[-2.8928,55.808],[-2.897,55.8098],[-2.8981,55.8095],[-2.902,55.8092],[-2.9029,55.8088],[-2.905,55.8063],[-2.9076,55.8051],[-2.9125,55.8036],[-2.9158,55.8029],[-2.9185,55.8017],[-2.9195,55.8008],[-2.9231,55.7966],[-2.9238,55.7942],[-2.9268,55.7938],[-2.9271,55.7932],[-2.9348,55.7933],[-2.9411,55.7946],[-2.941,55.8003],[-2.9411,55.8031],[-2.9392,55.8052],[-2.9407,55.8062],[-2.9436,55.8116],[-2.9485,55.8157],[-2.9495,55.8172],[-2.9489,55.8179],[-2.9498,55.8188],[-2.9516,55.819],[-2.9528,55.818],[-2.9603,55.8142],[-2.9627,55.8133],[-2.9657,55.8126],[-2.9673,55.8115],[-2.968,55.8104],[-2.967,55.8086],[-2.9673,55.808],[-2.9699,55.8059],[-2.9735,55.8059],[-2.9762,55.8047],[-2.9774,55.8037],[-2.9765,55.8031],[-2.979,55.8007],[-2.9818,55.7989],[-2.9902,55.7954],[-2.9935,55.7936],[-3.0012,55.7898],[-3.003,55.7894],[-3.0138,55.7873],[-3.0204,55.7841],[-3.0214,55.7833],[-3.0251,55.7827],[-3.033,55.7791],[-3.0378,55.7765],[-3.0399,55.7763],[-3.0422,55.7751],[-3.0437,55.7734],[-3.0504,55.7706],[-3.0542,55.7704],[-3.0556,55.7692],[-3.0573,55.769],[-3.0603,55.7678],[-3.0619,55.7649],[-3.0608,55.7629],[-3.0649,55.7638],[-3.0753,55.7598],[-3.0755,55.759],[-3.0773,55.7579],[-3.0773,55.7572],[-3.079,55.7561],[-3.081,55.7554],[-3.084,55.753],[-3.0854,55.7508],[-3.0873,55.7497],[-3.0896,55.7489],[-3.0917,55.7475],[-3.0956,55.7452],[-3.0993,55.741],[-3.1018,55.7395],[-3.1034,55.7371],[-3.1028,55.7341],[-3.1038,55.732],[-3.1037,55.7306],[-3.1026,55.7289],[-3.1005,55.7283],[-3.0973,55.7257],[-3.0958,55.7249],[-3.0923,55.7239],[-3.0919,55.7221],[-3.0972,55.7201],[-3.1026,55.7186],[-3.1075,55.7182],[-3.1106,55.7166],[-3.1203,55.7149],[-3.1269,55.7104],[-3.1283,55.7103],[-3.1344,55.7115],[-3.1386,55.7162],[-3.1373,55.72],[-3.1394,55.7205],[-3.1452,55.7204],[-3.1449,55.7211],[-3.1455,55.7226],[-3.1475,55.7238],[-3.1506,55.7247],[-3.1511,55.7256],[-3.1514,55.7274],[-3.1511,55.7282],[-3.1459,55.734],[-3.1443,55.7366],[-3.144,55.7401],[-3.1484,55.7432],[-3.1513,55.7447],[-3.1546,55.745],[-3.1566,55.7461],[-3.1582,55.7464],[-3.1599,55.7474],[-3.1616,55.7496],[-3.1621,55.7508],[-3.1618,55.7518],[-3.1625,55.7526],[-3.1625,55.7545],[-3.161,55.7551],[-3.1606,55.756],[-3.1579,55.7579],[-3.1575,55.7588],[-3.1551,55.7601],[-3.154,55.7611],[-3.157,55.7619],[-3.1598,55.7636],[-3.1673,55.7685],[-3.17,55.7706],[-3.1744,55.7718],[-3.1748,55.7721],[-3.1742,55.7736],[-3.1703,55.7757],[-3.1676,55.778],[-3.1678,55.7795],[-3.1751,55.7805],[-3.1775,55.781],[-3.181,55.7813],[-3.1804,55.7821],[-3.1783,55.7827],[-3.1781,55.7836],[-3.1768,55.7844],[-3.1797,55.7858],[-3.1825,55.7875],[-3.1855,55.7882],[-3.1856,55.7888],[-3.1837,55.7915],[-3.1834,55.7925],[-3.1842,55.7944],[-3.1867,55.7955],[-3.1887,55.7958],[-3.1851,55.8017],[-3.1913,55.8015],[-3.1956,55.8021],[-3.1981,55.7991],[-3.2019,55.7958],[-3.2084,55.7916],[-3.2116,55.7897],[-3.2132,55.7874],[-3.2142,55.7849],[-3.2143,55.784],[-3.2176,55.7852],[-3.2201,55.7845],[-3.2235,55.7866],[-3.2257,55.787],[-3.2275,55.7849],[-3.231,55.7827],[-3.2312,55.7821],[-3.2347,55.7803],[-3.236,55.7792],[-3.2456,55.7813],[-3.2507,55.7817],[-3.2574,55.7783],[-3.2633,55.7766],[-3.2644,55.7784],[-3.2654,55.7784],[-3.2744,55.7754],[-3.2928,55.7806],[-3.2905,55.791],[-3.2898,55.7929],[-3.2944,55.7963],[-3.2949,55.795],[-3.2963,55.7944],[-3.2988,55.7927],[-3.3021,55.7926],[-3.305,55.7939],[-3.304,55.7949],[-3.3032,55.7967],[-3.3049,55.7968],[-3.3072,55.7977],[-3.3098,55.7965],[-3.3106,55.7954],[-3.3125,55.7956],[-3.3132,55.7951],[-3.3166,55.7947],[-3.3186,55.7947],[-3.32,55.7939],[-3.3253,55.7928],[-3.3274,55.7942],[-3.3293,55.7945],[-3.3327,55.7945],[-3.3339,55.7941],[-3.3348,55.7928],[-3.3365,55.7918],[-3.3383,55.7915],[-3.3399,55.7921],[-3.3422,55.792],[-3.3449,55.7929],[-3.3456,55.7937],[-3.3473,55.7944],[-3.3461,55.7961],[-3.3456,55.7987],[-3.3449,55.7992],[-3.3455,55.8006],[-3.3481,55.8028],[-3.3482,55.8046],[-3.3488,55.8048],[-3.3492,55.8066],[-3.3503,55.8078],[-3.3499,55.809],[-3.3526,55.8102],[-3.3552,55.8128],[-3.3567,55.8127],[-3.3602,55.8135],[-3.3606,55.815],[-3.3621,55.8173],[-3.3639,55.8185],[-3.364,55.8195],[-3.3666,55.8223],[-3.3695,55.8241],[-3.3721,55.8226],[-3.3732,55.8216],[-3.3786,55.8203],[-3.3864,55.8201],[-3.388,55.8195],[-3.3912,55.8188],[-3.3948,55.8197],[-3.3997,55.819],[-3.4029,55.8177],[-3.4106,55.8141],[-3.4113,55.8136],[-3.4157,55.8095],[-3.4193,55.8096],[-3.426,55.8106],[-3.4265,55.809],[-3.4288,55.8074],[-3.4355,55.8055],[-3.4365,55.8028],[-3.4387,55.8013],[-3.4407,55.797],[-3.4446,55.7935],[-3.444,55.7918],[-3.4426,55.7905],[-3.4406,55.7894],[-3.4382,55.7893],[-3.4386,55.7884],[-3.4388,55.7857],[-3.4394,55.7846],[-3.4412,55.7848],[-3.4452,55.7839],[-3.4476,55.7819],[-3.4485,55.7801],[-3.4522,55.7806],[-3.4558,55.7788],[-3.4595,55.7774],[-3.4636,55.7765],[-3.4702,55.7741],[-3.4704,55.7731],[-3.4716,55.771],[-3.474,55.7708],[-3.4789,55.7713],[-3.4811,55.7724],[-3.4828,55.772],[-3.4884,55.7741],[-3.4989,55.776],[-3.5187,55.7806],[-3.5287,55.7833],[-3.5319,55.7839],[-3.5324,55.7837],[-3.5381,55.7858],[-3.5414,55.7887],[-3.5471,55.7907],[-3.5508,55.7885],[-3.555,55.7857],[-3.5648,55.7897],[-3.5643,55.7901],[-3.5687,55.7921],[-3.5685,55.7926],[-3.5715,55.7942],[-3.5756,55.7955],[-3.5761,55.7952],[-3.5834,55.7987],[-3.5836,55.8],[-3.5859,55.8013],[-3.5877,55.8017],[-3.5882,55.8024],[-3.588,55.8042],[-3.5903,55.8062],[-3.5898,55.8073],[-3.5916,55.8102],[-3.6072,55.8058],[-3.612,55.8056],[-3.6141,55.8047],[-3.6156,55.8031],[-3.6167,55.8033],[-3.62,55.8028],[-3.6232,55.8025],[-3.6296,55.8035],[-3.6337,55.8038],[-3.6398,55.8038],[-3.6534,55.8025],[-3.6579,55.8018],[-3.6621,55.8006],[-3.6715,55.7978],[-3.6752,55.7964],[-3.6799,55.7941],[-3.6858,55.7974],[-3.6987,55.7946],[-3.7047,55.791],[-3.715,55.7895],[-3.72,55.788],[-3.7305,55.7797],[-3.7327,55.7779],[-3.7343,55.7794],[-3.7384,55.7801],[-3.7397,55.7807],[-3.7426,55.7807],[-3.7441,55.7814],[-3.7439,55.7821],[-3.7427,55.7829],[-3.7417,55.7851],[-3.7382,55.787],[-3.7361,55.7909],[-3.736,55.7918],[-3.7335,55.793],[-3.7416,55.7994],[-3.7337,55.8047],[-3.7305,55.8054],[-3.7291,55.8072],[-3.7258,55.8077],[-3.7218,55.8094],[-3.7203,55.8116],[-3.7177,55.8127],[-3.7157,55.8131],[-3.7152,55.8138],[-3.7156,55.8148],[-3.7179,55.815],[-3.7194,55.8163],[-3.7225,55.8176],[-3.7237,55.8178],[-3.725,55.8195],[-3.7279,55.8218],[-3.7328,55.8232],[-3.7333,55.8242],[-3.7367,55.8269],[-3.7365,55.8274],[-3.7376,55.8287],[-3.7398,55.8305],[-3.7441,55.8389],[-3.7489,55.8564],[-3.7498,55.8576],[-3.7503,55.859],[-3.7463,55.8605],[-3.7471,55.8654],[-3.7455,55.8659],[-3.7424,55.866],[-3.7403,55.8668],[-3.7375,55.867],[-3.7306,55.8702],[-3.721,55.8719],[-3.7111,55.8738],[-3.713,55.8757],[-3.7129,55.8779],[-3.7131,55.8798],[-3.7119,55.8821],[-3.7135,55.883],[-3.7165,55.8837],[-3.7191,55.8849],[-3.718,55.8859],[-3.7214,55.8855],[-3.7252,55.8849],[-3.731,55.8835],[-3.734,55.8818],[-3.7352,55.8814],[-3.7405,55.8805],[-3.7454,55.8794],[-3.7586,55.8772],[-3.7596,55.8767],[-3.7621,55.8746],[-3.763,55.8734],[-3.7647,55.8744],[-3.7695,55.8764],[-3.7709,55.8783],[-3.7703,55.8799],[-3.7703,55.881],[-3.7739,55.8809],[-3.7762,55.8792],[-3.778,55.8764],[-3.7798,55.8762],[-3.7841,55.8775],[-3.7859,55.877],[-3.7878,55.8755],[-3.7954,55.8735],[-3.7989,55.8746],[-3.8025,55.8749],[-3.8022,55.8755],[-3.808,55.8804],[-3.812,55.8839],[-3.8131,55.884],[-3.8229,55.8839],[-3.8262,55.8877],[-3.826,55.8881],[-3.8282,55.8904],[-3.8274,55.8913],[-3.8284,55.8923],[-3.8313,55.8936],[-3.8301,55.8946],[-3.8282,55.8944],[-3.8226,55.8965],[-3.8215,55.8954],[-3.8095,55.8968],[-3.8091,55.897],[-3.8043,55.8979],[-3.8022,55.8979],[-3.8002,55.8984],[-3.7982,55.8995],[-3.7952,55.8998],[-3.7925,55.9004],[-3.7896,55.9004],[-3.7839,55.901],[-3.7814,55.9021],[-3.782,55.903],[-3.78,55.9046],[-3.7774,55.9064],[-3.7757,55.9068],[-3.7722,55.9069],[-3.7717,55.9074],[-3.7681,55.9079],[-3.7672,55.9089],[-3.7671,55.9101],[-3.7643,55.911],[-3.7638,55.9128],[-3.7613,55.914],[-3.7603,55.9155],[-3.7624,55.9168],[-3.761,55.9182],[-3.7591,55.9184],[-3.7544,55.9199],[-3.7544,55.921],[-3.7525,55.9215],[-3.753,55.9223],[-3.7508,55.9241],[-3.7505,55.9252],[-3.7483,55.9252],[-3.7425,55.9262],[-3.7422,55.9289],[-3.7422,55.931],[-3.7385,55.9333],[-3.7355,55.9332],[-3.7328,55.935],[-3.7298,55.936],[-3.7269,55.936],[-3.7247,55.935],[-3.7205,55.9356],[-3.7191,55.9353],[-3.7161,55.9355],[-3.7156,55.934],[-3.7091,55.9339],[-3.7083,55.9353],[-3.7059,55.9354],[-3.7056,55.935],[-3.7034,55.9346],[-3.6999,55.9357],[-3.6991,55.9392],[-3.6971,55.9387],[-3.6942,55.939],[-3.6906,55.9383],[-3.6898,55.9388],[-3.6868,55.9396],[-3.6854,55.9404],[-3.6834,55.9423],[-3.6784,55.9422],[-3.6769,55.9426],[-3.6738,55.945],[-3.6722,55.9452],[-3.6709,55.9444],[-3.6676,55.9454],[-3.6677,55.9483],[-3.6717,55.9491],[-3.6728,55.9499],[-3.673,55.9515],[-3.6744,55.953],[-3.6742,55.9539],[-3.6726,55.9547],[-3.6704,55.9546],[-3.6687,55.9551],[-3.6674,55.9577],[-3.6653,55.9584],[-3.6646,55.9602],[-3.6633,55.9608],[-3.6615,55.9606],[-3.6612,55.9597],[-3.6593,55.9592],[-3.6562,55.9587],[-3.6534,55.9591],[-3.6528,55.9595],[-3.6549,55.9633],[-3.6567,55.9637],[-3.657,55.9648],[-3.6526,55.9646],[-3.6524,55.9655],[-3.6494,55.9672],[-3.6494,55.9686],[-3.6487,55.9694],[-3.647,55.9699],[-3.6449,55.9696],[-3.6423,55.9709],[-3.6401,55.9706],[-3.6382,55.9717],[-3.6316,55.974],[-3.632,55.9752],[-3.63,55.9773],[-3.6302,55.978],[-3.632,55.9799],[-3.6324,55.9819],[-3.6319,55.9826],[-3.6301,55.983],[-3.6286,55.9826],[-3.6273,55.9829],[-3.6274,55.9841],[-3.6258,55.9851],[-3.6225,55.9846],[-3.6206,55.9848],[-3.6195,55.9842],[-3.6185,55.9852],[-3.6153,55.987],[-3.6149,55.9894],[-3.6141,55.9899],[-3.6141,55.9915],[-3.6117,55.9926],[-3.6099,55.9929],[-3.607,55.9921],[-3.6051,55.9923],[-3.6028,55.9922],[-3.6013,55.9926],[-3.601,55.994],[-3.5988,55.997],[-3.5951,55.997],[-3.5929,55.9965],[-3.5902,55.9966],[-3.5844,55.9957],[-3.5811,55.9945],[-3.5834,55.992],[-3.5816,55.9897],[-3.5762,55.9897],[-3.5646,55.9883],[-3.5642,55.989],[-3.558,55.9877],[-3.552,55.9872],[-3.547,55.9866],[-3.543,55.9858],[-3.5421,55.9865],[-3.5395,55.9863],[-3.5364,55.9857],[-3.5359,55.9867],[-3.539,55.9875],[-3.5394,55.9885],[-3.5355,55.9875],[-3.5302,55.9864],[-3.529,55.9888],[-3.5295,55.9898],[-3.5288,55.9927],[-3.5233,55.9933],[-3.5218,55.9933],[-3.5175,55.9923],[-3.5115,55.994],[-3.5136,55.9986],[-3.5166,55.9993],[-3.5176,56.0001],[-3.5164,56.0019],[-3.5154,56.0022],[-3.5012,56.0055],[-3.4969,56.0047],[-3.4942,56.0039],[-3.4912,56.0038],[-3.4857,56.0027],[-3.483,56.0026],[-3.4804,56.0032],[-3.4775,56.0035],[-3.4733,56.0026],[-3.4719,56.0027],[-3.4684,56.0018],[-3.4669,56.0018],[-3.4639,56.001],[-3.4602,56.0007],[-3.4553,56.0008],[-3.4536,56],[-3.4462,55.9987],[-3.4435,55.998],[-3.4403,55.9975],[-3.439,55.9979],[-3.4352,55.9974],[-3.4318,55.9976],[-3.4328,55.9986],[-3.4327,55.9992],[-3.4298,55.9991],[-3.427,55.9983],[-3.4227,55.9979],[-3.421,55.9972],[-3.4187,55.9969],[-3.4197,55.9961],[-3.424,55.9965],[-3.4235,55.9956],[-3.4172,55.9959],[-3.4148,55.9965],[-3.4147,55.9952],[-3.413,55.9936],[-3.4121,55.9944],[-3.4091,55.9943],[-3.4089,55.9958],[-3.406,55.9938],[-3.4022,55.9932],[-3.3964,55.9927],[-3.396,55.9923],[-3.3935,55.9919],[-3.3912,55.9919],[-3.3866,55.9922],[-3.3833,55.9921],[-3.3822,55.9916],[-3.3788,55.9922],[-3.3752,55.9936],[-3.3732,55.9957],[-3.3689,55.9966],[-3.3671,55.9991],[-3.3656,55.9995],[-3.3608,56.0003],[-3.3577,56.001],[-3.3571,56.0016],[-3.3533,56.003],[-3.3483,56.0038],[-3.3403,56.0032],[-3.3382,56.0023],[-3.3365,56.0021],[-3.3348,56.0012],[-3.3319,56.0001],[-3.3279,56.0003],[-3.3263,56.0006],[-3.3244,56.0003],[-3.3211,56.0004],[-3.3204,56.0009],[-3.3154,56.0007],[-3.3149,56.0003],[-3.3123,56.0011],[-3.3102,56.0003],[-3.3084,56.0012],[-3.3023,56.0006],[-3.3022,55.9992],[-3.3035,55.9985],[-3.3016,55.9974],[-3.3001,55.997],[-3.2983,55.9958],[-3.2944,55.9952],[-3.2907,55.9956],[-3.288,55.9956],[-3.2872,55.9948],[-3.2871,55.9931],[-3.2856,55.9923],[-3.2851,55.9909],[-3.2828,55.9895],[-3.2834,55.989],[-3.2802,55.9878],[-3.2794,55.9868],[-3.2742,55.984],[-3.2703,55.9828],[-3.2664,55.9822],[-3.2647,55.9809],[-3.2635,55.9808],[-3.2613,55.9819],[-3.2579,55.9845],[-3.2565,55.9831],[-3.2538,55.9828],[-3.2497,55.9845],[-3.2487,55.9842],[-3.2396,55.9836],[-3.2379,55.9848],[-3.2354,55.9843],[-3.2336,55.9845],[-3.2315,55.9864],[-3.2299,55.9872],[-3.2208,55.9881],[-3.2177,55.9864],[-3.2174,55.9858],[-3.2179,55.9818],[-3.216,55.9814],[-3.214,55.9818],[-3.2095,55.9814],[-3.2001,55.9813],[-3.1973,55.9816],[-3.1964,55.9825],[-3.1967,55.9843],[-3.1956,55.9852],[-3.185,55.9895],[-3.183,55.9914],[-3.1818,55.9915],[-3.1802,55.9904],[-3.178,55.9895],[-3.1735,55.988],[-3.1703,55.9875],[-3.1674,55.9863],[-3.1632,55.9852],[-3.1624,55.9856],[-3.1621,55.9873],[-3.1609,55.9876],[-3.1584,55.9869],[-3.1569,55.9846],[-3.1586,55.9845],[-3.1587,55.9828],[-3.1565,55.9819],[-3.1557,55.9808],[-3.1529,55.9805],[-3.1497,55.9806],[-3.1501,55.9786],[-3.1459,55.975],[-3.143,55.9739],[-3.1352,55.9704],[-3.131,55.9682],[-3.1249,55.9639],[-3.1176,55.9606],[-3.1138,55.9593],[-3.1127,55.9584],[-3.1075,55.956],[-3.1044,55.9542],[-3.1015,55.9529],[-3.0952,55.9504],[-3.0923,55.9498],[-3.0906,55.9503],[-3.0886,55.9496],[-3.0864,55.9497],[-3.0812,55.9493],[-3.0781,55.9498],[-3.0724,55.9497],[-3.0708,55.9495],[-3.0714,55.9507],[-3.0672,55.9509],[-3.0662,55.9508],[-3.0639,55.9515],[-3.0615,55.9531],[-3.0603,55.9534],[-3.0583,55.9545],[-3.0572,55.9557],[-3.0552,55.9562],[-3.0518,55.9575],[-3.0498,55.9577],[-3.0471,55.9573],[-3.0455,55.9567],[-3.0403,55.9553],[-3.035,55.9547],[-3.0345,55.9542],[-3.0316,55.9537],[-3.0221,55.9515],[-3.0196,55.9514],[-3.0119,55.9526],[-3.012,55.9532],[-3.0091,55.9537],[-3.0078,55.9545],[-3.0076,55.9553],[-3.0063,55.956],[-3.0039,55.9565],[-2.9999,55.9563],[-2.997,55.9567],[-2.9947,55.958],[-2.9918,55.9582],[-2.9893,55.9594],[-2.9859,55.96],[-2.9821,55.9616],[-2.9783,55.9647],[-2.9782,55.9663],[-2.9771,55.9676],[-2.9744,55.9684],[-2.9713,55.9703],[-2.9699,55.9703],[-2.9687,55.9697],[-2.9661,55.9708],[-2.9626,55.9716],[-2.9602,55.9718],[-2.9573,55.9734],[-2.9551,55.9733],[-2.9533,55.9747],[-2.9489,55.9755],[-2.9449,55.9755],[-2.9402,55.9771],[-2.9348,55.978],[-2.9369,55.9769],[-2.9356,55.9759],[-2.932,55.9751],[-2.9292,55.9754],[-2.927,55.9765],[-2.9255,55.9769],[-2.9225,55.9767],[-2.9197,55.9769],[-2.9156,55.9781],[-2.913,55.9803],[-2.9112,55.9804],[-2.9084,55.9812],[-2.9059,55.983],[-2.9037,55.9863],[-2.9039,55.9869],[-2.9023,55.9882],[-2.9013,55.9897],[-2.9012,55.9917],[-2.9007,55.9928],[-2.9006,55.996],[-2.9008,55.9988],[-2.9017,56.0014],[-2.9035,56.004],[-2.9028,56.0048],[-2.903,56.0059],[-2.9025,56.0094],[-2.9017,56.0113],[-2.9001,56.0134],[-2.8985,56.015],[-2.8915,56.0201],[-2.8896,56.022],[-2.8842,56.0259],[-2.8824,56.0274],[-2.8767,56.0311],[-2.8734,56.0334],[-2.8716,56.035],[-2.8682,56.0366],[-2.8661,56.038],[-2.8639,56.0381],[-2.8612,56.0395],[-2.8545,56.0394],[-2.8506,56.0398],[-2.8451,56.0409],[-2.8416,56.0423],[-2.8391,56.0444],[-2.8354,56.0484],[-2.8347,56.0499],[-2.8325,56.0518],[-2.8317,56.0517],[-2.8263,56.0545],[-2.825,56.0555],[-2.8215,56.059],[-2.819,56.0612],[-2.8177,56.0627],[-2.8162,56.0659],[-2.814,56.0671],[-2.8113,56.068],[-2.8107,56.0675],[-2.8128,56.0665],[-2.8125,56.065],[-2.8102,56.0639],[-2.8077,56.0633],[-2.804,56.0641],[-2.8015,56.0656],[-2.797,56.0657],[-2.7959,56.066],[-2.7919,56.0652],[-2.7905,56.0655],[-2.7884,56.0668],[-2.7854,56.0669],[-2.7814,56.0666],[-2.7804,56.0655],[-2.7793,56.0652],[-2.7766,56.066],[-2.7761,56.0672],[-2.7739,56.0679],[-2.7708,56.0679],[-2.7699,56.0676],[-2.7687,56.0663],[-2.7685,56.0651],[-2.7646,56.0639],[-2.7624,56.0635],[-2.7574,56.062],[-2.7537,56.0612],[-2.7516,56.0611],[-2.7489,56.0618],[-2.7471,56.0631],[-2.7427,56.064],[-2.7405,56.0637],[-2.7385,56.0641],[-2.7379,56.0636],[-2.7348,56.0634],[-2.7333,56.0626],[-2.7283,56.0633],[-2.7271,56.0627],[-2.725,56.0624],[-2.7237,56.0608],[-2.7213,56.0601],[-2.7189,56.0618],[-2.7175,56.063],[-2.7149,56.0616],[-2.7128,56.0619],[-2.7132,56.061],[-2.7115,56.06],[-2.7095,56.0598],[-2.708,56.0605],[-2.7063,56.0605],[-2.7057,56.0591],[-2.7048,56.0589],[-2.7024,56.06],[-2.6995,56.059],[-2.6975,56.0592],[-2.6967,56.0603],[-2.6949,56.061],[-2.6914,56.0612],[-2.6902,56.0619],[-2.6903,56.0632],[-2.6843,56.0623],[-2.6818,56.0624],[-2.6812,56.062],[-2.6785,56.0635],[-2.6743,56.0606],[-2.6725,56.0607],[-2.6727,56.0598],[-2.6702,56.0592],[-2.6676,56.0599],[-2.6651,56.0592],[-2.6642,56.06],[-2.6619,56.0599],[-2.661,56.0607],[-2.6593,56.0603],[-2.6572,56.0603],[-2.6548,56.06],[-2.6544,56.0604],[-2.6521,56.0598],[-2.6513,56.0589],[-2.6513,56.0575],[-2.6486,56.0576],[-2.6468,56.055],[-2.6451,56.0554],[-2.6415,56.0555],[-2.639,56.0553],[-2.6363,56.0538],[-2.6339,56.0534],[-2.6325,56.0536],[-2.6294,56.0546],[-2.628,56.0577],[-2.626,56.0562],[-2.6273,56.0542],[-2.6238,56.0527],[-2.6199,56.0513],[-2.6183,56.0499],[-2.618,56.0491],[-2.6165,56.0479],[-2.6128,56.0457],[-2.6119,56.0431],[-2.6079,56.0426],[-2.6081,56.0416],[-2.6057,56.0418],[-2.6052,56.0404],[-2.6041,56.0394],[-2.6067,56.0373],[-2.6032,56.0328],[-2.5991,56.0301],[-2.5979,56.0289],[-2.5956,56.0274],[-2.5927,56.027],[-2.5909,56.0258],[-2.5882,56.0247],[-2.5871,56.0245],[-2.5826,56.0245],[-2.5809,56.0243],[-2.5786,56.0219],[-2.5773,56.022],[-2.5738,56.0208],[-2.5736,56.0196],[-2.5724,56.0194],[-2.5728,56.0178],[-2.5711,56.0159],[-2.5687,56.0144],[-2.5662,56.012],[-2.5616,56.0088],[-2.559,56.008],[-2.5542,56.0056],[-2.5532,56.0048],[-2.5507,56.0044],[-2.5483,56.0043],[-2.5468,56.0054],[-2.5449,56.0062],[-2.545,56.0072],[-2.5433,56.0076],[-2.5421,56.0073],[-2.5383,56.0074],[-2.5378,56.0069],[-2.5348,56.0075],[-2.5331,56.0074],[-2.5305,56.0078],[-2.5274,56.0067],[-2.5257,56.0074],[-2.522,56.0058],[-2.5184,56.0055],[-2.5161,56.0065],[-2.5114,56.0063],[-2.5089,56.0065],[-2.5092,56.0055],[-2.5076,56.0047],[-2.5076,56.0034],[-2.5089,56.0031],[-2.5093,56.0022],[-2.506,56.0011],[-2.5047,56.0014],[-2.5009,56.001],[-2.4955,55.9995],[-2.4948,56.0002],[-2.4925,55.9996],[-2.4905,55.9998],[-2.4909,55.9985],[-2.4897,55.9984],[-2.4871,55.9994],[-2.4838,55.9993],[-2.4802,55.9985],[-2.4763,55.9983],[-2.4768,55.9975],[-2.4741,55.9971],[-2.4716,55.9977],[-2.4704,55.9973],[-2.4704,55.9955],[-2.4679,55.9956],[-2.4674,55.9947],[-2.4653,55.9937],[-2.4665,55.9932],[-2.4671,55.9924],[-2.4651,55.9913],[-2.4632,55.9918],[-2.4631,55.9892],[-2.4618,55.9892],[-2.4614,55.9902],[-2.4594,55.9912],[-2.4593,55.992],[-2.4577,55.9923],[-2.4574,55.9913],[-2.4581,55.9905],[-2.4568,55.9898],[-2.4527,55.9913],[-2.4505,55.9911],[-2.4494,55.9919],[-2.4473,55.991],[-2.4426,55.9904],[-2.4407,55.9876],[-2.4381,55.987],[-2.4379,55.9839],[-2.4362,55.9844],[-2.4351,55.9835],[-2.4373,55.9827],[-2.4338,55.9805],[-2.4294,55.9795],[-2.4264,55.9771],[-2.424,55.9767],[-2.422,55.9777],[-2.4179,55.9777],[-2.4163,55.9766],[-2.4142,55.9763],[-2.4133,55.9752],[-2.4139,55.9743],[-2.4194,55.9721],[-2.4165,55.9721],[-2.4132,55.9713],[-2.4113,55.9713],[-2.4102,55.9707],[-2.4054,55.9721],[-2.4024,55.9716],[-2.3998,55.9696],[-2.3975,55.97],[-2.3968,55.969],[-2.397,55.9678],[-2.3935,55.967],[-2.3928,55.9652],[-2.3934,55.9631],[-2.3941,55.962],[-2.3934,55.9597],[-2.3924,55.9592],[-2.3915,55.9578],[-2.3871,55.9549],[-2.3856,55.9541],[-2.3838,55.9521],[-2.3823,55.9525],[-2.3807,55.9523],[-2.3769,55.9495],[-2.3739,55.9487],[-2.3728,55.9499],[-2.3709,55.9497],[-2.369,55.9484],[-2.3672,55.9483],[-2.3658,55.9473],[-2.3633,55.9466]]],[[[-2.7845,56.0739],[-2.7819,56.0735],[-2.7821,56.0723],[-2.7805,56.0714],[-2.7814,56.0706],[-2.7865,56.07],[-2.7863,56.0717],[-2.7867,56.0731],[-2.7845,56.0739]]],[[[-2.6386,56.0793],[-2.638,56.0787],[-2.6383,56.0776],[-2.6411,56.0759],[-2.6429,56.0766],[-2.643,56.0783],[-2.6386,56.0793]]],[[[-2.7178,56.0748],[-2.7175,56.0742],[-2.7183,56.0726],[-2.7201,56.0723],[-2.7228,56.0731],[-2.7221,56.0744],[-2.7198,56.075],[-2.7178,56.0748]]],[[[-3.2724,56.0116],[-3.2729,56.0098],[-3.2752,56.0116],[-3.2735,56.0126],[-3.2724,56.0116]]]]}</v>
      </c>
      <c r="B161" s="67" t="str">
        <f ca="1">OFFSET(Polygon!B$1,MATCH($D161,Polygon!$C:$C,0)-1,0)</f>
        <v>S08000024</v>
      </c>
      <c r="C161" s="41" t="s">
        <v>132</v>
      </c>
      <c r="D161" s="41" t="s">
        <v>206</v>
      </c>
      <c r="E161" s="27">
        <v>897770</v>
      </c>
      <c r="F161" s="45"/>
      <c r="G161" s="45"/>
      <c r="H161" s="45"/>
      <c r="I161" s="45"/>
      <c r="J161" s="45"/>
      <c r="K161" s="45"/>
      <c r="L161" s="45"/>
      <c r="M161" s="45"/>
      <c r="N161" s="45"/>
      <c r="O161" s="23">
        <v>33</v>
      </c>
      <c r="P161" s="23">
        <v>35</v>
      </c>
      <c r="Q161" s="23">
        <v>40</v>
      </c>
      <c r="R161" s="23">
        <v>44</v>
      </c>
      <c r="S161" s="23">
        <v>46</v>
      </c>
      <c r="T161" s="23">
        <v>59</v>
      </c>
      <c r="U161" s="23">
        <v>70</v>
      </c>
      <c r="V161" s="23">
        <v>88</v>
      </c>
      <c r="W161" s="23">
        <v>111</v>
      </c>
      <c r="X161" s="23">
        <v>139</v>
      </c>
      <c r="Y161" s="23">
        <v>151</v>
      </c>
      <c r="Z161" s="23">
        <v>188</v>
      </c>
      <c r="AA161" s="23">
        <v>208</v>
      </c>
      <c r="AB161" s="23">
        <v>269</v>
      </c>
      <c r="AC161" s="23">
        <v>311</v>
      </c>
      <c r="AD161" s="23">
        <v>356</v>
      </c>
      <c r="AE161" s="23">
        <v>408</v>
      </c>
      <c r="AF161" s="23">
        <v>476</v>
      </c>
      <c r="AG161" s="23">
        <v>534</v>
      </c>
      <c r="AH161" s="23">
        <v>577</v>
      </c>
      <c r="AI161" s="23">
        <v>621</v>
      </c>
      <c r="AJ161" s="23">
        <v>700</v>
      </c>
      <c r="AK161" s="23">
        <v>747</v>
      </c>
      <c r="AL161" s="23">
        <v>799</v>
      </c>
      <c r="AM161" s="23">
        <v>856</v>
      </c>
      <c r="AN161" s="23">
        <v>915</v>
      </c>
      <c r="AO161" s="23">
        <v>932</v>
      </c>
      <c r="AP161" s="23">
        <v>989</v>
      </c>
      <c r="AQ161" s="23">
        <v>1040</v>
      </c>
      <c r="AR161" s="23">
        <v>1107</v>
      </c>
      <c r="AS161" s="23">
        <v>1172</v>
      </c>
      <c r="AT161" s="23">
        <v>1239</v>
      </c>
      <c r="AU161" s="23">
        <v>1344</v>
      </c>
      <c r="AV161" s="23">
        <v>1399</v>
      </c>
      <c r="AW161" s="23">
        <v>1426</v>
      </c>
      <c r="AX161" s="23">
        <v>1515</v>
      </c>
      <c r="AY161" s="23">
        <v>1604</v>
      </c>
      <c r="AZ161" s="23">
        <v>1684</v>
      </c>
      <c r="BA161" s="23">
        <v>1730</v>
      </c>
      <c r="BB161" s="23">
        <v>1785</v>
      </c>
      <c r="BC161" s="23">
        <v>1804</v>
      </c>
      <c r="BD161" s="23">
        <v>1832</v>
      </c>
      <c r="BE161" s="23">
        <v>1907</v>
      </c>
      <c r="BF161" s="23">
        <v>1980</v>
      </c>
      <c r="BG161" s="23">
        <v>2014</v>
      </c>
      <c r="BH161" s="23">
        <v>2065</v>
      </c>
      <c r="BI161" s="23">
        <v>2089</v>
      </c>
      <c r="BJ161" s="23">
        <v>2113</v>
      </c>
      <c r="BK161" s="23">
        <v>2149</v>
      </c>
      <c r="BL161" s="23">
        <v>2200</v>
      </c>
      <c r="BM161" s="23">
        <v>2241</v>
      </c>
      <c r="BN161" s="23">
        <v>2274</v>
      </c>
      <c r="BO161" s="23">
        <v>2324</v>
      </c>
      <c r="BP161" s="23">
        <v>2359</v>
      </c>
      <c r="BQ161" s="23">
        <v>2380</v>
      </c>
      <c r="BR161" s="23">
        <v>2397</v>
      </c>
      <c r="BS161" s="23">
        <v>2428</v>
      </c>
      <c r="BT161" s="23">
        <v>2459</v>
      </c>
      <c r="BU161" s="23">
        <v>2497</v>
      </c>
      <c r="BV161" s="23">
        <v>2539</v>
      </c>
      <c r="BW161" s="23">
        <v>2561</v>
      </c>
      <c r="BX161" s="23">
        <v>2568</v>
      </c>
      <c r="BY161" s="23">
        <v>2575</v>
      </c>
      <c r="BZ161" s="23">
        <v>2584</v>
      </c>
      <c r="CA161" s="23">
        <v>2611</v>
      </c>
      <c r="CB161" s="23">
        <v>2634</v>
      </c>
      <c r="CC161" s="23">
        <v>2649</v>
      </c>
      <c r="CD161" s="23">
        <v>2665</v>
      </c>
      <c r="CE161" s="23">
        <v>2669</v>
      </c>
      <c r="CF161" s="23">
        <v>2675</v>
      </c>
      <c r="CG161" s="23">
        <v>2685</v>
      </c>
      <c r="CH161" s="23">
        <v>2691</v>
      </c>
      <c r="CI161" s="23">
        <v>2698</v>
      </c>
      <c r="CJ161" s="23">
        <v>2706</v>
      </c>
      <c r="CK161" s="23">
        <v>2709</v>
      </c>
      <c r="CL161" s="23">
        <v>2714</v>
      </c>
      <c r="CM161" s="23">
        <v>2716</v>
      </c>
      <c r="CN161" s="23">
        <v>2723</v>
      </c>
      <c r="CO161" s="23">
        <v>2752</v>
      </c>
      <c r="CP161" s="23">
        <v>2760</v>
      </c>
      <c r="CQ161" s="23">
        <v>2769</v>
      </c>
      <c r="CR161" s="23">
        <v>2772</v>
      </c>
      <c r="CS161" s="23">
        <v>2774</v>
      </c>
      <c r="CT161" s="23">
        <v>2777</v>
      </c>
      <c r="CU161" s="23">
        <v>2778</v>
      </c>
      <c r="CV161" s="23">
        <v>2783</v>
      </c>
      <c r="CW161" s="23">
        <v>2794</v>
      </c>
      <c r="CX161" s="23">
        <v>2803</v>
      </c>
      <c r="CY161" s="23">
        <v>2807</v>
      </c>
      <c r="CZ161" s="45"/>
      <c r="DA161" s="45"/>
      <c r="DB161" s="45"/>
      <c r="DC161" s="23">
        <v>3125</v>
      </c>
      <c r="DD161" s="23">
        <v>3134</v>
      </c>
      <c r="DE161" s="23">
        <v>3139</v>
      </c>
      <c r="DF161" s="23">
        <v>3145</v>
      </c>
      <c r="DG161" s="23">
        <v>3146</v>
      </c>
      <c r="DJ161" s="348">
        <f t="shared" ca="1" si="42"/>
        <v>1</v>
      </c>
      <c r="DK161" s="25">
        <f t="shared" ca="1" si="43"/>
        <v>3.1796502384737679E-4</v>
      </c>
      <c r="DL161" s="325">
        <f t="shared" ca="1" si="52"/>
        <v>0.11138710360114507</v>
      </c>
      <c r="DM161" s="329"/>
      <c r="DN161" s="25"/>
      <c r="DO161" s="325"/>
      <c r="DP161" s="334">
        <f t="shared" ca="1" si="46"/>
        <v>350.42382792920233</v>
      </c>
      <c r="EA161">
        <f>SUMIF('L4-LTLA'!$D:$D,$D161,'L4-LTLA'!$G:$G)</f>
        <v>897770</v>
      </c>
      <c r="EB161" s="27">
        <v>897770</v>
      </c>
      <c r="EC161" s="4">
        <f t="shared" si="51"/>
        <v>0</v>
      </c>
    </row>
    <row r="162" spans="1:134" x14ac:dyDescent="0.25">
      <c r="A162" s="67" t="str">
        <f ca="1">OFFSET(Polygon!A$1,MATCH($D162,Polygon!$C:$C,0)-1,0)</f>
        <v>{"type":"MultiPolygon","coordinates":[[[[-3.2216,59.1539],[-3.2192,59.1539],[-3.2182,59.1527],[-3.216,59.1538],[-3.2122,59.1531],[-3.2105,59.1526],[-3.207,59.1534],[-3.1993,59.1537],[-3.1983,59.1542],[-3.1967,59.1535],[-3.1955,59.1538],[-3.1941,59.1525],[-3.1917,59.1509],[-3.1908,59.1488],[-3.1897,59.149],[-3.1852,59.1472],[-3.1848,59.1466],[-3.1825,59.1457],[-3.1814,59.1448],[-3.1791,59.1442],[-3.1767,59.1426],[-3.1754,59.1428],[-3.1715,59.1416],[-3.1674,59.1422],[-3.1618,59.1421],[-3.1585,59.1408],[-3.1571,59.1406],[-3.1545,59.1393],[-3.1531,59.1392],[-3.1521,59.1379],[-3.1473,59.1341],[-3.1468,59.1333],[-3.1444,59.1331],[-3.1425,59.1325],[-3.14,59.1333],[-3.1374,59.1323],[-3.1318,59.1322],[-3.1295,59.1307],[-3.1277,59.129],[-3.1195,59.1276],[-3.1189,59.1265],[-3.1169,59.1264],[-3.1156,59.1244],[-3.1139,59.1242],[-3.1124,59.1233],[-3.1094,59.1229],[-3.1068,59.1234],[-3.103,59.1217],[-3.0974,59.12],[-3.0953,59.1197],[-3.0906,59.1208],[-3.086,59.1228],[-3.0859,59.1238],[-3.084,59.1244],[-3.0822,59.1243],[-3.0779,59.1246],[-3.0751,59.1243],[-3.0729,59.1237],[-3.0719,59.123],[-3.071,59.1208],[-3.0715,59.1203],[-3.0699,59.1187],[-3.0708,59.1159],[-3.069,59.1138],[-3.0674,59.113],[-3.0625,59.1123],[-3.0608,59.1116],[-3.0579,59.1115],[-3.0558,59.1121],[-3.0537,59.1115],[-3.0507,59.1118],[-3.0495,59.1105],[-3.0494,59.1086],[-3.0473,59.1078],[-3.0474,59.107],[-3.046,59.1064],[-3.0452,59.1054],[-3.0445,59.1029],[-3.0446,59.1017],[-3.0497,59.1009],[-3.0523,59.1],[-3.0556,59.1],[-3.0547,59.0988],[-3.0581,59.0982],[-3.0588,59.0976],[-3.053,59.0977],[-3.0536,59.0966],[-3.0522,59.0956],[-3.0507,59.0963],[-3.0471,59.0957],[-3.0453,59.095],[-3.0448,59.0921],[-3.0435,59.0904],[-3.0435,59.0891],[-3.0377,59.0872],[-3.035,59.0875],[-3.0324,59.0861],[-3.032,59.0846],[-3.0309,59.0835],[-3.0277,59.0824],[-3.0286,59.0819],[-3.0264,59.0811],[-3.0254,59.0813],[-3.0221,59.0809],[-3.0206,59.0811],[-3.0188,59.0822],[-3.0162,59.0814],[-3.0149,59.0817],[-3.0116,59.0802],[-3.0097,59.0785],[-3.0084,59.0782],[-3.0065,59.0765],[-3.0062,59.0751],[-3.0052,59.0747],[-3.0048,59.0734],[-3.0037,59.073],[-3.0024,59.0713],[-3.0058,59.0703],[-3.0053,59.0691],[-3.0017,59.0661],[-3,59.0651],[-3.0003,59.0636],[-3.0026,59.0623],[-3.0033,59.061],[-3.0062,59.0597],[-3.0059,59.0582],[-3.0029,59.0567],[-3.0019,59.0545],[-3.0029,59.0533],[-3.0056,59.0523],[-3.0078,59.052],[-3.0097,59.0509],[-3.0112,59.0506],[-3.0109,59.0496],[-3.0139,59.0461],[-3.0134,59.0453],[-3.0147,59.0446],[-3.015,59.0436],[-3.0138,59.0423],[-3.011,59.0417],[-3.0126,59.0407],[-3.0123,59.04],[-3.0097,59.0389],[-3.0098,59.0378],[-3.0119,59.0371],[-3.0133,59.0378],[-3.0173,59.038],[-3.0183,59.0371],[-3.0211,59.037],[-3.0225,59.0376],[-3.0245,59.04],[-3.0266,59.0407],[-3.0266,59.0415],[-3.0351,59.0461],[-3.0363,59.0472],[-3.0386,59.0477],[-3.0409,59.0473],[-3.0459,59.0478],[-3.051,59.0485],[-3.052,59.0479],[-3.0571,59.0481],[-3.0597,59.0467],[-3.0607,59.0456],[-3.0595,59.0442],[-3.0576,59.0426],[-3.0542,59.0419],[-3.0509,59.0418],[-3.0523,59.0407],[-3.0539,59.0405],[-3.0532,59.0389],[-3.0517,59.0382],[-3.051,59.0363],[-3.0546,59.0345],[-3.0557,59.0328],[-3.0581,59.0318],[-3.0585,59.031],[-3.0618,59.03],[-3.062,59.0289],[-3.0596,59.0273],[-3.0612,59.0269],[-3.0592,59.0248],[-3.0593,59.0238],[-3.0616,59.0223],[-3.064,59.0218],[-3.0686,59.0221],[-3.0696,59.0231],[-3.0711,59.0227],[-3.0726,59.023],[-3.0745,59.0241],[-3.0778,59.0241],[-3.0803,59.0234],[-3.0834,59.0214],[-3.0855,59.0209],[-3.0869,59.0181],[-3.0846,59.0179],[-3.0838,59.0167],[-3.0826,59.0162],[-3.0803,59.0164],[-3.0804,59.0147],[-3.0827,59.0153],[-3.084,59.0151],[-3.0878,59.0167],[-3.0901,59.0167],[-3.0912,59.0172],[-3.0955,59.0163],[-3.0963,59.0151],[-3.098,59.0144],[-3.0965,59.0137],[-3.0971,59.0127],[-3.0988,59.0121],[-3.1004,59.0107],[-3.0998,59.0095],[-3.1023,59.009],[-3.1056,59.0094],[-3.1113,59.009],[-3.1133,59.011],[-3.1156,59.0116],[-3.1162,59.0124],[-3.1215,59.0108],[-3.1184,59.0103],[-3.1154,59.011],[-3.113,59.0106],[-3.1135,59.007],[-3.1129,59.0064],[-3.1103,59.0055],[-3.1064,59.0051],[-3.1045,59.0035],[-3.1008,59.0023],[-3.0986,59.0019],[-3.0931,59.002],[-3.0914,59.0023],[-3.0899,59.0019],[-3.0868,59.0016],[-3.0867,59.0021],[-3.0891,59.0035],[-3.0882,59.0051],[-3.0865,59.0051],[-3.0835,59.0063],[-3.0798,59.0065],[-3.0755,59.0053],[-3.0775,59.0029],[-3.0832,59.0016],[-3.0844,59.0018],[-3.0872,59.0013],[-3.0884,59.0006],[-3.0873,58.9992],[-3.0839,58.9984],[-3.0826,58.9985],[-3.0793,58.9977],[-3.0766,58.9977],[-3.0759,58.9974],[-3.072,58.9972],[-3.0671,58.9984],[-3.0627,58.9987],[-3.0609,58.9986],[-3.0568,58.9978],[-3.0547,58.9982],[-3.0534,58.9993],[-3.0503,59.0009],[-3.0493,59.001],[-3.0479,59.0023],[-3.0464,59.0021],[-3.0417,59.005],[-3.0409,59.0064],[-3.0415,59.007],[-3.0414,59.0086],[-3.0396,59.0097],[-3.0353,59.0108],[-3.0328,59.0107],[-3.032,59.0102],[-3.0264,59.0092],[-3.0235,59.0089],[-3.0188,59.009],[-3.015,59.0098],[-3.0139,59.0103],[-3.01,59.0106],[-3.0072,59.0107],[-3.0039,59.01],[-3.0031,59.0095],[-3.0009,59.0097],[-2.9997,59.0081],[-3.0015,59.0067],[-3.0008,59.0056],[-2.9975,59.004],[-2.9933,59.0025],[-2.9907,59.0011],[-2.9885,59.0012],[-2.9849,59.0008],[-2.9834,59.0009],[-2.9791,59.0003],[-2.9785,58.9984],[-2.9754,58.997],[-2.9716,58.9969],[-2.9695,58.9963],[-2.9679,58.9943],[-2.9688,58.9933],[-2.9691,58.9909],[-2.9684,58.9897],[-2.9686,58.9888],[-2.9677,58.987],[-2.9677,58.986],[-2.9668,58.9852],[-2.9648,58.9849],[-2.9626,58.9851],[-2.9589,58.9848],[-2.9595,58.9857],[-2.9565,58.9871],[-2.9564,58.9881],[-2.9551,58.9896],[-2.9517,58.9897],[-2.9511,58.9903],[-2.949,58.9904],[-2.9472,58.9913],[-2.9465,58.993],[-2.9484,58.9943],[-2.9472,58.9969],[-2.9463,58.9978],[-2.9444,59.0016],[-2.9448,59.0046],[-2.9446,59.0063],[-2.9438,59.0073],[-2.9409,59.0079],[-2.9398,59.0088],[-2.9392,59.0103],[-2.9375,59.012],[-2.9352,59.0132],[-2.9335,59.0137],[-2.9324,59.0149],[-2.9305,59.0161],[-2.9291,59.0153],[-2.9271,59.0152],[-2.9255,59.0141],[-2.9256,59.0126],[-2.9274,59.0119],[-2.9278,59.0105],[-2.9302,59.0094],[-2.9304,59.0072],[-2.9287,59.0065],[-2.9266,59.0061],[-2.9256,59.0067],[-2.921,59.007],[-2.9205,59.0079],[-2.9182,59.0089],[-2.9173,59.0099],[-2.9156,59.0109],[-2.9132,59.0111],[-2.91,59.011],[-2.9018,59.0102],[-2.9006,59.0096],[-2.8985,59.0094],[-2.8975,59.0082],[-2.8972,59.0069],[-2.8994,59.0058],[-2.9007,59.0057],[-2.9043,59.0076],[-2.9091,59.0065],[-2.9116,59.0055],[-2.9116,59.0044],[-2.9107,59.0035],[-2.9086,59.0035],[-2.9081,59.0046],[-2.9067,59.0044],[-2.9039,59.0049],[-2.9018,59.003],[-2.9027,59.0017],[-2.9067,59.0016],[-2.906,59.0001],[-2.9066,58.9982],[-2.9103,58.9972],[-2.9117,58.996],[-2.9118,58.9949],[-2.9141,58.9937],[-2.9141,58.9929],[-2.9127,58.992],[-2.9088,58.9904],[-2.9074,58.9901],[-2.9028,58.9901],[-2.8993,58.9902],[-2.8962,58.9906],[-2.8942,58.9917],[-2.8937,58.9943],[-2.892,58.9957],[-2.8897,58.9957],[-2.8887,58.9938],[-2.8891,58.9933],[-2.8878,58.9923],[-2.8875,58.9912],[-2.8882,58.9904],[-2.8882,58.9891],[-2.8895,58.9886],[-2.8915,58.9886],[-2.8942,58.9881],[-2.8977,58.9866],[-2.8988,58.9856],[-2.9066,58.9836],[-2.9114,58.9831],[-2.915,58.9837],[-2.9176,58.9829],[-2.9191,58.9821],[-2.9199,58.9798],[-2.9194,58.9781],[-2.9164,58.9764],[-2.9159,58.9754],[-2.9147,58.9749],[-2.913,58.9751],[-2.9125,58.9736],[-2.9135,58.9732],[-2.9145,58.9716],[-2.9158,58.9705],[-2.9186,58.9693],[-2.9179,58.9677],[-2.9185,58.9666],[-2.9177,58.9652],[-2.914,58.9632],[-2.9109,58.9625],[-2.909,58.9626],[-2.908,58.9632],[-2.9043,58.9639],[-2.9023,58.9637],[-2.9015,58.9625],[-2.9001,58.9626],[-2.8954,58.9638],[-2.8946,58.9636],[-2.8908,58.9643],[-2.8894,58.9638],[-2.8906,58.9627],[-2.8887,58.961],[-2.8859,58.9606],[-2.8834,58.9609],[-2.8816,58.9617],[-2.8813,58.9627],[-2.8816,58.9651],[-2.8841,58.9664],[-2.8837,58.9674],[-2.8849,58.9679],[-2.8834,58.9692],[-2.8804,58.9706],[-2.8786,58.9719],[-2.875,58.9725],[-2.8698,58.9728],[-2.8664,58.974],[-2.8655,58.9751],[-2.8659,58.9766],[-2.8666,58.9769],[-2.8667,58.9782],[-2.8659,58.9788],[-2.8635,58.979],[-2.8623,58.982],[-2.8596,58.9841],[-2.8578,58.9858],[-2.8552,58.9865],[-2.8511,58.9865],[-2.8487,58.9862],[-2.8469,58.9832],[-2.8449,58.9817],[-2.8423,58.9809],[-2.8395,58.9819],[-2.8387,58.9825],[-2.8365,58.9824],[-2.8325,58.9818],[-2.8292,58.9819],[-2.8254,58.9812],[-2.8252,58.9825],[-2.8241,58.9833],[-2.8219,58.9839],[-2.8182,58.9842],[-2.8163,58.9851],[-2.8134,58.9848],[-2.8109,58.9855],[-2.8084,58.9885],[-2.8079,58.9903],[-2.8059,58.9911],[-2.8075,58.9932],[-2.8061,58.9934],[-2.8027,58.9934],[-2.8014,58.9924],[-2.7989,58.992],[-2.7978,58.9906],[-2.7987,58.9901],[-2.7968,58.9885],[-2.7973,58.9879],[-2.7956,58.987],[-2.7958,58.9856],[-2.7951,58.9849],[-2.7965,58.9828],[-2.7933,58.9808],[-2.7917,58.9794],[-2.7926,58.9788],[-2.7921,58.9779],[-2.7934,58.9776],[-2.7935,58.9759],[-2.7926,58.9746],[-2.7938,58.9738],[-2.7922,58.9729],[-2.7921,58.972],[-2.7907,58.9687],[-2.7913,58.9668],[-2.7901,58.9654],[-2.7909,58.9639],[-2.7934,58.9637],[-2.7951,58.9641],[-2.7948,58.965],[-2.796,58.9668],[-2.7969,58.9675],[-2.8017,58.9684],[-2.8041,58.9685],[-2.8067,58.9681],[-2.8119,58.9665],[-2.8128,58.9666],[-2.8171,58.9656],[-2.8182,58.966],[-2.8209,58.9658],[-2.8225,58.9653],[-2.8254,58.9637],[-2.8275,58.9619],[-2.8274,58.9615],[-2.8302,58.9609],[-2.8322,58.9613],[-2.8337,58.9603],[-2.8328,58.9593],[-2.8321,58.9575],[-2.8351,58.9569],[-2.8357,58.956],[-2.8373,58.9565],[-2.8413,58.9552],[-2.8403,58.9549],[-2.8392,58.9531],[-2.8378,58.9525],[-2.8343,58.9527],[-2.8338,58.9521],[-2.8358,58.9499],[-2.8352,58.9493],[-2.8325,58.9494],[-2.8311,58.9499],[-2.8277,58.9494],[-2.8272,58.9463],[-2.8261,58.9452],[-2.8269,58.9421],[-2.8282,58.9411],[-2.8296,58.9392],[-2.8294,58.9377],[-2.8284,58.937],[-2.827,58.9374],[-2.825,58.9364],[-2.8229,58.9339],[-2.8251,58.9332],[-2.8277,58.9307],[-2.8279,58.9294],[-2.829,58.9278],[-2.828,58.9267],[-2.8252,58.927],[-2.8247,58.9275],[-2.8214,58.9276],[-2.8191,58.929],[-2.811,58.9294],[-2.8098,58.9296],[-2.8063,58.9294],[-2.8009,58.9296],[-2.7989,58.9275],[-2.8013,58.927],[-2.8039,58.9253],[-2.8036,58.9234],[-2.8011,58.9227],[-2.7993,58.9227],[-2.7979,58.9204],[-2.7967,58.9201],[-2.7941,58.9201],[-2.7903,58.921],[-2.7855,58.9239],[-2.7813,58.925],[-2.7802,58.9257],[-2.7812,58.9272],[-2.7828,58.9272],[-2.7881,58.9261],[-2.7925,58.9259],[-2.7936,58.9253],[-2.7959,58.9256],[-2.7945,58.927],[-2.7951,58.9279],[-2.7936,58.929],[-2.7932,58.9306],[-2.7935,58.9318],[-2.7918,58.9334],[-2.7927,58.9341],[-2.792,58.935],[-2.7924,58.9359],[-2.79,58.9366],[-2.7904,58.9383],[-2.7888,58.939],[-2.7892,58.9404],[-2.7908,58.9413],[-2.7941,58.9409],[-2.7957,58.9413],[-2.7958,58.9431],[-2.8004,58.9443],[-2.8028,58.9456],[-2.8055,58.9452],[-2.808,58.9441],[-2.8085,58.9421],[-2.8104,58.9421],[-2.8122,58.944],[-2.8113,58.945],[-2.8083,58.9457],[-2.8064,58.9465],[-2.8056,58.9481],[-2.8031,58.9487],[-2.8019,58.9494],[-2.7937,58.9519],[-2.7875,58.9519],[-2.7862,58.9513],[-2.7802,58.9513],[-2.7783,58.9519],[-2.7776,58.954],[-2.7763,58.9557],[-2.7745,58.9565],[-2.773,58.9561],[-2.7707,58.9572],[-2.7674,58.9572],[-2.7638,58.9581],[-2.763,58.9589],[-2.7612,58.959],[-2.7603,58.96],[-2.7582,58.9601],[-2.7514,58.9621],[-2.749,58.9636],[-2.7458,58.9648],[-2.7442,58.9647],[-2.7427,58.9654],[-2.7383,58.9649],[-2.7365,58.9643],[-2.7343,58.9653],[-2.7334,58.9651],[-2.7267,58.9675],[-2.7248,58.9685],[-2.7241,58.97],[-2.7226,58.9708],[-2.72,58.9714],[-2.7169,58.9715],[-2.7166,58.9727],[-2.7124,58.9733],[-2.7081,58.973],[-2.7074,58.9705],[-2.7084,58.9679],[-2.7109,58.967],[-2.7106,58.9665],[-2.7074,58.9658],[-2.7071,58.9643],[-2.7037,58.9647],[-2.7036,58.9633],[-2.7063,58.959],[-2.7055,58.9583],[-2.706,58.9573],[-2.7082,58.9557],[-2.7094,58.9531],[-2.7066,58.9507],[-2.7061,58.9499],[-2.7062,58.9481],[-2.708,58.9473],[-2.7114,58.9468],[-2.713,58.9474],[-2.7144,58.9469],[-2.7154,58.9453],[-2.7148,58.9432],[-2.7134,58.9423],[-2.7137,58.9418],[-2.7093,58.9406],[-2.7091,58.9394],[-2.7116,58.9397],[-2.7125,58.9404],[-2.7145,58.9409],[-2.7159,58.9403],[-2.7173,58.939],[-2.7169,58.9375],[-2.7182,58.9371],[-2.7133,58.9343],[-2.7119,58.9328],[-2.7136,58.9323],[-2.7136,58.9311],[-2.7124,58.9312],[-2.7126,58.9294],[-2.7143,58.9287],[-2.7118,58.9267],[-2.7107,58.9254],[-2.7105,58.923],[-2.7089,58.9223],[-2.7109,58.9217],[-2.7112,58.9205],[-2.7133,58.9189],[-2.7157,58.9186],[-2.7172,58.9193],[-2.7188,58.9187],[-2.7235,58.9187],[-2.7256,58.9195],[-2.728,58.9195],[-2.7278,58.9186],[-2.7305,58.919],[-2.7313,58.9185],[-2.7335,58.9193],[-2.7362,58.9194],[-2.7377,58.9209],[-2.7413,58.9204],[-2.7425,58.9211],[-2.7422,58.9217],[-2.7434,58.9225],[-2.746,58.923],[-2.7489,58.9228],[-2.7514,58.9218],[-2.7513,58.9184],[-2.7526,58.9181],[-2.7554,58.9162],[-2.7564,58.9147],[-2.7585,58.9146],[-2.7596,58.9135],[-2.7625,58.9127],[-2.7655,58.9126],[-2.7684,58.9135],[-2.772,58.9134],[-2.7733,58.9142],[-2.7782,58.9152],[-2.7793,58.9158],[-2.7806,58.9155],[-2.7813,58.913],[-2.7836,58.9148],[-2.7858,58.9142],[-2.7858,58.9133],[-2.7877,58.9118],[-2.7873,58.9103],[-2.7895,58.9088],[-2.7908,58.9071],[-2.7938,58.9073],[-2.7959,58.9068],[-2.7961,58.9056],[-2.7976,58.9052],[-2.7978,58.9041],[-2.7988,58.9035],[-2.7982,58.9025],[-2.8,58.902],[-2.8013,58.8983],[-2.8013,58.8964],[-2.804,58.8943],[-2.8037,58.8938],[-2.8082,58.8932],[-2.811,58.8924],[-2.8126,58.8905],[-2.8158,58.8902],[-2.8171,58.8885],[-2.8182,58.8884],[-2.8189,58.8872],[-2.8205,58.8869],[-2.8206,58.8858],[-2.8199,58.8839],[-2.8177,58.8829],[-2.8186,58.882],[-2.8179,58.8808],[-2.8216,58.8801],[-2.8222,58.8787],[-2.8208,58.8781],[-2.8207,58.8766],[-2.8244,58.8752],[-2.8268,58.8746],[-2.8295,58.8729],[-2.8328,58.8718],[-2.8349,58.8726],[-2.838,58.8726],[-2.8406,58.875],[-2.8388,58.8755],[-2.8353,58.8774],[-2.8362,58.8785],[-2.835,58.8795],[-2.8366,58.8805],[-2.8386,58.8808],[-2.8411,58.8804],[-2.841,58.8818],[-2.842,58.8828],[-2.8447,58.884],[-2.8467,58.8835],[-2.8475,58.8852],[-2.8478,58.8879],[-2.8504,58.8887],[-2.8542,58.8885],[-2.8554,58.8899],[-2.8552,58.891],[-2.8586,58.8918],[-2.8596,58.8915],[-2.8619,58.8918],[-2.8677,58.8937],[-2.8675,58.8942],[-2.8715,58.8955],[-2.8744,58.8968],[-2.8785,58.8974],[-2.8801,58.8988],[-2.8838,58.8991],[-2.8862,58.8998],[-2.8879,58.8996],[-2.8895,58.8981],[-2.893,58.8959],[-2.895,58.8959],[-2.897,58.8953],[-2.8956,58.8909],[-2.8935,58.89],[-2.8909,58.8907],[-2.8895,58.8906],[-2.8859,58.8915],[-2.8829,58.8908],[-2.8828,58.8898],[-2.8857,58.8882],[-2.8865,58.8874],[-2.8904,58.885],[-2.8935,58.8843],[-2.8976,58.8837],[-2.9004,58.8837],[-2.9056,58.88],[-2.9035,58.8802],[-2.9054,58.8785],[-2.9051,58.8779],[-2.9074,58.8776],[-2.9109,58.8751],[-2.9119,58.8735],[-2.9155,58.8723],[-2.9133,58.8695],[-2.9119,58.8696],[-2.9102,58.8689],[-2.9089,58.8691],[-2.9065,58.8709],[-2.9072,58.8718],[-2.9049,58.873],[-2.905,58.8738],[-2.9016,58.8741],[-2.9003,58.8732],[-2.8981,58.8738],[-2.8973,58.8735],[-2.8936,58.8738],[-2.8889,58.8747],[-2.8853,58.8743],[-2.8828,58.8736],[-2.8824,58.873],[-2.8844,58.87],[-2.8876,58.869],[-2.8874,58.8682],[-2.8895,58.8666],[-2.8876,58.8658],[-2.8875,58.8641],[-2.8893,58.8626],[-2.8905,58.8601],[-2.8894,58.8571],[-2.8883,58.8557],[-2.8836,58.8537],[-2.879,58.8535],[-2.878,58.8527],[-2.8737,58.854],[-2.8723,58.8535],[-2.8624,58.8541],[-2.8611,58.8532],[-2.8575,58.8535],[-2.8564,58.8527],[-2.86,58.8514],[-2.8623,58.8507],[-2.8632,58.8501],[-2.8669,58.8491],[-2.8665,58.8486],[-2.8686,58.8479],[-2.8708,58.8464],[-2.8744,58.8458],[-2.8744,58.8454],[-2.8768,58.8445],[-2.8759,58.8439],[-2.8836,58.8438],[-2.886,58.8429],[-2.8874,58.8429],[-2.8886,58.841],[-2.8911,58.8407],[-2.8918,58.8411],[-2.8954,58.8408],[-2.898,58.8414],[-2.8997,58.8424],[-2.9027,58.8422],[-2.9049,58.8409],[-2.9056,58.8396],[-2.9041,58.8381],[-2.9015,58.8376],[-2.8986,58.836],[-2.8973,58.8362],[-2.8961,58.8356],[-2.8921,58.8357],[-2.8928,58.835],[-2.8881,58.8345],[-2.8869,58.8336],[-2.8857,58.8316],[-2.8862,58.8308],[-2.8854,58.8274],[-2.886,58.8257],[-2.8873,58.8252],[-2.8867,58.8238],[-2.8855,58.8231],[-2.8841,58.8232],[-2.8799,58.8224],[-2.8783,58.8213],[-2.879,58.8198],[-2.8775,58.8191],[-2.8793,58.8176],[-2.882,58.8167],[-2.8843,58.8166],[-2.8864,58.8172],[-2.8879,58.8188],[-2.8886,58.8202],[-2.8932,58.8188],[-2.8967,58.8183],[-2.898,58.8168],[-2.9001,58.8162],[-2.9012,58.8153],[-2.9045,58.8141],[-2.9059,58.813],[-2.9063,58.8116],[-2.9088,58.8108],[-2.9108,58.8087],[-2.9095,58.8078],[-2.9071,58.8082],[-2.9049,58.8076],[-2.9065,58.8057],[-2.9113,58.8038],[-2.9114,58.8023],[-2.9134,58.8013],[-2.9144,58.7996],[-2.9165,58.7994],[-2.9178,58.8003],[-2.9194,58.8004],[-2.9214,58.8012],[-2.9238,58.8],[-2.9222,58.7991],[-2.9205,58.7988],[-2.921,58.798],[-2.9239,58.7962],[-2.927,58.7947],[-2.9294,58.7948],[-2.9302,58.7934],[-2.9286,58.7922],[-2.9251,58.7918],[-2.9235,58.7909],[-2.9222,58.7915],[-2.9212,58.7903],[-2.922,58.7892],[-2.921,58.7881],[-2.9197,58.7855],[-2.9226,58.7849],[-2.9214,58.7842],[-2.921,58.7831],[-2.9239,58.782],[-2.9247,58.78],[-2.9258,58.7796],[-2.9262,58.7786],[-2.9249,58.7784],[-2.9246,58.7762],[-2.9272,58.775],[-2.9264,58.7734],[-2.9302,58.7727],[-2.932,58.7714],[-2.935,58.7711],[-2.9373,58.7701],[-2.9376,58.7683],[-2.9389,58.7676],[-2.9369,58.7666],[-2.9343,58.7659],[-2.9315,58.7642],[-2.9306,58.7626],[-2.9294,58.7614],[-2.928,58.761],[-2.925,58.7595],[-2.9232,58.7592],[-2.919,58.7583],[-2.916,58.7583],[-2.915,58.7561],[-2.9115,58.7556],[-2.9093,58.7546],[-2.9091,58.7537],[-2.9114,58.7521],[-2.9113,58.7509],[-2.9145,58.7497],[-2.9123,58.7491],[-2.9144,58.7476],[-2.9143,58.7467],[-2.9155,58.7457],[-2.9152,58.7439],[-2.9169,58.7428],[-2.917,58.7415],[-2.9183,58.7408],[-2.9232,58.7394],[-2.9228,58.7389],[-2.9195,58.7388],[-2.916,58.7392],[-2.9169,58.7378],[-2.9159,58.7367],[-2.9163,58.7353],[-2.9189,58.7348],[-2.9213,58.7354],[-2.9201,58.7335],[-2.9227,58.7327],[-2.9246,58.7332],[-2.9286,58.733],[-2.9295,58.7339],[-2.9343,58.7329],[-2.9372,58.7339],[-2.9395,58.733],[-2.9404,58.7319],[-2.9442,58.7322],[-2.947,58.7308],[-2.9497,58.7308],[-2.9504,58.7302],[-2.9554,58.7296],[-2.958,58.7298],[-2.9611,58.7295],[-2.9641,58.7307],[-2.9644,58.7316],[-2.9658,58.7321],[-2.9663,58.7337],[-2.9658,58.7343],[-2.9661,58.737],[-2.9648,58.7375],[-2.9661,58.7386],[-2.9661,58.7401],[-2.9669,58.7412],[-2.9689,58.7409],[-2.9695,58.7403],[-2.9717,58.7404],[-2.9745,58.738],[-2.9751,58.7387],[-2.9768,58.739],[-2.9773,58.7407],[-2.979,58.7423],[-2.977,58.744],[-2.9775,58.7454],[-2.9798,58.7457],[-2.9803,58.7462],[-2.983,58.7472],[-2.9854,58.7477],[-2.9862,58.7485],[-2.9863,58.7507],[-2.9881,58.7519],[-2.9882,58.7529],[-2.9911,58.7537],[-2.9931,58.7535],[-2.9932,58.7543],[-2.991,58.7563],[-2.9923,58.7578],[-2.9915,58.7591],[-2.9879,58.7611],[-2.9866,58.7608],[-2.9851,58.7612],[-2.9807,58.7608],[-2.9807,58.7627],[-2.9815,58.7637],[-2.9806,58.765],[-2.9814,58.7664],[-2.9805,58.7683],[-2.9789,58.7692],[-2.9796,58.7708],[-2.9811,58.7708],[-2.981,58.7728],[-2.9814,58.7738],[-2.9803,58.7753],[-2.9804,58.7773],[-2.98,58.7781],[-2.9825,58.7788],[-2.9816,58.7795],[-2.9819,58.7805],[-2.9835,58.7814],[-2.983,58.7821],[-2.9838,58.7833],[-2.9819,58.7842],[-2.9815,58.7849],[-2.9798,58.7855],[-2.9816,58.7868],[-2.9861,58.7865],[-2.9884,58.7855],[-2.991,58.7855],[-2.9935,58.7862],[-2.9956,58.7874],[-2.9965,58.7892],[-2.9962,58.79],[-3.0018,58.7945],[-3.0048,58.7958],[-3.0058,58.7972],[-3.0069,58.7974],[-3.0117,58.7972],[-3.0137,58.7974],[-3.0168,58.7988],[-3.0172,58.7998],[-3.0191,58.802],[-3.0191,58.8029],[-3.022,58.805],[-3.0226,58.8074],[-3.021,58.809],[-3.0195,58.8094],[-3.0179,58.8111],[-3.0165,58.8113],[-3.0161,58.8124],[-3.0133,58.8139],[-3.0105,58.8141],[-3.0096,58.8135],[-3.0056,58.8127],[-3.0046,58.8116],[-3.0028,58.8107],[-3.0019,58.8095],[-2.9989,58.8073],[-2.9982,58.8064],[-2.9956,58.8059],[-2.9978,58.8046],[-3.0001,58.8052],[-3.0015,58.804],[-3.0008,58.8021],[-2.9982,58.8014],[-2.9951,58.8023],[-2.9947,58.8033],[-2.9931,58.8035],[-2.992,58.8042],[-2.9878,58.8047],[-2.985,58.8058],[-2.9853,58.8069],[-2.9848,58.8078],[-2.9858,58.8085],[-2.9841,58.8109],[-2.9864,58.8126],[-2.9882,58.8134],[-2.9902,58.8138],[-2.9912,58.8153],[-2.9953,58.8165],[-2.9971,58.818],[-2.9986,58.8183],[-2.9996,58.8193],[-2.998,58.8202],[-2.9994,58.8215],[-2.9991,58.8227],[-3.0009,58.8244],[-3.0026,58.8252],[-3.0054,58.8258],[-3.0078,58.8252],[-3.0115,58.8232],[-3.0125,58.8224],[-3.0154,58.8213],[-3.0182,58.8207],[-3.0239,58.8179],[-3.0271,58.817],[-3.0325,58.816],[-3.0354,58.8177],[-3.0366,58.8195],[-3.0345,58.8225],[-3.0339,58.8237],[-3.032,58.8242],[-3.0291,58.8241],[-3.0274,58.8256],[-3.0259,58.8262],[-3.0253,58.8272],[-3.021,58.8294],[-3.0156,58.8332],[-3.014,58.8334],[-3.0103,58.8332],[-3.0045,58.8316],[-3.0017,58.8306],[-2.9977,58.8309],[-2.9946,58.8303],[-2.9951,58.8293],[-2.9926,58.8286],[-2.9902,58.8287],[-2.9883,58.8295],[-2.9892,58.8314],[-2.9869,58.8326],[-2.9811,58.8333],[-2.977,58.834],[-2.9738,58.8341],[-2.9717,58.8347],[-2.9696,58.8356],[-2.9634,58.8365],[-2.9604,58.8358],[-2.9604,58.8347],[-2.9623,58.8335],[-2.9622,58.8314],[-2.961,58.8288],[-2.9612,58.8279],[-2.9597,58.827],[-2.9559,58.827],[-2.9543,58.828],[-2.9525,58.8297],[-2.9518,58.8313],[-2.9501,58.8331],[-2.9504,58.8336],[-2.9476,58.8351],[-2.9457,58.8348],[-2.9443,58.8353],[-2.9418,58.835],[-2.9389,58.8353],[-2.9367,58.8348],[-2.9342,58.8352],[-2.9327,58.8358],[-2.9232,58.8365],[-2.9199,58.8373],[-2.911,58.8382],[-2.9096,58.8392],[-2.9065,58.84],[-2.9027,58.843],[-2.9052,58.8448],[-2.9065,58.8453],[-2.9091,58.8451],[-2.9119,58.8441],[-2.9132,58.8431],[-2.9144,58.8427],[-2.9167,58.8435],[-2.9185,58.8437],[-2.9215,58.8432],[-2.9254,58.8422],[-2.9305,58.8416],[-2.935,58.8417],[-2.9351,58.8422],[-2.9402,58.8432],[-2.9414,58.8438],[-2.945,58.8444],[-2.9473,58.8451],[-2.9519,58.8451],[-2.9537,58.846],[-2.9558,58.8463],[-2.9577,58.8461],[-2.9608,58.8475],[-2.9657,58.8484],[-2.9655,58.85],[-2.9645,58.8508],[-2.9672,58.8517],[-2.9686,58.853],[-2.9714,58.8528],[-2.974,58.8515],[-2.9784,58.8502],[-2.9808,58.8487],[-2.9822,58.8485],[-2.9851,58.8487],[-2.9855,58.8494],[-2.9838,58.8498],[-2.9848,58.8506],[-2.9894,58.8523],[-2.9901,58.853],[-2.9898,58.854],[-2.9879,58.8553],[-2.9834,58.857],[-2.9771,58.8582],[-2.9745,58.8591],[-2.9664,58.8602],[-2.9624,58.8605],[-2.9589,58.861],[-2.9569,58.8604],[-2.9626,58.8584],[-2.968,58.8563],[-2.969,58.8555],[-2.9689,58.854],[-2.9675,58.8532],[-2.9656,58.8529],[-2.9634,58.8533],[-2.9602,58.8528],[-2.9578,58.8543],[-2.9543,58.8557],[-2.9502,58.8569],[-2.9469,58.8582],[-2.9432,58.86],[-2.9411,58.8607],[-2.9379,58.8611],[-2.9289,58.8589],[-2.9204,58.856],[-2.9178,58.8549],[-2.9139,58.8563],[-2.9135,58.8567],[-2.914,58.8587],[-2.9148,58.8597],[-2.9143,58.8603],[-2.9149,58.8622],[-2.9163,58.864],[-2.917,58.8664],[-2.9148,58.8692],[-2.9137,58.8694],[-2.9158,58.8723],[-2.918,58.8718],[-2.9211,58.872],[-2.9222,58.8734],[-2.9238,58.8739],[-2.9242,58.8751],[-2.9238,58.8759],[-2.9243,58.8776],[-2.9236,58.8784],[-2.9214,58.8789],[-2.9113,58.879],[-2.9084,58.8799],[-2.906,58.8803],[-2.9032,58.8819],[-2.9004,58.8842],[-2.901,58.8858],[-2.8997,58.8877],[-2.8959,58.8908],[-2.8973,58.8952],[-2.9008,58.8951],[-2.903,58.8953],[-2.9062,58.895],[-2.9082,58.8956],[-2.9108,58.8957],[-2.9118,58.8947],[-2.9152,58.895],[-2.9187,58.8943],[-2.9184,58.8933],[-2.9168,58.8922],[-2.9158,58.8911],[-2.9159,58.8899],[-2.9175,58.8893],[-2.922,58.8898],[-2.9232,58.8913],[-2.9254,58.8913],[-2.9284,58.8901],[-2.9317,58.8908],[-2.9312,58.8916],[-2.9328,58.8925],[-2.9333,58.8936],[-2.9355,58.8938],[-2.9367,58.895],[-2.9349,58.8974],[-2.9358,58.8984],[-2.9338,58.9006],[-2.9333,58.9026],[-2.9352,58.9027],[-2.9364,58.9035],[-2.9393,58.9044],[-2.9401,58.905],[-2.9398,58.9069],[-2.9405,58.9084],[-2.9416,58.9087],[-2.9432,58.9109],[-2.9449,58.9119],[-2.9454,58.9129],[-2.9469,58.9137],[-2.9501,58.9144],[-2.9511,58.9152],[-2.951,58.9162],[-2.9523,58.9175],[-2.9522,58.9195],[-2.9528,58.9208],[-2.9547,58.9224],[-2.955,58.924],[-2.9588,58.9264],[-2.9595,58.9273],[-2.9615,58.9277],[-2.9619,58.9287],[-2.9638,58.9303],[-2.9643,58.9314],[-2.9659,58.9321],[-2.968,58.9348],[-2.9681,58.9358],[-2.9716,58.9385],[-2.9732,58.9404],[-2.9738,58.9427],[-2.974,58.9458],[-2.9721,58.9488],[-2.9731,58.9505],[-2.9706,58.955],[-2.9713,58.9566],[-2.9697,58.9581],[-2.9695,58.9589],[-2.9707,58.9597],[-2.9734,58.9605],[-2.9836,58.9615],[-2.9869,58.9598],[-2.9865,58.9586],[-2.9877,58.9578],[-2.9913,58.957],[-2.9903,58.9549],[-2.992,58.9547],[-2.9924,58.9539],[-2.9944,58.9524],[-2.9978,58.9508],[-2.9999,58.95],[-3.0033,58.9494],[-3.0031,58.948],[-3.0095,58.9449],[-3.0152,58.9428],[-3.0197,58.9423],[-3.0218,58.9422],[-3.0225,58.9416],[-3.0247,58.9409],[-3.0288,58.9404],[-3.0318,58.9391],[-3.0372,58.9394],[-3.0382,58.9389],[-3.0436,58.9375],[-3.0461,58.9378],[-3.0478,58.9384],[-3.0501,58.9383],[-3.0546,58.9375],[-3.0568,58.9367],[-3.0596,58.9363],[-3.0626,58.9364],[-3.0668,58.9355],[-3.0699,58.9368],[-3.07,58.9383],[-3.0744,58.9397],[-3.077,58.9389],[-3.0787,58.9379],[-3.0784,58.9348],[-3.0772,58.9339],[-3.0766,58.9324],[-3.0788,58.9287],[-3.0833,58.928],[-3.0853,58.9274],[-3.0881,58.928],[-3.0889,58.9285],[-3.0919,58.929],[-3.0941,58.9304],[-3.0958,58.9305],[-3.0965,58.9313],[-3.0987,58.9316],[-3.1027,58.9316],[-3.1068,58.9309],[-3.1082,58.9311],[-3.1142,58.9302],[-3.117,58.9288],[-3.118,58.9287],[-3.1204,58.9267],[-3.1221,58.9243],[-3.1214,58.9233],[-3.1197,58.9229],[-3.1184,58.9222],[-3.1156,58.9217],[-3.1164,58.9205],[-3.1202,58.9193],[-3.1248,58.9185],[-3.1291,58.917],[-3.1345,58.9162],[-3.1375,58.916],[-3.141,58.9164],[-3.1436,58.9172],[-3.1512,58.9181],[-3.1547,58.9198],[-3.1569,58.9199],[-3.161,58.9189],[-3.1603,58.918],[-3.1615,58.9168],[-3.164,58.9162],[-3.1697,58.9164],[-3.1715,58.9174],[-3.1733,58.9169],[-3.172,58.9161],[-3.1744,58.9137],[-3.1762,58.9127],[-3.1784,58.9123],[-3.1799,58.9113],[-3.1827,58.9119],[-3.1838,58.9128],[-3.1822,58.9145],[-3.1824,58.916],[-3.1832,58.9168],[-3.1853,58.9178],[-3.1881,58.9178],[-3.1913,58.9167],[-3.1922,58.9148],[-3.1919,58.9138],[-3.1907,58.913],[-3.1866,58.9117],[-3.1833,58.9103],[-3.1863,58.909],[-3.1893,58.9084],[-3.1923,58.9087],[-3.1949,58.9108],[-3.1928,58.9129],[-3.1949,58.9133],[-3.1966,58.9126],[-3.1997,58.9119],[-3.2027,58.9118],[-3.2077,58.9147],[-3.2095,58.9165],[-3.2124,58.9203],[-3.2168,58.9218],[-3.2189,58.9233],[-3.2223,58.9244],[-3.2251,58.9266],[-3.2253,58.9276],[-3.2275,58.9292],[-3.229,58.9307],[-3.2313,58.934],[-3.2315,58.9361],[-3.2327,58.9369],[-3.2322,58.9375],[-3.2342,58.9392],[-3.2355,58.9397],[-3.236,58.9408],[-3.2384,58.9426],[-3.2408,58.9434],[-3.2402,58.9451],[-3.2383,58.9438],[-3.2372,58.9441],[-3.2363,58.9453],[-3.2349,58.946],[-3.2354,58.9473],[-3.235,58.9483],[-3.2349,58.9503],[-3.2356,58.9515],[-3.2338,58.9522],[-3.2332,58.9532],[-3.2343,58.9562],[-3.2344,58.9574],[-3.2352,58.9581],[-3.236,58.9619],[-3.2342,58.9624],[-3.2332,58.9635],[-3.2337,58.9649],[-3.2331,58.9662],[-3.2344,58.9676],[-3.2383,58.9695],[-3.241,58.9711],[-3.2457,58.9704],[-3.2476,58.9711],[-3.2496,58.9725],[-3.2509,58.9724],[-3.2513,58.9744],[-3.2536,58.9761],[-3.2524,58.9784],[-3.2496,58.98],[-3.2471,58.9806],[-3.2486,58.9818],[-3.2516,58.982],[-3.2519,58.9809],[-3.2502,58.9805],[-3.2517,58.9791],[-3.2527,58.9788],[-3.2536,58.9776],[-3.2566,58.9751],[-3.2609,58.9731],[-3.2624,58.9707],[-3.2618,58.9705],[-3.2643,58.9686],[-3.2647,58.9675],[-3.2631,58.9669],[-3.2636,58.9659],[-3.2622,58.9644],[-3.2626,58.9623],[-3.2645,58.9619],[-3.2687,58.9636],[-3.2716,58.9634],[-3.2743,58.9638],[-3.2762,58.9635],[-3.2778,58.9625],[-3.2782,58.9607],[-3.2808,58.9608],[-3.2843,58.9599],[-3.2875,58.9606],[-3.287,58.958],[-3.2856,58.957],[-3.2865,58.9559],[-3.2863,58.9549],[-3.2935,58.9518],[-3.2944,58.9501],[-3.2966,58.949],[-3.2981,58.9499],[-3.3005,58.9494],[-3.3014,58.9498],[-3.3048,58.9493],[-3.3079,58.9494],[-3.3112,58.9501],[-3.3139,58.9504],[-3.3162,58.9521],[-3.3198,58.9526],[-3.3203,58.9523],[-3.3271,58.9522],[-3.3291,58.9529],[-3.3307,58.9543],[-3.3319,58.9544],[-3.3339,58.9562],[-3.3334,58.958],[-3.3343,58.959],[-3.3359,58.9598],[-3.3408,58.9614],[-3.3426,58.9613],[-3.3456,58.9634],[-3.3495,58.9625],[-3.3506,58.962],[-3.354,58.9623],[-3.3559,58.9632],[-3.3565,58.9641],[-3.3585,58.9645],[-3.3586,58.9657],[-3.3565,58.9662],[-3.356,58.9674],[-3.3546,58.9682],[-3.3544,58.969],[-3.3557,58.9704],[-3.3532,58.9715],[-3.3535,58.9738],[-3.3553,58.9748],[-3.3573,58.9753],[-3.3587,58.9762],[-3.3597,58.9782],[-3.3611,58.9794],[-3.361,58.9818],[-3.3618,58.9829],[-3.3604,58.983],[-3.3592,58.9851],[-3.3596,58.9873],[-3.3617,58.9881],[-3.363,58.9902],[-3.3635,58.9917],[-3.3625,58.9928],[-3.3645,58.9955],[-3.3675,58.997],[-3.3682,58.9987],[-3.3674,58.9999],[-3.3648,59.0003],[-3.3642,59.0023],[-3.3651,59.003],[-3.3637,59.0049],[-3.36,59.0063],[-3.3623,59.0065],[-3.3614,59.0078],[-3.362,59.0085],[-3.3587,59.0094],[-3.3622,59.011],[-3.3623,59.0115],[-3.3658,59.0132],[-3.3664,59.0154],[-3.3628,59.0159],[-3.3596,59.0167],[-3.3617,59.0185],[-3.3645,59.0184],[-3.3636,59.0198],[-3.3629,59.0219],[-3.3608,59.0226],[-3.3602,59.0233],[-3.361,59.0255],[-3.3604,59.0259],[-3.3606,59.0275],[-3.3596,59.0292],[-3.3618,59.0298],[-3.3584,59.0312],[-3.3563,59.0312],[-3.3539,59.0302],[-3.3543,59.0321],[-3.3528,59.0325],[-3.3505,59.0343],[-3.35,59.0352],[-3.3505,59.0363],[-3.3497,59.0377],[-3.3535,59.0407],[-3.3545,59.0425],[-3.3561,59.0429],[-3.3579,59.044],[-3.3578,59.0467],[-3.3562,59.0476],[-3.3562,59.0489],[-3.3534,59.0497],[-3.3521,59.051],[-3.3504,59.0509],[-3.3498,59.0516],[-3.3479,59.0521],[-3.3455,59.0518],[-3.3444,59.0497],[-3.3424,59.0499],[-3.3386,59.0511],[-3.3361,59.0529],[-3.3364,59.0542],[-3.3359,59.0554],[-3.3366,59.056],[-3.3405,59.0564],[-3.3416,59.056],[-3.3437,59.0567],[-3.3446,59.0578],[-3.346,59.0575],[-3.3466,59.0587],[-3.35,59.0614],[-3.3501,59.0639],[-3.3495,59.0649],[-3.3508,59.066],[-3.3485,59.0677],[-3.349,59.0688],[-3.3483,59.0703],[-3.3475,59.0736],[-3.3482,59.0745],[-3.3469,59.0758],[-3.3472,59.0773],[-3.3482,59.0775],[-3.3511,59.0809],[-3.3526,59.082],[-3.3543,59.0821],[-3.3553,59.0841],[-3.3523,59.0864],[-3.3531,59.0875],[-3.3512,59.0881],[-3.351,59.0897],[-3.3523,59.0941],[-3.3519,59.0956],[-3.3511,59.0959],[-3.3529,59.0985],[-3.3558,59.1016],[-3.3575,59.1031],[-3.3575,59.1037],[-3.3561,59.1051],[-3.355,59.1052],[-3.3516,59.107],[-3.3502,59.1088],[-3.3497,59.1101],[-3.3501,59.1111],[-3.3492,59.1118],[-3.3453,59.1126],[-3.3439,59.1134],[-3.3428,59.1153],[-3.3376,59.1165],[-3.3341,59.1179],[-3.3327,59.1173],[-3.3311,59.118],[-3.3273,59.1209],[-3.3261,59.1228],[-3.3244,59.1237],[-3.3258,59.1246],[-3.3253,59.1257],[-3.3267,59.1267],[-3.3262,59.1287],[-3.324,59.1286],[-3.3203,59.1304],[-3.3225,59.1312],[-3.3229,59.1321],[-3.326,59.133],[-3.3256,59.1336],[-3.3292,59.1343],[-3.3299,59.1352],[-3.3334,59.1342],[-3.3389,59.1344],[-3.3407,59.1353],[-3.3403,59.1381],[-3.3372,59.1382],[-3.3344,59.1379],[-3.3296,59.1381],[-3.3253,59.1372],[-3.3217,59.137],[-3.3197,59.1372],[-3.3178,59.1361],[-3.3158,59.1354],[-3.314,59.1357],[-3.3127,59.1366],[-3.3139,59.1377],[-3.3141,59.139],[-3.3106,59.139],[-3.3091,59.1399],[-3.3072,59.1394],[-3.305,59.14],[-3.3038,59.1394],[-3.3008,59.1399],[-3.2967,59.1393],[-3.294,59.1404],[-3.2896,59.1403],[-3.2889,59.14],[-3.2862,59.1408],[-3.2813,59.1412],[-3.2787,59.1406],[-3.2758,59.1415],[-3.2748,59.1431],[-3.2716,59.1446],[-3.2687,59.145],[-3.2663,59.1459],[-3.2632,59.1462],[-3.2602,59.1471],[-3.2538,59.1482],[-3.2519,59.1488],[-3.2498,59.1485],[-3.248,59.1488],[-3.2469,59.1495],[-3.2436,59.1505],[-3.2414,59.1521],[-3.239,59.1521],[-3.2381,59.1526],[-3.2356,59.1525],[-3.233,59.1519],[-3.2319,59.1525],[-3.2303,59.1523],[-3.229,59.151],[-3.2277,59.1518],[-3.2254,59.1522],[-3.2237,59.1537],[-3.2216,59.1539]]],[[[-3.3572,58.9333],[-3.3525,58.9328],[-3.3495,58.9317],[-3.3487,58.9307],[-3.3444,58.93],[-3.3421,58.9304],[-3.3428,58.9315],[-3.3447,58.9316],[-3.3454,58.9327],[-3.342,58.9331],[-3.3391,58.932],[-3.3383,58.9309],[-3.3298,58.9295],[-3.3255,58.9283],[-3.3231,58.9264],[-3.323,58.9251],[-3.322,58.9237],[-3.3222,58.9227],[-3.3195,58.9231],[-3.3205,58.9204],[-3.3211,58.9199],[-3.3201,58.918],[-3.3185,58.9177],[-3.3156,58.9183],[-3.3128,58.9171],[-3.3108,58.9152],[-3.3128,58.9121],[-3.3125,58.9115],[-3.3138,58.9101],[-3.3129,58.909],[-3.3103,58.9082],[-3.3087,58.9084],[-3.3073,58.9077],[-3.3057,58.9077],[-3.3042,58.9072],[-3.3025,58.9074],[-3.2999,58.9064],[-3.2951,58.9061],[-3.2935,58.9058],[-3.2899,58.9059],[-3.2858,58.9057],[-3.2837,58.9051],[-3.2823,58.9038],[-3.2774,58.9022],[-3.2758,58.9014],[-3.2715,58.9008],[-3.2685,58.9],[-3.2664,58.8987],[-3.2641,58.8968],[-3.2627,58.8963],[-3.2593,58.8955],[-3.2562,58.8955],[-3.2535,58.8944],[-3.2507,58.8928],[-3.2484,58.8921],[-3.2446,58.8903],[-3.2413,58.8877],[-3.2389,58.8869],[-3.2366,58.8873],[-3.2364,58.8884],[-3.232,58.8875],[-3.2288,58.8858],[-3.2278,58.8844],[-3.2265,58.8834],[-3.2221,58.8822],[-3.2151,58.8791],[-3.</v>
      </c>
      <c r="B162" s="67" t="str">
        <f ca="1">OFFSET(Polygon!B$1,MATCH($D162,Polygon!$C:$C,0)-1,0)</f>
        <v>S08000025</v>
      </c>
      <c r="C162" s="41" t="s">
        <v>132</v>
      </c>
      <c r="D162" s="41" t="s">
        <v>207</v>
      </c>
      <c r="E162" s="27">
        <v>22190</v>
      </c>
      <c r="F162" s="45"/>
      <c r="G162" s="45"/>
      <c r="H162" s="45"/>
      <c r="I162" s="45"/>
      <c r="J162" s="45"/>
      <c r="K162" s="45"/>
      <c r="L162" s="45"/>
      <c r="M162" s="45"/>
      <c r="N162" s="45"/>
      <c r="O162" s="23">
        <v>0</v>
      </c>
      <c r="P162" s="23">
        <v>0</v>
      </c>
      <c r="Q162" s="23">
        <v>0</v>
      </c>
      <c r="R162" s="23">
        <v>0</v>
      </c>
      <c r="S162" s="23">
        <v>0</v>
      </c>
      <c r="T162" s="23">
        <v>0</v>
      </c>
      <c r="U162" s="23">
        <v>0</v>
      </c>
      <c r="V162" s="23">
        <v>0</v>
      </c>
      <c r="W162" s="23">
        <v>0</v>
      </c>
      <c r="X162" s="23">
        <v>0</v>
      </c>
      <c r="Y162" s="23">
        <v>0</v>
      </c>
      <c r="Z162" s="23">
        <v>0</v>
      </c>
      <c r="AA162" s="23">
        <v>0</v>
      </c>
      <c r="AB162" s="23">
        <v>0</v>
      </c>
      <c r="AC162" s="23">
        <v>2</v>
      </c>
      <c r="AD162" s="23">
        <v>2</v>
      </c>
      <c r="AE162" s="23">
        <v>2</v>
      </c>
      <c r="AF162" s="23">
        <v>4</v>
      </c>
      <c r="AG162" s="23">
        <v>4</v>
      </c>
      <c r="AH162" s="23">
        <v>4</v>
      </c>
      <c r="AI162" s="23">
        <v>4</v>
      </c>
      <c r="AJ162" s="23">
        <v>4</v>
      </c>
      <c r="AK162" s="23">
        <v>4</v>
      </c>
      <c r="AL162" s="23">
        <v>4</v>
      </c>
      <c r="AM162" s="23">
        <v>5</v>
      </c>
      <c r="AN162" s="23">
        <v>5</v>
      </c>
      <c r="AO162" s="23">
        <v>5</v>
      </c>
      <c r="AP162" s="23">
        <v>5</v>
      </c>
      <c r="AQ162" s="23">
        <v>5</v>
      </c>
      <c r="AR162" s="23">
        <v>5</v>
      </c>
      <c r="AS162" s="23">
        <v>5</v>
      </c>
      <c r="AT162" s="23">
        <v>5</v>
      </c>
      <c r="AU162" s="23">
        <v>5</v>
      </c>
      <c r="AV162" s="23">
        <v>6</v>
      </c>
      <c r="AW162" s="23">
        <v>6</v>
      </c>
      <c r="AX162" s="23">
        <v>6</v>
      </c>
      <c r="AY162" s="23">
        <v>6</v>
      </c>
      <c r="AZ162" s="23">
        <v>6</v>
      </c>
      <c r="BA162" s="23">
        <v>7</v>
      </c>
      <c r="BB162" s="23">
        <v>7</v>
      </c>
      <c r="BC162" s="23">
        <v>7</v>
      </c>
      <c r="BD162" s="23">
        <v>7</v>
      </c>
      <c r="BE162" s="23">
        <v>7</v>
      </c>
      <c r="BF162" s="23">
        <v>7</v>
      </c>
      <c r="BG162" s="23">
        <v>7</v>
      </c>
      <c r="BH162" s="23">
        <v>7</v>
      </c>
      <c r="BI162" s="23">
        <v>7</v>
      </c>
      <c r="BJ162" s="23">
        <v>7</v>
      </c>
      <c r="BK162" s="23">
        <v>7</v>
      </c>
      <c r="BL162" s="23">
        <v>7</v>
      </c>
      <c r="BM162" s="23">
        <v>7</v>
      </c>
      <c r="BN162" s="23">
        <v>7</v>
      </c>
      <c r="BO162" s="23">
        <v>7</v>
      </c>
      <c r="BP162" s="23">
        <v>7</v>
      </c>
      <c r="BQ162" s="23">
        <v>7</v>
      </c>
      <c r="BR162" s="23">
        <v>7</v>
      </c>
      <c r="BS162" s="23">
        <v>7</v>
      </c>
      <c r="BT162" s="23">
        <v>7</v>
      </c>
      <c r="BU162" s="23">
        <v>7</v>
      </c>
      <c r="BV162" s="23">
        <v>7</v>
      </c>
      <c r="BW162" s="23">
        <v>7</v>
      </c>
      <c r="BX162" s="23">
        <v>7</v>
      </c>
      <c r="BY162" s="23">
        <v>7</v>
      </c>
      <c r="BZ162" s="23">
        <v>7</v>
      </c>
      <c r="CA162" s="23">
        <v>7</v>
      </c>
      <c r="CB162" s="23">
        <v>7</v>
      </c>
      <c r="CC162" s="23">
        <v>7</v>
      </c>
      <c r="CD162" s="23">
        <v>7</v>
      </c>
      <c r="CE162" s="23">
        <v>7</v>
      </c>
      <c r="CF162" s="23">
        <v>7</v>
      </c>
      <c r="CG162" s="23">
        <v>7</v>
      </c>
      <c r="CH162" s="23">
        <v>7</v>
      </c>
      <c r="CI162" s="23">
        <v>8</v>
      </c>
      <c r="CJ162" s="23">
        <v>8</v>
      </c>
      <c r="CK162" s="23">
        <v>8</v>
      </c>
      <c r="CL162" s="23">
        <v>8</v>
      </c>
      <c r="CM162" s="23">
        <v>8</v>
      </c>
      <c r="CN162" s="23">
        <v>8</v>
      </c>
      <c r="CO162" s="23">
        <v>8</v>
      </c>
      <c r="CP162" s="23">
        <v>8</v>
      </c>
      <c r="CQ162" s="23">
        <v>8</v>
      </c>
      <c r="CR162" s="23">
        <v>8</v>
      </c>
      <c r="CS162" s="23">
        <v>8</v>
      </c>
      <c r="CT162" s="23">
        <v>8</v>
      </c>
      <c r="CU162" s="23">
        <v>8</v>
      </c>
      <c r="CV162" s="23">
        <v>8</v>
      </c>
      <c r="CW162" s="23">
        <v>8</v>
      </c>
      <c r="CX162" s="23">
        <v>8</v>
      </c>
      <c r="CY162" s="23">
        <v>8</v>
      </c>
      <c r="CZ162" s="45"/>
      <c r="DA162" s="45"/>
      <c r="DB162" s="45"/>
      <c r="DC162" s="23">
        <v>9</v>
      </c>
      <c r="DD162" s="23">
        <v>9</v>
      </c>
      <c r="DE162" s="23">
        <v>9</v>
      </c>
      <c r="DF162" s="23">
        <v>9</v>
      </c>
      <c r="DG162" s="23">
        <v>9</v>
      </c>
      <c r="DJ162" s="348">
        <f t="shared" ca="1" si="42"/>
        <v>0</v>
      </c>
      <c r="DK162" s="25">
        <f t="shared" ca="1" si="43"/>
        <v>0</v>
      </c>
      <c r="DL162" s="325">
        <f t="shared" ca="1" si="52"/>
        <v>0</v>
      </c>
      <c r="DM162" s="329"/>
      <c r="DN162" s="25"/>
      <c r="DO162" s="325"/>
      <c r="DP162" s="334">
        <f t="shared" ca="1" si="46"/>
        <v>40.558810274898605</v>
      </c>
      <c r="EA162">
        <f>SUMIF('L4-LTLA'!$D:$D,$D162,'L4-LTLA'!$G:$G)</f>
        <v>22190</v>
      </c>
      <c r="EB162" s="27">
        <v>22190</v>
      </c>
      <c r="EC162" s="4">
        <f t="shared" si="51"/>
        <v>0</v>
      </c>
    </row>
    <row r="163" spans="1:134" x14ac:dyDescent="0.25">
      <c r="A163" s="67" t="str">
        <f ca="1">OFFSET(Polygon!A$1,MATCH($D163,Polygon!$C:$C,0)-1,0)</f>
        <v>{"type":"MultiPolygon","coordinates":[[[[-1.0455,60.7344],[-1.0431,60.7344],[-1.0421,60.7337],[-1.042,60.7322],[-1.0405,60.732],[-1.0373,60.73],[-1.0342,60.73],[-1.0326,60.7307],[-1.0279,60.7277],[-1.0268,60.7279],[-1.0249,60.7256],[-1.0199,60.7267],[-1.0118,60.7268],[-1.0117,60.7251],[-1.0111,60.7243],[-1.0144,60.7222],[-1.0133,60.7209],[-1.0108,60.7199],[-1.0082,60.7202],[-1.0056,60.722],[-1.0051,60.7228],[-1.0031,60.7223],[-1.0012,60.7211],[-1,60.7212],[-0.9992,60.7197],[-1.0008,60.7181],[-1.0002,60.7174],[-1.0014,60.7155],[-1.0049,60.715],[-1.0072,60.7156],[-1.0091,60.714],[-1.0082,60.7127],[-1.0061,60.7103],[-1.0064,60.7089],[-1.0054,60.7077],[-1.0031,60.707],[-1.0044,60.7062],[-1.0033,60.7056],[-1.0015,60.7056],[-1.001,60.707],[-0.9987,60.7072],[-0.9982,60.7065],[-0.9965,60.7059],[-0.9959,60.7036],[-0.9951,60.7026],[-0.9931,60.7024],[-0.991,60.7028],[-0.9905,60.7021],[-0.9864,60.7005],[-0.9881,60.6986],[-0.9909,60.6983],[-0.993,60.6987],[-0.9952,60.7008],[-1.0003,60.7031],[-1.0026,60.7029],[-1.0042,60.7035],[-1.0057,60.703],[-1.0065,60.7019],[-1.0039,60.7003],[-0.9995,60.6995],[-0.9982,60.6985],[-0.9989,60.6977],[-1.0011,60.6967],[-1.0008,60.6951],[-1.0017,60.6936],[-0.999,60.6919],[-0.9983,60.6911],[-0.9956,60.6904],[-0.9958,60.6896],[-0.9981,60.6886],[-0.9986,60.6871],[-0.9984,60.6859],[-1.0004,60.6847],[-1.0011,60.6833],[-1.0005,60.6825],[-0.9961,60.6827],[-0.9952,60.6821],[-0.9929,60.6781],[-0.9939,60.6765],[-0.9955,60.676],[-0.9957,60.6753],[-0.9976,60.6746],[-0.9981,60.6735],[-0.9968,60.6722],[-0.9967,60.6682],[-0.9955,60.6676],[-0.9941,60.6639],[-0.9942,60.663],[-0.9925,60.6614],[-0.991,60.6605],[-0.99,60.657],[-0.9891,60.6563],[-0.989,60.6539],[-0.9908,60.6521],[-0.9939,60.6522],[-0.9957,60.6518],[-0.9965,60.6503],[-0.9987,60.6493],[-0.9966,60.6474],[-0.9959,60.6427],[-0.9964,60.6421],[-0.9944,60.6406],[-0.9919,60.6397],[-0.99,60.6397],[-0.9881,60.6407],[-0.9832,60.6414],[-0.9811,60.6401],[-0.9817,60.6391],[-0.9815,60.6372],[-0.983,60.6364],[-0.9854,60.6363],[-0.9885,60.6368],[-0.9898,60.6365],[-0.9913,60.6355],[-0.9912,60.6344],[-0.9922,60.6338],[-0.9961,60.6332],[-0.9988,60.6332],[-0.9992,60.634],[-0.999,60.6356],[-1.0011,60.6381],[-1.003,60.6388],[-1.0059,60.6391],[-1.0102,60.6389],[-1.0157,60.6384],[-1.0224,60.6396],[-1.0279,60.6424],[-1.0311,60.6424],[-1.0373,60.645],[-1.0397,60.6454],[-1.0402,60.6466],[-1.0428,60.6489],[-1.0446,60.6515],[-1.0431,60.6524],[-1.043,60.6542],[-1.0454,60.657],[-1.0471,60.6579],[-1.0479,60.659],[-1.0516,60.6595],[-1.0543,60.6602],[-1.0586,60.6618],[-1.0635,60.6658],[-1.0642,60.6668],[-1.0669,60.6669],[-1.0647,60.6628],[-1.0645,60.6598],[-1.0627,60.6591],[-1.0606,60.6574],[-1.0581,60.6564],[-1.0553,60.6542],[-1.0547,60.6532],[-1.0541,60.649],[-1.0523,60.6476],[-1.0506,60.6457],[-1.0506,60.6443],[-1.052,60.6436],[-1.0527,60.6425],[-1.0498,60.6411],[-1.0461,60.6403],[-1.0435,60.6381],[-1.0424,60.6375],[-1.0424,60.6361],[-1.0432,60.6345],[-1.0377,60.6318],[-1.0378,60.6308],[-1.0366,60.6302],[-1.0328,60.6303],[-1.0295,60.6295],[-1.0247,60.6291],[-1.0228,60.6287],[-1.0208,60.6263],[-1.02,60.6258],[-1.0208,60.6233],[-1.0202,60.6213],[-1.0209,60.62],[-1.0191,60.6189],[-1.0188,60.6169],[-1.02,60.6148],[-1.0213,60.6134],[-1.0235,60.6118],[-1.0246,60.6094],[-1.0267,60.6071],[-1.0279,60.6053],[-1.0302,60.6047],[-1.0354,60.6042],[-1.0392,60.6051],[-1.041,60.6044],[-1.0416,60.6034],[-1.0434,60.6017],[-1.0457,60.6005],[-1.0482,60.6004],[-1.0505,60.6011],[-1.0522,60.6025],[-1.0539,60.6054],[-1.0559,60.6073],[-1.0581,60.6082],[-1.0609,60.6085],[-1.0692,60.6106],[-1.0711,60.6102],[-1.0722,60.6092],[-1.0754,60.6078],[-1.0794,60.607],[-1.078,60.6062],[-1.0713,60.6042],[-1.0659,60.6041],[-1.0637,60.6031],[-1.063,60.601],[-1.0621,60.6007],[-1.0619,60.5996],[-1.0611,60.5983],[-1.0579,60.5978],[-1.0564,60.5979],[-1.0551,60.5991],[-1.0521,60.5986],[-1.0495,60.5971],[-1.0476,60.5964],[-1.0451,60.5965],[-1.0427,60.5973],[-1.041,60.597],[-1.0383,60.5974],[-1.0351,60.5972],[-1.0315,60.5975],[-1.0304,60.597],[-1.0302,60.5924],[-1.0292,60.5918],[-1.0295,60.5898],[-1.0291,60.5874],[-1.0253,60.587],[-1.0244,60.5889],[-1.023,60.59],[-1.0176,60.591],[-1.0165,60.5897],[-1.0145,60.5889],[-1.0145,60.5877],[-1.0154,60.5866],[-1.0148,60.5853],[-1.0167,60.5848],[-1.0176,60.5825],[-1.0155,60.5818],[-1.0108,60.5834],[-1.0095,60.5823],[-1.0059,60.5818],[-1.0035,60.5817],[-1.003,60.5811],[-1.0025,60.5782],[-1.0038,60.5779],[-1.0045,60.5765],[-1.0069,60.5751],[-1.0102,60.5754],[-1.0092,60.5741],[-1.0094,60.5724],[-1.0086,60.5723],[-1.0069,60.5704],[-1.0051,60.5698],[-1.0039,60.5686],[-1.0037,60.5662],[-1.0052,60.5651],[-1.0072,60.5645],[-1.0076,60.5633],[-1.0109,60.5642],[-1.0133,60.5638],[-1.0174,60.5623],[-1.0188,60.5626],[-1.0198,60.5617],[-1.0218,60.562],[-1.0239,60.5612],[-1.0232,60.5604],[-1.0202,60.5596],[-1.018,60.5597],[-1.0162,60.5586],[-1.0155,60.5576],[-1.0162,60.556],[-1.0176,60.5549],[-1.0171,60.5544],[-1.0148,60.5543],[-1.0113,60.5532],[-1.0127,60.5525],[-1.0132,60.5511],[-1.0146,60.5511],[-1.0135,60.5487],[-1.0171,60.5475],[-1.0173,60.5471],[-1.0212,60.5469],[-1.0235,60.5474],[-1.0267,60.549],[-1.0284,60.5492],[-1.032,60.5475],[-1.0357,60.5477],[-1.0381,60.5475],[-1.0395,60.5487],[-1.042,60.5493],[-1.0423,60.5502],[-1.0443,60.5503],[-1.0481,60.55],[-1.0481,60.5483],[-1.0485,60.5461],[-1.0477,60.5444],[-1.0484,60.5435],[-1.0464,60.5428],[-1.0445,60.5429],[-1.0425,60.5417],[-1.0403,60.5417],[-1.0388,60.5403],[-1.0391,60.5392],[-1.0375,60.5388],[-1.0353,60.5388],[-1.0351,60.5371],[-1.0375,60.5354],[-1.0408,60.5356],[-1.0423,60.5353],[-1.0426,60.5339],[-1.0407,60.5335],[-1.0383,60.5324],[-1.0379,60.5308],[-1.0359,60.5303],[-1.032,60.5314],[-1.0304,60.5308],[-1.029,60.5311],[-1.0243,60.5332],[-1.0228,60.5337],[-1.021,60.5327],[-1.021,60.531],[-1.0229,60.5286],[-1.024,60.5281],[-1.0253,60.5264],[-1.0276,60.5258],[-1.0283,60.5245],[-1.0279,60.5235],[-1.0265,60.5233],[-1.0265,60.5219],[-1.0246,60.5216],[-1.0255,60.5201],[-1.0237,60.5192],[-1.0258,60.5189],[-1.0263,60.5183],[-1.0298,60.5182],[-1.0313,60.5154],[-1.0309,60.5144],[-1.0292,60.5128],[-1.0295,60.5118],[-1.0251,60.5107],[-1.025,60.5096],[-1.0275,60.5095],[-1.0289,60.5102],[-1.0334,60.5107],[-1.0358,60.5107],[-1.0338,60.5088],[-1.0348,60.5082],[-1.0327,60.5066],[-1.0342,60.5062],[-1.0351,60.505],[-1.0344,60.5041],[-1.0349,60.5028],[-1.0368,60.5025],[-1.0374,60.5017],[-1.0349,60.501],[-1.0343,60.4992],[-1.0313,60.4983],[-1.0297,60.4985],[-1.0273,60.4979],[-1.0292,60.4965],[-1.0309,60.4961],[-1.0302,60.4951],[-1.0327,60.494],[-1.0362,60.4945],[-1.0378,60.4942],[-1.0387,60.4922],[-1.0397,60.4914],[-1.039,60.4901],[-1.0415,60.4893],[-1.0446,60.4898],[-1.045,60.4905],[-1.0441,60.4918],[-1.0465,60.4916],[-1.0487,60.4906],[-1.0508,60.4907],[-1.0537,60.4914],[-1.0529,60.4928],[-1.0492,60.4934],[-1.0452,60.4951],[-1.0387,60.4968],[-1.0377,60.4973],[-1.038,60.4984],[-1.0398,60.4989],[-1.0429,60.4979],[-1.0462,60.4963],[-1.0478,60.4952],[-1.0515,60.4951],[-1.0558,60.4937],[-1.0561,60.493],[-1.0593,60.4934],[-1.0594,60.4921],[-1.0631,60.4904],[-1.068,60.4894],[-1.0702,60.4901],[-1.0742,60.4924],[-1.0754,60.4926],[-1.0845,60.4962],[-1.0864,60.498],[-1.0896,60.499],[-1.0919,60.4994],[-1.0933,60.4992],[-1.0946,60.4975],[-1.0964,60.4976],[-1.0988,60.4963],[-1.1002,60.4959],[-1.1033,60.4962],[-1.1076,60.4976],[-1.1097,60.4978],[-1.1112,60.5005],[-1.1122,60.5008],[-1.112,60.5029],[-1.1135,60.5031],[-1.1156,60.5041],[-1.1169,60.5032],[-1.1172,60.5021],[-1.1214,60.5008],[-1.1219,60.499],[-1.1199,60.4964],[-1.1178,60.4949],[-1.1168,60.4935],[-1.1156,60.4931],[-1.1131,60.4936],[-1.1092,60.4939],[-1.1076,60.4937],[-1.1062,60.4924],[-1.1023,60.4917],[-1.1003,60.4919],[-1.0969,60.4901],[-1.0969,60.4892],[-1.0981,60.4883],[-1.0982,60.487],[-1.0973,60.4859],[-1.1009,60.4782],[-1.1042,60.4764],[-1.141,60.4617],[-1.1473,60.4617],[-1.1803,60.4622],[-1.1805,60.4616],[-1.1781,60.4607],[-1.1764,60.4589],[-1.1766,60.4582],[-1.1756,60.4562],[-1.177,60.4541],[-1.1768,60.4533],[-1.1798,60.4525],[-1.1841,60.4506],[-1.189,60.4492],[-1.1938,60.4474],[-1.1981,60.4465],[-1.1979,60.4453],[-1.197,60.4449],[-1.1895,60.4449],[-1.1845,60.446],[-1.1784,60.4467],[-1.1749,60.4467],[-1.1724,60.4455],[-1.1716,60.444],[-1.1688,60.4433],[-1.168,60.4424],[-1.1658,60.4413],[-1.1646,60.4398],[-1.1644,60.4385],[-1.166,60.4371],[-1.1688,60.437],[-1.1711,60.4374],[-1.1769,60.437],[-1.1808,60.4361],[-1.184,60.4351],[-1.184,60.4339],[-1.1863,60.4343],[-1.1906,60.4328],[-1.192,60.4319],[-1.1919,60.4311],[-1.1905,60.4301],[-1.1887,60.4306],[-1.1875,60.4314],[-1.1831,60.4323],[-1.1822,60.4334],[-1.1803,60.4333],[-1.1771,60.4341],[-1.1732,60.4338],[-1.1724,60.4327],[-1.1729,60.4319],[-1.1712,60.4312],[-1.1745,60.4301],[-1.176,60.4284],[-1.1726,60.4277],[-1.1717,60.4273],[-1.1703,60.4257],[-1.1692,60.4253],[-1.1681,60.4232],[-1.1668,60.4223],[-1.1682,60.42],[-1.1705,60.4203],[-1.1743,60.4205],[-1.1773,60.4203],[-1.1819,60.4208],[-1.1889,60.4227],[-1.191,60.4239],[-1.1914,60.4249],[-1.1938,60.4264],[-1.1943,60.4271],[-1.1914,60.4295],[-1.1932,60.4305],[-1.1951,60.4311],[-1.1973,60.4305],[-1.2008,60.429],[-1.2042,60.4277],[-1.2078,60.4252],[-1.2109,60.4234],[-1.2151,60.4216],[-1.2205,60.42],[-1.2231,60.4191],[-1.228,60.4168],[-1.228,60.4155],[-1.2297,60.4142],[-1.2326,60.4132],[-1.2374,60.4121],[-1.2416,60.4104],[-1.25,60.4072],[-1.2518,60.4062],[-1.2547,60.405],[-1.2552,60.4043],[-1.2575,60.403],[-1.2561,60.402],[-1.254,60.4014],[-1.252,60.4019],[-1.2478,60.4044],[-1.2423,60.4061],[-1.2368,60.4074],[-1.2318,60.4093],[-1.2261,60.4113],[-1.2201,60.4128],[-1.2175,60.4139],[-1.211,60.416],[-1.2019,60.4186],[-1.1936,60.4201],[-1.1924,60.4186],[-1.1914,60.4182],[-1.1915,60.4168],[-1.1897,60.4154],[-1.1893,60.4144],[-1.1925,60.4127],[-1.1969,60.4112],[-1.205,60.409],[-1.2116,60.4067],[-1.221,60.4042],[-1.222,60.4028],[-1.2216,60.4021],[-1.2167,60.4012],[-1.2104,60.403],[-1.2076,60.4035],[-1.203,60.4048],[-1.1961,60.4075],[-1.1893,60.4093],[-1.1829,60.4115],[-1.1756,60.4135],[-1.1696,60.4144],[-1.1682,60.4132],[-1.169,60.4123],[-1.1682,60.409],[-1.1677,60.408],[-1.1683,60.4068],[-1.168,60.4057],[-1.1699,60.4044],[-1.1702,60.4031],[-1.1677,60.4025],[-1.1664,60.4004],[-1.1699,60.3995],[-1.169,60.3982],[-1.1665,60.3988],[-1.1659,60.3975],[-1.1667,60.3926],[-1.1665,60.3913],[-1.1669,60.3894],[-1.1659,60.3879],[-1.1659,60.3867],[-1.1667,60.386],[-1.1667,60.3843],[-1.1673,60.3832],[-1.1663,60.3822],[-1.1649,60.3787],[-1.1633,60.3781],[-1.1624,60.3794],[-1.1623,60.3818],[-1.1632,60.3843],[-1.1624,60.386],[-1.1627,60.3872],[-1.1608,60.3896],[-1.156,60.3917],[-1.1563,60.3926],[-1.1542,60.3945],[-1.1552,60.3953],[-1.1562,60.3968],[-1.1554,60.3989],[-1.1542,60.4004],[-1.153,60.4029],[-1.1505,60.4043],[-1.149,60.4043],[-1.1473,60.4035],[-1.1454,60.4037],[-1.1438,60.4046],[-1.1432,60.4031],[-1.1433,60.4014],[-1.1403,60.4003],[-1.1384,60.4008],[-1.134,60.401],[-1.133,60.4014],[-1.1346,60.4033],[-1.1331,60.4037],[-1.1311,60.4027],[-1.1293,60.4023],[-1.1237,60.403],[-1.1235,60.4042],[-1.1222,60.4046],[-1.1224,60.4055],[-1.1247,60.4059],[-1.1261,60.4067],[-1.1269,60.4081],[-1.13,60.4076],[-1.1304,60.4054],[-1.1317,60.4056],[-1.1321,60.4068],[-1.1339,60.4065],[-1.1343,60.4076],[-1.1338,60.4089],[-1.1343,60.4099],[-1.1369,60.4112],[-1.1365,60.4127],[-1.1349,60.4133],[-1.1325,60.4136],[-1.1322,60.4142],[-1.1299,60.4151],[-1.1295,60.4158],[-1.1264,60.4177],[-1.1251,60.4178],[-1.1226,60.4191],[-1.121,60.4213],[-1.1227,60.4233],[-1.1207,60.4246],[-1.1205,60.4275],[-1.1195,60.4292],[-1.1172,60.4299],[-1.1155,60.4282],[-1.1131,60.4282],[-1.1104,60.4269],[-1.1087,60.4245],[-1.1095,60.4236],[-1.1119,60.4233],[-1.1133,60.4217],[-1.1127,60.4206],[-1.1124,60.4185],[-1.1142,60.4175],[-1.1143,60.4166],[-1.1122,60.4155],[-1.1108,60.4155],[-1.1083,60.418],[-1.1065,60.4182],[-1.1036,60.418],[-1.1,60.4182],[-1.0994,60.4206],[-1.1003,60.4225],[-1.1045,60.4224],[-1.1041,60.4229],[-1.1014,60.423],[-1.0998,60.4234],[-1.0994,60.4244],[-1.1005,60.4259],[-1.1001,60.4266],[-1.0977,60.4277],[-1.095,60.4299],[-1.0922,60.4303],[-1.0904,60.4315],[-1.0899,60.4337],[-1.0903,60.4364],[-1.0858,60.4385],[-1.0835,60.4383],[-1.0817,60.4372],[-1.0797,60.438],[-1.0767,60.4409],[-1.0744,60.442],[-1.0741,60.4434],[-1.0723,60.4439],[-1.072,60.4455],[-1.07,60.4459],[-1.0687,60.4444],[-1.0666,60.4458],[-1.0664,60.4467],[-1.0643,60.4477],[-1.0621,60.4478],[-1.0602,60.4473],[-1.0591,60.4481],[-1.0574,60.4478],[-1.0553,60.4484],[-1.0536,60.4486],[-1.0537,60.4497],[-1.0501,60.4504],[-1.0488,60.4484],[-1.0502,60.4474],[-1.0505,60.4457],[-1.0513,60.4441],[-1.0536,60.4432],[-1.0532,60.4417],[-1.0502,60.4416],[-1.0513,60.4409],[-1.051,60.4394],[-1.0485,60.4405],[-1.048,60.4397],[-1.0498,60.4379],[-1.0506,60.4379],[-1.0515,60.4362],[-1.0538,60.433],[-1.0549,60.4329],[-1.0551,60.4318],[-1.0599,60.4302],[-1.0643,60.4277],[-1.066,60.4276],[-1.0678,60.4263],[-1.0682,60.4253],[-1.0695,60.4243],[-1.0705,60.422],[-1.0741,60.4211],[-1.0784,60.419],[-1.0782,60.4187],[-1.0828,60.4159],[-1.0843,60.4154],[-1.0838,60.4144],[-1.0854,60.4122],[-1.0896,60.4095],[-1.092,60.4091],[-1.0933,60.4093],[-1.0961,60.4075],[-1.0977,60.4073],[-1.0976,60.4059],[-1.1002,60.4057],[-1.1031,60.4049],[-1.104,60.4057],[-1.1055,60.4055],[-1.1064,60.4041],[-1.1083,60.4033],[-1.1089,60.4025],[-1.1126,60.4014],[-1.1163,60.4015],[-1.1183,60.4022],[-1.1207,60.4017],[-1.1213,60.3999],[-1.1243,60.3967],[-1.1274,60.3955],[-1.1282,60.3941],[-1.1322,60.3919],[-1.1333,60.3903],[-1.1347,60.3891],[-1.1379,60.3858],[-1.1383,60.3847],[-1.1407,60.3834],[-1.1405,60.3816],[-1.1391,60.3814],[-1.1372,60.383],[-1.1359,60.3831],[-1.1355,60.3818],[-1.134,60.3818],[-1.1328,60.383],[-1.1302,60.3841],[-1.1304,60.382],[-1.1271,60.3821],[-1.1275,60.3811],[-1.1308,60.3792],[-1.1309,60.378],[-1.132,60.376],[-1.1309,60.3736],[-1.1292,60.373],[-1.1305,60.3721],[-1.1322,60.3721],[-1.1331,60.3708],[-1.1293,60.3697],[-1.1265,60.3706],[-1.1247,60.3721],[-1.1236,60.3743],[-1.1244,60.3747],[-1.123,60.3766],[-1.1234,60.3778],[-1.121,60.3803],[-1.1201,60.3819],[-1.119,60.382],[-1.1156,60.3843],[-1.1157,60.3862],[-1.1147,60.3866],[-1.1126,60.3888],[-1.1122,60.3901],[-1.1106,60.3918],[-1.1098,60.392],[-1.1089,60.3935],[-1.1077,60.3941],[-1.1061,60.3938],[-1.1056,60.392],[-1.1015,60.3928],[-1.1007,60.3924],[-1.0979,60.3925],[-1.0942,60.3908],[-1.0923,60.3904],[-1.0905,60.388],[-1.089,60.3871],[-1.0859,60.3869],[-1.0824,60.3884],[-1.0795,60.3878],[-1.0757,60.3884],[-1.0742,60.3879],[-1.0728,60.3859],[-1.0729,60.3851],[-1.0749,60.3834],[-1.0763,60.3836],[-1.0764,60.3824],[-1.0791,60.3803],[-1.0801,60.379],[-1.0807,60.3758],[-1.0806,60.3749],[-1.0779,60.3753],[-1.0753,60.3747],[-1.0754,60.3719],[-1.0744,60.3709],[-1.0748,60.3672],[-1.0743,60.3663],[-1.0748,60.3653],[-1.0744,60.3642],[-1.0765,60.3631],[-1.0769,60.3593],[-1.0741,60.3589],[-1.0741,60.3575],[-1.0756,60.3563],[-1.0765,60.3576],[-1.0783,60.3577],[-1.0801,60.3562],[-1.0817,60.3562],[-1.0828,60.355],[-1.0858,60.355],[-1.0866,60.3541],[-1.0887,60.3554],[-1.0912,60.3553],[-1.0928,60.3546],[-1.0944,60.3552],[-1.0971,60.3552],[-1.1011,60.3527],[-1.1051,60.3496],[-1.1085,60.3488],[-1.1081,60.3479],[-1.109,60.3467],[-1.1109,60.3471],[-1.1149,60.3465],[-1.1152,60.3456],[-1.1174,60.3454],[-1.1204,60.3456],[-1.1222,60.3463],[-1.1233,60.346],[-1.1249,60.348],[-1.126,60.3488],[-1.1279,60.349],[-1.1295,60.3486],[-1.1308,60.3496],[-1.134,60.3488],[-1.1368,60.3492],[-1.1414,60.3488],[-1.1444,60.3491],[-1.1482,60.3502],[-1.1524,60.3499],[-1.1536,60.3493],[-1.1555,60.3497],[-1.1554,60.3505],[-1.1574,60.3505],[-1.1603,60.3513],[-1.1611,60.3519],[-1.1636,60.352],[-1.1659,60.3529],[-1.1687,60.3524],[-1.1717,60.3524],[-1.1774,60.3515],[-1.1798,60.3515],[-1.1832,60.3518],[-1.1848,60.3509],[-1.1817,60.3498],[-1.1813,60.3489],[-1.176,60.3475],[-1.1744,60.3462],[-1.1725,60.3423],[-1.1728,60.3407],[-1.1717,60.3393],[-1.1723,60.3383],[-1.173,60.334],[-1.174,60.3315],[-1.1731,60.3299],[-1.1715,60.3292],[-1.17,60.3279],[-1.1686,60.3277],[-1.1663,60.328],[-1.1648,60.3294],[-1.1644,60.3309],[-1.1633,60.3319],[-1.1642,60.3328],[-1.1623,60.3336],[-1.1628,60.3348],[-1.1603,60.3353],[-1.1584,60.3378],[-1.1548,60.3379],[-1.154,60.3368],[-1.1519,60.3356],[-1.1522,60.3323],[-1.1499,60.3317],[-1.1494,60.3302],[-1.1474,60.3303],[-1.1477,60.3313],[-1.1471,60.3329],[-1.1452,60.3319],[-1.1432,60.3322],[-1.1398,60.3299],[-1.1394,60.3288],[-1.137,60.3273],[-1.1361,60.3253],[-1.1335,60.3277],[-1.1328,60.3276],[-1.1291,60.3259],[-1.1267,60.3255],[-1.1259,60.3242],[-1.124,60.3238],[-1.122,60.3239],[-1.1202,60.3245],[-1.1187,60.327],[-1.1203,60.3278],[-1.1206,60.3289],[-1.1186,60.329],[-1.1173,60.3277],[-1.1132,60.3282],[-1.1101,60.3275],[-1.1088,60.3264],[-1.1103,60.3251],[-1.1109,60.3234],[-1.109,60.3222],[-1.107,60.3219],[-1.1045,60.322],[-1.1011,60.3216],[-1.0982,60.3216],[-1.0961,60.322],[-1.0961,60.323],[-1.0939,60.324],[-1.0894,60.3252],[-1.0881,60.3262],[-1.0865,60.3255],[-1.085,60.3261],[-1.0823,60.3247],[-1.0835,60.3233],[-1.0823,60.323],[-1.0798,60.3231],[-1.0799,60.3222],[-1.0809,60.3216],[-1.0829,60.3197],[-1.0843,60.3194],[-1.0856,60.3182],[-1.089,60.3173],[-1.089,60.3152],[-1.0909,60.3141],[-1.0903,60.3135],[-1.0911,60.312],[-1.0924,60.3111],[-1.0915,60.31],[-1.089,60.3093],[-1.0904,60.3081],[-1.0882,60.3076],[-1.0882,60.3058],[-1.0865,60.3057],[-1.0839,60.3065],[-1.082,60.3063],[-1.0835,60.3052],[-1.0816,60.3049],[-1.0824,60.303],[-1.0834,60.3031],[-1.0835,60.3009],[-1.0853,60.3003],[-1.0863,60.2994],[-1.09,60.2995],[-1.0903,60.301],[-1.0925,60.3009],[-1.0952,60.3004],[-1.0993,60.3034],[-1.101,60.3033],[-1.1005,60.3018],[-1.1022,60.3012],[-1.1094,60.3022],[-1.1096,60.303],[-1.1127,60.3033],[-1.116,60.3025],[-1.1199,60.3008],[-1.1226,60.2994],[-1.1243,60.2992],[-1.1249,60.2982],[-1.1273,60.2979],[-1.1279,60.2957],[-1.1306,60.2956],[-1.1311,60.294],[-1.1326,60.293],[-1.1347,60.2922],[-1.1373,60.2918],[-1.1395,60.2904],[-1.141,60.2902],[-1.143,60.2893],[-1.1463,60.2861],[-1.1491,60.2855],[-1.1489,60.2848],[-1.1515,60.2845],[-1.1528,60.2839],[-1.1549,60.2839],[-1.156,60.2825],[-1.1584,60.2815],[-1.1594,60.2806],[-1.1581,60.2799],[-1.1584,60.2791],[-1.1566,60.2782],[-1.155,60.2781],[-1.151,60.2787],[-1.1501,60.2778],[-1.1476,60.2784],[-1.1476,60.2796],[-1.1453,60.2806],[-1.1431,60.2803],[-1.1458,60.278],[-1.1466,60.2767],[-1.1501,60.2758],[-1.1525,60.2741],[-1.153,60.2731],[-1.1512,60.2721],[-1.1511,60.2713],[-1.1463,60.2693],[-1.1474,60.2672],[-1.1464,60.267],[-1.1452,60.2685],[-1.147,60.2703],[-1.1457,60.2726],[-1.1421,60.2723],[-1.1414,60.2728],[-1.1367,60.2741],[-1.134,60.2739],[-1.1332,60.2733],[-1.134,60.2723],[-1.1307,60.2721],[-1.1277,60.2729],[-1.1252,60.2732],[-1.124,60.2725],[-1.1258,60.2719],[-1.1262,60.2711],[-1.1236,60.2709],[-1.1225,60.2713],[-1.1193,60.2716],[-1.1165,60.2729],[-1.1194,60.2729],[-1.1191,60.2741],[-1.1196,60.2757],[-1.1143,60.2771],[-1.1124,60.2766],[-1.1076,60.2762],[-1.1082,60.2744],[-1.1127,60.2726],[-1.1148,60.2725],[-1.1151,60.2718],[-1.1167,60.2712],[-1.1148,60.2702],[-1.1144,60.269],[-1.1154,60.2684],[-1.1148,60.2674],[-1.1128,60.2666],[-1.1084,60.2663],[-1.1063,60.2672],[-1.1029,60.2691],[-1.0974,60.2707],[-1.0962,60.2699],[-1.0962,60.2682],[-1.0977,60.2676],[-1.0959,60.2661],[-1.0978,60.265],[-1.0957,60.2631],[-1.0984,60.2615],[-1.0988,60.2605],[-1.1018,60.2593],[-1.1018,60.2589],[-1.1052,60.2582],[-1.1072,60.2584],[-1.107,60.2591],[-1.1114,60.2591],[-1.114,60.2603],[-1.1159,60.2595],[-1.1163,60.2607],[-1.1183,60.261],[-1.1206,60.2621],[-1.1218,60.2632],[-1.1229,60.2633],[-1.1254,60.2614],[-1.1285,60.2599],[-1.1356,60.259],[-1.1435,60.2594],[-1.1421,60.2585],[-1.1432,60.2574],[-1.1444,60.2536],[-1.1454,60.2528],[-1.1446,60.252],[-1.1475,60.2507],[-1.1503,60.2487],[-1.1525,60.2487],[-1.1537,60.2474],[-1.1538,60.2465],[-1.1516,60.2462],[-1.1479,60.2477],[-1.1448,60.2487],[-1.1408,60.2507],[-1.1386,60.2509],[-1.1393,60.2493],[-1.144,60.2484],[-1.1447,60.2477],[-1.147,60.2471],[-1.1462,60.2463],[-1.1501,60.2452],[-1.1486,60.244],[-1.1495,60.2433],[-1.153,60.2431],[-1.1565,60.242],[-1.1591,60.2427],[-1.1642,60.2429],[-1.1673,60.2424],[-1.1673,60.2409],[-1.1661,60.2407],[-1.1664,60.2396],[-1.1695,60.2382],[-1.1726,60.2396],[-1.1755,60.2389],[-1.1772,60.239],[-1.1789,60.2407],[-1.1796,60.2433],[-1.179,60.2439],[-1.1796,60.2456],[-1.1785,60.2479],[-1.1788,60.2491],[-1.1778,60.2501],[-1.1765,60.2505],[-1.1767,60.2516],[-1.1787,60.2522],[-1.178,60.2528],[-1.1756,60.2526],[-1.1716,60.2551],[-1.1692,60.2556],[-1.1678,60.2573],[-1.1648,60.2596],[-1.1659,60.2604],[-1.1687,60.2603],[-1.1708,60.2592],[-1.1716,60.2583],[-1.174,60.258],[-1.1747,60.2587],[-1.1773,60.259],[-1.1844,60.2592],[-1.1877,60.2588],[-1.1905,60.2603],[-1.1911,60.2596],[-1.1891,60.2578],[-1.1897,60.2565],[-1.1914,60.2555],[-1.194,60.2553],[-1.1949,60.2562],[-1.1965,60.2564],[-1.1977,60.2581],[-1.1993,60.2591],[-1.1973,60.2608],[-1.1945,60.261],[-1.1922,60.2626],[-1.1936,60.2664],[-1.1959,60.2687],[-1.1997,60.2684],[-1.2008,60.2686],[-1.2035,60.2675],[-1.2059,60.2673],[-1.2064,60.2655],[-1.205,60.2651],[-1.2029,60.2635],[-1.204,60.2599],[-1.2041,60.2581],[-1.2047,60.2572],[-1.2049,60.2544],[-1.2024,60.2535],[-1.1969,60.2533],[-1.1952,60.2528],[-1.1935,60.2508],[-1.1934,60.2495],[-1.1939,60.2479],[-1.1925,60.2473],[-1.1945,60.2466],[-1.1932,60.2458],[-1.1944,60.2444],[-1.1976,60.2431],[-1.2005,60.2415],[-1.2045,60.2403],[-1.2069,60.2381],[-1.2097,60.2375],[-1.2124,60.2377],[-1.218,60.2369],[-1.2195,60.2364],[-1.2226,60.2366],[-1.2245,60.2358],[-1.2238,60.2342],[-1.2241,60.2327],[-1.2256,60.2328],[-1.2271,60.232],[-1.2289,60.2323],[-1.2304,60.2302],[-1.2287,60.2294],[-1.2265,60.2292],[-1.2251,60.2287],[-1.2234,60.229],[-1.2192,60.2284],[-1.2157,60.229],[-1.2119,60.2283],[-1.2093,60.2285],[-1.208,60.229],[-1.2034,60.2315],[-1.2014,60.232],[-1.1986,60.2335],[-1.1976,60.2346],[-1.1957,60.2351],[-1.1926,60.235],[-1.1909,60.2346],[-1.189,60.233],[-1.1866,60.233],[-1.1849,60.2321],[-1.1866,60.2308],[-1.1893,60.2304],[-1.1905,60.229],[-1.1937,60.2286],[-1.1956,60.228],[-1.1966,60.2272],[-1.1953,60.2265],[-1.1953,60.2246],[-1.1967,60.2233],[-1.1952,60.2228],[-1.1929,60.2228],[-1.1937,60.2213],[-1.1951,60.2202],[-1.1954,60.2193],[-1.2009,60.2161],[-1.2025,60.2143],[-1.202,60.2134],[-1.2052,60.211],[-1.2065,60.209],[-1.206,60.2083],[-1.2081,60.208],[-1.2106,60.2062],[-1.2145,60.2052],[-1.2154,60.2034],[-1.2171,60.202],[-1.2154,60.2016],[-1.2124,60.202],[-1.2092,60.2035],[-1.208,60.2034],[-1.2057,60.2042],[-1.2072,60.205],[-1.206,60.2065],[-1.2026,60.2057],[-1.1976,60.2082],[-1.1969,60.2094],[-1.1974,60.2106],[-1.1959,60.2113],[-1.1961,60.2119],[-1.1944,60.2136],[-1.192,60.2134],[-1.1902,60.2141],[-1.187,60.216],[-1.1839,60.2184],[-1.1828,60.2186],[-1.1803,60.2211],[-1.1783,60.2218],[-1.1761,60.2233],[-1.1735,60.2241],[-1.1708,60.2232],[-1.1675,60.2234],[-1.1666,60.2232],[-1.1675,60.222],[-1.1699,60.2208],[-1.1716,60.2188],[-1.1699,60.2182],[-1.1689,60.2169],[-1.1723,60.2161],[-1.1754,60.2159],[-1.1765,60.2144],[-1.1787,60.2137],[-1.1809,60.212],[-1.1797,60.2104],[-1.1785,60.21],[-1.1754,60.2105],[-1.1699,60.211],[-1.1702,60.2084],[-1.1747,60.2071],[-1.176,60.207],[-1.1836,60.2045],[-1.1859,60.2049],[-1.1872,60.204],[-1.185,60.2028],[-1.1857,60.2004],[-1.1874,60.1992],[-1.1874,60.1982],[-1.1857,60.1976],[-1.1875,60.1954],[-1.1896,60.1955],[-1.1895,60.1945],[-1.1905,60.1936],[-1.1904,60.1926],[-1.1931,60.1917],[-1.1953,60.1905],[-1.1957,60.1887],[-1.1978,60.1875],[-1.2014,60.1846],[-1.2038,60.1835],[-1.2063,60.1816],[-1.2077,60.1801],[-1.2089,60.178],[-1.2114,60.1764],[-1.2128,60.177],[-1.2145,60.1768],[-1.216,60.176],[-1.2179,60.1743],[-1.218,60.1734],[-1.2152,60.1732],[-1.2127,60.1743],[-1.2107,60.1744],[-1.2066,60.1773],[-1.203,60.1782],[-1.1987,60.1804],[-1.197,60.1815],[-1.1998,60.1826],[-1.1979,60.1835],[-1.1943,60.1832],[-1.1897,60.1862],[-1.1892,60.1868],[-1.1846,60.1878],[-1.1819,60.1889],[-1.1812,60.1897],[-1.1774,60.1926],[-1.17,60.1946],[-1.1699,60.1951],[-1.166,60.198],[-1.1639,60.1986],[-1.1626,60.1996],[-1.1596,60.2005],[-1.1565,60.2022],[-1.1549,60.2035],[-1.1515,60.2016],[-1.1558,60.1997],[-1.158,60.1984],[-1.1583,60.1955],[-1.1576,60.1951],[-1.1595,60.1925],[-1.1589,60.1915],[-1.1593,60.1905],[-1.1579,60.1897],[-1.1579,60.1888],[-1.1543,60.1897],[-1.15,60.1918],[-1.147,60.1909],[-1.1456,60.1913],[-1.1431,60.191],[-1.1457,60.1896],[-1.145,60.1887],[-1.1488,60.1886],[-1.1493,60.1873],[-1.1518,60.1868],[-1.1505,60.1856],[-1.1528,60.1848],[-1.1538,60.1828],[-1.1512,60.1827],[-1.1518,60.1812],[-1.1514,60.1806],[-1.1548,60.1798],[-1.1551,60.1763],[-1.1561,60.1756],[-1.1542,60.175],[-1.154,60.1736],[-1.1563,60.173],[-1.1563,60.1721],[-1.1591,60.1721],[-1.1612,60.1706],[-1.1626,60.1707],[-1.1643,60.1695],[-1.1627,60.167],[-1.1632,60.1659],[-1.1621,60.1652],[-1.16,60.1653],[-1.1562,60.1609],[-1.1536,60.1593],[-1.1521,60.1598],[-1.1503,60.158],[-1.1464,60.1595],[-1.1451,60.1593],[-1.1434,60.1564],[-1.1422,60.1535],[-1.1369,60.1526],[-1.1339,60.1515],[-1.1337,60.1502],[-1.1323,60.1494],[-1.1318,60.1485],[-1.1325,60.1476],[-1.1337,60.1473],[-1.137,60.1456],[-1.138,60.1444],[-1.1395,60.1461],[-1.1434,60.1475],[-1.1449,60.1495],[-1.1481,60.1499],[-1.1492,60.1509],[-1.152,60.1496],[-1.1534,60.1497],[-1.1546,60.1488],[-1.1559,60.1491],[-1.16,60.1486],[-1.1581,60.1466],[-1.16,60.146],[-1.16,60.145],[-1.1587,60.1442],[-1.1586,60.143],[-1.1597,60.1424],[-1.1596,60.1414],[-1.1585,60.1407],[-1.1566,60.1412],[-1.1564,60.1392],[-1.1553,60.1369],[-1.154,60.1362],[-1.1539,60.1351],[-1.1524,60.1342],[-1.1518,60.1328],[-1.1539,60.1318],[-1.155,60.1288],[-1.16,60.1296],[-1.162,60.1322],[-1.1629,60.1348],[-1.1625,60.1356],[-1.1632,60.1369],[-1.1642,60.14],[-1.1665,60.1409],[-1.1694,60.1404],[-1.1717,60.141],[-1.1723,60.1396],[-1.1736,60.1393],[-1.1738,60.1383],[-1.175,60.1376],[-1.1754,60.1365],[-1.1747,60.135],[-1.1737,60.1349],[-1.1749,60.1322],[-1.1757,60.1316],[-1.1757,60.1296],[-1.1745,60.1281],[-1.1714,60.1251],[-1.1713,60.1222],[-1.1719,60.1212],[-1.1741,60.1207],[-1.1749,60.1188],[-1.1763,60.1203],[-1.1786,60.1219],[-1.1808,60.122],[-1.1826,60.1239],[-1.1841,60.1245],[-1.1849,60.1256],[-1.1865,60.1262],[-1.1882,60.1274],[-1.19,60.1281],[-1.1921,60.1274],[-1.1977,60.1289],[-1.2007,60.1303],[-1.2034,60.1294],[-1.2055,60.1269],[-1.2058,60.1243],[-1.2046,60.1228],[-1.2009,60.1225],[-1.1936,60.1182],[-1.1937,60.1168],[-1.1958,60.1156],[-1.1964,60.1117],[-1.1985,60.1096],[-1.1997,60.1078],[-1.2012,60.1071],[-1.2042,60.1071],[-1.2038,60.1055],[-1.2069,60.1051],[-1.2084,60.1045],[-1.2097,60.1025],[-1.2136,60.1021],[-1.2163,60.1014],[-1.2172,60.1003],[-1.2206,60.1006],[-1.2227,60.1004],[-1.2225,60.0995],[-1.2237,60.0982],[-1.2223,60.0975],[-1.2204,60.0975],[-1.2184,60.0962],[-1.218,60.0948],[-1.2157,60.094],[-1.2117,60.0936],[-1.2107,60.0931],[-1.2108,60.0919],[-1.2086,60.0915],[-1.2078,60.0899],[-1.2071,60.0868],[-1.2073,60.0856],[-1.21,60.0837],[-1.2138,60.0827],[-1.2112,60.0818],[-1.2118,60.0806],[-1.2106,60.0799],[-1.2122,60.0791],[-1.2112,60.077],[-1.2119,60.076],[-1.2144,60.0757],[-1.2163,60.0751],[-1.2167,60.0734],[-1.2155,60.0724],[-1.2139,60.0722],[-1.212,60.0736],[-1.2086,60.0729],[-1.2068,60.0731],[-1.2084,60.0712],[-1.2101,60.0704],[-1.2097,60.0692],[-1.2115,60.0685],[-1.2097,60.0672],[-1.2126,60.0653],[-1.2116,60.0644],[-1.2069,60.0648],[-1.206,60.0642],[-1.2082,60.0628],[-1.2071,60.0602],[-1.2061,60.0604],[-1.2033,60.0594],[-1.202,60.0598],[-1.2003,60.0594],[-1.1999,60.0573],[-1.2006,60.0563],[-1.1985,60.0557],[-1.1976,60.0541],[-1.1999,60.0533],[-1.2014,60.0513],[-1.2038,60.0504],[-1.203,60.0496],[-1.2039,60.0487],[-1.2035,60.0478],[-1.2004,60.0467],[-1.1984,60.0452],[-1.1945,60.0444],[-1.1919,60.0446],[-1.1888,60.0441],[-1.1851,60.041],[-1.1802,60.0408],[-1.1758,60.0422],[-1.1714,60.0411],[-1.1713,60.0402],[-1.1726,60.04],[-1.1751,60.0382],[-1.1735,60.035],[-1.1715,60.0341],[-1.1722,60.0333],[-1.1746,60.0338],[-1.1753,60.0352],[-1.1777,60.0368],[-1.1794,60.0374],[-1.1885,60.037],[-1.1908,60.0373],[-1.1961,60.0374],[-1.2015,60.0381],[-1.2041,60.0365],[-1.2044,60.0351],[-1.2077,60.0354],[-1.2078,60.0368],[-1.2115,60.0362],[-1.2112,60.037],[-1.2119,60.0391],[-1.2129,60.0397],[-1.213,60.041],[-1.2121,60.0414],[-1.2097,60.0411],[-1.208,60.0417],[-1.2074,60.043],[-1.2081,60.0444],[-1.2093,60.0444],[-1.2098,60.0433],[-1.2119,60.0434],[-1.2124,60.042],[-1.2162,60.0397],[-1.2158,60.0381],[-1.2145,60.0368],[-1.2126,60.0355],[-1.213,60.0346],[-1.2157,60.033],[-1.2174,60.0329],[-1.2192,60.0321],[-1.221,60.0337],[-1.2241,60.0336],[-1.225,60.033],[-1.2287,60.0339],[-1.2316,60.0335],[-1.2327,60.033],[-1.2337,60.0306],[-1.2331,60.0287],[-1.2334,60.0274],[-1.2327,60.0263],[-1.2309,60.0247],[-1.2303,60.0234],[-1.231,60.0226],[-1.2307,60.0216],[-1.2294,60.0205],[-1.2278,60.0206],[-1.2278,60.0175],[-1.2236,60.016],[-1.2225,60.0151],[-1.222,60.0126],[-1.2234,60.0104],[-1.2236,60.009],[-1.2229,60.0075],[-1.221,60.0067],[-1.2182,60.0069],[-1.2159,60.0065],[-1.2145,60.0027],[-1.2124,59.9996],[-1.2106,59.9984],[-1.2097,59.9965],[-1.208,59.9964],[-1.2063,59.9955],[-1.2051,59.9955],[-1.2041,59.9946],[-1.2017,59.9939],[-1.2013,59.9924],[-1.198,59.9909],[-1.1993,59.9894],[-1.2008,59.9899],[-1.2063,59.9901],[-1.2071,59.9894],[-1.2063,59.9883],[-1.2077,59.987],[-1.2071,59.9862],[-1.2073,59.9846],[-1.2082,59.9835],[-1.2059,59.9829],[-1.2072,59.9819],[-1.2051,59.9807],[-1.2046,59.9794],[-1.2031,59.9783],[-1.2065,59.9767],[-1.2024,59.9752],[-1.2022,59.9737],[-1.2047,59.9724],[-1.2072,59.9722],[-1.2111,59.9742],[-1.2117,59.9756],[-1.2141,59.9751],[-1.214,59.979],[-1.2135,59.9809],[-1.2121,59.9832],[-1.2132,59.9841],[-1.2151,59.985],[-1.2162,59.9849],[-1.2178,59.9861],[-1.2165,59.9881],[-1.2164,59.9892],[-1.2185,59.99],[-1.2189,59.9916],[-1.2212,59.995],[-1.2224,59.9946],[-1.2246,59.9953],[-1.2282,59.9947],[-1.2285,59.9931],[-1.2298,59.9905],[-1.2308,59.9897],[-1.2309,59.9883],[-1.2301,59.9874],[-1.233,59.9859],[-1.2319,59.9847],[-1.2316,59.9835],[-1.2331,59.9833],[-1.2324,59.9821],[-1.2343,59.9811],[-1.2369,59.9815],[-1.2406,59.9825],[-1.2422,59.9833],[-1.2415,59.9853],[-1.24,59.9862],[-1.2425,59.988],[-1.2431,59.9889],[-1.2421,59.9909],[-1.2425,59.9921],[-1.2485,59.993],[-1.2514,59.9929],[-1.2521,59.9935],[-1.2526,59.9963],[-1.2543,59.9966],[-1.257,59.9955],[-1.2574,59.9947],[-1.2571,59.9925],[-1.2563,59.9918],[-1.2571,59.9911],[-1.2588,59.9915],[-1.2597,59.9907],[-1.2599,59.9894],[-1.2616,59.9885],[-1.2655,59.9895],[-1.267,59.9904],[-1.2685,59.9901],[-1.2703,59.9911],[-1.2738,59.9919],[-1.2754,59.9916],[-1.2768,59.9907],[-1.2773,59.9898],[-1.2757,59.989],[-1.2722,59.9878],[-1.271,59.9862],[-1.2716,59.9857],[-1.269,59.9842],[-1.2682,59.9814],[-1.2706,59.9795],[-1.2697,59.9784],[-1.2673,59.9778],[-1.2668,59.9765],[-1.2642,59.9758],[-1.2641,59.9752],[-1.2606,59.975],[-1.2596,59.9753],[-1.2586,59.9769],[-1.257,59.9773],[-1.2548,59.9768],[-1.2541,59.9761],[-1.2554,59.9741],[-1.2554,59.973],[-1.2574,59.9709],[-1.2582,59.9714],[-1.2609,59.9711],[-1.2597,59.9683],[-1.258,59.9675],[-1.2597,59.9667],[-1.2598,59.9655],[-1.2614,59.9649],[-1.2593,59.9641],[-1.2592,59.9631],[-1.2564,59.9616],[-1.2569,59.9591],[-1.2548,59.9577],[-1.255,59.957],[-1.2538,59.9549],[-1.2561,59.9539],[-1.2582,59.9541],[-1.2609,59.9535],[-1.2618,59.9521],[-1.2635,59.9521],[-1.2627,59.9507],[-1.2646,59.951],[-1.2642,59.9495],[-1.2646,59.9481],[-1.2637,59.9472],[-1.2623,59.9471],[-1.2632,59.9454],[-1.2604,59.9451],[-1.2588,59.9437],[-1.2601,59.9425],[-1.2587,59.942],[-1.261,59.941],[-1.2606,59.9399],[-1.2576,59.9388],[-1.2584,59.9366],[-1.258,59.936],[-1.2597,59.9346],[-1.2611,59.9353],[-1.262,59.9344],[-1.265,59.9327],[-1.2677,59.9325],[-1.2697,59.933],[-1.2693,59.9307],[-1.2682,59.93],[-1.2678,59.9265],[-1.2699,59.9253],[-1.2716,59.9248],[-1.2703,59.9224],[-1.2716,59.9212],[-1.2715,59.9203],[-1.2758,59.9193],[-1.2792,59.9203],[-1.282,59.9205],[-1.285,59.9212],[-1.2875,59.9215],[-1.2886,59.922],[-1.2917,59.9221],[-1.2911,59.9214],[-1.2893,59.9211],[-1.2868,59.9177],[-1.2855,59.9169],[-1.2852,59.9154],[-1.2839,59.9153],[-1.2833,59.914],[-1.2824,59.914],[-1.2793,59.9128],[-1.2765,59.9126],[-1.2777,59.9116],[-1.2753,59.9106],[-1.2726,59.9103],[-1.272,59.9096],[-1.2696,59.9088],[-1.2694,59.9078],[-1.2706,59.9076],[-1.2705,59.9065],[-1.2696,59.9058],[-1.2696,59.9048],[-1.2719,59.9036],[-1.2719,59.9029],[-1.2735,59.9019],[-1.2741,59.9009],[-1.2721,59.899],[-1.2728,59.898],[-1.2759,59.8965],[-1.2765,59.8956],[-1.2765,59.8928],[-1.2757,59.8922],[-1.2735,59.8919],[-1.2728,59.8913],[-1.2736,59.8903],[-1.2705,59.8894],[-1.2726,59.8876],[-1.2719,59.8856],[-1.2753,59.8844],[-1.2801,59.8854],[-1.2816,59.8851],[-1.2827,59.8838],[-1.2855,59.8836],[-1.2864,59.8849],[-1.2888,59.885],[-1.2905,59.8842],[-1.2904,59.8836],[-1.2932,59.8842],[-1.2949,59.884],[-1.2977,59.8843],[-1.2981,59.8833],[-1.2965,59.8829],[-1.2959,59.8836],[-1.2932,59.8841],[-1.2909,59.8832],[-1.2891,5</v>
      </c>
      <c r="B163" s="67" t="str">
        <f ca="1">OFFSET(Polygon!B$1,MATCH($D163,Polygon!$C:$C,0)-1,0)</f>
        <v>S08000026</v>
      </c>
      <c r="C163" s="41" t="s">
        <v>132</v>
      </c>
      <c r="D163" s="41" t="s">
        <v>208</v>
      </c>
      <c r="E163" s="27">
        <v>22990</v>
      </c>
      <c r="F163" s="45"/>
      <c r="G163" s="45"/>
      <c r="H163" s="45"/>
      <c r="I163" s="45"/>
      <c r="J163" s="45"/>
      <c r="K163" s="45"/>
      <c r="L163" s="45"/>
      <c r="M163" s="45"/>
      <c r="N163" s="45"/>
      <c r="O163" s="23">
        <v>16</v>
      </c>
      <c r="P163" s="23">
        <v>24</v>
      </c>
      <c r="Q163" s="23">
        <v>24</v>
      </c>
      <c r="R163" s="23">
        <v>24</v>
      </c>
      <c r="S163" s="23">
        <v>24</v>
      </c>
      <c r="T163" s="23">
        <v>24</v>
      </c>
      <c r="U163" s="23">
        <v>24</v>
      </c>
      <c r="V163" s="23">
        <v>24</v>
      </c>
      <c r="W163" s="23">
        <v>24</v>
      </c>
      <c r="X163" s="23">
        <v>24</v>
      </c>
      <c r="Y163" s="23">
        <v>27</v>
      </c>
      <c r="Z163" s="23">
        <v>27</v>
      </c>
      <c r="AA163" s="23">
        <v>27</v>
      </c>
      <c r="AB163" s="23">
        <v>29</v>
      </c>
      <c r="AC163" s="23">
        <v>30</v>
      </c>
      <c r="AD163" s="23">
        <v>30</v>
      </c>
      <c r="AE163" s="23">
        <v>36</v>
      </c>
      <c r="AF163" s="23">
        <v>40</v>
      </c>
      <c r="AG163" s="23">
        <v>41</v>
      </c>
      <c r="AH163" s="23">
        <v>41</v>
      </c>
      <c r="AI163" s="23">
        <v>42</v>
      </c>
      <c r="AJ163" s="23">
        <v>43</v>
      </c>
      <c r="AK163" s="23">
        <v>43</v>
      </c>
      <c r="AL163" s="23">
        <v>43</v>
      </c>
      <c r="AM163" s="23">
        <v>43</v>
      </c>
      <c r="AN163" s="23">
        <v>43</v>
      </c>
      <c r="AO163" s="23">
        <v>45</v>
      </c>
      <c r="AP163" s="23">
        <v>45</v>
      </c>
      <c r="AQ163" s="23">
        <v>45</v>
      </c>
      <c r="AR163" s="23">
        <v>45</v>
      </c>
      <c r="AS163" s="23">
        <v>45</v>
      </c>
      <c r="AT163" s="23">
        <v>45</v>
      </c>
      <c r="AU163" s="23">
        <v>51</v>
      </c>
      <c r="AV163" s="23">
        <v>51</v>
      </c>
      <c r="AW163" s="23">
        <v>52</v>
      </c>
      <c r="AX163" s="23">
        <v>54</v>
      </c>
      <c r="AY163" s="23">
        <v>54</v>
      </c>
      <c r="AZ163" s="23">
        <v>54</v>
      </c>
      <c r="BA163" s="23">
        <v>54</v>
      </c>
      <c r="BB163" s="23">
        <v>54</v>
      </c>
      <c r="BC163" s="23">
        <v>54</v>
      </c>
      <c r="BD163" s="23">
        <v>54</v>
      </c>
      <c r="BE163" s="23">
        <v>54</v>
      </c>
      <c r="BF163" s="23">
        <v>54</v>
      </c>
      <c r="BG163" s="23">
        <v>54</v>
      </c>
      <c r="BH163" s="23">
        <v>54</v>
      </c>
      <c r="BI163" s="23">
        <v>54</v>
      </c>
      <c r="BJ163" s="23">
        <v>54</v>
      </c>
      <c r="BK163" s="23">
        <v>54</v>
      </c>
      <c r="BL163" s="23">
        <v>54</v>
      </c>
      <c r="BM163" s="23">
        <v>54</v>
      </c>
      <c r="BN163" s="23">
        <v>54</v>
      </c>
      <c r="BO163" s="23">
        <v>54</v>
      </c>
      <c r="BP163" s="23">
        <v>54</v>
      </c>
      <c r="BQ163" s="23">
        <v>54</v>
      </c>
      <c r="BR163" s="23">
        <v>54</v>
      </c>
      <c r="BS163" s="23">
        <v>54</v>
      </c>
      <c r="BT163" s="23">
        <v>54</v>
      </c>
      <c r="BU163" s="23">
        <v>54</v>
      </c>
      <c r="BV163" s="23">
        <v>54</v>
      </c>
      <c r="BW163" s="23">
        <v>54</v>
      </c>
      <c r="BX163" s="23">
        <v>54</v>
      </c>
      <c r="BY163" s="23">
        <v>54</v>
      </c>
      <c r="BZ163" s="23">
        <v>54</v>
      </c>
      <c r="CA163" s="23">
        <v>54</v>
      </c>
      <c r="CB163" s="23">
        <v>54</v>
      </c>
      <c r="CC163" s="23">
        <v>54</v>
      </c>
      <c r="CD163" s="23">
        <v>54</v>
      </c>
      <c r="CE163" s="23">
        <v>54</v>
      </c>
      <c r="CF163" s="23">
        <v>54</v>
      </c>
      <c r="CG163" s="23">
        <v>54</v>
      </c>
      <c r="CH163" s="23">
        <v>54</v>
      </c>
      <c r="CI163" s="23">
        <v>54</v>
      </c>
      <c r="CJ163" s="23">
        <v>54</v>
      </c>
      <c r="CK163" s="23">
        <v>54</v>
      </c>
      <c r="CL163" s="23">
        <v>54</v>
      </c>
      <c r="CM163" s="23">
        <v>54</v>
      </c>
      <c r="CN163" s="23">
        <v>54</v>
      </c>
      <c r="CO163" s="23">
        <v>54</v>
      </c>
      <c r="CP163" s="23">
        <v>54</v>
      </c>
      <c r="CQ163" s="23">
        <v>54</v>
      </c>
      <c r="CR163" s="23">
        <v>54</v>
      </c>
      <c r="CS163" s="23">
        <v>54</v>
      </c>
      <c r="CT163" s="23">
        <v>54</v>
      </c>
      <c r="CU163" s="23">
        <v>54</v>
      </c>
      <c r="CV163" s="23">
        <v>54</v>
      </c>
      <c r="CW163" s="23">
        <v>54</v>
      </c>
      <c r="CX163" s="23">
        <v>54</v>
      </c>
      <c r="CY163" s="23">
        <v>54</v>
      </c>
      <c r="CZ163" s="45"/>
      <c r="DA163" s="45"/>
      <c r="DB163" s="45"/>
      <c r="DC163" s="23">
        <v>54</v>
      </c>
      <c r="DD163" s="23">
        <v>54</v>
      </c>
      <c r="DE163" s="23">
        <v>54</v>
      </c>
      <c r="DF163" s="23">
        <v>54</v>
      </c>
      <c r="DG163" s="23">
        <v>54</v>
      </c>
      <c r="DJ163" s="348">
        <f t="shared" ca="1" si="42"/>
        <v>0</v>
      </c>
      <c r="DK163" s="25">
        <f t="shared" ca="1" si="43"/>
        <v>0</v>
      </c>
      <c r="DL163" s="325">
        <f t="shared" ca="1" si="52"/>
        <v>0</v>
      </c>
      <c r="DM163" s="329"/>
      <c r="DN163" s="25"/>
      <c r="DO163" s="325"/>
      <c r="DP163" s="334">
        <f t="shared" ca="1" si="46"/>
        <v>234.884732492388</v>
      </c>
      <c r="EA163">
        <f>SUMIF('L4-LTLA'!$D:$D,$D163,'L4-LTLA'!$G:$G)</f>
        <v>22990</v>
      </c>
      <c r="EB163" s="27">
        <v>22990</v>
      </c>
      <c r="EC163" s="4">
        <f t="shared" si="51"/>
        <v>0</v>
      </c>
    </row>
    <row r="164" spans="1:134" x14ac:dyDescent="0.25">
      <c r="A164" s="67" t="str">
        <f ca="1">OFFSET(Polygon!A$1,MATCH($D164,Polygon!$C:$C,0)-1,0)</f>
        <v>{"type":"Polygon","coordinates":[[[-2.4228,56.7553],[-2.4237,56.7545],[-2.424,56.7531],[-2.4274,56.7499],[-2.4299,56.7462],[-2.4306,56.7463],[-2.432,56.7447],[-2.4353,56.7395],[-2.4363,56.7381],[-2.439,56.7334],[-2.4405,56.7309],[-2.442,56.7274],[-2.4428,56.7268],[-2.4437,56.7244],[-2.4428,56.7235],[-2.4444,56.7228],[-2.4457,56.7204],[-2.4453,56.7199],[-2.4463,56.7185],[-2.4477,56.7114],[-2.4486,56.71],[-2.4352,56.7017],[-2.4344,56.7008],[-2.4355,56.6998],[-2.4378,56.6991],[-2.4396,56.6964],[-2.4404,56.6947],[-2.4419,56.6934],[-2.4411,56.6918],[-2.4387,56.6915],[-2.4379,56.6901],[-2.4379,56.6891],[-2.44,56.6886],[-2.4388,56.6871],[-2.44,56.6861],[-2.4432,56.6846],[-2.4448,56.6842],[-2.4441,56.6834],[-2.4466,56.6834],[-2.4481,56.6823],[-2.446,56.6806],[-2.4474,56.6795],[-2.4487,56.6807],[-2.4495,56.6795],[-2.4518,56.6782],[-2.4549,56.6778],[-2.4566,56.6779],[-2.4586,56.6773],[-2.4597,56.676],[-2.4637,56.6756],[-2.4669,56.6738],[-2.4661,56.6721],[-2.4663,56.6703],[-2.4696,56.6701],[-2.4697,56.6708],[-2.4719,56.6722],[-2.4791,56.6722],[-2.4816,56.6717],[-2.483,56.6709],[-2.4842,56.6686],[-2.4853,56.668],[-2.4897,56.6669],[-2.4914,56.6655],[-2.4936,56.6644],[-2.4952,56.6631],[-2.4974,56.6589],[-2.4987,56.6576],[-2.4986,56.6567],[-2.4996,56.6547],[-2.5,56.652],[-2.501,56.6497],[-2.5025,56.6475],[-2.5039,56.6438],[-2.504,56.6413],[-2.5026,56.6374],[-2.501,56.6333],[-2.5001,56.6322],[-2.4985,56.631],[-2.496,56.6307],[-2.4946,56.6302],[-2.4904,56.6307],[-2.4866,56.6305],[-2.4846,56.629],[-2.4834,56.629],[-2.4814,56.6279],[-2.4787,56.6247],[-2.4813,56.6227],[-2.4807,56.6212],[-2.4828,56.6202],[-2.4845,56.6201],[-2.4847,56.6192],[-2.4863,56.6183],[-2.4854,56.6178],[-2.4859,56.6152],[-2.4894,56.6128],[-2.4902,56.6116],[-2.4921,56.6101],[-2.4935,56.6096],[-2.4928,56.6086],[-2.493,56.6077],[-2.4949,56.607],[-2.497,56.6054],[-2.4996,56.6047],[-2.5006,56.6041],[-2.5006,56.6031],[-2.5028,56.6017],[-2.504,56.6004],[-2.5035,56.5987],[-2.5039,56.5982],[-2.5059,56.5976],[-2.5063,56.5966],[-2.5088,56.5969],[-2.5118,56.5956],[-2.5122,56.5949],[-2.5161,56.5932],[-2.5173,56.5914],[-2.5189,56.5902],[-2.5159,56.5891],[-2.5173,56.5878],[-2.5165,56.5864],[-2.5196,56.5853],[-2.5191,56.5844],[-2.5202,56.583],[-2.5203,56.5815],[-2.5227,56.581],[-2.5238,56.5793],[-2.5266,56.5791],[-2.5328,56.5774],[-2.5324,56.5769],[-2.534,56.5756],[-2.5356,56.5753],[-2.5354,56.574],[-2.536,56.5732],[-2.5374,56.5733],[-2.5385,56.5725],[-2.5352,56.5709],[-2.5358,56.5703],[-2.5383,56.5703],[-2.5369,56.5693],[-2.5382,56.5688],[-2.5368,56.5678],[-2.5381,56.5673],[-2.5388,56.5659],[-2.5404,56.5658],[-2.5441,56.564],[-2.5475,56.562],[-2.5482,56.5621],[-2.5508,56.5603],[-2.5535,56.5595],[-2.5555,56.5599],[-2.5559,56.5591],[-2.5581,56.5592],[-2.5621,56.5591],[-2.5646,56.5592],[-2.5671,56.5585],[-2.5682,56.5578],[-2.5719,56.5568],[-2.5747,56.5547],[-2.5759,56.5541],[-2.5784,56.5537],[-2.5802,56.5551],[-2.5834,56.5564],[-2.585,56.5559],[-2.5841,56.5551],[-2.5846,56.5542],[-2.5835,56.5537],[-2.5848,56.5526],[-2.5831,56.5519],[-2.5838,56.5512],[-2.5863,56.5508],[-2.588,56.5499],[-2.5941,56.5493],[-2.5974,56.5496],[-2.598,56.5491],[-2.601,56.5498],[-2.6061,56.5487],[-2.6099,56.5471],[-2.6104,56.546],[-2.6119,56.5453],[-2.6124,56.5444],[-2.6158,56.5415],[-2.617,56.5402],[-2.6191,56.5385],[-2.6205,56.539],[-2.6253,56.5351],[-2.6271,56.5341],[-2.6291,56.5316],[-2.6288,56.5313],[-2.6309,56.53],[-2.6314,56.5288],[-2.6309,56.5276],[-2.6312,56.5264],[-2.6327,56.526],[-2.6338,56.5252],[-2.6357,56.525],[-2.6368,56.5243],[-2.6408,56.523],[-2.6427,56.522],[-2.6439,56.522],[-2.6463,56.5213],[-2.6481,56.5214],[-2.6496,56.5207],[-2.6487,56.5201],[-2.6503,56.5189],[-2.6526,56.5177],[-2.6528,56.5172],[-2.6575,56.5166],[-2.66,56.5157],[-2.6645,56.515],[-2.6626,56.5142],[-2.6639,56.513],[-2.6644,56.5117],[-2.6674,56.5092],[-2.6694,56.5088],[-2.67,56.5081],[-2.6723,56.5071],[-2.674,56.507],[-2.675,56.5061],[-2.6764,56.5062],[-2.6788,56.5051],[-2.6788,56.5044],[-2.6804,56.5037],[-2.6855,56.5025],[-2.6874,56.5023],[-2.69,56.5026],[-2.6922,56.5017],[-2.6903,56.5012],[-2.6898,56.5001],[-2.6915,56.4989],[-2.6925,56.4994],[-2.695,56.4978],[-2.6973,56.4981],[-2.6983,56.4976],[-2.7019,56.4983],[-2.7031,56.4982],[-2.7062,56.4961],[-2.7088,56.4931],[-2.7104,56.4925],[-2.7117,56.4902],[-2.7128,56.4874],[-2.7127,56.4865],[-2.714,56.4824],[-2.7148,56.481],[-2.7167,56.4761],[-2.7197,56.4713],[-2.721,56.4704],[-2.7228,56.4687],[-2.7249,56.4672],[-2.7281,56.4627],[-2.728,56.4616],[-2.7298,56.4619],[-2.7377,56.462],[-2.7454,56.4635],[-2.7495,56.4648],[-2.7534,56.4657],[-2.7621,56.4682],[-2.7652,56.4692],[-2.7777,56.4723],[-2.7833,56.4737],[-2.7878,56.4745],[-2.7946,56.4751],[-2.797,56.4751],[-2.8015,56.4755],[-2.8046,56.4762],[-2.8104,56.4756],[-2.8109,56.475],[-2.8137,56.4759],[-2.8163,56.4758],[-2.8213,56.4749],[-2.8242,56.474],[-2.8265,56.4739],[-2.8273,56.4724],[-2.8255,56.4722],[-2.8267,56.4711],[-2.8253,56.4709],[-2.8209,56.4713],[-2.8163,56.471],[-2.8165,56.4706],[-2.8192,56.47],[-2.8162,56.4689],[-2.8179,56.4682],[-2.8162,56.4676],[-2.8188,56.467],[-2.8225,56.4674],[-2.8242,56.4669],[-2.8254,56.4677],[-2.8226,56.4683],[-2.8201,56.4682],[-2.8205,56.4693],[-2.8258,56.4691],[-2.8282,56.4686],[-2.835,56.4684],[-2.839,56.4674],[-2.8439,56.4666],[-2.8442,56.4655],[-2.8509,56.4654],[-2.8547,56.4638],[-2.8605,56.4626],[-2.8645,56.4628],[-2.8668,56.4627],[-2.8687,56.4622],[-2.8716,56.4625],[-2.8717,56.4632],[-2.8732,56.4642],[-2.8774,56.4646],[-2.8832,56.4659],[-2.8894,56.4683],[-2.8942,56.4677],[-2.8984,56.4675],[-2.8993,56.4677],[-2.9045,56.4674],[-2.9072,56.4676],[-2.9107,56.4674],[-2.9127,56.4668],[-2.9136,56.467],[-2.9172,56.4665],[-2.9179,56.4655],[-2.9214,56.4657],[-2.9224,56.4654],[-2.9252,56.4652],[-2.9269,56.4656],[-2.9329,56.4654],[-2.9433,56.4642],[-2.9555,56.4613],[-2.9597,56.4597],[-2.9628,56.4589],[-2.9652,56.4573],[-2.9678,56.4566],[-2.9676,56.456],[-2.9713,56.4546],[-2.9874,56.4515],[-2.9895,56.4513],[-2.9983,56.4513],[-2.9986,56.4508],[-2.9949,56.4506],[-2.9948,56.4496],[-3.0074,56.4493],[-3.011,56.4498],[-3.0155,56.4501],[-3.0199,56.4502],[-3.0223,56.4499],[-3.0224,56.4506],[-3.0249,56.4508],[-3.0283,56.4514],[-3.0286,56.4509],[-3.0206,56.4491],[-3.0235,56.4483],[-3.021,56.448],[-3.0186,56.4489],[-3.0141,56.4492],[-3.0119,56.449],[-3.0099,56.4468],[-3.0173,56.4464],[-3.0204,56.4461],[-3.0286,56.4449],[-3.0308,56.4449],[-3.0322,56.4444],[-3.0334,56.4445],[-3.0349,56.4433],[-3.0388,56.4425],[-3.041,56.4425],[-3.0419,56.4422],[-3.0437,56.4447],[-3.0439,56.4425],[-3.0412,56.4414],[-3.0449,56.4404],[-3.0483,56.4391],[-3.0524,56.4377],[-3.0567,56.4368],[-3.0593,56.4358],[-3.0597,56.4349],[-3.0654,56.4329],[-3.0674,56.4342],[-3.0678,56.433],[-3.0669,56.432],[-3.0712,56.4307],[-3.0727,56.4294],[-3.0778,56.4294],[-3.0789,56.4288],[-3.074,56.4289],[-3.0762,56.428],[-3.0767,56.4263],[-3.0761,56.4261],[-3.0755,56.4236],[-3.0741,56.4216],[-3.0737,56.42],[-3.0753,56.4173],[-3.078,56.4151],[-3.0806,56.4134],[-3.082,56.4114],[-3.0864,56.4097],[-3.092,56.4089],[-3.0937,56.4081],[-3.0928,56.4068],[-3.0897,56.4075],[-3.0817,56.4083],[-3.0854,56.4069],[-3.0889,56.4052],[-3.0923,56.4056],[-3.0923,56.406],[-3.1031,56.4066],[-3.1033,56.4062],[-3.1004,56.4057],[-3.0951,56.4054],[-3.0948,56.4049],[-3.0899,56.4048],[-3.0949,56.4032],[-3.1058,56.4003],[-3.1112,56.3999],[-3.1161,56.3999],[-3.1263,56.3994],[-3.1329,56.3993],[-3.1351,56.3996],[-3.1406,56.3991],[-3.1429,56.3987],[-3.1465,56.3975],[-3.1482,56.3971],[-3.1482,56.3954],[-3.1478,56.3941],[-3.1479,56.3917],[-3.1491,56.3907],[-3.153,56.3888],[-3.1579,56.387],[-3.1635,56.3854],[-3.1732,56.3822],[-3.1782,56.381],[-3.1819,56.3804],[-3.1831,56.3799],[-3.1848,56.3784],[-3.1862,56.3785],[-3.1895,56.3795],[-3.1924,56.38],[-3.1987,56.3796],[-3.2032,56.3788],[-3.2051,56.3778],[-3.2067,56.3779],[-3.212,56.3763],[-3.2145,56.375],[-3.2159,56.375],[-3.2196,56.3739],[-3.219,56.3736],[-3.2274,56.3703],[-3.2304,56.3685],[-3.2319,56.368],[-3.2378,56.367],[-3.2434,56.3668],[-3.2474,56.3663],[-3.2488,56.3664],[-3.2579,56.3665],[-3.2607,56.3659],[-3.2648,56.3638],[-3.2663,56.3628],[-3.2667,56.3617],[-3.2697,56.3583],[-3.2652,56.3584],[-3.2617,56.3576],[-3.2574,56.3574],[-3.2551,56.3576],[-3.2508,56.3587],[-3.247,56.3603],[-3.2464,56.3627],[-3.2449,56.364],[-3.2421,56.3647],[-3.2392,56.3648],[-3.2328,56.3645],[-3.2265,56.3647],[-3.2261,56.3641],[-3.2292,56.3636],[-3.228,56.3627],[-3.2304,56.3624],[-3.231,56.3612],[-3.2376,56.359],[-3.2382,56.3587],[-3.2421,56.358],[-3.2452,56.3568],[-3.248,56.3562],[-3.2504,56.3552],[-3.2524,56.354],[-3.2589,56.3536],[-3.2622,56.3538],[-3.2661,56.3538],[-3.2698,56.3532],[-3.2737,56.3533],[-3.2748,56.3528],[-3.2764,56.351],[-3.2771,56.3505],[-3.2768,56.3493],[-3.2738,56.3478],[-3.2715,56.3477],[-3.2695,56.3481],[-3.2667,56.3479],[-3.2615,56.3486],[-3.2574,56.3467],[-3.2556,56.3463],[-3.2553,56.3452],[-3.2568,56.3445],[-3.2584,56.3424],[-3.256,56.3401],[-3.2624,56.3386],[-3.265,56.3391],[-3.2676,56.3391],[-3.2677,56.3357],[-3.2691,56.3346],[-3.2729,56.334],[-3.2731,56.3326],[-3.2676,56.3324],[-3.268,56.3302],[-3.2666,56.3282],[-3.2707,56.3263],[-3.2757,56.3263],[-3.2827,56.3242],[-3.2852,56.3227],[-3.2878,56.3219],[-3.2898,56.3208],[-3.2917,56.3193],[-3.2922,56.3185],[-3.2953,56.3168],[-3.2972,56.3148],[-3.3006,56.314],[-3.3009,56.3131],[-3.2992,56.3122],[-3.2953,56.3118],[-3.2945,56.3112],[-3.2997,56.3099],[-3.2984,56.307],[-3.2963,56.304],[-3.2956,56.3034],[-3.2939,56.3003],[-3.2938,56.2988],[-3.2962,56.2975],[-3.2957,56.2963],[-3.2929,56.2938],[-3.2923,56.2928],[-3.2948,56.2893],[-3.297,56.2901],[-3.3009,56.2899],[-3.3021,56.2885],[-3.3064,56.2875],[-3.3084,56.2878],[-3.3104,56.2873],[-3.3125,56.2853],[-3.317,56.284],[-3.3208,56.2833],[-3.3214,56.2837],[-3.3248,56.2828],[-3.326,56.2834],[-3.3282,56.2861],[-3.3297,56.2872],[-3.3306,56.2868],[-3.3331,56.2877],[-3.3355,56.2895],[-3.3412,56.2863],[-3.3427,56.2875],[-3.3459,56.2865],[-3.3477,56.2856],[-3.3492,56.2853],[-3.3508,56.2857],[-3.3537,56.2829],[-3.3502,56.2817],[-3.3522,56.2807],[-3.3549,56.2804],[-3.3578,56.2786],[-3.3619,56.2777],[-3.364,56.2764],[-3.3677,56.275],[-3.3691,56.275],[-3.3706,56.274],[-3.3711,56.2726],[-3.3735,56.2712],[-3.3758,56.2712],[-3.3802,56.27],[-3.3837,56.2688],[-3.3787,56.2633],[-3.3773,56.2626],[-3.3718,56.2608],[-3.3689,56.26],[-3.3605,56.2586],[-3.3558,56.2573],[-3.354,56.2564],[-3.3533,56.2551],[-3.3554,56.2538],[-3.3567,56.2511],[-3.3572,56.2486],[-3.3582,56.2482],[-3.3634,56.2431],[-3.3649,56.242],[-3.3673,56.2408],[-3.3678,56.2399],[-3.3608,56.2407],[-3.3591,56.24],[-3.3578,56.2409],[-3.3438,56.2384],[-3.3415,56.2382],[-3.3363,56.2383],[-3.3343,56.2379],[-3.3293,56.2374],[-3.3215,56.2379],[-3.3171,56.2396],[-3.3149,56.2395],[-3.3103,56.2376],[-3.3082,56.2373],[-3.3053,56.2365],[-3.3026,56.2361],[-3.2949,56.2355],[-3.2914,56.2351],[-3.2886,56.2354],[-3.2857,56.2347],[-3.2849,56.2342],[-3.28,56.2336],[-3.2855,56.2319],[-3.2871,56.2309],[-3.2889,56.2307],[-3.2913,56.2297],[-3.2908,56.2258],[-3.2902,56.225],[-3.2854,56.2243],[-3.2753,56.2237],[-3.2751,56.2238],[-3.2684,56.2201],[-3.2649,56.2201],[-3.2658,56.2183],[-3.2697,56.216],[-3.268,56.2146],[-3.2749,56.2142],[-3.2736,56.2078],[-3.27,56.2027],[-3.2665,56.203],[-3.2634,56.1982],[-3.2609,56.1961],[-3.2906,56.1895],[-3.3091,56.1853],[-3.3072,56.1803],[-3.3056,56.1791],[-3.3007,56.1788],[-3.2987,56.178],[-3.3005,56.1772],[-3.2991,56.1764],[-3.2986,56.1754],[-3.2945,56.1753],[-3.2929,56.1735],[-3.2964,56.1722],[-3.2965,56.1706],[-3.3075,56.1697],[-3.3064,56.1679],[-3.3099,56.1674],[-3.3132,56.1672],[-3.3164,56.1665],[-3.3205,56.17],[-3.3243,56.1719],[-3.3273,56.172],[-3.3284,56.1726],[-3.3322,56.1731],[-3.3365,56.173],[-3.3394,56.1739],[-3.3419,56.1738],[-3.346,56.1728],[-3.3483,56.1718],[-3.3487,56.1704],[-3.3507,56.1701],[-3.3519,56.1694],[-3.3557,56.1685],[-3.3586,56.167],[-3.363,56.1667],[-3.3653,56.1663],[-3.3717,56.1644],[-3.3695,56.1599],[-3.3674,56.1562],[-3.3666,56.155],[-3.3685,56.1505],[-3.3695,56.147],[-3.3702,56.1461],[-3.3721,56.1455],[-3.3739,56.1456],[-3.3755,56.145],[-3.3794,56.1443],[-3.3807,56.1431],[-3.3822,56.1434],[-3.3873,56.1427],[-3.3882,56.143],[-3.392,56.1422],[-3.3934,56.1423],[-3.3982,56.1419],[-3.4008,56.1418],[-3.4046,56.1406],[-3.4072,56.1395],[-3.4121,56.1394],[-3.4159,56.1385],[-3.4185,56.1387],[-3.4204,56.1397],[-3.4243,56.1403],[-3.4261,56.1417],[-3.4269,56.1415],[-3.4298,56.1419],[-3.4309,56.1425],[-3.4329,56.1422],[-3.4346,56.1451],[-3.4404,56.145],[-3.4425,56.1465],[-3.4456,56.1472],[-3.452,56.1471],[-3.4526,56.1489],[-3.4537,56.1504],[-3.4568,56.15],[-3.4584,56.1471],[-3.4603,56.1463],[-3.465,56.1472],[-3.4669,56.149],[-3.4688,56.1492],[-3.4719,56.1484],[-3.4733,56.1486],[-3.4762,56.1479],[-3.4785,56.1469],[-3.4812,56.1472],[-3.4866,56.1487],[-3.4916,56.1498],[-3.496,56.1494],[-3.4981,56.1497],[-3.5004,56.1496],[-3.5025,56.1492],[-3.5113,56.1479],[-3.5156,56.1475],[-3.5177,56.1476],[-3.5246,56.1466],[-3.5256,56.1462],[-3.5278,56.1469],[-3.5295,56.1483],[-3.5329,56.1475],[-3.54,56.1465],[-3.5399,56.1473],[-3.5406,56.1499],[-3.542,56.1509],[-3.5461,56.1585],[-3.5494,56.1583],[-3.5563,56.1573],[-3.5586,56.1584],[-3.5621,56.1597],[-3.564,56.1598],[-3.5677,56.158],[-3.5688,56.1591],[-3.5714,56.1574],[-3.5775,56.1545],[-3.5829,56.1509],[-3.5827,56.1486],[-3.5839,56.1448],[-3.5838,56.1441],[-3.5811,56.1437],[-3.5809,56.1428],[-3.5783,56.1411],[-3.5809,56.14],[-3.5809,56.1393],[-3.5834,56.1389],[-3.5847,56.1382],[-3.5881,56.1376],[-3.5916,56.1379],[-3.5947,56.1377],[-3.5972,56.1371],[-3.602,56.1368],[-3.6045,56.1363],[-3.6073,56.1348],[-3.6122,56.1346],[-3.6149,56.1354],[-3.6181,56.1347],[-3.6247,56.1327],[-3.6266,56.1324],[-3.6284,56.1328],[-3.6319,56.1329],[-3.6369,56.1342],[-3.64,56.1337],[-3.6448,56.1376],[-3.6437,56.1383],[-3.6409,56.139],[-3.6392,56.1406],[-3.6398,56.1421],[-3.6415,56.1445],[-3.6439,56.1457],[-3.6447,56.1465],[-3.6404,56.1478],[-3.6379,56.1496],[-3.6367,56.1499],[-3.6367,56.1513],[-3.6376,56.1523],[-3.6393,56.1532],[-3.6428,56.1544],[-3.6419,56.1555],[-3.647,56.1575],[-3.648,56.1585],[-3.6447,56.1617],[-3.6425,56.1625],[-3.6399,56.1628],[-3.637,56.1636],[-3.6331,56.1641],[-3.6325,56.165],[-3.6301,56.1664],[-3.627,56.1677],[-3.6269,56.1692],[-3.6259,56.1698],[-3.6238,56.1691],[-3.6226,56.1692],[-3.6215,56.1686],[-3.6177,56.1683],[-3.6135,56.1691],[-3.6105,56.1706],[-3.6059,56.1702],[-3.6053,56.1714],[-3.6039,56.1719],[-3.6015,56.1718],[-3.5985,56.1713],[-3.5975,56.1722],[-3.5933,56.173],[-3.5914,56.1741],[-3.5949,56.1777],[-3.5972,56.1774],[-3.598,56.1811],[-3.5923,56.181],[-3.5882,56.1813],[-3.5875,56.1836],[-3.5823,56.1844],[-3.5831,56.1855],[-3.5832,56.1869],[-3.5854,56.1895],[-3.585,56.1916],[-3.58,56.193],[-3.5734,56.1928],[-3.5714,56.1929],[-3.5721,56.194],[-3.5754,56.1961],[-3.5774,56.1957],[-3.5802,56.1959],[-3.5843,56.198],[-3.5881,56.1987],[-3.5897,56.1984],[-3.5942,56.1988],[-3.5963,56.1993],[-3.601,56.2022],[-3.602,56.2039],[-3.6029,56.2045],[-3.6058,56.2045],[-3.611,56.205],[-3.6132,56.2049],[-3.6136,56.2055],[-3.6182,56.2056],[-3.6228,56.204],[-3.626,56.201],[-3.6324,56.1991],[-3.6381,56.1969],[-3.6421,56.1979],[-3.6456,56.1991],[-3.6471,56.1999],[-3.6491,56.2021],[-3.6506,56.203],[-3.6518,56.2017],[-3.6543,56.2002],[-3.6562,56.1984],[-3.6576,56.1964],[-3.6589,56.1961],[-3.6596,56.1941],[-3.6609,56.194],[-3.6624,56.1929],[-3.6669,56.1886],[-3.6711,56.1907],[-3.6751,56.193],[-3.6816,56.1943],[-3.6865,56.1959],[-3.6925,56.1944],[-3.6989,56.1938],[-3.7063,56.1934],[-3.7108,56.1922],[-3.714,56.1934],[-3.718,56.1916],[-3.7263,56.1932],[-3.7309,56.1924],[-3.7348,56.1904],[-3.7366,56.1891],[-3.7385,56.1895],[-3.7412,56.192],[-3.7408,56.1939],[-3.7412,56.1959],[-3.7411,56.1975],[-3.7433,56.2002],[-3.745,56.2011],[-3.7458,56.2034],[-3.7483,56.2063],[-3.7485,56.2081],[-3.7511,56.2102],[-3.7522,56.2119],[-3.7534,56.2117],[-3.7553,56.2104],[-3.7589,56.2115],[-3.7633,56.2118],[-3.7643,56.213],[-3.7729,56.2151],[-3.7751,56.2155],[-3.7809,56.2172],[-3.7811,56.2156],[-3.7821,56.2134],[-3.7833,56.2125],[-3.7859,56.212],[-3.7891,56.21],[-3.7906,56.2096],[-3.7992,56.2057],[-3.8048,56.2041],[-3.8285,56.1968],[-3.8364,56.1956],[-3.8439,56.2018],[-3.8404,56.2118],[-3.842,56.2123],[-3.8432,56.2143],[-3.8424,56.2152],[-3.8421,56.2168],[-3.8429,56.2192],[-3.8464,56.2206],[-3.8476,56.2216],[-3.8478,56.2254],[-3.8552,56.2244],[-3.865,56.2201],[-3.8687,56.2175],[-3.8712,56.2155],[-3.8731,56.2145],[-3.8752,56.2147],[-3.8763,56.2153],[-3.8783,56.2199],[-3.8797,56.2202],[-3.8813,56.2211],[-3.886,56.2224],[-3.8879,56.2231],[-3.8905,56.2247],[-3.894,56.226],[-3.899,56.2276],[-3.8985,56.2285],[-3.8989,56.2295],[-3.9004,56.2307],[-3.9013,56.2334],[-3.9077,56.23],[-3.9163,56.2249],[-3.9173,56.2255],[-3.9188,56.2256],[-3.9205,56.2268],[-3.9204,56.2273],[-3.9217,56.2292],[-3.9227,56.2298],[-3.9264,56.23],[-3.9294,56.2309],[-3.9308,56.2298],[-3.9318,56.2307],[-3.9347,56.2292],[-3.9349,56.2284],[-3.9367,56.2283],[-3.9378,56.2294],[-3.9388,56.2292],[-3.9394,56.2282],[-3.9406,56.2281],[-3.9409,56.2303],[-3.9432,56.2334],[-3.944,56.2352],[-3.947,56.2368],[-3.9475,56.2389],[-3.9559,56.2461],[-3.9568,56.2457],[-3.9595,56.2457],[-3.9612,56.2449],[-3.9639,56.2453],[-3.9671,56.2453],[-3.9722,56.2495],[-3.9765,56.2533],[-4.004,56.2738],[-4.0053,56.2749],[-4.0192,56.2719],[-4.0256,56.2702],[-4.0301,56.2709],[-4.0371,56.2692],[-4.0393,56.2713],[-4.0354,56.275],[-4.0354,56.2763],[-4.037,56.2774],[-4.0386,56.2803],[-4.0522,56.2735],[-4.0612,56.2788],[-4.0785,56.2899],[-4.079,56.2867],[-4.0798,56.2835],[-4.0807,56.2825],[-4.0837,56.2811],[-4.085,56.2808],[-4.0885,56.2809],[-4.0936,56.2789],[-4.1013,56.2788],[-4.1035,56.2792],[-4.1052,56.2792],[-4.1079,56.2803],[-4.1123,56.2803],[-4.1157,56.281],[-4.1187,56.2878],[-4.1224,56.2895],[-4.1353,56.2945],[-4.1399,56.2978],[-4.1407,56.2969],[-4.1448,56.2983],[-4.15,56.2985],[-4.1511,56.2995],[-4.1615,56.3032],[-4.1652,56.3036],[-4.1668,56.3029],[-4.1682,56.3033],[-4.1707,56.3033],[-4.172,56.303],[-4.1784,56.3032],[-4.1857,56.3038],[-4.1882,56.3042],[-4.1915,56.3071],[-4.192,56.3091],[-4.1936,56.31],[-4.1938,56.3109],[-4.1967,56.3122],[-4.1976,56.3131],[-4.1979,56.3144],[-4.2025,56.3142],[-4.2094,56.3146],[-4.2106,56.3156],[-4.2116,56.3182],[-4.2166,56.3186],[-4.2211,56.3196],[-4.2257,56.3218],[-4.2295,56.3249],[-4.2309,56.3256],[-4.2305,56.3265],[-4.2346,56.3264],[-4.2375,56.3298],[-4.2369,56.3336],[-4.2338,56.3348],[-4.2313,56.3374],[-4.2292,56.3386],[-4.2284,56.3401],[-4.2271,56.3413],[-4.2241,56.3412],[-4.2236,56.3423],[-4.227,56.3433],[-4.2284,56.3445],[-4.2362,56.3478],[-4.242,56.3528],[-4.2417,56.3597],[-4.2397,56.3627],[-4.2381,56.3669],[-4.2381,56.3683],[-4.2397,56.3693],[-4.2392,56.3718],[-4.2392,56.3802],[-4.2406,56.3844],[-4.1965,56.3867],[-4.1967,56.3915],[-4.1978,56.3929],[-4.1979,56.3945],[-4.1987,56.3971],[-4.1977,56.4],[-4.1959,56.4013],[-4.2004,56.4426],[-4.202,56.4564],[-4.2014,56.4576],[-4.199,56.4595],[-4.1946,56.4585],[-4.1801,56.4527],[-4.1768,56.4505],[-4.1747,56.4499],[-4.1733,56.4501],[-4.1663,56.4487],[-4.1657,56.4473],[-4.1632,56.4446],[-4.1598,56.445],[-4.1567,56.4497],[-4.1546,56.4507],[-4.1481,56.4543],[-4.1492,56.455],[-4.1486,56.4566],[-4.145,56.4578],[-4.1424,56.4592],[-4.1416,56.4613],[-4.1364,56.4616],[-4.1344,56.464],[-4.1316,56.4641],[-4.1251,56.4635],[-4.1195,56.4628],[-4.1159,56.4625],[-4.1103,56.4638],[-4.1055,56.4665],[-4.1038,56.4672],[-4.1004,56.4655],[-4.0986,56.4654],[-4.1012,56.4716],[-4.1082,56.4884],[-4.1119,56.4908],[-4.1163,56.4948],[-4.1199,56.4969],[-4.1227,56.498],[-4.1248,56.5],[-4.1263,56.5008],[-4.1308,56.5023],[-4.1332,56.5027],[-4.1349,56.5026],[-4.1374,56.503],[-4.1412,56.5046],[-4.1424,56.5046],[-4.1467,56.5063],[-4.1545,56.5103],[-4.1945,56.4953],[-4.2428,56.4882],[-4.2686,56.4804],[-4.2747,56.4786],[-4.2969,56.4751],[-4.2997,56.4803],[-4.3005,56.4813],[-4.3024,56.4818],[-4.3021,56.4826],[-4.2998,56.4832],[-4.3004,56.4852],[-4.3,56.4863],[-4.3005,56.489],[-4.2974,56.4912],[-4.2987,56.4931],[-4.3044,56.4941],[-4.3038,56.4964],[-4.3056,56.4969],[-4.3071,56.4985],[-4.308,56.5002],[-4.3082,56.5035],[-4.307,56.5051],[-4.3071,56.5061],[-4.3111,56.5099],[-4.3095,56.5108],[-4.3092,56.5116],[-4.3105,56.515],[-4.3126,56.5154],[-4.3154,56.5153],[-4.3176,56.516],[-4.319,56.5159],[-4.3215,56.517],[-4.3206,56.5182],[-4.323,56.5193],[-4.3255,56.523],[-4.3276,56.5264],[-4.3303,56.5277],[-4.3317,56.5289],[-4.3331,56.5293],[-4.3337,56.5313],[-4.3349,56.5335],[-4.3344,56.5346],[-4.3321,56.5369],[-4.3305,56.5376],[-4.3312,56.539],[-4.3332,56.5398],[-4.3352,56.5401],[-4.341,56.5403],[-4.3473,56.5419],[-4.3577,56.5443],[-4.36,56.5455],[-4.362,56.5468],[-4.3648,56.5471],[-4.3691,56.5466],[-4.3714,56.5453],[-4.3714,56.5443],[-4.3705,56.5424],[-4.3726,56.5413],[-4.3743,56.5388],[-4.3736,56.5373],[-4.3742,56.5362],[-4.3753,56.5361],[-4.3781,56.5343],[-4.3785,56.5336],[-4.3814,56.5334],[-4.3843,56.5336],[-4.386,56.5335],[-4.3903,56.5339],[-4.3963,56.5289],[-4.3996,56.5279],[-4.4004,56.5273],[-4.4028,56.5268],[-4.4069,56.5282],[-4.4089,56.5286],[-4.4147,56.5268],[-4.4174,56.5256],[-4.4185,56.5257],[-4.4229,56.5249],[-4.426,56.5249],[-4.4275,56.5256],[-4.4308,56.5265],[-4.432,56.526],[-4.4339,56.5257],[-4.4358,56.5263],[-4.4379,56.5263],[-4.4399,56.5256],[-4.442,56.5257],[-4.4417,56.5249],[-4.4442,56.5226],[-4.4469,56.5211],[-4.4488,56.5209],[-4.4503,56.5195],[-4.4531,56.5184],[-4.457,56.5184],[-4.4569,56.5177],[-4.4609,56.5177],[-4.4631,56.5171],[-4.47,56.516],[-4.4701,56.5153],[-4.4741,56.5142],[-4.4777,56.513],[-4.4786,56.5132],[-4.4811,56.5126],[-4.483,56.5139],[-4.4879,56.5124],[-4.4899,56.5131],[-4.4909,56.512],[-4.4944,56.5127],[-4.4971,56.5161],[-4.4991,56.5165],[-4.5025,56.5193],[-4.5048,56.5185],[-4.5063,56.52],[-4.5073,56.5203],[-4.5076,56.522],[-4.5067,56.5226],[-4.5078,56.5233],[-4.5113,56.5219],[-4.516,56.521],[-4.5169,56.5202],[-4.52,56.5199],[-4.522,56.5191],[-4.5282,56.5187],[-4.5302,56.5177],[-4.531,56.5156],[-4.5329,56.514],[-4.5308,56.5127],[-4.5306,56.5096],[-4.5288,56.5086],[-4.5285,56.5049],[-4.5314,56.5048],[-4.5334,56.5052],[-4.5387,56.507],[-4.5394,56.5064],[-4.5419,56.506],[-4.5537,56.5053],[-4.5559,56.5044],[-4.5576,56.5049],[-4.5584,56.5062],[-4.5611,56.5055],[-4.5622,56.5042],[-4.5661,56.5036],[-4.5691,56.5034],[-4.5707,56.5037],[-4.5741,56.5056],[-4.5773,56.5052],[-4.5782,56.5048],[-4.5826,56.5004],[-4.5873,56.4995],[-4.5917,56.4983],[-4.5933,56.4985],[-4.5957,56.498],[-4.6007,56.4976],[-4.6039,56.4953],[-4.608,56.4941],[-4.6087,56.4932],[-4.6106,56.4923],[-4.6146,56.4894],[-4.6161,56.4894],[-4.6178,56.488],[-4.6225,56.4879],[-4.6256,56.4859],[-4.6257,56.4835],[-4.6241,56.4824],[-4.6217,56.4819],[-4.6206,56.481],[-4.6237,56.4775],[-4.6243,56.4774],[-4.6265,56.4756],[-4.6285,56.4743],[-4.6312,56.4736],[-4.6326,56.4728],[-4.634,56.4728],[-4.6351,56.4735],[-4.6378,56.4745],[-4.6391,56.476],[-4.6409,56.477],[-4.6425,56.4767],[-4.6456,56.4774],[-4.6486,56.479],[-4.6517,56.4792],[-4.6551,56.4792],[-4.6576,56.479],[-4.6615,56.4791],[-4.6645,56.4795],[-4.6687,56.4798],[-4.6705,56.4797],[-4.6732,56.4815],[-4.6757,56.4829],[-4.6781,56.4832],[-4.6825,56.4865],[-4.6828,56.4893],[-4.6839,56.49],[-4.6862,56.4906],[-4.6823,56.4924],[-4.6805,56.4944],[-4.6801,56.4953],[-4.6779,56.4967],[-4.6761,56.5001],[-4.6743,56.5008],[-4.6657,56.5053],[-4.6652,56.5065],[-4.6639,56.508],[-4.6614,56.5095],[-4.6586,56.5105],[-4.6588,56.5119],[-4.656,56.5138],[-4.6537,56.5182],[-4.6526,56.5187],[-4.6536,56.5199],[-4.6547,56.5232],[-4.6537,56.526],[-4.655,56.5283],[-4.6565,56.53],[-4.657,56.5311],[-4.6581,56.5318],[-4.6595,56.5345],[-4.6626,56.5337],[-4.6656,56.5332],[-4.6675,56.5322],[-4.6682,56.5332],[-4.6707,56.5352],[-4.6769,56.5381],[-4.6786,56.5391],[-4.681,56.5399],[-4.6837,56.54],[-4.6876,56.5393],[-4.692,56.5398],[-4.694,56.5404],[-4.6967,56.5408],[-4.6979,56.5413],[-4.699,56.543],[-4.6989,56.5451],[-4.6974,56.5478],[-4.6976,56.55],[-4.6955,56.5515],[-4.6921,56.553],[-4.6889,56.5521],[-4.6859,56.5527],[-4.6821,56.5532],[-4.6818,56.5541],[-4.6769,56.5553],[-4.6762,56.5557],[-4.674,56.556],[-4.6715,56.5573],[-4.668,56.5594],[-4.6632,56.5613],[-4.6613,56.5623],[-4.6581,56.5616],[-4.6568,56.5622],[-4.654,56.5612],[-4.6488,56.5612],[-4.6488,56.562],[-4.6478,56.5632],[-4.6426,56.5668],[-4.6411,56.5677],[-4.6392,56.568],[-4.6321,56.5681],[-4.6283,56.5685],[-4.6244,56.5697],[-4.6203,56.5699],[-4.617,56.5703],[-4.6145,56.5704],[-4.6131,56.57],[-4.6121,56.5718],[-4.6066,56.5719],[-4.6048,56.5736],[-4.6036,56.5741],[-4.6019,56.5756],[-4.5995,56.5767],[-4.596,56.5745],[-4.5936,56.5743],[-4.5902,56.5749],[-4.5884,56.5745],[-4.5861,56.5732],[-4.5845,56.5733],[-4.5818,56.5723],[-4.5766,56.5712],[-4.5707,56.5721],[-4.5677,56.572],[-4.5638,56.5714],[-4.5618,56.5702],[-4.5599,56.5731],[-4.5677,56.5751],[-4.5702,56.5761],[-4.5711,56.5774],[-4.5712,56.5784],[-4.5728,56.579],[-4.5737,56.5811],[-4.5747,56.5819],[-4.576,56.5884],[-4.5827,56.5945],[-4.5862,56.5997],[-4.5973,56.6043],[-4.6088,56.614],[-4.6103,56.615],[-4.6164,56.6161],[-4.6214,56.6162],[-4.6254,56.6154],[-4.6264,56.6156],[-4.634,56.6217],[-4.6368,56.625],[-4.6354,56.6255],[-4.6331,56.6274],[-4.6308,56.6281],[-4.6293,56.63],[-4.6269,56.6314],[-4.6206,56.6347],[-4.6204,56.636],[-4.6185,56.6374],[-4.6191,56.6389],[-4.6202,56.6394],[-4.6204,56.6405],[-4.6214,56.6416],[-4.623,56.6422],[-4.624,56.6441],[-4.626,56.6447],[-4.6277,56.6464],[-4.6299,56.6469],[-4.6312,56.6476],[-4.6297,56.6495],[-4.6306,56.6508],[-4.6303,56.6521],[-4.6286,56.6533],[-4.6298,56.655],[-4.6334,56.6566],[-4.6395,56.6534],[-4.6442,56.6502],[-4.6469,56.6494],[-4.6492,56.648],[-4.6524,56.6466],[-4.6547,56.6448],[-4.6589,56.6427],[-4.6629,56.6402],[-4.6651,56.6397],[-4.6686,56.6403],[-4.6718,56.6412],[-4.6746,56.6412],[-4.6769,56.6415],[-4.6787,56.6421],[-4.685,56.6417],[-4.693,56.6432],[-4.6952,56.6426],[-4.6958,56.6434],[-4.7007,56.6434],[-4.7042,56.6431],[-4.7087,56.6434],[-4.7122,56.6425],[-4.7153,56.6423],[-4.7165,56.6427],[-4.7204,56.6564],[-4.7194,56.6589],[-4.7188,56.6634],[-4.7178,56.6754],[-4.7175,56.6766],[-4.7062,56.6766],[-4.7026,56.6757],[-4.7008,56.6758],[-4.699,56.6753],[-4.6977,56.6754],[-4.6932,56.6753],[-4.691,56.676],[-4.6848,56.6764],[-4.6817,56.677],[-4.6789,56.6769],[-4.6764,56.6775],[-4.6734,56.6773],[-4.6719,56.6765],[-4.6697,56.6765],[-4.6674,56.6751],[-4.6665,56.6749],[-4.6642,56.6754],[-4.6629,56.6753],[-4.6608,56.6761],[-4.659,56.6748],[-4.6572,56.6748],[-4.6528,56.6765],[-4.6516,56.6781],[-4.6494,56.6791],[-4.6465,56.6796],[-4.6442,56.6804],[-4.6406,56.681],[-4.6376,56.6822],[-4.6349,56.6825],[-4.6344,56.6835],[-4.6316,56.6863],[-4.6253,56.6883],[-4.6162,56.6908],[-4.6149,56.6911],[-4.6113,56.6911],[-4.6104,56.6917],[-4.6033,56.6922],[-4.5968,56.6915],[-4.5922,56.6931],[-4.59,56.6965],[-4.5916,56.6983],[-4.5905,56.6987],[-4.5916,56.7005],[-4.5906,56.7025],[-4.5917,56.7049],[-4.5953,56.7061],[-4.5984,56.7064],[-4.6008,56.707],[-4.6047,56.7074],[-4.6059,56.708],[-4.6004,56.7145],[-4.5915,56.7241],[-4.5845,56.7296],[-4.576,56.7348],[-4.5776,56.7353],[-4.5781,56.7387],[-4.5802,56.7395],[-4.5795,56.7403],[-4.5802,56.7431],[-4.5806,56.7456],[-4.5815,56.7468],[-4.5829,56.7496],[-4.584,56.7507],[-4.5856,56.7552],[-4.5865,56.7584],[-4.5899,56.7599],[-4.5878,56.7605],[-4.5829,56.7625],[-4.5807,56.7645],[-4.5791,56.765],[-4.5752,56.7655],[-4.5664,56.7678],[-4.5604,56.7696],[-4.5475,56.7721],[-4.5468,56.7724],[-4.5491,56.7745],[-4.5507,56.7765],[-4.5494,56.7804],[-4.5501,56.7809],[-4.5497,56.782],[-4.545,56.7832],[-4.5425,56.7849],[-4.5383,56.7872],[-4.5369,56.7893],[-4.5352,56.7912],[-4.5356,56.794],[-4.5334,56.7948],[-4.5315,56.7966],[-4.5298,56.7977],[-4.5285,56.8013],[-4.5243,56.8032],[-4.5205,56.8053],[-4.5173,56.8049],[-4.5171,56.8045],[-4.5132,56.8035],[-4.511,56.8033],[-4.503,56.7998],[-4.4941,56.7953],[-4.4921,56.7937],[-4.489,56.7927],[-4.4877,56.7926],[-4.4861,56.7918],[-4.4844,56.7917],[-4.483,56.7905],[-4.4812,56.7895],[-4.4807,56.7885],[-4.4797,56.7884],[-4.4779,56.7862],[-4.4778,56.7854],[-4.476,56.7841],[-4.4743,56.7822],[-4.4734,56.782],[-4.472,56.7806],[-4.4702,56.7796],[-4.4691,56.7779],[-4.4666,56.7775],[-4.4657,56.7782],[-4.4635,56.7786],[-4.4611,56.7782],[-4.4571,56.7782],[-4.4527,56.7774],[-4.4419,56.7739],[-4.4382,56.7756],[-4.4352,56.7774],[-4.434,56.7785],[-4.4291,56.784],[-4.422,56.7914],[-4.4154,56.7979],[-4.4033,56.8073],[-4.4002,56.8099],[-4.3934,56.8153],[-4.3904,56.8183],[-4.3886,56.8205],[-4.386,56.8229],[-4.3849,56.8236],[-4.3794,56.826],[-4.3776,56.8289],[-4.3764,56.8304],[-4.3743,56.8323],[-4.3657,56.8302],[-4.3641,56.8296],[-4.3576,56.8284],[-4.3556,56.8277],[-4.3524,56.8271],[-4.3433,56.8213],[-4.3305,56.8239],[-4.331,56.8255],[-4.331,56.8278],[-4.3303,56.8296],[-4.3303,56.8324],[-4.3308,56.8337],[-4.33,56.8366],[-4.3256,56.839],[-4.3243,56.8409],[-4.3194,56.8408],[-4.3175,56.8412],[-4.3123,56.8432],[-4.3121,56.845],[-4.3111,56.8468],[-4.3091,56.8486],[-4.3051,56.8503],[-4.3033,56.8516],[-4.2979,56.8523],[-4.295,56.8532],[-4.2905,56.8514],[-4.2786,56.85],[-4.2767,56.851],[-4.275,56.8513],[-4.2727,56.8512],[-4.2695,56.8525],[-4.2678,56.8536],[-4.2652,56.8547],[-4.2629,56.8576],[-4.2611,56.857],[-4.2587,56.8537],[-4.2577,56.8534],[-4.2534,56.8534],[-4.245,56.8553],[-4.2426,56.8557],[-4.2343,56.8575],[-4.2301,56.8573],[-4.2277,56.8576],[-4.2271,56.8582],[-4.2271,56.8597],[-4.2256,56.8625],[-4.2232,56.8634],[-4.2207,56.8664],[-4.2187,56.8681],[-4.2153,56.8697],[-4.2117,56.8694],[-4.2085,56.8686],[-4.2076,56.8695],[-4.2039,56.8703],[-4.1994,56.8705],[-4.2002,56.8739],[-4.1993,56.8755],[-4.1958,56.8756],[-4.1944,56.8761],[-4.1919,56.8775],[-4.1953,56.8792],[-4.2008,56.8822],[-4.203,56.884],[-4.2055,56.8845],[-4.2035,56.8854],[-4.2022,56.8873],[-4.1994,56.8896],[-4.1999,56.8938],[-4.1949,56.8983],[-4.1922,56.8989],[-4.1886,56.9009],[-4.1878,56.9025],[-4.1861,56.9036],[-4.1857,56.9054],[-4.1871,56.9064],[-4.1864,56.9071],[-4.1847,56.9075],[-4.1842,56.9081],[-4.1794,56.9086],[-4.1745,56.9117],[-4.1737,56.9087],[-4.1683,56.9047],[-4.1657,56.9051],[-4.1647,56.9059],[-4.1617,56.9058],[-4.1602,56.9051],[-4.1564,56.9045],[-4.1551,56.9033],[-4.15,56.9024],[-4.148,56.9013],[-4.1447,56.9001],[-4.14,56.8995],[-4.1383,56.8981],[-4.1362,56.8972],[-4.1315,56.8975],[-4.1268,56.8993],[-4.1234,56.8979],[-4.1181,56.8964],[-4.1174,56.8955],[-4.1155,56.8951],[-4.1115,56.8947],[-4.1085,56.8948],[-4.101,56.8945],[-4.0883,56.8936],[-4.085,56.8942],[-4.0814,56.8945],[-4.0784,56.8956],[-4.0778,56.8966],[-4.0726,56.8958],[-4.0699,56.8944],[-4.0645,56.8948],[-4.0612,56.8949],[-4.0552,56.8956],[-4.0545,56.8974],[-4.0521,56.8973],[-4.0485,56.8977],[-4.0461,56.8975],[-4.0443,56.8977],[-4.0416,56.8962],[-4.0404,56.8963],[-4.039,56.8972],[-4.0369,56.8999],[-4.0355,56.9011],[-4.0343,56.9011],[-4.0326,56.8985],[-4.0309,56.8969],[-4.0284,56.8955],[-4.0249,56.8931],[-4.0235,56.8913],[-4.0243,56.8891],[-4.0219,56.8889],[-4.0185,56.8899],[-4.0171,56.8909],[-4.0151,56.8913],[-4.013,56.8928],[-4.0123,56.8946],[-4.0124,56.8978],[-4.009,56.8984],[-4.0064,56.8981],[-4.0036,56.897],[-4.0023,56.8969],[-4.0006,56.8959],[-4.0001,56.8945],[-4.0013,56.8927],[-4.0003,56.8907],[-3.9994,56.8903],[-3.9935,56.8909],[-3.9884,56.8917],[-3.9824,56.8935],[-3.9774,56.8954],[-3.9752,56.8965],[-3.9735,56.8978],[-3.9705,56.898],[-3.9679,56.8992],[-3.9666,56.9027],[-3.9669,56.9045],[-3.9661,56.9059],[-3.9634,56.9076],[-3.9624,56.9098],[-3.9634,56.9108],[-3.9652,56.9114],[-3.9648,56.9125],[-3.9637,56.9136],[-3.9659,56.9152],[-3.9705,56.9176],[-3.9702,56.9199],[-3.9688,56.9211],[-3.9689,56.923],[-3.9682,56.9239],[-3.9669,56.9246],[-3.9681,56.9258],[-3.9684,56.9278],[-3.9695,56.9287],[-3.9692,56.9299],[-3.968,56.9312],[-3.9654,56.9327],[-3.9661,56.935],[-3.9652,56.9359],[-3.9629,56.9372],[-3.9622,56.9358],[-3.9588,56.9362],[-3.9544,56.938],[-3.9531,56.9389],[-3.9529,56.94],[-3.9544,56.9418],[-3.9541,56.9428],[-3.953,56.9444],[-3.9522,56.9462],[-3.9507,56.9471],[-3.9454,56.9464],[-3.9386,56.9486],[-3.9375,56.9461],[-3.9392,56.9423],[-3.9386,56.9405],[-3.9375,56.9399],[-3.9364,56.9354],[-3.9335,56.9354],[-3.932,56.9351],[-3.9301,56.934],[-3.9275,56.9332],[-3.9258,56.933],[-3.9235,56.9335],[-3.9184,56.9339],[-3.9158,56.9325],[-3.9146,56.9325],[-3.9123,56.9312],[-3.9064,56.9315],[-3.9048,56.9322],[-3.9003,56.9319],[-3.8997,56.9302],[-3.9015,56.9267],[-3.9007,56.9252],[-3.8973,56.9238],[-3.8964,56.9231],[-3.8942,56.9228],[-3.8888,56.926],[-3.8864,56.9266],[-3.8831,56.925],[-3.8812,56.9248],[-3.8792,56.925],[-3.8774,56.9246],[-3.8734,56.923],[-3.8716,56.923],[-3.8695,56.9248],[-3.8668,56.9259],[-3.8606,56.924],[-3.857,56.9231],[-3.8548,56.9228],[-3.8545,56.9238],[-3.8528,56.925],[-3.8454,56.9261],[-3.8427,56.9269],[-3.8424,56.9274],[-3.8394,56.9292],[-3.8389,56.9306],[-3.8347,56.9327],[-3.833,56.9343],[-3.8316,56.9361],[-3.8278,56.937],[-3.8261,56.938],[-3.8243,56.9384],[-3.822,56.9383],[-3.8202,56.9361],[-3.8179,56.9344],[-3.8169,56.9343],[-3.8125,56.9356</v>
      </c>
      <c r="B164" s="67" t="str">
        <f ca="1">OFFSET(Polygon!B$1,MATCH($D164,Polygon!$C:$C,0)-1,0)</f>
        <v>S08000030</v>
      </c>
      <c r="C164" s="34" t="s">
        <v>132</v>
      </c>
      <c r="D164" s="34" t="s">
        <v>209</v>
      </c>
      <c r="E164" s="44">
        <v>416080</v>
      </c>
      <c r="F164" s="46"/>
      <c r="G164" s="46"/>
      <c r="H164" s="46"/>
      <c r="I164" s="46"/>
      <c r="J164" s="46"/>
      <c r="K164" s="46"/>
      <c r="L164" s="46"/>
      <c r="M164" s="46"/>
      <c r="N164" s="46"/>
      <c r="O164" s="32">
        <v>24</v>
      </c>
      <c r="P164" s="32">
        <v>27</v>
      </c>
      <c r="Q164" s="32">
        <v>31</v>
      </c>
      <c r="R164" s="32">
        <v>34</v>
      </c>
      <c r="S164" s="32">
        <v>38</v>
      </c>
      <c r="T164" s="32">
        <v>47</v>
      </c>
      <c r="U164" s="32">
        <v>48</v>
      </c>
      <c r="V164" s="32">
        <v>57</v>
      </c>
      <c r="W164" s="32">
        <v>76</v>
      </c>
      <c r="X164" s="32">
        <v>107</v>
      </c>
      <c r="Y164" s="32">
        <v>107</v>
      </c>
      <c r="Z164" s="32">
        <v>107</v>
      </c>
      <c r="AA164" s="32">
        <v>108</v>
      </c>
      <c r="AB164" s="32">
        <v>214</v>
      </c>
      <c r="AC164" s="32">
        <v>254</v>
      </c>
      <c r="AD164" s="32">
        <v>307</v>
      </c>
      <c r="AE164" s="32">
        <v>353</v>
      </c>
      <c r="AF164" s="32">
        <v>410</v>
      </c>
      <c r="AG164" s="32">
        <v>457</v>
      </c>
      <c r="AH164" s="32">
        <v>499</v>
      </c>
      <c r="AI164" s="32">
        <v>516</v>
      </c>
      <c r="AJ164" s="32">
        <v>586</v>
      </c>
      <c r="AK164" s="32">
        <v>667</v>
      </c>
      <c r="AL164" s="32">
        <v>712</v>
      </c>
      <c r="AM164" s="32">
        <v>753</v>
      </c>
      <c r="AN164" s="32">
        <v>803</v>
      </c>
      <c r="AO164" s="32">
        <v>812</v>
      </c>
      <c r="AP164" s="32">
        <v>826</v>
      </c>
      <c r="AQ164" s="32">
        <v>898</v>
      </c>
      <c r="AR164" s="32">
        <v>937</v>
      </c>
      <c r="AS164" s="32">
        <v>979</v>
      </c>
      <c r="AT164" s="32">
        <v>1022</v>
      </c>
      <c r="AU164" s="32">
        <v>1056</v>
      </c>
      <c r="AV164" s="32">
        <v>1071</v>
      </c>
      <c r="AW164" s="32">
        <v>1084</v>
      </c>
      <c r="AX164" s="32">
        <v>1124</v>
      </c>
      <c r="AY164" s="32">
        <v>1159</v>
      </c>
      <c r="AZ164" s="32">
        <v>1199</v>
      </c>
      <c r="BA164" s="32">
        <v>1224</v>
      </c>
      <c r="BB164" s="32">
        <v>1251</v>
      </c>
      <c r="BC164" s="32">
        <v>1261</v>
      </c>
      <c r="BD164" s="32">
        <v>1273</v>
      </c>
      <c r="BE164" s="32">
        <v>1313</v>
      </c>
      <c r="BF164" s="32">
        <v>1349</v>
      </c>
      <c r="BG164" s="32">
        <v>1379</v>
      </c>
      <c r="BH164" s="32">
        <v>1392</v>
      </c>
      <c r="BI164" s="32">
        <v>1410</v>
      </c>
      <c r="BJ164" s="32">
        <v>1411</v>
      </c>
      <c r="BK164" s="32">
        <v>1429</v>
      </c>
      <c r="BL164" s="32">
        <v>1445</v>
      </c>
      <c r="BM164" s="32">
        <v>1465</v>
      </c>
      <c r="BN164" s="32">
        <v>1471</v>
      </c>
      <c r="BO164" s="32">
        <v>1486</v>
      </c>
      <c r="BP164" s="32">
        <v>1497</v>
      </c>
      <c r="BQ164" s="32">
        <v>1497</v>
      </c>
      <c r="BR164" s="32">
        <v>1505</v>
      </c>
      <c r="BS164" s="32">
        <v>1515</v>
      </c>
      <c r="BT164" s="32">
        <v>1540</v>
      </c>
      <c r="BU164" s="32">
        <v>1555</v>
      </c>
      <c r="BV164" s="32">
        <v>1582</v>
      </c>
      <c r="BW164" s="32">
        <v>1589</v>
      </c>
      <c r="BX164" s="32">
        <v>1593</v>
      </c>
      <c r="BY164" s="32">
        <v>1599</v>
      </c>
      <c r="BZ164" s="32">
        <v>1617</v>
      </c>
      <c r="CA164" s="32">
        <v>1632</v>
      </c>
      <c r="CB164" s="32">
        <v>1641</v>
      </c>
      <c r="CC164" s="32">
        <v>1645</v>
      </c>
      <c r="CD164" s="32">
        <v>1658</v>
      </c>
      <c r="CE164" s="32">
        <v>1659</v>
      </c>
      <c r="CF164" s="32">
        <v>1659</v>
      </c>
      <c r="CG164" s="32">
        <v>1661</v>
      </c>
      <c r="CH164" s="32">
        <v>1665</v>
      </c>
      <c r="CI164" s="32">
        <v>1668</v>
      </c>
      <c r="CJ164" s="32">
        <v>1670</v>
      </c>
      <c r="CK164" s="32">
        <v>1671</v>
      </c>
      <c r="CL164" s="32">
        <v>1671</v>
      </c>
      <c r="CM164" s="32">
        <v>1671</v>
      </c>
      <c r="CN164" s="32">
        <v>1671</v>
      </c>
      <c r="CO164" s="32">
        <v>1671</v>
      </c>
      <c r="CP164" s="32">
        <v>1673</v>
      </c>
      <c r="CQ164" s="32">
        <v>1676</v>
      </c>
      <c r="CR164" s="32">
        <v>1676</v>
      </c>
      <c r="CS164" s="32">
        <v>1677</v>
      </c>
      <c r="CT164" s="32">
        <v>1678</v>
      </c>
      <c r="CU164" s="32">
        <v>1684</v>
      </c>
      <c r="CV164" s="32">
        <v>1685</v>
      </c>
      <c r="CW164" s="32">
        <v>1685</v>
      </c>
      <c r="CX164" s="32">
        <v>1686</v>
      </c>
      <c r="CY164" s="32">
        <v>1687</v>
      </c>
      <c r="CZ164" s="46"/>
      <c r="DA164" s="46"/>
      <c r="DB164" s="46"/>
      <c r="DC164" s="32">
        <v>1760</v>
      </c>
      <c r="DD164" s="32">
        <v>1760</v>
      </c>
      <c r="DE164" s="32">
        <v>1760</v>
      </c>
      <c r="DF164" s="32">
        <v>1761</v>
      </c>
      <c r="DG164" s="32">
        <v>1761</v>
      </c>
      <c r="DH164" s="31"/>
      <c r="DI164" s="31"/>
      <c r="DJ164" s="349">
        <f t="shared" ca="1" si="42"/>
        <v>0</v>
      </c>
      <c r="DK164" s="33">
        <f t="shared" ca="1" si="43"/>
        <v>0</v>
      </c>
      <c r="DL164" s="326">
        <f t="shared" ca="1" si="52"/>
        <v>0</v>
      </c>
      <c r="DM164" s="330"/>
      <c r="DN164" s="33"/>
      <c r="DO164" s="326"/>
      <c r="DP164" s="335">
        <f t="shared" ca="1" si="46"/>
        <v>423.23591616996731</v>
      </c>
      <c r="EA164">
        <f>SUMIF('L4-LTLA'!$D:$D,$D164,'L4-LTLA'!$G:$G)</f>
        <v>416080</v>
      </c>
      <c r="EB164" s="44">
        <v>416080</v>
      </c>
      <c r="EC164" s="4">
        <f t="shared" si="51"/>
        <v>0</v>
      </c>
    </row>
    <row r="165" spans="1:134" s="67" customFormat="1" x14ac:dyDescent="0.25">
      <c r="A165" s="67" t="str">
        <f ca="1">OFFSET(Polygon!A$1,MATCH($D165,Polygon!$C:$C,0)-1,0)</f>
        <v>{"type":"Polygon","coordinates":[[[-5.8693,54.6889],[-5.8737,54.6856],[-5.8798,54.6833],[-5.8813,54.6825],[-5.8849,54.6801],[-5.8895,54.6784],[-5.8952,54.6752],[-5.8973,54.6736],[-5.899,54.6715],[-5.899,54.6688],[-5.9001,54.6659],[-5.9014,54.6648],[-5.9021,54.6624],[-5.9014,54.6597],[-5.9037,54.6591],[-5.9049,54.6564],[-5.9061,54.6551],[-5.9103,54.6518],[-5.913,54.6494],[-5.912,54.6485],[-5.9139,54.648],[-5.9147,54.6482],[-5.9166,54.6457],[-5.9186,54.6472],[-5.9263,54.651],[-5.9279,54.6519],[-5.9324,54.6554],[-5.937,54.6598],[-5.9399,54.6615],[-5.9455,54.6628],[-5.9517,54.6651],[-5.9537,54.6612],[-5.955,54.6601],[-5.9546,54.6591],[-5.955,54.658],[-5.9524,54.6572],[-5.9486,54.6547],[-5.9498,54.6525],[-5.9528,54.6517],[-5.9576,54.6499],[-5.9627,54.6483],[-5.9653,54.6466],[-5.9662,54.6463],[-5.9719,54.6454],[-5.9743,54.648],[-5.9763,54.6489],[-5.9792,54.6495],[-5.9803,54.6504],[-5.9807,54.6521],[-5.9832,54.6528],[-5.985,54.6542],[-5.985,54.6569],[-5.9871,54.6586],[-5.988,54.6565],[-5.9888,54.6553],[-5.9921,54.654],[-5.9932,54.6522],[-5.9932,54.6514],[-5.9958,54.6498],[-5.9975,54.6482],[-5.9999,54.6472],[-5.9993,54.646],[-6.0009,54.6449],[-6.0157,54.6364],[-6.0232,54.6297],[-6.024,54.6287],[-6.0228,54.6256],[-6.0229,54.6146],[-6.0222,54.6118],[-6.0322,54.6124],[-6.0421,54.613],[-6.0433,54.6119],[-6.0437,54.6099],[-6.0461,54.6074],[-6.0465,54.606],[-6.0483,54.6064],[-6.0504,54.6073],[-6.0523,54.6076],[-6.0587,54.6109],[-6.0598,54.6119],[-6.062,54.6119],[-6.0637,54.613],[-6.0667,54.6142],[-6.0675,54.6159],[-6.0694,54.6165],[-6.0694,54.6178],[-6.0704,54.6189],[-6.0717,54.619],[-6.0738,54.62],[-6.0765,54.6193],[-6.0792,54.6197],[-6.0797,54.6207],[-6.0821,54.6222],[-6.0819,54.6229],[-6.0833,54.6234],[-6.0863,54.6237],[-6.0886,54.6244],[-6.09,54.6238],[-6.0935,54.6231],[-6.0953,54.6225],[-6.0962,54.6228],[-6.0984,54.6229],[-6.1022,54.6217],[-6.1048,54.6219],[-6.1063,54.6229],[-6.1106,54.6228],[-6.1118,54.6223],[-6.1143,54.6223],[-6.1156,54.6219],[-6.1148,54.6212],[-6.1163,54.6204],[-6.1204,54.62],[-6.1231,54.6187],[-6.1289,54.6181],[-6.1312,54.6182],[-6.1347,54.6178],[-6.1387,54.6194],[-6.1418,54.6189],[-6.1461,54.6199],[-6.1485,54.6208],[-6.1496,54.6205],[-6.1502,54.619],[-6.1499,54.6177],[-6.1503,54.6149],[-6.1496,54.6138],[-6.1465,54.6112],[-6.1502,54.6103],[-6.1565,54.6106],[-6.1597,54.6089],[-6.1628,54.6057],[-6.1699,54.6049],[-6.1704,54.604],[-6.1734,54.6033],[-6.1747,54.6036],[-6.1766,54.6033],[-6.1777,54.6039],[-6.1801,54.6039],[-6.1812,54.6034],[-6.1834,54.6039],[-6.1853,54.6032],[-6.1868,54.6039],[-6.189,54.6033],[-6.1894,54.6028],[-6.193,54.6024],[-6.1923,54.6013],[-6.1935,54.6005],[-6.1967,54.6018],[-6.1978,54.6017],[-6.1991,54.6006],[-6.2011,54.5997],[-6.2032,54.5993],[-6.2046,54.5999],[-6.2066,54.6001],[-6.2085,54.5994],[-6.2102,54.5995],[-6.2109,54.5987],[-6.2185,54.6021],[-6.2229,54.5998],[-6.2249,54.6004],[-6.2269,54.5992],[-6.2294,54.5972],[-6.2309,54.5969],[-6.2301,54.5941],[-6.232,54.5938],[-6.2317,54.5925],[-6.2296,54.5924],[-6.2303,54.5906],[-6.232,54.5909],[-6.2332,54.59],[-6.236,54.5891],[-6.236,54.5884],[-6.2385,54.5881],[-6.2404,54.5881],[-6.2443,54.5889],[-6.2464,54.5896],[-6.2472,54.5893],[-6.2497,54.5894],[-6.2506,54.5898],[-6.2528,54.5894],[-6.2545,54.5895],[-6.2556,54.5906],[-6.2567,54.5907],[-6.2569,54.5918],[-6.2585,54.592],[-6.26,54.5929],[-6.2604,54.5947],[-6.2626,54.5967],[-6.2644,54.5979],[-6.2655,54.5972],[-6.2955,54.5967],[-6.2822,54.5801],[-6.2828,54.5797],[-6.3056,54.5729],[-6.3247,54.5914],[-6.406,54.573],[-6.427,54.5683],[-6.4175,54.6086],[-6.4081,54.6489],[-6.4702,54.6853],[-6.4969,54.7137],[-6.4925,54.7238],[-6.4869,54.7366],[-6.4734,54.7479],[-6.4658,54.7543],[-6.4651,54.7555],[-6.4624,54.7594],[-6.4587,54.7615],[-6.4582,54.762],[-6.4595,54.7631],[-6.4608,54.7648],[-6.4616,54.7669],[-6.4636,54.7667],[-6.4655,54.7647],[-6.4682,54.7644],[-6.4691,54.7648],[-6.4695,54.766],[-6.4717,54.7676],[-6.4725,54.7685],[-6.4749,54.7699],[-6.4761,54.771],[-6.4787,54.7728],[-6.4811,54.7754],[-6.4808,54.7765],[-6.4788,54.778],[-6.478,54.7809],[-6.4653,54.7837],[-6.4643,54.784],[-6.4602,54.7846],[-6.4477,54.7848],[-6.4461,54.7861],[-6.4442,54.7866],[-6.4437,54.7872],[-6.4422,54.7875],[-6.4414,54.7869],[-6.4367,54.7864],[-6.4358,54.7865],[-6.4352,54.7877],[-6.4355,54.7888],[-6.4347,54.7894],[-6.4333,54.789],[-6.4289,54.7855],[-6.4277,54.7853],[-6.4266,54.7841],[-6.4241,54.7853],[-6.4213,54.7861],[-6.4197,54.7852],[-6.4141,54.7833],[-6.4128,54.7834],[-6.4113,54.7828],[-6.4089,54.7833],[-6.4064,54.7825],[-6.4054,54.7815],[-6.4044,54.7815],[-6.4019,54.7823],[-6.4008,54.7822],[-6.3988,54.7811],[-6.3973,54.7809],[-6.3966,54.7799],[-6.3939,54.7794],[-6.3913,54.7797],[-6.3898,54.7794],[-6.3857,54.7792],[-6.3834,54.78],[-6.3815,54.7827],[-6.3707,54.7853],[-6.3653,54.7883],[-6.3654,54.7902],[-6.3633,54.7914],[-6.3635,54.7924],[-6.3618,54.7956],[-6.3606,54.7969],[-6.3562,54.7979],[-6.3537,54.7978],[-6.3545,54.7989],[-6.3532,54.7997],[-6.3513,54.7999],[-6.3498,54.7996],[-6.3492,54.8008],[-6.3464,54.8011],[-6.3442,54.8005],[-6.3419,54.7995],[-6.3387,54.8013],[-6.3366,54.8],[-6.3334,54.7995],[-6.3319,54.799],[-6.3337,54.7975],[-6.3319,54.7971],[-6.3305,54.796],[-6.328,54.7949],[-6.3274,54.7938],[-6.3238,54.791],[-6.322,54.7907],[-6.3208,54.7911],[-6.3195,54.7945],[-6.3173,54.7936],[-6.3127,54.7923],[-6.3098,54.7901],[-6.308,54.791],[-6.3063,54.7925],[-6.3039,54.7929],[-6.3033,54.7938],[-6.3046,54.7952],[-6.3029,54.7963],[-6.2979,54.7945],[-6.2908,54.7901],[-6.2893,54.7897],[-6.286,54.7898],[-6.2845,54.7903],[-6.2832,54.7916],[-6.2814,54.7919],[-6.2769,54.7903],[-6.272,54.7911],[-6.2676,54.7913],[-6.2643,54.7908],[-6.265,54.7922],[-6.2663,54.7931],[-6.2679,54.7948],[-6.2695,54.796],[-6.2691,54.7982],[-6.2687,54.799],[-6.2653,54.7981],[-6.2621,54.7976],[-6.2581,54.7963],[-6.2552,54.796],[-6.2502,54.7936],[-6.248,54.7933],[-6.2439,54.7932],[-6.2417,54.7925],[-6.2395,54.7927],[-6.2373,54.7914],[-6.2352,54.7889],[-6.2352,54.7883],[-6.2329,54.7884],[-6.2319,54.7888],[-6.2306,54.7884],[-6.2276,54.789],[-6.2247,54.7903],[-6.2159,54.7899],[-6.2137,54.7904],[-6.2155,54.7936],[-6.2135,54.7939],[-6.2115,54.7932],[-6.2082,54.7944],[-6.2068,54.796],[-6.2048,54.7956],[-6.2029,54.7969],[-6.1998,54.7981],[-6.1995,54.8013],[-6.1986,54.8013],[-6.1979,54.8028],[-6.1982,54.8037],[-6.2,54.8058],[-6.1991,54.8064],[-6.1976,54.8064],[-6.1959,54.8057],[-6.1939,54.8062],[-6.1901,54.8066],[-6.186,54.8064],[-6.1839,54.8073],[-6.1823,54.8075],[-6.1802,54.8084],[-6.1768,54.8081],[-6.1755,54.809],[-6.173,54.8119],[-6.1691,54.8116],[-6.1682,54.8108],[-6.1579,54.8103],[-6.1545,54.8098],[-6.1536,54.8107],[-6.1505,54.8103],[-6.1448,54.8118],[-6.141,54.8105],[-6.1449,54.8082],[-6.1436,54.8072],[-6.1408,54.8064],[-6.1369,54.8061],[-6.1348,54.8063],[-6.1331,54.8072],[-6.1297,54.8065],[-6.1277,54.8072],[-6.1212,54.8083],[-6.1202,54.809],[-6.1125,54.8072],[-6.1084,54.806],[-6.1091,54.8031],[-6.1087,54.8014],[-6.104,54.7929],[-6.1037,54.7926],[-6.1009,54.7939],[-6.0966,54.7942],[-6.0908,54.7938],[-6.0884,54.7941],[-6.0863,54.794],[-6.0823,54.793],[-6.0812,54.7932],[-6.0796,54.7923],[-6.074,54.7917],[-6.0748,54.7941],[-6.0775,54.7948],[-6.0808,54.7964],[-6.0679,54.7972],[-6.0648,54.7966],[-6.0614,54.7953],[-6.0563,54.7939],[-6.0545,54.7929],[-6.0498,54.7918],[-6.0497,54.7927],[-6.0506,54.7943],[-6.051,54.7962],[-6.0518,54.7969],[-6.055,54.7984],[-6.0196,54.8004],[-6.0109,54.8001],[-6.0116,54.7973],[-6.0116,54.7949],[-6.012,54.7919],[-6.0131,54.7884],[-6.0104,54.7882],[-6.0068,54.7873],[-6.0048,54.7859],[-6.0021,54.785],[-6,54.7849],[-5.9985,54.7842],[-5.9959,54.7824],[-5.9934,54.7812],[-5.9933,54.7797],[-5.9908,54.7785],[-5.9896,54.7772],[-5.9878,54.774],[-5.9827,54.776],[-5.9824,54.7774],[-5.9787,54.7786],[-5.976,54.78],[-5.9767,54.7809],[-5.9755,54.7818],[-5.976,54.7828],[-5.9749,54.7833],[-5.9735,54.7824],[-5.9726,54.7828],[-5.9707,54.7821],[-5.9706,54.7807],[-5.9689,54.7813],[-5.9683,54.7806],[-5.965,54.7783],[-5.9652,54.7774],[-5.9675,54.775],[-5.9646,54.7742],[-5.9626,54.7739],[-5.957,54.7768],[-5.9502,54.7798],[-5.9496,54.7802],[-5.9461,54.7784],[-5.9435,54.7759],[-5.9421,54.7739],[-5.9407,54.7736],[-5.9393,54.7743],[-5.9324,54.7748],[-5.9301,54.7744],[-5.9281,54.7734],[-5.9268,54.7738],[-5.9232,54.7723],[-5.9198,54.7735],[-5.9107,54.778],[-5.9083,54.779],[-5.9073,54.7784],[-5.9034,54.7787],[-5.9033,54.7797],[-5.9018,54.7803],[-5.9008,54.7796],[-5.9,54.7782],[-5.8965,54.7757],[-5.8933,54.7742],[-5.8885,54.7724],[-5.8927,54.7713],[-5.8944,54.7705],[-5.8992,54.7696],[-5.8988,54.769],[-5.9035,54.7676],[-5.9028,54.7666],[-5.9059,54.7662],[-5.9069,54.7655],[-5.9059,54.7644],[-5.9029,54.7621],[-5.8979,54.759],[-5.9037,54.7568],[-5.9082,54.7548],[-5.9062,54.7506],[-5.898,54.749],[-5.8969,54.7484],[-5.8934,54.7453],[-5.895,54.7435],[-5.8955,54.7422],[-5.8958,54.7388],[-5.8975,54.7386],[-5.9052,54.7249],[-5.9062,54.7239],[-5.9105,54.7207],[-5.9111,54.72],[-5.9117,54.7166],[-5.911,54.7142],[-5.9093,54.7131],[-5.906,54.7122],[-5.901,54.7112],[-5.9028,54.7088],[-5.9016,54.7086],[-5.8981,54.7087],[-5.89,54.7105],[-5.8896,54.7094],[-5.8919,54.7083],[-5.8917,54.7063],[-5.8899,54.7041],[-5.8891,54.7027],[-5.8892,54.7007],[-5.891,54.6987],[-5.891,54.6966],[-5.8902,54.6956],[-5.8885,54.6948],[-5.887,54.6934],[-5.8831,54.6956],[-5.8768,54.6923],[-5.8758,54.6929],[-5.8711,54.6902],[-5.8691,54.6894],[-5.8693,54.6889]]]}</v>
      </c>
      <c r="B165" s="67" t="str">
        <f ca="1">OFFSET(Polygon!B$1,MATCH($D165,Polygon!$C:$C,0)-1,0)</f>
        <v>N09000001</v>
      </c>
      <c r="C165" s="41" t="s">
        <v>134</v>
      </c>
      <c r="D165" s="1" t="s">
        <v>472</v>
      </c>
      <c r="E165" s="4">
        <v>142492</v>
      </c>
      <c r="F165" s="80"/>
      <c r="G165" s="80"/>
      <c r="H165" s="80"/>
      <c r="I165" s="80"/>
      <c r="J165" s="80"/>
      <c r="K165" s="80"/>
      <c r="L165" s="80"/>
      <c r="M165" s="80"/>
      <c r="N165" s="80"/>
      <c r="O165" s="80"/>
      <c r="P165" s="80"/>
      <c r="Q165" s="80"/>
      <c r="R165" s="80"/>
      <c r="S165" s="80"/>
      <c r="T165" s="80"/>
      <c r="U165" s="80"/>
      <c r="V165" s="80"/>
      <c r="W165" s="112">
        <v>17</v>
      </c>
      <c r="X165" s="112">
        <v>18</v>
      </c>
      <c r="Y165" s="80"/>
      <c r="Z165" s="80"/>
      <c r="AA165" s="112">
        <v>34</v>
      </c>
      <c r="AB165" s="112">
        <v>36</v>
      </c>
      <c r="AC165" s="112">
        <v>47</v>
      </c>
      <c r="AD165" s="112">
        <v>51</v>
      </c>
      <c r="AE165" s="112">
        <v>59</v>
      </c>
      <c r="AF165" s="80"/>
      <c r="AG165" s="80"/>
      <c r="AH165" s="112">
        <v>70</v>
      </c>
      <c r="AI165" s="112">
        <v>78</v>
      </c>
      <c r="AJ165" s="112">
        <v>81</v>
      </c>
      <c r="AK165" s="112">
        <v>89</v>
      </c>
      <c r="AL165" s="112">
        <v>117</v>
      </c>
      <c r="AM165" s="80"/>
      <c r="AN165" s="80"/>
      <c r="AO165" s="80"/>
      <c r="AP165" s="80"/>
      <c r="AQ165" s="20">
        <v>149</v>
      </c>
      <c r="AR165" s="20">
        <v>156</v>
      </c>
      <c r="AS165" s="20">
        <v>174</v>
      </c>
      <c r="AT165" s="80"/>
      <c r="AU165" s="80"/>
      <c r="AV165" s="112">
        <v>207</v>
      </c>
      <c r="AW165" s="80"/>
      <c r="AX165" s="80"/>
      <c r="AY165" s="80"/>
      <c r="AZ165" s="80"/>
      <c r="BA165" s="80"/>
      <c r="BB165" s="80"/>
      <c r="BC165" s="80"/>
      <c r="BD165" s="80"/>
      <c r="BE165" s="80"/>
      <c r="BF165" s="80"/>
      <c r="BG165" s="112">
        <v>285</v>
      </c>
      <c r="BH165" s="112">
        <v>293</v>
      </c>
      <c r="BI165" s="112">
        <v>303</v>
      </c>
      <c r="BJ165" s="112">
        <v>306</v>
      </c>
      <c r="BK165" s="112">
        <v>318</v>
      </c>
      <c r="BL165" s="112">
        <v>325</v>
      </c>
      <c r="BM165" s="112">
        <v>335</v>
      </c>
      <c r="BN165" s="112">
        <v>340</v>
      </c>
      <c r="BO165" s="112">
        <v>341</v>
      </c>
      <c r="BP165" s="112">
        <v>346</v>
      </c>
      <c r="BQ165" s="112">
        <v>351</v>
      </c>
      <c r="BR165" s="112">
        <v>355</v>
      </c>
      <c r="BS165" s="112">
        <v>358</v>
      </c>
      <c r="BT165" s="112">
        <v>359</v>
      </c>
      <c r="BU165" s="112">
        <v>360</v>
      </c>
      <c r="BV165" s="112">
        <v>366</v>
      </c>
      <c r="BW165" s="235"/>
      <c r="BX165" s="112">
        <v>371</v>
      </c>
      <c r="BY165" s="112">
        <v>370</v>
      </c>
      <c r="BZ165" s="112">
        <v>370</v>
      </c>
      <c r="CA165" s="112">
        <v>370</v>
      </c>
      <c r="CB165" s="112">
        <v>372</v>
      </c>
      <c r="CC165" s="112">
        <v>377</v>
      </c>
      <c r="CD165" s="112">
        <v>378</v>
      </c>
      <c r="CE165" s="112">
        <v>382</v>
      </c>
      <c r="CF165" s="112">
        <v>384</v>
      </c>
      <c r="CG165" s="112">
        <v>390</v>
      </c>
      <c r="CH165" s="112">
        <v>391</v>
      </c>
      <c r="CI165" s="112">
        <v>405</v>
      </c>
      <c r="CJ165" s="112">
        <v>405</v>
      </c>
      <c r="CK165" s="112">
        <v>405</v>
      </c>
      <c r="CL165" s="112">
        <v>407</v>
      </c>
      <c r="CM165" s="112">
        <v>407</v>
      </c>
      <c r="CN165" s="112">
        <v>408</v>
      </c>
      <c r="CO165" s="112">
        <v>407</v>
      </c>
      <c r="CP165" s="112">
        <v>408</v>
      </c>
      <c r="CQ165" s="112">
        <v>409</v>
      </c>
      <c r="CR165" s="112">
        <v>409</v>
      </c>
      <c r="CS165" s="112">
        <v>410</v>
      </c>
      <c r="CT165" s="112">
        <v>410</v>
      </c>
      <c r="CU165" s="112">
        <v>410</v>
      </c>
      <c r="CV165" s="112">
        <v>410</v>
      </c>
      <c r="CW165" s="112">
        <v>410</v>
      </c>
      <c r="CX165" s="112">
        <v>410</v>
      </c>
      <c r="CY165" s="112">
        <v>410</v>
      </c>
      <c r="CZ165" s="112">
        <v>410</v>
      </c>
      <c r="DA165" s="112">
        <v>410</v>
      </c>
      <c r="DB165" s="112">
        <v>410</v>
      </c>
      <c r="DC165" s="112">
        <v>410</v>
      </c>
      <c r="DD165" s="112">
        <v>410</v>
      </c>
      <c r="DE165" s="112">
        <v>411</v>
      </c>
      <c r="DF165" s="112">
        <v>412</v>
      </c>
      <c r="DG165" s="112">
        <v>413</v>
      </c>
      <c r="DH165" s="20"/>
      <c r="DI165" s="20"/>
      <c r="DJ165" s="341">
        <f t="shared" ref="DJ165:DJ185" ca="1" si="53">OFFSET($E165,0,COUNTA($F$1:$DI$1))-OFFSET($E165,0,COUNTA($F$1:$DI$1)-1)</f>
        <v>1</v>
      </c>
      <c r="DK165" s="108">
        <f t="shared" ref="DK165:DK185" ca="1" si="54">IFERROR($DJ165/OFFSET($E165,0,COUNTA($F$1:$DI$1)-1),"NEW")</f>
        <v>2.4271844660194173E-3</v>
      </c>
      <c r="DL165" s="327">
        <f t="shared" ref="DL165:DL175" ca="1" si="55">100000*DJ165/$E165</f>
        <v>0.70179378491424083</v>
      </c>
      <c r="DM165" s="329">
        <f t="shared" ref="DM165:DM185" ca="1" si="56">OFFSET($E165,0,COUNTA($F$1:$DI$1))-OFFSET($E165,0,COUNTA($F$1:$DI$1)-7)</f>
        <v>3</v>
      </c>
      <c r="DN165" s="108">
        <f t="shared" ref="DN165:DN185" ca="1" si="57">$DM165/OFFSET($E165,0,COUNTA($F$1:$DI$1)-7)</f>
        <v>7.3170731707317077E-3</v>
      </c>
      <c r="DO165" s="327">
        <f t="shared" ref="DO165:DO175" ca="1" si="58">100000*DM165/$E165</f>
        <v>2.1053813547427223</v>
      </c>
      <c r="DP165" s="334">
        <f t="shared" ref="DP165:DP175" ca="1" si="59">100000*OFFSET($E165,0,COUNTA($F$1:$DI$1))/$E165</f>
        <v>289.84083316958146</v>
      </c>
      <c r="DQ165" s="80"/>
      <c r="DS165" s="419"/>
      <c r="DT165" s="419"/>
      <c r="DU165" s="80"/>
      <c r="DX165" s="385"/>
      <c r="DZ165" s="80"/>
      <c r="EA165" s="176">
        <f>VLOOKUP($D165,'L4-LTLA'!$BY:$CA,3,FALSE)</f>
        <v>142492</v>
      </c>
      <c r="EB165" s="4">
        <v>142492</v>
      </c>
      <c r="EC165" s="4">
        <f t="shared" si="51"/>
        <v>0</v>
      </c>
      <c r="ED165" s="80"/>
    </row>
    <row r="166" spans="1:134" s="67" customFormat="1" x14ac:dyDescent="0.25">
      <c r="A166" s="67" t="str">
        <f ca="1">OFFSET(Polygon!A$1,MATCH($D166,Polygon!$C:$C,0)-1,0)</f>
        <v>{"type":"MultiPolygon","coordinates":[[[[-5.517,54.3244],[-5.5341,54.3419],[-5.5495,54.3739],[-5.5855,54.3918],[-5.5965,54.407],[-5.5848,54.4496],[-5.6149,54.464],[-5.6256,54.4637],[-5.6293,54.4651],[-5.6336,54.4642],[-5.6373,54.4585],[-5.6395,54.4576],[-5.6444,54.4581],[-5.6478,54.4594],[-5.6498,54.4607],[-5.652,54.461],[-5.653,54.4603],[-5.6552,54.4602],[-5.6571,54.4605],[-5.6583,54.4599],[-5.6606,54.4613],[-5.6628,54.4614],[-5.6686,54.461],[-5.6699,54.4606],[-5.6715,54.4594],[-5.6714,54.4584],[-5.6725,54.4578],[-5.6778,54.4586],[-5.679,54.4584],[-5.6786,54.4562],[-5.6821,54.4553],[-5.6821,54.4539],[-5.6847,54.4535],[-5.6876,54.4542],[-5.6893,54.4559],[-5.6929,54.455],[-5.6933,54.4508],[-5.6942,54.4498],[-5.6962,54.4499],[-5.6966,54.4509],[-5.7002,54.4507],[-5.7016,54.4482],[-5.7025,54.4477],[-5.7026,54.4465],[-5.7092,54.4473],[-5.714,54.4477],[-5.7222,54.4475],[-5.7239,54.4478],[-5.7279,54.4501],[-5.7338,54.4542],[-5.7326,54.459],[-5.7338,54.461],[-5.7332,54.4623],[-5.735,54.4624],[-5.737,54.464],[-5.7391,54.4639],[-5.7452,54.4645],[-5.7464,54.4643],[-5.7504,54.4626],[-5.7513,54.4619],[-5.757,54.4601],[-5.7585,54.46],[-5.7598,54.4619],[-5.762,54.4634],[-5.7627,54.4645],[-5.7656,54.4652],[-5.7704,54.4625],[-5.7766,54.4635],[-5.7763,54.4642],[-5.7777,54.4655],[-5.7788,54.4672],[-5.7852,54.464],[-5.7874,54.464],[-5.7887,54.4636],[-5.7908,54.464],[-5.7923,54.4647],[-5.7937,54.4668],[-5.7952,54.468],[-5.7947,54.4693],[-5.7955,54.4702],[-5.7968,54.4732],[-5.7986,54.4736],[-5.8019,54.4729],[-5.8076,54.4753],[-5.8086,54.4759],[-5.8085,54.4781],[-5.8096,54.4794],[-5.8095,54.4825],[-5.8118,54.4825],[-5.8131,54.4833],[-5.8129,54.4852],[-5.8153,54.4862],[-5.8147,54.4881],[-5.8154,54.4894],[-5.8176,54.4904],[-5.8183,54.4921],[-5.8213,54.494],[-5.8236,54.4958],[-5.8245,54.4955],[-5.8254,54.4968],[-5.8282,54.4998],[-5.8306,54.499],[-5.8341,54.5014],[-5.8311,54.5031],[-5.8339,54.5048],[-5.8306,54.5065],[-5.8294,54.5074],[-5.8306,54.5085],[-5.8303,54.5091],[-5.8311,54.5106],[-5.8313,54.5121],[-5.8299,54.5125],[-5.8291,54.5139],[-5.8289,54.5155],[-5.8299,54.5164],[-5.8305,54.5185],[-5.8302,54.5192],[-5.8315,54.5201],[-5.8305,54.5206],[-5.8283,54.5236],[-5.8278,54.5255],[-5.8262,54.5269],[-5.8258,54.5277],[-5.8241,54.5281],[-5.8199,54.5281],[-5.8179,54.5299],[-5.8161,54.532],[-5.8172,54.5328],[-5.8163,54.5342],[-5.8188,54.5361],[-5.8178,54.5364],[-5.8139,54.5363],[-5.8113,54.5374],[-5.8103,54.5397],[-5.809,54.5405],[-5.8051,54.5442],[-5.8024,54.545],[-5.7973,54.5444],[-5.796,54.5445],[-5.794,54.5458],[-5.7944,54.5475],[-5.7935,54.5478],[-5.7933,54.5495],[-5.7919,54.5502],[-5.7947,54.5512],[-5.7966,54.5514],[-5.7975,54.5521],[-5.7988,54.5546],[-5.7993,54.555],[-5.7999,54.5612],[-5.7962,54.5649],[-5.7938,54.5646],[-5.7909,54.5657],[-5.7884,54.5672],[-5.7884,54.5683],[-5.7914,54.5689],[-5.79,54.5712],[-5.7879,54.5718],[-5.7859,54.5719],[-5.7836,54.5742],[-5.7814,54.5755],[-5.7808,54.5763],[-5.7787,54.5766],[-5.7743,54.5768],[-5.773,54.5757],[-5.7713,54.5754],[-5.7679,54.5767],[-5.7666,54.5782],[-5.7655,54.5805],[-5.7585,54.5815],[-5.7587,54.5849],[-5.7613,54.5849],[-5.7627,54.5852],[-5.7654,54.5868],[-5.7679,54.5918],[-5.7701,54.5914],[-5.7709,54.5939],[-5.7745,54.594],[-5.7739,54.5962],[-5.7732,54.5976],[-5.7734,54.5986],[-5.7725,54.6],[-5.7699,54.6007],[-5.77,54.6027],[-5.7687,54.6038],[-5.7696,54.6048],[-5.7696,54.6064],[-5.7691,54.6071],[-5.7698,54.6101],[-5.7714,54.611],[-5.7725,54.6132],[-5.7755,54.6128],[-5.7801,54.6133],[-5.7814,54.614],[-5.7827,54.6153],[-5.7839,54.6158],[-5.7844,54.6168],[-5.7858,54.6174],[-5.7874,54.6196],[-5.7911,54.6191],[-5.795,54.6187],[-5.799,54.6176],[-5.7986,54.6167],[-5.8035,54.6157],[-5.8078,54.6162],[-5.8085,54.6165],[-5.8101,54.6156],[-5.8116,54.6153],[-5.8145,54.6141],[-5.818,54.6133],[-5.8223,54.613],[-5.8244,54.6127],[-5.8297,54.6114],[-5.8318,54.6107],[-5.8315,54.6125],[-5.83,54.616],[-5.8303,54.6168],[-5.8333,54.6165],[-5.8383,54.6165],[-5.8394,54.6176],[-5.8438,54.6173],[-5.8449,54.6186],[-5.847,54.6189],[-5.8487,54.6195],[-5.8467,54.6209],[-5.8476,54.6214],[-5.8519,54.6209],[-5.8533,54.6213],[-5.8576,54.6231],[-5.8595,54.6236],[-5.8547,54.6281],[-5.8547,54.6306],[-5.8557,54.6323],[-5.8561,54.6337],[-5.8543,54.6357],[-5.8503,54.6381],[-5.8481,54.6402],[-5.8463,54.6408],[-5.8421,54.6415],[-5.8402,54.642],[-5.8382,54.6432],[-5.835,54.6442],[-5.8309,54.645],[-5.8308,54.6454],[-5.8279,54.6477],[-5.8251,54.6494],[-5.8235,54.6517],[-5.8217,54.6522],[-5.8187,54.6527],[-5.818,54.6535],[-5.8125,54.6561],[-5.8115,54.657],[-5.8067,54.6586],[-5.8055,54.6594],[-5.803,54.6596],[-5.8017,54.6601],[-5.7996,54.6613],[-5.7929,54.6615],[-5.7914,54.6622],[-5.7872,54.6631],[-5.7865,54.6637],[-5.7839,54.6641],[-5.7796,54.6651],[-5.7785,54.6658],[-5.7743,54.6662],[-5.7727,54.6672],[-5.7703,54.6681],[-5.7699,54.6687],[-5.766,54.6694],[-5.764,54.6694],[-5.7623,54.6709],[-5.7586,54.672],[-5.7572,54.6718],[-5.7551,54.6725],[-5.7542,54.6733],[-5.7499,54.6745],[-5.746,54.676],[-5.7421,54.6777],[-5.7404,54.6774],[-5.7397,54.6761],[-5.7402,54.6755],[-5.7397,54.6741],[-5.7367,54.6726],[-5.7344,54.6719],[-5.7313,54.6721],[-5.7301,54.6703],[-5.7217,54.6671],[-5.7202,54.6671],[-5.7178,54.6682],[-5.7167,54.6671],[-5.7151,54.667],[-5.7128,54.6681],[-5.7099,54.6682],[-5.7077,54.6678],[-5.7067,54.6682],[-5.7053,54.6674],[-5.7016,54.6682],[-5.6991,54.6685],[-5.6975,54.6677],[-5.6951,54.6671],[-5.695,54.6663],[-5.6928,54.6656],[-5.691,54.6659],[-5.6906,54.6669],[-5.6889,54.6681],[-5.686,54.668],[-5.6812,54.6689],[-5.6791,54.6678],[-5.6786,54.6667],[-5.6773,54.6665],[-5.6758,54.6656],[-5.6738,54.663],[-5.6705,54.6635],[-5.6704,54.6649],[-5.6695,54.6656],[-5.6646,54.6665],[-5.6644,54.6672],[-5.6624,54.6681],[-5.6605,54.6694],[-5.6578,54.6703],[-5.6571,54.671],[-5.6553,54.6704],[-5.6537,54.6688],[-5.6543,54.6665],[-5.6527,54.6658],[-5.6497,54.6656],[-5.6472,54.6656],[-5.6434,54.6662],[-5.6406,54.6671],[-5.6369,54.6689],[-5.6356,54.6704],[-5.6353,54.672],[-5.6372,54.673],[-5.6373,54.6759],[-5.6377,54.677],[-5.6375,54.6786],[-5.6364,54.6782],[-5.6356,54.679],[-5.6336,54.6797],[-5.6289,54.6802],[-5.6293,54.6791],[-5.6274,54.679],[-5.6257,54.6779],[-5.6221,54.6798],[-5.6218,54.6789],[-5.6234,54.678],[-5.6232,54.6773],[-5.6214,54.6766],[-5.6186,54.6764],[-5.6181,54.6774],[-5.6165,54.6769],[-5.6165,54.6757],[-5.6148,54.6752],[-5.6113,54.675],[-5.609,54.6758],[-5.6072,54.6754],[-5.6068,54.6764],[-5.6056,54.6765],[-5.6043,54.6773],[-5.6029,54.6777],[-5.6027,54.6763],[-5.6006,54.6767],[-5.5986,54.6782],[-5.5966,54.6764],[-5.5943,54.6759],[-5.5916,54.6744],[-5.5887,54.6759],[-5.5869,54.6773],[-5.585,54.6777],[-5.5826,54.6761],[-5.5821,54.6751],[-5.5785,54.6754],[-5.5776,54.6751],[-5.5766,54.6739],[-5.5757,54.6713],[-5.5763,54.6702],[-5.5745,54.6699],[-5.5739,54.6682],[-5.571,54.6668],[-5.5714,54.6661],[-5.5699,54.6641],[-5.5591,54.6587],[-5.5539,54.6556],[-5.5518,54.6557],[-5.5491,54.655],[-5.5479,54.6558],[-5.547,54.6548],[-5.5458,54.6543],[-5.5439,54.6542],[-5.5426,54.6535],[-5.5433,54.6514],[-5.5431,54.6502],[-5.5413,54.6496],[-5.5425,54.6483],[-5.5409,54.6458],[-5.5384,54.6435],[-5.5365,54.6428],[-5.5325,54.6436],[-5.5322,54.6427],[-5.5305,54.642],[-5.5311,54.6414],[-5.531,54.6402],[-5.5302,54.6397],[-5.5306,54.6382],[-5.5291,54.6367],[-5.5305,54.635],[-5.5328,54.6343],[-5.5326,54.6325],[-5.5319,54.6317],[-5.5331,54.6308],[-5.5329,54.6294],[-5.5319,54.6285],[-5.5326,54.6275],[-5.5343,54.6268],[-5.5345,54.6248],[-5.5352,54.6228],[-5.5349,54.6221],[-5.5332,54.6208],[-5.5309,54.6211],[-5.5303,54.6197],[-5.5318,54.6193],[-5.5334,54.6183],[-5.5332,54.6168],[-5.5308,54.6144],[-5.5294,54.6137],[-5.5294,54.6105],[-5.528,54.6083],[-5.5259,54.6079],[-5.5266,54.6068],[-5.5249,54.6055],[-5.5257,54.6041],[-5.5254,54.6032],[-5.5234,54.6014],[-5.5237,54.5995],[-5.5226,54.5978],[-5.521,54.5958],[-5.5193,54.5948],[-5.5154,54.5938],[-5.5146,54.5933],[-5.5096,54.5915],[-5.5083,54.5919],[-5.5071,54.5909],[-5.5068,54.5898],[-5.5054,54.5888],[-5.5059,54.5879],[-5.5058,54.5855],[-5.5042,54.5813],[-5.5021,54.5794],[-5.5001,54.578],[-5.4982,54.5772],[-5.4955,54.5767],[-5.4932,54.5769],[-5.4919,54.5777],[-5.4906,54.5778],[-5.4902,54.5763],[-5.4882,54.5736],[-5.4869,54.5726],[-5.4851,54.5702],[-5.4827,54.5683],[-5.4799,54.5667],[-5.4802,54.5662],[-5.4783,54.5641],[-5.4785,54.5623],[-5.4792,54.5608],[-5.4785,54.559],[-5.4802,54.5577],[-5.4816,54.5546],[-5.4831,54.5537],[-5.4857,54.5507],[-5.4869,54.5475],[-5.4865,54.546],[-5.4855,54.5455],[-5.4854,54.5445],[-5.4841,54.5436],[-5.4824,54.5431],[-5.4841,54.5422],[-5.4849,54.5397],[-5.4845,54.5378],[-5.4828,54.534],[-5.4815,54.5326],[-5.4785,54.5302],[-5.4771,54.5298],[-5.4748,54.5297],[-5.4732,54.5286],[-5.473,54.5276],[-5.4717,54.5265],[-5.4715,54.5255],[-5.4718,54.5233],[-5.4729,54.5201],[-5.4729,54.5182],[-5.4723,54.5159],[-5.4691,54.5138],[-5.4683,54.5081],[-5.4676,54.5062],[-5.4666,54.5055],[-5.4671,54.5044],[-5.4666,54.5025],[-5.4646,54.4984],[-5.4634,54.497],[-5.4569,54.4934],[-5.4514,54.4917],[-5.4478,54.491],[-5.4456,54.4897],[-5.4428,54.4893],[-5.4387,54.4905],[-5.4368,54.4899],[-5.4352,54.4889],[-5.434,54.4877],[-5.4349,54.4846],[-5.438,54.4829],[-5.4395,54.4813],[-5.4392,54.4807],[-5.4408,54.4777],[-5.4419,54.4776],[-5.4431,54.4759],[-5.4431,54.4735],[-5.4422,54.4727],[-5.4397,54.4725],[-5.4378,54.4717],[-5.438,54.4708],[-5.4368,54.4706],[-5.4378,54.468],[-5.4374,54.4665],[-5.4378,54.4649],[-5.439,54.4636],[-5.4398,54.4618],[-5.441,54.4603],[-5.4411,54.4595],[-5.4385,54.459],[-5.4376,54.4581],[-5.4378,54.4575],[-5.4398,54.4579],[-5.4409,54.4564],[-5.4395,54.4558],[-5.4418,54.4553],[-5.442,54.4546],[-5.4439,54.4544],[-5.4468,54.4537],[-5.4513,54.4516],[-5.4519,54.4509],[-5.4522,54.4491],[-5.4515,54.4486],[-5.4529,54.4473],[-5.4527,54.4464],[-5.4543,54.4449],[-5.4541,54.4432],[-5.4557,54.4416],[-5.4564,54.4395],[-5.4585,54.4387],[-5.4599,54.4396],[-5.4614,54.4396],[-5.4637,54.4392],[-5.4681,54.4376],[-5.4712,54.4367],[-5.4746,54.4354],[-5.4783,54.4329],[-5.4801,54.4311],[-5.4809,54.4294],[-5.4813,54.4276],[-5.4811,54.4264],[-5.4801,54.4246],[-5.4782,54.4235],[-5.4759,54.4241],[-5.4737,54.4238],[-5.4736,54.4197],[-5.4729,54.4186],[-5.4709,54.4187],[-5.4695,54.4183],[-5.4688,54.4173],[-5.4678,54.4171],[-5.4672,54.4156],[-5.4654,54.4148],[-5.4655,54.413],[-5.4648,54.411],[-5.4651,54.4105],[-5.4643,54.4083],[-5.465,54.4072],[-5.4639,54.4063],[-5.4652,54.4047],[-5.4646,54.4035],[-5.466,54.4033],[-5.4664,54.4025],[-5.4652,54.4016],[-5.4656,54.4008],[-5.4656,54.3984],[-5.4648,54.3969],[-5.4621,54.3951],[-5.463,54.3941],[-5.4606,54.3937],[-5.4595,54.3931],[-5.4601,54.392],[-5.4615,54.3909],[-5.4619,54.3894],[-5.4606,54.3884],[-5.4618,54.3868],[-5.4614,54.3864],[-5.4627,54.3852],[-5.4634,54.3835],[-5.4675,54.3832],[-5.4686,54.3826],[-5.4698,54.383],[-5.4707,54.3817],[-5.473,54.3829],[-5.4726,54.3836],[-5.4746,54.385],[-5.476,54.3852],[-5.4793,54.385],[-5.4824,54.3842],[-5.4847,54.3832],[-5.485,54.3817],[-5.4877,54.3795],[-5.4875,54.3787],[-5.4895,54.3775],[-5.4906,54.376],[-5.4883,54.3754],[-5.4868,54.3755],[-5.4866,54.3737],[-5.4874,54.3729],[-5.4874,54.3719],[-5.4889,54.3717],[-5.4901,54.3708],[-5.4914,54.3706],[-5.4935,54.3697],[-5.4939,54.3674],[-5.4936,54.3662],[-5.4942,54.3657],[-5.4931,54.3643],[-5.4921,54.3638],[-5.4897,54.3634],[-5.4881,54.3645],[-5.4862,54.3647],[-5.4848,54.3656],[-5.4833,54.364],[-5.4824,54.3637],[-5.4813,54.3621],[-5.4815,54.3609],[-5.4824,54.3603],[-5.4817,54.3595],[-5.4832,54.3566],[-5.4845,54.3556],[-5.4875,54.357],[-5.4886,54.3581],[-5.491,54.3579],[-5.4915,54.3568],[-5.4927,54.356],[-5.494,54.3542],[-5.4937,54.3518],[-5.4951,54.3514],[-5.4985,54.3518],[-5.4993,54.3513],[-5.4982,54.3504],[-5.4963,54.3477],[-5.4982,54.3452],[-5.4996,54.3435],[-5.4985,54.3427],[-5.5005,54.3412],[-5.5006,54.338],[-5.4991,54.3377],[-5.4969,54.3353],[-5.4982,54.3338],[-5.5002,54.333],[-5.5007,54.3324],[-5.5027,54.3319],[-5.517,54.3244]]],[[[-5.5348,54.6817],[-5.5324,54.6807],[-5.5307,54.6782],[-5.5286,54.6784],[-5.5273,54.6772],[-5.525,54.6778],[-5.5224,54.6765],[-5.5232,54.6742],[-5.5215,54.6738],[-5.5213,54.6728],[-5.5222,54.6705],[-5.5232,54.6705],[-5.526,54.669],[-5.5284,54.6694],[-5.5307,54.6693],[-5.5319,54.6697],[-5.5352,54.6729],[-5.5407,54.6747],[-5.5423,54.6741],[-5.5446,54.6727],[-5.5454,54.6737],[-5.5447,54.6754],[-5.5449,54.6765],[-5.5458,54.6777],[-5.5444,54.6787],[-5.5413,54.6791],[-5.5414,54.6801],[-5.5389,54.6811],[-5.5348,54.6817]]],[[[-5.5268,54.6976],[-5.5248,54.6977],[-5.5233,54.6971],[-5.5232,54.6952],[-5.524,54.6932],[-5.5255,54.6927],[-5.5268,54.6928],[-5.5292,54.6944],[-5.5296,54.6959],[-5.5291,54.6966],[-5.5268,54.6976]]],[[[-5.5147,54.6991],[-5.5137,54.6986],[-5.5148,54.6961],[-5.5176,54.6963],[-5.5184,54.696],[-5.5179,54.6948],[-5.5203,54.6955],[-5.5182,54.6966],[-5.5163,54.6987],[-5.5147,54.6991]]]]}</v>
      </c>
      <c r="B166" s="67" t="str">
        <f ca="1">OFFSET(Polygon!B$1,MATCH($D166,Polygon!$C:$C,0)-1,0)</f>
        <v>N09000011</v>
      </c>
      <c r="C166" s="41" t="s">
        <v>134</v>
      </c>
      <c r="D166" t="s">
        <v>471</v>
      </c>
      <c r="E166" s="27">
        <v>160864</v>
      </c>
      <c r="F166" s="45"/>
      <c r="G166" s="45"/>
      <c r="H166" s="45"/>
      <c r="I166" s="45"/>
      <c r="J166" s="45"/>
      <c r="K166" s="45"/>
      <c r="L166" s="45"/>
      <c r="M166" s="45"/>
      <c r="N166" s="45"/>
      <c r="O166" s="45"/>
      <c r="P166" s="45"/>
      <c r="Q166" s="45"/>
      <c r="R166" s="45"/>
      <c r="S166" s="45"/>
      <c r="T166" s="45"/>
      <c r="U166" s="45"/>
      <c r="V166" s="45"/>
      <c r="W166" s="23">
        <v>22</v>
      </c>
      <c r="X166" s="23">
        <v>25</v>
      </c>
      <c r="Y166" s="45"/>
      <c r="Z166" s="45"/>
      <c r="AA166" s="23">
        <v>52</v>
      </c>
      <c r="AB166" s="23">
        <v>61</v>
      </c>
      <c r="AC166" s="23">
        <v>67</v>
      </c>
      <c r="AD166" s="23">
        <v>75</v>
      </c>
      <c r="AE166" s="23">
        <v>81</v>
      </c>
      <c r="AF166" s="45"/>
      <c r="AG166" s="45"/>
      <c r="AH166" s="112">
        <v>102</v>
      </c>
      <c r="AI166" s="112">
        <v>105</v>
      </c>
      <c r="AJ166" s="112">
        <v>110</v>
      </c>
      <c r="AK166" s="112">
        <v>120</v>
      </c>
      <c r="AL166" s="112">
        <v>129</v>
      </c>
      <c r="AM166" s="45"/>
      <c r="AN166" s="45"/>
      <c r="AO166" s="45"/>
      <c r="AP166" s="45"/>
      <c r="AQ166" s="67">
        <v>154</v>
      </c>
      <c r="AR166" s="67">
        <v>157</v>
      </c>
      <c r="AS166" s="67">
        <v>161</v>
      </c>
      <c r="AT166" s="45"/>
      <c r="AU166" s="45"/>
      <c r="AV166" s="112">
        <v>181</v>
      </c>
      <c r="AW166" s="45"/>
      <c r="AX166" s="45"/>
      <c r="AY166" s="45"/>
      <c r="AZ166" s="45"/>
      <c r="BA166" s="45"/>
      <c r="BB166" s="45"/>
      <c r="BC166" s="45"/>
      <c r="BD166" s="45"/>
      <c r="BE166" s="45"/>
      <c r="BF166" s="45"/>
      <c r="BG166" s="112">
        <v>217</v>
      </c>
      <c r="BH166" s="112">
        <v>220</v>
      </c>
      <c r="BI166" s="112">
        <v>242</v>
      </c>
      <c r="BJ166" s="112">
        <v>249</v>
      </c>
      <c r="BK166" s="112">
        <v>255</v>
      </c>
      <c r="BL166" s="112">
        <v>259</v>
      </c>
      <c r="BM166" s="112">
        <v>261</v>
      </c>
      <c r="BN166" s="112">
        <v>263</v>
      </c>
      <c r="BO166" s="112">
        <v>276</v>
      </c>
      <c r="BP166" s="112">
        <v>281</v>
      </c>
      <c r="BQ166" s="112">
        <v>287</v>
      </c>
      <c r="BR166" s="112">
        <v>293</v>
      </c>
      <c r="BS166" s="112">
        <v>295</v>
      </c>
      <c r="BT166" s="112">
        <v>302</v>
      </c>
      <c r="BU166" s="112">
        <v>307</v>
      </c>
      <c r="BV166" s="112">
        <v>311</v>
      </c>
      <c r="BW166" s="235"/>
      <c r="BX166" s="112">
        <v>322</v>
      </c>
      <c r="BY166" s="112">
        <v>324</v>
      </c>
      <c r="BZ166" s="112">
        <v>326</v>
      </c>
      <c r="CA166" s="112">
        <v>336</v>
      </c>
      <c r="CB166" s="112">
        <v>337</v>
      </c>
      <c r="CC166" s="112">
        <v>339</v>
      </c>
      <c r="CD166" s="112">
        <v>343</v>
      </c>
      <c r="CE166" s="112">
        <v>344</v>
      </c>
      <c r="CF166" s="112">
        <v>345</v>
      </c>
      <c r="CG166" s="112">
        <v>347</v>
      </c>
      <c r="CH166" s="112">
        <v>345</v>
      </c>
      <c r="CI166" s="112">
        <v>345</v>
      </c>
      <c r="CJ166" s="112">
        <v>349</v>
      </c>
      <c r="CK166" s="112">
        <v>350</v>
      </c>
      <c r="CL166" s="112">
        <v>351</v>
      </c>
      <c r="CM166" s="112">
        <v>353</v>
      </c>
      <c r="CN166" s="112">
        <v>355</v>
      </c>
      <c r="CO166" s="112">
        <v>358</v>
      </c>
      <c r="CP166" s="112">
        <v>359</v>
      </c>
      <c r="CQ166" s="112">
        <v>368</v>
      </c>
      <c r="CR166" s="112">
        <v>370</v>
      </c>
      <c r="CS166" s="112">
        <v>371</v>
      </c>
      <c r="CT166" s="112">
        <v>371</v>
      </c>
      <c r="CU166" s="112">
        <v>376</v>
      </c>
      <c r="CV166" s="112">
        <v>377</v>
      </c>
      <c r="CW166" s="112">
        <v>386</v>
      </c>
      <c r="CX166" s="112">
        <v>387</v>
      </c>
      <c r="CY166" s="112">
        <v>388</v>
      </c>
      <c r="CZ166" s="112">
        <v>388</v>
      </c>
      <c r="DA166" s="112">
        <v>389</v>
      </c>
      <c r="DB166" s="112">
        <v>395</v>
      </c>
      <c r="DC166" s="112">
        <v>395</v>
      </c>
      <c r="DD166" s="112">
        <v>395</v>
      </c>
      <c r="DE166" s="112">
        <v>395</v>
      </c>
      <c r="DF166" s="112">
        <v>395</v>
      </c>
      <c r="DG166" s="112">
        <v>395</v>
      </c>
      <c r="DH166"/>
      <c r="DI166"/>
      <c r="DJ166" s="499">
        <f t="shared" ca="1" si="53"/>
        <v>0</v>
      </c>
      <c r="DK166" s="25">
        <f t="shared" ca="1" si="54"/>
        <v>0</v>
      </c>
      <c r="DL166" s="325">
        <f t="shared" ca="1" si="55"/>
        <v>0</v>
      </c>
      <c r="DM166" s="329">
        <f t="shared" ca="1" si="56"/>
        <v>7</v>
      </c>
      <c r="DN166" s="25">
        <f t="shared" ca="1" si="57"/>
        <v>1.804123711340206E-2</v>
      </c>
      <c r="DO166" s="325">
        <f t="shared" ca="1" si="58"/>
        <v>4.3515018897951068</v>
      </c>
      <c r="DP166" s="334">
        <f t="shared" ca="1" si="59"/>
        <v>245.54903520986673</v>
      </c>
      <c r="DQ166" s="80"/>
      <c r="DS166" s="419"/>
      <c r="DT166" s="419"/>
      <c r="DU166" s="80"/>
      <c r="DX166" s="385"/>
      <c r="DZ166" s="80"/>
      <c r="EA166" s="176">
        <f>VLOOKUP($D166,'L4-LTLA'!$BY:$CA,3,FALSE)</f>
        <v>160864</v>
      </c>
      <c r="EB166" s="27">
        <v>160864</v>
      </c>
      <c r="EC166" s="4">
        <f t="shared" si="51"/>
        <v>0</v>
      </c>
      <c r="ED166" s="80"/>
    </row>
    <row r="167" spans="1:134" x14ac:dyDescent="0.25">
      <c r="A167" s="67" t="str">
        <f ca="1">OFFSET(Polygon!A$1,MATCH($D167,Polygon!$C:$C,0)-1,0)</f>
        <v>{"type":"Polygon","coordinates":[[[-6.0195,54.3706],[-6.0221,54.3687],[-6.0219,54.3679],[-6.0245,54.367],[-6.0262,54.3658],[-6.0266,54.3651],[-6.0296,54.3643],[-6.0294,54.3632],[-6.0275,54.3624],[-6.03,54.361],[-6.0309,54.361],[-6.0327,54.3578],[-6.034,54.3567],[-6.0356,54.3562],[-6.0398,54.3558],[-6.0424,54.3543],[-6.0417,54.3525],[-6.0419,54.3507],[-6.0426,54.3487],[-6.0436,54.3476],[-6.0466,54.3458],[-6.0487,54.3448],[-6.0523,54.3427],[-6.059,54.3385],[-6.0614,54.3367],[-6.0642,54.3334],[-6.0642,54.3316],[-6.0647,54.3283],[-6.0646,54.327],[-6.0711,54.3254],[-6.0737,54.3261],[-6.0744,54.3273],[-6.0793,54.3281],[-6.082,54.3277],[-6.0845,54.3279],[-6.0862,54.3283],[-6.0887,54.3282],[-6.0922,54.3275],[-6.0942,54.3269],[-6.098,54.3269],[-6.1008,54.3261],[-6.1009,54.3248],[-6.1002,54.3245],[-6.0998,54.3221],[-6.1028,54.321],[-6.1054,54.3186],[-6.1029,54.3171],[-6.1022,54.3171],[-6.1006,54.3155],[-6.0971,54.3126],[-6.0965,54.3114],[-6.0943,54.3101],[-6.093,54.3099],[-6.0904,54.3081],[-6.0875,54.3051],[-6.0864,54.3044],[-6.0862,54.3033],[-6.0844,54.3024],[-6.0834,54.3013],[-6.0826,54.2995],[-6.0803,54.2987],[-6.0767,54.2961],[-6.073,54.2943],[-6.0707,54.2937],[-6.0679,54.2937],[-6.064,54.2927],[-6.0609,54.2915],[-6.0609,54.2894],[-6.0619,54.2894],[-6.0629,54.2869],[-6.0604,54.2851],[-6.0605,54.2837],[-6.0599,54.281],[-6.0615,54.2804],[-6.0655,54.2807],[-6.0686,54.2816],[-6.0708,54.2811],[-6.0726,54.2812],[-6.0734,54.2797],[-6.0708,54.2791],[-6.0692,54.2776],[-6.0688,54.2759],[-6.0675,54.2731],[-6.0636,54.2716],[-6.0652,54.2704],[-6.0695,54.2699],[-6.0742,54.2695],[-6.0753,54.2679],[-6.0769,54.2669],[-6.0776,54.2657],[-6.0767,54.2636],[-6.0729,54.2624],[-6.0669,54.2625],[-6.0658,54.2636],[-6.063,54.2639],[-6.0608,54.2636],[-6.058,54.264],[-6.0537,54.264],[-6.052,54.2643],[-6.0498,54.2638],[-6.0475,54.264],[-6.0461,54.2645],[-6.0435,54.2628],[-6.0398,54.2632],[-6.0398,54.2602],[-6.0406,54.2592],[-6.0433,54.2589],[-6.043,54.2563],[-6.044,54.2552],[-6.0438,54.2546],[-6.0457,54.2519],[-6.0467,54.2494],[-6.0468,54.2471],[-6.0463,54.2463],[-6.0507,54.2459],[-6.0514,54.244],[-6.0529,54.2445],[-6.0533,54.2462],[-6.0586,54.2489],[-6.0623,54.2516],[-6.064,54.2523],[-6.0672,54.254],[-6.0713,54.2545],[-6.0736,54.254],[-6.0773,54.2538],[-6.0799,54.253],[-6.0807,54.2502],[-6.0805,54.2478],[-6.0799,54.2469],[-6.081,54.2463],[-6.0839,54.2463],[-6.0873,54.2471],[-6.0905,54.2468],[-6.0935,54.2482],[-6.0946,54.2465],[-6.0963,54.2466],[-6.0991,54.2477],[-6.1015,54.2469],[-6.1027,54.2458],[-6.1031,54.2448],[-6.1043,54.245],[-6.1053,54.2438],[-6.107,54.2436],[-6.1081,54.2412],[-6.108,54.2402],[-6.1124,54.242],[-6.116,54.2421],[-6.1162,54.2439],[-6.1172,54.2441],[-6.1197,54.2436],[-6.12,54.2451],[-6.1209,54.246],[-6.1232,54.2426],[-6.1271,54.2428],[-6.1302,54.242],[-6.1311,54.2431],[-6.1372,54.2429],[-6.1392,54.2413],[-6.1388,54.2374],[-6.1396,54.2363],[-6.144,54.2337],[-6.1443,54.2332],[-6.1466,54.2325],[-6.1497,54.2328],[-6.1516,54.2309],[-6.1508,54.2285],[-6.1536,54.2261],[-6.153,54.2253],[-6.1551,54.225],[-6.1571,54.2224],[-6.1589,54.2206],[-6.1613,54.219],[-6.1645,54.2224],[-6.165,54.2248],[-6.1658,54.226],[-6.1679,54.2265],[-6.1683,54.2287],[-6.1698,54.2302],[-6.1725,54.2305],[-6.1762,54.23],[-6.1792,54.2281],[-6.1803,54.2271],[-6.1824,54.2293],[-6.1822,54.2327],[-6.1817,54.2337],[-6.182,54.2373],[-6.184,54.2373],[-6.1899,54.2377],[-6.1826,54.2442],[-6.185,54.2453],[-6.1906,54.2486],[-6.1934,54.249],[-6.1948,54.2499],[-6.1974,54.25],[-6.1981,54.2505],[-6.2002,54.2505],[-6.2037,54.2512],[-6.2072,54.2514],[-6.2097,54.2529],[-6.2109,54.2554],[-6.2117,54.256],[-6.2134,54.2587],[-6.2151,54.2586],[-6.2223,54.2579],[-6.227,54.2579],[-6.2285,54.2576],[-6.2305,54.2578],[-6.2339,54.2591],[-6.2361,54.2606],[-6.2377,54.2612],[-6.2401,54.2625],[-6.2415,54.2627],[-6.2433,54.2638],[-6.2453,54.2632],[-6.2465,54.2611],[-6.2481,54.26],[-6.2499,54.2596],[-6.2512,54.2587],[-6.2534,54.258],[-6.255,54.2579],[-6.2593,54.2593],[-6.2597,54.2599],[-6.263,54.262],[-6.2661,54.2622],[-6.269,54.2615],[-6.2741,54.2647],[-6.2763,54.2654],[-6.2774,54.2685],[-6.2801,54.2719],[-6.283,54.2713],[-6.2851,54.2716],[-6.2866,54.2713],[-6.2877,54.2704],[-6.2881,54.2692],[-6.2882,54.2668],[-6.2895,54.2652],[-6.2912,54.2652],[-6.2957,54.2663],[-6.2976,54.2652],[-6.301,54.2659],[-6.3026,54.2671],[-6.3038,54.2672],[-6.3063,54.265],[-6.3095,54.2655],[-6.3131,54.2671],[-6.318,54.2666],[-6.3233,54.2666],[-6.3252,54.2652],[-6.329,54.2637],[-6.3331,54.2634],[-6.3343,54.264],[-6.3372,54.2647],[-6.3389,54.2657],[-6.3409,54.2674],[-6.3424,54.2696],[-6.3453,54.2721],[-6.3465,54.2726],[-6.35,54.2736],[-6.3526,54.2741],[-6.3553,54.2743],[-6.3565,54.2734],[-6.3567,54.2724],[-6.3617,54.2712],[-6.3646,54.2708],[-6.3674,54.2697],[-6.3673,54.2666],[-6.3662,54.2659],[-6.3688,54.2654],[-6.3716,54.2658],[-6.3741,54.2655],[-6.3747,54.2662],[-6.3746,54.2676],[-6.3782,54.2681],[-6.3799,54.2692],[-6.3808,54.2708],[-6.3855,54.2722],[-6.3865,54.2721],[-6.3887,54.2727],[-6.391,54.2729],[-6.3988,54.2729],[-6.4022,54.2732],[-6.4037,54.273],[-6.4076,54.2721],[-6.4115,54.2706],[-6.4128,54.2707],[-6.4175,54.2681],[-6.4208,54.2675],[-6.4245,54.2679],[-6.4269,54.2677],[-6.436,54.2679],[-6.44,54.2676],[-6.4439,54.2651],[-6.4452,54.2627],[-6.4478,54.2611],[-6.4482,54.2602],[-6.451,54.2581],[-6.4513,54.2565],[-6.4588,54.2522],[-6.4634,54.252],[-6.4642,54.2531],[-6.4667,54.254],[-6.4679,54.255],[-6.4713,54.2522],[-6.4751,54.2502],[-6.4759,54.2482],[-6.4784,54.2477],[-6.4804,54.2457],[-6.4808,54.2444],[-6.4822,54.2418],[-6.4844,54.2423],[-6.4865,54.2418],[-6.4868,54.2382],[-6.4882,54.2355],[-6.4887,54.2351],[-6.4919,54.2344],[-6.4911,54.2329],[-6.4947,54.2325],[-6.4976,54.2333],[-6.4995,54.2327],[-6.5026,54.2298],[-6.504,54.2293],[-6.5048,54.2281],[-6.505,54.226],[-6.5071,54.2265],[-6.5085,54.2279],[-6.5101,54.2282],[-6.5114,54.23],[-6.5129,54.2296],[-6.5149,54.2311],[-6.5164,54.2314],[-6.5167,54.2321],[-6.5188,54.2331],[-6.5219,54.2331],[-6.5235,54.2335],[-6.5236,54.2356],[-6.5251,54.237],[-6.5261,54.2373],[-6.5282,54.2362],[-6.5302,54.2363],[-6.5326,54.2353],[-6.5343,54.2352],[-6.5359,54.2338],[-6.538,54.2324],[-6.5401,54.232],[-6.5424,54.2322],[-6.5442,54.2311],[-6.547,54.2302],[-6.5471,54.2299],[-6.5501,54.2289],[-6.5507,54.2273],[-6.5516,54.2269],[-6.5558,54.2282],[-6.5564,54.2304],[-6.5631,54.2272],[-6.5729,54.2243],[-6.5748,54.2186],[-6.5791,54.2157],[-6.581,54.2151],[-6.5852,54.2143],[-6.5873,54.214],[-6.5878,54.2181],[-6.5888,54.2191],[-6.5903,54.2192],[-6.5943,54.2202],[-6.5981,54.2192],[-6.6008,54.2191],[-6.6009,54.217],[-6.6023,54.2152],[-6.6116,54.2131],[-6.613,54.2126],[-6.6117,54.2083],[-6.6118,54.2066],[-6.6148,54.204],[-6.6153,54.2027],[-6.6165,54.2022],[-6.6163,54.1992],[-6.6165,54.1984],[-6.6204,54.1965],[-6.6237,54.1964],[-6.6263,54.1947],[-6.6293,54.1947],[-6.631,54.1941],[-6.6327,54.1923],[-6.6341,54.1922],[-6.6379,54.1909],[-6.6395,54.1889],[-6.6384,54.1878],[-6.6381,54.1864],[-6.6387,54.1857],[-6.6427,54.1853],[-6.6435,54.1841],[-6.6452,54.183],[-6.6447,54.1807],[-6.645,54.1799],[-6.6472,54.1792],[-6.6502,54.1798],[-6.6534,54.1817],[-6.658,54.1848],[-6.6595,54.1849],[-6.6621,54.1882],[-6.6638,54.1897],[-6.6656,54.1931],[-6.6687,54.1927],[-6.674,54.1923],[-6.676,54.1931],[-6.6782,54.1945],[-6.6793,54.1957],[-6.6805,54.1952],[-6.6816,54.1936],[-6.684,54.1934],[-6.6853,54.1941],[-6.6887,54.1949],[-6.6921,54.1998],[-6.6929,54.2003],[-6.6956,54.2],[-6.6963,54.199],[-6.7008,54.2002],[-6.7029,54.2005],[-6.7074,54.2],[-6.711,54.1981],[-6.712,54.1968],[-6.7149,54.1949],[-6.7149,54.1939],[-6.7139,54.1915],[-6.7196,54.189],[-6.7208,54.1877],[-6.7218,54.1873],[-6.7216,54.1855],[-6.7224,54.1847],[-6.7219,54.1822],[-6.7235,54.1816],[-6.7283,54.1825],[-6.7331,54.1857],[-6.736,54.1859],[-6.7382,54.1829],[-6.7395,54.1816],[-6.7419,54.1821],[-6.7447,54.1836],[-6.7459,54.1849],[-6.7459,54.1879],[-6.7468,54.189],[-6.7485,54.1897],[-6.7501,54.1909],[-6.7506,54.1931],[-6.7518,54.1952],[-6.7529,54.1961],[-6.7556,54.1976],[-6.7569,54.1991],[-6.7624,54.199],[-6.7671,54.1986],[-6.7688,54.1997],[-6.7696,54.2007],[-6.7715,54.2004],[-6.7743,54.1991],[-6.7765,54.199],[-6.7777,54.1996],[-6.7781,54.2015],[-6.7795,54.2025],[-6.7814,54.2033],[-6.7852,54.2061],[-6.7875,54.2072],[-6.7916,54.2088],[-6.7951,54.2089],[-6.7962,54.2093],[-6.7957,54.2105],[-6.7969,54.211],[-6.7976,54.2128],[-6.8014,54.2131],[-6.8033,54.2153],[-6.8034,54.2173],[-6.8019,54.2187],[-6.802,54.2202],[-6.8013,54.2212],[-6.8024,54.2214],[-6.806,54.2235],[-6.8077,54.2238],[-6.8096,54.2248],[-6.8126,54.2235],[-6.816,54.2235],[-6.8174,54.2245],[-6.8172,54.2257],[-6.8159,54.2272],[-6.8178,54.23],[-6.8191,54.2305],[-6.8196,54.232],[-6.8205,54.2324],[-6.8206,54.2349],[-6.821,54.2361],[-6.82,54.2385],[-6.8209,54.2395],[-6.8234,54.2408],[-6.8254,54.2433],[-6.8256,54.244],[-6.8272,54.2447],[-6.8273,54.2465],[-6.8287,54.2474],[-6.83,54.2476],[-6.8296,54.2496],[-6.8297,54.2515],[-6.8303,54.2535],[-6.8298,54.2553],[-6.8305,54.2574],[-6.8303,54.2581],[-6.828,54.2604],[-6.8286,54.2615],[-6.8309,54.2616],[-6.8338,54.2623],[-6.8364,54.2638],[-6.8375,54.2654],[-6.8374,54.2663],[-6.8403,54.2678],[-6.8417,54.266],[-6.8437,54.2658],[-6.8449,54.2669],[-6.8484,54.2658],[-6.8527,54.2651],[-6.8533,54.2676],[-6.8531,54.2688],[-6.8542,54.2693],[-6.8583,54.2685],[-6.8634,54.2701],[-6.8661,54.2697],[-6.8671,54.27],[-6.8672,54.2716],[-6.8657,54.2736],[-6.8665,54.2747],[-6.8683,54.2757],[-6.8724,54.2759],[-6.8735,54.2767],[-6.8755,54.2771],[-6.8782,54.2782],[-6.8789,54.2794],[-6.8772,54.2815],[-6.8755,54.2822],[-6.8767,54.2838],[-6.8783,54.2842],[-6.8785,54.2854],[-6.8759,54.2857],[-6.8756,54.2875],[-6.8731,54.288],[-6.8725,54.2875],[-6.8706,54.2877],[-6.8687,54.2859],[-6.8684,54.2846],[-6.869,54.2823],[-6.8662,54.2824],[-6.8624,54.2812],[-6.86,54.2819],[-6.8594,54.2827],[-6.8603,54.2849],[-6.8617,54.2861],[-6.8621,54.2871],[-6.8613,54.288],[-6.8615,54.2891],[-6.8552,54.2901],[-6.8536,54.2907],[-6.8519,54.292],[-6.8537,54.293],[-6.8541,54.2949],[-6.8523,54.2958],[-6.8517,54.2977],[-6.8533,54.2991],[-6.8535,54.3004],[-6.8545,54.3015],[-6.8577,54.3025],[-6.86,54.304],[-6.8588,54.3048],[-6.8584,54.3068],[-6.8595,54.3071],[-6.8604,54.3083],[-6.8587,54.3089],[-6.8589,54.3097],[-6.8578,54.3102],[-6.8575,54.312],[-6.8581,54.3125],[-6.8575,54.3135],[-6.8588,54.314],[-6.8621,54.3147],[-6.8643,54.3154],[-6.8644,54.3182],[-6.8651,54.3242],[-6.8645,54.3248],[-6.8661,54.3258],[-6.8665,54.3279],[-6.8648,54.3302],[-6.8604,54.3309],[-6.8573,54.33],[-6.8548,54.3296],[-6.8547,54.331],[-6.8521,54.3324],[-6.8489,54.333],[-6.8447,54.3328],[-6.842,54.3334],[-6.8414,54.3345],[-6.8402,54.3356],[-6.8382,54.3355],[-6.8376,54.3375],[-6.836,54.3388],[-6.8361,54.3404],[-6.8355,54.3442],[-6.8344,54.3448],[-6.8322,54.3475],[-6.8326,54.3501],[-6.8335,54.3517],[-6.8315,54.3543],[-6.8292,54.3565],[-6.8292,54.3571],[-6.8278,54.3583],[-6.8279,54.3597],[-6.8269,54.3605],[-6.8232,54.3606],[-6.8213,54.361],[-6.8206,54.3633],[-6.8209,54.3644],[-6.8161,54.3653],[-6.8147,54.3665],[-6.8159,54.3673],[-6.8152,54.3683],[-6.8137,54.3686],[-6.8138,54.3715],[-6.8132,54.3723],[-6.8114,54.3719],[-6.8099,54.373],[-6.8132,54.3734],[-6.8123,54.3753],[-6.8101,54.3756],[-6.809,54.3767],[-6.8092,54.378],[-6.8072,54.3783],[-6.8056,54.3799],[-6.8061,54.3809],[-6.8053,54.3818],[-6.806,54.3828],[-6.8056,54.384],[-6.8076,54.3854],[-6.8082,54.3865],[-6.8053,54.39],[-6.8056,54.3909],[-6.8073,54.3918],[-6.8068,54.3936],[-6.8073,54.3954],[-6.8088,54.3974],[-6.8082,54.3993],[-6.806,54.3991],[-6.8063,54.4007],[-6.805,54.4011],[-6.8034,54.4022],[-6.8015,54.4029],[-6.8018,54.4058],[-6.8004,54.4074],[-6.8007,54.4084],[-6.7999,54.4091],[-6.7986,54.4086],[-6.7976,54.409],[-6.7977,54.4106],[-6.7968,54.4113],[-6.7957,54.4129],[-6.7954,54.4144],[-6.7942,54.4153],[-6.791,54.4157],[-6.7871,54.4157],[-6.7856,54.4154],[-6.7851,54.4141],[-6.7789,54.4138],[-6.776,54.4142],[-6.773,54.4142],[-6.7715,54.414],[-6.7703,54.4129],[-6.77,54.4115],[-6.7689,54.4104],[-6.7645,54.4084],[-6.7632,54.4073],[-6.7586,54.4068],[-6.7568,54.4072],[-6.7539,54.4091],[-6.7509,54.4097],[-6.75,54.4108],[-6.748,54.4105],[-6.7477,54.4097],[-6.7456,54.4088],[-6.7421,54.4095],[-6.738,54.4094],[-6.7348,54.4089],[-6.7314,54.407],[-6.7301,54.4055],[-6.7317,54.4049],[-6.7315,54.4029],[-6.7287,54.4017],[-6.7243,54.4019],[-6.7228,54.4017],[-6.7195,54.4023],[-6.7186,54.4027],[-6.716,54.4029],[-6.7141,54.4043],[-6.713,54.4046],[-6.7109,54.4041],[-6.7102,54.4059],[-6.7091,54.4066],[-6.7065,54.407],[-6.7054,54.4078],[-6.7049,54.4095],[-6.7055,54.4111],[-6.7064,54.4119],[-6.707,54.4133],[-6.7054,54.4149],[-6.7016,54.4165],[-6.7018,54.4182],[-6.7032,54.4197],[-6.7051,54.4207],[-6.7054,54.4215],[-6.7049,54.4245],[-6.7043,54.4259],[-6.7046,54.4271],[-6.7036,54.4277],[-6.7038,54.4285],[-6.7018,54.4298],[-6.6968,54.429],[-6.6948,54.4296],[-6.695,54.4308],[-6.6942,54.4326],[-6.6951,54.4347],[-6.697,54.4353],[-6.6989,54.4374],[-6.6982,54.4393],[-6.6983,54.4417],[-6.6972,54.443],[-6.6933,54.4445],[-6.6922,54.4448],[-6.6904,54.4444],[-6.6877,54.4444],[-6.6847,54.4457],[-6.6828,54.447],[-6.6825,54.4482],[-6.6812,54.4495],[-6.6788,54.4492],[-6.6756,54.4505],[-6.6736,54.4525],[-6.6726,54.4529],[-6.6707,54.4556],[-6.6716,54.4576],[-6.6716,54.4585],[-6.6702,54.4601],[-6.6688,54.463],[-6.6669,54.4636],[-6.6626,54.4641],[-6.6612,54.4644],[-6.6599,54.4664],[-6.6571,54.4679],[-6.6521,54.4693],[-6.6507,54.4701],[-6.6501,54.4713],[-6.6501,54.4737],[-6.6516,54.4749],[-6.6531,54.4772],[-6.6535,54.4789],[-6.6525,54.4799],[-6.6501,54.4813],[-6.65,54.4819],[-6.6512,54.4836],[-6.6504,54.4856],[-6.6515,54.4861],[-6.6512,54.4871],[-6.65,54.4875],[-6.6472,54.4876],[-6.6454,54.4882],[-6.6415,54.49],[-6.6404,54.4913],[-6.6406,54.4928],[-6.6391,54.4949],[-6.6391,54.4966],[-6.6382,54.4975],[-6.6351,54.4978],[-6.6321,54.5001],[-6.6314,54.5014],[-6.6313,54.5029],[-6.6302,54.504],[-6.628,54.5046],[-6.626,54.5045],[-6.625,54.5035],[-6.623,54.5027],[-6.6219,54.5029],[-6.6186,54.5048],[-6.6115,54.5073],[-6.6087,54.507],[-6.6051,54.5069],[-6.6031,54.5046],[-6.6033,54.5033],[-6.6013,54.5029],[-6.5978,54.5028],[-6.5938,54.5033],[-6.5915,54.5044],[-6.5908,54.5065],[-6.5901,54.5073],[-6.5876,54.5082],[-6.5831,54.5093],[-6.5803,54.5106],[-6.5792,54.5113],[-6.5779,54.513],[-6.5793,54.5144],[-6.5798,54.517],[-6.5794,54.5178],[-6.5753,54.5206],[-6.5558,54.5333],[-6.5422,54.5422],[-6.4808,54.5561],[-6.427,54.5683],[-6.406,54.573],[-6.3247,54.5914],[-6.3056,54.5729],[-6.303,54.5709],[-6.3021,54.5696],[-6.3,54.5684],[-6.2918,54.5615],[-6.2787,54.5575],[-6.2783,54.5492],[-6.2751,54.5416],[-6.2787,54.5383],[-6.2749,54.5354],[-6.2764,54.5341],[-6.2731,54.5332],[-6.2722,54.5339],[-6.2709,54.5333],[-6.2701,54.5319],[-6.27,54.5305],[-6.2705,54.5291],[-6.2723,54.526],[-6.2736,54.5252],[-6.2755,54.5251],[-6.276,54.5237],[-6.2742,54.5233],[-6.2751,54.5221],[-6.2735,54.5214],[-6.2736,54.5193],[-6.272,54.518],[-6.2696,54.5176],[-6.2655,54.515],[-6.2635,54.5132],[-6.261,54.5118],[-6.2569,54.5091],[-6.2551,54.5085],[-6.2567,54.5072],[-6.2588,54.5081],[-6.2609,54.5071],[-6.2571,54.5044],[-6.2564,54.5046],[-6.2498,54.5041],[-6.2501,54.503],[-6.2474,54.5031],[-6.245,54.5018],[-6.2422,54.5007],[-6.2429,54.4981],[-6.2409,54.4966],[-6.2401,54.4951],[-6.2418,54.4936],[-6.2416,54.4929],[-6.2395,54.4922],[-6.2407,54.4906],[-6.2429,54.4905],[-6.246,54.4918],[-6.2502,54.4917],[-6.2506,54.49],[-6.2486,54.4884],[-6.2493,54.4879],[-6.2522,54.4877],[-6.2542,54.488],[-6.256,54.4838],[-6.2577,54.4826],[-6.2564,54.4816],[-6.2584,54.4807],[-6.259,54.4796],[-6.2556,54.4794],[-6.2534,54.4781],[-6.2519,54.4781],[-6.2513,54.477],[-6.2476,54.4753],[-6.2461,54.476],[-6.2434,54.4754],[-6.2421,54.474],[-6.2416,54.4728],[-6.2418,54.4711],[-6.2433,54.4697],[-6.243,54.4679],[-6.2406,54.4675],[-6.24,54.4669],[-6.2406,54.4654],[-6.2434,54.4651],[-6.2402,54.4629],[-6.2388,54.463],[-6.237,54.4623],[-6.2364,54.4608],[-6.235,54.4599],[-6.2335,54.4595],[-6.2333,54.4585],[-6.2304,54.4577],[-6.2291,54.456],[-6.2263,54.4544],[-6.2247,54.4543],[-6.2244,54.4528],[-6.2207,54.4527],[-6.2203,54.4533],[-6.2177,54.4524],[-6.2183,54.4513],[-6.2167,54.4507],[-6.2177,54.4495],[-6.216,54.4487],[-6.2098,54.4451],[-6.2123,54.4437],[-6.2134,54.4419],[-6.2147,54.4408],[-6.2127,54.4402],[-6.2133,54.4389],[-6.2132,54.4368],[-6.2115,54.4352],[-6.2117,54.4341],[-6.2101,54.4325],[-6.2086,54.4327],[-6.2032,54.4341],[-6.2021,54.4357],[-6.2031,54.4363],[-6.2032,54.4377],[-6.2001,54.4387],[-6.1941,54.4376],[-6.1925,54.4376],[-6.1861,54.4381],[-6.185,54.4387],[-6.1835,54.4404],[-6.1815,54.4412],[-6.1797,54.441],[-6.1765,54.4412],[-6.1735,54.4429],[-6.1723,54.4433],[-6.1666,54.4435],[-6.1636,54.4442],[-6.1617,54.4439],[-6.1575,54.4442],[-6.1561,54.443],[-6.1552,54.4414],[-6.1594,54.4394],[-6.1598,54.438],[-6.1618,54.4374],[-6.1618,54.4361],[-6.1605,54.4346],[-6.1578,54.435],[-6.1567,54.4348],[-6.1527,54.4353],[-6.1489,54.4361],[-6.1465,54.436],[-6.1402,54.436],[-6.1368,54.4362],[-6.1348,54.4358],[-6.1311,54.4341],[-6.1294,54.433],[-6.126,54.4324],[-6.1233,54.4315],[-6.1224,54.4305],[-6.1194,54.429],[-6.1198,54.4286],[-6.1181,54.4273],[-6.1158,54.4261],[-6.1156,54.4256],[-6.1125,54.424],[-6.1079,54.4229],[-6.1032,54.4212],[-6.1011,54.4199],[-6.0993,54.4195],[-6.0978,54.4184],[-6.0963,54.4189],[-6.0952,54.4186],[-6.0914,54.416],[-6.0899,54.4139],[-6.0884,54.4132],[-6.088,54.4108],[-6.0869,54.4102],[-6.0831,54.4097],[-6.0802,54.4103],[-6.0786,54.4096],[-6.0777,54.4099],[-6.0775,54.4108],[-6.074,54.4111],[-6.0725,54.4108],[-6.0697,54.4089],[-6.0645,54.4077],[-6.059,54.4045],[-6.0572,54.404],[-6.0549,54.4028],[-6.0556,54.402],[-6.0557,54.4006],[-6.057,54.4008],[-6.0614,54.4005],[-6.0637,54.4],[-6.0655,54.3992],[-6.0665,54.3972],[-6.0649,54.3974],[-6.0649,54.3941],[-6.0644,54.3935],[-6.0648,54.3913],[-6.0663,54.3903],[-6.0643,54.3884],[-6.0653,54.3875],[-6.0645,54.3869],[-6.0628,54.3869],[-6.0609,54.3861],[-6.0576,54.3864],[-6.0554,54.3859],[-6.0543,54.3875],[-6.0513,54.3886],[-6.05,54.3869],[-6.0476,54.3865],[-6.0462,54.3866],[-6.0428,54.3847],[-6.039,54.3846],[-6.0388,54.3834],[-6.0421,54.3831],[-6.0431,54.3827],[-6.045,54.3809],[-6.0424,54.3788],[-6.0394,54.3772],[-6.0368,54.3783],[-6.0324,54.3785],[-6.0272,54.3785],[-6.0232,54.3771],[-6.0218,54.3776],[-6.0207,54.376],[-6.022,54.3742],[-6.0232,54.3735],[-6.0225,54.3724],[-6.0206,54.371],[-6.0195,54.3706]]]}</v>
      </c>
      <c r="B167" s="67" t="str">
        <f ca="1">OFFSET(Polygon!B$1,MATCH($D167,Polygon!$C:$C,0)-1,0)</f>
        <v>N09000002</v>
      </c>
      <c r="C167" s="41" t="s">
        <v>134</v>
      </c>
      <c r="D167" s="41" t="s">
        <v>473</v>
      </c>
      <c r="E167" s="27">
        <v>214090</v>
      </c>
      <c r="F167" s="45"/>
      <c r="G167" s="45"/>
      <c r="H167" s="45"/>
      <c r="I167" s="45"/>
      <c r="J167" s="45"/>
      <c r="K167" s="45"/>
      <c r="L167" s="45"/>
      <c r="M167" s="45"/>
      <c r="N167" s="45"/>
      <c r="O167" s="45"/>
      <c r="P167" s="45"/>
      <c r="Q167" s="45"/>
      <c r="R167" s="45"/>
      <c r="S167" s="45"/>
      <c r="T167" s="45"/>
      <c r="U167" s="45"/>
      <c r="V167" s="45"/>
      <c r="W167" s="23">
        <v>22</v>
      </c>
      <c r="X167" s="23">
        <v>29</v>
      </c>
      <c r="Y167" s="45"/>
      <c r="Z167" s="45"/>
      <c r="AA167" s="23">
        <v>53</v>
      </c>
      <c r="AB167" s="23">
        <v>62</v>
      </c>
      <c r="AC167" s="23">
        <v>70</v>
      </c>
      <c r="AD167" s="23">
        <v>79</v>
      </c>
      <c r="AE167" s="23">
        <v>91</v>
      </c>
      <c r="AF167" s="45"/>
      <c r="AG167" s="45"/>
      <c r="AH167" s="112">
        <v>109</v>
      </c>
      <c r="AI167" s="112">
        <v>120</v>
      </c>
      <c r="AJ167" s="112">
        <v>135</v>
      </c>
      <c r="AK167" s="112">
        <v>142</v>
      </c>
      <c r="AL167" s="112">
        <v>157</v>
      </c>
      <c r="AM167" s="45"/>
      <c r="AN167" s="45"/>
      <c r="AO167" s="45"/>
      <c r="AP167" s="45"/>
      <c r="AQ167" s="67">
        <v>220</v>
      </c>
      <c r="AR167" s="67">
        <v>246</v>
      </c>
      <c r="AS167" s="67">
        <v>269</v>
      </c>
      <c r="AT167" s="45"/>
      <c r="AU167" s="45"/>
      <c r="AV167" s="112">
        <v>266</v>
      </c>
      <c r="AW167" s="45"/>
      <c r="AX167" s="45"/>
      <c r="AY167" s="45"/>
      <c r="AZ167" s="45"/>
      <c r="BA167" s="45"/>
      <c r="BB167" s="45"/>
      <c r="BC167" s="45"/>
      <c r="BD167" s="45"/>
      <c r="BE167" s="45"/>
      <c r="BF167" s="45"/>
      <c r="BG167" s="112">
        <v>368</v>
      </c>
      <c r="BH167" s="112">
        <v>371</v>
      </c>
      <c r="BI167" s="112">
        <v>374</v>
      </c>
      <c r="BJ167" s="112">
        <v>392</v>
      </c>
      <c r="BK167" s="112">
        <v>397</v>
      </c>
      <c r="BL167" s="112">
        <v>401</v>
      </c>
      <c r="BM167" s="112">
        <v>403</v>
      </c>
      <c r="BN167" s="112">
        <v>416</v>
      </c>
      <c r="BO167" s="112">
        <v>423</v>
      </c>
      <c r="BP167" s="112">
        <v>431</v>
      </c>
      <c r="BQ167" s="112">
        <v>430</v>
      </c>
      <c r="BR167" s="112">
        <v>439</v>
      </c>
      <c r="BS167" s="112">
        <v>460</v>
      </c>
      <c r="BT167" s="112">
        <v>464</v>
      </c>
      <c r="BU167" s="112">
        <v>469</v>
      </c>
      <c r="BV167" s="112">
        <v>478</v>
      </c>
      <c r="BW167" s="235"/>
      <c r="BX167" s="112">
        <v>479</v>
      </c>
      <c r="BY167" s="112">
        <v>480</v>
      </c>
      <c r="BZ167" s="112">
        <v>481</v>
      </c>
      <c r="CA167" s="112">
        <v>487</v>
      </c>
      <c r="CB167" s="112">
        <v>487</v>
      </c>
      <c r="CC167" s="112">
        <v>493</v>
      </c>
      <c r="CD167" s="112">
        <v>500</v>
      </c>
      <c r="CE167" s="112">
        <v>502</v>
      </c>
      <c r="CF167" s="112">
        <v>509</v>
      </c>
      <c r="CG167" s="112">
        <v>518</v>
      </c>
      <c r="CH167" s="112">
        <v>521</v>
      </c>
      <c r="CI167" s="112">
        <v>532</v>
      </c>
      <c r="CJ167" s="112">
        <v>532</v>
      </c>
      <c r="CK167" s="112">
        <v>532</v>
      </c>
      <c r="CL167" s="112">
        <v>533</v>
      </c>
      <c r="CM167" s="112">
        <v>533</v>
      </c>
      <c r="CN167" s="112">
        <v>536</v>
      </c>
      <c r="CO167" s="112">
        <v>537</v>
      </c>
      <c r="CP167" s="112">
        <v>537</v>
      </c>
      <c r="CQ167" s="112">
        <v>538</v>
      </c>
      <c r="CR167" s="112">
        <v>538</v>
      </c>
      <c r="CS167" s="112">
        <v>538</v>
      </c>
      <c r="CT167" s="112">
        <v>538</v>
      </c>
      <c r="CU167" s="112">
        <v>538</v>
      </c>
      <c r="CV167" s="112">
        <v>538</v>
      </c>
      <c r="CW167" s="112">
        <v>539</v>
      </c>
      <c r="CX167" s="112">
        <v>540</v>
      </c>
      <c r="CY167" s="112">
        <v>540</v>
      </c>
      <c r="CZ167" s="112">
        <v>540</v>
      </c>
      <c r="DA167" s="112">
        <v>541</v>
      </c>
      <c r="DB167" s="112">
        <v>541</v>
      </c>
      <c r="DC167" s="112">
        <v>541</v>
      </c>
      <c r="DD167" s="112">
        <v>541</v>
      </c>
      <c r="DE167" s="112">
        <v>541</v>
      </c>
      <c r="DF167" s="112">
        <v>541</v>
      </c>
      <c r="DG167" s="112">
        <v>541</v>
      </c>
      <c r="DJ167" s="181">
        <f t="shared" ca="1" si="53"/>
        <v>0</v>
      </c>
      <c r="DK167" s="25">
        <f t="shared" ca="1" si="54"/>
        <v>0</v>
      </c>
      <c r="DL167" s="325">
        <f t="shared" ca="1" si="55"/>
        <v>0</v>
      </c>
      <c r="DM167" s="329">
        <f t="shared" ca="1" si="56"/>
        <v>1</v>
      </c>
      <c r="DN167" s="25">
        <f t="shared" ca="1" si="57"/>
        <v>1.8518518518518519E-3</v>
      </c>
      <c r="DO167" s="325">
        <f t="shared" ca="1" si="58"/>
        <v>0.46709327852772198</v>
      </c>
      <c r="DP167" s="334">
        <f t="shared" ca="1" si="59"/>
        <v>252.6974636834976</v>
      </c>
      <c r="EA167" s="176">
        <f>VLOOKUP($D167,'L4-LTLA'!$BY:$CA,3,FALSE)</f>
        <v>214090</v>
      </c>
      <c r="EB167" s="27">
        <v>214090</v>
      </c>
      <c r="EC167" s="4">
        <f t="shared" si="51"/>
        <v>0</v>
      </c>
    </row>
    <row r="168" spans="1:134" x14ac:dyDescent="0.25">
      <c r="A168" s="67" t="str">
        <f ca="1">OFFSET(Polygon!A$1,MATCH($D168,Polygon!$C:$C,0)-1,0)</f>
        <v>{"type":"Polygon","coordinates":[[[-5.9139,54.648],[-5.8588,54.6344],[-5.8561,54.6337],[-5.8557,54.6323],[-5.8547,54.6306],[-5.8547,54.6281],[-5.8595,54.6236],[-5.8576,54.6231],[-5.8533,54.6213],[-5.8519,54.6209],[-5.8476,54.6214],[-5.8467,54.6209],[-5.8487,54.6195],[-5.847,54.6189],[-5.8449,54.6186],[-5.8438,54.6173],[-5.8394,54.6176],[-5.8383,54.6165],[-5.8333,54.6165],[-5.8303,54.6168],[-5.83,54.616],[-5.8315,54.6125],[-5.8318,54.6107],[-5.8297,54.6114],[-5.8244,54.6127],[-5.8223,54.613],[-5.818,54.6133],[-5.8145,54.6141],[-5.8116,54.6153],[-5.8101,54.6156],[-5.8107,54.6147],[-5.8099,54.6136],[-5.8094,54.6117],[-5.8084,54.6104],[-5.8094,54.6086],[-5.812,54.6075],[-5.8117,54.6061],[-5.812,54.6034],[-5.8145,54.6004],[-5.8157,54.6],[-5.8164,54.5989],[-5.8142,54.5991],[-5.8151,54.5981],[-5.8149,54.5972],[-5.8179,54.5964],[-5.8171,54.5949],[-5.8207,54.5944],[-5.8185,54.593],[-5.8183,54.5923],[-5.8187,54.5904],[-5.8182,54.5899],[-5.8246,54.5904],[-5.8257,54.5888],[-5.8273,54.5884],[-5.8257,54.5862],[-5.8245,54.5826],[-5.8239,54.5818],[-5.8256,54.581],[-5.8299,54.5799],[-5.8319,54.5791],[-5.8325,54.5784],[-5.8344,54.5775],[-5.835,54.5778],[-5.8384,54.5773],[-5.8413,54.5785],[-5.8429,54.5775],[-5.8496,54.574],[-5.8507,54.5737],[-5.8547,54.5734],[-5.8553,54.5719],[-5.8565,54.5705],[-5.8575,54.57],[-5.8579,54.5683],[-5.8639,54.5671],[-5.8681,54.5676],[-5.8749,54.5659],[-5.882,54.5646],[-5.8836,54.5639],[-5.8883,54.5626],[-5.8902,54.5619],[-5.8925,54.5625],[-5.8977,54.5616],[-5.8999,54.5628],[-5.9041,54.5628],[-5.9074,54.5641],[-5.9055,54.5653],[-5.9098,54.5669],[-5.9132,54.5667],[-5.9138,54.566],[-5.9115,54.5635],[-5.9107,54.5614],[-5.9154,54.5586],[-5.9169,54.5574],[-5.9199,54.554],[-5.9267,54.5494],[-5.929,54.5481],[-5.9311,54.5473],[-5.9326,54.5462],[-5.9308,54.5455],[-5.933,54.5438],[-5.9336,54.5427],[-5.9342,54.5403],[-5.9364,54.5415],[-5.9408,54.543],[-5.9424,54.5437],[-5.9432,54.5424],[-5.9454,54.5414],[-5.9466,54.5399],[-5.9464,54.5384],[-5.9505,54.5374],[-5.9508,54.5376],[-5.9545,54.536],[-5.9573,54.5354],[-5.9584,54.5359],[-5.9582,54.5374],[-5.96,54.5386],[-5.9615,54.5376],[-5.9638,54.5366],[-5.9668,54.5363],[-5.9691,54.5334],[-5.9703,54.5324],[-5.9713,54.5332],[-5.9731,54.5327],[-5.9743,54.5314],[-5.9759,54.5318],[-5.977,54.5307],[-5.9789,54.5324],[-5.9781,54.5345],[-5.9789,54.5353],[-5.9811,54.5359],[-5.9848,54.5351],[-5.9867,54.5367],[-5.9884,54.5374],[-5.9882,54.5385],[-5.99,54.5415],[-5.9913,54.5423],[-5.9937,54.5429],[-5.9954,54.543],[-5.9991,54.5422],[-5.9994,54.541],[-6.0007,54.5407],[-6.0003,54.5424],[-6.0015,54.5455],[-6.0028,54.5448],[-6.0051,54.5459],[-6.0059,54.5467],[-6.0084,54.5475],[-6.0115,54.5476],[-6.0176,54.5509],[-6.0188,54.5495],[-6.0217,54.5476],[-6.0282,54.5457],[-6.0297,54.5474],[-6.0315,54.5477],[-6.0333,54.5472],[-6.0351,54.5478],[-6.0361,54.5473],[-6.0383,54.5485],[-6.0422,54.5468],[-6.0466,54.5493],[-6.0485,54.5513],[-6.0546,54.5528],[-6.0593,54.5545],[-6.0607,54.5552],[-6.0612,54.5564],[-6.06,54.558],[-6.058,54.5587],[-6.0577,54.5593],[-6.0549,54.5611],[-6.0519,54.5617],[-6.0502,54.5614],[-6.048,54.5619],[-6.0462,54.5629],[-6.044,54.5628],[-6.042,54.5642],[-6.0438,54.5656],[-6.0443,54.5671],[-6.0459,54.5677],[-6.0454,54.5695],[-6.0446,54.5701],[-6.0432,54.5699],[-6.0422,54.571],[-6.0427,54.5744],[-6.0433,54.5759],[-6.0433,54.5782],[-6.0446,54.581],[-6.0452,54.5818],[-6.0448,54.5839],[-6.0441,54.5849],[-6.0464,54.5874],[-6.0465,54.5883],[-6.0454,54.5895],[-6.0433,54.5899],[-6.0418,54.5906],[-6.0409,54.5936],[-6.0414,54.5963],[-6.0429,54.5984],[-6.0454,54.6013],[-6.046,54.6055],[-6.0465,54.606],[-6.0461,54.6074],[-6.0437,54.6099],[-6.0433,54.6119],[-6.0421,54.613],[-6.0322,54.6124],[-6.0222,54.6118],[-6.0229,54.6146],[-6.0228,54.6256],[-6.024,54.6287],[-6.0232,54.6297],[-6.0157,54.6364],[-6.0009,54.6449],[-5.9993,54.646],[-5.9999,54.6472],[-5.9975,54.6482],[-5.9958,54.6498],[-5.9932,54.6514],[-5.9932,54.6522],[-5.9921,54.654],[-5.9888,54.6553],[-5.988,54.6565],[-5.9871,54.6586],[-5.985,54.6569],[-5.985,54.6542],[-5.9832,54.6528],[-5.9807,54.6521],[-5.9803,54.6504],[-5.9792,54.6495],[-5.9763,54.6489],[-5.9743,54.648],[-5.9719,54.6454],[-5.9662,54.6463],[-5.9653,54.6466],[-5.9627,54.6483],[-5.9576,54.6499],[-5.9528,54.6517],[-5.9498,54.6525],[-5.9486,54.6547],[-5.9524,54.6572],[-5.955,54.658],[-5.9546,54.6591],[-5.955,54.6601],[-5.9537,54.6612],[-5.9517,54.6651],[-5.9455,54.6628],[-5.9399,54.6615],[-5.937,54.6598],[-5.9324,54.6554],[-5.9279,54.6519],[-5.9263,54.651],[-5.9186,54.6472],[-5.9166,54.6457],[-5.9147,54.6482],[-5.9139,54.648]]]}</v>
      </c>
      <c r="B168" s="67" t="str">
        <f ca="1">OFFSET(Polygon!B$1,MATCH($D168,Polygon!$C:$C,0)-1,0)</f>
        <v>N09000003</v>
      </c>
      <c r="C168" s="41" t="s">
        <v>134</v>
      </c>
      <c r="D168" s="1" t="s">
        <v>439</v>
      </c>
      <c r="E168" s="27">
        <v>341877</v>
      </c>
      <c r="F168" s="45"/>
      <c r="G168" s="45"/>
      <c r="H168" s="45"/>
      <c r="I168" s="45"/>
      <c r="J168" s="45"/>
      <c r="K168" s="45"/>
      <c r="L168" s="45"/>
      <c r="M168" s="45"/>
      <c r="N168" s="45"/>
      <c r="O168" s="45"/>
      <c r="P168" s="45"/>
      <c r="Q168" s="45"/>
      <c r="R168" s="45"/>
      <c r="S168" s="45"/>
      <c r="T168" s="45"/>
      <c r="U168" s="45"/>
      <c r="V168" s="45"/>
      <c r="W168" s="23">
        <v>75</v>
      </c>
      <c r="X168" s="23">
        <v>86</v>
      </c>
      <c r="Y168" s="45"/>
      <c r="Z168" s="45"/>
      <c r="AA168" s="23">
        <v>160</v>
      </c>
      <c r="AB168" s="23">
        <v>166</v>
      </c>
      <c r="AC168" s="23">
        <v>200</v>
      </c>
      <c r="AD168" s="23">
        <v>226</v>
      </c>
      <c r="AE168" s="23">
        <v>272</v>
      </c>
      <c r="AF168" s="45"/>
      <c r="AG168" s="45"/>
      <c r="AH168" s="112">
        <v>377</v>
      </c>
      <c r="AI168" s="112">
        <v>396</v>
      </c>
      <c r="AJ168" s="112">
        <v>429</v>
      </c>
      <c r="AK168" s="112">
        <v>482</v>
      </c>
      <c r="AL168" s="112">
        <v>514</v>
      </c>
      <c r="AM168" s="45"/>
      <c r="AN168" s="45"/>
      <c r="AO168" s="45"/>
      <c r="AP168" s="45"/>
      <c r="AQ168" s="67">
        <v>649</v>
      </c>
      <c r="AR168" s="67">
        <v>689</v>
      </c>
      <c r="AS168" s="67">
        <v>719</v>
      </c>
      <c r="AT168" s="45"/>
      <c r="AU168" s="45"/>
      <c r="AV168" s="112">
        <v>854</v>
      </c>
      <c r="AW168" s="45"/>
      <c r="AX168" s="45"/>
      <c r="AY168" s="45"/>
      <c r="AZ168" s="45"/>
      <c r="BA168" s="45"/>
      <c r="BB168" s="45"/>
      <c r="BC168" s="45"/>
      <c r="BD168" s="45"/>
      <c r="BE168" s="45"/>
      <c r="BF168" s="45"/>
      <c r="BG168" s="112">
        <v>1138</v>
      </c>
      <c r="BH168" s="112">
        <v>1159</v>
      </c>
      <c r="BI168" s="112">
        <v>1173</v>
      </c>
      <c r="BJ168" s="112">
        <v>1182</v>
      </c>
      <c r="BK168" s="112">
        <v>1190</v>
      </c>
      <c r="BL168" s="112">
        <v>1203</v>
      </c>
      <c r="BM168" s="112">
        <v>1217</v>
      </c>
      <c r="BN168" s="112">
        <v>1224</v>
      </c>
      <c r="BO168" s="112">
        <v>1237</v>
      </c>
      <c r="BP168" s="112">
        <v>1243</v>
      </c>
      <c r="BQ168" s="112">
        <v>1248</v>
      </c>
      <c r="BR168" s="112">
        <v>1252</v>
      </c>
      <c r="BS168" s="112">
        <v>1258</v>
      </c>
      <c r="BT168" s="112">
        <v>1264</v>
      </c>
      <c r="BU168" s="112">
        <v>1267</v>
      </c>
      <c r="BV168" s="112">
        <v>1276</v>
      </c>
      <c r="BW168" s="235"/>
      <c r="BX168" s="112">
        <v>1283</v>
      </c>
      <c r="BY168" s="112">
        <v>1286</v>
      </c>
      <c r="BZ168" s="112">
        <v>1290</v>
      </c>
      <c r="CA168" s="112">
        <v>1294</v>
      </c>
      <c r="CB168" s="112">
        <v>1299</v>
      </c>
      <c r="CC168" s="112">
        <v>1301</v>
      </c>
      <c r="CD168" s="112">
        <v>1302</v>
      </c>
      <c r="CE168" s="112">
        <v>1308</v>
      </c>
      <c r="CF168" s="112">
        <v>1312</v>
      </c>
      <c r="CG168" s="112">
        <v>1313</v>
      </c>
      <c r="CH168" s="112">
        <v>1311</v>
      </c>
      <c r="CI168" s="112">
        <v>1299</v>
      </c>
      <c r="CJ168" s="112">
        <v>1301</v>
      </c>
      <c r="CK168" s="112">
        <v>1303</v>
      </c>
      <c r="CL168" s="112">
        <v>1309</v>
      </c>
      <c r="CM168" s="112">
        <v>1310</v>
      </c>
      <c r="CN168" s="112">
        <v>1311</v>
      </c>
      <c r="CO168" s="112">
        <v>1311</v>
      </c>
      <c r="CP168" s="112">
        <v>1311</v>
      </c>
      <c r="CQ168" s="112">
        <v>1312</v>
      </c>
      <c r="CR168" s="112">
        <v>1314</v>
      </c>
      <c r="CS168" s="112">
        <v>1316</v>
      </c>
      <c r="CT168" s="112">
        <v>1317</v>
      </c>
      <c r="CU168" s="112">
        <v>1318</v>
      </c>
      <c r="CV168" s="112">
        <v>1319</v>
      </c>
      <c r="CW168" s="112">
        <v>1319</v>
      </c>
      <c r="CX168" s="112">
        <v>1319</v>
      </c>
      <c r="CY168" s="112">
        <v>1322</v>
      </c>
      <c r="CZ168" s="112">
        <v>1322</v>
      </c>
      <c r="DA168" s="112">
        <v>1322</v>
      </c>
      <c r="DB168" s="112">
        <v>1324</v>
      </c>
      <c r="DC168" s="112">
        <v>1324</v>
      </c>
      <c r="DD168" s="112">
        <v>1325</v>
      </c>
      <c r="DE168" s="112">
        <v>1324</v>
      </c>
      <c r="DF168" s="112">
        <v>1325</v>
      </c>
      <c r="DG168" s="112">
        <v>1325</v>
      </c>
      <c r="DJ168" s="181">
        <f t="shared" ca="1" si="53"/>
        <v>0</v>
      </c>
      <c r="DK168" s="25">
        <f t="shared" ca="1" si="54"/>
        <v>0</v>
      </c>
      <c r="DL168" s="325">
        <f t="shared" ca="1" si="55"/>
        <v>0</v>
      </c>
      <c r="DM168" s="329">
        <f t="shared" ca="1" si="56"/>
        <v>3</v>
      </c>
      <c r="DN168" s="25">
        <f t="shared" ca="1" si="57"/>
        <v>2.2692889561270802E-3</v>
      </c>
      <c r="DO168" s="325">
        <f t="shared" ca="1" si="58"/>
        <v>0.87750857764634649</v>
      </c>
      <c r="DP168" s="334">
        <f t="shared" ca="1" si="59"/>
        <v>387.56628846046971</v>
      </c>
      <c r="EA168" s="176">
        <f>VLOOKUP($D168,'L4-LTLA'!$BY:$CA,3,FALSE)</f>
        <v>341877</v>
      </c>
      <c r="EB168" s="27">
        <v>341877</v>
      </c>
      <c r="EC168" s="4">
        <f t="shared" si="51"/>
        <v>0</v>
      </c>
    </row>
    <row r="169" spans="1:134" x14ac:dyDescent="0.25">
      <c r="A169" s="67" t="str">
        <f ca="1">OFFSET(Polygon!A$1,MATCH($D169,Polygon!$C:$C,0)-1,0)</f>
        <v>{"type":"MultiPolygon","coordinates":[[[[-5.978,55.0563],[-5.9792,55.055],[-5.9811,55.054],[-5.9824,55.0527],[-5.9832,55.0515],[-5.9965,55.0447],[-5.9966,55.0434],[-6.001,55.0432],[-6.009,55.0422],[-6.0152,55.0355],[-6.0171,55.0351],[-6.0184,55.0376],[-6.0181,55.0384],[-6.0209,55.038],[-6.0237,55.0373],[-6.0257,55.037],[-6.0257,55.0359],[-6.0275,55.0344],[-6.0286,55.0341],[-6.0303,55.0323],[-6.0339,55.0268],[-6.0367,55.0251],[-6.0507,55.0167],[-6.0617,55.0102],[-6.0646,55.0095],[-6.0652,55.0088],[-6.067,55.0086],[-6.0673,55.0077],[-6.071,55.0052],[-6.0715,55.0042],[-6.0742,55.0028],[-6.0745,55.0018],[-6.0773,55.0005],[-6.0762,54.9959],[-6.0859,54.9908],[-6.0907,54.9882],[-6.099,54.984],[-6.1048,54.9847],[-6.1172,54.9873],[-6.1189,54.987],[-6.1266,54.9869],[-6.1304,54.9879],[-6.1318,54.9879],[-6.1319,54.9888],[-6.1355,54.9904],[-6.1411,54.994],[-6.1444,55.0008],[-6.146,55.0037],[-6.1473,55.007],[-6.1517,55.0077],[-6.1533,55.0071],[-6.1551,55.0089],[-6.1551,55.0115],[-6.1568,55.012],[-6.1586,55.0118],[-6.1593,55.0124],[-6.1575,55.0138],[-6.1578,55.0151],[-6.1572,55.0161],[-6.1582,55.0171],[-6.1572,55.0195],[-6.1586,55.0215],[-6.1595,55.0234],[-6.1619,55.0253],[-6.1627,55.0268],[-6.1643,55.0276],[-6.1667,55.031],[-6.1818,55.0344],[-6.1862,55.0261],[-6.1948,55.0283],[-6.1973,55.0288],[-6.2054,55.0296],[-6.2117,55.0263],[-6.2173,55.0235],[-6.2251,55.0198],[-6.2276,55.0174],[-6.2317,55.0161],[-6.2406,55.0147],[-6.2599,55.0117],[-6.2689,55.0103],[-6.2724,55.0083],[-6.2743,55.0077],[-6.2752,55.007],[-6.2775,55.0063],[-6.2793,55.0061],[-6.2805,55.0048],[-6.2824,55.0051],[-6.284,55.0043],[-6.2862,55.0045],[-6.2878,55.006],[-6.2942,55.0078],[-6.2954,55.0078],[-6.2975,55.0087],[-6.3007,55.0094],[-6.3018,55.0102],[-6.3036,55.0098],[-6.3069,55.0098],[-6.3121,55.0084],[-6.3158,55.0065],[-6.3171,55.0079],[-6.32,55.0087],[-6.3216,55.0108],[-6.3247,55.0102],[-6.3245,55.0072],[-6.3218,55.0053],[-6.3186,55.0034],[-6.3202,55.0024],[-6.3201,55.0017],[-6.3232,55.0001],[-6.3227,54.9991],[-6.3211,54.9979],[-6.3215,54.9948],[-6.321,54.993],[-6.323,54.9929],[-6.3241,54.9887],[-6.326,54.9873],[-6.3234,54.9847],[-6.322,54.9815],[-6.324,54.9792],[-6.3332,54.9845],[-6.3351,54.9867],[-6.3419,54.9869],[-6.3466,54.988],[-6.3446,54.9849],[-6.3459,54.9845],[-6.3467,54.9834],[-6.3486,54.9829],[-6.3592,54.982],[-6.3595,54.9813],[-6.3584,54.9793],[-6.3589,54.9786],[-6.3572,54.9759],[-6.358,54.9754],[-6.3635,54.9749],[-6.3687,54.9747],[-6.3722,54.9744],[-6.3737,54.9753],[-6.3761,54.9754],[-6.3772,54.9773],[-6.3773,54.9782],[-6.3794,54.9792],[-6.3839,54.9805],[-6.3892,54.9792],[-6.3898,54.9794],[-6.3916,54.9816],[-6.3928,54.9812],[-6.3928,54.9777],[-6.3953,54.9768],[-6.3963,54.9759],[-6.3962,54.9742],[-6.3953,54.9704],[-6.3963,54.9707],[-6.3989,54.9701],[-6.4017,54.9669],[-6.4029,54.9666],[-6.4054,54.9666],[-6.4207,54.9678],[-6.4223,54.9724],[-6.4246,54.973],[-6.4256,54.9725],[-6.4263,54.9713],[-6.4266,54.9692],[-6.4289,54.967],[-6.4277,54.9655],[-6.428,54.9641],[-6.4312,54.9637],[-6.4353,54.9642],[-6.4384,54.9658],[-6.4411,54.9665],[-6.444,54.9653],[-6.4458,54.9649],[-6.4492,54.9647],[-6.4433,54.9578],[-6.4411,54.9555],[-6.4368,54.9535],[-6.435,54.9532],[-6.4313,54.9513],[-6.4289,54.9498],[-6.4278,54.9489],[-6.4236,54.9503],[-6.4223,54.9494],[-6.4191,54.9451],[-6.4163,54.9444],[-6.4121,54.9443],[-6.4109,54.9427],[-6.4088,54.9405],[-6.4114,54.9388],[-6.4127,54.9384],[-6.4145,54.9374],[-6.4158,54.9374],[-6.4179,54.938],[-6.4196,54.937],[-6.421,54.9366],[-6.4238,54.937],[-6.4294,54.9366],[-6.4252,54.9183],[-6.4232,54.9169],[-6.4282,54.9162],[-6.4341,54.9182],[-6.4381,54.9191],[-6.4413,54.9196],[-6.4447,54.9226],[-6.4462,54.9224],[-6.4488,54.9229],[-6.4519,54.9243],[-6.4536,54.9231],[-6.4588,54.9225],[-6.462,54.9235],[-6.4648,54.9222],[-6.4688,54.9249],[-6.471,54.9246],[-6.4731,54.9238],[-6.4759,54.922],[-6.477,54.921],[-6.4785,54.9222],[-6.4819,54.9211],[-6.4844,54.9198],[-6.4861,54.9197],[-6.4884,54.9212],[-6.4912,54.922],[-6.4929,54.9218],[-6.4935,54.9206],[-6.4997,54.9194],[-6.5009,54.9188],[-6.5026,54.9206],[-6.5066,54.9242],[-6.5087,54.9274],[-6.5107,54.929],[-6.5116,54.9306],[-6.5136,54.9327],[-6.5162,54.9351],[-6.5178,54.938],[-6.5184,54.9404],[-6.519,54.9411],[-6.5219,54.9421],[-6.5248,54.9454],[-6.5275,54.9468],[-6.5307,54.9475],[-6.5355,54.9514],[-6.5386,54.952],[-6.5397,54.9492],[-6.5394,54.9481],[-6.5396,54.9447],[-6.5413,54.9451],[-6.5414,54.9439],[-6.5396,54.9422],[-6.5419,54.9399],[-6.5428,54.9378],[-6.5422,54.9371],[-6.5401,54.9364],[-6.54,54.9358],[-6.5378,54.9336],[-6.5429,54.9327],[-6.5455,54.9344],[-6.5473,54.9367],[-6.5483,54.9359],[-6.5516,54.937],[-6.553,54.9359],[-6.5561,54.9371],[-6.5575,54.9361],[-6.5585,54.9312],[-6.5608,54.9316],[-6.5616,54.9323],[-6.5665,54.9324],[-6.5669,54.9318],[-6.5749,54.9279],[-6.5771,54.9299],[-6.5808,54.9301],[-6.5812,54.929],[-6.5841,54.9257],[-6.5845,54.9239],[-6.586,54.9235],[-6.5864,54.9245],[-6.5886,54.9273],[-6.5925,54.9281],[-6.5944,54.9303],[-6.5973,54.9307],[-6.6009,54.9321],[-6.6016,54.9328],[-6.6065,54.932],[-6.61,54.9322],[-6.6107,54.933],[-6.6125,54.9335],[-6.6128,54.9344],[-6.6159,54.9338],[-6.6184,54.9382],[-6.6364,54.9373],[-6.6392,54.9374],[-6.6419,54.9372],[-6.6444,54.9374],[-6.6448,54.9349],[-6.6457,54.934],[-6.6447,54.9326],[-6.6455,54.9312],[-6.6482,54.9298],[-6.6483,54.9289],[-6.6504,54.9274],[-6.6579,54.9224],[-6.6652,54.9234],[-6.6688,54.924],[-6.6703,54.9234],[-6.6685,54.9207],[-6.6721,54.9189],[-6.6759,54.9184],[-6.6801,54.9197],[-6.6803,54.92],[-6.6869,54.9186],[-6.6904,54.9173],[-6.6914,54.9163],[-6.6939,54.9177],[-6.6954,54.919],[-6.6983,54.9189],[-6.6994,54.9215],[-6.7025,54.923],[-6.7033,54.9237],[-6.7033,54.9258],[-6.7028,54.9274],[-6.7064,54.9289],[-6.7074,54.931],[-6.7084,54.9318],[-6.7127,54.9313],[-6.7211,54.9308],[-6.7256,54.9311],[-6.7391,54.9288],[-6.7386,54.9254],[-6.7419,54.9247],[-6.744,54.9239],[-6.748,54.9236],[-6.7513,54.9221],[-6.7538,54.9216],[-6.7567,54.9219],[-6.7592,54.9212],[-6.7639,54.9189],[-6.766,54.9177],[-6.7678,54.9173],[-6.769,54.9162],[-6.7708,54.9155],[-6.7741,54.9158],[-6.7762,54.9144],[-6.7766,54.9126],[-6.7751,54.911],[-6.7775,54.9098],[-6.7781,54.9092],[-6.7747,54.9069],[-6.7736,54.9058],[-6.77,54.9044],[-6.7658,54.9049],[-6.7644,54.9057],[-6.7613,54.9061],[-6.7585,54.903],[-6.7592,54.9016],[-6.7593,54.8987],[-6.7627,54.8968],[-6.764,54.8953],[-6.7649,54.8935],[-6.7645,54.8903],[-6.7651,54.8887],[-6.7686,54.8862],[-6.7684,54.8856],[-6.77,54.8841],[-6.7714,54.8781],[-6.7692,54.8757],[-6.7692,54.8732],[-6.7708,54.8718],[-6.7745,54.8724],[-6.7777,54.8723],[-6.78,54.8714],[-6.7811,54.8714],[-6.7831,54.8705],[-6.7854,54.8702],[-6.7841,54.8686],[-6.783,54.866],[-6.7825,54.8643],[-6.7842,54.8635],[-6.7833,54.8623],[-6.7855,54.8609],[-6.7893,54.8591],[-6.7911,54.8576],[-6.7931,54.8569],[-6.7948,54.854],[-6.8006,54.8492],[-6.8035,54.8466],[-6.8124,54.8461],[-6.8188,54.8455],[-6.8328,54.8493],[-6.835,54.8498],[-6.8518,54.851],[-6.8547,54.8542],[-6.8568,54.8571],[-6.8581,54.8576],[-6.8597,54.8573],[-6.8654,54.8568],[-6.8806,54.8543],[-6.8875,54.853],[-6.8874,54.8473],[-6.8873,54.8342],[-6.8879,54.8318],[-6.8908,54.8315],[-6.8933,54.8302],[-6.8969,54.8267],[-6.8988,54.8244],[-6.901,54.8236],[-6.9075,54.8227],[-6.9106,54.8219],[-6.913,54.8204],[-6.9147,54.8203],[-6.9203,54.8211],[-6.9213,54.8217],[-6.923,54.8236],[-6.9254,54.8238],[-6.9276,54.825],[-6.9315,54.8261],[-6.9336,54.8276],[-6.9355,54.8296],[-6.9359,54.8307],[-6.9377,54.831],[-6.9415,54.8318],[-6.9471,54.8338],[-6.9483,54.8336],[-6.954,54.8306],[-6.9616,54.8306],[-6.9658,54.8311],[-6.9685,54.83],[-6.97,54.8291],[-6.9727,54.8282],[-6.9749,54.8286],[-6.9832,54.8311],[-6.9883,54.833],[-6.9904,54.8301],[-6.9941,54.8296],[-6.9963,54.8278],[-6.9962,54.827],[-6.997,54.8257],[-7.0051,54.8208],[-7.0078,54.8209],[-7.0091,54.8224],[-7.0093,54.8233],[-7.0087,54.8256],[-7.009,54.8263],[-7.0113,54.8275],[-7.0127,54.8285],[-7.0135,54.8297],[-7.0148,54.8309],[-7.0158,54.8325],[-7.0151,54.8332],[-7.0161,54.8352],[-7.0175,54.8362],[-7.0201,54.8369],[-7.021,54.8375],[-7.0227,54.8376],[-7.0242,54.8385],[-7.0272,54.839],[-7.0286,54.8405],[-7.0304,54.8413],[-7.0334,54.8432],[-7.0345,54.8441],[-7.0369,54.8443],[-7.0377,54.8449],[-7.0397,54.8455],[-7.0382,54.8472],[-7.0356,54.8507],[-7.0342,54.8541],[-7.0337,54.8571],[-7.0353,54.8575],[-7.0358,54.8642],[-7.0388,54.8663],[-7.0399,54.8665],[-7.0401,54.8675],[-7.0381,54.8682],[-7.0367,54.8694],[-7.0347,54.87],[-7.0366,54.8722],[-7.037,54.8736],[-7.0349,54.8746],[-7.0321,54.8775],[-7.0318,54.8784],[-7.029,54.8811],[-7.0289,54.8827],[-7.026,54.8831],[-7.0217,54.8853],[-7.0202,54.887],[-7.0235,54.887],[-7.0283,54.8887],[-7.03,54.889],[-7.0344,54.8884],[-7.0366,54.89],[-7.0361,54.8925],[-7.0372,54.894],[-7.0364,54.8948],[-7.0362,54.9042],[-7.0371,54.9063],[-7.0426,54.9123],[-7.0445,54.914],[-7.0458,54.9146],[-7.0532,54.9162],[-7.0554,54.9165],[-7.0577,54.9164],[-7.061,54.9168],[-7.0624,54.9175],[-7.0608,54.9191],[-7.0601,54.9205],[-7.0598,54.9225],[-7.0646,54.9225],[-7.0665,54.923],[-7.0683,54.9228],[-7.0722,54.9232],[-7.0743,54.9239],[-7.075,54.9253],[-7.0779,54.926],[-7.0792,54.9266],[-7.0816,54.9267],[-7.0839,54.9275],[-7.0856,54.9279],[-7.0869,54.9273],[-7.0885,54.9275],[-7.0876,54.9297],[-7.0873,54.9318],[-7.0863,54.9343],[-7.0844,54.9372],[-7.088,54.9443],[-7.0907,54.9457],[-7.0917,54.9472],[-7.0911,54.9478],[-7.0908,54.9514],[-7.0899,54.9529],[-7.0909,54.9559],[-7.0906,54.9574],[-7.0921,54.9578],[-7.0932,54.9591],[-7.0937,54.9623],[-7.0923,54.9644],[-7.0924,54.9657],[-7.0914,54.9679],[-7.0898,54.9706],[-7.0843,54.9741],[-7.082,54.9778],[-7.0819,54.9858],[-7.0887,54.9877],[-7.0951,54.9856],[-7.0951,54.9861],[-7.1087,54.9895],[-7.1185,54.9882],[-7.1208,54.9868],[-7.1256,54.9851],[-7.1275,54.9853],[-7.1281,54.9874],[-7.1306,54.9905],[-7.1308,54.9915],[-7.1293,54.9934],[-7.1303,54.9952],[-7.129,54.9964],[-7.1292,54.9977],[-7.1299,54.9993],[-7.1341,55.0051],[-7.1356,55.004],[-7.1413,55.0081],[-7.1423,55.0092],[-7.1444,55.0133],[-7.1443,55.0147],[-7.1453,55.0175],[-7.1472,55.0198],[-7.1489,55.0208],[-7.1524,55.0225],[-7.1565,55.0253],[-7.1559,55.0269],[-7.1565,55.0279],[-7.1577,55.0284],[-7.1584,55.0294],[-7.16,55.0301],[-7.1611,55.0301],[-7.1668,55.034],[-7.1607,55.0352],[-7.1577,55.0356],[-7.1578,55.0367],[-7.1488,55.0444],[-7.1487,55.0456],[-7.1479,55.0467],[-7.1471,55.0466],[-7.1465,55.0454],[-7.143,55.0444],[-7.1392,55.0438],[-7.1384,55.0433],[-7.1325,55.0421],[-7.1286,55.0419],[-7.1221,55.0424],[-7.1195,55.043],[-7.1183,55.0426],[-7.1111,55.0425],[-7.0966,55.0439],[-7.0938,55.0452],[-7.0921,55.0455],[-7.0893,55.0447],[-7.084,55.045],[-7.0814,55.0462],[-7.0791,55.0465],[-7.0776,55.0461],[-7.0748,55.0458],[-7.0614,55.0478],[-7.0606,55.0476],[-7.0583,55.0485],[-7.0541,55.0495],[-7.0518,55.0506],[-7.0496,55.0533],[-7.0504,55.0543],[-7.051,55.0568],[-7.0487,55.0539],[-7.0487,55.0525],[-7.0494,55.0518],[-7.0484,55.0512],[-7.0457,55.0511],[-7.0443,55.0517],[-7.045,55.0524],[-7.0441,55.0532],[-7.0444,55.0549],[-7.0461,55.0563],[-7.0454,55.0573],[-7.0455,55.0582],[-7.0281,55.0667],[-7.0252,55.0683],[-7.022,55.0703],[-7.018,55.0734],[-7.0165,55.0748],[-7.0148,55.077],[-7.0146,55.0796],[-7.0168,55.0823],[-7.0231,55.0867],[-7.0238,55.0879],[-7.0238,55.0896],[-7.025,55.0903],[-7.0248,55.0913],[-7.0236,55.0915],[-7.0232,55.096],[-7.0224,55.0979],[-7.0211,55.1003],[-7.0192,55.102],[-7.0165,55.1039],[-7.0118,55.1064],[-7.0086,55.107],[-7.0036,55.1068],[-6.9984,55.1059],[-6.9975,55.1059],[-6.9931,55.108],[-6.9938,55.1093],[-6.9929,55.1102],[-6.9913,55.1096],[-6.9909,55.111],[-6.9932,55.1129],[-6.9935,55.1146],[-6.9911,55.1155],[-6.9889,55.1173],[-6.988,55.1207],[-6.9872,55.1224],[-6.9857,55.1235],[-6.9852,55.1254],[-6.9841,55.1273],[-6.9817,55.1302],[-6.9812,55.1314],[-6.9789,55.1338],[-6.9785,55.1353],[-6.9776,55.1366],[-6.9757,55.1377],[-6.9762,55.1394],[-6.9755,55.1407],[-6.9742,55.1417],[-6.9729,55.144],[-6.9727,55.1457],[-6.9697,55.1479],[-6.9694,55.1502],[-6.9685,55.1522],[-6.9677,55.1527],[-6.9665,55.1565],[-6.9662,55.1593],[-6.9656,55.1613],[-6.9637,55.1646],[-6.9636,55.1677],[-6.9627,55.173],[-6.9623,55.1736],[-6.9613,55.1785],[-6.9617,55.1803],[-6.9612,55.1816],[-6.9617,55.1834],[-6.9628,55.1862],[-6.9642,55.189],[-6.966,55.1906],[-6.9659,55.1917],[-6.9672,55.1942],[-6.9668,55.1947],[-6.9648,55.1949],[-6.961,55.1944],[-6.9528,55.1927],[-6.9506,55.1916],[-6.9455,55.1883],[-6.9373,55.184],[-6.9304,55.1802],[-6.9258,55.1781],[-6.9213,55.1764],[-6.9146,55.1744],[-6.9086,55.173],[-6.8982,55.1711],[-6.8906,55.1699],[-6.8751,55.168],[-6.8653,55.1673],[-6.8518,55.1668],[-6.8382,55.1668],[-6.8362,55.1667],[-6.8264,55.1672],[-6.8159,55.1674],[-6.81,55.1685],[-6.8066,55.1682],[-6.8053,55.1686],[-6.8024,55.1687],[-6.7985,55.1681],[-6.7933,55.1685],[-6.7908,55.1678],[-6.783,55.1683],[-6.777,55.1691],[-6.7748,55.1696],[-6.7753,55.1711],[-6.775,55.1718],[-6.7731,55.172],[-6.7719,55.1698],[-6.7694,55.1674],[-6.7656,55.1681],[-6.7591,55.1682],[-6.7536,55.1685],[-6.7481,55.1692],[-6.7353,55.171],[-6.7281,55.1722],[-6.7277,55.1731],[-6.726,55.1739],[-6.7251,55.175],[-6.7262,55.177],[-6.7262,55.1809],[-6.7232,55.1832],[-6.7218,55.1832],[-6.7201,55.1842],[-6.7208,55.1868],[-6.7221,55.1872],[-6.7231,55.1885],[-6.7229,55.1898],[-6.7164,55.189],[-6.7151,55.1885],[-6.7129,55.1895],[-6.7121,55.191],[-6.7095,55.1919],[-6.7095,55.1933],[-6.708,55.1932],[-6.7065,55.1926],[-6.7043,55.1923],[-6.7042,55.1936],[-6.7024,55.1933],[-6.7009,55.1937],[-6.6988,55.1938],[-6.6976,55.1955],[-6.6957,55.1952],[-6.6948,55.1964],[-6.6928,55.1963],[-6.6902,55.1954],[-6.6871,55.1969],[-6.6852,55.1972],[-6.6801,55.1987],[-6.6762,55.199],[-6.674,55.1984],[-6.6716,55.1997],[-6.6683,55.199],[-6.6669,55.1992],[-6.6623,55.1988],[-6.6605,55.1988],[-6.658,55.2004],[-6.6566,55.2019],[-6.6559,55.2034],[-6.6562,55.2047],[-6.6573,55.2056],[-6.6566,55.2061],[-6.658,55.2072],[-6.6598,55.2072],[-6.6625,55.2094],[-6.6641,55.2118],[-6.6623,55.2118],[-6.66,55.2109],[-6.6596,55.2122],[-6.658,55.2128],[-6.6559,55.2098],[-6.6543,55.2086],[-6.6528,55.2084],[-6.6505,55.2051],[-6.6469,55.2049],[-6.6441,55.2052],[-6.6381,55.2065],[-6.6348,55.2075],[-6.631,55.2084],[-6.6272,55.2084],[-6.6226,55.2079],[-6.6143,55.2065],[-6.6111,55.206],[-6.6075,55.2059],[-6.6049,55.2061],[-6.6026,55.2072],[-6.6006,55.2068],[-6.5994,55.2074],[-6.5947,55.2081],[-6.5941,55.2078],[-6.5913,55.2087],[-6.5901,55.2083],[-6.5881,55.2087],[-6.5873,55.2096],[-6.5824,55.2104],[-6.5811,55.2113],[-6.5781,55.2121],[-6.5782,55.2134],[-6.5756,55.2135],[-6.5727,55.2152],[-6.5696,55.2156],[-6.5689,55.2163],[-6.5672,55.2158],[-6.564,55.2176],[-6.5626,55.2176],[-6.5609,55.2168],[-6.5603,55.2178],[-6.5585,55.2176],[-6.5566,55.218],[-6.5558,55.2192],[-6.5531,55.2197],[-6.5518,55.2193],[-6.5521,55.2178],[-6.5514,55.2167],[-6.5502,55.216],[-6.5484,55.2159],[-6.546,55.2164],[-6.5448,55.2173],[-6.5465,55.2178],[-6.5461,55.219],[-6.545,55.2201],[-6.5434,55.2198],[-6.5422,55.2204],[-6.5404,55.2202],[-6.5374,55.2195],[-6.5326,55.2222],[-6.5295,55.225],[-6.5285,55.2268],[-6.5287,55.2286],[-6.5327,55.229],[-6.5334,55.2301],[-6.5321,55.2318],[-6.5324,55.2329],[-6.5305,55.2341],[-6.5277,55.2339],[-6.5247,55.2358],[-6.5233,55.2359],[-6.5218,55.2354],[-6.5195,55.2351],[-6.5182,55.2356],[-6.5184,55.2366],[-6.5194,55.2377],[-6.5179,55.2386],[-6.5153,55.2382],[-6.5134,55.2385],[-6.5134,55.24],[-6.5069,55.2405],[-6.5063,55.2435],[-6.5057,55.2443],[-6.5043,55.2445],[-6.5046,55.2468],[-6.5026,55.2464],[-6.4993,55.246],[-6.4978,55.2462],[-6.4978,55.2476],[-6.4969,55.2485],[-6.4948,55.2482],[-6.4939,55.2475],[-6.4927,55.2475],[-6.493,55.2494],[-6.491,55.2482],[-6.4887,55.2485],[-6.4885,55.2494],[-6.4861,55.25],[-6.4858,55.2512],[-6.4829,55.252],[-6.4789,55.2512],[-6.4768,55.2521],[-6.4726,55.2515],[-6.47,55.2503],[-6.4668,55.2478],[-6.4648,55.2473],[-6.4636,55.2474],[-6.4632,55.2456],[-6.4621,55.2447],[-6.4629,55.2434],[-6.462,55.2423],[-6.4603,55.2423],[-6.4589,55.2428],[-6.4572,55.2413],[-6.4567,55.2395],[-6.4527,55.2392],[-6.4496,55.2393],[-6.4483,55.239],[-6.4458,55.2392],[-6.4423,55.2399],[-6.4412,55.2393],[-6.4411,55.2381],[-6.4385,55.238],[-6.4369,55.2391],[-6.4348,55.2389],[-6.4349,55.2379],[-6.4307,55.2376],[-6.4284,55.2384],[-6.4284,55.2375],[-6.4252,55.2371],[-6.423,55.2377],[-6.4211,55.2369],[-6.4194,55.2377],[-6.4171,55.2373],[-6.4164,55.236],[-6.4166,55.2347],[-6.4137,55.2329],[-6.4103,55.2323],[-6.4036,55.2326],[-6.3982,55.2333],[-6.3925,55.2348],[-6.3897,55.2358],[-6.3847,55.2387],[-6.3841,55.2402],[-6.3823,55.2411],[-6.3816,55.2425],[-6.3794,55.2421],[-6.3779,55.2425],[-6.3744,55.2421],[-6.3726,55.2429],[-6.3724,55.2436],[-6.3708,55.2439],[-6.371,55.2446],[-6.3696,55.2457],[-6.3668,55.2449],[-6.3662,55.2441],[-6.3645,55.2434],[-6.3636,55.2435],[-6.3623,55.2417],[-6.3597,55.2409],[-6.3545,55.2416],[-6.3536,55.2426],[-6.3516,55.2425],[-6.3508,55.241],[-6.3481,55.2394],[-6.3432,55.2386],[-6.3421,55.2388],[-6.3383,55.2387],[-6.3336,55.2396],[-6.3321,55.2377],[-6.3306,55.2365],[-6.3271,55.235],[-6.3186,55.2325],[-6.3152,55.2308],[-6.3148,55.2301],[-6.3097,55.2293],[-6.3057,55.2301],[-6.3016,55.2299],[-6.3002,55.2303],[-6.2987,55.2302],[-6.2967,55.2315],[-6.2937,55.2296],[-6.292,55.2291],[-6.2911,55.227],[-6.29,55.2265],[-6.2887,55.225],[-6.2853,55.2237],[-6.28,55.2219],[-6.2781,55.2219],[-6.2761,55.2213],[-6.2742,55.2215],[-6.2731,55.2212],[-6.2722,55.22],[-6.2693,55.2182],[-6.2692,55.2173],[-6.2659,55.2162],[-6.2627,55.2139],[-6.2599,55.2128],[-6.2573,55.212],[-6.2542,55.2124],[-6.2499,55.2121],[-6.2475,55.2116],[-6.2438,55.2088],[-6.2417,55.2084],[-6.2405,55.2071],[-6.241,55.206],[-6.2397,55.2058],[-6.2382,55.2045],[-6.2326,55.2044],[-6.23,55.2046],[-6.2221,55.2062],[-6.2205,55.2073],[-6.2174,55.2078],[-6.215,55.2073],[-6.2136,55.2074],[-6.2115,55.2084],[-6.2093,55.2084],[-6.2081,55.2093],[-6.2086,55.2101],[-6.2034,55.2117],[-6.2009,55.2116],[-6.1983,55.2109],[-6.1956,55.2112],[-6.1904,55.2114],[-6.1874,55.2123],[-6.1839,55.2129],[-6.183,55.2133],[-6.1807,55.2134],[-6.1781,55.2141],[-6.1754,55.2157],[-6.1741,55.216],[-6.1699,55.2193],[-6.1675,55.2207],[-6.1669,55.2223],[-6.1634,55.2237],[-6.1601,55.226],[-6.157,55.2272],[-6.1542,55.2277],[-6.1498,55.2279],[-6.1459,55.2279],[-6.1408,55.227],[-6.1379,55.2251],[-6.1351,55.2241],[-6.1336,55.2223],[-6.1334,55.2213],[-6.1323,55.2209],[-6.1307,55.2196],[-6.1298,55.2178],[-6.1261,55.2168],[-6.1236,55.2156],[-6.1228,55.2147],[-6.1227,55.213],[-6.1185,55.2105],[-6.1172,55.2095],[-6.1151,55.209],[-6.113,55.2092],[-6.1102,55.2099],[-6.1073,55.21],[-6.106,55.2093],[-6.1035,55.2087],[-6.1024,55.2088],[-6.1009,55.2081],[-6.0996,55.207],[-6.0952,55.2053],[-6.091,55.2042],[-6.0884,55.2039],[-6.086,55.2026],[-6.0811,55.2007],[-6.0775,55.1989],[-6.0748,55.198],[-6.0706,55.1976],[-6.0684,55.1969],[-6.0649,55.1975],[-6.0636,55.1981],[-6.0625,55.1972],[-6.0632,55.1967],[-6.0627,55.1953],[-6.0655,55.1943],[-6.0652,55.1924],[-6.0657,55.1908],[-6.0645,55.1896],[-6.062,55.1893],[-6.0604,55.1882],[-6.0591,55.1862],[-6.0572,55.1844],[-6.0535,55.1819],[-6.0529,55.1799],[-6.0534,55.1791],[-6.0531,55.1776],[-6.0523,55.1759],[-6.0499,55.1744],[-6.0468,55.1719],[-6.0444,55.1712],[-6.0409,55.1711],[-6.0384,55.1704],[-6.0348,55.1697],[-6.0323,55.1675],[-6.032,55.1665],[-6.0311,55.1657],[-6.0298,55.1636],[-6.0279,55.1612],[-6.0277,55.1596],[-6.027,55.1584],[-6.0269,55.1559],[-6.027,55.1517],[-6.0275,55.1507],[-6.0268,55.1485],[-6.027,55.1465],[-6.0266,55.1439],[-6.0271,55.1431],[-6.0272,55.141],[-6.0265,55.1405],[-6.027,55.1393],[-6.0286,55.1388],[-6.0305,55.1376],[-6.0319,55.1374],[-6.0381,55.133],[-6.04,55.1331],[-6.0422,55.131],[-6.0431,55.1284],[-6.0425,55.1262],[-6.0416,55.1256],[-6.04,55.1254],[-6.0377,55.1242],[-6.0364,55.1219],[-6.0365,55.1196],[-6.0358,55.1179],[-6.036,55.116],[-6.0347,55.1132],[-6.0355,55.1112],[-6.0357,55.1091],[-6.0369,55.1046],[-6.0371,55.103],[-6.038,55.1024],[-6.0385,55.1011],[-6.0437,55.0952],[-6.0468,55.0929],[-6.049,55.0916],[-6.0492,55.0899],[-6.0499,55.0889],[-6.0512,55.0884],[-6.0524,55.0874],[-6.0564,55.0847],[-6.0562,55.0828],[-6.0547,55.0816],[-6.0528,55.081],[-6.0541,55.0801],[-6.0545,55.0774],[-6.0542,55.0755],[-6.0534,55.0752],[-6.0541,55.0739],[-6.0537,55.0731],[-6.0554,55.0714],[-6.0546,55.0708],[-6.0559,55.0701],[-6.0555,55.0679],[-6.0549,55.067],[-6.0572,55.0656],[-6.0573,55.0649],[-6.0592,55.0644],[-6.0589,55.0635],[-6.0565,55.0604],[-6.0521,55.0569],[-6.0488,55.0551],[-6.0435,55.053],[-6.0389,55.0541],[-6.0338,55.0557],[-6.0318,55.0558],[-6.0277,55.0565],[-6.0247,55.0573],[-6.0203,55.0571],[-6.0159,55.0567],[-6.0131,55.0567],[-6.0088,55.0584],[-6.0014,55.0592],[-5.9975,55.0592],[-5.9957,55.0594],[-5.9915,55.059],[-5.9822,55.0579],[-5.978,55.0563]]],[[[-6.2409,55.312],[-6.2399,55.3126],[-6.2348,55.3106],[-6.2341,55.3099],[-6.2317,55.3094],[-6.2286,55.309],[-6.2265,55.3078],[-6.2242,55.3077],[-6.2198,55.3063],[-6.2153,55.306],[-6.2122,55.3063],[-6.2107,55.3059],[-6.2077,55.3062],[-6.2037,55.3059],[-6.2017,55.3069],[-6.1996,55.3072],[-6.1963,55.3067],[-6.1951,55.3056],[-6.1936,55.3054],[-6.1908,55.3043],[-6.1872,55.3038],[-6.1816,55.3033],[-6.1795,55.3034],[-6.1776,55.3029],[-6.1758,55.303],[-6.1735,55.302],[-6.1709,55.3017],[-6.1701,55.3007],[-6.1698,55.2987],[-6.1688,55.2978],[-6.1692,55.2969],[-6.1708,55.2965],[-6.1735,55.2943],[-6.175,55.2935],[-6.1739,55.2923],[-6.1751,55.2917],[-6.1767,55.2883],[-6.1776,55.2878],[-6.1772,55.286],[-6.1781,55.2855],[-6.1781,55.2837],[-6.1764,55.2833],[-6.1794,55.2816],[-6.1798,55.281],[-6.1817,55.28],[-6.1812,55.2788],[-6.1825,55.2776],[-6.1821,55.2758],[-6.181,55.2749],[-6.182,55.2715],[-6.1845,55.2696],[-6.1834,55.2686],[-6.1828,55.2674],[-6.1844,55.266],[-6.1859,55.2643],[-6.1858,55.2637],[-6.1877,55.2616],[-6.1896,55.2609],[-6.1906,55.2587],[-6.1923,55.2585],[-6.1931,55.2599],[-6.1931,55.2608],[-6.1953,55.2616],[-6.1959,55.2635],[-6.1992,55.2651],[-6.2001,55.2667],[-6.2001,55.2677],[-6.2011,55.2702],[-6.2008,55.2739],[-6.2018,55.2754],[-6.2018,55.2766],[-6.2007,55.2782],[-6.1994,55.2791],[-6.1977,55.2817],[-6.195,55.2831],[-6.193,55.2835],[-6.1898,55.2848],[-6.1912,55.2863],[-6.1919,55.2879],[-6.1919,55.289],[-6.1942,55.29],[-6.1943,55.291],[-6.1934,55.2916],[-6.1941,55.2926],[-6.1998,55.2932],[-6.2045,55.2934],[-6.2125,55.2942],[-6.2185,55.295],[-6.2223,55.2957],[-6.2286,55.296],[-6.2324,55.2951],[-6.2365,55.2946],[-6.244,55.2931],[-6.2461,55.2929],[-6.2505,55.2919],[-6.255,55.292],[-6.2602,55.2905],[-6.2614,55.2899],[-6.2633,55.2912],[-6.2668,55.2929],[-6.2686,55.2928],[-6.2724,55.2917],[-6.2748,55.2915],[-6.2778,55.2915],[-6.2796,55.2925],[-6.2835,55.2924],[-6.2855,55.2933],[-6.2871,55.2936],[-6.2871,55.2951],[-6.2858,55.2949],[-6.2843,55.2956],[-6.2844,55.2971],[-6.2821,55.2978],[-6.2816,55.301],[-6.2766,55.3025],[-6.2758,55.3037],[-6.2727,55.3052],[-6.2727,55.3061],[-6.2715,55.3066],[-6.2682,55.3055],[-6.2661,55.3055],[-6.2638,55.3064],[-6.2612,55.3065],[-6.2584,55.3076],[-6.2575,55.3092],[-6.2584,55.3102],[-6.2568,55.311],[-6.2545,55.3102],[-6.254,55.3095],[-6.2487,55.3099],[-6.2456,55.3098],[-6.2459,55.3119],[-6.2449,55.3123],[-6.2436,55.3117],[-6.2424,55.3124],[-6.2409,55.312]]]]}</v>
      </c>
      <c r="B169" s="67" t="str">
        <f ca="1">OFFSET(Polygon!B$1,MATCH($D169,Polygon!$C:$C,0)-1,0)</f>
        <v>N09000004</v>
      </c>
      <c r="C169" s="41" t="s">
        <v>134</v>
      </c>
      <c r="D169" s="41" t="s">
        <v>474</v>
      </c>
      <c r="E169" s="27">
        <v>144246</v>
      </c>
      <c r="F169" s="45"/>
      <c r="G169" s="45"/>
      <c r="H169" s="45"/>
      <c r="I169" s="45"/>
      <c r="J169" s="45"/>
      <c r="K169" s="45"/>
      <c r="L169" s="45"/>
      <c r="M169" s="45"/>
      <c r="N169" s="45"/>
      <c r="O169" s="45"/>
      <c r="P169" s="45"/>
      <c r="Q169" s="45"/>
      <c r="R169" s="45"/>
      <c r="S169" s="45"/>
      <c r="T169" s="45"/>
      <c r="U169" s="45"/>
      <c r="V169" s="45"/>
      <c r="W169" s="23">
        <v>5</v>
      </c>
      <c r="X169" s="23">
        <v>5</v>
      </c>
      <c r="Y169" s="45"/>
      <c r="Z169" s="45"/>
      <c r="AA169" s="23">
        <v>11</v>
      </c>
      <c r="AB169" s="23">
        <v>16</v>
      </c>
      <c r="AC169" s="23">
        <v>18</v>
      </c>
      <c r="AD169" s="23">
        <v>19</v>
      </c>
      <c r="AE169" s="23">
        <v>21</v>
      </c>
      <c r="AF169" s="45"/>
      <c r="AG169" s="45"/>
      <c r="AH169" s="112">
        <v>26</v>
      </c>
      <c r="AI169" s="112">
        <v>32</v>
      </c>
      <c r="AJ169" s="112">
        <v>35</v>
      </c>
      <c r="AK169" s="112">
        <v>43</v>
      </c>
      <c r="AL169" s="112">
        <v>63</v>
      </c>
      <c r="AM169" s="45"/>
      <c r="AN169" s="45"/>
      <c r="AO169" s="45"/>
      <c r="AP169" s="45"/>
      <c r="AQ169" s="67">
        <v>98</v>
      </c>
      <c r="AR169" s="67">
        <v>103</v>
      </c>
      <c r="AS169" s="67">
        <v>116</v>
      </c>
      <c r="AT169" s="45"/>
      <c r="AU169" s="45"/>
      <c r="AV169" s="112">
        <v>107</v>
      </c>
      <c r="AW169" s="45"/>
      <c r="AX169" s="45"/>
      <c r="AY169" s="45"/>
      <c r="AZ169" s="45"/>
      <c r="BA169" s="45"/>
      <c r="BB169" s="45"/>
      <c r="BC169" s="45"/>
      <c r="BD169" s="45"/>
      <c r="BE169" s="45"/>
      <c r="BF169" s="45"/>
      <c r="BG169" s="112">
        <v>152</v>
      </c>
      <c r="BH169" s="112">
        <v>152</v>
      </c>
      <c r="BI169" s="112">
        <v>152</v>
      </c>
      <c r="BJ169" s="112">
        <v>158</v>
      </c>
      <c r="BK169" s="112">
        <v>162</v>
      </c>
      <c r="BL169" s="112">
        <v>167</v>
      </c>
      <c r="BM169" s="112">
        <v>169</v>
      </c>
      <c r="BN169" s="112">
        <v>174</v>
      </c>
      <c r="BO169" s="112">
        <v>174</v>
      </c>
      <c r="BP169" s="112">
        <v>177</v>
      </c>
      <c r="BQ169" s="112">
        <v>180</v>
      </c>
      <c r="BR169" s="112">
        <v>181</v>
      </c>
      <c r="BS169" s="112">
        <v>182</v>
      </c>
      <c r="BT169" s="112">
        <v>181</v>
      </c>
      <c r="BU169" s="112">
        <v>180</v>
      </c>
      <c r="BV169" s="112">
        <v>181</v>
      </c>
      <c r="BW169" s="235"/>
      <c r="BX169" s="112">
        <v>183</v>
      </c>
      <c r="BY169" s="112">
        <v>183</v>
      </c>
      <c r="BZ169" s="112">
        <v>186</v>
      </c>
      <c r="CA169" s="112">
        <v>189</v>
      </c>
      <c r="CB169" s="112">
        <v>193</v>
      </c>
      <c r="CC169" s="112">
        <v>199</v>
      </c>
      <c r="CD169" s="112">
        <v>205</v>
      </c>
      <c r="CE169" s="112">
        <v>213</v>
      </c>
      <c r="CF169" s="112">
        <v>216</v>
      </c>
      <c r="CG169" s="112">
        <v>220</v>
      </c>
      <c r="CH169" s="112">
        <v>224</v>
      </c>
      <c r="CI169" s="112">
        <v>238</v>
      </c>
      <c r="CJ169" s="112">
        <v>242</v>
      </c>
      <c r="CK169" s="112">
        <v>242</v>
      </c>
      <c r="CL169" s="112">
        <v>243</v>
      </c>
      <c r="CM169" s="112">
        <v>243</v>
      </c>
      <c r="CN169" s="112">
        <v>243</v>
      </c>
      <c r="CO169" s="112">
        <v>247</v>
      </c>
      <c r="CP169" s="112">
        <v>248</v>
      </c>
      <c r="CQ169" s="112">
        <v>248</v>
      </c>
      <c r="CR169" s="112">
        <v>248</v>
      </c>
      <c r="CS169" s="112">
        <v>248</v>
      </c>
      <c r="CT169" s="112">
        <v>248</v>
      </c>
      <c r="CU169" s="112">
        <v>250</v>
      </c>
      <c r="CV169" s="112">
        <v>250</v>
      </c>
      <c r="CW169" s="112">
        <v>250</v>
      </c>
      <c r="CX169" s="112">
        <v>250</v>
      </c>
      <c r="CY169" s="112">
        <v>249</v>
      </c>
      <c r="CZ169" s="112">
        <v>248</v>
      </c>
      <c r="DA169" s="112">
        <v>248</v>
      </c>
      <c r="DB169" s="112">
        <v>248</v>
      </c>
      <c r="DC169" s="112">
        <v>249</v>
      </c>
      <c r="DD169" s="112">
        <v>249</v>
      </c>
      <c r="DE169" s="112">
        <v>249</v>
      </c>
      <c r="DF169" s="112">
        <v>250</v>
      </c>
      <c r="DG169" s="112">
        <v>250</v>
      </c>
      <c r="DJ169" s="181">
        <f t="shared" ca="1" si="53"/>
        <v>0</v>
      </c>
      <c r="DK169" s="25">
        <f t="shared" ca="1" si="54"/>
        <v>0</v>
      </c>
      <c r="DL169" s="325">
        <f t="shared" ca="1" si="55"/>
        <v>0</v>
      </c>
      <c r="DM169" s="329">
        <f t="shared" ca="1" si="56"/>
        <v>2</v>
      </c>
      <c r="DN169" s="25">
        <f t="shared" ca="1" si="57"/>
        <v>8.0645161290322578E-3</v>
      </c>
      <c r="DO169" s="325">
        <f t="shared" ca="1" si="58"/>
        <v>1.3865202501282532</v>
      </c>
      <c r="DP169" s="334">
        <f t="shared" ca="1" si="59"/>
        <v>173.31503126603164</v>
      </c>
      <c r="EA169" s="176">
        <f>VLOOKUP($D169,'L4-LTLA'!$BY:$CA,3,FALSE)</f>
        <v>144246</v>
      </c>
      <c r="EB169" s="27">
        <v>144246</v>
      </c>
      <c r="EC169" s="4">
        <f t="shared" si="51"/>
        <v>0</v>
      </c>
    </row>
    <row r="170" spans="1:134" x14ac:dyDescent="0.25">
      <c r="A170" s="67" t="str">
        <f ca="1">OFFSET(Polygon!A$1,MATCH($D170,Polygon!$C:$C,0)-1,0)</f>
        <v>{"type":"Polygon","coordinates":[[[-7.1479,55.0467],[-7.1487,55.0456],[-7.1488,55.0444],[-7.1578,55.0367],[-7.1577,55.0356],[-7.1607,55.0352],[-7.1668,55.034],[-7.1611,55.0301],[-7.16,55.0301],[-7.1584,55.0294],[-7.1577,55.0284],[-7.1565,55.0279],[-7.1559,55.0269],[-7.1565,55.0253],[-7.1524,55.0225],[-7.1489,55.0208],[-7.1472,55.0198],[-7.1453,55.0175],[-7.1443,55.0147],[-7.1444,55.0133],[-7.1423,55.0092],[-7.1413,55.0081],[-7.1356,55.004],[-7.1341,55.0051],[-7.1299,54.9993],[-7.1292,54.9977],[-7.129,54.9964],[-7.1303,54.9952],[-7.1293,54.9934],[-7.1308,54.9915],[-7.1306,54.9905],[-7.1281,54.9874],[-7.1275,54.9853],[-7.1256,54.9851],[-7.1208,54.9868],[-7.1185,54.9882],[-7.1087,54.9895],[-7.0951,54.9861],[-7.0951,54.9856],[-7.0887,54.9877],[-7.0819,54.9858],[-7.082,54.9778],[-7.0843,54.9741],[-7.0898,54.9706],[-7.0914,54.9679],[-7.0924,54.9657],[-7.0923,54.9644],[-7.0937,54.9623],[-7.0932,54.9591],[-7.0921,54.9578],[-7.0906,54.9574],[-7.0909,54.9559],[-7.0899,54.9529],[-7.0908,54.9514],[-7.0911,54.9478],[-7.0917,54.9472],[-7.0907,54.9457],[-7.088,54.9443],[-7.0844,54.9372],[-7.0863,54.9343],[-7.0873,54.9318],[-7.0876,54.9297],[-7.0885,54.9275],[-7.0869,54.9273],[-7.0856,54.9279],[-7.0839,54.9275],[-7.0816,54.9267],[-7.0792,54.9266],[-7.0779,54.926],[-7.075,54.9253],[-7.0743,54.9239],[-7.0722,54.9232],[-7.0683,54.9228],[-7.0665,54.923],[-7.0646,54.9225],[-7.0598,54.9225],[-7.0601,54.9205],[-7.0608,54.9191],[-7.0624,54.9175],[-7.061,54.9168],[-7.0577,54.9164],[-7.0554,54.9165],[-7.0532,54.9162],[-7.0458,54.9146],[-7.0445,54.914],[-7.0426,54.9123],[-7.0371,54.9063],[-7.0362,54.9042],[-7.0364,54.8948],[-7.0372,54.894],[-7.0361,54.8925],[-7.0366,54.89],[-7.0344,54.8884],[-7.03,54.889],[-7.0283,54.8887],[-7.0235,54.887],[-7.0202,54.887],[-7.0217,54.8853],[-7.026,54.8831],[-7.0289,54.8827],[-7.029,54.8811],[-7.0318,54.8784],[-7.0321,54.8775],[-7.0349,54.8746],[-7.037,54.8736],[-7.0366,54.8722],[-7.0347,54.87],[-7.0367,54.8694],[-7.0381,54.8682],[-7.0401,54.8675],[-7.0399,54.8665],[-7.0388,54.8663],[-7.0358,54.8642],[-7.0353,54.8575],[-7.0337,54.8571],[-7.0342,54.8541],[-7.0356,54.8507],[-7.0382,54.8472],[-7.0397,54.8455],[-7.0377,54.8449],[-7.0369,54.8443],[-7.0345,54.8441],[-7.0334,54.8432],[-7.0304,54.8413],[-7.0286,54.8405],[-7.0272,54.839],[-7.0242,54.8385],[-7.0227,54.8376],[-7.021,54.8375],[-7.0201,54.8369],[-7.0175,54.8362],[-7.0161,54.8352],[-7.0151,54.8332],[-7.0158,54.8325],[-7.0148,54.8309],[-7.0135,54.8297],[-7.0127,54.8285],[-7.0113,54.8275],[-7.009,54.8263],[-7.0087,54.8256],[-7.0093,54.8233],[-7.0091,54.8224],[-7.0078,54.8209],[-7.0051,54.8208],[-6.997,54.8257],[-6.9962,54.827],[-6.9963,54.8278],[-6.9941,54.8296],[-6.9904,54.8301],[-6.9883,54.833],[-6.9832,54.8311],[-6.9749,54.8286],[-6.9727,54.8282],[-6.97,54.8291],[-6.9685,54.83],[-6.9658,54.8311],[-6.9616,54.8306],[-6.954,54.8306],[-6.9483,54.8336],[-6.9471,54.8338],[-6.9415,54.8318],[-6.9377,54.831],[-6.9359,54.8307],[-6.9355,54.8296],[-6.9336,54.8276],[-6.9315,54.8261],[-6.9276,54.825],[-6.9254,54.8238],[-6.923,54.8236],[-6.9213,54.8217],[-6.9203,54.8211],[-6.9147,54.8203],[-6.913,54.8204],[-6.912,54.8169],[-6.9127,54.8135],[-6.9156,54.8111],[-6.9165,54.8085],[-6.9184,54.8068],[-6.92,54.8062],[-6.9224,54.8047],[-6.9233,54.8026],[-6.9226,54.8016],[-6.9185,54.7999],[-6.9122,54.7956],[-6.9067,54.7913],[-6.9031,54.7865],[-6.9038,54.7839],[-6.9111,54.7779],[-6.9131,54.7769],[-6.9173,54.7762],[-6.9211,54.775],[-6.923,54.7732],[-6.9293,54.7728],[-6.9374,54.7733],[-6.9409,54.7736],[-6.9454,54.7741],[-6.9501,54.7731],[-6.9524,54.7723],[-6.9537,54.7723],[-6.9589,54.7733],[-6.9675,54.7724],[-6.9701,54.7728],[-6.9792,54.7799],[-6.9811,54.7805],[-7.0063,54.7799],[-7.0106,54.7781],[-7.0133,54.7768],[-7.0203,54.7745],[-7.0328,54.7708],[-7.0349,54.7719],[-7.04,54.7705],[-7.0458,54.7696],[-7.0482,54.7695],[-7.0524,54.7684],[-7.057,54.7679],[-7.0635,54.7664],[-7.0673,54.7661],[-7.0816,54.7658],[-7.0864,54.763],[-7.087,54.7621],[-7.0962,54.7602],[-7.1049,54.755],[-7.1085,54.7543],[-7.1122,54.754],[-7.1166,54.7511],[-7.1182,54.7494],[-7.1243,54.7514],[-7.1275,54.7513],[-7.1355,54.7519],[-7.1391,54.7518],[-7.1414,54.7514],[-7.1441,54.7514],[-7.1511,54.7499],[-7.1581,54.75],[-7.1686,54.7501],[-7.1716,54.7506],[-7.1793,54.7505],[-7.1927,54.7508],[-7.1989,54.7524],[-7.2055,54.7534],[-7.2082,54.7536],[-7.2141,54.753],[-7.2172,54.7521],[-7.2198,54.7519],[-7.2243,54.7522],[-7.2271,54.752],[-7.2326,54.751],[-7.2362,54.7501],[-7.2389,54.7492],[-7.2435,54.7471],[-7.2482,54.7442],[-7.2498,54.7434],[-7.2513,54.7431],[-7.2539,54.7415],[-7.2535,54.7404],[-7.2539,54.7388],[-7.2546,54.7378],[-7.2582,54.7373],[-7.2589,54.7362],[-7.2608,54.7347],[-7.2603,54.7332],[-7.2615,54.7312],[-7.2674,54.7321],[-7.2704,54.731],[-7.2721,54.7308],[-7.2737,54.7325],[-7.2713,54.7363],[-7.2717,54.7371],[-7.2735,54.7378],[-7.2746,54.7376],[-7.2779,54.7381],[-7.2824,54.7392],[-7.2847,54.7406],[-7.2894,54.7395],[-7.2912,54.7395],[-7.2942,54.7391],[-7.2972,54.739],[-7.3008,54.738],[-7.3042,54.7386],[-7.3066,54.7385],[-7.3086,54.738],[-7.3134,54.7355],[-7.315,54.7349],[-7.3179,54.7349],[-7.3192,54.7346],[-7.3206,54.7334],[-7.3214,54.7321],[-7.3194,54.7316],[-7.3168,54.7304],[-7.3163,54.7291],[-7.3164,54.727],[-7.3184,54.7259],[-7.3194,54.7247],[-7.3196,54.7237],[-7.3189,54.7223],[-7.3186,54.7177],[-7.3189,54.7161],[-7.3201,54.7134],[-7.3208,54.7136],[-7.3275,54.7141],[-7.3313,54.7139],[-7.3331,54.7141],[-7.3364,54.7134],[-7.3381,54.7119],[-7.342,54.7101],[-7.3462,54.7098],[-7.3486,54.7087],[-7.349,54.7077],[-7.3517,54.7077],[-7.3539,54.7068],[-7.3573,54.7065],[-7.355,54.7037],[-7.3541,54.7011],[-7.3602,54.7008],[-7.3649,54.6998],[-7.369,54.6994],[-7.3758,54.6985],[-7.3805,54.6975],[-7.3835,54.6967],[-7.3888,54.6948],[-7.3927,54.693],[-7.3955,54.69],[-7.3966,54.6879],[-7.3967,54.6863],[-7.3964,54.6852],[-7.3972,54.6839],[-7.4024,54.6824],[-7.4049,54.6796],[-7.4081,54.6767],[-7.4127,54.6729],[-7.4163,54.6687],[-7.4222,54.6669],[-7.4264,54.6674],[-7.4275,54.6659],[-7.4336,54.6605],[-7.4369,54.6584],[-7.4398,54.6569],[-7.4405,54.6561],[-7.4424,54.653],[-7.4436,54.65],[-7.4411,54.6481],[-7.4412,54.6472],[-7.4436,54.6461],[-7.4449,54.645],[-7.4469,54.6451],[-7.4497,54.6442],[-7.4482,54.6426],[-7.4486,54.6411],[-7.4514,54.6404],[-7.4542,54.6412],[-7.4572,54.6416],[-7.4584,54.6413],[-7.4611,54.6438],[-7.4611,54.6446],[-7.463,54.6451],[-7.4648,54.6449],[-7.471,54.6456],[-7.474,54.6463],[-7.4757,54.6474],[-7.4798,54.6482],[-7.4809,54.6501],[-7.4804,54.6522],[-7.481,54.6533],[-7.4823,54.6538],[-7.4849,54.6542],[-7.4882,54.6538],[-7.49,54.653],[-7.4919,54.6516],[-7.4923,54.6505],[-7.4937,54.6495],[-7.4956,54.6494],[-7.4977,54.65],[-7.5003,54.6514],[-7.5028,54.6522],[-7.5065,54.6516],[-7.5082,54.6519],[-7.5092,54.6528],[-7.5116,54.6536],[-7.5149,54.6499],[-7.5167,54.6485],[-7.5201,54.649],[-7.5219,54.6475],[-7.5263,54.6458],[-7.5317,54.645],[-7.5338,54.6417],[-7.5355,54.6416],[-7.5393,54.6409],[-7.5445,54.6402],[-7.5513,54.6387],[-7.5531,54.6393],[-7.5537,54.6409],[-7.5516,54.6435],[-7.5511,54.6473],[-7.5559,54.6469],[-7.5575,54.6474],[-7.5606,54.6471],[-7.5621,54.6474],[-7.5652,54.6464],[-7.5675,54.6453],[-7.5686,54.6442],[-7.573,54.6415],[-7.5754,54.6402],[-7.5763,54.6387],[-7.5769,54.6365],[-7.5753,54.6355],[-7.5766,54.6334],[-7.5756,54.6322],[-7.5755,54.631],[-7.5743,54.6303],[-7.5756,54.6297],[-7.5766,54.6306],[-7.5781,54.631],[-7.5795,54.6327],[-7.5809,54.6333],[-7.5845,54.6337],[-7.5876,54.6345],[-7.5928,54.6345],[-7.5971,54.6348],[-7.6038,54.6329],[-7.6124,54.6323],[-7.6161,54.6329],[-7.6173,54.6315],[-7.6191,54.6304],[-7.6191,54.6291],[-7.6179,54.6279],[-7.6173,54.6267],[-7.6179,54.6251],[-7.6216,54.6269],[-7.6276,54.6278],[-7.6301,54.6275],[-7.6321,54.6275],[-7.634,54.628],[-7.6364,54.6275],[-7.6406,54.6256],[-7.6433,54.6264],[-7.6485,54.6271],[-7.6498,54.6279],[-7.6511,54.6278],[-7.6536,54.6265],[-7.6555,54.6269],[-7.6584,54.6267],[-7.6584,54.6259],[-7.6625,54.6244],[-7.664,54.6235],[-7.6649,54.6216],[-7.6661,54.6211],[-7.6689,54.6209],[-7.6719,54.62],[-7.6753,54.6204],[-7.6759,54.6196],[-7.6775,54.6191],[-7.6774,54.6174],[-7.6792,54.6162],[-7.679,54.6153],[-7.6833,54.6148],[-7.6845,54.6142],[-7.6869,54.6139],[-7.6925,54.6102],[-7.6963,54.6081],[-7.7005,54.6076],[-7.7019,54.6091],[-7.7043,54.6085],[-7.7038,54.6094],[-7.7013,54.6105],[-7.6998,54.6101],[-7.6984,54.6106],[-7.6966,54.6121],[-7.6964,54.6128],[-7.695,54.6137],[-7.6952,54.6169],[-7.6957,54.6183],[-7.6975,54.619],[-7.6996,54.6185],[-7.704,54.6186],[-7.7067,54.6199],[-7.7064,54.6227],[-7.7047,54.6246],[-7.7048,54.6257],[-7.7042,54.6275],[-7.7049,54.63],[-7.7058,54.631],[-7.7055,54.6321],[-7.7068,54.6336],[-7.7092,54.635],[-7.7106,54.6347],[-7.7126,54.6313],[-7.7173,54.6289],[-7.719,54.629],[-7.7203,54.6281],[-7.7221,54.6277],[-7.7258,54.6276],[-7.7287,54.626],[-7.7342,54.624],[-7.7357,54.6239],[-7.7386,54.6228],[-7.7395,54.6205],[-7.7393,54.6189],[-7.7427,54.6181],[-7.7435,54.6201],[-7.7452,54.6202],[-7.7487,54.6192],[-7.7501,54.6195],[-7.7523,54.6194],[-7.7538,54.6188],[-7.7548,54.6191],[-7.7549,54.6206],[-7.7571,54.6214],[-7.7577,54.622],[-7.7574,54.6232],[-7.7584,54.625],[-7.7632,54.6238],[-7.7652,54.623],[-7.7667,54.6231],[-7.7726,54.6215],[-7.7733,54.6225],[-7.7754,54.6245],[-7.7757,54.6251],[-7.7778,54.6268],[-7.7795,54.627],[-7.7802,54.6277],[-7.7797,54.6295],[-7.7821,54.6316],[-7.7849,54.6332],[-7.7889,54.633],[-7.7913,54.6336],[-7.7956,54.6328],[-7.7968,54.6335],[-7.7986,54.6333],[-7.8,54.6338],[-7.8021,54.6335],[-7.8057,54.6349],[-7.8065,54.6372],[-7.8073,54.6374],[-7.8091,54.6396],[-7.8107,54.6405],[-7.814,54.6412],[-7.8138,54.6421],[-7.815,54.6428],[-7.8168,54.6419],[-7.8172,54.6405],[-7.8192,54.6406],[-7.8204,54.639],[-7.8231,54.6368],[-7.8237,54.6359],[-7.827,54.6346],[-7.8295,54.633],[-7.8319,54.6336],[-7.833,54.6332],[-7.8368,54.6339],[-7.84,54.6342],[-7.8416,54.6335],[-7.8433,54.634],[-7.8462,54.6333],[-7.8477,54.6323],[-7.8522,54.6307],[-7.8553,54.632],[-7.855,54.633],[-7.8536,54.6331],[-7.853,54.6338],[-7.8536,54.6347],[-7.8514,54.635],[-7.8519,54.6365],[-7.8539,54.6369],[-7.8578,54.6386],[-7.8578,54.6402],[-7.8556,54.6415],[-7.8548,54.6427],[-7.8554,54.6442],[-7.8569,54.6452],[-7.8566,54.6471],[-7.8574,54.6505],[-7.8604,54.6508],[-7.8633,54.6514],[-7.8652,54.6515],[-7.8661,54.6527],[-7.8676,54.6525],[-7.8687,54.6531],[-7.8719,54.6532],[-7.8731,54.6541],[-7.878,54.6557],[-7.8808,54.656],[-7.8825,54.6552],[-7.8848,54.6555],[-7.8854,54.6563],[-7.8874,54.657],[-7.8897,54.6569],[-7.8917,54.6563],[-7.8942,54.6566],[-7.8949,54.6576],[-7.8975,54.6582],[-7.8987,54.659],[-7.8995,54.6605],[-7.9006,54.6616],[-7.9017,54.6615],[-7.9049,54.6628],[-7.9059,54.6642],[-7.9048,54.6652],[-7.9061,54.6663],[-7.9078,54.666],[-7.9105,54.6681],[-7.9117,54.6697],[-7.9117,54.6713],[-7.9131,54.674],[-7.9144,54.6749],[-7.9146,54.676],[-7.9099,54.6792],[-7.9089,54.6794],[-7.9067,54.6813],[-7.9042,54.6821],[-7.9038,54.6829],[-7.9018,54.684],[-7.8993,54.685],[-7.8988,54.6878],[-7.9004,54.6895],[-7.8999,54.6909],[-7.9085,54.6892],[-7.9106,54.6904],[-7.9117,54.693],[-7.9129,54.6941],[-7.9146,54.6948],[-7.9161,54.6949],[-7.9177,54.6959],[-7.9211,54.6955],[-7.9218,54.696],[-7.9189,54.7028],[-7.9174,54.7022],[-7.9149,54.7019],[-7.9123,54.7011],[-7.9094,54.7015],[-7.909,54.7032],[-7.9078,54.7037],[-7.9061,54.7032],[-7.9046,54.702],[-7.9014,54.7025],[-7.9001,54.7018],[-7.8985,54.7016],[-7.896,54.7005],[-7.8932,54.7025],[-7.8911,54.7035],[-7.888,54.7038],[-7.8839,54.7038],[-7.8827,54.703],[-7.8803,54.7027],[-7.8799,54.7036],[-7.878,54.7047],[-7.8775,54.706],[-7.8745,54.7086],[-7.8582,54.7248],[-7.8559,54.7269],[-7.8535,54.7278],[-7.8521,54.7287],[-7.8492,54.7291],[-7.8481,54.7298],[-7.8479,54.7309],[-7.846,54.7315],[-7.8434,54.733],[-7.8414,54.7333],[-7.8407,54.7344],[-7.8388,54.7356],[-7.837,54.7364],[-7.832,54.7361],[-7.8307,54.7356],[-7.8275,54.7354],[-7.8258,54.736],[-7.8224,54.735],[-7.8209,54.7348],[-7.8204,54.734],[-7.8186,54.7339],[-7.8174,54.7317],[-7.8178,54.7295],[-7.8168,54.7287],[-7.8154,54.7285],[-7.813,54.7264],[-7.8125,54.7253],[-7.8131,54.7243],[-7.8116,54.724],[-7.8104,54.723],[-7.8085,54.7228],[-7.808,54.7213],[-7.8088,54.7211],[-7.8059,54.7189],[-7.8046,54.7187],[-7.8024,54.7193],[-7.8012,54.7184],[-7.7998,54.719],[-7.7953,54.72],[-7.7922,54.7193],[-7.7897,54.7197],[-7.7882,54.7192],[-7.7868,54.718],[-7.7854,54.7182],[-7.7812,54.7171],[-7.779,54.7153],[-7.7787,54.7133],[-7.7776,54.7131],[-7.7773,54.7119],[-7.7789,54.7115],[-7.7784,54.7103],[-7.775,54.7096],[-7.7741,54.7089],[-7.7708,54.7091],[-7.7673,54.7083],[-7.7633,54.7078],[-7.7599,54.7067],[-7.7585,54.7068],[-7.7571,54.7076],[-7.7549,54.7076],[-7.7543,54.7072],[-7.7561,54.7062],[-7.7535,54.7052],[-7.7516,54.7051],[-7.7507,54.7043],[-7.7475,54.7045],[-7.7457,54.7052],[-7.7452,54.7063],[-7.744,54.7069],[-7.7428,54.7097],[-7.7417,54.7117],[-7.7383,54.7139],[-7.7361,54.7147],[-7.7361,54.717],[-7.7279,54.7187],[-7.7209,54.7218],[-7.7148,54.7247],[-7.7124,54.7261],[-7.7065,54.7254],[-7.7053,54.7258],[-7.7025,54.7256],[-7.7017,54.7251],[-7.6975,54.7243],[-7.6979,54.7264],[-7.6885,54.7301],[-7.6815,54.7307],[-7.6782,54.7309],[-7.6771,54.7331],[-7.6737,54.7347],[-7.6727,54.7356],[-7.6691,54.7375],[-7.6636,54.7398],[-7.6604,54.7417],[-7.6581,54.7422],[-7.6548,54.7436],[-7.6519,54.7446],[-7.6472,54.7473],[-7.6374,54.7515],[-7.6333,54.75],[-7.6311,54.749],[-7.6289,54.7484],[-7.6272,54.7476],[-7.621,54.7455],[-7.6191,54.7443],[-7.6184,54.7434],[-7.6126,54.7444],[-7.6085,54.7441],[-7.6061,54.7444],[-7.6022,54.7456],[-7.6017,54.746],[-7.5949,54.7451],[-7.5931,54.7444],[-7.5899,54.7437],[-7.5897,54.7448],[-7.5875,54.7499],[-7.583,54.7505],[-7.5778,54.7503],[-7.5762,54.7486],[-7.5789,54.7456],[-7.5799,54.7428],[-7.5784,54.7421],[-7.5709,54.7437],[-7.5679,54.7441],[-7.5642,54.7442],[-7.5625,54.745],[-7.5586,54.7453],[-7.5549,54.7438],[-7.5538,54.7425],[-7.5518,54.7412],[-7.55,54.7405],[-7.5464,54.7423],[-7.5442,54.7427],[-7.5441,54.7436],[-7.542,54.7453],[-7.5388,54.7473],[-7.5367,54.747],[-7.5366,54.7482],[-7.5391,54.7505],[-7.5396,54.7515],[-7.5414,54.7525],[-7.5458,54.754],[-7.5484,54.7555],[-7.549,54.7588],[-7.5471,54.7619],[-7.5473,54.7658],[-7.5479,54.7664],[-7.547,54.7685],[-7.5476,54.7708],[-7.5489,54.7724],[-7.5483,54.7747],[-7.5452,54.7778],[-7.5453,54.7788],[-7.544,54.7797],[-7.5455,54.7817],[-7.5441,54.7825],[-7.5453,54.7844],[-7.5454,54.7868],[-7.547,54.7882],[-7.5481,54.7881],[-7.5498,54.7893],[-7.5487,54.7909],[-7.547,54.7925],[-7.5466,54.7936],[-7.5427,54.7962],[-7.5427,54.7987],[-7.5399,54.8009],[-7.5365,54.8021],[-7.5349,54.8024],[-7.5329,54.8022],[-7.529,54.8026],[-7.5282,54.8033],[-7.5303,54.805],[-7.5299,54.8067],[-7.5291,54.8077],[-7.5258,54.8079],[-7.5231,54.8076],[-7.519,54.8081],[-7.517,54.8089],[-7.5158,54.8101],[-7.5139,54.8113],[-7.5107,54.8128],[-7.5077,54.8138],[-7.5065,54.8147],[-7.5025,54.8172],[-7.5006,54.818],[-7.496,54.8189],[-7.4892,54.8218],[-7.4852,54.8237],[-7.4825,54.8276],[-7.4821,54.8309],[-7.48,54.8322],[-7.4768,54.8328],[-7.4725,54.8343],[-7.471,54.8362],[-7.4708,54.8397],[-7.4684,54.8429],[-7.4666,54.8446],[-7.4643,54.8477],[-7.462,54.8496],[-7.4618,54.8503],[-7.4624,54.8532],[-7.4613,54.8539],[-7.4579,54.8536],[-7.4568,54.8539],[-7.4566,54.8548],[-7.4572,54.8574],[-7.4564,54.8596],[-7.4555,54.8607],[-7.4508,54.8641],[-7.4492,54.8659],[-7.4461,54.8685],[-7.4449,54.8697],[-7.4439,54.8714],[-7.4438,54.8728],[-7.4428,54.8753],[-7.443,54.8792],[-7.4445,54.8812],[-7.4449,54.8833],[-7.4472,54.887],[-7.4506,54.8909],[-7.4523,54.8932],[-7.4528,54.8944],[-7.4533,54.8984],[-7.4532,54.9004],[-7.4524,54.9025],[-7.4512,54.9042],[-7.4475,54.9084],[-7.446,54.911],[-7.446,54.9128],[-7.4481,54.9187],[-7.4485,54.9204],[-7.449,54.9244],[-7.4492,54.93],[-7.4491,54.9315],[-7.4483,54.9349],[-7.4467,54.9364],[-7.4437,54.9379],[-7.436,54.9406],[-7.4316,54.9419],[-7.4259,54.9432],[-7.4235,54.9434],[-7.42,54.9432],[-7.4158,54.9435],[-7.4107,54.943],[-7.4087,54.9424],[-7.4061,54.9422],[-7.4033,54.9425],[-7.3987,54.9438],[-7.396,54.9444],[-7.3929,54.9454],[-7.3978,54.9461],[-7.3993,54.9474],[-7.4031,54.9497],[-7.4034,54.9519],[-7.4067,54.9537],[-7.4081,54.9552],[-7.4029,54.9596],[-7.4036,54.9612],[-7.4083,54.9637],[-7.4063,54.9648],[-7.4029,54.9674],[-7.4037,54.9681],[-7.4025,54.9696],[-7.4025,54.9707],[-7.4012,54.9722],[-7.4033,54.973],[-7.4031,54.9745],[-7.4048,54.9757],[-7.4053,54.9771],[-7.4069,54.9781],[-7.4047,54.9795],[-7.4057,54.9811],[-7.408,54.9826],[-7.4047,54.9849],[-7.4026,54.9856],[-7.4019,54.987],[-7.4021,54.9879],[-7.4008,54.9905],[-7.3974,54.9928],[-7.3928,54.9947],[-7.393,54.996],[-7.3923,54.9979],[-7.3948,54.9995],[-7.3992,54.9988],[-7.4048,55.0015],[-7.4064,55.0033],[-7.4023,55.0068],[-7.4038,55.0073],[-7.401,55.0082],[-7.3994,55.0091],[-7.3979,55.0112],[-7.3972,55.0127],[-7.3978,55.0143],[-7.3973,55.0164],[-7.3949,55.0188],[-7.3921,55.0201],[-7.3918,55.0208],[-7.3923,55.0224],[-7.3868,55.0243],[-7.3836,55.0258],[-7.3767,55.0292],[-7.3749,55.0316],[-7.3737,55.0321],[-7.3729,55.0335],[-7.3713,55.0343],[-7.3698,55.0361],[-7.3688,55.0368],[-7.3674,55.0386],[-7.3643,55.0382],[-7.3631,55.0403],[-7.3617,55.0406],[-7.3614,55.0414],[-7.359,55.0433],[-7.3587,55.0447],[-7.3572,55.0456],[-7.3558,55.046],[-7.353,55.0462],[-7.3493,55.0471],[-7.3488,55.0478],[-7.3455,55.0488],[-7.3471,55.0505],[-7.3462,55.0508],[-7.3408,55.0508],[-7.3337,55.05],[-7.3296,55.0485],[-7.3276,55.0476],[-7.326,55.0464],[-7.3227,55.0452],[-7.3193,55.0451],[-7.3175,55.0461],[-7.3157,55.0466],[-7.3154,55.048],[-7.3131,55.0496],[-7.3081,55.0524],[-7.3003,55.0561],[-7.295,55.0522],[-7.2931,55.0501],[-7.2908,55.0484],[-7.2901,55.0474],[-7.2871,55.0485],[-7.2846,55.0503],[-7.2825,55.0514],[-7.2804,55.053],[-7.2781,55.0543],[-7.277,55.0574],[-7.277,55.0584],[-7.275,55.0602],[-7.275,55.061],[-7.2736,55.0634],[-7.2706,55.0642],[-7.269,55.0649],[-7.2678,55.066],[-7.2657,55.0666],[-7.2623,55.0659],[-7.2574,55.0665],[-7.2575,55.0635],[-7.2568,55.0624],[-7.2529,55.0622],[-7.2522,55.0627],[-7.2518,55.0643],[-7.2464,55.0634],[-7.249,55.0589],[-7.2514,55.055],[-7.2523,55.0546],[-7.2528,55.0535],[-7.2544,55.0533],[-7.2556,55.0511],[-7.2547,55.0488],[-7.2547,55.0467],[-7.2551,55.0461],[-7.2526,55.0442],[-7.2338,55.0482],[-7.2334,55.0485],[-7.2348,55.0499],[-7.2356,55.0516],[-7.2355,55.0528],[-7.2347,55.0545],[-7.2323,55.0568],[-7.2283,55.0602],[-7.2255,55.0611],[-7.2237,55.0608],[-7.2159,55.0588],[-7.2151,55.0569],[-7.1997,55.0589],[-7.1864,55.0607],[-7.1835,55.061],[-7.1622,55.0597],[-7.1577,55.0591],[-7.155,55.0585],[-7.1502,55.0571],[-7.1489,55.0562],[-7.1486,55.0499],[-7.1492,55.0495],[-7.149,55.0467],[-7.1479,55.0467]]]}</v>
      </c>
      <c r="B170" s="67" t="str">
        <f ca="1">OFFSET(Polygon!B$1,MATCH($D170,Polygon!$C:$C,0)-1,0)</f>
        <v>N09000005</v>
      </c>
      <c r="C170" s="41" t="s">
        <v>134</v>
      </c>
      <c r="D170" s="1" t="s">
        <v>475</v>
      </c>
      <c r="E170" s="27">
        <v>150679</v>
      </c>
      <c r="F170" s="45"/>
      <c r="G170" s="45"/>
      <c r="H170" s="45"/>
      <c r="I170" s="45"/>
      <c r="J170" s="45"/>
      <c r="K170" s="45"/>
      <c r="L170" s="45"/>
      <c r="M170" s="45"/>
      <c r="N170" s="45"/>
      <c r="O170" s="45"/>
      <c r="P170" s="45"/>
      <c r="Q170" s="45"/>
      <c r="R170" s="45"/>
      <c r="S170" s="45"/>
      <c r="T170" s="45"/>
      <c r="U170" s="45"/>
      <c r="V170" s="45"/>
      <c r="W170" s="23">
        <v>8</v>
      </c>
      <c r="X170" s="23">
        <v>9</v>
      </c>
      <c r="Y170" s="45"/>
      <c r="Z170" s="45"/>
      <c r="AA170" s="23">
        <v>23</v>
      </c>
      <c r="AB170" s="23">
        <v>24</v>
      </c>
      <c r="AC170" s="23">
        <v>29</v>
      </c>
      <c r="AD170" s="23">
        <v>30</v>
      </c>
      <c r="AE170" s="23">
        <v>35</v>
      </c>
      <c r="AF170" s="45"/>
      <c r="AG170" s="45"/>
      <c r="AH170" s="112">
        <v>51</v>
      </c>
      <c r="AI170" s="112">
        <v>52</v>
      </c>
      <c r="AJ170" s="112">
        <v>52</v>
      </c>
      <c r="AK170" s="112">
        <v>52</v>
      </c>
      <c r="AL170" s="112">
        <v>77</v>
      </c>
      <c r="AM170" s="45"/>
      <c r="AN170" s="45"/>
      <c r="AO170" s="45"/>
      <c r="AP170" s="45"/>
      <c r="AQ170" s="67">
        <v>133</v>
      </c>
      <c r="AR170" s="67">
        <v>144</v>
      </c>
      <c r="AS170" s="67">
        <v>146</v>
      </c>
      <c r="AT170" s="45"/>
      <c r="AU170" s="45"/>
      <c r="AV170" s="112">
        <v>124</v>
      </c>
      <c r="AW170" s="45"/>
      <c r="AX170" s="45"/>
      <c r="AY170" s="45"/>
      <c r="AZ170" s="45"/>
      <c r="BA170" s="45"/>
      <c r="BB170" s="45"/>
      <c r="BC170" s="45"/>
      <c r="BD170" s="45"/>
      <c r="BE170" s="45"/>
      <c r="BF170" s="45"/>
      <c r="BG170" s="112">
        <v>147</v>
      </c>
      <c r="BH170" s="112">
        <v>148</v>
      </c>
      <c r="BI170" s="112">
        <v>152</v>
      </c>
      <c r="BJ170" s="112">
        <v>153</v>
      </c>
      <c r="BK170" s="112">
        <v>153</v>
      </c>
      <c r="BL170" s="112">
        <v>155</v>
      </c>
      <c r="BM170" s="112">
        <v>155</v>
      </c>
      <c r="BN170" s="112">
        <v>155</v>
      </c>
      <c r="BO170" s="112">
        <v>157</v>
      </c>
      <c r="BP170" s="112">
        <v>157</v>
      </c>
      <c r="BQ170" s="112">
        <v>157</v>
      </c>
      <c r="BR170" s="112">
        <v>158</v>
      </c>
      <c r="BS170" s="112">
        <v>162</v>
      </c>
      <c r="BT170" s="112">
        <v>162</v>
      </c>
      <c r="BU170" s="112">
        <v>162</v>
      </c>
      <c r="BV170" s="112">
        <v>162</v>
      </c>
      <c r="BW170" s="235"/>
      <c r="BX170" s="112">
        <v>163</v>
      </c>
      <c r="BY170" s="112">
        <v>163</v>
      </c>
      <c r="BZ170" s="112">
        <v>163</v>
      </c>
      <c r="CA170" s="112">
        <v>163</v>
      </c>
      <c r="CB170" s="112">
        <v>163</v>
      </c>
      <c r="CC170" s="112">
        <v>164</v>
      </c>
      <c r="CD170" s="112">
        <v>164</v>
      </c>
      <c r="CE170" s="112">
        <v>164</v>
      </c>
      <c r="CF170" s="112">
        <v>164</v>
      </c>
      <c r="CG170" s="112">
        <v>166</v>
      </c>
      <c r="CH170" s="112">
        <v>164</v>
      </c>
      <c r="CI170" s="112">
        <v>160</v>
      </c>
      <c r="CJ170" s="112">
        <v>160</v>
      </c>
      <c r="CK170" s="112">
        <v>160</v>
      </c>
      <c r="CL170" s="112">
        <v>160</v>
      </c>
      <c r="CM170" s="112">
        <v>160</v>
      </c>
      <c r="CN170" s="112">
        <v>160</v>
      </c>
      <c r="CO170" s="112">
        <v>177</v>
      </c>
      <c r="CP170" s="112">
        <v>177</v>
      </c>
      <c r="CQ170" s="112">
        <v>177</v>
      </c>
      <c r="CR170" s="112">
        <v>177</v>
      </c>
      <c r="CS170" s="112">
        <v>177</v>
      </c>
      <c r="CT170" s="112">
        <v>177</v>
      </c>
      <c r="CU170" s="112">
        <v>177</v>
      </c>
      <c r="CV170" s="112">
        <v>177</v>
      </c>
      <c r="CW170" s="112">
        <v>177</v>
      </c>
      <c r="CX170" s="112">
        <v>177</v>
      </c>
      <c r="CY170" s="112">
        <v>177</v>
      </c>
      <c r="CZ170" s="112">
        <v>177</v>
      </c>
      <c r="DA170" s="112">
        <v>177</v>
      </c>
      <c r="DB170" s="112">
        <v>177</v>
      </c>
      <c r="DC170" s="112">
        <v>177</v>
      </c>
      <c r="DD170" s="112">
        <v>177</v>
      </c>
      <c r="DE170" s="112">
        <v>177</v>
      </c>
      <c r="DF170" s="112">
        <v>177</v>
      </c>
      <c r="DG170" s="112">
        <v>177</v>
      </c>
      <c r="DJ170" s="181">
        <f t="shared" ca="1" si="53"/>
        <v>0</v>
      </c>
      <c r="DK170" s="25">
        <f t="shared" ca="1" si="54"/>
        <v>0</v>
      </c>
      <c r="DL170" s="325">
        <f t="shared" ca="1" si="55"/>
        <v>0</v>
      </c>
      <c r="DM170" s="329">
        <f t="shared" ca="1" si="56"/>
        <v>0</v>
      </c>
      <c r="DN170" s="25">
        <f t="shared" ca="1" si="57"/>
        <v>0</v>
      </c>
      <c r="DO170" s="325">
        <f t="shared" ca="1" si="58"/>
        <v>0</v>
      </c>
      <c r="DP170" s="334">
        <f t="shared" ca="1" si="59"/>
        <v>117.46826034152072</v>
      </c>
      <c r="EA170" s="176">
        <f>VLOOKUP($D170,'L4-LTLA'!$BY:$CA,3,FALSE)</f>
        <v>150679</v>
      </c>
      <c r="EB170" s="27">
        <v>150679</v>
      </c>
      <c r="EC170" s="4">
        <f t="shared" si="51"/>
        <v>0</v>
      </c>
    </row>
    <row r="171" spans="1:134" x14ac:dyDescent="0.25">
      <c r="A171" s="67" t="str">
        <f ca="1">OFFSET(Polygon!A$1,MATCH($D171,Polygon!$C:$C,0)-1,0)</f>
        <v>{"type":"Polygon","coordinates":[[[-6.9409,54.7736],[-6.9369,54.7662],[-6.9379,54.762],[-6.9401,54.7581],[-6.9403,54.7566],[-6.9417,54.7522],[-6.949,54.7508],[-6.9591,54.7477],[-6.9687,54.7443],[-6.9765,54.7432],[-6.9855,54.7431],[-6.9923,54.7408],[-6.9959,54.7384],[-6.999,54.7361],[-7.0004,54.7347],[-7.004,54.7327],[-7.0075,54.7313],[-7.0058,54.7274],[-7.0037,54.7236],[-7.012,54.718],[-7.01,54.7152],[-7.0088,54.7146],[-7.0037,54.7141],[-7.0024,54.7123],[-7.0022,54.7106],[-7.0009,54.71],[-6.9985,54.7098],[-6.9973,54.7092],[-6.9952,54.7062],[-6.9954,54.7048],[-6.9969,54.7029],[-6.9999,54.702],[-7.001,54.701],[-7.0016,54.6992],[-6.9992,54.6988],[-6.9974,54.697],[-6.9947,54.6952],[-6.9947,54.6939],[-6.9955,54.6927],[-6.9985,54.6912],[-6.9983,54.6878],[-6.9988,54.6871],[-7.0028,54.6848],[-7.0048,54.6833],[-7.0041,54.6809],[-7.0033,54.68],[-7.0008,54.6798],[-7,54.6784],[-7.0007,54.6777],[-7.0031,54.6764],[-7.0041,54.6755],[-7.0041,54.6728],[-7.0035,54.6715],[-6.9973,54.6695],[-6.9918,54.668],[-6.9897,54.6681],[-6.9887,54.6676],[-6.9871,54.6658],[-6.9854,54.6651],[-6.9826,54.6652],[-6.9813,54.6645],[-6.9785,54.6641],[-6.9744,54.6644],[-6.9703,54.6637],[-6.9723,54.6628],[-6.972,54.6613],[-6.9748,54.6597],[-6.9761,54.6584],[-6.9793,54.6574],[-6.9839,54.6569],[-6.9845,54.6555],[-6.9867,54.6544],[-6.9873,54.6537],[-6.9892,54.6527],[-6.9894,54.6521],[-6.9874,54.6512],[-6.9848,54.6494],[-6.9839,54.648],[-6.9808,54.6479],[-6.9793,54.6459],[-6.9796,54.6451],[-6.978,54.643],[-6.9767,54.6417],[-6.9773,54.6409],[-6.9769,54.6397],[-6.976,54.6392],[-6.9782,54.6371],[-6.9776,54.6352],[-6.9745,54.6347],[-6.9738,54.6339],[-6.974,54.6326],[-6.9735,54.6312],[-6.971,54.6312],[-6.969,54.6298],[-6.9687,54.6291],[-6.9666,54.6275],[-6.9666,54.6265],[-6.9644,54.6237],[-6.9631,54.6227],[-6.9608,54.622],[-6.9618,54.6207],[-6.962,54.6197],[-6.9634,54.6184],[-6.9632,54.6178],[-6.961,54.6172],[-6.9607,54.6166],[-6.9631,54.615],[-6.9617,54.612],[-6.9594,54.611],[-6.9568,54.6111],[-6.9561,54.6107],[-6.956,54.6095],[-6.9489,54.608],[-6.949,54.6074],[-6.9517,54.6054],[-6.9544,54.6042],[-6.9628,54.6],[-6.9679,54.5971],[-6.9666,54.5957],[-6.9657,54.5937],[-6.964,54.5886],[-6.9669,54.5877],[-6.9706,54.587],[-6.9704,54.5812],[-6.9705,54.5796],[-6.9739,54.5797],[-6.9751,54.5795],[-6.9793,54.5803],[-6.9798,54.5807],[-6.983,54.5813],[-6.989,54.5818],[-6.9885,54.5805],[-6.9874,54.5804],[-6.9873,54.5793],[-6.9839,54.5792],[-6.9823,54.5786],[-6.9814,54.5777],[-6.9829,54.5751],[-6.9787,54.574],[-6.9761,54.574],[-6.9754,54.5736],[-6.9733,54.5735],[-6.9732,54.5719],[-6.9708,54.5707],[-6.9708,54.5686],[-6.9702,54.5676],[-6.9716,54.567],[-6.9743,54.5669],[-6.9776,54.5651],[-6.979,54.564],[-6.9791,54.5618],[-6.9797,54.561],[-6.9815,54.5606],[-6.9834,54.5584],[-6.9857,54.5581],[-6.9866,54.5572],[-6.9866,54.5561],[-6.9825,54.5542],[-6.9807,54.5516],[-6.9793,54.5508],[-6.9765,54.5497],[-6.9726,54.5489],[-6.9736,54.5479],[-6.9739,54.545],[-6.9754,54.5437],[-6.9778,54.5433],[-6.9803,54.5423],[-6.981,54.5416],[-6.99,54.5366],[-6.9914,54.5354],[-6.9943,54.5365],[-6.9952,54.5362],[-6.9961,54.5341],[-6.9976,54.5329],[-7.001,54.5323],[-7.003,54.5313],[-7.0043,54.5299],[-7.006,54.5295],[-7.0072,54.5271],[-7.0097,54.5247],[-7.0107,54.5252],[-7.0154,54.5255],[-7.0173,54.5255],[-7.02,54.5244],[-7.0228,54.5237],[-7.0237,54.5243],[-7.0272,54.5249],[-7.0294,54.526],[-7.0321,54.5246],[-7.0336,54.5229],[-7.0335,54.5216],[-7.0345,54.5206],[-7.0371,54.5191],[-7.0401,54.518],[-7.0386,54.5141],[-7.0413,54.5129],[-7.0405,54.5091],[-7.0401,54.5059],[-7.0417,54.5053],[-7.0451,54.5059],[-7.0478,54.5067],[-7.0507,54.5064],[-7.0516,54.5057],[-7.0513,54.5048],[-7.0531,54.5044],[-7.0541,54.5033],[-7.0526,54.5016],[-7.059,54.5027],[-7.0618,54.5039],[-7.0667,54.5066],[-7.0682,54.5043],[-7.0711,54.5036],[-7.0721,54.5029],[-7.0738,54.5028],[-7.073,54.505],[-7.073,54.5067],[-7.0757,54.5054],[-7.0771,54.5053],[-7.0779,54.5046],[-7.0797,54.5051],[-7.083,54.505],[-7.085,54.5052],[-7.0889,54.5044],[-7.0905,54.5037],[-7.0924,54.5016],[-7.0951,54.5007],[-7.0984,54.5002],[-7.1003,54.5004],[-7.1011,54.499],[-7.1027,54.4988],[-7.1048,54.4966],[-7.1039,54.4952],[-7.1049,54.4949],[-7.1053,54.4933],[-7.1081,54.4926],[-7.1093,54.4901],[-7.1087,54.4885],[-7.1077,54.4877],[-7.109,54.486],[-7.1127,54.4844],[-7.1144,54.4851],[-7.1162,54.4854],[-7.1177,54.4862],[-7.1206,54.4867],[-7.1227,54.4868],[-7.1236,54.4844],[-7.1197,54.4835],[-7.1169,54.4803],[-7.1188,54.4785],[-7.1192,54.4769],[-7.1207,54.476],[-7.1222,54.4759],[-7.1232,54.4752],[-7.1256,54.4752],[-7.1275,54.4759],[-7.1304,54.4764],[-7.1319,54.4774],[-7.136,54.4814],[-7.1404,54.4802],[-7.1425,54.4785],[-7.1444,54.4794],[-7.1481,54.4784],[-7.1505,54.4783],[-7.1518,54.4774],[-7.1526,54.4761],[-7.1538,54.4752],[-7.1548,54.4737],[-7.156,54.473],[-7.158,54.473],[-7.161,54.4726],[-7.1679,54.4765],[-7.1714,54.4743],[-7.1738,54.4739],[-7.1777,54.4743],[-7.1792,54.4749],[-7.1788,54.4755],[-7.1821,54.4754],[-7.1847,54.4744],[-7.186,54.4729],[-7.1884,54.4726],[-7.1901,54.4738],[-7.1931,54.4754],[-7.1934,54.4758],[-7.1966,54.4774],[-7.2018,54.4775],[-7.2037,54.478],[-7.2036,54.4764],[-7.2017,54.4739],[-7.1997,54.4731],[-7.1987,54.472],[-7.198,54.4689],[-7.1995,54.4663],[-7.2011,54.4666],[-7.2036,54.4664],[-7.2085,54.4671],[-7.2108,54.4683],[-7.2132,54.4664],[-7.215,54.4673],[-7.2164,54.4676],[-7.2169,54.4666],[-7.2166,54.4653],[-7.2191,54.4654],[-7.2204,54.4659],[-7.2232,54.465],[-7.2269,54.4624],[-7.2262,54.4612],[-7.2282,54.4607],[-7.2295,54.4582],[-7.2323,54.4583],[-7.2345,54.4591],[-7.2366,54.4546],[-7.2422,54.4561],[-7.2444,54.4543],[-7.2472,54.4536],[-7.2502,54.4522],[-7.2518,54.4521],[-7.2537,54.4511],[-7.2564,54.4521],[-7.2591,54.4527],[-7.2617,54.4538],[-7.2638,54.4551],[-7.2641,54.4573],[-7.266,54.4584],[-7.2676,54.4588],[-7.2696,54.4588],[-7.2715,54.4601],[-7.273,54.46],[-7.274,54.4593],[-7.2718,54.4583],[-7.2716,54.4571],[-7.2707,54.4564],[-7.2703,54.455],[-7.2718,54.4537],[-7.2743,54.4544],[-7.2764,54.4515],[-7.2797,54.4509],[-7.2828,54.4509],[-7.2855,54.4515],[-7.2881,54.4508],[-7.2891,54.4503],[-7.289,54.4487],[-7.2864,54.4466],[-7.2891,54.4467],[-7.2889,54.446],[-7.292,54.4461],[-7.2942,54.4448],[-7.2944,54.4439],[-7.2977,54.4438],[-7.2997,54.4434],[-7.3031,54.4432],[-7.3051,54.4433],[-7.3071,54.4438],[-7.3088,54.4432],[-7.3122,54.4434],[-7.3141,54.4426],[-7.3158,54.4424],[-7.3184,54.4431],[-7.3207,54.4449],[-7.3231,54.4449],[-7.3253,54.4438],[-7.3323,54.4451],[-7.3381,54.4446],[-7.3418,54.4439],[-7.3601,54.4396],[-7.3667,54.4377],[-7.3679,54.4376],[-7.3633,54.4327],[-7.3627,54.4319],[-7.3621,54.4293],[-7.3608,54.4253],[-7.3589,54.4223],[-7.3613,54.4211],[-7.3623,54.4199],[-7.3622,54.4191],[-7.3597,54.4182],[-7.3582,54.4181],[-7.3511,54.4162],[-7.3493,54.4143],[-7.3483,54.4138],[-7.3476,54.4126],[-7.3486,54.4113],[-7.3464,54.4097],[-7.3455,54.4086],[-7.3438,54.4088],[-7.3393,54.4077],[-7.337,54.406],[-7.3343,54.4056],[-7.3325,54.4051],[-7.3324,54.4039],[-7.3337,54.4022],[-7.3334,54.4013],[-7.332,54.4001],[-7.3318,54.3987],[-7.33,54.3982],[-7.3299,54.3977],[-7.3312,54.3963],[-7.334,54.3963],[-7.3349,54.3948],[-7.3366,54.3939],[-7.3387,54.3923],[-7.3381,54.3917],[-7.3376,54.3895],[-7.3366,54.3885],[-7.3366,54.3872],[-7.3382,54.3861],[-7.3401,54.3856],[-7.3417,54.3846],[-7.3408,54.3833],[-7.3361,54.3813],[-7.3355,54.3802],[-7.3332,54.3797],[-7.3322,54.3787],[-7.333,54.3772],[-7.3318,54.3741],[-7.3347,54.3721],[-7.3326,54.3714],[-7.3309,54.3704],[-7.3293,54.3701],[-7.3263,54.3698],[-7.3244,54.3701],[-7.3224,54.3695],[-7.3222,54.3685],[-7.3185,54.3696],[-7.3172,54.3709],[-7.3151,54.3714],[-7.3118,54.3713],[-7.3106,54.3705],[-7.3103,54.369],[-7.3087,54.3682],[-7.3054,54.3682],[-7.3036,54.3675],[-7.3003,54.3688],[-7.2984,54.3688],[-7.2957,54.3693],[-7.2945,54.37],[-7.2921,54.3701],[-7.2917,54.3708],[-7.2901,54.3706],[-7.2886,54.3719],[-7.2863,54.3717],[-7.2843,54.3726],[-7.2815,54.3717],[-7.2805,54.3707],[-7.2801,54.3691],[-7.2791,54.3678],[-7.2774,54.3667],[-7.2769,54.3648],[-7.2771,54.3637],[-7.2754,54.3621],[-7.2721,54.3612],[-7.2729,54.3593],[-7.2747,54.3575],[-7.2723,54.3561],[-7.2716,54.3539],[-7.2722,54.3512],[-7.2721,54.349],[-7.2716,54.3477],[-7.2725,54.3464],[-7.2731,54.3447],[-7.2718,54.3436],[-7.2701,54.3433],[-7.2689,54.3423],[-7.2666,54.3414],[-7.262,54.3405],[-7.2621,54.3391],[-7.2634,54.3384],[-7.2637,54.3368],[-7.2595,54.3336],[-7.2593,54.3331],[-7.2543,54.3323],[-7.2535,54.3311],[-7.2519,54.3307],[-7.2508,54.3298],[-7.2481,54.3288],[-7.2468,54.327],[-7.2414,54.3277],[-7.2411,54.3271],[-7.2378,54.3253],[-7.2362,54.3257],[-7.235,54.3269],[-7.233,54.3271],[-7.2296,54.3268],[-7.228,54.3271],[-7.2276,54.3295],[-7.2259,54.3323],[-7.2243,54.3329],[-7.2237,54.3339],[-7.2219,54.3341],[-7.2195,54.3337],[-7.2173,54.3345],[-7.216,54.3344],[-7.2107,54.3351],[-7.2064,54.3371],[-7.2033,54.3369],[-7.2016,54.3375],[-7.2019,54.3389],[-7.2029,54.3411],[-7.2018,54.3419],[-7.1952,54.3421],[-7.194,54.3409],[-7.1918,54.3399],[-7.1904,54.3389],[-7.1897,54.3377],[-7.1875,54.3358],[-7.1854,54.3352],[-7.1828,54.3336],[-7.1815,54.3317],[-7.1826,54.3296],[-7.1825,54.3285],[-7.1815,54.3275],[-7.1817,54.3255],[-7.181,54.3253],[-7.1805,54.3204],[-7.1793,54.3181],[-7.1789,54.3163],[-7.1803,54.3149],[-7.1798,54.3136],[-7.1803,54.3124],[-7.1798,54.3115],[-7.1804,54.3094],[-7.1834,54.3094],[-7.1843,54.3109],[-7.1859,54.3104],[-7.1887,54.3107],[-7.1909,54.3117],[-7.1927,54.3119],[-7.1945,54.3109],[-7.1986,54.3112],[-7.1998,54.3086],[-7.2004,54.308],[-7.2021,54.3079],[-7.2026,54.3065],[-7.2043,54.3058],[-7.2059,54.3058],[-7.2076,54.3049],[-7.2075,54.3041],[-7.2085,54.3027],[-7.2131,54.2997],[-7.2106,54.2975],[-7.2089,54.2954],[-7.2076,54.2944],[-7.2041,54.2948],[-7.2023,54.294],[-7.1998,54.2938],[-7.1989,54.2932],[-7.1962,54.2925],[-7.195,54.2916],[-7.1895,54.2903],[-7.1885,54.289],[-7.1872,54.2882],[-7.1848,54.2877],[-7.1825,54.2882],[-7.1815,54.2876],[-7.1826,54.2867],[-7.181,54.2865],[-7.1796,54.2868],[-7.1784,54.2864],[-7.1768,54.2865],[-7.1738,54.2862],[-7.1725,54.2851],[-7.1721,54.2837],[-7.174,54.2822],[-7.1745,54.2796],[-7.1774,54.2784],[-7.1782,54.2784],[-7.1802,54.2772],[-7.181,54.2758],[-7.1809,54.2741],[-7.1802,54.2727],[-7.1787,54.2724],[-7.1776,54.2706],[-7.1752,54.2717],[-7.1742,54.2728],[-7.1726,54.273],[-7.1706,54.2728],[-7.1694,54.2735],[-7.1682,54.273],[-7.1658,54.273],[-7.1632,54.2742],[-7.1608,54.2733],[-7.1595,54.2725],[-7.158,54.2708],[-7.1593,54.2691],[-7.1591,54.2686],[-7.1566,54.2679],[-7.1545,54.2661],[-7.1548,54.2652],[-7.1544,54.263],[-7.1531,54.262],[-7.1523,54.2604],[-7.1509,54.2596],[-7.1513,54.2585],[-7.1489,54.2576],[-7.1441,54.2565],[-7.1427,54.255],[-7.1425,54.2534],[-7.1434,54.2517],[-7.145,54.2511],[-7.1488,54.2508],[-7.152,54.2496],[-7.1525,54.2489],[-7.1547,54.2481],[-7.1558,54.2469],[-7.1584,54.246],[-7.1594,54.2451],[-7.1599,54.2438],[-7.1543,54.2429],[-7.1519,54.2417],[-7.1472,54.24],[-7.1468,54.2397],[-7.147,54.2372],[-7.1477,54.236],[-7.1492,54.2352],[-7.1507,54.2337],[-7.1507,54.2317],[-7.1474,54.2301],[-7.1475,54.2275],[-7.1482,54.2266],[-7.1481,54.2256],[-7.1504,54.2239],[-7.1527,54.2231],[-7.1541,54.221],[-7.1564,54.2213],[-7.1594,54.2208],[-7.1613,54.2198],[-7.1633,54.22],[-7.1683,54.219],[-7.1698,54.2182],[-7.1721,54.2177],[-7.175,54.2185],[-7.1775,54.2183],[-7.1788,54.2192],[-7.1799,54.2206],[-7.1821,54.2206],[-7.183,54.2201],[-7.1857,54.2202],[-7.1861,54.2209],[-7.1848,54.222],[-7.1857,54.2232],[-7.1858,54.2247],[-7.1876,54.2245],[-7.1886,54.225],[-7.1913,54.2243],[-7.1926,54.2227],[-7.1954,54.2206],[-7.1964,54.2195],[-7.1958,54.2191],[-7.1961,54.2177],[-7.1996,54.2157],[-7.2011,54.2159],[-7.2036,54.2153],[-7.2051,54.2145],[-7.2064,54.2143],[-7.2079,54.2132],[-7.2104,54.2129],[-7.2125,54.2138],[-7.2157,54.2135],[-7.2199,54.2158],[-7.2216,54.2159],[-7.2227,54.215],[-7.2264,54.2147],[-7.2289,54.2125],[-7.2311,54.212],[-7.2321,54.2112],[-7.2336,54.2109],[-7.2329,54.2094],[-7.2347,54.2083],[-7.2325,54.2075],[-7.232,54.206],[-7.2331,54.2056],[-7.2347,54.2062],[-7.237,54.2059],[-7.2393,54.2066],[-7.2428,54.2064],[-7.2436,54.2057],[-7.2455,54.2049],[-7.2488,54.2046],[-7.2501,54.2034],[-7.2487,54.2027],[-7.2501,54.2013],[-7.2511,54.1994],[-7.2501,54.198],[-7.2482,54.1982],[-7.2471,54.199],[-7.2435,54.2007],[-7.2409,54.1992],[-7.2375,54.199],[-7.2338,54.1979],[-7.2367,54.1963],[-7.237,54.1935],[-7.2411,54.1937],[-7.2452,54.1928],[-7.2464,54.1939],[-7.2498,54.1939],[-7.2518,54.1942],[-7.2569,54.1936],[-7.2592,54.1928],[-7.2598,54.1918],[-7.2569,54.1903],[-7.2578,54.1896],[-7.2573,54.1887],[-7.2585,54.1864],[-7.2586,54.1857],[-7.26,54.1852],[-7.2604,54.1841],[-7.2573,54.182],[-7.2575,54.1799],[-7.2587,54.1796],[-7.2592,54.1788],[-7.2577,54.1764],[-7.257,54.1762],[-7.2545,54.1771],[-7.2534,54.1766],[-7.2534,54.1757],[-7.2522,54.1728],[-7.2486,54.1726],[-7.246,54.1731],[-7.2447,54.1728],[-7.2414,54.1712],[-7.2411,54.1698],[-7.242,54.1693],[-7.2461,54.1694],[-7.2471,54.1684],[-7.2512,54.1675],[-7.2532,54.1666],[-7.2543,54.1666],[-7.2562,54.1651],[-7.2582,54.1651],[-7.259,54.1646],[-7.2589,54.1636],[-7.2604,54.1628],[-7.2595,54.1623],[-7.2593,54.1609],[-7.2586,54.1601],[-7.2567,54.1594],[-7.2556,54.1598],[-7.2537,54.1585],[-7.2542,54.1579],[-7.2536,54.1568],[-7.2536,54.1556],[-7.2563,54.1546],[-7.2578,54.1548],[-7.2593,54.153],[-7.2593,54.1496],[-7.2578,54.1492],[-7.258,54.1485],[-7.2606,54.1481],[-7.2627,54.1475],[-7.2646,54.1455],[-7.2646,54.1435],[-7.2631,54.1423],[-7.2628,54.1413],[-7.2638,54.1403],[-7.2638,54.1376],[-7.2661,54.1365],[-7.2698,54.1355],[-7.2712,54.1342],[-7.2746,54.1326],[-7.2764,54.1312],[-7.2765,54.1305],[-7.2784,54.1298],[-7.2794,54.1284],[-7.2804,54.1263],[-7.2801,54.1247],[-7.2788,54.1234],[-7.2812,54.1224],[-7.2848,54.1229],[-7.2868,54.1216],[-7.2884,54.1214],[-7.2902,54.1207],[-7.2908,54.1199],[-7.2927,54.1192],[-7.2963,54.1207],[-7.2987,54.1207],[-7.3034,54.1223],[-7.3045,54.1232],[-7.3045,54.1261],[-7.3039,54.1267],[-7.3048,54.1275],[-7.3065,54.1282],[-7.3098,54.1322],[-7.3055,54.1329],[-7.3037,54.1329],[-7.3013,54.1337],[-7.2985,54.1336],[-7.2968,54.1313],[-7.2954,54.1318],[-7.2935,54.1307],[-7.2921,54.1313],[-7.2912,54.1326],[-7.2891,54.1345],[-7.2863,54.1365],[-7.285,54.1399],[-7.2905,54.1409],[-7.2963,54.1423],[-7.3021,54.1441],[-7.2997,54.1494],[-7.2981,54.1493],[-7.2907,54.1493],[-7.2874,54.152],[-7.2846,54.154],[-7.2853,54.1547],[-7.2867,54.1579],[-7.2848,54.1601],[-7.2847,54.1614],[-7.2839,54.1631],[-7.2806,54.1677],[-7.2859,54.1692],[-7.2875,54.1702],[-7.2922,54.1721],[-7.2928,54.1708],[-7.294,54.1698],[-7.3013,54.1662],[-7.3036,54.1669],[-7.3055,54.1669],[-7.3076,54.1677],[-7.3087,54.1673],[-7.3111,54.1674],[-7.3116,54.1656],[-7.3125,54.1646],[-7.314,54.1645],[-7.3146,54.1634],[-7.3188,54.1607],[-7.3186,54.1599],[-7.3209,54.1594],[-7.3195,54.158],[-7.3197,54.1573],[-7.3219,54.1564],[-7.324,54.155],[-7.3259,54.1534],[-7.3262,54.1524],[-7.3274,54.1514],[-7.3344,54.1482],[-7.3381,54.1478],[-7.3403,54.1469],[-7.3395,54.1443],[-7.3379,54.1443],[-7.334,54.1436],[-7.3305,54.1411],[-7.3317,54.1397],[-7.3297,54.1364],[-7.3281,54.1353],[-7.3262,54.1366],[-7.323,54.1382],[-7.3203,54.138],[-7.3195,54.1376],[-7.3195,54.1345],[-7.3173,54.1333],[-7.3129,54.1319],[-7.317,54.1273],[-7.3138,54.1259],[-7.3074,54.1241],[-7.3062,54.1235],[-7.3068,54.1195],[-7.3078,54.1191],[-7.3083,54.1177],[-7.3094,54.1172],[-7.3113,54.1174],[-7.3125,54.1169],[-7.3145,54.1167],[-7.3151,54.1153],[-7.3171,54.1151],[-7.3184,54.1146],[-7.3195,54.1135],[-7.3206,54.1136],[-7.321,54.1145],[-7.3222,54.115],[-7.3224,54.1165],[-7.323,54.1175],[-7.3244,54.1175],[-7.3256,54.1209],[-7.324,54.1223],[-7.3255,54.1236],[-7.3279,54.1247],[-7.3294,54.123],[-7.335,54.1206],[-7.3359,54.1173],[-7.3385,54.1168],[-7.3414,54.118],[-7.3432,54.1161],[-7.3451,54.1161],[-7.347,54.1166],[-7.3483,54.1178],[-7.3474,54.119],[-7.3477,54.1204],[-7.347,54.1219],[-7.3472,54.1226],[-7.349,54.123],[-7.3506,54.1242],[-7.3525,54.124],[-7.3557,54.1265],[-7.3573,54.1275],[-7.3609,54.1302],[-7.3641,54.1315],[-7.3667,54.1308],[-7.3696,54.1313],[-7.371,54.1309],[-7.3761,54.1286],[-7.3791,54.1255],[-7.3808,54.1244],[-7.3821,54.1238],[-7.3854,54.1233],[-7.3873,54.1233],[-7.3891,54.1228],[-7.3901,54.1212],[-7.3927,54.1203],[-7.3935,54.1207],[-7.395,54.1228],[-7.3946,54.1253],[-7.3924,54.1279],[-7.3828,54.1348],[-7.3811,54.1355],[-7.3762,54.1368],[-7.3739,54.1381],[-7.3734,54.139],[-7.3749,54.1413],[-7.377,54.1421],[-7.3844,54.1414],[-7.3849,54.1411],[-7.3885,54.1378],[-7.3901,54.1371],[-7.3928,54.1369],[-7.3949,54.1374],[-7.4003,54.1407],[-7.402,54.1411],[-7.4043,54.141],[-7.411,54.1396],[-7.4141,54.1389],[-7.4185,54.1372],[-7.4212,54.137],[-7.4255,54.1401],[-7.4259,54.1411],[-7.4234,54.1432],[-7.4188,54.1455],[-7.4157,54.1465],[-7.4131,54.1485],[-7.4112,54.1514],[-7.4098,54.1532],[-7.4093,54.1552],[-7.41,54.1563],[-7.4153,54.156],[-7.4175,54.1549],[-7.4209,54.1545],[-7.4277,54.1548],[-7.4321,54.1522],[-7.4362,54.1531],[-7.4432,54.154],[-7.4527,54.1478],[-7.4535,54.1459],[-7.4545,54.1449],[-7.4574,54.1438],[-7.461,54.1429],[-7.4633,54.1417],[-7.4645,54.1416],[-7.467,54.142],[-7.4694,54.1408],[-7.4687,54.1387],[-7.4671,54.1371],[-7.468,54.1343],[-7.4724,54.1335],[-7.4733,54.1313],[-7.4734,54.1297],[-7.4726,54.1273],[-7.4732,54.1262],[-7.4764,54.1251],[-7.4772,54.1239],[-7.48,54.1224],[-7.4813,54.1222],[-7.486,54.1235],[-7.4877,54.1236],[-7.4917,54.1231],[-7.4935,54.1236],[-7.4936,54.1247],[-7.4971,54.1262],[-7.4999,54.1261],[-7.5018,54.1267],[-7.5033,54.1263],[-7.5066,54.1279],[-7.508,54.1289],[-7.5103,54.13],[-7.5168,54.1305],[-7.5185,54.1304],[-7.5207,54.1299],[-7.5224,54.1307],[-7.5228,54.1321],[-7.5239,54.1335],[-7.5272,54.1345],[-7.5279,54.1355],[-7.5294,54.1358],[-7.5313,54.1348],[-7.5321,54.1335],[-7.5358,54.1325],[-7.5381,54.1309],[-7.5368,54.1286],[-7.5384,54.1274],[-7.5398,54.1273],[-7.5424,54.1289],[-7.5453,54.1283],[-7.5466,54.1293],[-7.5479,54.1289],[-7.5473,54.1273],[-7.5454,54.1265],[-7.5469,54.1255],[-7.5464,54.1245],[-7.5479,54.1223],[-7.5488,54.1223],[-7.5511,54.1235],[-7.5533,54.1252],[-7.5556,54.126],[-7.5566,54.1272],[-7.558,54.1271],[-7.5593,54.1279],[-7.5612,54.1272],[-7.5665,54.1267],[-7.5681,54.13],[-7.5677,54.1307],[-7.5694,54.1318],[-7.57,54.133],[-7.5751,54.133],[-7.5763,54.1347],[-7.5761,54.1381],[-7.5747,54.1399],[-7.5745,54.1411],[-7.5773,54.1417],[-7.5794,54.1411],[-7.5833,54.1419],[-7.5878,54.1415],[-7.5895,54.1408],[-7.5929,54.14],[-7.596,54.1411],[-7.601,54.1423],[-7.6065,54.1428],[-7.6077,54.1428],[-7.6112,54.1439],[-7.6102,54.1451],[-7.6103,54.1459],[-7.6134,54.148],[-7.6184,54.1502],[-7.6261,54.1534],[-7.6266,54.158],[-7.6261,54.1608],[-7.6274,54.1612],[-7.6261,54.1651],[-7.6275,54.167],[-7.6285,54.1673],[-7.6291,54.1686],[-7.6305,54.1703],[-7.6374,54.1723],[-7.6414,54.1741],[-7.6464,54.1761],[-7.6463,54.1772],[-7.6492,54.1789],[-7.6506,54.1807],[-7.6521,54.181],[-7.6545,54.1823],[-7.6556,54.1839],[-7.6564,54.1842],[-7.6569,54.1858],[-7.6584,54.1859],[-7.6613,54.1871],[-7.6653,54.1881],[-7.6681,54.1867],[-7.6694,54.1839],[-7.6721,54.1823],[-7.6729,54.1815],[-7.6745,54.1812],[-7.6774,54.1822],[-7.6783,54.1833],[-7.6783,54.1847],[-7.679,54.1853],[-7.6791,54.1868],[-7.6804,54.1876],[-7.6807,54.1895],[-7.6803,54.1926],[-7.6812,54.1934],[-7.6833,54.1941],[-7.684,54.1936],[-7.6861,54.1936],[-7.6845,54.1967],[-7.6851,54.1978],[-7.6888,54.1987],[-7.6893,54.1997],[-7.6883,54.2006],[-7.6889,54.2018],[-7.6892,54.2038],[-7.6887,54.2042],[-7.6866,54.2078],[-7.6884,54.2078],[-7.69,54.2071],[-7.6925,54.2048],[-7.6951,54.2043],[-7.6968,54.2057],[-7.6982,54.2059],[-7.7013,54.207],[-7.7028,54.2079],[-7.7111,54.2033],[-7.7119,54.2033],[-7.7148,54.2043],[-7.7174,54.2045],[-7.7208,54.2042],[-7.7238,54.2036],[-7.7265,54.2041],[-7.7279,54.204],[-7.7293,54.2047],[-7.7332,54.2048],[-7.7351,54.2042],[-7.7404,54.2037],[-7.7429,54.2039],[-7.7453,54.2045],[-7.7472,54.206],[-7.7492,54.2095],[-7.7539,54.2097],[-7.755,54.2099],[-7.7582,54.2092],[-7.7595,54.2086],[-7.7615,54.2085],[-7.763,54.2076],[-7.7659,54.2077],[-7.7694,54.2075],[-7.7687,54.2087],[-7.7693,54.2094],[-7.7713,54.2076],[-7.7737,54.2073],[-7.7755,54.2085],[-7.7772,54.2087],[-7.7801,54.2086],[-7.7821,54.2088],[-7.7832,54.2075],[-7.7858,54.2076],[-7.7874,54.2072],[-7.7897,54.2076],[-7.8045,54.2071],[-7.8123,54.201],[-7.8205,54.2038],[-7.834,54.2079],[-7.8403,54.2098],[-7.8491,54.2133],[-7.8506,54.2141],[-7.8547,54.2156],[-7.8582,54.2166],[-7.861,54.2177],[-7.8623,54.2186],[-7.86,54.22],[-7.8571,54.2214],[-7.8563,54.2221],[-7.8567,54.224],[-7.8584,54.225],[-7.8594,54.2263],[-7.8608,54.2296],[-7.8602,54.2309],[-7.8606,54.2316],[-7.8603,54.2398],[-7.8597,54.2434],[-7.8629,54.2529],[-7.8619,54.2546],[-7.8629,54.255],[-7.862,54.2574],[-7.862,54.259],[-7.8612,54.2604],[-7.8658,54.2604],[-7.8666,54.261],[-7.8674,54.2628],[-7.8734,54.2662],[-7.873,54.2684],[-7.8735,54.27],[-7.873,54.2723],[-7.8732,54.2742],[-7.8725,54.2754],[-7.8721,54.2786],[-7.8739,54.2791],[-7.8738,54.2807],[-7.8727,54.2823],[-7.8725,54.2833],[-7.8714,54.2841],[-7.8715,54.2883],[-7.8691,54.2888],[-7.8671,54.2886],[-7.8654,54.2889],[-7.8643,54.2898],[-7.8627,54.2936],[-7.8711,54.2938],[-7.8759,54.2945],[-7.8769,54.2935],[-7.8801,54.2929],[-7.8819,54.292],[-7.8831,54.2941],[-7.8849,54.2949],[-7.8848,54.297],[-7.886,54.2974],[-7.889,54.3006],[-7.9023,54.3015],[-7.9066,54.2967],[-7.9117,54.2961],[-7.9158,54.2972],[-7.9193,54.3032],[-7.9268,54.3046],[-7.9311,54.3034],[-7.947,54.3045],[-7.9624,54.3125],[-7.9641,54.3205],[-7.973,54.3309],[-7.979,54.334],[-7.9812,54.3348],[-7.9835,54.3364],[-7.9838,54.3379],[-7.9836,54.3399],[-7.9862,54.3419],[-7.9872,54.3442],[-7.9889,54.3452],[-7.9907,54.345],[-7.9923,54.346],[-7.9971,54.3465],[-7.9975,54.3463],[-8.0003,54.3472],[-8.0021,54.3502],[-8.0017,54.3513],[-7.9995,54.3545],[-7.9982,54.3558],[-8.0011,54.3582],[-8.0057,54.3606],[-8.0083,54.3613],[-8.0114,54.3602],[-8.0132,54.3584],[-8.0174,54.3576],[-8.0177,54.357],[-8.0202,54.3569],[-8.0216,54.3573],[-8.0232,54.3591],[-8.0266,54.36],[-8.03,54.3576],[-8.032,54.3568],[-8.0352,54.3577],[-8.0377,54.3593],[-8.0402,54.3627],[-8.0421,54.3629],[-8.044,54.3624],[-8.0482,54.3631],[-8.0487,54.3647],[-8.0507,54.3662],[-8.0528,54.3666],[-8.0538,54.3659],[-8.0568,54.3658],[-8.0576,54.3666],[-8.0594,54.3673],[-8.059,54.3679],[-8.0572,54.3682],[-8.0581,54.37],[-8.06,54.3699],[-8.0591,54.3713],[-8.061,54.3717],[-8.0607,54.3729],[-8.0625,54.3729],[-8.0651,54.3737],[-8.0643,54.3749],[-8.0651,54.3753],[-8.0661,54.3772],[-8.0685,54.3795],[-8.0686,54.3807],[-8.071,54.3832],[-8.0744,54.3849],[-8.0754,54.3878],[-8.0771,54.39],[-8.0781,54.3902],[-8.0792,54.392],[-8.0816,54.3935],[-8.0842,54.3947],[-8.0841,54.396],[-8.0847,54.3973],[-8.0864,54.3983],[-8.0881,54.3985],[-8.0901,54.3996],[-8.0927,54.4026],[-8.0943,54.4029],[-8.0945,54.4035],[-8.0962,54.4039],[-8.0982,54.4065],[-8.1051,54.4103],[-8.1431,54.4309],[-8.1544,54.4371],[-8.1595,54.439],[-8.1626,54.4421],[-8.1614,54.444],[-8.157,54.4448],[-8.1553,54.4444],[-8.1519,54.4444],[-8.151,54.4439],[-8.1502,54.4454],[-8.1489,54.4466],[-8.1472,54.4472],[-8.1471,54.449],[-8.1441,54.4502],[-8.1435,54.4507],[-8.1455,54.4523],[-8.1488,54.4533],[-8.1501,54.4541],[-8.161,54.4572],[-8.1661,54.4589],[-8.1682,54.4593],[-8.1702,54.4606],[-8.1711,54.4623],[-8.1705,54.4637],[-8.1708,54.4646],[-8.1782,54.4648],[-8.1755,54.4662],[-8.1746,54.4674],[-8.1694,54.4682],[-8.1658,54.4691],[-8.1534,54.4696],[-8.1492,54.47],[-8.1278,54.4691],[-8.1155,54.4691],[-8.1125,54.4707],[-8.1142,54.4722],[-8.1161,54.473],[-8.115,54.4739],[-8.1153,54.4754],[-8.114,54.4764],[-8.1125,54.4766],[-8.108,54.4763],[-8.1045,54.4763],[-8.1036,54.4773],[-8.1009,54.4771],[-8.0987,54.4774],[-8.095,54.4769],[-8.0946,54.4766],[-8.0919,54.4764],[-8.0955,54.4796],[-8.098,54.4796],[-8.0978,54.4807],[-8.0962,54.4815],[-8.0965,54.4824],[-8.0988,54.4833],[-8.0994,54.4843],[-8.0981,54.4845],[-8.094,54.4857],[-8.0898,54.4865],[-8.0898,54.4872],[-8.0864,54.4876],[-8.0814,54.4871],[-8.0816,54.4881],[-8.0799,54.4883],[-8.0777,54.488],[-8.0775,54.4873],[-8.0658,54.4867],[-8.0566,54.4872],[-8.0545,54.4878],[-8.0483,54.4882],[-8.0463,54.4878],[-8.0434,54.4878],[-8.0438,54.4892],[-8.0416,54.4966],[-8.0393,54.5033],[-8.0412,54.5043],[-8.0426,54.5057],[-8.0425,54.5065],[-8.0408,54.5071],[-8.0411,54.5082],[-8.0406,54.5095],[-8.0371,54.5125],[-8.0373,54.5133],[-8.0363,54.514],[-8.0348,54.5144],[-8.0338,54.5165],[-8.0325,54.5174],[-8.0322,54.5183],[-8.0302,54.5196],[-8.0299,54.5209],[-8.0268,54.5221],[-8.0237,54.5257],[-8.0234,54.5265],[-8.0219,54.527],[-8.0219,54.5276],[-8.0205,54.5288],[-8.0182,54.5298],[-8.018,54.532],[-8.0154,54.5323],[-8.0138,54.533],[-8.0129,54.5342],[-8.0146,54.5352],[-8.015,54.5358],[-8.0139,54.5365],[-8.0136,54.5379],[-8.0087,54.5429],[-8.0067,54.546],[-7.9922,54.5431],[-7.9785,54.5454],[-7.9735,54.5473],[-7.9706,54.547],[-7.9695,54.5441],[-7.9653,54.543],[-7.9598,54.54],[-7.9594,54.5394],[-7.9603,54.5382],[-7.9584,54.5384],[-7.9572,54.5371],[-7.9543,54.5345],[-7.9535,54.5341],[-7.9506,54.5337],[-7.9473,54.5356],[-7.9451,54.5361],[-7.9437,54.5357],[-7.9412,54.5338],[-7.9383,54.5331],[-7.9348,54.5339],[-7.9255,54.5348],[-7.9224,54.5363],[-7.9203,54.5368],[-7.9138,54.536],[-7.9085,54.5376],[-7.9059,54.5371],[-7.9021,54.536],[-7.8997,54.5361],[-7.8981,54.5354],[-7.896,54.5351],[-7.8939,54.5352],[-7.8932,54.5363],[-7.8906,54.5368],[-7.8871,54.5362],[-7.8859,54.5369],[-7.8829,54.536],[-7.8815,54.535],[-7.8797,54.5358],[-7.8775,54.5358],[-7.8741,54.5355],[-7.8731,54.535],[-7.8707,54.5354],[-7.8703,54.5346],[-7.8669,54.535],[-7.8652,54.5356],[-7.8589,54.5367],[-7.8573,54.5366],[-7.8533,54.5346],[-7.8526,54.5335],[-7.8513,54.5331],[-7.8489,54.5352],[-7.8474,54.5357],[-7.8463,54.5367],[-7.8445,54.5374],[-7.8431,54.5373],[-7.8407,54.5387],[-7.8306,54.5409],[-7.829,54.543],[-7.8264,54.5438],[-7.8245,54.5447],[-7.8251,54.5457],[-7.8248,54.5465],[-7.8268,54.5475],[-7.8303,54.5486],[-7.8331,54.5503],[-7.834,54.5524],[-7.8305,54.5544],[-7.8294,54.5561],[-7.8285,54.5568],[-7.8271,54.5565],[-7.8253,54.558],[-7.8242,54.5583],[-7.8226,54.5599],[-7.8231,54.5603],[-7.8202,54.5622],[-7.8187,54.5635],[-7.8162,54.5639],[-7.814,54.5639],[-7.8117,54.5646],[-7.8119,54.5655],[-7.81,54.5666],[-7.8071,54.566],[-7.8059,54.5671],[-7.8017,54.5686],[-7.8008,54.5704],[-7.7973,54.5719],[-7.798,54.5732],[-7.7994,54.5738],[-7.7997,54.5753],[-7.8004,54.5761],[-7.7998,54.5777],[-7.7976,54.5773],[-7.796,54.5786],[-7.7977,54.5798],[-7.7941,54.582],[-7.7929,54.5817],[-7.7922,54.5809],[-7.7879,54.5803],[-7.7813,54.5823],[-7.7794,54.5825],[-7.7782,54.5832],[-7.7759,54.5833],[-7.7674,54.5862],[-7.766,54.5858],[-7.7636,54.5858],[-7.7599,54.5874],[-7.7632,54.5893],[-7.7636,54.5907],[-7.7608,54.5936],[-7.7612,54.5942],[-7.7597,54.595],[-7.756,54.5962],[-7.7559,54.5966],[-7.7532,54.5978],[-7.7532,54.5984],[-7.7516,54.5989],[-7.7504,54.5986],[-7.7497,54.5995],[-7.7457,54.6],[-7.7453,54.5991],[-7.743,54.5996],[-7.7418,54.5995],[-7.7389,54.6005],[-7.7372,54.6007],[-7.737,54.6016],[-7.7322,54.6022],[-7.7316,54.6029],[-7.7303,54.6027],[-7.7295,54.6038],[-7.7275,54.6036],[-7.7244,54.6042],[-7.7224,54.6052],[-7.7188,54.6058],[-7.7186,54.6064],[-7.7125,54.6064],[-7.7093,54.6067],[-7.7048,54.6079],[-7.7043,54.6085],[-7.7019,54.6091],[-7.7005,54.6076],[-7.6963,54.6081],[-7.6925,54.6102],[-7.6869,54.6139],[-7.6845,54.6142],[-7.6833,54.6148],[-7.679,54.6153],[-7.6792,54.6162],[-7.6774,54.6174],[-7.6775,54.6191],[-7.6759,54.6196],[-7.6753,54.6204],[-7.6719,54.62],[-7.6689,54.6209],[-7.6661,54.6211],[-7.6649,54.6216],[-7.664,54.6235],[-7.6625,54.6244],[-7.6584,54.6259],[-7.6584,54.6267],[-7.6555,54.6269],[-7.6536,54.6265],[-7.6511,54.6278],[-7.6498,54.6279],[-7.6485,54.6271],[-7.6433,54.6264],[-7.6406,54.6256],[-7.6364,54.6275],[-7.634,54.628],[-7.6321,54.6275],[-7.6301,54.6275],[-7.6276,54.6278],[-7.6216,54.6269],[-7.6179,54.6251],[-7.6173,54.6267],[-7.6179,54.6279],[-7.6191,54.6291],[-7.6191,54.6304],[-7.6173,54.6315],[-7.6161,54.6329],[-7.6124,54.6323],[-7.6038,54.6329],[-7.5971,54.6348],[-7.5928,54.6345],[-7.5876,54.6345],[-7.5845,54.6337],[-7.5809,54.6333],[-7.5795,54.6327],[-7.5781,54.631],[-7.5766,54.6306],[-7.5756,54.6297],[-7.5743,54.6303],[-7.5755,54.631],[-7.5756,54.6322],[-7.5766,54.6334],[-7.5753,54.6355],[-7.5769,54.6365],[-7.5763,54.6387],[-7.5754,54.6402],[-7.573,54.6415],[-7.5686,54.6442],[-7.5675,54.6453],[-7.5652,54.6464],[-7.5621,54.6474],[-7.5606,54.6471],[-7.5575,54.6474],[-7.5559,54.6469],[-7.5511,54.6473],[-7.5516,54.6435],[-7.5537,54.6409],[-7.5531,54.6393],[-7.5513,54.6387],[-7.5445,54.6402],[-7.5393,54.6409],[-7.5355,54.6416],[-7.5338,54.6417],[-7.5317,54.645],[-7.5263,54.6458],[-7.5219,54.6475],[-7.5201,54.649],[-7.5167,54.6485],[-7.5149,54.6499],[-7.5116,54.6536],[-7.5092,54.6528],[-7.5082,54.6519],[-7.5065,54.6516],[-7.5028,54.6522],[-7.5003,54.6514],[-7.4977,54.65],[-7.4956,54.6494],[-7.4937,54.6495],[-7.4923,54.6505],[-7.4919,54.6516],[-7.49,54.653],[-7.4882,54.6538],[-7.4849,54.6542],[-7.4823,54.6538],[-7.481,54.6533],[-7.4804,54.6522],[-7.4809,54.6501],[-7.4798,54.6482],[-7.4757,54.6474],[-7.474,54.6463],[-7.471,54.6456],[-7.4648,54.6449],[-7.463,54.6451],[-7.4611,54.6446],[-7.4611,54.6438],[-7.4584,54.6413],[-7.4572,54.6416],[-7.4542,54.6412],[-7.4514,54.6404],[-7.4486,54.6411],[-7.4482,54.6426],[-7.4497,54.6442],[-7.4469,54.6451],[-7.4449,54.645],[-7.4436,54.6461],[-7.4412,54.6472],[-7.4411,54.6481],[-7.4436,54.65],[-7.4424,54.653],[-7.4405,54.6561],[-7.4398,54.6569],[-7.4369,54.6584],[-7.4336,54.6605],[-7.4275,54.6659],[-7.4264,54.6674],[-7.4222,54.6669],[-7.4163,54.6687],[-7.4127,54.6729],[-7.4081,54.6767],[-7.4049,54.6796],[-7.4024,54.6824],[-7.3972,54.6839],[-7.3964,54.6852],[-7.3967,54.6863],[-7.3966,54.6879],[-7.3955,54.69],[-7.3927,54.693],[-7.3888,54.6948],[-7.3835,54.6967],[-7.3805,54.6975],[-7.3758,54.6985],[-7.369,54.6994],[-7.3649,54.6998],[-7.3602,54.7008],[-7.3541,54.7011],[-7.355,54.7037],[-7.3573,54.7065],[-7.3539,54.7068],[-7.3517,54.7077],[-7.349,54.7077],[-7.3486,54.7087],[-7.3462,54.7098],[-7.342,54.7101],[-7.3381,54.7119],[-7.3364,54.7134],[-7.3331,54.7141],[-7.3313,54.7139],[-7.3275,54.7141],[-7.3208,54.7136],[-7.3201,54.7134],[-7.3189,54.7161],[-7.3186,54.7177],[-7.3189,54.7223],[-7.3196,54.7237],[-7.3194,54.7247],[-7.3184,54.7259],[-7.3164,54.727],[-7.3163,54.7291],[-7.3168,54.7304],[-7.3194,54.7316],[-7.3214,54.7321],[-7.3206,54.7334],[-7.3192,54.7346],[-7.3179,54.7349],[-7.315,54.7349],[-7.3134,54.7355],[-7.3086,54.738],[-7.3066,54.7385],[-7.3042,54.7386],[-7.3008,54.738],[-7.2972,54.739],[-7.2942,54.7391],[-7.2912,54.7395],[-7.2894,54.7395],[-7.2847,54.7406],[-7.2824,54.7392],[-7.2779,54.7381],[-7.2746,54.7376],[-7.2735,54.7378],[-7.2717,54.7371],[-7.2713,54.7363],[-7.2737,54.7325],[-7.2721,54.7308],[-7.2704,54.731],[-7.2674,54.7321],[-7.2615,54.7312],[-7.2603,54.7332],[-7.2608,54.7347],[-7.2589,54.7362],[-7.2582,54.7373],[-7.2546,54.7378],[-7.2539,54.7388],[-7.2535,54.7404],[-7.2539,54.7415],[-7.2513,54.7431],[-7.2498,54.7434],[-7.2482,54.7442],[-7.2435,54.7471],[-7.2389,54.7492],[-7.2362,54.7501],[-7.2326,54.751],[-7.2271,54.752],[-7.2243,54.7522],[-7.2198,54.7519],[-7.2172,54.7521],[-7.2141,54.753],[-7.2082,54.7536],[-7.2055,54.7534],[-7.1989,54.7524],[-7.1927,54.7508],[-7.1793,54.7505],[-7.1716,54.7506],[-7.1686,54.7501],[-7.1581,54.75],[-7.1511,54.7499],[-7.1441,54.7514],[-7.1414,54.7514],[-7.1391,54.7518],[-7.1355,54.7519],[-7.1275,54.7513],[-7.1243,54.7514],[-7.1182,54.7494],[-7.1166,54.7511],[-7.1122,54.754],[-7.1085,54.7543],[-7.1049,54.755],[-7.0962,54.7602],[-7.087,54.7621],[-7.0864,54.763],[-7.0816,54.7658],[-7.0673,54.7661],[-7.0635,54.7664],[-7.057,54.7679],[-7.0524,54.7684],[-7.0482,54.7695],[-7.0458,54.7696],[-7.04,54.7705],[-7.0349,54.7719],[-7.0328,54.7708],[-7.0203,54.7745],[-7.0133,54.7768],[-7.0106,54.7781],[-7.0063,54.7799],[-6.9811,54.7805],[-6.9792,54.7799],[-6.9701,54.7728],[-6.9675,54.7724],[-6.9589,54.7733],[-6.9537,54.7723],[-6.9524,54.7723],[-6.9501,54.7731],[-6.9454,54.7741],[-6.9409,54.7736]]]}</v>
      </c>
      <c r="B171" s="67" t="str">
        <f ca="1">OFFSET(Polygon!B$1,MATCH($D171,Polygon!$C:$C,0)-1,0)</f>
        <v>N09000006</v>
      </c>
      <c r="C171" s="41" t="s">
        <v>134</v>
      </c>
      <c r="D171" s="41" t="s">
        <v>476</v>
      </c>
      <c r="E171" s="27">
        <v>116835</v>
      </c>
      <c r="F171" s="45"/>
      <c r="G171" s="45"/>
      <c r="H171" s="45"/>
      <c r="I171" s="45"/>
      <c r="J171" s="45"/>
      <c r="K171" s="45"/>
      <c r="L171" s="45"/>
      <c r="M171" s="45"/>
      <c r="N171" s="45"/>
      <c r="O171" s="45"/>
      <c r="P171" s="45"/>
      <c r="Q171" s="45"/>
      <c r="R171" s="45"/>
      <c r="S171" s="45"/>
      <c r="T171" s="45"/>
      <c r="U171" s="45"/>
      <c r="V171" s="45"/>
      <c r="W171" s="23">
        <v>15</v>
      </c>
      <c r="X171" s="23">
        <v>17</v>
      </c>
      <c r="Y171" s="45"/>
      <c r="Z171" s="45"/>
      <c r="AA171" s="23">
        <v>27</v>
      </c>
      <c r="AB171" s="23">
        <v>29</v>
      </c>
      <c r="AC171" s="23">
        <v>32</v>
      </c>
      <c r="AD171" s="23">
        <v>37</v>
      </c>
      <c r="AE171" s="23">
        <v>40</v>
      </c>
      <c r="AF171" s="45"/>
      <c r="AG171" s="45"/>
      <c r="AH171" s="112">
        <v>42</v>
      </c>
      <c r="AI171" s="112">
        <v>43</v>
      </c>
      <c r="AJ171" s="112">
        <v>43</v>
      </c>
      <c r="AK171" s="112">
        <v>43</v>
      </c>
      <c r="AL171" s="112">
        <v>52</v>
      </c>
      <c r="AM171" s="45"/>
      <c r="AN171" s="45"/>
      <c r="AO171" s="45"/>
      <c r="AP171" s="45"/>
      <c r="AQ171" s="67">
        <v>61</v>
      </c>
      <c r="AR171" s="67">
        <v>61</v>
      </c>
      <c r="AS171" s="67">
        <v>61</v>
      </c>
      <c r="AT171" s="45"/>
      <c r="AU171" s="45"/>
      <c r="AV171" s="112">
        <v>59</v>
      </c>
      <c r="AW171" s="45"/>
      <c r="AX171" s="45"/>
      <c r="AY171" s="45"/>
      <c r="AZ171" s="45"/>
      <c r="BA171" s="45"/>
      <c r="BB171" s="45"/>
      <c r="BC171" s="45"/>
      <c r="BD171" s="45"/>
      <c r="BE171" s="45"/>
      <c r="BF171" s="45"/>
      <c r="BG171" s="112">
        <v>68</v>
      </c>
      <c r="BH171" s="112">
        <v>68</v>
      </c>
      <c r="BI171" s="112">
        <v>70</v>
      </c>
      <c r="BJ171" s="112">
        <v>73</v>
      </c>
      <c r="BK171" s="112">
        <v>73</v>
      </c>
      <c r="BL171" s="112">
        <v>74</v>
      </c>
      <c r="BM171" s="112">
        <v>75</v>
      </c>
      <c r="BN171" s="112">
        <v>75</v>
      </c>
      <c r="BO171" s="112">
        <v>75</v>
      </c>
      <c r="BP171" s="112">
        <v>77</v>
      </c>
      <c r="BQ171" s="112">
        <v>77</v>
      </c>
      <c r="BR171" s="112">
        <v>78</v>
      </c>
      <c r="BS171" s="112">
        <v>78</v>
      </c>
      <c r="BT171" s="112">
        <v>78</v>
      </c>
      <c r="BU171" s="112">
        <v>78</v>
      </c>
      <c r="BV171" s="112">
        <v>78</v>
      </c>
      <c r="BW171" s="235"/>
      <c r="BX171" s="112">
        <v>78</v>
      </c>
      <c r="BY171" s="112">
        <v>79</v>
      </c>
      <c r="BZ171" s="112">
        <v>79</v>
      </c>
      <c r="CA171" s="112">
        <v>80</v>
      </c>
      <c r="CB171" s="112">
        <v>80</v>
      </c>
      <c r="CC171" s="112">
        <v>81</v>
      </c>
      <c r="CD171" s="112">
        <v>80</v>
      </c>
      <c r="CE171" s="112">
        <v>80</v>
      </c>
      <c r="CF171" s="112">
        <v>80</v>
      </c>
      <c r="CG171" s="112">
        <v>80</v>
      </c>
      <c r="CH171" s="112">
        <v>79</v>
      </c>
      <c r="CI171" s="112">
        <v>81</v>
      </c>
      <c r="CJ171" s="112">
        <v>81</v>
      </c>
      <c r="CK171" s="112">
        <v>82</v>
      </c>
      <c r="CL171" s="112">
        <v>82</v>
      </c>
      <c r="CM171" s="112">
        <v>82</v>
      </c>
      <c r="CN171" s="112">
        <v>82</v>
      </c>
      <c r="CO171" s="112">
        <v>86</v>
      </c>
      <c r="CP171" s="112">
        <v>86</v>
      </c>
      <c r="CQ171" s="112">
        <v>86</v>
      </c>
      <c r="CR171" s="112">
        <v>86</v>
      </c>
      <c r="CS171" s="112">
        <v>86</v>
      </c>
      <c r="CT171" s="112">
        <v>86</v>
      </c>
      <c r="CU171" s="112">
        <v>86</v>
      </c>
      <c r="CV171" s="112">
        <v>86</v>
      </c>
      <c r="CW171" s="112">
        <v>86</v>
      </c>
      <c r="CX171" s="112">
        <v>86</v>
      </c>
      <c r="CY171" s="112">
        <v>86</v>
      </c>
      <c r="CZ171" s="112">
        <v>86</v>
      </c>
      <c r="DA171" s="112">
        <v>86</v>
      </c>
      <c r="DB171" s="112">
        <v>86</v>
      </c>
      <c r="DC171" s="112">
        <v>86</v>
      </c>
      <c r="DD171" s="112">
        <v>86</v>
      </c>
      <c r="DE171" s="112">
        <v>86</v>
      </c>
      <c r="DF171" s="112">
        <v>86</v>
      </c>
      <c r="DG171" s="112">
        <v>86</v>
      </c>
      <c r="DJ171" s="181">
        <f t="shared" ca="1" si="53"/>
        <v>0</v>
      </c>
      <c r="DK171" s="25">
        <f t="shared" ca="1" si="54"/>
        <v>0</v>
      </c>
      <c r="DL171" s="325">
        <f t="shared" ca="1" si="55"/>
        <v>0</v>
      </c>
      <c r="DM171" s="329">
        <f t="shared" ca="1" si="56"/>
        <v>0</v>
      </c>
      <c r="DN171" s="25">
        <f t="shared" ca="1" si="57"/>
        <v>0</v>
      </c>
      <c r="DO171" s="325">
        <f t="shared" ca="1" si="58"/>
        <v>0</v>
      </c>
      <c r="DP171" s="334">
        <f t="shared" ca="1" si="59"/>
        <v>73.608079770616683</v>
      </c>
      <c r="EA171" s="176">
        <f>VLOOKUP($D171,'L4-LTLA'!$BY:$CA,3,FALSE)</f>
        <v>116835</v>
      </c>
      <c r="EB171" s="27">
        <v>116835</v>
      </c>
      <c r="EC171" s="4">
        <f t="shared" si="51"/>
        <v>0</v>
      </c>
    </row>
    <row r="172" spans="1:134" x14ac:dyDescent="0.25">
      <c r="A172" s="67" t="str">
        <f ca="1">OFFSET(Polygon!A$1,MATCH($D172,Polygon!$C:$C,0)-1,0)</f>
        <v>{"type":"Polygon","coordinates":[[[-5.8245,54.4955],[-5.8257,54.4947],[-5.8263,54.4929],[-5.8281,54.4919],[-5.8298,54.4917],[-5.8314,54.4905],[-5.8322,54.4893],[-5.8377,54.4903],[-5.8404,54.4911],[-5.8425,54.4926],[-5.8465,54.4915],[-5.8474,54.4893],[-5.8468,54.4884],[-5.8463,54.4854],[-5.8485,54.4845],[-5.853,54.4871],[-5.8568,54.487],[-5.8588,54.4853],[-5.8599,54.4834],[-5.8598,54.4821],[-5.8609,54.4811],[-5.8593,54.4794],[-5.8617,54.4795],[-5.8639,54.4803],[-5.8666,54.4799],[-5.8696,54.4799],[-5.8724,54.4794],[-5.8747,54.4779],[-5.8737,54.4773],[-5.8735,54.4758],[-5.8757,54.475],[-5.877,54.4733],[-5.8768,54.472],[-5.8772,54.4706],[-5.8781,54.4695],[-5.8774,54.4673],[-5.8795,54.4668],[-5.8826,54.4665],[-5.8843,54.4661],[-5.8864,54.4663],[-5.8877,54.4659],[-5.8905,54.4657],[-5.8936,54.4649],[-5.8947,54.4643],[-5.899,54.4634],[-5.9016,54.4625],[-5.9033,54.4622],[-5.9044,54.4616],[-5.9048,54.4588],[-5.9013,54.4569],[-5.9008,54.4548],[-5.9028,54.4532],[-5.9067,54.4518],[-5.9076,54.4497],[-5.9099,54.4495],[-5.9165,54.45],[-5.9157,54.4484],[-5.9189,54.4476],[-5.9174,54.4466],[-5.9185,54.4458],[-5.9191,54.4437],[-5.9186,54.4428],[-5.9182,54.4407],[-5.9207,54.4394],[-5.9181,54.4379],[-5.9168,54.4365],[-5.9174,54.4346],[-5.9158,54.4334],[-5.9205,54.4326],[-5.9229,54.4325],[-5.9244,54.4315],[-5.9296,54.4305],[-5.9317,54.4292],[-5.9289,54.4274],[-5.9273,54.4255],[-5.9253,54.424],[-5.927,54.4231],[-5.9284,54.4229],[-5.9303,54.4214],[-5.9317,54.4217],[-5.9334,54.4202],[-5.9325,54.4196],[-5.9343,54.419],[-5.9382,54.4164],[-5.9404,54.4155],[-5.9432,54.4147],[-5.9463,54.4145],[-5.9466,54.4121],[-5.9456,54.4092],[-5.9462,54.4076],[-5.9449,54.4045],[-5.9479,54.4038],[-5.9517,54.4038],[-5.9483,54.4005],[-5.9463,54.3991],[-5.9456,54.3983],[-5.9432,54.3985],[-5.9402,54.3981],[-5.9401,54.3961],[-5.9385,54.395],[-5.9395,54.3941],[-5.9384,54.3912],[-5.9415,54.3909],[-5.941,54.3898],[-5.9419,54.3879],[-5.9414,54.3866],[-5.9412,54.3837],[-5.9427,54.3827],[-5.9459,54.3822],[-5.9468,54.3814],[-5.9481,54.3812],[-5.949,54.3804],[-5.951,54.3796],[-5.9534,54.3806],[-5.9562,54.3805],[-5.9589,54.3807],[-5.962,54.3816],[-5.9645,54.3821],[-5.9679,54.3832],[-5.9699,54.3832],[-5.9712,54.3845],[-5.9744,54.3829],[-5.9785,54.3814],[-5.9819,54.3789],[-5.9851,54.3769],[-5.9929,54.3742],[-5.9978,54.374],[-6.0052,54.3728],[-6.0095,54.3728],[-6.013,54.3721],[-6.0184,54.3717],[-6.0195,54.3706],[-6.0206,54.371],[-6.0225,54.3724],[-6.0232,54.3735],[-6.022,54.3742],[-6.0207,54.376],[-6.0218,54.3776],[-6.0232,54.3771],[-6.0272,54.3785],[-6.0324,54.3785],[-6.0368,54.3783],[-6.0394,54.3772],[-6.0424,54.3788],[-6.045,54.3809],[-6.0431,54.3827],[-6.0421,54.3831],[-6.0388,54.3834],[-6.039,54.3846],[-6.0428,54.3847],[-6.0462,54.3866],[-6.0476,54.3865],[-6.05,54.3869],[-6.0513,54.3886],[-6.0543,54.3875],[-6.0554,54.3859],[-6.0576,54.3864],[-6.0609,54.3861],[-6.0628,54.3869],[-6.0645,54.3869],[-6.0653,54.3875],[-6.0643,54.3884],[-6.0663,54.3903],[-6.0648,54.3913],[-6.0644,54.3935],[-6.0649,54.3941],[-6.0649,54.3974],[-6.0665,54.3972],[-6.0655,54.3992],[-6.0637,54.4],[-6.0614,54.4005],[-6.057,54.4008],[-6.0557,54.4006],[-6.0556,54.402],[-6.0549,54.4028],[-6.0572,54.404],[-6.059,54.4045],[-6.0645,54.4077],[-6.0697,54.4089],[-6.0725,54.4108],[-6.074,54.4111],[-6.0775,54.4108],[-6.0777,54.4099],[-6.0786,54.4096],[-6.0802,54.4103],[-6.0831,54.4097],[-6.0869,54.4102],[-6.088,54.4108],[-6.0884,54.4132],[-6.0899,54.4139],[-6.0914,54.416],[-6.0952,54.4186],[-6.0963,54.4189],[-6.0978,54.4184],[-6.0993,54.4195],[-6.1011,54.4199],[-6.1032,54.4212],[-6.1079,54.4229],[-6.1125,54.424],[-6.1156,54.4256],[-6.1158,54.4261],[-6.1181,54.4273],[-6.1198,54.4286],[-6.1194,54.429],[-6.1224,54.4305],[-6.1233,54.4315],[-6.126,54.4324],[-6.1294,54.433],[-6.1311,54.4341],[-6.1348,54.4358],[-6.1368,54.4362],[-6.1402,54.436],[-6.1465,54.436],[-6.1489,54.4361],[-6.1527,54.4353],[-6.1567,54.4348],[-6.1578,54.435],[-6.1605,54.4346],[-6.1618,54.4361],[-6.1618,54.4374],[-6.1598,54.438],[-6.1594,54.4394],[-6.1552,54.4414],[-6.1561,54.443],[-6.1575,54.4442],[-6.1617,54.4439],[-6.1636,54.4442],[-6.1666,54.4435],[-6.1723,54.4433],[-6.1735,54.4429],[-6.1765,54.4412],[-6.1797,54.441],[-6.1815,54.4412],[-6.1835,54.4404],[-6.185,54.4387],[-6.1861,54.4381],[-6.1925,54.4376],[-6.1941,54.4376],[-6.2001,54.4387],[-6.2032,54.4377],[-6.2031,54.4363],[-6.2021,54.4357],[-6.2032,54.4341],[-6.2086,54.4327],[-6.2101,54.4325],[-6.2117,54.4341],[-6.2115,54.4352],[-6.2132,54.4368],[-6.2133,54.4389],[-6.2127,54.4402],[-6.2147,54.4408],[-6.2134,54.4419],[-6.2123,54.4437],[-6.2098,54.4451],[-6.216,54.4487],[-6.2177,54.4495],[-6.2167,54.4507],[-6.2183,54.4513],[-6.2177,54.4524],[-6.2203,54.4533],[-6.2207,54.4527],[-6.2244,54.4528],[-6.2247,54.4543],[-6.2263,54.4544],[-6.2291,54.456],[-6.2304,54.4577],[-6.2333,54.4585],[-6.2335,54.4595],[-6.235,54.4599],[-6.2364,54.4608],[-6.237,54.4623],[-6.2388,54.463],[-6.2402,54.4629],[-6.2434,54.4651],[-6.2406,54.4654],[-6.24,54.4669],[-6.2406,54.4675],[-6.243,54.4679],[-6.2433,54.4697],[-6.2418,54.4711],[-6.2416,54.4728],[-6.2421,54.474],[-6.2434,54.4754],[-6.2461,54.476],[-6.2476,54.4753],[-6.2513,54.477],[-6.2519,54.4781],[-6.2534,54.4781],[-6.2556,54.4794],[-6.259,54.4796],[-6.2584,54.4807],[-6.2564,54.4816],[-6.2577,54.4826],[-6.256,54.4838],[-6.2542,54.488],[-6.2522,54.4877],[-6.2493,54.4879],[-6.2486,54.4884],[-6.2506,54.49],[-6.2502,54.4917],[-6.246,54.4918],[-6.2429,54.4905],[-6.2407,54.4906],[-6.2395,54.4922],[-6.2416,54.4929],[-6.2418,54.4936],[-6.2401,54.4951],[-6.2409,54.4966],[-6.2429,54.4981],[-6.2422,54.5007],[-6.245,54.5018],[-6.2474,54.5031],[-6.2501,54.503],[-6.2498,54.5041],[-6.2564,54.5046],[-6.2571,54.5044],[-6.2609,54.5071],[-6.2588,54.5081],[-6.2567,54.5072],[-6.2551,54.5085],[-6.2569,54.5091],[-6.261,54.5118],[-6.2635,54.5132],[-6.2655,54.515],[-6.2696,54.5176],[-6.272,54.518],[-6.2736,54.5193],[-6.2735,54.5214],[-6.2751,54.5221],[-6.2742,54.5233],[-6.276,54.5237],[-6.2755,54.5251],[-6.2736,54.5252],[-6.2723,54.526],[-6.2705,54.5291],[-6.27,54.5305],[-6.2701,54.5319],[-6.2709,54.5333],[-6.2722,54.5339],[-6.2731,54.5332],[-6.2764,54.5341],[-6.2749,54.5354],[-6.2787,54.5383],[-6.2751,54.5416],[-6.2783,54.5492],[-6.2787,54.5575],[-6.2918,54.5615],[-6.3,54.5684],[-6.3021,54.5696],[-6.303,54.5709],[-6.3056,54.5729],[-6.2828,54.5797],[-6.2822,54.5801],[-6.2955,54.5967],[-6.2655,54.5972],[-6.2644,54.5979],[-6.2626,54.5967],[-6.2604,54.5947],[-6.26,54.5929],[-6.2585,54.592],[-6.2569,54.5918],[-6.2567,54.5907],[-6.2556,54.5906],[-6.2545,54.5895],[-6.2528,54.5894],[-6.2506,54.5898],[-6.2497,54.5894],[-6.2472,54.5893],[-6.2464,54.5896],[-6.2443,54.5889],[-6.2404,54.5881],[-6.2385,54.5881],[-6.236,54.5884],[-6.236,54.5891],[-6.2332,54.59],[-6.232,54.5909],[-6.2303,54.5906],[-6.2296,54.5924],[-6.2317,54.5925],[-6.232,54.5938],[-6.2301,54.5941],[-6.2309,54.5969],[-6.2294,54.5972],[-6.2269,54.5992],[-6.2249,54.6004],[-6.2229,54.5998],[-6.2185,54.6021],[-6.2109,54.5987],[-6.2102,54.5995],[-6.2085,54.5994],[-6.2066,54.6001],[-6.2046,54.5999],[-6.2032,54.5993],[-6.2011,54.5997],[-6.1991,54.6006],[-6.1978,54.6017],[-6.1967,54.6018],[-6.1935,54.6005],[-6.1923,54.6013],[-6.193,54.6024],[-6.1894,54.6028],[-6.189,54.6033],[-6.1868,54.6039],[-6.1853,54.6032],[-6.1834,54.6039],[-6.1812,54.6034],[-6.1801,54.6039],[-6.1777,54.6039],[-6.1766,54.6033],[-6.1747,54.6036],[-6.1734,54.6033],[-6.1704,54.604],[-6.1699,54.6049],[-6.1628,54.6057],[-6.1597,54.6089],[-6.1565,54.6106],[-6.1502,54.6103],[-6.1465,54.6112],[-6.1496,54.6138],[-6.1503,54.6149],[-6.1499,54.6177],[-6.1502,54.619],[-6.1496,54.6205],[-6.1485,54.6208],[-6.1461,54.6199],[-6.1418,54.6189],[-6.1387,54.6194],[-6.1347,54.6178],[-6.1312,54.6182],[-6.1289,54.6181],[-6.1231,54.6187],[-6.1204,54.62],[-6.1163,54.6204],[-6.1148,54.6212],[-6.1156,54.6219],[-6.1143,54.6223],[-6.1118,54.6223],[-6.1106,54.6228],[-6.1063,54.6229],[-6.1048,54.6219],[-6.1022,54.6217],[-6.0984,54.6229],[-6.0962,54.6228],[-6.0953,54.6225],[-6.0935,54.6231],[-6.09,54.6238],[-6.0886,54.6244],[-6.0863,54.6237],[-6.0833,54.6234],[-6.0819,54.6229],[-6.0821,54.6222],[-6.0797,54.6207],[-6.0792,54.6197],[-6.0765,54.6193],[-6.0738,54.62],[-6.0717,54.619],[-6.0704,54.6189],[-6.0694,54.6178],[-6.0694,54.6165],[-6.0675,54.6159],[-6.0667,54.6142],[-6.0637,54.613],[-6.062,54.6119],[-6.0598,54.6119],[-6.0587,54.6109],[-6.0523,54.6076],[-6.0504,54.6073],[-6.0483,54.6064],[-6.0465,54.606],[-6.046,54.6055],[-6.0454,54.6013],[-6.0429,54.5984],[-6.0414,54.5963],[-6.0409,54.5936],[-6.0418,54.5906],[-6.0433,54.5899],[-6.0454,54.5895],[-6.0465,54.5883],[-6.0464,54.5874],[-6.0441,54.5849],[-6.0448,54.5839],[-6.0452,54.5818],[-6.0446,54.581],[-6.0433,54.5782],[-6.0433,54.5759],[-6.0427,54.5744],[-6.0422,54.571],[-6.0432,54.5699],[-6.0446,54.5701],[-6.0454,54.5695],[-6.0459,54.5677],[-6.0443,54.5671],[-6.0438,54.5656],[-6.042,54.5642],[-6.044,54.5628],[-6.0462,54.5629],[-6.048,54.5619],[-6.0502,54.5614],[-6.0519,54.5617],[-6.0549,54.5611],[-6.0577,54.5593],[-6.058,54.5587],[-6.06,54.558],[-6.0612,54.5564],[-6.0607,54.5552],[-6.0593,54.5545],[-6.0546,54.5528],[-6.0485,54.5513],[-6.0466,54.5493],[-6.0422,54.5468],[-6.0383,54.5485],[-6.0361,54.5473],[-6.0351,54.5478],[-6.0333,54.5472],[-6.0315,54.5477],[-6.0297,54.5474],[-6.0282,54.5457],[-6.0217,54.5476],[-6.0188,54.5495],[-6.0176,54.5509],[-6.0115,54.5476],[-6.0084,54.5475],[-6.0059,54.5467],[-6.0051,54.5459],[-6.0028,54.5448],[-6.0015,54.5455],[-6.0003,54.5424],[-6.0007,54.5407],[-5.9994,54.541],[-5.9991,54.5422],[-5.9954,54.543],[-5.9937,54.5429],[-5.9913,54.5423],[-5.99,54.5415],[-5.9882,54.5385],[-5.9884,54.5374],[-5.9867,54.5367],[-5.9848,54.5351],[-5.9811,54.5359],[-5.9789,54.5353],[-5.9781,54.5345],[-5.9789,54.5324],[-5.977,54.5307],[-5.9759,54.5318],[-5.9743,54.5314],[-5.9731,54.5327],[-5.9713,54.5332],[-5.9703,54.5324],[-5.9691,54.5334],[-5.9668,54.5363],[-5.9638,54.5366],[-5.9615,54.5376],[-5.96,54.5386],[-5.9582,54.5374],[-5.9584,54.5359],[-5.9573,54.5354],[-5.9545,54.536],[-5.9508,54.5376],[-5.9505,54.5374],[-5.9464,54.5384],[-5.9466,54.5399],[-5.9454,54.5414],[-5.9432,54.5424],[-5.9424,54.5437],[-5.9408,54.543],[-5.9364,54.5415],[-5.9342,54.5403],[-5.9336,54.5427],[-5.933,54.5438],[-5.9308,54.5455],[-5.9326,54.5462],[-5.9311,54.5473],[-5.929,54.5481],[-5.9267,54.5494],[-5.9199,54.554],[-5.9169,54.5574],[-5.9154,54.5586],[-5.9107,54.5614],[-5.9115,54.5635],[-5.9138,54.566],[-5.9132,54.5667],[-5.9098,54.5669],[-5.9055,54.5653],[-5.9074,54.5641],[-5.9041,54.5628],[-5.8999,54.5628],[-5.8977,54.5616],[-5.8925,54.5625],[-5.8902,54.5619],[-5.8883,54.5626],[-5.8836,54.5639],[-5.882,54.5646],[-5.8749,54.5659],[-5.8681,54.5676],[-5.8639,54.5671],[-5.8579,54.5683],[-5.8575,54.57],[-5.8565,54.5705],[-5.8553,54.5719],[-5.8547,54.5734],[-5.8507,54.5737],[-5.8496,54.574],[-5.8429,54.5775],[-5.8413,54.5785],[-5.8384,54.5773],[-5.835,54.5778],[-5.8344,54.5775],[-5.8325,54.5784],[-5.8319,54.5791],[-5.8299,54.5799],[-5.8256,54.581],[-5.8239,54.5818],[-5.8245,54.5826],[-5.8257,54.5862],[-5.8273,54.5884],[-5.8257,54.5888],[-5.8246,54.5904],[-5.8182,54.5899],[-5.8187,54.5904],[-5.8183,54.5923],[-5.8185,54.593],[-5.8207,54.5944],[-5.8171,54.5949],[-5.8179,54.5964],[-5.8149,54.5972],[-5.8151,54.5981],[-5.8142,54.5991],[-5.8164,54.5989],[-5.8157,54.6],[-5.8145,54.6004],[-5.812,54.6034],[-5.8117,54.6061],[-5.812,54.6075],[-5.8094,54.6086],[-5.8084,54.6104],[-5.8094,54.6117],[-5.8099,54.6136],[-5.8107,54.6147],[-5.8101,54.6156],[-5.8085,54.6165],[-5.8078,54.6162],[-5.8035,54.6157],[-5.7986,54.6167],[-5.799,54.6176],[-5.795,54.6187],[-5.7911,54.6191],[-5.7874,54.6196],[-5.7858,54.6174],[-5.7844,54.6168],[-5.7839,54.6158],[-5.7827,54.6153],[-5.7814,54.614],[-5.7801,54.6133],[-5.7755,54.6128],[-5.7725,54.6132],[-5.7714,54.611],[-5.7698,54.6101],[-5.7691,54.6071],[-5.7696,54.6064],[-5.7696,54.6048],[-5.7687,54.6038],[-5.77,54.6027],[-5.7699,54.6007],[-5.7725,54.6],[-5.7734,54.5986],[-5.7732,54.5976],[-5.7739,54.5962],[-5.7745,54.594],[-5.7709,54.5939],[-5.7701,54.5914],[-5.7679,54.5918],[-5.7654,54.5868],[-5.7627,54.5852],[-5.7613,54.5849],[-5.7587,54.5849],[-5.7585,54.5815],[-5.7655,54.5805],[-5.7666,54.5782],[-5.7679,54.5767],[-5.7713,54.5754],[-5.773,54.5757],[-5.7743,54.5768],[-5.7787,54.5766],[-5.7808,54.5763],[-5.7814,54.5755],[-5.7836,54.5742],[-5.7859,54.5719],[-5.7879,54.5718],[-5.79,54.5712],[-5.7914,54.5689],[-5.7884,54.5683],[-5.7884,54.5672],[-5.7909,54.5657],[-5.7938,54.5646],[-5.7962,54.5649],[-5.7999,54.5612],[-5.7993,54.555],[-5.7988,54.5546],[-5.7975,54.5521],[-5.7966,54.5514],[-5.7947,54.5512],[-5.7919,54.5502],[-5.7933,54.5495],[-5.7935,54.5478],[-5.7944,54.5475],[-5.794,54.5458],[-5.796,54.5445],[-5.7973,54.5444],[-5.8024,54.545],[-5.8051,54.5442],[-5.809,54.5405],[-5.8103,54.5397],[-5.8113,54.5374],[-5.8139,54.5363],[-5.8178,54.5364],[-5.8188,54.5361],[-5.8163,54.5342],[-5.8172,54.5328],[-5.8161,54.532],[-5.8179,54.5299],[-5.8199,54.5281],[-5.8241,54.5281],[-5.8258,54.5277],[-5.8262,54.5269],[-5.8278,54.5255],[-5.8283,54.5236],[-5.8305,54.5206],[-5.8315,54.5201],[-5.8302,54.5192],[-5.8305,54.5185],[-5.8299,54.5164],[-5.8289,54.5155],[-5.8291,54.5139],[-5.8299,54.5125],[-5.8313,54.5121],[-5.8311,54.5106],[-5.8303,54.5091],[-5.8306,54.5085],[-5.8294,54.5074],[-5.8306,54.5065],[-5.8339,54.5048],[-5.8311,54.5031],[-5.8341,54.5014],[-5.8306,54.499],[-5.8282,54.4998],[-5.8254,54.4968],[-5.8245,54.4955]]]}</v>
      </c>
      <c r="B172" s="67" t="str">
        <f ca="1">OFFSET(Polygon!B$1,MATCH($D172,Polygon!$C:$C,0)-1,0)</f>
        <v>N09000007</v>
      </c>
      <c r="C172" s="41" t="s">
        <v>134</v>
      </c>
      <c r="D172" s="1" t="s">
        <v>477</v>
      </c>
      <c r="E172" s="27">
        <v>144381</v>
      </c>
      <c r="F172" s="45"/>
      <c r="G172" s="45"/>
      <c r="H172" s="45"/>
      <c r="I172" s="45"/>
      <c r="J172" s="45"/>
      <c r="K172" s="45"/>
      <c r="L172" s="45"/>
      <c r="M172" s="45"/>
      <c r="N172" s="45"/>
      <c r="O172" s="45"/>
      <c r="P172" s="45"/>
      <c r="Q172" s="45"/>
      <c r="R172" s="45"/>
      <c r="S172" s="45"/>
      <c r="T172" s="45"/>
      <c r="U172" s="45"/>
      <c r="V172" s="45"/>
      <c r="W172" s="23">
        <v>33</v>
      </c>
      <c r="X172" s="23">
        <v>39</v>
      </c>
      <c r="Y172" s="45"/>
      <c r="Z172" s="45"/>
      <c r="AA172" s="23">
        <v>66</v>
      </c>
      <c r="AB172" s="23">
        <v>70</v>
      </c>
      <c r="AC172" s="23">
        <v>81</v>
      </c>
      <c r="AD172" s="23">
        <v>97</v>
      </c>
      <c r="AE172" s="23">
        <v>109</v>
      </c>
      <c r="AF172" s="45"/>
      <c r="AG172" s="45"/>
      <c r="AH172" s="112">
        <v>130</v>
      </c>
      <c r="AI172" s="112">
        <v>143</v>
      </c>
      <c r="AJ172" s="112">
        <v>150</v>
      </c>
      <c r="AK172" s="112">
        <v>164</v>
      </c>
      <c r="AL172" s="112">
        <v>181</v>
      </c>
      <c r="AM172" s="45"/>
      <c r="AN172" s="45"/>
      <c r="AO172" s="45"/>
      <c r="AP172" s="45"/>
      <c r="AQ172" s="67">
        <v>221</v>
      </c>
      <c r="AR172" s="67">
        <v>232</v>
      </c>
      <c r="AS172" s="67">
        <v>241</v>
      </c>
      <c r="AT172" s="45"/>
      <c r="AU172" s="45"/>
      <c r="AV172" s="112">
        <v>278</v>
      </c>
      <c r="AW172" s="45"/>
      <c r="AX172" s="45"/>
      <c r="AY172" s="45"/>
      <c r="AZ172" s="45"/>
      <c r="BA172" s="45"/>
      <c r="BB172" s="45"/>
      <c r="BC172" s="45"/>
      <c r="BD172" s="45"/>
      <c r="BE172" s="45"/>
      <c r="BF172" s="45"/>
      <c r="BG172" s="112">
        <v>355</v>
      </c>
      <c r="BH172" s="112">
        <v>365</v>
      </c>
      <c r="BI172" s="112">
        <v>369</v>
      </c>
      <c r="BJ172" s="112">
        <v>373</v>
      </c>
      <c r="BK172" s="112">
        <v>374</v>
      </c>
      <c r="BL172" s="112">
        <v>375</v>
      </c>
      <c r="BM172" s="112">
        <v>380</v>
      </c>
      <c r="BN172" s="112">
        <v>382</v>
      </c>
      <c r="BO172" s="112">
        <v>382</v>
      </c>
      <c r="BP172" s="112">
        <v>384</v>
      </c>
      <c r="BQ172" s="112">
        <v>388</v>
      </c>
      <c r="BR172" s="112">
        <v>392</v>
      </c>
      <c r="BS172" s="112">
        <v>395</v>
      </c>
      <c r="BT172" s="112">
        <v>402</v>
      </c>
      <c r="BU172" s="112">
        <v>405</v>
      </c>
      <c r="BV172" s="112">
        <v>408</v>
      </c>
      <c r="BW172" s="235"/>
      <c r="BX172" s="112">
        <v>414</v>
      </c>
      <c r="BY172" s="112">
        <v>418</v>
      </c>
      <c r="BZ172" s="112">
        <v>421</v>
      </c>
      <c r="CA172" s="112">
        <v>425</v>
      </c>
      <c r="CB172" s="112">
        <v>428</v>
      </c>
      <c r="CC172" s="112">
        <v>432</v>
      </c>
      <c r="CD172" s="112">
        <v>434</v>
      </c>
      <c r="CE172" s="112">
        <v>436</v>
      </c>
      <c r="CF172" s="112">
        <v>436</v>
      </c>
      <c r="CG172" s="112">
        <v>436</v>
      </c>
      <c r="CH172" s="112">
        <v>439</v>
      </c>
      <c r="CI172" s="112">
        <v>434</v>
      </c>
      <c r="CJ172" s="112">
        <v>435</v>
      </c>
      <c r="CK172" s="112">
        <v>437</v>
      </c>
      <c r="CL172" s="112">
        <v>438</v>
      </c>
      <c r="CM172" s="112">
        <v>439</v>
      </c>
      <c r="CN172" s="112">
        <v>440</v>
      </c>
      <c r="CO172" s="112">
        <v>440</v>
      </c>
      <c r="CP172" s="112">
        <v>440</v>
      </c>
      <c r="CQ172" s="112">
        <v>441</v>
      </c>
      <c r="CR172" s="112">
        <v>442</v>
      </c>
      <c r="CS172" s="112">
        <v>444</v>
      </c>
      <c r="CT172" s="112">
        <v>444</v>
      </c>
      <c r="CU172" s="112">
        <v>446</v>
      </c>
      <c r="CV172" s="112">
        <v>446</v>
      </c>
      <c r="CW172" s="112">
        <v>448</v>
      </c>
      <c r="CX172" s="112">
        <v>449</v>
      </c>
      <c r="CY172" s="112">
        <v>450</v>
      </c>
      <c r="CZ172" s="112">
        <v>453</v>
      </c>
      <c r="DA172" s="112">
        <v>453</v>
      </c>
      <c r="DB172" s="112">
        <v>453</v>
      </c>
      <c r="DC172" s="112">
        <v>453</v>
      </c>
      <c r="DD172" s="112">
        <v>453</v>
      </c>
      <c r="DE172" s="112">
        <v>453</v>
      </c>
      <c r="DF172" s="112">
        <v>453</v>
      </c>
      <c r="DG172" s="112">
        <v>453</v>
      </c>
      <c r="DJ172" s="181">
        <f t="shared" ca="1" si="53"/>
        <v>0</v>
      </c>
      <c r="DK172" s="25">
        <f t="shared" ca="1" si="54"/>
        <v>0</v>
      </c>
      <c r="DL172" s="325">
        <f t="shared" ca="1" si="55"/>
        <v>0</v>
      </c>
      <c r="DM172" s="329">
        <f t="shared" ca="1" si="56"/>
        <v>0</v>
      </c>
      <c r="DN172" s="25">
        <f t="shared" ca="1" si="57"/>
        <v>0</v>
      </c>
      <c r="DO172" s="325">
        <f t="shared" ca="1" si="58"/>
        <v>0</v>
      </c>
      <c r="DP172" s="334">
        <f t="shared" ca="1" si="59"/>
        <v>313.75319467242917</v>
      </c>
      <c r="EA172" s="176">
        <f>VLOOKUP($D172,'L4-LTLA'!$BY:$CA,3,FALSE)</f>
        <v>144381</v>
      </c>
      <c r="EB172" s="27">
        <v>144381</v>
      </c>
      <c r="EC172" s="4">
        <f t="shared" si="51"/>
        <v>0</v>
      </c>
    </row>
    <row r="173" spans="1:134" x14ac:dyDescent="0.25">
      <c r="A173" s="67" t="str">
        <f ca="1">OFFSET(Polygon!A$1,MATCH($D173,Polygon!$C:$C,0)-1,0)</f>
        <v>{"type":"Polygon","coordinates":[[[-5.8693,54.6889],[-5.8691,54.6894],[-5.8711,54.6902],[-5.8758,54.6929],[-5.8768,54.6923],[-5.8831,54.6956],[-5.887,54.6934],[-5.8885,54.6948],[-5.8902,54.6956],[-5.891,54.6966],[-5.891,54.6987],[-5.8892,54.7007],[-5.8891,54.7027],[-5.8899,54.7041],[-5.8917,54.7063],[-5.8919,54.7083],[-5.8896,54.7094],[-5.89,54.7105],[-5.8981,54.7087],[-5.9016,54.7086],[-5.9028,54.7088],[-5.901,54.7112],[-5.906,54.7122],[-5.9093,54.7131],[-5.911,54.7142],[-5.9117,54.7166],[-5.9111,54.72],[-5.9105,54.7207],[-5.9062,54.7239],[-5.9052,54.7249],[-5.8975,54.7386],[-5.8958,54.7388],[-5.8955,54.7422],[-5.895,54.7435],[-5.8934,54.7453],[-5.8969,54.7484],[-5.898,54.749],[-5.9062,54.7506],[-5.9082,54.7548],[-5.9037,54.7568],[-5.8979,54.759],[-5.9029,54.7621],[-5.9059,54.7644],[-5.9069,54.7655],[-5.9059,54.7662],[-5.9028,54.7666],[-5.9035,54.7676],[-5.8988,54.769],[-5.8992,54.7696],[-5.8944,54.7705],[-5.8927,54.7713],[-5.8885,54.7724],[-5.8933,54.7742],[-5.8965,54.7757],[-5.9,54.7782],[-5.9008,54.7796],[-5.9018,54.7803],[-5.9033,54.7797],[-5.9034,54.7787],[-5.9073,54.7784],[-5.9083,54.779],[-5.9107,54.778],[-5.9198,54.7735],[-5.9232,54.7723],[-5.9268,54.7738],[-5.9281,54.7734],[-5.9301,54.7744],[-5.9324,54.7748],[-5.9393,54.7743],[-5.9407,54.7736],[-5.9421,54.7739],[-5.9435,54.7759],[-5.9461,54.7784],[-5.9496,54.7802],[-5.9502,54.7798],[-5.957,54.7768],[-5.9626,54.7739],[-5.9646,54.7742],[-5.9675,54.775],[-5.9652,54.7774],[-5.965,54.7783],[-5.9683,54.7806],[-5.9689,54.7813],[-5.9706,54.7807],[-5.9707,54.7821],[-5.9726,54.7828],[-5.9735,54.7824],[-5.9749,54.7833],[-5.976,54.7828],[-5.9755,54.7818],[-5.9767,54.7809],[-5.976,54.78],[-5.9787,54.7786],[-5.9824,54.7774],[-5.9827,54.776],[-5.9878,54.774],[-5.9896,54.7772],[-5.9908,54.7785],[-5.9933,54.7797],[-5.9934,54.7812],[-5.9959,54.7824],[-5.9985,54.7842],[-6,54.7849],[-6.0021,54.785],[-6.0048,54.7859],[-6.0068,54.7873],[-6.0104,54.7882],[-6.0131,54.7884],[-6.012,54.7919],[-6.0116,54.7949],[-6.0116,54.7973],[-6.0109,54.8001],[-6.0196,54.8004],[-6.055,54.7984],[-6.0518,54.7969],[-6.051,54.7962],[-6.0506,54.7943],[-6.0497,54.7927],[-6.0498,54.7918],[-6.0545,54.7929],[-6.0563,54.7939],[-6.0614,54.7953],[-6.0648,54.7966],[-6.0679,54.7972],[-6.0808,54.7964],[-6.0775,54.7948],[-6.0748,54.7941],[-6.074,54.7917],[-6.0796,54.7923],[-6.0812,54.7932],[-6.0823,54.793],[-6.0863,54.794],[-6.0884,54.7941],[-6.0908,54.7938],[-6.0966,54.7942],[-6.1009,54.7939],[-6.1037,54.7926],[-6.104,54.7929],[-6.1087,54.8014],[-6.1091,54.8031],[-6.1084,54.806],[-6.1125,54.8072],[-6.1202,54.809],[-6.1212,54.8083],[-6.1277,54.8072],[-6.1297,54.8065],[-6.1331,54.8072],[-6.1348,54.8063],[-6.1369,54.8061],[-6.1408,54.8064],[-6.1436,54.8072],[-6.1449,54.8082],[-6.141,54.8105],[-6.1448,54.8118],[-6.1505,54.8103],[-6.1536,54.8107],[-6.1545,54.8098],[-6.1579,54.8103],[-6.1682,54.8108],[-6.1691,54.8116],[-6.173,54.8119],[-6.1755,54.809],[-6.1768,54.8081],[-6.1802,54.8084],[-6.1823,54.8075],[-6.1839,54.8073],[-6.186,54.8064],[-6.1901,54.8066],[-6.1939,54.8062],[-6.1959,54.8057],[-6.1976,54.8064],[-6.1991,54.8064],[-6.2,54.8058],[-6.1982,54.8037],[-6.1979,54.8028],[-6.1986,54.8013],[-6.1995,54.8013],[-6.1998,54.7981],[-6.2029,54.7969],[-6.2048,54.7956],[-6.2068,54.796],[-6.2082,54.7944],[-6.2115,54.7932],[-6.2135,54.7939],[-6.2155,54.7936],[-6.2137,54.7904],[-6.2159,54.7899],[-6.2247,54.7903],[-6.2276,54.789],[-6.2306,54.7884],[-6.2319,54.7888],[-6.2329,54.7884],[-6.2352,54.7883],[-6.2352,54.7889],[-6.2373,54.7914],[-6.2395,54.7927],[-6.2417,54.7925],[-6.2439,54.7932],[-6.248,54.7933],[-6.2502,54.7936],[-6.2552,54.796],[-6.2581,54.7963],[-6.2621,54.7976],[-6.2653,54.7981],[-6.2687,54.799],[-6.2691,54.7982],[-6.2695,54.796],[-6.2679,54.7948],[-6.2663,54.7931],[-6.265,54.7922],[-6.2643,54.7908],[-6.2676,54.7913],[-6.272,54.7911],[-6.2769,54.7903],[-6.2814,54.7919],[-6.2832,54.7916],[-6.2845,54.7903],[-6.286,54.7898],[-6.2893,54.7897],[-6.2908,54.7901],[-6.2979,54.7945],[-6.3029,54.7963],[-6.3046,54.7952],[-6.3033,54.7938],[-6.3039,54.7929],[-6.3063,54.7925],[-6.308,54.791],[-6.3098,54.7901],[-6.3127,54.7923],[-6.3173,54.7936],[-6.3195,54.7945],[-6.3208,54.7911],[-6.322,54.7907],[-6.3238,54.791],[-6.3274,54.7938],[-6.328,54.7949],[-6.3305,54.796],[-6.3319,54.7971],[-6.3337,54.7975],[-6.3319,54.799],[-6.3334,54.7995],[-6.3366,54.8],[-6.3387,54.8013],[-6.3419,54.7995],[-6.3442,54.8005],[-6.3464,54.8011],[-6.3492,54.8008],[-6.3498,54.7996],[-6.3513,54.7999],[-6.3532,54.7997],[-6.3545,54.7989],[-6.3537,54.7978],[-6.3562,54.7979],[-6.3606,54.7969],[-6.3618,54.7956],[-6.3635,54.7924],[-6.3633,54.7914],[-6.3654,54.7902],[-6.3653,54.7883],[-6.3707,54.7853],[-6.3815,54.7827],[-6.3834,54.78],[-6.3857,54.7792],[-6.3898,54.7794],[-6.3913,54.7797],[-6.3939,54.7794],[-6.3966,54.7799],[-6.3973,54.7809],[-6.3988,54.7811],[-6.4008,54.7822],[-6.4019,54.7823],[-6.4044,54.7815],[-6.4054,54.7815],[-6.4064,54.7825],[-6.4089,54.7833],[-6.4113,54.7828],[-6.4128,54.7834],[-6.4141,54.7833],[-6.4197,54.7852],[-6.4213,54.7861],[-6.4241,54.7853],[-6.4266,54.7841],[-6.4277,54.7853],[-6.4289,54.7855],[-6.4333,54.789],[-6.4347,54.7894],[-6.4355,54.7888],[-6.4352,54.7877],[-6.4358,54.7865],[-6.4367,54.7864],[-6.4414,54.7869],[-6.4422,54.7875],[-6.4437,54.7872],[-6.4442,54.7866],[-6.4461,54.7861],[-6.4477,54.7848],[-6.4602,54.7846],[-6.4643,54.784],[-6.4653,54.7837],[-6.478,54.7809],[-6.4779,54.7819],[-6.4789,54.7942],[-6.4719,54.8125],[-6.4629,54.816],[-6.4611,54.8164],[-6.4595,54.8173],[-6.4593,54.8185],[-6.4612,54.8212],[-6.4605,54.8223],[-6.4586,54.8234],[-6.4583,54.8246],[-6.46,54.8273],[-6.4618,54.8293],[-6.467,54.8337],[-6.4676,54.8351],[-6.4674,54.8381],[-6.4677,54.839],[-6.4691,54.8402],[-6.4713,54.8407],[-6.4725,54.8413],[-6.4727,54.8431],[-6.4713,54.846],[-6.4733,54.8503],[-6.4731,54.8517],[-6.4722,54.8528],[-6.4725,54.854],[-6.474,54.8553],[-6.4752,54.8571],[-6.4763,54.8616],[-6.4775,54.8627],[-6.4815,54.8676],[-6.4814,54.8688],[-6.4827,54.8723],[-6.4831,54.8738],[-6.4839,54.8747],[-6.4872,54.8754],[-6.4881,54.8768],[-6.4882,54.8796],[-6.4888,54.8808],[-6.489,54.8832],[-6.4909,54.8859],[-6.4924,54.8869],[-6.4968,54.8883],[-6.4989,54.8899],[-6.4999,54.8931],[-6.5,54.8951],[-6.5017,54.8963],[-6.5014,54.8984],[-6.5017,54.8992],[-6.5034,54.9009],[-6.5043,54.9051],[-6.5048,54.9061],[-6.507,54.9079],[-6.5073,54.909],[-6.5065,54.9116],[-6.5043,54.9126],[-6.5037,54.9142],[-6.5001,54.9157],[-6.5002,54.918],[-6.5009,54.9188],[-6.4997,54.9194],[-6.4935,54.9206],[-6.4929,54.9218],[-6.4912,54.922],[-6.4884,54.9212],[-6.4861,54.9197],[-6.4844,54.9198],[-6.4819,54.9211],[-6.4785,54.9222],[-6.477,54.921],[-6.4759,54.922],[-6.4731,54.9238],[-6.471,54.9246],[-6.4688,54.9249],[-6.4648,54.9222],[-6.462,54.9235],[-6.4588,54.9225],[-6.4536,54.9231],[-6.4519,54.9243],[-6.4488,54.9229],[-6.4462,54.9224],[-6.4447,54.9226],[-6.4413,54.9196],[-6.4381,54.9191],[-6.4341,54.9182],[-6.4282,54.9162],[-6.4232,54.9169],[-6.4252,54.9183],[-6.4294,54.9366],[-6.4238,54.937],[-6.421,54.9366],[-6.4196,54.937],[-6.4179,54.938],[-6.4158,54.9374],[-6.4145,54.9374],[-6.4127,54.9384],[-6.4114,54.9388],[-6.4088,54.9405],[-6.4109,54.9427],[-6.4121,54.9443],[-6.4163,54.9444],[-6.4191,54.9451],[-6.4223,54.9494],[-6.4236,54.9503],[-6.4278,54.9489],[-6.4289,54.9498],[-6.4313,54.9513],[-6.435,54.9532],[-6.4368,54.9535],[-6.4411,54.9555],[-6.4433,54.9578],[-6.4492,54.9647],[-6.4458,54.9649],[-6.444,54.9653],[-6.4411,54.9665],[-6.4384,54.9658],[-6.4353,54.9642],[-6.4312,54.9637],[-6.428,54.9641],[-6.4277,54.9655],[-6.4289,54.967],[-6.4266,54.9692],[-6.4263,54.9713],[-6.4256,54.9725],[-6.4246,54.973],[-6.4223,54.9724],[-6.4207,54.9678],[-6.4054,54.9666],[-6.4029,54.9666],[-6.4017,54.9669],[-6.3989,54.9701],[-6.3963,54.9707],[-6.3953,54.9704],[-6.3962,54.9742],[-6.3963,54.9759],[-6.3953,54.9768],[-6.3928,54.9777],[-6.3928,54.9812],[-6.3916,54.9816],[-6.3898,54.9794],[-6.3892,54.9792],[-6.3839,54.9805],[-6.3794,54.9792],[-6.3773,54.9782],[-6.3772,54.9773],[-6.3761,54.9754],[-6.3737,54.9753],[-6.3722,54.9744],[-6.3687,54.9747],[-6.3635,54.9749],[-6.358,54.9754],[-6.3572,54.9759],[-6.3589,54.9786],[-6.3584,54.9793],[-6.3595,54.9813],[-6.3592,54.982],[-6.3486,54.9829],[-6.3467,54.9834],[-6.3459,54.9845],[-6.3446,54.9849],[-6.3466,54.988],[-6.3419,54.9869],[-6.3351,54.9867],[-6.3332,54.9845],[-6.324,54.9792],[-6.322,54.9815],[-6.3234,54.9847],[-6.326,54.9873],[-6.3241,54.9887],[-6.323,54.9929],[-6.321,54.993],[-6.3215,54.9948],[-6.3211,54.9979],[-6.3227,54.9991],[-6.3232,55.0001],[-6.3201,55.0017],[-6.3202,55.0024],[-6.3186,55.0034],[-6.3218,55.0053],[-6.3245,55.0072],[-6.3247,55.0102],[-6.3216,55.0108],[-6.32,55.0087],[-6.3171,55.0079],[-6.3158,55.0065],[-6.3121,55.0084],[-6.3069,55.0098],[-6.3036,55.0098],[-6.3018,55.0102],[-6.3007,55.0094],[-6.2975,55.0087],[-6.2954,55.0078],[-6.2942,55.0078],[-6.2878,55.006],[-6.2862,55.0045],[-6.284,55.0043],[-6.2824,55.0051],[-6.2805,55.0048],[-6.2793,55.0061],[-6.2775,55.0063],[-6.2752,55.007],[-6.2743,55.0077],[-6.2724,55.0083],[-6.2689,55.0103],[-6.2599,55.0117],[-6.2406,55.0147],[-6.2317,55.0161],[-6.2276,55.0174],[-6.2251,55.0198],[-6.2173,55.0235],[-6.2117,55.0263],[-6.2054,55.0296],[-6.1973,55.0288],[-6.1948,55.0283],[-6.1862,55.0261],[-6.1818,55.0344],[-6.1667,55.031],[-6.1643,55.0276],[-6.1627,55.0268],[-6.1619,55.0253],[-6.1595,55.0234],[-6.1586,55.0215],[-6.1572,55.0195],[-6.1582,55.0171],[-6.1572,55.0161],[-6.1578,55.0151],[-6.1575,55.0138],[-6.1593,55.0124],[-6.1586,55.0118],[-6.1568,55.012],[-6.1551,55.0115],[-6.1551,55.0089],[-6.1533,55.0071],[-6.1517,55.0077],[-6.1473,55.007],[-6.146,55.0037],[-6.1444,55.0008],[-6.1411,54.994],[-6.1355,54.9904],[-6.1319,54.9888],[-6.1318,54.9879],[-6.1304,54.9879],[-6.1266,54.9869],[-6.1189,54.987],[-6.1172,54.9873],[-6.1048,54.9847],[-6.099,54.984],[-6.0907,54.9882],[-6.0859,54.9908],[-6.0762,54.9959],[-6.0773,55.0005],[-6.0745,55.0018],[-6.0742,55.0028],[-6.0715,55.0042],[-6.071,55.0052],[-6.0673,55.0077],[-6.067,55.0086],[-6.0652,55.0088],[-6.0646,55.0095],[-6.0617,55.0102],[-6.0507,55.0167],[-6.0367,55.0251],[-6.0339,55.0268],[-6.0303,55.0323],[-6.0286,55.0341],[-6.0275,55.0344],[-6.0257,55.0359],[-6.0257,55.037],[-6.0237,55.0373],[-6.0209,55.038],[-6.0181,55.0384],[-6.0184,55.0376],[-6.0171,55.0351],[-6.0152,55.0355],[-6.009,55.0422],[-6.001,55.0432],[-5.9966,55.0434],[-5.9965,55.0447],[-5.9832,55.0515],[-5.9824,55.0527],[-5.9811,55.054],[-5.9792,55.055],[-5.978,55.0563],[-5.9739,55.0545],[-5.9694,55.0529],[-5.9683,55.053],[-5.9666,55.0519],[-5.966,55.0504],[-5.9643,55.0483],[-5.965,55.0465],[-5.965,55.0454],[-5.9644,55.0439],[-5.9657,55.0436],[-5.9678,55.0389],[-5.9681,55.0373],[-5.9693,55.0357],[-5.9708,55.0346],[-5.9732,55.0309],[-5.9734,55.0276],[-5.9732,55.0245],[-5.9727,55.0224],[-5.9736,55.0213],[-5.9758,55.0201],[-5.9768,55.0181],[-5.9768,55.0153],[-5.9789,55.0137],[-5.98,55.0115],[-5.9791,55.0106],[-5.9782,55.0075],[-5.9788,55.0067],[-5.9826,55.0038],[-5.9853,55.0031],[-5.9884,55],[-5.9881,54.999],[-5.9887,54.9952],[-5.9904,54.9931],[-5.9894,54.9928],[-5.991,54.9913],[-5.9932,54.9904],[-5.9937,54.9887],[-5.9927,54.9864],[-5.9914,54.9848],[-5.9898,54.9835],[-5.9883,54.9831],[-5.9884,54.9822],[-5.9851,54.9798],[-5.9833,54.979],[-5.9807,54.9789],[-5.9767,54.9802],[-5.9751,54.9803],[-5.9716,54.9811],[-5.9703,54.9811],[-5.9646,54.9786],[-5.962,54.9767],[-5.9607,54.9746],[-5.9611,54.9729],[-5.9596,54.971],[-5.9564,54.9692],[-5.9516,54.969],[-5.9488,54.9704],[-5.9463,54.9708],[-5.9415,54.9705],[-5.9375,54.9699],[-5.931,54.9681],[-5.9258,54.9655],[-5.9251,54.9645],[-5.9226,54.9632],[-5.919,54.9608],[-5.9178,54.9593],[-5.9146,54.9561],[-5.9119,54.9524],[-5.9076,54.9491],[-5.9065,54.9489],[-5.9053,54.9478],[-5.9054,54.9463],[-5.9041,54.9448],[-5.9015,54.9438],[-5.9003,54.9425],[-5.8997,54.941],[-5.8958,54.9364],[-5.8946,54.9346],[-5.8934,54.9319],[-5.8918,54.9301],[-5.8906,54.9277],[-5.8906,54.926],[-5.8883,54.9228],[-5.8876,54.9196],[-5.8871,54.9186],[-5.8839,54.9164],[-5.8841,54.9145],[-5.8838,54.9134],[-5.8792,54.9078],[-5.8764,54.9058],[-5.8741,54.9047],[-5.8706,54.9039],[-5.8659,54.9021],[-5.8639,54.9005],[-5.8614,54.8993],[-5.8579,54.8987],[-5.8555,54.8991],[-5.8529,54.9002],[-5.8511,54.9006],[-5.8487,54.9004],[-5.8477,54.901],[-5.8457,54.9009],[-5.8438,54.8997],[-5.8419,54.8962],[-5.8415,54.8922],[-5.8427,54.8917],[-5.8435,54.8902],[-5.8413,54.888],[-5.8406,54.8868],[-5.8407,54.8853],[-5.8403,54.8839],[-5.8388,54.8814],[-5.8366,54.8794],[-5.8347,54.8782],[-5.8323,54.8774],[-5.8303,54.8775],[-5.8259,54.8761],[-5.8242,54.8764],[-5.8233,54.8758],[-5.8197,54.8723],[-5.8165,54.8702],[-5.8163,54.8698],[-5.8123,54.8675],[-5.8107,54.8657],[-5.8085,54.8623],[-5.8087,54.8615],[-5.807,54.8595],[-5.8071,54.8587],[-5.8057,54.8572],[-5.8019,54.8548],[-5.7997,54.8543],[-5.7995,54.8531],[-5.7987,54.8522],[-5.791,54.8521],[-5.7891,54.8518],[-5.7871,54.8506],[-5.7854,54.8508],[-5.7834,54.8515],[-5.7824,54.8527],[-5.7834,54.8542],[-5.7839,54.8558],[-5.7835,54.8567],[-5.7813,54.8586],[-5.7791,54.8576],[-5.7782,54.8565],[-5.777,54.8566],[-5.7757,54.8554],[-5.7734,54.8543],[-5.7738,54.8532],[-5.7702,54.852],[-5.7671,54.8523],[-5.7642,54.8531],[-5.7627,54.8545],[-5.7633,54.8551],[-5.7649,54.858],[-5.7637,54.8594],[-5.7616,54.8585],[-5.7596,54.8588],[-5.7549,54.8575],[-5.7526,54.857],[-5.7517,54.856],[-5.7501,54.8562],[-5.7471,54.8555],[-5.7436,54.8537],[-5.7402,54.8526],[-5.7338,54.8494],[-5.7307,54.8475],[-5.7285,54.8476],[-5.727,54.8484],[-5.7235,54.846],[-5.7219,54.844],[-5.7171,54.84],[-5.7122,54.8349],[-5.7114,54.8334],[-5.7097,54.8314],[-5.709,54.8312],[-5.7082,54.8291],[-5.7071,54.8286],[-5.7059,54.8259],[-5.7048,54.8247],[-5.7038,54.8243],[-5.7026,54.8221],[-5.7011,54.8205],[-5.7008,54.8189],[-5.6977,54.8156],[-5.6968,54.8141],[-5.694,54.8116],[-5.6928,54.8098],[-5.6929,54.8089],[-5.6921,54.8079],[-5.6915,54.8047],[-5.6905,54.803],[-5.6907,54.8012],[-5.6915,54.8],[-5.6919,54.7962],[-5.6923,54.7958],[-5.6924,54.7934],[-5.6936,54.7916],[-5.6937,54.7858],[-5.693,54.784],[-5.6938,54.7834],[-5.6948,54.7809],[-5.6953,54.7789],[-5.695,54.7782],[-5.6953,54.7769],[-5.6952,54.7749],[-5.6958,54.7742],[-5.6949,54.7734],[-5.6942,54.7717],[-5.6918,54.7699],[-5.6911,54.7688],[-5.69,54.7682],[-5.6895,54.7667],[-5.6926,54.7661],[-5.6969,54.7632],[-5.6991,54.7602],[-5.7006,54.7602],[-5.7035,54.7582],[-5.704,54.7569],[-5.7031,54.7558],[-5.7062,54.7555],[-5.7084,54.7534],[-5.7099,54.7513],[-5.7104,54.7498],[-5.7108,54.7465],[-5.7135,54.745],[-5.7188,54.7433],[-5.7194,54.7426],[-5.7244,54.74],[-5.7254,54.739],[-5.728,54.7379],[-5.7328,54.7375],[-5.7342,54.7383],[-5.7353,54.7376],[-5.7378,54.7356],[-5.7411,54.7333],[-5.744,54.7301],[-5.747,54.7272],[-5.7505,54.7259],[-5.7525,54.7255],[-5.7543,54.7254],[-5.758,54.7244],[-5.758,54.7229],[-5.7617,54.7215],[-5.7656,54.7205],[-5.7666,54.7229],[-5.7676,54.7232],[-5.77,54.7232],[-5.7752,54.7236],[-5.7812,54.723],[-5.7913,54.721],[-5.7943,54.7199],[-5.8056,54.715],[-5.8072,54.7139],[-5.8076,54.7126],[-5.8067,54.7109],[-5.8077,54.7104],[-5.81,54.7104],[-5.8128,54.7098],[-5.8174,54.7095],[-5.8188,54.71],[-5.8214,54.7096],[-5.8238,54.7098],[-5.8258,54.7093],[-5.8271,54.7096],[-5.8282,54.7091],[-5.831,54.709],[-5.8349,54.7078],[-5.8371,54.7069],[-5.8417,54.7053],[-5.8434,54.7044],[-5.843,54.7022],[-5.8438,54.7013],[-5.846,54.7004],[-5.847,54.6989],[-5.8498,54.6994],[-5.8518,54.6985],[-5.8508,54.6968],[-5.8536,54.6961],[-5.8557,54.6959],[-5.8581,54.6948],[-5.8591,54.6941],[-5.8619,54.6929],[-5.8629,54.6919],[-5.8679,54.6894],[-5.8693,54.6889]]]}</v>
      </c>
      <c r="B173" s="67" t="str">
        <f ca="1">OFFSET(Polygon!B$1,MATCH($D173,Polygon!$C:$C,0)-1,0)</f>
        <v>N09000008</v>
      </c>
      <c r="C173" s="41" t="s">
        <v>134</v>
      </c>
      <c r="D173" s="41" t="s">
        <v>478</v>
      </c>
      <c r="E173" s="27">
        <v>138773</v>
      </c>
      <c r="F173" s="45"/>
      <c r="G173" s="45"/>
      <c r="H173" s="45"/>
      <c r="I173" s="45"/>
      <c r="J173" s="45"/>
      <c r="K173" s="45"/>
      <c r="L173" s="45"/>
      <c r="M173" s="45"/>
      <c r="N173" s="45"/>
      <c r="O173" s="45"/>
      <c r="P173" s="45"/>
      <c r="Q173" s="45"/>
      <c r="R173" s="45"/>
      <c r="S173" s="45"/>
      <c r="T173" s="45"/>
      <c r="U173" s="45"/>
      <c r="V173" s="45"/>
      <c r="W173" s="23">
        <v>16</v>
      </c>
      <c r="X173" s="23">
        <v>16</v>
      </c>
      <c r="Y173" s="45"/>
      <c r="Z173" s="45"/>
      <c r="AA173" s="23">
        <v>28</v>
      </c>
      <c r="AB173" s="23">
        <v>32</v>
      </c>
      <c r="AC173" s="23">
        <v>36</v>
      </c>
      <c r="AD173" s="23">
        <v>37</v>
      </c>
      <c r="AE173" s="23">
        <v>46</v>
      </c>
      <c r="AF173" s="45"/>
      <c r="AG173" s="45"/>
      <c r="AH173" s="112">
        <v>59</v>
      </c>
      <c r="AI173" s="112">
        <v>69</v>
      </c>
      <c r="AJ173" s="112">
        <v>70</v>
      </c>
      <c r="AK173" s="112">
        <v>80</v>
      </c>
      <c r="AL173" s="112">
        <v>102</v>
      </c>
      <c r="AM173" s="45"/>
      <c r="AN173" s="45"/>
      <c r="AO173" s="45"/>
      <c r="AP173" s="45"/>
      <c r="AQ173" s="67">
        <v>136</v>
      </c>
      <c r="AR173" s="67">
        <v>144</v>
      </c>
      <c r="AS173" s="67">
        <v>160</v>
      </c>
      <c r="AT173" s="45"/>
      <c r="AU173" s="45"/>
      <c r="AV173" s="112">
        <v>171</v>
      </c>
      <c r="AW173" s="45"/>
      <c r="AX173" s="45"/>
      <c r="AY173" s="45"/>
      <c r="AZ173" s="45"/>
      <c r="BA173" s="45"/>
      <c r="BB173" s="45"/>
      <c r="BC173" s="45"/>
      <c r="BD173" s="45"/>
      <c r="BE173" s="45"/>
      <c r="BF173" s="45"/>
      <c r="BG173" s="112">
        <v>235</v>
      </c>
      <c r="BH173" s="112">
        <v>249</v>
      </c>
      <c r="BI173" s="112">
        <v>253</v>
      </c>
      <c r="BJ173" s="112">
        <v>259</v>
      </c>
      <c r="BK173" s="112">
        <v>263</v>
      </c>
      <c r="BL173" s="112">
        <v>268</v>
      </c>
      <c r="BM173" s="112">
        <v>271</v>
      </c>
      <c r="BN173" s="112">
        <v>271</v>
      </c>
      <c r="BO173" s="112">
        <v>275</v>
      </c>
      <c r="BP173" s="112">
        <v>280</v>
      </c>
      <c r="BQ173" s="112">
        <v>281</v>
      </c>
      <c r="BR173" s="112">
        <v>282</v>
      </c>
      <c r="BS173" s="112">
        <v>284</v>
      </c>
      <c r="BT173" s="112">
        <v>287</v>
      </c>
      <c r="BU173" s="112">
        <v>289</v>
      </c>
      <c r="BV173" s="112">
        <v>292</v>
      </c>
      <c r="BW173" s="235"/>
      <c r="BX173" s="112">
        <v>291</v>
      </c>
      <c r="BY173" s="112">
        <v>293</v>
      </c>
      <c r="BZ173" s="112">
        <v>292</v>
      </c>
      <c r="CA173" s="112">
        <v>293</v>
      </c>
      <c r="CB173" s="112">
        <v>296</v>
      </c>
      <c r="CC173" s="112">
        <v>298</v>
      </c>
      <c r="CD173" s="112">
        <v>301</v>
      </c>
      <c r="CE173" s="112">
        <v>305</v>
      </c>
      <c r="CF173" s="112">
        <v>310</v>
      </c>
      <c r="CG173" s="112">
        <v>312</v>
      </c>
      <c r="CH173" s="112">
        <v>316</v>
      </c>
      <c r="CI173" s="112">
        <v>326</v>
      </c>
      <c r="CJ173" s="112">
        <v>326</v>
      </c>
      <c r="CK173" s="112">
        <v>325</v>
      </c>
      <c r="CL173" s="112">
        <v>325</v>
      </c>
      <c r="CM173" s="112">
        <v>325</v>
      </c>
      <c r="CN173" s="112">
        <v>325</v>
      </c>
      <c r="CO173" s="112">
        <v>327</v>
      </c>
      <c r="CP173" s="112">
        <v>327</v>
      </c>
      <c r="CQ173" s="112">
        <v>327</v>
      </c>
      <c r="CR173" s="112">
        <v>327</v>
      </c>
      <c r="CS173" s="112">
        <v>327</v>
      </c>
      <c r="CT173" s="112">
        <v>327</v>
      </c>
      <c r="CU173" s="112">
        <v>327</v>
      </c>
      <c r="CV173" s="112">
        <v>329</v>
      </c>
      <c r="CW173" s="112">
        <v>331</v>
      </c>
      <c r="CX173" s="112">
        <v>331</v>
      </c>
      <c r="CY173" s="112">
        <v>332</v>
      </c>
      <c r="CZ173" s="112">
        <v>332</v>
      </c>
      <c r="DA173" s="112">
        <v>332</v>
      </c>
      <c r="DB173" s="112">
        <v>332</v>
      </c>
      <c r="DC173" s="112">
        <v>332</v>
      </c>
      <c r="DD173" s="112">
        <v>332</v>
      </c>
      <c r="DE173" s="112">
        <v>332</v>
      </c>
      <c r="DF173" s="112">
        <v>334</v>
      </c>
      <c r="DG173" s="112">
        <v>334</v>
      </c>
      <c r="DJ173" s="181">
        <f t="shared" ca="1" si="53"/>
        <v>0</v>
      </c>
      <c r="DK173" s="25">
        <f t="shared" ca="1" si="54"/>
        <v>0</v>
      </c>
      <c r="DL173" s="325">
        <f t="shared" ca="1" si="55"/>
        <v>0</v>
      </c>
      <c r="DM173" s="329">
        <f t="shared" ca="1" si="56"/>
        <v>2</v>
      </c>
      <c r="DN173" s="25">
        <f t="shared" ca="1" si="57"/>
        <v>6.024096385542169E-3</v>
      </c>
      <c r="DO173" s="325">
        <f t="shared" ca="1" si="58"/>
        <v>1.4412025393988743</v>
      </c>
      <c r="DP173" s="334">
        <f t="shared" ca="1" si="59"/>
        <v>240.68082407961202</v>
      </c>
      <c r="EA173" s="176">
        <f>VLOOKUP($D173,'L4-LTLA'!$BY:$CA,3,FALSE)</f>
        <v>138773</v>
      </c>
      <c r="EB173" s="27">
        <v>138773</v>
      </c>
      <c r="EC173" s="4">
        <f t="shared" si="51"/>
        <v>0</v>
      </c>
    </row>
    <row r="174" spans="1:134" x14ac:dyDescent="0.25">
      <c r="A174" s="67" t="str">
        <f ca="1">OFFSET(Polygon!A$1,MATCH($D174,Polygon!$C:$C,0)-1,0)</f>
        <v>{"type":"Polygon","coordinates":[[[-6.5009,54.9188],[-6.5002,54.918],[-6.5001,54.9157],[-6.5037,54.9142],[-6.5043,54.9126],[-6.5065,54.9116],[-6.5073,54.909],[-6.507,54.9079],[-6.5048,54.9061],[-6.5043,54.9051],[-6.5034,54.9009],[-6.5017,54.8992],[-6.5014,54.8984],[-6.5017,54.8963],[-6.5,54.8951],[-6.4999,54.8931],[-6.4989,54.8899],[-6.4968,54.8883],[-6.4924,54.8869],[-6.4909,54.8859],[-6.489,54.8832],[-6.4888,54.8808],[-6.4882,54.8796],[-6.4881,54.8768],[-6.4872,54.8754],[-6.4839,54.8747],[-6.4831,54.8738],[-6.4827,54.8723],[-6.4814,54.8688],[-6.4815,54.8676],[-6.4775,54.8627],[-6.4763,54.8616],[-6.4752,54.8571],[-6.474,54.8553],[-6.4725,54.854],[-6.4722,54.8528],[-6.4731,54.8517],[-6.4733,54.8503],[-6.4713,54.846],[-6.4727,54.8431],[-6.4725,54.8413],[-6.4713,54.8407],[-6.4691,54.8402],[-6.4677,54.839],[-6.4674,54.8381],[-6.4676,54.8351],[-6.467,54.8337],[-6.4618,54.8293],[-6.46,54.8273],[-6.4583,54.8246],[-6.4586,54.8234],[-6.4605,54.8223],[-6.4612,54.8212],[-6.4593,54.8185],[-6.4595,54.8173],[-6.4611,54.8164],[-6.4629,54.816],[-6.4719,54.8125],[-6.4789,54.7942],[-6.4779,54.7819],[-6.478,54.7809],[-6.4788,54.778],[-6.4808,54.7765],[-6.4811,54.7754],[-6.4787,54.7728],[-6.4761,54.771],[-6.4749,54.7699],[-6.4725,54.7685],[-6.4717,54.7676],[-6.4695,54.766],[-6.4691,54.7648],[-6.4682,54.7644],[-6.4655,54.7647],[-6.4636,54.7667],[-6.4616,54.7669],[-6.4608,54.7648],[-6.4595,54.7631],[-6.4582,54.762],[-6.4587,54.7615],[-6.4624,54.7594],[-6.4651,54.7555],[-6.4658,54.7543],[-6.4734,54.7479],[-6.4869,54.7366],[-6.4925,54.7238],[-6.4969,54.7137],[-6.4702,54.6853],[-6.4081,54.6489],[-6.4175,54.6086],[-6.427,54.5683],[-6.4808,54.5561],[-6.5422,54.5422],[-6.5558,54.5333],[-6.5753,54.5206],[-6.5794,54.5178],[-6.5798,54.517],[-6.5793,54.5144],[-6.5779,54.513],[-6.5792,54.5113],[-6.5803,54.5106],[-6.5831,54.5093],[-6.5876,54.5082],[-6.5901,54.5073],[-6.5908,54.5065],[-6.5915,54.5044],[-6.5938,54.5033],[-6.5978,54.5028],[-6.6013,54.5029],[-6.6033,54.5033],[-6.6031,54.5046],[-6.6051,54.5069],[-6.6087,54.507],[-6.6115,54.5073],[-6.6186,54.5048],[-6.6219,54.5029],[-6.623,54.5027],[-6.625,54.5035],[-6.626,54.5045],[-6.628,54.5046],[-6.6302,54.504],[-6.6313,54.5029],[-6.6314,54.5014],[-6.6321,54.5001],[-6.6351,54.4978],[-6.6382,54.4975],[-6.6391,54.4966],[-6.6391,54.4949],[-6.6406,54.4928],[-6.6404,54.4913],[-6.6415,54.49],[-6.6454,54.4882],[-6.6472,54.4876],[-6.65,54.4875],[-6.6512,54.4871],[-6.6515,54.4861],[-6.6504,54.4856],[-6.6512,54.4836],[-6.65,54.4819],[-6.6501,54.4813],[-6.6525,54.4799],[-6.6535,54.4789],[-6.6531,54.4772],[-6.6516,54.4749],[-6.6501,54.4737],[-6.6501,54.4713],[-6.6507,54.4701],[-6.6521,54.4693],[-6.6571,54.4679],[-6.6599,54.4664],[-6.6612,54.4644],[-6.6626,54.4641],[-6.6669,54.4636],[-6.6688,54.463],[-6.6702,54.4601],[-6.6716,54.4585],[-6.6716,54.4576],[-6.6707,54.4556],[-6.6726,54.4529],[-6.6736,54.4525],[-6.6756,54.4505],[-6.6788,54.4492],[-6.6812,54.4495],[-6.6825,54.4482],[-6.6828,54.447],[-6.6847,54.4457],[-6.6877,54.4444],[-6.6904,54.4444],[-6.6922,54.4448],[-6.6933,54.4445],[-6.6972,54.443],[-6.6983,54.4417],[-6.6982,54.4393],[-6.6989,54.4374],[-6.697,54.4353],[-6.6951,54.4347],[-6.6942,54.4326],[-6.695,54.4308],[-6.6948,54.4296],[-6.6968,54.429],[-6.7018,54.4298],[-6.7038,54.4285],[-6.7036,54.4277],[-6.7046,54.4271],[-6.7043,54.4259],[-6.7049,54.4245],[-6.7054,54.4215],[-6.7051,54.4207],[-6.7032,54.4197],[-6.7018,54.4182],[-6.7016,54.4165],[-6.7054,54.4149],[-6.707,54.4133],[-6.7064,54.4119],[-6.7055,54.4111],[-6.7049,54.4095],[-6.7054,54.4078],[-6.7065,54.407],[-6.7091,54.4066],[-6.7102,54.4059],[-6.7109,54.4041],[-6.713,54.4046],[-6.7141,54.4043],[-6.716,54.4029],[-6.7186,54.4027],[-6.7195,54.4023],[-6.7228,54.4017],[-6.7243,54.4019],[-6.7287,54.4017],[-6.7315,54.4029],[-6.7317,54.4049],[-6.7301,54.4055],[-6.7314,54.407],[-6.7348,54.4089],[-6.738,54.4094],[-6.7421,54.4095],[-6.7456,54.4088],[-6.7477,54.4097],[-6.748,54.4105],[-6.75,54.4108],[-6.7509,54.4097],[-6.7539,54.4091],[-6.7568,54.4072],[-6.7586,54.4068],[-6.7632,54.4073],[-6.7645,54.4084],[-6.7689,54.4104],[-6.77,54.4115],[-6.7703,54.4129],[-6.7715,54.414],[-6.773,54.4142],[-6.776,54.4142],[-6.7789,54.4138],[-6.7851,54.4141],[-6.7856,54.4154],[-6.7871,54.4157],[-6.791,54.4157],[-6.7942,54.4153],[-6.7954,54.4144],[-6.7957,54.4129],[-6.7968,54.4113],[-6.7977,54.4106],[-6.7976,54.409],[-6.7986,54.4086],[-6.7999,54.4091],[-6.8007,54.4084],[-6.8004,54.4074],[-6.8018,54.4058],[-6.8015,54.4029],[-6.8034,54.4022],[-6.805,54.4011],[-6.8063,54.4007],[-6.806,54.3991],[-6.8082,54.3993],[-6.8088,54.3974],[-6.8073,54.3954],[-6.8068,54.3936],[-6.8073,54.3918],[-6.8056,54.3909],[-6.8053,54.39],[-6.8082,54.3865],[-6.8076,54.3854],[-6.8056,54.384],[-6.806,54.3828],[-6.8053,54.3818],[-6.8061,54.3809],[-6.8056,54.3799],[-6.8072,54.3783],[-6.8092,54.378],[-6.809,54.3767],[-6.8101,54.3756],[-6.8123,54.3753],[-6.8132,54.3734],[-6.8099,54.373],[-6.8114,54.3719],[-6.8132,54.3723],[-6.8138,54.3715],[-6.8137,54.3686],[-6.8152,54.3683],[-6.8159,54.3673],[-6.8147,54.3665],[-6.8161,54.3653],[-6.8209,54.3644],[-6.8206,54.3633],[-6.8213,54.361],[-6.8232,54.3606],[-6.8269,54.3605],[-6.8279,54.3597],[-6.8278,54.3583],[-6.8292,54.3571],[-6.8292,54.3565],[-6.8315,54.3543],[-6.8335,54.3517],[-6.8326,54.3501],[-6.8322,54.3475],[-6.8344,54.3448],[-6.8355,54.3442],[-6.8361,54.3404],[-6.836,54.3388],[-6.8376,54.3375],[-6.8382,54.3355],[-6.8402,54.3356],[-6.8414,54.3345],[-6.842,54.3334],[-6.8447,54.3328],[-6.8489,54.333],[-6.8521,54.3324],[-6.8547,54.331],[-6.8548,54.3296],[-6.8573,54.33],[-6.8604,54.3309],[-6.8648,54.3302],[-6.8662,54.3299],[-6.8666,54.331],[-6.869,54.3321],[-6.87,54.3334],[-6.8712,54.3336],[-6.8714,54.3344],[-6.8728,54.3347],[-6.8744,54.3365],[-6.8746,54.3379],[-6.8765,54.3387],[-6.8763,54.3397],[-6.8754,54.3403],[-6.8753,54.3415],[-6.8766,54.3425],[-6.8764,54.3439],[-6.8773,54.3456],[-6.8769,54.3466],[-6.8779,54.3469],[-6.8816,54.3464],[-6.8857,54.3467],[-6.8868,54.3461],[-6.8885,54.3483],[-6.8886,54.3491],[-6.8916,54.3497],[-6.8935,54.3511],[-6.8957,54.3512],[-6.8994,54.3507],[-6.901,54.3497],[-6.9053,54.3498],[-6.9072,54.3505],[-6.9079,54.3519],[-6.9068,54.3534],[-6.907,54.3556],[-6.9057,54.3567],[-6.9057,54.3582],[-6.9065,54.3601],[-6.9043,54.3606],[-6.9049,54.3617],[-6.9072,54.3608],[-6.9083,54.3613],[-6.9101,54.3632],[-6.9116,54.3656],[-6.9107,54.3673],[-6.9088,54.367],[-6.9088,54.368],[-6.9076,54.3694],[-6.9097,54.371],[-6.9129,54.3717],[-6.9132,54.3725],[-6.9119,54.3736],[-6.9119,54.3746],[-6.9147,54.3761],[-6.9175,54.3771],[-6.9183,54.3781],[-6.9204,54.3785],[-6.9234,54.3783],[-6.9275,54.377],[-6.9304,54.3766],[-6.9319,54.376],[-6.9336,54.3779],[-6.9341,54.3799],[-6.9314,54.3804],[-6.9301,54.3799],[-6.9291,54.3807],[-6.9296,54.3817],[-6.9277,54.3816],[-6.9247,54.3825],[-6.9254,54.3831],[-6.9281,54.3831],[-6.9299,54.3839],[-6.932,54.3839],[-6.9347,54.3847],[-6.9378,54.3833],[-6.9393,54.3836],[-6.9424,54.3852],[-6.9446,54.3859],[-6.9459,54.3867],[-6.9464,54.3877],[-6.9448,54.3891],[-6.9446,54.3909],[-6.9463,54.3915],[-6.9478,54.3905],[-6.9491,54.3902],[-6.9538,54.3908],[-6.9603,54.3923],[-6.9607,54.3938],[-6.9594,54.3946],[-6.9601,54.3953],[-6.9597,54.3976],[-6.9601,54.398],[-6.9639,54.3991],[-6.9656,54.4005],[-6.9681,54.4015],[-6.9726,54.401],[-6.9755,54.4001],[-6.9769,54.4004],[-6.9793,54.402],[-6.9777,54.4034],[-6.9776,54.4061],[-6.9784,54.4066],[-6.9818,54.4076],[-6.9824,54.4095],[-6.9857,54.4094],[-6.9886,54.4089],[-6.9904,54.4093],[-6.9909,54.408],[-6.9905,54.4072],[-6.994,54.4059],[-6.9947,54.4053],[-6.997,54.4056],[-6.9972,54.4067],[-7.0008,54.4066],[-7.0015,54.408],[-7.003,54.4087],[-7.0029,54.4099],[-7.0021,54.4108],[-6.9996,54.4107],[-7.0015,54.4133],[-7.0024,54.4136],[-7.0048,54.4132],[-7.0063,54.4137],[-7.0077,54.4151],[-7.0114,54.4158],[-7.0146,54.4169],[-7.0151,54.4159],[-7.0174,54.4156],[-7.016,54.4147],[-7.0178,54.4142],[-7.0202,54.416],[-7.0207,54.4167],[-7.0206,54.4181],[-7.023,54.4179],[-7.0268,54.4191],[-7.0269,54.4196],[-7.0292,54.4206],[-7.0298,54.4214],[-7.0322,54.4207],[-7.0391,54.4177],[-7.0406,54.4181],[-7.0425,54.417],[-7.0435,54.4151],[-7.0462,54.4147],[-7.052,54.4132],[-7.0546,54.4123],[-7.0558,54.4102],[-7.0582,54.4111],[-7.057,54.4084],[-7.0582,54.4064],[-7.0605,54.4051],[-7.0617,54.4026],[-7.0647,54.3993],[-7.0663,54.3985],[-7.0708,54.3955],[-7.0721,54.3938],[-7.0716,54.3924],[-7.072,54.3913],[-7.0716,54.3903],[-7.0733,54.3884],[-7.0745,54.3877],[-7.0768,54.3857],[-7.0811,54.3837],[-7.082,54.3827],[-7.0847,54.3817],[-7.0856,54.3805],[-7.0854,54.3787],[-7.089,54.377],[-7.0923,54.375],[-7.0963,54.3735],[-7.1006,54.3718],[-7.1053,54.3695],[-7.1069,54.3681],[-7.1106,54.3684],[-7.1107,54.367],[-7.1099,54.3657],[-7.1044,54.3617],[-7.1031,54.3605],[-7.1036,54.3599],[-7.104,54.3565],[-7.1048,54.3558],[-7.1076,54.3549],[-7.1093,54.355],[-7.1112,54.3543],[-7.1124,54.353],[-7.1144,54.3526],[-7.1169,54.353],[-7.1197,54.3521],[-7.1202,54.3515],[-7.1221,54.3516],[-7.1249,54.3507],[-7.1262,54.3498],[-7.1277,54.3478],[-7.1277,54.3465],[-7.13,54.3451],[-7.1342,54.3452],[-7.1373,54.3447],[-7.1396,54.3436],[-7.1412,54.3423],[-7.1411,54.3415],[-7.142,54.3397],[-7.1457,54.34],[-7.1475,54.3395],[-7.1498,54.3373],[-7.1527,54.3357],[-7.1547,54.3352],[-7.1575,54.336],[-7.1636,54.3371],[-7.1652,54.3367],[-7.1675,54.3365],[-7.1715,54.3378],[-7.1744,54.3379],[-7.1764,54.3386],[-7.1825,54.3399],[-7.1844,54.3399],[-7.1857,54.3392],[-7.1897,54.3377],[-7.1904,54.3389],[-7.1918,54.3399],[-7.194,54.3409],[-7.1952,54.3421],[-7.2018,54.3419],[-7.2029,54.3411],[-7.2019,54.3389],[-7.2016,54.3375],[-7.2033,54.3369],[-7.2064,54.3371],[-7.2107,54.3351],[-7.216,54.3344],[-7.2173,54.3345],[-7.2195,54.3337],[-7.2219,54.3341],[-7.2237,54.3339],[-7.2243,54.3329],[-7.2259,54.3323],[-7.2276,54.3295],[-7.228,54.3271],[-7.2296,54.3268],[-7.233,54.3271],[-7.235,54.3269],[-7.2362,54.3257],[-7.2378,54.3253],[-7.2411,54.3271],[-7.2414,54.3277],[-7.2468,54.327],[-7.2481,54.3288],[-7.2508,54.3298],[-7.2519,54.3307],[-7.2535,54.3311],[-7.2543,54.3323],[-7.2593,54.3331],[-7.2595,54.3336],[-7.2637,54.3368],[-7.2634,54.3384],[-7.2621,54.3391],[-7.262,54.3405],[-7.2666,54.3414],[-7.2689,54.3423],[-7.2701,54.3433],[-7.2718,54.3436],[-7.2731,54.3447],[-7.2725,54.3464],[-7.2716,54.3477],[-7.2721,54.349],[-7.2722,54.3512],[-7.2716,54.3539],[-7.2723,54.3561],[-7.2747,54.3575],[-7.2729,54.3593],[-7.2721,54.3612],[-7.2754,54.3621],[-7.2771,54.3637],[-7.2769,54.3648],[-7.2774,54.3667],[-7.2791,54.3678],[-7.2801,54.3691],[-7.2805,54.3707],[-7.2815,54.3717],[-7.2843,54.3726],[-7.2863,54.3717],[-7.2886,54.3719],[-7.2901,54.3706],[-7.2917,54.3708],[-7.2921,54.3701],[-7.2945,54.37],[-7.2957,54.3693],[-7.2984,54.3688],[-7.3003,54.3688],[-7.3036,54.3675],[-7.3054,54.3682],[-7.3087,54.3682],[-7.3103,54.369],[-7.3106,54.3705],[-7.3118,54.3713],[-7.3151,54.3714],[-7.3172,54.3709],[-7.3185,54.3696],[-7.3222,54.3685],[-7.3224,54.3695],[-7.3244,54.3701],[-7.3263,54.3698],[-7.3293,54.3701],[-7.3309,54.3704],[-7.3326,54.3714],[-7.3347,54.3721],[-7.3318,54.3741],[-7.333,54.3772],[-7.3322,54.3787],[-7.3332,54.3797],[-7.3355,54.3802],[-7.3361,54.3813],[-7.3408,54.3833],[-7.3417,54.3846],[-7.3401,54.3856],[-7.3382,54.3861],[-7.3366,54.3872],[-7.3366,54.3885],[-7.3376,54.3895],[-7.3381,54.3917],[-7.3387,54.3923],[-7.3366,54.3939],[-7.3349,54.3948],[-7.334,54.3963],[-7.3312,54.3963],[-7.3299,54.3977],[-7.33,54.3982],[-7.3318,54.3987],[-7.332,54.4001],[-7.3334,54.4013],[-7.3337,54.4022],[-7.3324,54.4039],[-7.3325,54.4051],[-7.3343,54.4056],[-7.337,54.406],[-7.3393,54.4077],[-7.3438,54.4088],[-7.3455,54.4086],[-7.3464,54.4097],[-7.3486,54.4113],[-7.3476,54.4126],[-7.3483,54.4138],[-7.3493,54.4143],[-7.3511,54.4162],[-7.3582,54.4181],[-7.3597,54.4182],[-7.3622,54.4191],[-7.3623,54.4199],[-7.3613,54.4211],[-7.3589,54.4223],[-7.3608,54.4253],[-7.3621,54.4293],[-7.3627,54.4319],[-7.3633,54.4327],[-7.3679,54.4376],[-7.3667,54.4377],[-7.3601,54.4396],[-7.3418,54.4439],[-7.3381,54.4446],[-7.3323,54.4451],[-7.3253,54.4438],[-7.3231,54.4449],[-7.3207,54.4449],[-7.3184,54.4431],[-7.3158,54.4424],[-7.3141,54.4426],[-7.3122,54.4434],[-7.3088,54.4432],[-7.3071,54.4438],[-7.3051,54.4433],[-7.3031,54.4432],[-7.2997,54.4434],[-7.2977,54.4438],[-7.2944,54.4439],[-7.2942,54.4448],[-7.292,54.4461],[-7.2889,54.446],[-7.2891,54.4467],[-7.2864,54.4466],[-7.289,54.4487],[-7.2891,54.4503],[-7.2881,54.4508],[-7.2855,54.4515],[-7.2828,54.4509],[-7.2797,54.4509],[-7.2764,54.4515],[-7.2743,54.4544],[-7.2718,54.4537],[-7.2703,54.455],[-7.2707,54.4564],[-7.2716,54.4571],[-7.2718,54.4583],[-7.274,54.4593],[-7.273,54.46],[-7.2715,54.4601],[-7.2696,54.4588],[-7.2676,54.4588],[-7.266,54.4584],[-7.2641,54.4573],[-7.2638,54.4551],[-7.2617,54.4538],[-7.2591,54.4527],[-7.2564,54.4521],[-7.2537,54.4511],[-7.2518,54.4521],[-7.2502,54.4522],[-7.2472,54.4536],[-7.2444,54.4543],[-7.2422,54.4561],[-7.2366,54.4546],[-7.2345,54.4591],[-7.2323,54.4583],[-7.2295,54.4582],[-7.2282,54.4607],[-7.2262,54.4612],[-7.2269,54.4624],[-7.2232,54.465],[-7.2204,54.4659],[-7.2191,54.4654],[-7.2166,54.4653],[-7.2169,54.4666],[-7.2164,54.4676],[-7.215,54.4673],[-7.2132,54.4664],[-7.2108,54.4683],[-7.2085,54.4671],[-7.2036,54.4664],[-7.2011,54.4666],[-7.1995,54.4663],[-7.198,54.4689],[-7.1987,54.472],[-7.1997,54.4731],[-7.2017,54.4739],[-7.2036,54.4764],[-7.2037,54.478],[-7.2018,54.4775],[-7.1966,54.4774],[-7.1934,54.4758],[-7.1931,54.4754],[-7.1901,54.4738],[-7.1884,54.4726],[-7.186,54.4729],[-7.1847,54.4744],[-7.1821,54.4754],[-7.1788,54.4755],[-7.1792,54.4749],[-7.1777,54.4743],[-7.1738,54.4739],[-7.1714,54.4743],[-7.1679,54.4765],[-7.161,54.4726],[-7.158,54.473],[-7.156,54.473],[-7.1548,54.4737],[-7.1538,54.4752],[-7.1526,54.4761],[-7.1518,54.4774],[-7.1505,54.4783],[-7.1481,54.4784],[-7.1444,54.4794],[-7.1425,54.4785],[-7.1404,54.4802],[-7.136,54.4814],[-7.1319,54.4774],[-7.1304,54.4764],[-7.1275,54.4759],[-7.1256,54.4752],[-7.1232,54.4752],[-7.1222,54.4759],[-7.1207,54.476],[-7.1192,54.4769],[-7.1188,54.4785],[-7.1169,54.4803],[-7.1197,54.4835],[-7.1236,54.4844],[-7.1227,54.4868],[-7.1206,54.4867],[-7.1177,54.4862],[-7.1162,54.4854],[-7.1144,54.4851],[-7.1127,54.4844],[-7.109,54.486],[-7.1077,54.4877],[-7.1087,54.4885],[-7.1093,54.4901],[-7.1081,54.4926],[-7.1053,54.4933],[-7.1049,54.4949],[-7.1039,54.4952],[-7.1048,54.4966],[-7.1027,54.4988],[-7.1011,54.499],[-7.1003,54.5004],[-7.0984,54.5002],[-7.0951,54.5007],[-7.0924,54.5016],[-7.0905,54.5037],[-7.0889,54.5044],[-7.085,54.5052],[-7.083,54.505],[-7.0797,54.5051],[-7.0779,54.5046],[-7.0771,54.5053],[-7.0757,54.5054],[-7.073,54.5067],[-7.073,54.505],[-7.0738,54.5028],[-7.0721,54.5029],[-7.0711,54.5036],[-7.0682,54.5043],[-7.0667,54.5066],[-7.0618,54.5039],[-7.059,54.5027],[-7.0526,54.5016],[-7.0541,54.5033],[-7.0531,54.5044],[-7.0513,54.5048],[-7.0516,54.5057],[-7.0507,54.5064],[-7.0478,54.5067],[-7.0451,54.5059],[-7.0417,54.5053],[-7.0401,54.5059],[-7.0405,54.5091],[-7.0413,54.5129],[-7.0386,54.5141],[-7.0401,54.518],[-7.0371,54.5191],[-7.0345,54.5206],[-7.0335,54.5216],[-7.0336,54.5229],[-7.0321,54.5246],[-7.0294,54.526],[-7.0272,54.5249],[-7.0237,54.5243],[-7.0228,54.5237],[-7.02,54.5244],[-7.0173,54.5255],[-7.0154,54.5255],[-7.0107,54.5252],[-7.0097,54.5247],[-7.0072,54.5271],[-7.006,54.5295],[-7.0043,54.5299],[-7.003,54.5313],[-7.001,54.5323],[-6.9976,54.5329],[-6.9961,54.5341],[-6.9952,54.5362],[-6.9943,54.5365],[-6.9914,54.5354],[-6.99,54.5366],[-6.981,54.5416],[-6.9803,54.5423],[-6.9778,54.5433],[-6.9754,54.5437],[-6.9739,54.545],[-6.9736,54.5479],[-6.9726,54.5489],[-6.9765,54.5497],[-6.9793,54.5508],[-6.9807,54.5516],[-6.9825,54.5542],[-6.9866,54.5561],[-6.9866,54.5572],[-6.9857,54.5581],[-6.9834,54.5584],[-6.9815,54.5606],[-6.9797,54.561],[-6.9791,54.5618],[-6.979,54.564],[-6.9776,54.5651],[-6.9743,54.5669],[-6.9716,54.567],[-6.9702,54.5676],[-6.9708,54.5686],[-6.9708,54.5707],[-6.9732,54.5719],[-6.9733,54.5735],[-6.9754,54.5736],[-6.9761,54.574],[-6.9787,54.574],[-6.9829,54.5751],[-6.9814,54.5777],[-6.9823,54.5786],[-6.9839,54.5792],[-6.9873,54.5793],[-6.9874,54.5804],[-6.9885,54.5805],[-6.989,54.5818],[-6.983,54.5813],[-6.9798,54.5807],[-6.9793,54.5803],[-6.9751,54.5795],[-6.9739,54.5797],[-6.9705,54.5796],[-6.9704,54.5812],[-6.9706,54.587],[-6.9669,54.5877],[-6.964,54.5886],[-6.9657,54.5937],[-6.9666,54.5957],[-6.9679,54.5971],[-6.9628,54.6],[-6.9544,54.6042],[-6.9517,54.6054],[-6.949,54.6074],[-6.9489,54.608],[-6.956,54.6095],[-6.9561,54.6107],[-6.9568,54.6111],[-6.9594,54.611],[-6.9617,54.612],[-6.9631,54.615],[-6.9607,54.6166],[-6.961,54.6172],[-6.9632,54.6178],[-6.9634,54.6184],[-6.962,54.6197],[-6.9618,54.6207],[-6.9608,54.622],[-6.9631,54.6227],[-6.9644,54.6237],[-6.9666,54.6265],[-6.9666,54.6275],[-6.9687,54.6291],[-6.969,54.6298],[-6.971,54.6312],[-6.9735,54.6312],[-6.974,54.6326],[-6.9738,54.6339],[-6.9745,54.6347],[-6.9776,54.6352],[-6.9782,54.6371],[-6.976,54.6392],[-6.9769,54.6397],[-6.9773,54.6409],[-6.9767,54.6417],[-6.978,54.643],[-6.9796,54.6451],[-6.9793,54.6459],[-6.9808,54.6479],[-6.9839,54.648],[-6.9848,54.6494],[-6.9874,54.6512],[-6.9894,54.6521],[-6.9892,54.6527],[-6.9873,54.6537],[-6.9867,54.6544],[-6.9845,54.6555],[-6.9839,54.6569],[-6.9793,54.6574],[-6.9761,54.6584],[-6.9748,54.6597],[-6.972,54.6613],[-6.9723,54.6628],[-6.9703,54.6637],[-6.9744,54.6644],[-6.9785,54.6641],[-6.9813,54.6645],[-6.9826,54.6652],[-6.9854,54.6651],[-6.9871,54.6658],[-6.9887,54.6676],[-6.9897,54.6681],[-6.9918,54.668],[-6.9973,54.6695],[-7.0035,54.6715],[-7.0041,54.6728],[-7.0041,54.6755],[-7.0031,54.6764],[-7.0007,54.6777],[-7,54.6784],[-7.0008,54.6798],[-7.0033,54.68],[-7.0041,54.6809],[-7.0048,54.6833],[-7.0028,54.6848],[-6.9988,54.6871],[-6.9983,54.6878],[-6.9985,54.6912],[-6.9955,54.6927],[-6.9947,54.6939],[-6.9947,54.6952],[-6.9974,54.697],[-6.9992,54.6988],[-7.0016,54.6992],[-7.001,54.701],[-6.9999,54.702],[-6.9969,54.7029],[-6.9954,54.7048],[-6.9952,54.7062],[-6.9973,54.7092],[-6.9985,54.7098],[-7.0009,54.71],[-7.0022,54.7106],[-7.0024,54.7123],[-7.0037,54.7141],[-7.0088,54.7146],[-7.01,54.7152],[-7.012,54.718],[-7.0037,54.7236],[-7.0058,54.7274],[-7.0075,54.7313],[-7.004,54.7327],[-7.0004,54.7347],[-6.999,54.7361],[-6.9959,54.7384],[-6.9923,54.7408],[-6.9855,54.7431],[-6.9765,54.7432],[-6.9687,54.7443],[-6.9591,54.7477],[-6.949,54.7508],[-6.9417,54.7522],[-6.9403,54.7566],[-6.9401,54.7581],[-6.9379,54.762],[-6.9369,54.7662],[-6.9409,54.7736],[-6.9374,54.7733],[-6.9293,54.7728],[-6.923,54.7732],[-6.9211,54.775],[-6.9173,54.7762],[-6.9131,54.7769],[-6.9111,54.7779],[-6.9038,54.7839],[-6.9031,54.7865],[-6.9067,54.7913],[-6.9122,54.7956],[-6.9185,54.7999],[-6.9226,54.8016],[-6.9233,54.8026],[-6.9224,54.8047],[-6.92,54.8062],[-6.9184,54.8068],[-6.9165,54.8085],[-6.9156,54.8111],[-6.9127,54.8135],[-6.912,54.8169],[-6.913,54.8204],[-6.9106,54.8219],[-6.9075,54.8227],[-6.901,54.8236],[-6.8988,54.8244],[-6.8969,54.8267],[-6.8933,54.8302],[-6.8908,54.8315],[-6.8879,54.8318],[-6.8873,54.8342],[-6.8874,54.8473],[-6.8875,54.853],[-6.8806,54.8543],[-6.8654,54.8568],[-6.8597,54.8573],[-6.8581,54.8576],[-6.8568,54.8571],[-6.8547,54.8542],[-6.8518,54.851],[-6.835,54.8498],[-6.8328,54.8493],[-6.8188,54.8455],[-6.8124,54.8461],[-6.8035,54.8466],[-6.8006,54.8492],[-6.7948,54.854],[-6.7931,54.8569],[-6.7911,54.8576],[-6.7893,54.8591],[-6.7855,54.8609],[-6.7833,54.8623],[-6.7842,54.8635],[-6.7825,54.8643],[-6.783,54.866],[-6.7841,54.8686],[-6.7854,54.8702],[-6.7831,54.8705],[-6.7811,54.8714],[-6.78,54.8714],[-6.7777,54.8723],[-6.7745,54.8724],[-6.7708,54.8718],[-6.7692,54.8732],[-6.7692,54.8757],[-6.7714,54.8781],[-6.77,54.8841],[-6.7684,54.8856],[-6.7686,54.8862],[-6.7651,54.8887],[-6.7645,54.8903],[-6.7649,54.8935],[-6.764,54.8953],[-6.7627,54.8968],[-6.7593,54.8987],[-6.7592,54.9016],[-6.7585,54.903],[-6.7613,54.9061],[-6.7644,54.9057],[-6.7658,54.9049],[-6.77,54.9044],[-6.7736,54.9058],[-6.7747,54.9069],[-6.7781,54.9092],[-6.7775,54.9098],[-6.7751,54.911],[-6.7766,54.9126],[-6.7762,54.9144],[-6.7741,54.9158],[-6.7708,54.9155],[-6.769,54.9162],[-6.7678,54.9173],[-6.766,54.9177],[-6.7639,54.9189],[-6.7592,54.9212],[-6.7567,54.9219],[-6.7538,54.9216],[-6.7513,54.9221],[-6.748,54.9236],[-6.744,54.9239],[-6.7419,54.9247],[-6.7386,54.9254],[-6.7391,54.9288],[-6.7256,54.9311],[-6.7211,54.9308],[-6.7127,54.9313],[-6.7084,54.9318],[-6.7074,54.931],[-6.7064,54.9289],[-6.7028,54.9274],[-6.7033,54.9258],[-6.7033,54.9237],[-6.7025,54.923],[-6.6994,54.9215],[-6.6983,54.9189],[-6.6954,54.919],[-6.6939,54.9177],[-6.6914,54.9163],[-6.6904,54.9173],[-6.6869,54.9186],[-6.6803,54.92],[-6.6801,54.9197],[-6.6759,54.9184],[-6.6721,54.9189],[-6.6685,54.9207],[-6.6703,54.9234],[-6.6688,54.924],[-6.6652,54.9234],[-6.6579,54.9224],[-6.6504,54.9274],[-6.6483,54.9289],[-6.6482,54.9298],[-6.6455,54.9312],[-6.6447,54.9326],[-6.6457,54.934],[-6.6448,54.9349],[-6.6444,54.9374],[-6.6419,54.9372],[-6.6392,54.9374],[-6.6364,54.9373],[-6.6184,54.9382],[-6.6159,54.9338],[-6.6128,54.9344],[-6.6125,54.9335],[-6.6107,54.933],[-6.61,54.9322],[-6.6065,54.932],[-6.6016,54.9328],[-6.6009,54.9321],[-6.5973,54.9307],[-6.5944,54.9303],[-6.5925,54.9281],[-6.5886,54.9273],[-6.5864,54.9245],[-6.586,54.9235],[-6.5845,54.9239],[-6.5841,54.9257],[-6.5812,54.929],[-6.5808,54.9301],[-6.5771,54.9299],[-6.5749,54.9279],[-6.5669,54.9318],[-6.5665,54.9324],[-6.5616,54.9323],[-6.5608,54.9316],[-6.5585,54.9312],[-6.5575,54.9361],[-6.5561,54.9371],[-6.553,54.9359],[-6.5516,54.937],[-6.5483,54.9359],[-6.5473,54.9367],[-6.5455,54.9344],[-6.5429,54.9327],[-6.5378,54.9336],[-6.54,54.9358],[-6.5401,54.9364],[-6.5422,54.9371],[-6.5428,54.9378],[-6.5419,54.9399],[-6.5396,54.9422],[-6.5414,54.9439],[-6.5413,54.9451],[-6.5396,54.9447],[-6.5394,54.9481],[-6.5397,54.9492],[-6.5386,54.952],[-6.5355,54.9514],[-6.5307,54.9475],[-6.5275,54.9468],[-6.5248,54.9454],[-6.5219,54.9421],[-6.519,54.9411],[-6.5184,54.9404],[-6.5178,54.938],[-6.5162,54.9351],[-6.5136,54.9327],[-6.5116,54.9306],[-6.5107,54.929],[-6.5087,54.9274],[-6.5066,54.9242],[-6.5026,54.9206],[-6.5009,54.9188]]]}</v>
      </c>
      <c r="B174" s="67" t="str">
        <f ca="1">OFFSET(Polygon!B$1,MATCH($D174,Polygon!$C:$C,0)-1,0)</f>
        <v>N09000009</v>
      </c>
      <c r="C174" s="41" t="s">
        <v>134</v>
      </c>
      <c r="D174" s="119" t="s">
        <v>479</v>
      </c>
      <c r="E174" s="27">
        <v>147392</v>
      </c>
      <c r="F174" s="45"/>
      <c r="G174" s="45"/>
      <c r="H174" s="45"/>
      <c r="I174" s="45"/>
      <c r="J174" s="45"/>
      <c r="K174" s="45"/>
      <c r="L174" s="45"/>
      <c r="M174" s="45"/>
      <c r="N174" s="45"/>
      <c r="O174" s="45"/>
      <c r="P174" s="45"/>
      <c r="Q174" s="45"/>
      <c r="R174" s="45"/>
      <c r="S174" s="45"/>
      <c r="T174" s="45"/>
      <c r="U174" s="45"/>
      <c r="V174" s="45"/>
      <c r="W174" s="23">
        <v>8</v>
      </c>
      <c r="X174" s="23">
        <v>8</v>
      </c>
      <c r="Y174" s="45"/>
      <c r="Z174" s="45"/>
      <c r="AA174" s="23">
        <v>16</v>
      </c>
      <c r="AB174" s="23">
        <v>17</v>
      </c>
      <c r="AC174" s="23">
        <v>19</v>
      </c>
      <c r="AD174" s="23">
        <v>21</v>
      </c>
      <c r="AE174" s="23">
        <v>23</v>
      </c>
      <c r="AF174" s="45"/>
      <c r="AG174" s="45"/>
      <c r="AH174" s="112">
        <v>33</v>
      </c>
      <c r="AI174" s="112">
        <v>42</v>
      </c>
      <c r="AJ174" s="112">
        <v>47</v>
      </c>
      <c r="AK174" s="112">
        <v>53</v>
      </c>
      <c r="AL174" s="112">
        <v>73</v>
      </c>
      <c r="AM174" s="45"/>
      <c r="AN174" s="45"/>
      <c r="AO174" s="45"/>
      <c r="AP174" s="45"/>
      <c r="AQ174" s="67">
        <v>106</v>
      </c>
      <c r="AR174" s="67">
        <v>111</v>
      </c>
      <c r="AS174" s="67">
        <v>119</v>
      </c>
      <c r="AT174" s="45"/>
      <c r="AU174" s="45"/>
      <c r="AV174" s="112">
        <v>111</v>
      </c>
      <c r="AW174" s="45"/>
      <c r="AX174" s="45"/>
      <c r="AY174" s="45"/>
      <c r="AZ174" s="45"/>
      <c r="BA174" s="45"/>
      <c r="BB174" s="45"/>
      <c r="BC174" s="45"/>
      <c r="BD174" s="45"/>
      <c r="BE174" s="45"/>
      <c r="BF174" s="45"/>
      <c r="BG174" s="112">
        <v>144</v>
      </c>
      <c r="BH174" s="112">
        <v>145</v>
      </c>
      <c r="BI174" s="112">
        <v>148</v>
      </c>
      <c r="BJ174" s="112">
        <v>149</v>
      </c>
      <c r="BK174" s="112">
        <v>151</v>
      </c>
      <c r="BL174" s="112">
        <v>159</v>
      </c>
      <c r="BM174" s="112">
        <v>160</v>
      </c>
      <c r="BN174" s="112">
        <v>164</v>
      </c>
      <c r="BO174" s="112">
        <v>174</v>
      </c>
      <c r="BP174" s="112">
        <v>175</v>
      </c>
      <c r="BQ174" s="112">
        <v>175</v>
      </c>
      <c r="BR174" s="112">
        <v>180</v>
      </c>
      <c r="BS174" s="112">
        <v>191</v>
      </c>
      <c r="BT174" s="112">
        <v>196</v>
      </c>
      <c r="BU174" s="112">
        <v>200</v>
      </c>
      <c r="BV174" s="112">
        <v>204</v>
      </c>
      <c r="BW174" s="235"/>
      <c r="BX174" s="112">
        <v>207</v>
      </c>
      <c r="BY174" s="112">
        <v>210</v>
      </c>
      <c r="BZ174" s="112">
        <v>211</v>
      </c>
      <c r="CA174" s="112">
        <v>215</v>
      </c>
      <c r="CB174" s="112">
        <v>217</v>
      </c>
      <c r="CC174" s="112">
        <v>219</v>
      </c>
      <c r="CD174" s="112">
        <v>220</v>
      </c>
      <c r="CE174" s="112">
        <v>227</v>
      </c>
      <c r="CF174" s="112">
        <v>230</v>
      </c>
      <c r="CG174" s="112">
        <v>233</v>
      </c>
      <c r="CH174" s="112">
        <v>239</v>
      </c>
      <c r="CI174" s="112">
        <v>248</v>
      </c>
      <c r="CJ174" s="112">
        <v>250</v>
      </c>
      <c r="CK174" s="112">
        <v>250</v>
      </c>
      <c r="CL174" s="112">
        <v>250</v>
      </c>
      <c r="CM174" s="112">
        <v>250</v>
      </c>
      <c r="CN174" s="112">
        <v>251</v>
      </c>
      <c r="CO174" s="112">
        <v>252</v>
      </c>
      <c r="CP174" s="112">
        <v>252</v>
      </c>
      <c r="CQ174" s="112">
        <v>252</v>
      </c>
      <c r="CR174" s="112">
        <v>253</v>
      </c>
      <c r="CS174" s="112">
        <v>253</v>
      </c>
      <c r="CT174" s="112">
        <v>253</v>
      </c>
      <c r="CU174" s="112">
        <v>255</v>
      </c>
      <c r="CV174" s="112">
        <v>255</v>
      </c>
      <c r="CW174" s="112">
        <v>257</v>
      </c>
      <c r="CX174" s="112">
        <v>256</v>
      </c>
      <c r="CY174" s="112">
        <v>256</v>
      </c>
      <c r="CZ174" s="112">
        <v>256</v>
      </c>
      <c r="DA174" s="112">
        <v>256</v>
      </c>
      <c r="DB174" s="112">
        <v>256</v>
      </c>
      <c r="DC174" s="112">
        <v>256</v>
      </c>
      <c r="DD174" s="112">
        <v>257</v>
      </c>
      <c r="DE174" s="112">
        <v>257</v>
      </c>
      <c r="DF174" s="112">
        <v>257</v>
      </c>
      <c r="DG174" s="112">
        <v>257</v>
      </c>
      <c r="DJ174" s="181">
        <f t="shared" ca="1" si="53"/>
        <v>0</v>
      </c>
      <c r="DK174" s="25">
        <f t="shared" ca="1" si="54"/>
        <v>0</v>
      </c>
      <c r="DL174" s="325">
        <f t="shared" ca="1" si="55"/>
        <v>0</v>
      </c>
      <c r="DM174" s="329">
        <f t="shared" ca="1" si="56"/>
        <v>1</v>
      </c>
      <c r="DN174" s="25">
        <f t="shared" ca="1" si="57"/>
        <v>3.90625E-3</v>
      </c>
      <c r="DO174" s="325">
        <f t="shared" ca="1" si="58"/>
        <v>0.67846287451150677</v>
      </c>
      <c r="DP174" s="334">
        <f t="shared" ca="1" si="59"/>
        <v>174.36495874945723</v>
      </c>
      <c r="EA174" s="176">
        <f>VLOOKUP($D174,'L4-LTLA'!$BY:$CA,3,FALSE)</f>
        <v>147392</v>
      </c>
      <c r="EB174" s="27">
        <v>147392</v>
      </c>
      <c r="EC174" s="4">
        <f t="shared" si="51"/>
        <v>0</v>
      </c>
    </row>
    <row r="175" spans="1:134" x14ac:dyDescent="0.25">
      <c r="A175" s="67" t="str">
        <f ca="1">OFFSET(Polygon!A$1,MATCH($D175,Polygon!$C:$C,0)-1,0)</f>
        <v>{"type":"Polygon","coordinates":[[[-5.517,54.3244],[-5.5326,54.316],[-5.5295,54.3156],[-5.5282,54.3149],[-5.5259,54.3155],[-5.5243,54.3152],[-5.5243,54.3134],[-5.5262,54.3118],[-5.5259,54.3112],[-5.5278,54.31],[-5.5299,54.3097],[-5.5309,54.3109],[-5.5333,54.3121],[-5.5374,54.3129],[-5.5392,54.3129],[-5.5413,54.3123],[-5.5422,54.3111],[-5.5406,54.3103],[-5.5433,54.3083],[-5.5459,54.3087],[-5.5495,54.3078],[-5.5516,54.3065],[-5.553,54.3051],[-5.5541,54.3033],[-5.5545,54.3006],[-5.5566,54.2988],[-5.5569,54.2973],[-5.5576,54.2966],[-5.5571,54.2957],[-5.5592,54.2948],[-5.558,54.2939],[-5.5585,54.2928],[-5.5588,54.2908],[-5.5611,54.2897],[-5.5602,54.2886],[-5.5614,54.2866],[-5.5625,54.2865],[-5.5638,54.2846],[-5.5659,54.284],[-5.5687,54.2813],[-5.5698,54.2814],[-5.5714,54.2797],[-5.5719,54.2783],[-5.5751,54.2757],[-5.5757,54.2746],[-5.5773,54.2732],[-5.5799,54.2724],[-5.583,54.2729],[-5.5829,54.2722],[-5.5855,54.2715],[-5.5873,54.2705],[-5.5893,54.2677],[-5.589,54.2665],[-5.5897,54.2652],[-5.5917,54.2645],[-5.5942,54.2625],[-5.5955,54.2622],[-5.5963,54.261],[-5.5975,54.2607],[-5.5994,54.2612],[-5.6005,54.2623],[-5.6017,54.2621],[-5.6028,54.2637],[-5.6047,54.2641],[-5.6054,54.266],[-5.6069,54.2664],[-5.609,54.2655],[-5.61,54.2634],[-5.6069,54.2632],[-5.607,54.2624],[-5.6087,54.2611],[-5.6056,54.26],[-5.6047,54.2592],[-5.6047,54.2579],[-5.6031,54.2568],[-5.6035,54.2559],[-5.6051,54.2548],[-5.605,54.2543],[-5.6071,54.2533],[-5.6067,54.2525],[-5.608,54.2513],[-5.6078,54.2508],[-5.6098,54.2488],[-5.6111,54.2486],[-5.613,54.2473],[-5.6185,54.2463],[-5.6199,54.247],[-5.6205,54.25],[-5.619,54.2505],[-5.6203,54.2527],[-5.6201,54.2541],[-5.6216,54.2549],[-5.624,54.2557],[-5.6261,54.256],[-5.6284,54.2558],[-5.6296,54.2552],[-5.6287,54.2534],[-5.6296,54.2528],[-5.6291,54.252],[-5.6298,54.2509],[-5.6329,54.2518],[-5.6336,54.2526],[-5.6322,54.254],[-5.6305,54.2548],[-5.6311,54.2561],[-5.6306,54.2573],[-5.6308,54.2584],[-5.6333,54.2599],[-5.6365,54.26],[-5.6376,54.2609],[-5.6375,54.2634],[-5.6384,54.2637],[-5.6407,54.2632],[-5.6386,54.2615],[-5.639,54.2609],[-5.6414,54.2604],[-5.6436,54.2592],[-5.6463,54.2571],[-5.6463,54.2557],[-5.6415,54.2542],[-5.6407,54.2526],[-5.6391,54.2511],[-5.6402,54.2507],[-5.6409,54.2496],[-5.6404,54.2482],[-5.639,54.2464],[-5.6392,54.2457],[-5.637,54.2441],[-5.6378,54.2431],[-5.6374,54.2424],[-5.6381,54.2414],[-5.6398,54.2401],[-5.6409,54.2413],[-5.6437,54.2405],[-5.6442,54.2387],[-5.6469,54.2359],[-5.6473,54.2344],[-5.6491,54.2314],[-5.6506,54.231],[-5.652,54.2311],[-5.6518,54.2297],[-5.6546,54.2294],[-5.6565,54.2288],[-5.6583,54.2275],[-5.659,54.2263],[-5.6606,54.2258],[-5.6625,54.2257],[-5.665,54.2267],[-5.6647,54.2273],[-5.6656,54.2289],[-5.6647,54.2297],[-5.6672,54.2317],[-5.6669,54.2332],[-5.6674,54.2353],[-5.6682,54.2356],[-5.6704,54.2353],[-5.6712,54.2332],[-5.6748,54.2351],[-5.674,54.2371],[-5.672,54.2392],[-5.6749,54.2395],[-5.6736,54.2402],[-5.6751,54.2413],[-5.6771,54.2442],[-5.6782,54.2445],[-5.6775,54.2457],[-5.6783,54.2468],[-5.6803,54.2482],[-5.682,54.2481],[-5.6832,54.2473],[-5.6853,54.2478],[-5.6867,54.2499],[-5.6886,54.2507],[-5.6936,54.2514],[-5.6965,54.2517],[-5.7017,54.2511],[-5.7028,54.2502],[-5.704,54.2502],[-5.7076,54.2507],[-5.7077,54.2512],[-5.7098,54.2515],[-5.7119,54.25],[-5.7141,54.2502],[-5.7152,54.2493],[-5.7163,54.25],[-5.7207,54.2508],[-5.7217,54.2501],[-5.7222,54.2486],[-5.7244,54.2496],[-5.7253,54.2517],[-5.7266,54.253],[-5.7296,54.2532],[-5.731,54.2528],[-5.741,54.2523],[-5.7452,54.2523],[-5.7498,54.2517],[-5.7535,54.2506],[-5.7551,54.2498],[-5.7552,54.2488],[-5.7545,54.2479],[-5.7546,54.2468],[-5.7571,54.2463],[-5.7582,54.2467],[-5.7593,54.2478],[-5.7632,54.2472],[-5.767,54.247],[-5.7762,54.2449],[-5.7782,54.2449],[-5.7791,54.2444],[-5.7816,54.2452],[-5.7822,54.2461],[-5.7862,54.2458],[-5.7925,54.2455],[-5.794,54.2452],[-5.8017,54.2446],[-5.8122,54.2427],[-5.8163,54.2423],[-5.822,54.2428],[-5.8241,54.2437],[-5.8257,54.2455],[-5.826,54.2472],[-5.8271,54.2491],[-5.8287,54.2503],[-5.831,54.2525],[-5.8337,54.2545],[-5.8349,54.2567],[-5.8345,54.2581],[-5.8312,54.2572],[-5.8263,54.2564],[-5.8188,54.2574],[-5.817,54.2591],[-5.8165,54.2603],[-5.8167,54.2614],[-5.8198,54.2648],[-5.8196,54.266],[-5.8203,54.2674],[-5.8206,54.2693],[-5.8212,54.271],[-5.8213,54.2724],[-5.8199,54.2753],[-5.8185,54.2765],[-5.8185,54.2773],[-5.8172,54.2798],[-5.8179,54.2808],[-5.8162,54.2838],[-5.818,54.2841],[-5.8203,54.2832],[-5.8247,54.2807],[-5.8256,54.2793],[-5.8267,54.2786],[-5.8286,54.2783],[-5.8293,54.2776],[-5.8283,54.276],[-5.8291,54.2727],[-5.8303,54.2697],[-5.8328,54.2681],[-5.8356,54.2669],[-5.8376,54.2656],[-5.8391,54.2639],[-5.8381,54.2632],[-5.8391,54.2618],[-5.8407,54.2614],[-5.8422,54.2587],[-5.8416,54.2572],[-5.845,54.2572],[-5.8506,54.2546],[-5.8511,54.2534],[-5.8509,54.2511],[-5.8514,54.2493],[-5.8502,54.2491],[-5.8475,54.2506],[-5.8443,54.2501],[-5.8412,54.2504],[-5.8401,54.2514],[-5.8399,54.253],[-5.838,54.2528],[-5.8371,54.252],[-5.8343,54.2514],[-5.8335,54.2505],[-5.8293,54.2474],[-5.8294,54.2447],[-5.8308,54.2421],[-5.8324,54.2404],[-5.8358,54.2384],[-5.8377,54.2378],[-5.8412,54.2359],[-5.8484,54.2335],[-5.8553,54.2307],[-5.8659,54.2256],[-5.8792,54.2185],[-5.8868,54.2136],[-5.8902,54.2107],[-5.8898,54.2103],[-5.8908,54.209],[-5.893,54.207],[-5.8936,54.205],[-5.8921,54.2039],[-5.8924,54.2026],[-5.8921,54.2014],[-5.89,54.1999],[-5.8888,54.1987],[-5.8852,54.1967],[-5.8855,54.1965],[-5.8812,54.1929],[-5.8785,54.1902],[-5.8763,54.1856],[-5.8765,54.185],[-5.8755,54.1831],[-5.8759,54.1823],[-5.8748,54.1809],[-5.8749,54.18],[-5.8737,54.1777],[-5.8735,54.1766],[-5.8742,54.1752],[-5.874,54.1744],[-5.8741,54.1713],[-5.8732,54.1701],[-5.873,54.1673],[-5.8753,54.1623],[-5.876,54.1589],[-5.876,54.1577],[-5.8771,54.1534],[-5.879,54.1503],[-5.8819,54.1462],[-5.8837,54.1437],[-5.8858,54.1419],[-5.8871,54.1402],[-5.8871,54.1393],[-5.8887,54.1366],[-5.8902,54.1348],[-5.8911,54.1308],[-5.8899,54.1287],[-5.8878,54.1276],[-5.8873,54.1258],[-5.8874,54.1238],[-5.8872,54.1217],[-5.8876,54.121],[-5.8899,54.1203],[-5.8921,54.1191],[-5.8933,54.1181],[-5.8938,54.1167],[-5.8928,54.1141],[-5.8938,54.1131],[-5.8936,54.1109],[-5.8953,54.1098],[-5.8964,54.1085],[-5.897,54.106],[-5.8984,54.1047],[-5.9025,54.1018],[-5.905,54.0994],[-5.9074,54.0994],[-5.9092,54.0988],[-5.9116,54.0975],[-5.9132,54.0959],[-5.9168,54.0938],[-5.9182,54.0942],[-5.92,54.0939],[-5.9224,54.0924],[-5.9237,54.0922],[-5.9268,54.0902],[-5.9324,54.0872],[-5.9363,54.0855],[-5.9389,54.0846],[-5.9428,54.0819],[-5.9508,54.0791],[-5.9547,54.0767],[-5.9584,54.0733],[-5.9589,54.0718],[-5.9582,54.0713],[-5.9583,54.069],[-5.959,54.0685],[-5.9616,54.0676],[-5.9639,54.0659],[-5.9636,54.0646],[-5.9639,54.063],[-5.9654,54.0624],[-5.9685,54.0626],[-5.9728,54.0621],[-5.9769,54.0612],[-5.9821,54.0594],[-5.9887,54.059],[-5.9893,54.0586],[-5.9919,54.059],[-5.9919,54.0596],[-5.9935,54.06],[-5.9966,54.0615],[-5.9972,54.0608],[-5.9948,54.0596],[-5.9926,54.0593],[-5.9924,54.0584],[-5.9971,54.0568],[-6.001,54.0551],[-6.0037,54.0536],[-6.0082,54.0507],[-6.0096,54.0495],[-6.0106,54.048],[-6.0126,54.0464],[-6.0125,54.0451],[-6.0144,54.0443],[-6.0148,54.0436],[-6.0145,54.0422],[-6.0155,54.0418],[-6.019,54.041],[-6.0207,54.0399],[-6.0218,54.0388],[-6.0244,54.0385],[-6.0275,54.0373],[-6.0314,54.0359],[-6.0422,54.0326],[-6.0518,54.0288],[-6.0557,54.027],[-6.0567,54.0256],[-6.0598,54.0242],[-6.0639,54.0229],[-6.0645,54.023],[-6.0654,54.0251],[-6.0647,54.0256],[-6.0648,54.0268],[-6.0663,54.0281],[-6.0696,54.0294],[-6.075,54.0302],[-6.0795,54.03],[-6.0826,54.0296],[-6.0835,54.0302],[-6.0851,54.0327],[-6.0876,54.0352],[-6.0913,54.037],[-6.0945,54.0377],[-6.0975,54.038],[-6.1,54.0386],[-6.1012,54.0393],[-6.1049,54.0402],[-6.1074,54.0405],[-6.1076,54.0414],[-6.1058,54.0415],[-6.1022,54.0435],[-6.1008,54.0438],[-6.1,54.0461],[-6.0989,54.0475],[-6.0986,54.0487],[-6.0965,54.0481],[-6.094,54.0494],[-6.0924,54.0493],[-6.092,54.0482],[-6.0903,54.0483],[-6.0895,54.0477],[-6.0881,54.0479],[-6.0871,54.0475],[-6.0845,54.0482],[-6.0814,54.0471],[-6.0794,54.0476],[-6.0783,54.0487],[-6.0783,54.0502],[-6.0791,54.0513],[-6.0812,54.0526],[-6.0831,54.0546],[-6.0843,54.0554],[-6.0848,54.0568],[-6.0867,54.058],[-6.0887,54.0585],[-6.0907,54.0583],[-6.0919,54.0595],[-6.0942,54.0614],[-6.0945,54.062],[-6.0973,54.0632],[-6.1002,54.0629],[-6.1022,54.0618],[-6.1065,54.0617],[-6.1066,54.0627],[-6.1075,54.0629],[-6.1099,54.0623],[-6.1106,54.0627],[-6.1124,54.0622],[-6.1148,54.063],[-6.1175,54.0633],[-6.1194,54.0638],[-6.1205,54.0651],[-6.1221,54.0657],[-6.1251,54.0661],[-6.1292,54.0659],[-6.1315,54.0651],[-6.1338,54.0655],[-6.1355,54.065],[-6.1357,54.0639],[-6.1381,54.0625],[-6.1399,54.0618],[-6.1408,54.0629],[-6.1424,54.0634],[-6.1442,54.0634],[-6.1455,54.0642],[-6.148,54.0647],[-6.1489,54.0654],[-6.1521,54.0661],[-6.1539,54.066],[-6.1578,54.065],[-6.1639,54.0664],[-6.1654,54.0671],[-6.1682,54.0677],[-6.1695,54.0702],[-6.1744,54.0716],[-6.1751,54.0726],[-6.177,54.0734],[-6.1782,54.0736],[-6.1797,54.0744],[-6.1818,54.0747],[-6.1842,54.0738],[-6.1842,54.0749],[-6.1854,54.0761],[-6.1857,54.0796],[-6.1891,54.0825],[-6.191,54.0855],[-6.1912,54.0886],[-6.1909,54.0919],[-6.1917,54.0941],[-6.1946,54.0958],[-6.1987,54.097],[-6.1997,54.0977],[-6.2031,54.0988],[-6.2062,54.0988],[-6.2131,54.0981],[-6.2146,54.1],[-6.2164,54.1007],[-6.2194,54.1008],[-6.2238,54.1003],[-6.2264,54.1013],[-6.2277,54.1013],[-6.2319,54.1001],[-6.2353,54.1015],[-6.2412,54.1009],[-6.2447,54.1],[-6.2473,54.0997],[-6.252,54.0974],[-6.2541,54.0977],[-6.258,54.1],[-6.2597,54.0993],[-6.2652,54.1022],[-6.2679,54.103],[-6.2692,54.1024],[-6.2716,54.1041],[-6.2731,54.1048],[-6.2757,54.1068],[-6.2783,54.1094],[-6.2823,54.1114],[-6.2858,54.1123],[-6.2894,54.1121],[-6.2918,54.1128],[-6.2934,54.1121],[-6.2939,54.1112],[-6.2971,54.1094],[-6.2982,54.1096],[-6.3003,54.1092],[-6.3042,54.1083],[-6.3088,54.1069],[-6.31,54.1067],[-6.31,54.1036],[-6.3111,54.1008],[-6.3134,54.098],[-6.3141,54.0964],[-6.3177,54.094],[-6.3184,54.0927],[-6.3181,54.0921],[-6.319,54.0911],[-6.3202,54.0911],[-6.3283,54.0935],[-6.3309,54.0936],[-6.3373,54.0948],[-6.3374,54.0963],[-6.3366,54.0986],[-6.3372,54.1016],[-6.3371,54.1024],[-6.3359,54.1036],[-6.3354,54.1052],[-6.3366,54.1068],[-6.3369,54.1084],[-6.3393,54.1085],[-6.3409,54.112],[-6.3423,54.1115],[-6.3446,54.112],[-6.3459,54.1119],[-6.3468,54.1138],[-6.35,54.1137],[-6.3526,54.1128],[-6.355,54.1107],[-6.3558,54.1106],[-6.3586,54.1119],[-6.364,54.1139],[-6.3666,54.1139],[-6.3678,54.1121],[-6.3691,54.1114],[-6.3681,54.1083],[-6.3687,54.1071],[-6.3679,54.106],[-6.3676,54.1045],[-6.3665,54.1041],[-6.3675,54.1028],[-6.3672,54.1012],[-6.3652,54.0986],[-6.3631,54.0975],[-6.3643,54.0959],[-6.3664,54.0948],[-6.3671,54.094],[-6.3655,54.0922],[-6.3646,54.0902],[-6.3643,54.0874],[-6.3644,54.0844],[-6.3632,54.0794],[-6.3634,54.0766],[-6.3645,54.0727],[-6.3682,54.0703],[-6.3734,54.07],[-6.3769,54.069],[-6.3782,54.0698],[-6.3805,54.0689],[-6.3829,54.0689],[-6.3848,54.068],[-6.3866,54.0647],[-6.388,54.0627],[-6.3881,54.0618],[-6.3908,54.0605],[-6.3915,54.0593],[-6.3924,54.0589],[-6.3935,54.0604],[-6.3953,54.0615],[-6.3971,54.0618],[-6.4012,54.0616],[-6.4044,54.0624],[-6.4053,54.0623],[-6.4107,54.0627],[-6.413,54.0632],[-6.4144,54.0628],[-6.4155,54.0619],[-6.4191,54.0625],[-6.4207,54.0607],[-6.4224,54.0596],[-6.4239,54.0612],[-6.4285,54.0609],[-6.4306,54.0585],[-6.4333,54.0596],[-6.4344,54.0612],[-6.4367,54.0586],[-6.4383,54.0576],[-6.4395,54.0575],[-6.4406,54.0581],[-6.4445,54.0566],[-6.4445,54.0582],[-6.4469,54.0588],[-6.4488,54.0608],[-6.4493,54.0609],[-6.4494,54.0632],[-6.4498,54.0644],[-6.4512,54.0647],[-6.4504,54.0658],[-6.4515,54.0677],[-6.4525,54.0687],[-6.4548,54.0701],[-6.4547,54.0709],[-6.4576,54.0727],[-6.4597,54.0719],[-6.4601,54.0713],[-6.4621,54.0706],[-6.4639,54.071],[-6.4658,54.073],[-6.4676,54.074],[-6.4692,54.0742],[-6.4702,54.0735],[-6.4714,54.0736],[-6.4743,54.075],[-6.4762,54.0764],[-6.4787,54.0772],[-6.48,54.0765],[-6.4812,54.0765],[-6.4824,54.0747],[-6.4822,54.0733],[-6.4827,54.0727],[-6.4814,54.0712],[-6.4798,54.0707],[-6.4795,54.0695],[-6.4766,54.0691],[-6.4746,54.0676],[-6.4721,54.0667],[-6.4724,54.0664],[-6.4767,54.0666],[-6.4779,54.0664],[-6.481,54.0673],[-6.4854,54.0668],[-6.4856,54.0656],[-6.49,54.0637],[-6.4939,54.0614],[-6.4975,54.0594],[-6.5044,54.0601],[-6.5078,54.0584],[-6.51,54.0575],[-6.5108,54.0561],[-6.5098,54.0547],[-6.5096,54.0535],[-6.5115,54.0528],[-6.5135,54.0529],[-6.5167,54.0526],[-6.519,54.0538],[-6.5199,54.0549],[-6.5209,54.0551],[-6.5228,54.0563],[-6.5249,54.0568],[-6.5293,54.0593],[-6.5331,54.0597],[-6.5354,54.0584],[-6.537,54.0572],[-6.5395,54.0556],[-6.5441,54.0538],[-6.5463,54.0516],[-6.548,54.0522],[-6.5502,54.0505],[-6.5532,54.0519],[-6.5561,54.0501],[-6.5572,54.0502],[-6.5589,54.0494],[-6.5597,54.0499],[-6.5616,54.0502],[-6.5625,54.0507],[-6.5652,54.0508],[-6.5658,54.0512],[-6.5703,54.051],[-6.5709,54.0513],[-6.57,54.0536],[-6.5723,54.0534],[-6.5731,54.0541],[-6.5744,54.0531],[-6.576,54.0532],[-6.5805,54.0559],[-6.5829,54.055],[-6.5857,54.057],[-6.5875,54.0577],[-6.5919,54.0562],[-6.592,54.0556],[-6.5967,54.0521],[-6.5946,54.0501],[-6.5951,54.0488],[-6.5939,54.0464],[-6.5959,54.0447],[-6.5993,54.0459],[-6.6009,54.0449],[-6.6055,54.0451],[-6.6064,54.0419],[-6.6073,54.0415],[-6.6075,54.0398],[-6.6122,54.0418],[-6.6151,54.0418],[-6.617,54.0427],[-6.6174,54.0409],[-6.6191,54.0388],[-6.6202,54.0394],[-6.6244,54.039],[-6.6259,54.0373],[-6.6284,54.0399],[-6.6296,54.0423],[-6.6316,54.0437],[-6.6343,54.0434],[-6.6368,54.0442],[-6.6365,54.0455],[-6.6374,54.046],[-6.6398,54.0466],[-6.642,54.0487],[-6.6406,54.05],[-6.644,54.0528],[-6.6458,54.0531],[-6.6487,54.0572],[-6.6475,54.0587],[-6.6501,54.0598],[-6.6507,54.0614],[-6.6517,54.0619],[-6.6531,54.0618],[-6.6563,54.0623],[-6.6588,54.0619],[-6.6619,54.0629],[-6.6629,54.0641],[-6.666,54.0664],[-6.6651,54.0687],[-6.6653,54.0698],[-6.6669,54.0709],[-6.6686,54.0711],[-6.6699,54.0729],[-6.6696,54.0739],[-6.6655,54.0744],[-6.664,54.0738],[-6.6621,54.0739],[-6.6617,54.0747],[-6.6595,54.0754],[-6.6591,54.0763],[-6.6599,54.0775],[-6.6592,54.078],[-6.6594,54.0797],[-6.6586,54.0806],[-6.6596,54.0837],[-6.6593,54.0848],[-6.6567,54.0866],[-6.6567,54.0873],[-6.658,54.088],[-6.6594,54.0875],[-6.6604,54.0892],[-6.6619,54.09],[-6.6629,54.0929],[-6.6619,54.0937],[-6.6598,54.0963],[-6.6575,54.0949],[-6.6556,54.0935],[-6.6544,54.0937],[-6.6521,54.0931],[-6.6505,54.0945],[-6.646,54.0961],[-6.647,54.0984],[-6.646,54.0993],[-6.6464,54.1007],[-6.6476,54.101],[-6.65,54.1028],[-6.6514,54.1045],[-6.6516,54.1058],[-6.651,54.1068],[-6.6524,54.1072],[-6.6564,54.11],[-6.6591,54.1135],[-6.6605,54.1165],[-6.6617,54.1175],[-6.6615,54.1201],[-6.6621,54.1207],[-6.6622,54.1227],[-6.6614,54.1235],[-6.6588,54.1242],[-6.6549,54.1238],[-6.6534,54.1227],[-6.6526,54.1216],[-6.6495,54.1217],[-6.6496,54.1241],[-6.651,54.1254],[-6.6519,54.1271],[-6.6506,54.1271],[-6.6498,54.1284],[-6.6508,54.1295],[-6.6491,54.1303],[-6.6452,54.1302],[-6.6418,54.1311],[-6.6406,54.132],[-6.6412,54.134],[-6.64,54.1356],[-6.6401,54.137],[-6.6419,54.139],[-6.6411,54.1399],[-6.6419,54.1411],[-6.6413,54.1425],[-6.6394,54.1424],[-6.638,54.1435],[-6.6388,54.145],[-6.6377,54.1463],[-6.6361,54.1459],[-6.6338,54.1471],[-6.6326,54.1471],[-6.6319,54.1498],[-6.6328,54.1507],[-6.6322,54.1528],[-6.6308,54.1542],[-6.632,54.1547],[-6.632,54.1556],[-6.6337,54.1579],[-6.6334,54.1583],[-6.6345,54.1595],[-6.6342,54.16],[-6.6355,54.1616],[-6.6347,54.1621],[-6.6353,54.1632],[-6.6361,54.1659],[-6.6368,54.1667],[-6.6366,54.1686],[-6.6372,54.1693],[-6.6373,54.1711],[-6.6381,54.1719],[-6.6403,54.1724],[-6.6417,54.1744],[-6.6435,54.1757],[-6.645,54.1799],[-6.6447,54.1807],[-6.6452,54.183],[-6.6435,54.1841],[-6.6427,54.1853],[-6.6387,54.1857],[-6.6381,54.1864],[-6.6384,54.1878],[-6.6395,54.1889],[-6.6379,54.1909],[-6.6341,54.1922],[-6.6327,54.1923],[-6.631,54.1941],[-6.6293,54.1947],[-6.6263,54.1947],[-6.6237,54.1964],[-6.6204,54.1965],[-6.6165,54.1984],[-6.6163,54.1992],[-6.6165,54.2022],[-6.6153,54.2027],[-6.6148,54.204],[-6.6118,54.2066],[-6.6117,54.2083],[-6.613,54.2126],[-6.6116,54.2131],[-6.6023,54.2152],[-6.6009,54.217],[-6.6008,54.2191],[-6.5981,54.2192],[-6.5943,54.2202],[-6.5903,54.2192],[-6.5888,54.2191],[-6.5878,54.2181],[-6.5873,54.214],[-6.5852,54.2143],[-6.581,54.2151],[-6.5791,54.2157],[-6.5748,54.2186],[-6.5729,54.2243],[-6.5631,54.2272],[-6.5564,54.2304],[-6.5558,54.2282],[-6.5516,54.2269],[-6.5507,54.2273],[-6.5501,54.2289],[-6.5471,54.2299],[-6.547,54.2302],[-6.5442,54.2311],[-6.5424,54.2322],[-6.5401,54.232],[-6.538,54.2324],[-6.5359,54.2338],[-6.5343,54.2352],[-6.5326,54.2353],[-6.5302,54.2363],[-6.5282,54.2362],[-6.5261,54.2373],[-6.5251,54.237],[-6.5236,54.2356],[-6.5235,54.2335],[-6.5219,54.2331],[-6.5188,54.2331],[-6.5167,54.2321],[-6.5164,54.2314],[-6.5149,54.2311],[-6.5129,54.2296],[-6.5114,54.23],[-6.5101,54.2282],[-6.5085,54.2279],[-6.5071,54.2265],[-6.505,54.226],[-6.5048,54.2281],[-6.504,54.2293],[-6.5026,54.2298],[-6.4995,54.2327],[-6.4976,54.2333],[-6.4947,54.2325],[-6.4911,54.2329],[-6.4919,54.2344],[-6.4887,54.2351],[-6.4882,54.2355],[-6.4868,54.2382],[-6.4865,54.2418],[-6.4844,54.2423],[-6.4822,54.2418],[-6.4808,54.2444],[-6.4804,54.2457],[-6.4784,54.2477],[-6.4759,54.2482],[-6.4751,54.2502],[-6.4713,54.2522],[-6.4679,54.255],[-6.4667,54.254],[-6.4642,54.2531],[-6.4634,54.252],[-6.4588,54.2522],[-6.4513,54.2565],[-6.451,54.2581],[-6.4482,54.2602],[-6.4478,54.2611],[-6.4452,54.2627],[-6.4439,54.2651],[-6.44,54.2676],[-6.436,54.2679],[-6.4269,54.2677],[-6.4245,54.2679],[-6.4208,54.2675],[-6.4175,54.2681],[-6.4128,54.2707],[-6.4115,54.2706],[-6.4076,54.2721],[-6.4037,54.273],[-6.4022,54.2732],[-6.3988,54.2729],[-6.391,54.2729],[-6.3887,54.2727],[-6.3865,54.2721],[-6.3855,54.2722],[-6.3808,54.2708],[-6.3799,54.2692],[-6.3782,54.2681],[-6.3746,54.2676],[-6.3747,54.2662],[-6.3741,54.2655],[-6.3716,54.2658],[-6.3688,54.2654],[-6.3662,54.2659],[-6.3673,54.2666],[-6.3674,54.2697],[-6.3646,54.2708],[-6.3617,54.2712],[-6.3567,54.2724],[-6.3565,54.2734],[-6.3553,54.2743],[-6.3526,54.2741],[-6.35,54.2736],[-6.3465,54.2726],[-6.3453,54.2721],[-6.3424,54.2696],[-6.3409,54.2674],[-6.3389,54.2657],[-6.3372,54.2647],[-6.3343,54.264],[-6.3331,54.2634],[-6.329,54.2637],[-6.3252,54.2652],[-6.3233,54.2666],[-6.318,54.2666],[-6.3131,54.2671],[-6.3095,54.2655],[-6.3063,54.265],[-6.3038,54.2672],[-6.3026,54.2671],[-6.301,54.2659],[-6.2976,54.2652],[-6.2957,54.2663],[-6.2912,54.2652],[-6.2895,54.2652],[-6.2882,54.2668],[-6.2881,54.2692],[-6.2877,54.2704],[-6.2866,54.2713],[-6.2851,54.2716],[-6.283,54.2713],[-6.2801,54.2719],[-6.2774,54.2685],[-6.2763,54.2654],[-6.2741,54.2647],[-6.269,54.2615],[-6.2661,54.2622],[-6.263,54.262],[-6.2597,54.2599],[-6.2593,54.2593],[-6.255,54.2579],[-6.2534,54.258],[-6.2512,54.2587],[-6.2499,54.2596],[-6.2481,54.26],[-6.2465,54.2611],[-6.2453,54.2632],[-6.2433,54.2638],[-6.2415,54.2627],[-6.2401,54.2625],[-6.2377,54.2612],[-6.2361,54.2606],[-6.2339,54.2591],[-6.2305,54.2578],[-6.2285,54.2576],[-6.227,54.2579],[-6.2223,54.2579],[-6.2151,54.2586],[-6.2134,54.2587],[-6.2117,54.256],[-6.2109,54.2554],[-6.2097,54.2529],[-6.2072,54.2514],[-6.2037,54.2512],[-6.2002,54.2505],[-6.1981,54.2505],[-6.1974,54.25],[-6.1948,54.2499],[-6.1934,54.249],[-6.1906,54.2486],[-6.185,54.2453],[-6.1826,54.2442],[-6.1899,54.2377],[-6.184,54.2373],[-6.182,54.2373],[-6.1817,54.2337],[-6.1822,54.2327],[-6.1824,54.2293],[-6.1803,54.2271],[-6.1792,54.2281],[-6.1762,54.23],[-6.1725,54.2305],[-6.1698,54.2302],[-6.1683,54.2287],[-6.1679,54.2265],[-6.1658,54.226],[-6.165,54.2248],[-6.1645,54.2224],[-6.1613,54.219],[-6.1589,54.2206],[-6.1571,54.2224],[-6.1551,54.225],[-6.153,54.2253],[-6.1536,54.2261],[-6.1508,54.2285],[-6.1516,54.2309],[-6.1497,54.2328],[-6.1466,54.2325],[-6.1443,54.2332],[-6.144,54.2337],[-6.1396,54.2363],[-6.1388,54.2374],[-6.1392,54.2413],[-6.1372,54.2429],[-6.1311,54.2431],[-6.1302,54.242],[-6.1271,54.2428],[-6.1232,54.2426],[-6.1209,54.246],[-6.12,54.2451],[-6.1197,54.2436],[-6.1172,54.2441],[-6.1162,54.2439],[-6.116,54.2421],[-6.1124,54.242],[-6.108,54.2402],[-6.1081,54.2412],[-6.107,54.2436],[-6.1053,54.2438],[-6.1043,54.245],[-6.1031,54.2448],[-6.1027,54.2458],[-6.1015,54.2469],[-6.0991,54.2477],[-6.0963,54.2466],[-6.0946,54.2465],[-6.0935,54.2482],[-6.0905,54.2468],[-6.0873,54.2471],[-6.0839,54.2463],[-6.081,54.2463],[-6.0799,54.2469],[-6.0805,54.2478],[-6.0807,54.2502],[-6.0799,54.253],[-6.0773,54.2538],[-6.0736,54.254],[-6.0713,54.2545],[-6.0672,54.254],[-6.064,54.2523],[-6.0623,54.2516],[-6.0586,54.2489],[-6.0533,54.2462],[-6.0529,54.2445],[-6.0514,54.244],[-6.0507,54.2459],[-6.0463,54.2463],[-6.0468,54.2471],[-6.0467,54.2494],[-6.0457,54.2519],[-6.0438,54.2546],[-6.044,54.2552],[-6.043,54.2563],[-6.0433,54.2589],[-6.0406,54.2592],[-6.0398,54.2602],[-6.0398,54.2632],[-6.0435,54.2628],[-6.0461,54.2645],[-6.0475,54.264],[-6.0498,54.2638],[-6.052,54.2643],[-6.0537,54.264],[-6.058,54.264],[-6.0608,54.2636],[-6.063,54.2639],[-6.0658,54.2636],[-6.0669,54.2625],[-6.0729,54.2624],[-6.0767,54.2636],[-6.0776,54.2657],[-6.0769,54.2669],[-6.0753,54.2679],[-6.0742,54.2695],[-6.0695,54.2699],[-6.0652,54.2704],[-6.0636,54.2716],[-6.0675,54.2731],[-6.0688,54.2759],[-6.0692,54.2776],[-6.0708,54.2791],[-6.0734,54.2797],[-6.0726,54.2812],[-6.0708,54.2811],[-6.0686,54.2816],[-6.0655,54.2807],[-6.0615,54.2804],[-6.0599,54.281],[-6.0605,54.2837],[-6.0604,54.2851],[-6.0629,54.2869],[-6.0619,54.2894],[-6.0609,54.2894],[-6.0609,54.2915],[-6.064,54.2927],[-6.0679,54.2937],[-6.0707,54.2937],[-6.073,54.2943],[-6.0767,54.2961],[-6.0803,54.2987],[-6.0826,54.2995],[-6.0834,54.3013],[-6.0844,54.3024],[-6.0862,54.3033],[-6.0864,54.3044],[-6.0875,54.3051],[-6.0904,54.3081],[-6.093,54.3099],[-6.0943,54.3101],[-6.0965,54.3114],[-6.0971,54.3126],[-6.1006,54.3155],[-6.1022,54.3171],[-6.1029,54.3171],[-6.1054,54.3186],[-6.1028,54.321],[-6.0998,54.3221],[-6.1002,54.3245],[-6.1009,54.3248],[-6.1008,54.3261],[-6.098,54.3269],[-6.0942,54.3269],[-6.0922,54.3275],[-6.0887,54.3282],[-6.0862,54.3283],[-6.0845,54.3279],[-6.082,54.3277],[-6.0793,54.3281],[-6.0744,54.3273],[-6.0737,54.3261],[-6.0711,54.3254],[-6.0646,54.327],[-6.0647,54.3283],[-6.0642,54.3316],[-6.0642,54.3334],[-6.0614,54.3367],[-6.059,54.3385],[-6.0523,54.3427],[-6.0487,54.3448],[-6.0466,54.3458],[-6.0436,54.3476],[-6.0426,54.3487],[-6.0419,54.3507],[-6.0417,54.3525],[-6.0424,54.3543],[-6.0398,54.3558],[-6.0356,54.3562],[-6.034,54.3567],[-6.0327,54.3578],[-6.0309,54.361],[-6.03,54.361],[-6.0275,54.3624],[-6.0294,54.3632],[-6.0296,54.3643],[-6.0266,54.3651],[-6.0262,54.3658],[-6.0245,54.367],[-6.0219,54.3679],[-6.0221,54.3687],[-6.0195,54.3706],[-6.0184,54.3717],[-6.013,54.3721],[-6.0095,54.3728],[-6.0052,54.3728],[-5.9978,54.374],[-5.9929,54.3742],[-5.9851,54.3769],[-5.9819,54.3789],[-5.9785,54.3814],[-5.9744,54.3829],[-5.9712,54.3845],[-5.9699,54.3832],[-5.9679,54.3832],[-5.9645,54.3821],[-5.962,54.3816],[-5.9589,54.3807],[-5.9562,54.3805],[-5.9534,54.3806],[-5.951,54.3796],[-5.949,54.3804],[-5.9481,54.3812],[-5.9468,54.3814],[-5.9459,54.3822],[-5.9427,54.3827],[-5.9412,54.3837],[-5.9414,54.3866],[-5.9419,54.3879],[-5.941,54.3898],[-5.9415,54.3909],[-5.9384,54.3912],[-5.9395,54.3941],[-5.9385,54.395],[-5.9401,54.3961],[-5.9402,54.3981],[-5.9432,54.3985],[-5.9456,54.3983],[-5.9463,54.3991],[-5.9483,54.4005],[-5.9517,54.4038],[-5.9479,54.4038],[-5.9449,54.4045],[-5.9462,54.4076],[-5.9456,54.4092],[-5.9466,54.4121],[-5.9463,54.4145],[-5.9432,54.4147],[-5.9404,54.4155],[-5.9382,54.4164],[-5.9343,54.419],[-5.9325,54.4196],[-5.9334,54.4202],[-5.9317,54.4217],[-5.9303,54.4214],[-5.9284,54.4229],[-5.927,54.4231],[-5.9253,54.424],[-5.9273,54.4255],[-5.9289,54.4274],[-5.9317,54.4292],[-5.9296,54.4305],[-5.9244,54.4315],[-5.9229,54.4325],[-5.9205,54.4326],[-5.9158,54.4334],[-5.9174,54.4346],[-5.9168,54.4365],[-5.9181,54.4379],[-5.9207,54.4394],[-5.9182,54.4407],[-5.9186,54.4428],[-5.9191,54.4437],[-5.9185,54.4458],[-5.9174,54.4466],[-5.9189,54.4476],[-5.9157,54.4484],[-5.9165,54.45],[-5.9099,54.4495],[-5.9076,54.4497],[-5.9067,54.4518],[-5.9028,54.4532],[-5.9008,54.4548],[-5.9013,54.4569],[-5.9048,54.4588],[-5.9044,54.4616],[-5.9033,54.4622],[-5.9016,54.4625],[-5.899,54.4634],[-5.8947,54.4643],[-5.8936,54.4649],[-5.8905,54.4657],[-5.8877,54.4659],[-5.8864,54.4663],[-5.8843,54.4661],[-5.8826,54.4665],[-5.8795,54.4668],[-5.8774,54.4673],[-5.8781,54.4695],[-5.8772,54.4706],[-5.8768,54.472],[-5.877,54.4733],[-5.8757,54.475],[-5.8735,54.4758],[-5.8737,54.4773],[-5.8747,54.4779],[-5.8724,54.4794],[-5.8696,54.4799],[-5.8666,54.4799],[-5.8639,54.4803],[-5.8617,54.4795],[-5.8593,54.4794],[-5.8609,54.4811],[-5.8598,54.4821],[-5.8599,54.4834],[-5.8588,54.4853],[-5.8568,54.487],[-5.853,54.4871],[-5.8485,54.4845],[-5.8463,54.4854],[-5.8468,54.4884],[-5.8474,54.4893],[-5.8465,54.4915],[-5.8425,54.4926],[-5.8404,54.4911],[-5.8377,54.4903],[-5.8322,54.4893],[-5.8314,54.4905],[-5.8298,54.4917],[-5.8281,54.4919],[-5.8263,54.4929],[-5.8257,54.4947],[-5.8245,54.4955],[-5.8236,54.4958],[-5.8213,54.494],[-5.8183,54.4921],[-5.8176,54.4904],[-5.8154,54.4894],[-5.8147,54.4881],[-5.8153,54.4862],[-5.8129,54.4852],[-5.8131,54.4833],[-5.8118,54.4825],[-5.8095,54.4825],[-5.8096,54.4794],[-5.8085,54.4781],[-5.8086,54.4759],[-5.8076,54.4753],[-5.8019,54.4729],[-5.7986,54.4736],[-5.7968,54.4732],[-5.7955,54.4702],[-5.7947,54.4693],[-5.7952,54.468],[-5.7937,54.4668],[-5.7923,54.4647],[-5.7908,54.464],[-5.7887,54.4636],[-5.7874,54.464],[-5.7852,54.464],[-5.7788,54.4672],[-5.7777,54.4655],[-5.7763,54.4642],[-5.7766,54.4635],[-5.7704,54.4625],[-5.7656,54.4652],[-5.7627,54.4645],[-5.762,54.4634],[-5.7598,54.4619],[-5.7585,54.46],[-5.757,54.4601],[-5.7513,54.4619],[-5.7504,54.4626],[-5.7464,54.4643],[-5.7452,54.4645],[-5.7391,54.4639],[-5.737,54.464],[-5.735,54.4624],[-5.7332,54.4623],[-5.7338,54.461],[-5.7326,54.459],[-5.7338,54.4542],[-5.7279,54.4501],[-5.7239,54.4478],[-5.7222,54.4475],[-5.714,54.4477],[-5.7092,54.4473],[-5.7026,54.4465],[-5.7025,54.4477],[-5.7016,54.4482],[-5.7002,54.4507],[-5.6966,54.4509],[-5.6962,54.4499],[-5.6942,54.4498],[-5.6933,54.4508],[-5.6929,54.455],[-5.6893,54.4559],[-5.6876,54.4542],[-5.6847,54.4535],[-5.6821,54.4539],[-5.6821,54.4553],[-5.6786,54.4562],[-5.679,54.4584],[-5.6778,54.4586],[-5.6725,54.4578],[-5.6714,54.4584],[-5.6715,54.4594],[-5.6699,54.4606],[-5.6686,54.461],[-5.6628,54.4614],[-5.6606,54.4613],[-5.6583,54.4599],[-5.6571,54.4605],[-5.6552,54.4602],[-5.653,54.4603],[-5.652,54.461],[-5.6498,54.4607],[-5.6478,54.4594],[-5.6444,54.4581],[-5.6395,54.4576],[-5.6373,54.4585],[-5.6336,54.4642],[-5.6293,54.4651],[-5.6256,54.4637],[-5.6149,54.464],[-5.5848,54.4496],[-5.5965,54.407],[-5.5855,54.3918],[-5.5495,54.3739],[-5.5341,54.3419],[-5.517,54.3244]]]}</v>
      </c>
      <c r="B175" s="67" t="str">
        <f ca="1">OFFSET(Polygon!B$1,MATCH($D175,Polygon!$C:$C,0)-1,0)</f>
        <v>N09000010</v>
      </c>
      <c r="C175" s="41" t="s">
        <v>134</v>
      </c>
      <c r="D175" s="82" t="s">
        <v>470</v>
      </c>
      <c r="E175" s="27">
        <v>180012</v>
      </c>
      <c r="F175" s="45"/>
      <c r="G175" s="45"/>
      <c r="H175" s="45"/>
      <c r="I175" s="45"/>
      <c r="J175" s="45"/>
      <c r="K175" s="45"/>
      <c r="L175" s="45"/>
      <c r="M175" s="45"/>
      <c r="N175" s="45"/>
      <c r="O175" s="45"/>
      <c r="P175" s="45"/>
      <c r="Q175" s="45"/>
      <c r="R175" s="45"/>
      <c r="S175" s="45"/>
      <c r="T175" s="45"/>
      <c r="U175" s="45"/>
      <c r="V175" s="45"/>
      <c r="W175" s="23">
        <v>13</v>
      </c>
      <c r="X175" s="23">
        <v>16</v>
      </c>
      <c r="Y175" s="45"/>
      <c r="Z175" s="45"/>
      <c r="AA175" s="23">
        <v>41</v>
      </c>
      <c r="AB175" s="23">
        <v>44</v>
      </c>
      <c r="AC175" s="23">
        <v>51</v>
      </c>
      <c r="AD175" s="23">
        <v>55</v>
      </c>
      <c r="AE175" s="23">
        <v>61</v>
      </c>
      <c r="AF175" s="45"/>
      <c r="AG175" s="45"/>
      <c r="AH175" s="112">
        <v>76</v>
      </c>
      <c r="AI175" s="112">
        <v>80</v>
      </c>
      <c r="AJ175" s="112">
        <v>82</v>
      </c>
      <c r="AK175" s="112">
        <v>92</v>
      </c>
      <c r="AL175" s="112">
        <v>102</v>
      </c>
      <c r="AM175" s="45"/>
      <c r="AN175" s="45"/>
      <c r="AO175" s="45"/>
      <c r="AP175" s="45"/>
      <c r="AQ175" s="67">
        <v>127</v>
      </c>
      <c r="AR175" s="67">
        <v>132</v>
      </c>
      <c r="AS175" s="67">
        <v>140</v>
      </c>
      <c r="AT175" s="45"/>
      <c r="AU175" s="45"/>
      <c r="AV175" s="112">
        <v>148</v>
      </c>
      <c r="AW175" s="45"/>
      <c r="AX175" s="45"/>
      <c r="AY175" s="45"/>
      <c r="AZ175" s="45"/>
      <c r="BA175" s="45"/>
      <c r="BB175" s="45"/>
      <c r="BC175" s="45"/>
      <c r="BD175" s="45"/>
      <c r="BE175" s="45"/>
      <c r="BF175" s="45"/>
      <c r="BG175" s="112">
        <v>221</v>
      </c>
      <c r="BH175" s="112">
        <v>223</v>
      </c>
      <c r="BI175" s="112">
        <v>227</v>
      </c>
      <c r="BJ175" s="112">
        <v>231</v>
      </c>
      <c r="BK175" s="112">
        <v>232</v>
      </c>
      <c r="BL175" s="112">
        <v>233</v>
      </c>
      <c r="BM175" s="112">
        <v>237</v>
      </c>
      <c r="BN175" s="112">
        <v>237</v>
      </c>
      <c r="BO175" s="112">
        <v>240</v>
      </c>
      <c r="BP175" s="112">
        <v>242</v>
      </c>
      <c r="BQ175" s="112">
        <v>244</v>
      </c>
      <c r="BR175" s="112">
        <v>249</v>
      </c>
      <c r="BS175" s="112">
        <v>250</v>
      </c>
      <c r="BT175" s="112">
        <v>254</v>
      </c>
      <c r="BU175" s="112">
        <v>254</v>
      </c>
      <c r="BV175" s="112">
        <v>254</v>
      </c>
      <c r="BW175" s="235"/>
      <c r="BX175" s="112">
        <v>259</v>
      </c>
      <c r="BY175" s="112">
        <v>261</v>
      </c>
      <c r="BZ175" s="112">
        <v>262</v>
      </c>
      <c r="CA175" s="112">
        <v>269</v>
      </c>
      <c r="CB175" s="112">
        <v>270</v>
      </c>
      <c r="CC175" s="112">
        <v>277</v>
      </c>
      <c r="CD175" s="112">
        <v>277</v>
      </c>
      <c r="CE175" s="112">
        <v>282</v>
      </c>
      <c r="CF175" s="112">
        <v>284</v>
      </c>
      <c r="CG175" s="112">
        <v>285</v>
      </c>
      <c r="CH175" s="112">
        <v>287</v>
      </c>
      <c r="CI175" s="112">
        <v>288</v>
      </c>
      <c r="CJ175" s="112">
        <v>288</v>
      </c>
      <c r="CK175" s="112">
        <v>288</v>
      </c>
      <c r="CL175" s="112">
        <v>288</v>
      </c>
      <c r="CM175" s="112">
        <v>288</v>
      </c>
      <c r="CN175" s="112">
        <v>288</v>
      </c>
      <c r="CO175" s="112">
        <v>289</v>
      </c>
      <c r="CP175" s="112">
        <v>289</v>
      </c>
      <c r="CQ175" s="112">
        <v>289</v>
      </c>
      <c r="CR175" s="112">
        <v>289</v>
      </c>
      <c r="CS175" s="112">
        <v>289</v>
      </c>
      <c r="CT175" s="112">
        <v>291</v>
      </c>
      <c r="CU175" s="112">
        <v>291</v>
      </c>
      <c r="CV175" s="112">
        <v>291</v>
      </c>
      <c r="CW175" s="112">
        <v>291</v>
      </c>
      <c r="CX175" s="112">
        <v>291</v>
      </c>
      <c r="CY175" s="112">
        <v>291</v>
      </c>
      <c r="CZ175" s="112">
        <v>291</v>
      </c>
      <c r="DA175" s="112">
        <v>291</v>
      </c>
      <c r="DB175" s="112">
        <v>291</v>
      </c>
      <c r="DC175" s="112">
        <v>292</v>
      </c>
      <c r="DD175" s="112">
        <v>293</v>
      </c>
      <c r="DE175" s="112">
        <v>293</v>
      </c>
      <c r="DF175" s="112">
        <v>293</v>
      </c>
      <c r="DG175" s="112">
        <v>293</v>
      </c>
      <c r="DJ175" s="181">
        <f t="shared" ca="1" si="53"/>
        <v>0</v>
      </c>
      <c r="DK175" s="25">
        <f t="shared" ca="1" si="54"/>
        <v>0</v>
      </c>
      <c r="DL175" s="325">
        <f t="shared" ca="1" si="55"/>
        <v>0</v>
      </c>
      <c r="DM175" s="329">
        <f t="shared" ca="1" si="56"/>
        <v>2</v>
      </c>
      <c r="DN175" s="25">
        <f t="shared" ca="1" si="57"/>
        <v>6.8728522336769758E-3</v>
      </c>
      <c r="DO175" s="325">
        <f t="shared" ca="1" si="58"/>
        <v>1.1110370419749795</v>
      </c>
      <c r="DP175" s="334">
        <f t="shared" ca="1" si="59"/>
        <v>162.76692664933449</v>
      </c>
      <c r="EA175" s="176">
        <f>VLOOKUP($D175,'L4-LTLA'!$BY:$CA,3,FALSE)</f>
        <v>180012</v>
      </c>
      <c r="EB175" s="27">
        <v>180012</v>
      </c>
      <c r="EC175" s="4">
        <f t="shared" si="51"/>
        <v>0</v>
      </c>
    </row>
    <row r="176" spans="1:134" x14ac:dyDescent="0.25">
      <c r="C176" s="34" t="s">
        <v>134</v>
      </c>
      <c r="D176" s="31" t="s">
        <v>480</v>
      </c>
      <c r="E176" s="46"/>
      <c r="F176" s="46"/>
      <c r="G176" s="46"/>
      <c r="H176" s="46"/>
      <c r="I176" s="46"/>
      <c r="J176" s="46"/>
      <c r="K176" s="46"/>
      <c r="L176" s="46"/>
      <c r="M176" s="46"/>
      <c r="N176" s="46"/>
      <c r="O176" s="46"/>
      <c r="P176" s="46"/>
      <c r="Q176" s="46"/>
      <c r="R176" s="46"/>
      <c r="S176" s="46"/>
      <c r="T176" s="46"/>
      <c r="U176" s="46"/>
      <c r="V176" s="46"/>
      <c r="W176" s="32">
        <v>7</v>
      </c>
      <c r="X176" s="32">
        <v>7</v>
      </c>
      <c r="Y176" s="46"/>
      <c r="Z176" s="46"/>
      <c r="AA176" s="32">
        <v>22</v>
      </c>
      <c r="AB176" s="32">
        <v>29</v>
      </c>
      <c r="AC176" s="32">
        <v>39</v>
      </c>
      <c r="AD176" s="32">
        <v>47</v>
      </c>
      <c r="AE176" s="32">
        <v>66</v>
      </c>
      <c r="AF176" s="46"/>
      <c r="AG176" s="46"/>
      <c r="AH176" s="31">
        <v>83</v>
      </c>
      <c r="AI176" s="31">
        <v>95</v>
      </c>
      <c r="AJ176" s="31">
        <v>105</v>
      </c>
      <c r="AK176" s="31">
        <v>117</v>
      </c>
      <c r="AL176" s="31">
        <v>22</v>
      </c>
      <c r="AM176" s="46"/>
      <c r="AN176" s="46"/>
      <c r="AO176" s="46"/>
      <c r="AP176" s="46"/>
      <c r="AQ176" s="31">
        <v>34</v>
      </c>
      <c r="AR176" s="31">
        <v>26</v>
      </c>
      <c r="AS176" s="31">
        <v>32</v>
      </c>
      <c r="AT176" s="46"/>
      <c r="AU176" s="46"/>
      <c r="AV176" s="31">
        <v>222</v>
      </c>
      <c r="AW176" s="46"/>
      <c r="AX176" s="46"/>
      <c r="AY176" s="46"/>
      <c r="AZ176" s="46"/>
      <c r="BA176" s="46"/>
      <c r="BB176" s="46"/>
      <c r="BC176" s="46"/>
      <c r="BD176" s="46"/>
      <c r="BE176" s="46"/>
      <c r="BF176" s="46"/>
      <c r="BG176" s="31">
        <v>293</v>
      </c>
      <c r="BH176" s="31">
        <v>296</v>
      </c>
      <c r="BI176" s="31">
        <v>304</v>
      </c>
      <c r="BJ176" s="31">
        <v>311</v>
      </c>
      <c r="BK176" s="31">
        <v>313</v>
      </c>
      <c r="BL176" s="31">
        <v>315</v>
      </c>
      <c r="BM176" s="31">
        <v>321</v>
      </c>
      <c r="BN176" s="31">
        <v>321</v>
      </c>
      <c r="BO176" s="31">
        <v>324</v>
      </c>
      <c r="BP176" s="31">
        <v>326</v>
      </c>
      <c r="BQ176" s="31">
        <v>331</v>
      </c>
      <c r="BR176" s="31">
        <v>334</v>
      </c>
      <c r="BS176" s="31">
        <v>340</v>
      </c>
      <c r="BT176" s="31">
        <v>342</v>
      </c>
      <c r="BU176" s="31">
        <v>346</v>
      </c>
      <c r="BV176" s="31">
        <v>347</v>
      </c>
      <c r="BW176" s="425"/>
      <c r="BX176" s="31">
        <v>351</v>
      </c>
      <c r="BY176" s="31">
        <v>354</v>
      </c>
      <c r="BZ176" s="31">
        <v>358</v>
      </c>
      <c r="CA176" s="31">
        <v>360</v>
      </c>
      <c r="CB176" s="31">
        <v>362</v>
      </c>
      <c r="CC176" s="31">
        <v>365</v>
      </c>
      <c r="CD176" s="31">
        <v>366</v>
      </c>
      <c r="CE176" s="31">
        <v>366</v>
      </c>
      <c r="CF176" s="31">
        <v>367</v>
      </c>
      <c r="CG176" s="31">
        <v>363</v>
      </c>
      <c r="CH176" s="31">
        <v>363</v>
      </c>
      <c r="CI176" s="31">
        <v>340</v>
      </c>
      <c r="CJ176" s="31">
        <v>340</v>
      </c>
      <c r="CK176" s="31">
        <v>342</v>
      </c>
      <c r="CL176" s="31">
        <v>342</v>
      </c>
      <c r="CM176" s="31">
        <v>342</v>
      </c>
      <c r="CN176" s="31">
        <v>341</v>
      </c>
      <c r="CO176" s="31">
        <v>342</v>
      </c>
      <c r="CP176" s="31">
        <v>342</v>
      </c>
      <c r="CQ176" s="31">
        <v>343</v>
      </c>
      <c r="CR176" s="31">
        <v>343</v>
      </c>
      <c r="CS176" s="31">
        <v>343</v>
      </c>
      <c r="CT176" s="31">
        <v>343</v>
      </c>
      <c r="CU176" s="31">
        <v>344</v>
      </c>
      <c r="CV176" s="31">
        <v>344</v>
      </c>
      <c r="CW176" s="31">
        <v>344</v>
      </c>
      <c r="CX176" s="31">
        <v>345</v>
      </c>
      <c r="CY176" s="31">
        <v>347</v>
      </c>
      <c r="CZ176" s="31">
        <v>349</v>
      </c>
      <c r="DA176" s="31">
        <v>349</v>
      </c>
      <c r="DB176" s="31">
        <v>349</v>
      </c>
      <c r="DC176" s="31">
        <v>348</v>
      </c>
      <c r="DD176" s="31">
        <v>348</v>
      </c>
      <c r="DE176" s="31">
        <v>348</v>
      </c>
      <c r="DF176" s="31">
        <v>347</v>
      </c>
      <c r="DG176" s="31">
        <v>347</v>
      </c>
      <c r="DH176" s="31"/>
      <c r="DI176" s="31"/>
      <c r="DJ176" s="347">
        <f t="shared" ca="1" si="53"/>
        <v>0</v>
      </c>
      <c r="DK176" s="33">
        <f t="shared" ca="1" si="54"/>
        <v>0</v>
      </c>
      <c r="DL176" s="339"/>
      <c r="DM176" s="330">
        <f t="shared" ca="1" si="56"/>
        <v>-2</v>
      </c>
      <c r="DN176" s="33">
        <f t="shared" ca="1" si="57"/>
        <v>-5.7306590257879654E-3</v>
      </c>
      <c r="DO176" s="339"/>
      <c r="DP176" s="336"/>
      <c r="EA176" s="447"/>
      <c r="EB176" s="46"/>
    </row>
    <row r="177" spans="1:133" x14ac:dyDescent="0.25">
      <c r="A177" s="67" t="str">
        <f ca="1">OFFSET(Polygon!A$1,MATCH($D177,Polygon!$C:$C,0)-1,0)</f>
        <v>{"type":"Polygon","coordinates":[[[-2.6504,51.8261],[-2.6499,51.825],[-2.6502,51.8241],[-2.6609,51.8227],[-2.6589,51.8198],[-2.6597,51.8186],[-2.6611,51.8181],[-2.6597,51.816],[-2.6588,51.8135],[-2.6589,51.8114],[-2.6595,51.8107],[-2.6619,51.8101],[-2.6654,51.8101],[-2.669,51.8091],[-2.6726,51.8089],[-2.6734,51.8078],[-2.6755,51.8067],[-2.6756,51.8059],[-2.6781,51.8036],[-2.6786,51.8026],[-2.6778,51.8016],[-2.6775,51.7999],[-2.6769,51.7987],[-2.6749,51.7972],[-2.6715,51.795],[-2.6698,51.7943],[-2.6727,51.7931],[-2.6731,51.7918],[-2.6728,51.7907],[-2.673,51.7891],[-2.6737,51.7884],[-2.6758,51.7881],[-2.6746,51.786],[-2.6734,51.7847],[-2.6735,51.7838],[-2.6758,51.7812],[-2.6762,51.7799],[-2.675,51.7776],[-2.6752,51.7763],[-2.6763,51.7745],[-2.6777,51.773],[-2.6799,51.7714],[-2.6804,51.7689],[-2.6795,51.7672],[-2.6763,51.7641],[-2.6744,51.7609],[-2.6715,51.7589],[-2.6698,51.7584],[-2.6659,51.7569],[-2.6631,51.755],[-2.6627,51.7539],[-2.6657,51.748],[-2.6686,51.745],[-2.6695,51.7427],[-2.6717,51.7409],[-2.6725,51.7366],[-2.6756,51.7349],[-2.6798,51.7337],[-2.6851,51.7325],[-2.6877,51.7313],[-2.6879,51.7303],[-2.6873,51.7289],[-2.6863,51.7279],[-2.6824,51.7257],[-2.6807,51.7243],[-2.6815,51.7229],[-2.682,51.7213],[-2.6803,51.7164],[-2.6797,51.7139],[-2.6779,51.7125],[-2.6736,51.7106],[-2.6717,51.7092],[-2.6696,51.7071],[-2.6689,51.7058],[-2.6695,51.7022],[-2.6708,51.7011],[-2.673,51.7005],[-2.6758,51.7005],[-2.679,51.7031],[-2.6808,51.7035],[-2.6832,51.7033],[-2.6843,51.7019],[-2.6842,51.7006],[-2.682,51.6992],[-2.6767,51.6979],[-2.6735,51.697],[-2.6706,51.6946],[-2.67,51.6934],[-2.6694,51.6909],[-2.6699,51.6876],[-2.6736,51.6836],[-2.6736,51.6816],[-2.6724,51.6804],[-2.6694,51.6785],[-2.6675,51.6778],[-2.6616,51.677],[-2.659,51.676],[-2.6579,51.6752],[-2.6575,51.674],[-2.6582,51.6728],[-2.6599,51.6717],[-2.6688,51.6697],[-2.6714,51.6695],[-2.6733,51.6699],[-2.6777,51.6703],[-2.6802,51.6701],[-2.6826,51.6695],[-2.6851,51.6684],[-2.6858,51.6659],[-2.6871,51.6638],[-2.687,51.6626],[-2.6859,51.6611],[-2.683,51.6598],[-2.68,51.6593],[-2.6769,51.6595],[-2.6755,51.6599],[-2.6735,51.6609],[-2.669,51.6643],[-2.6671,51.6633],[-2.6668,51.6627],[-2.6679,51.6606],[-2.6713,51.6568],[-2.6761,51.653],[-2.6783,51.651],[-2.6799,51.6502],[-2.6808,51.6483],[-2.6808,51.6463],[-2.6793,51.6446],[-2.6771,51.6439],[-2.6751,51.6443],[-2.6719,51.6458],[-2.67,51.6457],[-2.6689,51.645],[-2.6671,51.6425],[-2.6668,51.6409],[-2.6672,51.6392],[-2.6697,51.6362],[-2.6695,51.634],[-2.6664,51.6299],[-2.6651,51.6283],[-2.66,51.6249],[-2.6584,51.6234],[-2.6579,51.6222],[-2.6589,51.6209],[-2.6619,51.6186],[-2.6643,51.6155],[-2.6658,51.6124],[-2.6677,51.6104],[-2.6703,51.6086],[-2.6792,51.6063],[-2.6871,51.6031],[-2.6915,51.6007],[-2.6917,51.6032],[-2.694,51.6027],[-2.6931,51.602],[-2.6941,51.5991],[-2.6958,51.5977],[-2.7003,51.5937],[-2.7011,51.5935],[-2.7017,51.5916],[-2.7031,51.5904],[-2.7035,51.5893],[-2.706,51.5883],[-2.7085,51.5869],[-2.711,51.584],[-2.7106,51.5836],[-2.7129,51.5823],[-2.7166,51.5817],[-2.7262,51.5817],[-2.737,51.5812],[-2.7441,51.5806],[-2.7488,51.5801],[-2.7499,51.5792],[-2.7532,51.5784],[-2.7564,51.5787],[-2.7577,51.5784],[-2.765,51.575],[-2.7707,51.5734],[-2.7731,51.573],[-2.7771,51.5718],[-2.7847,51.5692],[-2.7863,51.5684],[-2.7902,51.5672],[-2.7937,51.5653],[-2.7998,51.5629],[-2.8038,51.5611],[-2.808,51.5598],[-2.8129,51.5577],[-2.8156,51.5569],[-2.8195,51.5553],[-2.8216,51.5541],[-2.8235,51.554],[-2.8337,51.5496],[-2.8356,51.5495],[-2.838,51.5486],[-2.8411,51.5473],[-2.8428,51.5468],[-2.8449,51.5457],[-2.8493,51.5446],[-2.8527,51.544],[-2.8552,51.544],[-2.8574,51.5433],[-2.8605,51.5431],[-2.8627,51.5425],[-2.8664,51.5424],[-2.8683,51.5426],[-2.8705,51.5422],[-2.8782,51.5395],[-2.8806,51.5389],[-2.8844,51.5389],[-2.886,51.5383],[-2.8869,51.5375],[-2.8883,51.5371],[-2.8906,51.536],[-2.8933,51.5363],[-2.8985,51.5357],[-2.9029,51.5345],[-2.9051,51.5332],[-2.9052,51.5324],[-2.9081,51.5328],[-2.9112,51.534],[-2.9164,51.5355],[-2.9224,51.5357],[-2.923,51.5367],[-2.9282,51.5359],[-2.9344,51.5359],[-2.9363,51.5356],[-2.9381,51.5357],[-2.9427,51.5355],[-2.9448,51.5352],[-2.9512,51.5351],[-2.9527,51.5354],[-2.9554,51.5356],[-2.9603,51.5364],[-2.9617,51.537],[-2.9629,51.5384],[-2.967,51.5397],[-2.9704,51.5402],[-2.9751,51.5426],[-2.9769,51.542],[-2.9804,51.5439],[-2.9817,51.5453],[-2.9817,51.5461],[-2.9802,51.5481],[-2.976,51.5497],[-2.9695,51.5518],[-2.9672,51.5533],[-2.9656,51.5534],[-2.9659,51.5545],[-2.9658,51.557],[-2.965,51.5572],[-2.9653,51.5584],[-2.9682,51.5615],[-2.9698,51.5622],[-2.9773,51.5646],[-2.981,51.5663],[-2.9836,51.5684],[-2.9844,51.5701],[-2.9821,51.5718],[-2.9773,51.5729],[-2.975,51.5738],[-2.9735,51.5751],[-2.9731,51.5768],[-2.9736,51.5783],[-2.9764,51.5799],[-2.9799,51.5809],[-2.9829,51.5839],[-2.9854,51.5855],[-2.9896,51.5873],[-2.9922,51.5893],[-2.9932,51.5907],[-2.9924,51.5926],[-2.9913,51.5933],[-2.9889,51.5962],[-2.9885,51.5986],[-2.9894,51.6035],[-2.9901,51.6054],[-2.9915,51.6074],[-2.9916,51.6082],[-2.9906,51.6087],[-2.9859,51.6089],[-2.9845,51.6085],[-2.9812,51.6057],[-2.9802,51.6052],[-2.9776,51.605],[-2.9761,51.6058],[-2.9756,51.6079],[-2.9749,51.6088],[-2.9729,51.6087],[-2.9705,51.6063],[-2.9687,51.6049],[-2.9653,51.6033],[-2.9609,51.6017],[-2.9581,51.6013],[-2.9552,51.6021],[-2.9547,51.6028],[-2.9542,51.6052],[-2.9517,51.6076],[-2.9503,51.6077],[-2.9472,51.6064],[-2.9457,51.6063],[-2.944,51.6075],[-2.9431,51.6089],[-2.9431,51.6107],[-2.9408,51.6121],[-2.9376,51.6134],[-2.9351,51.6146],[-2.9345,51.6159],[-2.9356,51.6163],[-2.9402,51.6167],[-2.9408,51.6173],[-2.9387,51.6183],[-2.9325,51.6186],[-2.9307,51.6192],[-2.9277,51.6221],[-2.9256,51.6238],[-2.9226,51.6258],[-2.9205,51.6267],[-2.9186,51.6261],[-2.9176,51.6249],[-2.9152,51.6242],[-2.9134,51.6229],[-2.9116,51.6226],[-2.9096,51.623],[-2.9079,51.6237],[-2.9074,51.6245],[-2.9099,51.6251],[-2.9102,51.6257],[-2.9078,51.6291],[-2.9055,51.6292],[-2.9045,51.6273],[-2.9026,51.6267],[-2.9003,51.6275],[-2.8978,51.6292],[-2.8959,51.6301],[-2.8954,51.6307],[-2.8963,51.6315],[-2.8986,51.6317],[-2.8998,51.6323],[-2.8995,51.633],[-2.8977,51.6342],[-2.8958,51.6331],[-2.8935,51.6327],[-2.8919,51.6337],[-2.892,51.6346],[-2.8952,51.6353],[-2.8957,51.636],[-2.8944,51.6366],[-2.8911,51.6366],[-2.8887,51.6377],[-2.8883,51.6381],[-2.886,51.6391],[-2.888,51.6406],[-2.8869,51.6427],[-2.8865,51.6458],[-2.8871,51.6458],[-2.8874,51.6424],[-2.8884,51.6409],[-2.8873,51.6393],[-2.8886,51.639],[-2.8896,51.6375],[-2.8918,51.6368],[-2.8953,51.6367],[-2.8962,51.6358],[-2.895,51.6348],[-2.8925,51.6345],[-2.8926,51.6335],[-2.8941,51.633],[-2.8956,51.6334],[-2.8964,51.6344],[-2.8978,51.6345],[-2.8996,51.6334],[-2.9004,51.6323],[-2.8987,51.6314],[-2.896,51.6307],[-2.9011,51.6275],[-2.9028,51.6271],[-2.9041,51.6278],[-2.905,51.6296],[-2.9063,51.6299],[-2.9083,51.6294],[-2.9107,51.6261],[-2.9106,51.625],[-2.9088,51.6242],[-2.9087,51.6238],[-2.9118,51.6231],[-2.9126,51.6231],[-2.9145,51.6245],[-2.9173,51.6254],[-2.9185,51.6267],[-2.9203,51.6271],[-2.9234,51.6262],[-2.9238,51.6256],[-2.9281,51.6227],[-2.9315,51.6194],[-2.9327,51.6191],[-2.9375,51.619],[-2.939,51.6188],[-2.9416,51.6176],[-2.9436,51.6187],[-2.9443,51.618],[-2.9408,51.6162],[-2.9361,51.6157],[-2.9369,51.6145],[-2.9409,51.6129],[-2.9433,51.6116],[-2.9433,51.6127],[-2.9413,51.6131],[-2.9421,51.6139],[-2.9442,51.6135],[-2.944,51.6121],[-2.9458,51.6114],[-2.9444,51.6105],[-2.9451,51.6094],[-2.9448,51.6085],[-2.9456,51.6073],[-2.9471,51.607],[-2.9504,51.6084],[-2.9521,51.6081],[-2.9547,51.6064],[-2.9555,51.6054],[-2.9558,51.603],[-2.9568,51.6022],[-2.9583,51.6022],[-2.9614,51.6027],[-2.9628,51.6032],[-2.9674,51.6053],[-2.9691,51.6064],[-2.9711,51.6087],[-2.9735,51.6097],[-2.9753,51.6096],[-2.9769,51.6089],[-2.9775,51.6064],[-2.9786,51.6059],[-2.9803,51.6065],[-2.9831,51.609],[-2.9842,51.6097],[-2.9864,51.6099],[-2.9908,51.6096],[-2.9931,51.6091],[-2.9933,51.608],[-2.9926,51.606],[-2.9914,51.604],[-2.9902,51.5986],[-2.9902,51.5967],[-2.9914,51.5952],[-2.9941,51.5929],[-2.995,51.5918],[-2.995,51.5909],[-2.9939,51.5888],[-2.9911,51.5866],[-2.9866,51.5846],[-2.9843,51.5831],[-2.9823,51.5805],[-2.9808,51.5795],[-2.9768,51.5781],[-2.9755,51.5767],[-2.9769,51.5754],[-2.9827,51.5743],[-2.9846,51.5737],[-2.9865,51.5718],[-2.987,51.5692],[-2.9861,51.5675],[-2.9824,51.5644],[-2.978,51.5619],[-2.9769,51.5618],[-2.9715,51.5595],[-2.9695,51.5577],[-2.9695,51.5565],[-2.9708,51.5552],[-2.975,51.5538],[-2.977,51.5535],[-2.9788,51.5528],[-2.9806,51.5528],[-2.9841,51.5509],[-2.9887,51.5495],[-2.993,51.5519],[-2.996,51.5551],[-2.9969,51.5565],[-2.9985,51.5573],[-3.0024,51.5579],[-3.0031,51.5593],[-3.0041,51.5591],[-3.0033,51.5577],[-3.0015,51.5572],[-2.9991,51.5569],[-2.9974,51.5561],[-2.9957,51.5532],[-2.9932,51.5509],[-2.9935,51.5502],[-2.9918,51.55],[-2.99,51.5484],[-2.9902,51.5453],[-2.9911,51.5444],[-2.9932,51.5434],[-2.9934,51.5415],[-2.9951,51.539],[-2.9952,51.5365],[-2.9975,51.5348],[-3.003,51.5317],[-3.0048,51.5304],[-3.0105,51.5282],[-3.0114,51.5276],[-3.0157,51.5259],[-3.0173,51.5252],[-3.0199,51.5248],[-3.0217,51.5232],[-3.0233,51.5225],[-3.0253,51.5225],[-3.0265,51.5212],[-3.0286,51.5202],[-3.0326,51.5189],[-3.0368,51.5193],[-3.0405,51.5189],[-3.0409,51.5199],[-3.0424,51.5204],[-3.043,51.5191],[-3.0432,51.5176],[-3.0447,51.5155],[-3.0471,51.5148],[-3.0473,51.5135],[-3.0536,51.5119],[-3.0551,51.5112],[-3.0571,51.5091],[-3.0632,51.5067],[-3.0665,51.5058],[-3.0677,51.5049],[-3.0711,51.5043],[-3.0725,51.5033],[-3.0749,51.5051],[-3.0778,51.5037],[-3.0793,51.5036],[-3.0813,51.5023],[-3.0827,51.5018],[-3.0834,51.5029],[-3.0863,51.5051],[-3.0868,51.5063],[-3.0885,51.5087],[-3.0887,51.51],[-3.0881,51.5105],[-3.0864,51.5107],[-3.0829,51.5118],[-3.0825,51.5114],[-3.0781,51.5132],[-3.0791,51.5139],[-3.0822,51.5148],[-3.0807,51.5152],[-3.0775,51.5171],[-3.0763,51.5162],[-3.074,51.5176],[-3.0716,51.518],[-3.0689,51.5202],[-3.0695,51.5206],[-3.0731,51.522],[-3.0747,51.5223],[-3.0771,51.5235],[-3.0786,51.5251],[-3.0803,51.5274],[-3.0783,51.5282],[-3.0799,51.5297],[-3.0792,51.5301],[-3.0809,51.5316],[-3.0818,51.5313],[-3.0836,51.5323],[-3.0907,51.5334],[-3.0919,51.5354],[-3.093,51.5359],[-3.0943,51.5357],[-3.0949,51.5369],[-3.097,51.537],[-3.0968,51.5378],[-3.0989,51.5387],[-3.1015,51.5404],[-3.1038,51.5409],[-3.1078,51.5429],[-3.1091,51.5431],[-3.1085,51.5452],[-3.1105,51.5459],[-3.1108,51.5465],[-3.1125,51.5468],[-3.1138,51.5454],[-3.1165,51.5445],[-3.1179,51.5444],[-3.1202,51.5468],[-3.1211,51.5473],[-3.1252,51.547],[-3.1273,51.5479],[-3.1251,51.5499],[-3.1254,51.5502],[-3.1283,51.5497],[-3.1303,51.5509],[-3.1335,51.5519],[-3.1348,51.5519],[-3.1353,51.5527],[-3.1387,51.5532],[-3.1412,51.5541],[-3.1438,51.5537],[-3.1453,51.5551],[-3.1467,51.5526],[-3.1475,51.5526],[-3.1503,51.5511],[-3.1526,51.5517],[-3.1529,51.5526],[-3.155,51.5543],[-3.1558,51.5561],[-3.1574,51.5577],[-3.1616,51.5593],[-3.1637,51.5605],[-3.1646,51.5599],[-3.1697,51.5588],[-3.1755,51.5582],[-3.1778,51.5581],[-3.1812,51.5571],[-3.184,51.5567],[-3.1848,51.557],[-3.188,51.5567],[-3.1895,51.5576],[-3.1918,51.5574],[-3.195,51.5567],[-3.1988,51.5563],[-3.1999,51.5568],[-3.2027,51.5553],[-3.202,51.5543],[-3.2033,51.5537],[-3.2074,51.5527],[-3.2151,51.5514],[-3.215,51.5527],[-3.2165,51.5528],[-3.2189,51.5524],[-3.2197,51.5519],[-3.2231,51.5509],[-3.2241,51.551],[-3.227,51.5502],[-3.2278,51.5497],[-3.2296,51.551],[-3.2306,51.5506],[-3.232,51.5517],[-3.2334,51.5522],[-3.2339,51.5529],[-3.2377,51.5526],[-3.2379,51.5533],[-3.2374,51.5551],[-3.2363,51.5568],[-3.2369,51.5584],[-3.2384,51.559],[-3.2398,51.5619],[-3.2415,51.5629],[-3.2423,51.5654],[-3.2458,51.5667],[-3.2491,51.5694],[-3.2542,51.5692],[-3.2607,51.5667],[-3.2628,51.5662],[-3.2636,51.5685],[-3.2649,51.5696],[-3.2655,51.5707],[-3.2681,51.5729],[-3.2681,51.5743],[-3.2696,51.5754],[-3.2687,51.5766],[-3.2694,51.5773],[-3.2677,51.5783],[-3.2664,51.5788],[-3.2668,51.58],[-3.2695,51.5836],[-3.2711,51.5846],[-3.2726,51.5846],[-3.2759,51.5857],[-3.2774,51.5867],[-3.2787,51.5862],[-3.2813,51.5845],[-3.2838,51.5864],[-3.2865,51.5871],[-3.2877,51.5878],[-3.2901,51.5907],[-3.2902,51.5918],[-3.2914,51.5921],[-3.2915,51.5934],[-3.2927,51.5951],[-3.292,51.5979],[-3.2937,51.5979],[-3.2931,51.6009],[-3.2961,51.6028],[-3.2979,51.6063],[-3.3009,51.6116],[-3.3027,51.6151],[-3.3012,51.6173],[-3.3002,51.6182],[-3.3014,51.6194],[-3.3041,51.62],[-3.3055,51.6211],[-3.3031,51.6226],[-3.3025,51.6236],[-3.3032,51.6249],[-3.3034,51.6263],[-3.3047,51.6278],[-3.3033,51.6294],[-3.3027,51.6311],[-3.3032,51.6318],[-3.3029,51.6335],[-3.3033,51.6342],[-3.3026,51.6349],[-3.3031,51.6359],[-3.3045,51.6367],[-3.3044,51.6378],[-3.3058,51.6379],[-3.3082,51.639],[-3.3104,51.6416],[-3.3129,51.644],[-3.3139,51.6447],[-3.3112,51.6453],[-3.31,51.6454],[-3.309,51.6464],[-3.3091,51.647],[-3.3076,51.6481],[-3.3045,51.6494],[-3.3041,51.6502],[-3.301,51.6518],[-3.3,51.6535],[-3.3008,51.6546],[-3.2993,51.6561],[-3.297,51.6572],[-3.2976,51.6581],[-3.2972,51.6591],[-3.2977,51.6597],[-3.2975,51.6611],[-3.2986,51.6621],[-3.2957,51.664],[-3.2932,51.662],[-3.2925,51.6595],[-3.2906,51.659],[-3.2894,51.6583],[-3.2859,51.658],[-3.2847,51.6591],[-3.2839,51.6615],[-3.2844,51.6635],[-3.2834,51.6684],[-3.2843,51.6696],[-3.2845,51.6709],[-3.284,51.674],[-3.2851,51.6752],[-3.2847,51.6771],[-3.283,51.6784],[-3.281,51.6792],[-3.2788,51.681],[-3.2761,51.6813],[-3.2739,51.6823],[-3.2754,51.6833],[-3.2781,51.6897],[-3.2782,51.6933],[-3.2787,51.6946],[-3.2856,51.7016],[-3.2878,51.7065],[-3.2896,51.7097],[-3.2886,51.7126],[-3.2902,51.7138],[-3.292,51.7159],[-3.2933,51.7189],[-3.2969,51.7223],[-3.2977,51.7247],[-3.2973,51.7262],[-3.2973,51.728],[-3.2996,51.73],[-3.2996,51.7314],[-3.3017,51.7315],[-3.3016,51.732],[-3.2995,51.7319],[-3.2995,51.7344],[-3.3006,51.7363],[-3.305,51.7349],[-3.3155,51.7318],[-3.3152,51.733],[-3.3141,51.7342],[-3.3143,51.7349],[-3.3126,51.7378],[-3.3102,51.7386],[-3.3101,51.7395],[-3.3122,51.7418],[-3.3148,51.7429],[-3.3179,51.7429],[-3.329,51.7586],[-3.3306,51.7683],[-3.331,51.7704],[-3.3328,51.7817],[-3.3345,51.7904],[-3.3274,51.7921],[-3.317,51.7942],[-3.3101,51.7943],[-3.3087,51.806],[-3.3026,51.8108],[-3.2834,51.8255],[-3.2555,51.8173],[-3.2388,51.8124],[-3.2083,51.8135],[-3.207,51.8138],[-3.204,51.8129],[-3.2025,51.8128],[-3.1943,51.8131],[-3.1683,51.8153],[-3.162,51.8158],[-3.1573,51.816],[-3.1532,51.8167],[-3.1478,51.8189],[-3.1435,51.8197],[-3.1409,51.822],[-3.1402,51.8232],[-3.1418,51.825],[-3.1432,51.8257],[-3.1403,51.8263],[-3.1387,51.8273],[-3.1362,51.8268],[-3.1372,51.8281],[-3.1359,51.8287],[-3.135,51.8284],[-3.1338,51.8294],[-3.1327,51.8323],[-3.1319,51.833],[-3.1305,51.8333],[-3.1293,51.8328],[-3.1276,51.8332],[-3.1288,51.8342],[-3.1267,51.8357],[-3.1255,51.8354],[-3.1242,51.8344],[-3.1227,51.8353],[-3.1229,51.8375],[-3.1214,51.8368],[-3.1198,51.8373],[-3.1205,51.8389],[-3.118,51.8389],[-3.1165,51.8373],[-3.1151,51.8368],[-3.1116,51.8363],[-3.1086,51.8352],[-3.1055,51.8327],[-3.1045,51.8322],[-3.1016,51.8318],[-3.1006,51.8326],[-3.102,51.8334],[-3.1038,51.8373],[-3.103,51.84],[-3.1017,51.8403],[-3.0989,51.8396],[-3.0967,51.8393],[-3.096,51.8398],[-3.0965,51.8415],[-3.0978,51.8426],[-3.0984,51.8436],[-3.0977,51.846],[-3.0956,51.8473],[-3.0901,51.8481],[-3.0875,51.8489],[-3.0857,51.8498],[-3.0837,51.8502],[-3.0826,51.8513],[-3.0826,51.8525],[-3.0805,51.8535],[-3.0764,51.855],[-3.0774,51.8565],[-3.0767,51.8579],[-3.0715,51.8598],[-3.0704,51.861],[-3.0685,51.8614],[-3.0634,51.8633],[-3.0657,51.8647],[-3.0702,51.8696],[-3.073,51.8712],[-3.0733,51.872],[-3.0723,51.8738],[-3.0722,51.8752],[-3.0694,51.8754],[-3.0684,51.8764],[-3.0658,51.8775],[-3.0644,51.8786],[-3.0621,51.8773],[-3.0611,51.8787],[-3.0603,51.8787],[-3.0571,51.8801],[-3.0555,51.88],[-3.0524,51.8802],[-3.0499,51.8797],[-3.0487,51.8804],[-3.0434,51.881],[-3.0432,51.8826],[-3.0415,51.8839],[-3.0401,51.8845],[-3.0405,51.8863],[-3.0418,51.8874],[-3.0415,51.8892],[-3.0423,51.8904],[-3.0414,51.8915],[-3.0398,51.8914],[-3.039,51.8922],[-3.0387,51.8939],[-3.0403,51.8943],[-3.04,51.8958],[-3.0412,51.8965],[-3.0412,51.8975],[-3.0434,51.8989],[-3.0426,51.9013],[-3.0435,51.9021],[-3.0485,51.9044],[-3.0495,51.9058],[-3.0484,51.9063],[-3.0499,51.9075],[-3.0494,51.9092],[-3.0495,51.9114],[-3.0525,51.9125],[-3.06,51.9138],[-3.0605,51.9146],[-3.0603,51.9168],[-3.0622,51.9191],[-3.066,51.9192],[-3.0681,51.9203],[-3.0699,51.9217],[-3.0717,51.9219],[-3.0753,51.923],[-3.0763,51.9241],[-3.0786,51.9245],[-3.0796,51.9264],[-3.0791,51.9274],[-3.0794,51.9282],[-3.0816,51.9293],[-3.0819,51.93],[-3.0836,51.931],[-3.0838,51.9327],[-3.0828,51.9336],[-3.0809,51.9344],[-3.08,51.9351],[-3.0802,51.9361],[-3.0832,51.9395],[-3.0839,51.9407],[-3.0854,51.942],[-3.0857,51.9435],[-3.0866,51.9443],[-3.0873,51.9455],[-3.0868,51.9467],[-3.0872,51.9475],[-3.09,51.9503],[-3.0873,51.9518],[-3.0848,51.9529],[-3.0816,51.9554],[-3.0882,51.9593],[-3.0931,51.9652],[-3.0866,51.9697],[-3.0851,51.9716],[-3.0833,51.973],[-3.0818,51.9734],[-3.0806,51.9728],[-3.0781,51.9728],[-3.0781,51.9734],[-3.0767,51.9755],[-3.0715,51.9801],[-3.0674,51.9831],[-3.0626,51.9801],[-3.0596,51.9786],[-3.0595,51.9781],[-3.0576,51.9766],[-3.0571,51.9754],[-3.0535,51.9733],[-3.0521,51.9729],[-3.0514,51.9721],[-3.0445,51.9689],[-3.0414,51.9677],[-3.0394,51.9663],[-3.0383,51.9651],[-3.0367,51.9616],[-3.0353,51.9597],[-3.0302,51.9588],[-3.0283,51.9583],[-3.0259,51.9573],[-3.0222,51.9524],[-3.0221,51.9507],[-3.0213,51.9497],[-3.0189,51.9482],[-3.0144,51.9455],[-3.0132,51.9449],[-3.0113,51.9422],[-3.0106,51.9406],[-3.0085,51.938],[-3.0086,51.9363],[-3.0103,51.9328],[-3.0101,51.9306],[-3.0079,51.927],[-3.0046,51.9254],[-3.002,51.9239],[-2.9989,51.9235],[-2.9938,51.9243],[-2.9871,51.9258],[-2.9866,51.9255],[-2.9837,51.9257],[-2.9812,51.9266],[-2.9805,51.9277],[-2.9784,51.9271],[-2.9767,51.9275],[-2.9762,51.9261],[-2.9746,51.9252],[-2.975,51.9242],[-2.974,51.9228],[-2.9741,51.9212],[-2.9762,51.9212],[-2.9749,51.9186],[-2.9733,51.9179],[-2.9738,51.9167],[-2.9728,51.9147],[-2.9713,51.9138],[-2.9739,51.9114],[-2.9739,51.9105],[-2.975,51.9092],[-2.9729,51.909],[-2.9725,51.9079],[-2.9728,51.9062],[-2.972,51.9051],[-2.9708,51.9055],[-2.9694,51.9048],[-2.9679,51.9046],[-2.9666,51.9051],[-2.9653,51.9047],[-2.964,51.9052],[-2.9608,51.9067],[-2.9579,51.9068],[-2.9538,51.9061],[-2.952,51.9064],[-2.9508,51.9074],[-2.9504,51.9085],[-2.9486,51.9094],[-2.9468,51.9086],[-2.9449,51.9094],[-2.9426,51.9094],[-2.9413,51.91],[-2.9389,51.9119],[-2.9356,51.9126],[-2.9341,51.9149],[-2.9309,51.9149],[-2.9283,51.9139],[-2.9252,51.915],[-2.9239,51.9159],[-2.9203,51.9174],[-2.9162,51.9177],[-2.9156,51.9188],[-2.9129,51.9201],[-2.9118,51.9195],[-2.9082,51.9212],[-2.9082,51.9217],[-2.9063,51.9226],[-2.9051,51.9245],[-2.9009,51.9259],[-2.9002,51.9255],[-2.893,51.9252],[-2.891,51.9265],[-2.8879,51.9276],[-2.887,51.9283],[-2.8881,51.9298],[-2.8891,51.9319],[-2.8884,51.9336],[-2.8851,51.9342],[-2.8826,51.9344],[-2.8813,51.934],[-2.8799,51.9341],[-2.8777,51.9338],[-2.8754,51.9331],[-2.8741,51.9313],[-2.872,51.9304],[-2.8715,51.9282],[-2.87,51.9268],[-2.866,51.9266],[-2.863,51.9269],[-2.8606,51.9277],[-2.8594,51.9277],[-2.8579,51.9271],[-2.8571,51.9256],[-2.8554,51.925],[-2.8544,51.9238],[-2.8483,51.9237],[-2.8466,51.9233],[-2.8449,51.922],[-2.8467,51.92],[-2.8484,51.9199],[-2.8511,51.9188],[-2.8544,51.9183],[-2.8567,51.9183],[-2.8621,51.9175],[-2.8632,51.9172],[-2.8638,51.916],[-2.8623,51.9142],[-2.8601,51.9138],[-2.8591,51.9147],[-2.8564,51.9147],[-2.8541,51.9133],[-2.8538,51.9157],[-2.8528,51.916],[-2.8486,51.9159],[-2.8481,51.9168],[-2.8467,51.9167],[-2.8465,51.9156],[-2.8449,51.9154],[-2.844,51.9173],[-2.8429,51.9179],[-2.8415,51.9175],[-2.8404,51.916],[-2.8402,51.9147],[-2.8371,51.9138],[-2.8374,51.9115],[-2.837,51.9101],[-2.836,51.9096],[-2.8369,51.9083],[-2.8361,51.9073],[-2.8361,51.9062],[-2.8344,51.9061],[-2.8336,51.9054],[-2.8321,51.9051],[-2.8255,51.905],[-2.8218,51.9055],[-2.8208,51.9053],[-2.8196,51.904],[-2.8177,51.9038],[-2.8166,51.9018],[-2.8167,51.901],[-2.816,51.8993],[-2.8143,51.898],[-2.8104,51.8967],[-2.8053,51.8955],[-2.8022,51.8934],[-2.8017,51.8919],[-2.8021,51.8906],[-2.8009,51.8902],[-2.7991,51.8904],[-2.7974,51.8886],[-2.7944,51.8883],[-2.7926,51.8876],[-2.7915,51.8865],[-2.79,51.8858],[-2.7848,51.8843],[-2.7819,51.8844],[-2.7789,51.8838],[-2.7768,51.8817],[-2.7747,51.8819],[-2.7685,51.8801],[-2.7701,51.8797],[-2.771,51.878],[-2.7734,51.876],[-2.7741,51.8744],[-2.7767,51.8735],[-2.7772,51.8718],[-2.7766,51.8709],[-2.7775,51.8696],[-2.779,51.869],[-2.779,51.8683],[-2.7779,51.8673],[-2.7791,51.8669],[-2.7788,51.8659],[-2.7778,51.8648],[-2.7758,51.8636],[-2.7723,51.8622],[-2.7695,51.8624],[-2.7685,51.8604],[-2.7672,51.8602],[-2.7664,51.8588],[-2.7649,51.858],[-2.7642,51.8559],[-2.7634,51.8556],[-2.7625,51.8538],[-2.761,51.8531],[-2.7604,51.8516],[-2.7581,51.8499],[-2.7576,51.8491],[-2.7576,51.8474],[-2.757,51.846],[-2.7541,51.8458],[-2.7515,51.8453],[-2.751,51.845],[-2.747,51.8447],[-2.7461,51.8445],[-2.7438,51.843],[-2.7433,51.8419],[-2.7413,51.8426],[-2.7403,51.8416],[-2.7413,51.8394],[-2.7409,51.8386],[-2.7392,51.8372],[-2.7371,51.8379],[-2.7364,51.839],[-2.7336,51.84],[-2.7315,51.8414],[-2.7297,51.8403],[-2.7276,51.8401],[-2.7258,51.8438],[-2.7196,51.8489],[-2.7177,51.8475],[-2.7186,51.8467],[-2.7182,51.8455],[-2.7186,51.8444],[-2.7161,51.8407],[-2.7127,51.8396],[-2.7103,51.8392],[-2.7087,51.8395],[-2.7072,51.8394],[-2.7069,51.8403],[-2.7071,51.843],[-2.7051,51.8457],[-2.7034,51.8446],[-2.6996,51.8435],[-2.6973,51.8448],[-2.6955,51.8421],[-2.6934,51.8377],[-2.6931,51.8363],[-2.6934,51.8339],[-2.687,51.8331],[-2.6867,51.8344],[-2.6868,51.8364],[-2.6833,51.8383],[-2.6826,51.8378],[-2.6796,51.8376],[-2.6768,51.8363],[-2.6715,51.8362],[-2.6662,51.8356],[-2.6604,51.8338],[-2.6583,51.8328],[-2.6576,51.8318],[-2.658,51.8289],[-2.6578,51.8279],[-2.6569,51.8269],[-2.6544,51.8261],[-2.6524,51.8259],[-2.6504,51.8261]]]}</v>
      </c>
      <c r="B177" s="67" t="str">
        <f ca="1">OFFSET(Polygon!B$1,MATCH($D177,Polygon!$C:$C,0)-1,0)</f>
        <v>W11000028</v>
      </c>
      <c r="C177" s="82" t="s">
        <v>133</v>
      </c>
      <c r="D177" t="s">
        <v>440</v>
      </c>
      <c r="E177" s="27">
        <v>591225</v>
      </c>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23">
        <v>681</v>
      </c>
      <c r="AD177" s="23">
        <v>766</v>
      </c>
      <c r="AE177" s="23">
        <v>869</v>
      </c>
      <c r="AF177" s="23">
        <v>956</v>
      </c>
      <c r="AG177" s="23">
        <v>1020</v>
      </c>
      <c r="AH177" s="23">
        <v>1103</v>
      </c>
      <c r="AI177" s="23">
        <v>1160</v>
      </c>
      <c r="AJ177" s="80"/>
      <c r="AK177" s="80"/>
      <c r="AL177" s="23">
        <f>AM177-68</f>
        <v>1310</v>
      </c>
      <c r="AM177" s="23">
        <v>1378</v>
      </c>
      <c r="AN177" s="23">
        <v>1453</v>
      </c>
      <c r="AO177" s="67">
        <v>1500</v>
      </c>
      <c r="AP177" s="23">
        <v>1550</v>
      </c>
      <c r="AQ177" s="23">
        <v>1570</v>
      </c>
      <c r="AR177" s="23">
        <v>1609</v>
      </c>
      <c r="AS177" s="23">
        <v>1639</v>
      </c>
      <c r="AT177" s="23">
        <v>1688</v>
      </c>
      <c r="AU177" s="23">
        <v>1733</v>
      </c>
      <c r="AV177" s="23">
        <v>1774</v>
      </c>
      <c r="AW177" s="23">
        <v>1835</v>
      </c>
      <c r="AX177" s="23">
        <v>1862</v>
      </c>
      <c r="AY177" s="67">
        <v>1885</v>
      </c>
      <c r="AZ177" s="23">
        <v>1937</v>
      </c>
      <c r="BA177" s="23">
        <v>1959</v>
      </c>
      <c r="BB177" s="23">
        <v>1983</v>
      </c>
      <c r="BC177" s="23">
        <v>2018</v>
      </c>
      <c r="BD177" s="23">
        <v>2043</v>
      </c>
      <c r="BE177" s="23">
        <v>2059</v>
      </c>
      <c r="BF177" s="23">
        <v>2081</v>
      </c>
      <c r="BG177" s="23">
        <v>2109</v>
      </c>
      <c r="BH177" s="23">
        <v>2130</v>
      </c>
      <c r="BI177" s="23">
        <v>2143</v>
      </c>
      <c r="BJ177" s="23">
        <v>2174</v>
      </c>
      <c r="BK177" s="23">
        <v>2208</v>
      </c>
      <c r="BL177" s="23">
        <v>2226</v>
      </c>
      <c r="BM177" s="23">
        <v>2238</v>
      </c>
      <c r="BN177" s="23">
        <v>2246</v>
      </c>
      <c r="BO177" s="23">
        <v>2271</v>
      </c>
      <c r="BP177" s="23">
        <v>2304</v>
      </c>
      <c r="BQ177" s="23">
        <v>2319</v>
      </c>
      <c r="BR177" s="23">
        <v>2340</v>
      </c>
      <c r="BS177" s="23">
        <v>2342</v>
      </c>
      <c r="BT177" s="23">
        <v>2353</v>
      </c>
      <c r="BU177" s="23">
        <v>2359</v>
      </c>
      <c r="BV177" s="23">
        <v>2372</v>
      </c>
      <c r="BW177" s="23">
        <v>2381</v>
      </c>
      <c r="BX177" s="23">
        <v>2388</v>
      </c>
      <c r="BY177" s="23">
        <v>2401</v>
      </c>
      <c r="BZ177" s="23">
        <v>2412</v>
      </c>
      <c r="CA177" s="23">
        <v>2452</v>
      </c>
      <c r="CB177" s="23">
        <v>2462</v>
      </c>
      <c r="CC177" s="23">
        <v>2478</v>
      </c>
      <c r="CD177" s="23">
        <v>2491</v>
      </c>
      <c r="CE177" s="23">
        <v>2498</v>
      </c>
      <c r="CF177" s="23">
        <v>2513</v>
      </c>
      <c r="CG177" s="23">
        <v>2522</v>
      </c>
      <c r="CH177" s="23">
        <v>2527</v>
      </c>
      <c r="CI177" s="23">
        <v>2532</v>
      </c>
      <c r="CJ177" s="23">
        <v>2540</v>
      </c>
      <c r="CK177" s="23">
        <v>2552</v>
      </c>
      <c r="CL177" s="23">
        <v>2555</v>
      </c>
      <c r="CM177" s="23">
        <v>2560</v>
      </c>
      <c r="CN177" s="23">
        <v>2567</v>
      </c>
      <c r="CO177" s="23">
        <v>2570</v>
      </c>
      <c r="CP177" s="23">
        <v>2572</v>
      </c>
      <c r="CQ177" s="23">
        <v>2572</v>
      </c>
      <c r="CR177" s="23">
        <v>2577</v>
      </c>
      <c r="CS177" s="23">
        <v>2577</v>
      </c>
      <c r="CT177" s="23">
        <v>2577</v>
      </c>
      <c r="CU177" s="23">
        <v>2580</v>
      </c>
      <c r="CV177" s="23">
        <v>2587</v>
      </c>
      <c r="CW177" s="23">
        <v>2590</v>
      </c>
      <c r="CX177" s="23">
        <v>2592</v>
      </c>
      <c r="CY177" s="23">
        <v>2592</v>
      </c>
      <c r="CZ177" s="23">
        <v>2595</v>
      </c>
      <c r="DA177" s="23">
        <v>2600</v>
      </c>
      <c r="DB177" s="23">
        <v>2600</v>
      </c>
      <c r="DC177" s="23">
        <v>2603</v>
      </c>
      <c r="DD177" s="23">
        <v>2606</v>
      </c>
      <c r="DE177" s="23">
        <v>2606</v>
      </c>
      <c r="DF177" s="23">
        <v>2609</v>
      </c>
      <c r="DG177" s="23">
        <v>2611</v>
      </c>
      <c r="DH177" s="23"/>
      <c r="DJ177" s="341">
        <f t="shared" ca="1" si="53"/>
        <v>2</v>
      </c>
      <c r="DK177" s="25">
        <f t="shared" ca="1" si="54"/>
        <v>7.6657723265619016E-4</v>
      </c>
      <c r="DL177" s="325">
        <f t="shared" ref="DL177:DL183" ca="1" si="60">100000*DJ177/$E177</f>
        <v>0.3382806884012009</v>
      </c>
      <c r="DM177" s="329">
        <f t="shared" ca="1" si="56"/>
        <v>16</v>
      </c>
      <c r="DN177" s="25">
        <f t="shared" ca="1" si="57"/>
        <v>6.1657032755298652E-3</v>
      </c>
      <c r="DO177" s="325">
        <f t="shared" ref="DO177:DO183" ca="1" si="61">100000*DM177/$E177</f>
        <v>2.7062455072096072</v>
      </c>
      <c r="DP177" s="334">
        <f t="shared" ref="DP177:DP183" ca="1" si="62">100000*OFFSET($E177,0,COUNTA($F$1:$DI$1))/$E177</f>
        <v>441.62543870776778</v>
      </c>
      <c r="EA177" s="447">
        <f>SUMIF('L4-LTLA'!$D:$D,$D177,'L4-LTLA'!$G:$G)</f>
        <v>591225</v>
      </c>
      <c r="EB177" s="27">
        <v>591225</v>
      </c>
      <c r="EC177" s="4">
        <f t="shared" si="51"/>
        <v>0</v>
      </c>
    </row>
    <row r="178" spans="1:133" x14ac:dyDescent="0.25">
      <c r="A178" s="67" t="str">
        <f ca="1">OFFSET(Polygon!A$1,MATCH($D178,Polygon!$C:$C,0)-1,0)</f>
        <v>{"type":"MultiPolygon","coordinates":[[[[-2.9205,53.1822],[-2.9203,53.1798],[-2.921,53.1771],[-2.9228,53.1753],[-2.9266,53.1733],[-2.9278,53.1714],[-2.9339,53.1694],[-2.944,53.1652],[-2.9466,53.1671],[-2.9489,53.166],[-2.951,53.1659],[-2.9535,53.1653],[-2.9568,53.1638],[-2.9624,53.1623],[-2.9663,53.1598],[-2.9687,53.1606],[-2.9709,53.1608],[-2.9736,53.1586],[-2.9747,53.1579],[-2.9756,53.1573],[-2.9789,53.1572],[-2.9815,53.1563],[-2.9838,53.1576],[-2.9846,53.1586],[-2.9868,53.1579],[-2.9881,53.1569],[-2.99,53.1575],[-2.9922,53.1562],[-2.9935,53.1547],[-2.9951,53.1542],[-2.9931,53.1533],[-2.9904,53.153],[-2.9877,53.1521],[-2.9866,53.1499],[-2.9847,53.1478],[-2.9826,53.1488],[-2.9803,53.1494],[-2.9795,53.1506],[-2.9745,53.145],[-2.9678,53.1372],[-2.9639,53.1328],[-2.9602,53.1325],[-2.9589,53.1309],[-2.9579,53.1303],[-2.9553,53.1298],[-2.953,53.1288],[-2.9523,53.1286],[-2.948,53.1278],[-2.9465,53.1269],[-2.945,53.1223],[-2.9426,53.1214],[-2.9406,53.1224],[-2.938,53.121],[-2.9369,53.1209],[-2.9344,53.1215],[-2.9318,53.1201],[-2.9288,53.1202],[-2.9287,53.1201],[-2.9239,53.1185],[-2.9231,53.1181],[-2.9213,53.1184],[-2.9213,53.1172],[-2.92,53.1168],[-2.9196,53.116],[-2.9171,53.1152],[-2.9174,53.1148],[-2.9144,53.1143],[-2.914,53.1138],[-2.912,53.1131],[-2.9096,53.1127],[-2.908,53.1131],[-2.9061,53.1122],[-2.9034,53.1118],[-2.9021,53.1123],[-2.9009,53.1134],[-2.8992,53.1141],[-2.8971,53.114],[-2.895,53.1154],[-2.8952,53.1164],[-2.8923,53.1183],[-2.8904,53.1192],[-2.888,53.1199],[-2.8865,53.1214],[-2.8854,53.1204],[-2.884,53.1207],[-2.8826,53.1216],[-2.8809,53.1214],[-2.8816,53.1182],[-2.8841,53.1132],[-2.8839,53.1113],[-2.8868,53.1107],[-2.8878,53.1093],[-2.8891,53.1088],[-2.8918,53.1092],[-2.8918,53.1072],[-2.8928,53.1063],[-2.8934,53.1044],[-2.8928,53.1041],[-2.8904,53.1051],[-2.8885,53.1057],[-2.8872,53.1054],[-2.8889,53.1019],[-2.8904,53.0997],[-2.8919,53.0982],[-2.8924,53.0971],[-2.8938,53.0961],[-2.8968,53.0952],[-2.8979,53.0966],[-2.8967,53.0971],[-2.8953,53.097],[-2.8939,53.0978],[-2.8948,53.0988],[-2.8975,53.0989],[-2.8989,53.0982],[-2.8995,53.0976],[-2.899,53.0962],[-2.8995,53.0938],[-2.902,53.0931],[-2.9021,53.092],[-2.9005,53.0907],[-2.8958,53.0918],[-2.8934,53.0915],[-2.8917,53.0895],[-2.8918,53.0882],[-2.8909,53.0874],[-2.8888,53.0868],[-2.8796,53.0834],[-2.876,53.0817],[-2.876,53.0806],[-2.8774,53.079],[-2.879,53.0781],[-2.8796,53.0762],[-2.8818,53.0749],[-2.8807,53.0739],[-2.8757,53.0735],[-2.8753,53.0728],[-2.8778,53.071],[-2.8783,53.0698],[-2.8777,53.0689],[-2.8762,53.069],[-2.873,53.0702],[-2.8705,53.0702],[-2.8692,53.0695],[-2.8681,53.0675],[-2.8658,53.0658],[-2.8705,53.0646],[-2.8696,53.0638],[-2.8667,53.0632],[-2.8641,53.0633],[-2.8629,53.0625],[-2.8627,53.0616],[-2.8616,53.0609],[-2.8624,53.0601],[-2.8652,53.0608],[-2.8683,53.0595],[-2.8697,53.0599],[-2.872,53.0592],[-2.8726,53.0586],[-2.8718,53.0575],[-2.8703,53.0568],[-2.8676,53.0571],[-2.8657,53.0587],[-2.8632,53.0586],[-2.8614,53.0581],[-2.8609,53.0573],[-2.863,53.0566],[-2.8656,53.0573],[-2.8668,53.057],[-2.8675,53.056],[-2.8665,53.0551],[-2.8642,53.0551],[-2.8632,53.0548],[-2.8605,53.0548],[-2.8592,53.0541],[-2.8599,53.0526],[-2.861,53.052],[-2.8623,53.0531],[-2.8637,53.0533],[-2.8662,53.0526],[-2.866,53.0515],[-2.8677,53.0513],[-2.8686,53.0505],[-2.8675,53.0496],[-2.8661,53.0501],[-2.8648,53.0518],[-2.863,53.0516],[-2.8634,53.0491],[-2.8631,53.0486],[-2.8658,53.0477],[-2.8685,53.0459],[-2.8701,53.0454],[-2.8688,53.0445],[-2.8668,53.0453],[-2.8663,53.0436],[-2.8642,53.0433],[-2.8624,53.0442],[-2.8615,53.0437],[-2.8616,53.0423],[-2.8667,53.0407],[-2.8666,53.0403],[-2.8641,53.0394],[-2.8624,53.0392],[-2.8619,53.0386],[-2.8588,53.0389],[-2.8583,53.0381],[-2.8557,53.0371],[-2.8565,53.0356],[-2.8555,53.0344],[-2.8564,53.0326],[-2.8593,53.0305],[-2.8592,53.03],[-2.8605,53.0288],[-2.8601,53.0254],[-2.861,53.0228],[-2.8592,53.0213],[-2.8586,53.0198],[-2.8516,53.017],[-2.8503,53.018],[-2.8475,53.019],[-2.8458,53.0187],[-2.844,53.0174],[-2.8443,53.0165],[-2.8432,53.0151],[-2.8413,53.0143],[-2.8386,53.011],[-2.8385,53.0103],[-2.8407,53.0104],[-2.8406,53.0072],[-2.8394,53.0063],[-2.838,53.003],[-2.8362,53.0016],[-2.8362,53.0006],[-2.8349,52.9982],[-2.836,52.9971],[-2.8325,52.9966],[-2.8293,52.9954],[-2.8282,52.9953],[-2.8279,52.9944],[-2.8245,52.9935],[-2.8225,52.9937],[-2.8205,52.9943],[-2.8193,52.9943],[-2.8141,52.9929],[-2.8099,52.9927],[-2.8102,52.9917],[-2.8067,52.9915],[-2.8057,52.9918],[-2.8037,52.9914],[-2.8035,52.9906],[-2.8017,52.9904],[-2.8012,52.9909],[-2.7994,52.9897],[-2.7976,52.99],[-2.7971,52.9913],[-2.7947,52.9914],[-2.7945,52.9908],[-2.7919,52.9911],[-2.792,52.9919],[-2.7939,52.9924],[-2.794,52.9932],[-2.7918,52.9942],[-2.79,52.9957],[-2.7878,52.9953],[-2.787,52.9946],[-2.7852,52.9939],[-2.7834,52.9957],[-2.7819,52.9963],[-2.7811,52.9947],[-2.7816,52.9942],[-2.7797,52.9934],[-2.7765,52.9944],[-2.7735,52.9947],[-2.7729,52.9941],[-2.7704,52.994],[-2.7679,52.9944],[-2.7644,52.9935],[-2.7642,52.9927],[-2.763,52.9922],[-2.7609,52.9902],[-2.7617,52.9894],[-2.7616,52.9874],[-2.7599,52.9864],[-2.7534,52.9862],[-2.7508,52.9869],[-2.7482,52.9866],[-2.7463,52.9867],[-2.7462,52.9868],[-2.7437,52.9871],[-2.7427,52.9866],[-2.741,52.9865],[-2.7402,52.9857],[-2.7373,52.9847],[-2.7334,52.9843],[-2.7316,52.9846],[-2.7275,52.984],[-2.7268,52.9833],[-2.7273,52.9827],[-2.7266,52.9818],[-2.728,52.9801],[-2.7296,52.9797],[-2.7293,52.9789],[-2.7319,52.9772],[-2.7318,52.9756],[-2.7307,52.9748],[-2.7312,52.9739],[-2.7333,52.9717],[-2.7353,52.9699],[-2.7329,52.9675],[-2.7283,52.9668],[-2.7268,52.9653],[-2.7268,52.9634],[-2.7281,52.962],[-2.7274,52.9593],[-2.7267,52.9585],[-2.7243,52.9575],[-2.7242,52.9564],[-2.7263,52.9545],[-2.7278,52.9537],[-2.7274,52.9518],[-2.7273,52.9482],[-2.7282,52.9471],[-2.7262,52.9459],[-2.7258,52.9438],[-2.7256,52.9405],[-2.727,52.9398],[-2.7265,52.938],[-2.7265,52.9357],[-2.7271,52.9343],[-2.7263,52.9327],[-2.7258,52.9306],[-2.7266,52.9279],[-2.7285,52.9252],[-2.7342,52.9248],[-2.7446,52.9244],[-2.7475,52.9246],[-2.7553,52.9246],[-2.7668,52.9175],[-2.7762,52.9117],[-2.7785,52.91],[-2.7797,52.9099],[-2.7802,52.9096],[-2.7932,52.9012],[-2.7927,52.8994],[-2.7946,52.8972],[-2.7979,52.896],[-2.8004,52.8955],[-2.8005,52.8966],[-2.8014,52.8967],[-2.8021,52.8989],[-2.802,52.8999],[-2.8027,52.9013],[-2.8073,52.9066],[-2.8102,52.9076],[-2.8123,52.9088],[-2.8131,52.9102],[-2.8124,52.9119],[-2.8124,52.9141],[-2.8141,52.9156],[-2.8152,52.9159],[-2.818,52.9176],[-2.8191,52.9189],[-2.8212,52.9191],[-2.8225,52.9199],[-2.8229,52.9212],[-2.8249,52.9235],[-2.8348,52.9298],[-2.8344,52.9309],[-2.8355,52.9311],[-2.8359,52.9321],[-2.8385,52.9322],[-2.8398,52.9337],[-2.8419,52.938],[-2.8406,52.9391],[-2.8403,52.942],[-2.841,52.9426],[-2.8426,52.942],[-2.8469,52.9438],[-2.8483,52.9448],[-2.8498,52.9449],[-2.8531,52.9439],[-2.8548,52.9437],[-2.8576,52.944],[-2.8613,52.9447],[-2.8633,52.9446],[-2.8669,52.9454],[-2.8698,52.9448],[-2.8716,52.9453],[-2.8749,52.9455],[-2.8764,52.9459],[-2.8819,52.9463],[-2.8837,52.9467],[-2.886,52.9484],[-2.887,52.9517],[-2.8886,52.9518],[-2.8903,52.9504],[-2.8925,52.9511],[-2.8965,52.9509],[-2.8983,52.9503],[-2.9011,52.9479],[-2.9014,52.9465],[-2.9024,52.9449],[-2.9037,52.944],[-2.9049,52.944],[-2.9065,52.9428],[-2.9087,52.9419],[-2.9109,52.9424],[-2.9142,52.9424],[-2.9182,52.9432],[-2.9203,52.9434],[-2.9235,52.9426],[-2.9265,52.9423],[-2.9274,52.9419],[-2.9273,52.9388],[-2.9282,52.9387],[-2.9319,52.9398],[-2.9327,52.9407],[-2.9344,52.9411],[-2.9351,52.9418],[-2.9376,52.9427],[-2.9407,52.9434],[-2.9433,52.9448],[-2.9467,52.9459],[-2.9486,52.946],[-2.9488,52.9467],[-2.9509,52.9469],[-2.9515,52.9476],[-2.9518,52.9476],[-2.9542,52.9485],[-2.96,52.9516],[-2.9614,52.9534],[-2.9624,52.9536],[-2.9627,52.9557],[-2.9641,52.9564],[-2.9661,52.9564],[-2.9662,52.9574],[-2.9686,52.9589],[-2.9701,52.9589],[-2.9721,52.9596],[-2.9728,52.9604],[-2.9712,52.962],[-2.9694,52.9629],[-2.9685,52.9642],[-2.9705,52.9655],[-2.9721,52.967],[-2.9748,52.9689],[-2.9758,52.9686],[-2.9795,52.9652],[-2.9796,52.9627],[-2.9812,52.9605],[-2.9817,52.9595],[-2.9826,52.9591],[-2.9852,52.9587],[-2.9884,52.959],[-2.9902,52.9598],[-2.991,52.9596],[-2.9938,52.9581],[-2.9975,52.9583],[-3.0035,52.9579],[-3.0051,52.9571],[-3.0086,52.9566],[-3.0099,52.9558],[-3.0104,52.9542],[-3.0125,52.9497],[-3.0143,52.9482],[-3.0157,52.9483],[-3.017,52.947],[-3.0184,52.9471],[-3.0202,52.9457],[-3.0192,52.945],[-3.021,52.9447],[-3.0209,52.9433],[-3.0233,52.9428],[-3.023,52.9407],[-3.0253,52.9384],[-3.0249,52.9371],[-3.0248,52.937],[-3.0239,52.9364],[-3.0265,52.936],[-3.0281,52.9368],[-3.0292,52.9355],[-3.0291,52.9343],[-3.031,52.9334],[-3.0314,52.9314],[-3.0335,52.9305],[-3.0349,52.9296],[-3.0408,52.9279],[-3.0436,52.9283],[-3.0456,52.9291],[-3.0469,52.9279],[-3.048,52.9279],[-3.0514,52.9292],[-3.0551,52.9289],[-3.0564,52.928],[-3.0574,52.9281],[-3.0603,52.9293],[-3.0615,52.9291],[-3.0634,52.9265],[-3.066,52.9263],[-3.0698,52.9268],[-3.073,52.926],[-3.0762,52.9255],[-3.0784,52.9259],[-3.0808,52.9261],[-3.0826,52.9267],[-3.0844,52.9266],[-3.0856,52.9284],[-3.0883,52.9294],[-3.0905,52.9292],[-3.0942,52.9297],[-3.096,52.9303],[-3.0997,52.928],[-3.1019,52.9259],[-3.1025,52.9246],[-3.1061,52.9213],[-3.1085,52.9201],[-3.1097,52.9181],[-3.1129,52.9115],[-3.1133,52.9093],[-3.1128,52.9064],[-3.1147,52.9045],[-3.1157,52.9019],[-3.1169,52.8995],[-3.1148,52.8969],[-3.1138,52.8953],[-3.1153,52.8946],[-3.1219,52.8954],[-3.1233,52.8954],[-3.1246,52.8947],[-3.1267,52.8943],[-3.1296,52.8943],[-3.1334,52.8951],[-3.138,52.8948],[-3.1427,52.8934],[-3.1447,52.893],[-3.1467,52.8912],[-3.1475,52.8902],[-3.1486,52.8907],[-3.1489,52.8916],[-3.151,52.8931],[-3.1513,52.8951],[-3.1525,52.8965],[-3.1553,52.8976],[-3.1554,52.8983],[-3.1609,52.8989],[-3.1696,52.9008],[-3.1742,52.9015],[-3.176,52.9011],[-3.1767,52.9004],[-3.1777,52.8984],[-3.1785,52.8977],[-3.1836,52.8981],[-3.1837,52.8961],[-3.1863,52.8961],[-3.1879,52.8947],[-3.1905,52.8946],[-3.1939,52.8938],[-3.1955,52.892],[-3.1969,52.8909],[-3.2006,52.8915],[-3.202,52.8924],[-3.2047,52.893],[-3.2056,52.8917],[-3.2068,52.8907],[-3.2125,52.8885],[-3.2157,52.8867],[-3.2151,52.8853],[-3.2167,52.8817],[-3.2153,52.8808],[-3.2183,52.8794],[-3.2173,52.8784],[-3.2159,52.8787],[-3.2165,52.8768],[-3.223,52.8759],[-3.2258,52.8752],[-3.2281,52.8755],[-3.2281,52.874],[-3.2291,52.873],[-3.2308,52.8725],[-3.2333,52.8704],[-3.2332,52.8671],[-3.2362,52.8675],[-3.2395,52.8689],[-3.2395,52.8683],[-3.2429,52.8681],[-3.246,52.8673],[-3.2467,52.868],[-3.2486,52.8677],[-3.2508,52.8678],[-3.2526,52.8674],[-3.2559,52.8676],[-3.259,52.8682],[-3.2597,52.8673],[-3.2618,52.8666],[-3.265,52.867],[-3.2723,52.8671],[-3.2745,52.8673],[-3.2772,52.8685],[-3.2813,52.8701],[-3.2864,52.8713],[-3.2913,52.8708],[-3.2951,52.8749],[-3.2978,52.877],[-3.2959,52.8792],[-3.2968,52.8807],[-3.302,52.8821],[-3.3054,52.8824],[-3.3111,52.8831],[-3.314,52.8837],[-3.3165,52.8834],[-3.32,52.8821],[-3.3221,52.8821],[-3.3245,52.8828],[-3.3247,52.8834],[-3.3267,52.8838],[-3.3332,52.886],[-3.335,52.8869],[-3.339,52.8901],[-3.3409,52.8907],[-3.3456,52.8925],[-3.3477,52.8925],[-3.354,52.8909],[-3.3566,52.8914],[-3.3605,52.8918],[-3.361,52.8914],[-3.3662,52.8934],[-3.3707,52.8921],[-3.3736,52.8918],[-3.375,52.8924],[-3.3803,52.8838],[-3.3888,52.8761],[-3.3958,52.8745],[-3.4128,52.8704],[-3.4263,52.8674],[-3.465,52.8626],[-3.4672,52.8621],[-3.4693,52.8619],[-3.4729,52.8632],[-3.4799,52.8643],[-3.483,52.8654],[-3.4869,52.8602],[-3.4943,52.8528],[-3.4973,52.8493],[-3.5053,52.8419],[-3.5179,52.8374],[-3.5218,52.8372],[-3.528,52.8377],[-3.5338,52.8381],[-3.538,52.8369],[-3.5446,52.8356],[-3.5511,52.8341],[-3.5667,52.8301],[-3.5645,52.8267],[-3.5654,52.825],[-3.5682,52.8229],[-3.5717,52.8235],[-3.5731,52.8234],[-3.5756,52.8245],[-3.5778,52.8251],[-3.58,52.8261],[-3.5816,52.8263],[-3.5857,52.8277],[-3.5865,52.8277],[-3.5895,52.8239],[-3.5913,52.8209],[-3.5923,52.8179],[-3.5971,52.814],[-3.5965,52.8128],[-3.5978,52.8119],[-3.5965,52.811],[-3.5976,52.8085],[-3.5969,52.805],[-3.5996,52.8035],[-3.6012,52.8015],[-3.6036,52.8003],[-3.6049,52.7987],[-3.608,52.7966],[-3.6087,52.7958],[-3.6087,52.7941],[-3.6069,52.7908],[-3.607,52.7898],[-3.6061,52.7874],[-3.6065,52.787],[-3.6028,52.786],[-3.5969,52.7835],[-3.5975,52.7812],[-3.599,52.7799],[-3.5993,52.7788],[-3.5974,52.7772],[-3.5961,52.7766],[-3.596,52.7754],[-3.5947,52.7744],[-3.5939,52.7729],[-3.5931,52.77],[-3.5902,52.7659],[-3.5927,52.7628],[-3.5937,52.7618],[-3.5922,52.7611],[-3.592,52.7599],[-3.5945,52.7578],[-3.5947,52.7566],[-3.5936,52.7548],[-3.5936,52.7533],[-3.5927,52.7528],[-3.5931,52.7506],[-3.5918,52.7497],[-3.5901,52.7491],[-3.5882,52.7471],[-3.5912,52.7445],[-3.5914,52.7417],[-3.589,52.7394],[-3.5874,52.7397],[-3.5842,52.7396],[-3.5835,52.7386],[-3.5842,52.7366],[-3.5863,52.7357],[-3.5918,52.7348],[-3.592,52.7332],[-3.5935,52.7308],[-3.5974,52.7277],[-3.5993,52.7259],[-3.6003,52.7227],[-3.6005,52.7208],[-3.6012,52.7194],[-3.6024,52.7179],[-3.601,52.7164],[-3.6024,52.714],[-3.602,52.7131],[-3.6039,52.7118],[-3.6047,52.7089],[-3.6039,52.708],[-3.6034,52.7064],[-3.6019,52.7053],[-3.603,52.7047],[-3.6044,52.705],[-3.6052,52.7044],[-3.6075,52.7042],[-3.6097,52.7037],[-3.6102,52.703],[-3.6126,52.7025],[-3.6144,52.702],[-3.6164,52.7007],[-3.6178,52.6993],[-3.618,52.6983],[-3.6196,52.6974],[-3.6214,52.6976],[-3.6232,52.6968],[-3.6242,52.6971],[-3.6269,52.6973],[-3.6286,52.697],[-3.63,52.6962],[-3.6316,52.6968],[-3.6344,52.6958],[-3.6377,52.696],[-3.6391,52.6963],[-3.6426,52.6962],[-3.6456,52.6957],[-3.647,52.6958],[-3.6481,52.6954],[-3.6497,52.6935],[-3.6513,52.6929],[-3.6533,52.6927],[-3.6545,52.6917],[-3.6564,52.6914],[-3.6575,52.6916],[-3.6592,52.6911],[-3.6642,52.6916],[-3.667,52.693],[-3.6681,52.6927],[-3.6689,52.6917],[-3.6712,52.6923],[-3.6747,52.6938],[-3.6763,52.6942],[-3.6777,52.6928],[-3.6811,52.6928],[-3.6821,52.6937],[-3.6839,52.6938],[-3.6859,52.692],[-3.688,52.6914],[-3.6909,52.6892],[-3.6937,52.6868],[-3.6955,52.6874],[-3.6952,52.6883],[-3.6968,52.6883],[-3.7004,52.6844],[-3.7035,52.6826],[-3.7038,52.6812],[-3.7034,52.6804],[-3.7012,52.6786],[-3.7014,52.6778],[-3.7025,52.677],[-3.7067,52.6758],[-3.707,52.6741],[-3.7061,52.673],[-3.708,52.6722],[-3.7094,52.6711],[-3.7119,52.6711],[-3.7135,52.6717],[-3.7129,52.6734],[-3.7115,52.6744],[-3.7127,52.6749],[-3.7126,52.676],[-3.7172,52.6788],[-3.7242,52.6774],[-3.7254,52.6774],[-3.729,52.6784],[-3.7309,52.6779],[-3.7369,52.678],[-3.7407,52.6801],[-3.7439,52.6813],[-3.7491,52.678],[-3.7535,52.6754],[-3.7552,52.674],[-3.7552,52.6725],[-3.7569,52.6718],[-3.7572,52.6702],[-3.7581,52.6695],[-3.7596,52.67],[-3.7613,52.6713],[-3.7654,52.6731],[-3.7677,52.6716],[-3.7685,52.6704],[-3.7696,52.6707],[-3.7735,52.6712],[-3.7752,52.6716],[-3.7785,52.6716],[-3.7819,52.671],[-3.7841,52.671],[-3.7874,52.6713],[-3.7882,52.671],[-3.7911,52.6718],[-3.795,52.6726],[-3.7982,52.6747],[-3.7994,52.675],[-3.8006,52.676],[-3.8013,52.6778],[-3.8037,52.6785],[-3.8079,52.678],[-3.8089,52.6772],[-3.8084,52.6749],[-3.8096,52.6742],[-3.8141,52.674],[-3.8165,52.6734],[-3.8181,52.6726],[-3.8177,52.6705],[-3.8167,52.6697],[-3.8182,52.6692],[-3.82,52.6692],[-3.8205,52.6686],[-3.8204,52.6671],[-3.822,52.6666],[-3.8224,52.6657],[-3.8235,52.6654],[-3.8288,52.6618],[-3.8299,52.6601],[-3.8329,52.6587],[-3.8349,52.657],[-3.8365,52.6564],[-3.8386,52.6545],[-3.8387,52.6535],[-3.8406,52.651],[-3.8404,52.6495],[-3.8409,52.649],[-3.8405,52.6475],[-3.8412,52.6464],[-3.8432,52.6447],[-3.8432,52.6434],[-3.844,52.6425],[-3.844,52.6411],[-3.842,52.6382],[-3.8371,52.6367],[-3.835,52.6368],[-3.834,52.6359],[-3.8348,52.6325],[-3.8378,52.6311],[-3.8392,52.6309],[-3.8411,52.6313],[-3.8436,52.6305],[-3.8462,52.6288],[-3.8462,52.6274],[-3.8453,52.6266],[-3.8457,52.6254],[-3.8436,52.6227],[-3.8454,52.6216],[-3.8494,52.6211],[-3.8504,52.6205],[-3.8498,52.6193],[-3.8468,52.6169],[-3.8465,52.6144],[-3.8455,52.6132],[-3.845,52.6113],[-3.8456,52.6102],[-3.8468,52.6098],[-3.8486,52.6078],[-3.8487,52.6073],[-3.847,52.6059],[-3.8432,52.6049],[-3.8431,52.604],[-3.8417,52.6021],[-3.8414,52.6006],[-3.8421,52.5997],[-3.8458,52.6002],[-3.8487,52.6013],[-3.8512,52.6007],[-3.8547,52.6007],[-3.8578,52.6003],[-3.8612,52.5991],[-3.8623,52.5977],[-3.8628,52.5956],[-3.865,52.5925],[-3.8662,52.5918],[-3.8685,52.5913],[-3.8704,52.5916],[-3.8716,52.5925],[-3.875,52.5929],[-3.8762,52.5921],[-3.8726,52.5896],[-3.8725,52.5886],[-3.8736,52.5877],[-3.8753,52.5869],[-3.8752,52.5838],[-3.8765,52.5827],[-3.8799,52.5827],[-3.8823,52.5833],[-3.8831,52.5827],[-3.8828,52.5813],[-3.8844,52.5801],[-3.8845,52.5787],[-3.883,52.5777],[-3.8841,52.5771],[-3.8876,52.5784],[-3.8899,52.577],[-3.8922,52.5769],[-3.8959,52.5782],[-3.9003,52.579],[-3.9018,52.5789],[-3.9043,52.5779],[-3.9062,52.5775],[-3.91,52.5776],[-3.912,52.5783],[-3.9149,52.5788],[-3.9157,52.5786],[-3.9153,52.5773],[-3.914,52.5755],[-3.9144,52.5746],[-3.9158,52.5739],[-3.9194,52.5732],[-3.9208,52.5727],[-3.9231,52.571],[-3.9253,52.5707],[-3.9268,52.5719],[-3.9284,52.572],[-3.9293,52.5712],[-3.9298,52.5671],[-3.9309,52.5661],[-3.9309,52.5654],[-3.9291,52.5646],[-3.9278,52.5628],[-3.9274,52.5606],[-3.9279,52.5591],[-3.9277,52.5579],[-3.9284,52.5558],[-3.9298,52.5544],[-3.9325,52.5538],[-3.9338,52.554],[-3.9364,52.5554],[-3.9363,52.5559],[-3.9385,52.559],[-3.9398,52.5598],[-3.9426,52.5602],[-3.9465,52.56],[-3.9494,52.5592],[-3.9515,52.5595],[-3.9525,52.5592],[-3.9612,52.5605],[-3.9678,52.5567],[-3.971,52.5554],[-3.9726,52.556],[-3.9755,52.5562],[-3.9784,52.5559],[-3.9812,52.5551],[-3.9835,52.555],[-3.9848,52.5543],[-3.9859,52.5548],[-3.989,52.5535],[-3.9928,52.5524],[-3.9938,52.5529],[-3.9962,52.5525],[-3.9999,52.5512],[-4.0062,52.5497],[-4.0099,52.5482],[-4.0141,52.5473],[-4.0174,52.5473],[-4.0185,52.5466],[-4.0197,52.5475],[-4.022,52.547],[-4.0267,52.5467],[-4.0282,52.5464],[-4.0327,52.5449],[-4.0362,52.5454],[-4.0388,52.5449],[-4.0408,52.5441],[-4.0431,52.5442],[-4.0439,52.5437],[-4.0481,52.5425],[-4.0517,52.5421],[-4.055,52.5421],[-4.0608,52.5412],[-4.0639,52.5413],[-4.0674,52.542],[-4.0701,52.5432],[-4.0735,52.5467],[-4.0777,52.553],[-4.0803,52.5574],[-4.0848,52.5641],[-4.0887,52.5691],[-4.0961,52.5778],[-4.0984,52.5802],[-4.1035,52.5873],[-4.1049,52.5891],[-4.1102,52.5949],[-4.1162,52.6006],[-4.1199,52.6035],[-4.1265,52.6075],[-4.1245,52.6081],[-4.1171,52.6044],[-4.1139,52.6041],[-4.1077,52.6009],[-4.1055,52.5995],[-4.1036,52.5992],[-4.0975,52.6007],[-4.0959,52.6002],[-4.0906,52.6005],[-4.0913,52.6027],[-4.0904,52.6029],[-4.0852,52.6011],[-4.0813,52.6022],[-4.08,52.6022],[-4.0747,52.6015],[-4.0733,52.6022],[-4.0734,52.6034],[-4.072,52.6047],[-4.0716,52.6057],[-4.0721,52.6064],[-4.0752,52.6074],[-4.0757,52.6064],[-4.0737,52.6057],[-4.075,52.6035],[-4.0757,52.6029],[-4.0783,52.6037],[-4.0806,52.6035],[-4.0815,52.6029],[-4.0842,52.6019],[-4.0853,52.6018],[-4.0881,52.6025],[-4.0905,52.6047],[-4.093,52.606],[-4.0945,52.6063],[-4.0959,52.6071],[-4.0978,52.6072],[-4.1023,52.6068],[-4.1054,52.6056],[-4.1108,52.6046],[-4.1162,52.6047],[-4.1195,52.606],[-4.1239,52.6082],[-4.126,52.6088],[-4.1275,52.6099],[-4.1286,52.6116],[-4.1285,52.6135],[-4.1278,52.6152],[-4.1262,52.6182],[-4.1255,52.6207],[-4.1239,52.6234],[-4.1231,52.626],[-4.1229,52.6276],[-4.1205,52.6311],[-4.1196,52.6318],[-4.1193,52.6329],[-4.1175,52.635],[-4.1169,52.6378],[-4.1173,52.6392],[-4.1159,52.642],[-4.1153,52.6425],[-4.1144,52.6444],[-4.112,52.6463],[-4.1098,52.6487],[-4.1069,52.6532],[-4.1059,52.6557],[-4.1044,52.6565],[-4.1024,52.6587],[-4.1011,52.6598],[-4.1008,52.6617],[-4.0995,52.6629],[-4.0971,52.664],[-4.0956,52.6664],[-4.0952,52.668],[-4.0939,52.669],[-4.0896,52.6699],[-4.0871,52.6709],[-4.0841,52.6717],[-4.0811,52.6734],[-4.0791,52.6755],[-4.0771,52.6769],[-4.0751,52.6779],[-4.0724,52.6799],[-4.07,52.6813],[-4.066,52.6827],[-4.0633,52.6843],[-4.0619,52.6856],[-4.0579,52.6869],[-4.057,52.6878],[-4.0565,52.69],[-4.0564,52.6917],[-4.0567,52.6948],[-4.0573,52.697],[-4.0581,52.7021],[-4.0587,52.7067],[-4.0586,52.7084],[-4.0556,52.7102],[-4.0497,52.7154],[-4.0484,52.7154],[-4.0486,52.7143],[-4.0501,52.7135],[-4.0512,52.7133],[-4.0509,52.712],[-4.0517,52.7112],[-4.0536,52.7104],[-4.0531,52.7089],[-4.055,52.7079],[-4.0557,52.7068],[-4.0573,52.7063],[-4.0566,52.7051],[-4.0549,52.7052],[-4.0545,52.7062],[-4.0524,52.7056],[-4.0519,52.7042],[-4.0509,52.7038],[-4.0449,52.7049],[-4.0433,52.7056],[-4.0406,52.7055],[-4.0365,52.7073],[-4.032,52.7086],[-4.0321,52.7094],[-4.038,52.7138],[-4.0356,52.7137],[-4.0314,52.7142],[-4.0295,52.7148],[-4.027,52.7143],[-4.0244,52.7149],[-4.0245,52.7153],[-4.0226,52.7164],[-4.0204,52.7185],[-4.0195,52.7182],[-4.0177,52.72],[-4.0152,52.7207],[-4.0143,52.7195],[-4.0147,52.7183],[-4.0135,52.7172],[-4.015,52.7157],[-4.0142,52.714],[-4.0121,52.7159],[-4.0089,52.72],[-4.0071,52.7213],[-4.0025,52.7219],[-4.0004,52.7228],[-3.9972,52.7257],[-3.9949,52.7283],[-3.9947,52.7291],[-3.9927,52.7301],[-3.9916,52.7313],[-3.9906,52.7331],[-3.9895,52.7359],[-3.9877,52.7366],[-3.9844,52.7374],[-3.9813,52.7379],[-3.977,52.7377],[-3.9746,52.7383],[-3.9707,52.7395],[-3.9684,52.7413],[-3.9654,52.7428],[-3.9621,52.7455],[-3.9571,52.7478],[-3.9534,52.7491],[-3.952,52.7502],[-3.9497,52.7509],[-3.948,52.7507],[-3.9451,52.7495],[-3.9394,52.7489],[-3.9378,52.7476],[-3.9348,52.7484],[-3.9342,52.7504],[-3.9329,52.7514],[-3.9311,52.752],[-3.9278,52.7526],[-3.9251,52.7535],[-3.9226,52.754],[-3.9209,52.7556],[-3.9213,52.7562],[-3.9246,52.755],[-3.9254,52.7541],[-3.9328,52.7529],[-3.9345,52.752],[-3.9358,52.7506],[-3.9356,52.7493],[-3.9378,52.7492],[-3.9392,52.7501],[-3.9423,52.7508],[-3.9462,52.7519],[-3.95,52.7529],[-3.9519,52.7526],[-3.955,52.7516],[-3.9559,52.751],[-3.9592,52.7501],[-3.9608,52.7507],[-3.962,52.7506],[-3.9684,52.7492],[-3.9705,52.748],[-3.9703,52.7476],[-3.9733,52.7461],[-3.9758,52.7438],[-3.9793,52.7424],[-3.9827,52.742],[-3.9846,52.7403],[-3.9866,52.7395],[-3.9886,52.7395],[-3.9891,52.7404],[-3.9906,52.7398],[-3.9931,52.7394],[-3.9955,52.7401],[-3.9971,52.7403],[-3.9984,52.7398],[-3.9997,52.7372],[-4.0008,52.7383],[-4.0036,52.738],[-4.0041,52.7368],[-4.0049,52.7365],[-4.0093,52.7358],[-4.0115,52.7364],[-4.0119,52.7356],[-4.0131,52.7353],[-4.0151,52.7358],[-4.0167,52.7357],[-4.0203,52.7351],[-4.0213,52.7353],[-4.0254,52.7338],[-4.0276,52.7322],[-4.0286,52.7301],[-4.0296,52.7292],[-4.0309,52.7273],[-4.0312,52.7246],[-4.035,52.7217],[-4.0365,52.721],[-4.0391,52.721],[-4.0409,52.7218],[-4.0414,52.7212],[-4.0446,52.7193],[-4.0462,52.7197],[-4.0512,52.7196],[-4.0525,52.7185],[-4.0547,52.7194],[-4.0602,52.7205],[-4.0623,52.7233],[-4.064,52.725],[-4.0666,52.7282],[-4.0685,52.7315],[-4.0711,52.7347],[-4.0745,52.7383],[-4.076,52.7396],[-4.0774,52.7414],[-4.0814,52.7478],[-4.0867,52.7525],[-4.089,52.7546],[-4.0891,52.7555],[-4.0903,52.7557],[-4.0926,52.7578],[-4.0959,52.7609],[-4.1015,52.7655],[-4.1039,52.7672],[-4.1091,52.7708],[-4.1124,52.7736],[-4.113,52.775],[-4.1145,52.776],[-4.1232,52.783],[-4.126,52.785],[-4.1293,52.7879],[-4.133,52.7905],[-4.1355,52.7927],[-4.1389,52.796],[-4.1418,52.7985],[-4.1484,52.8052],[-4.1502,52.8075],[-4.1508,52.8088],[-4.1523,52.8132],[-4.152,52.8147],[-4.1471,52.8189],[-4.1447,52.8201],[-4.1423,52.8207],[-4.1399,52.8227],[-4.1341,52.8247],[-4.1352,52.8232],[-4.1371,52.8222],[-4.1379,52.8212],[-4.1374,52.8201],[-4.1387,52.8189],[-4.1375,52.8186],[-4.1339,52.8191],[-4.1323,52.8199],[-4.1332,52.8217],[-4.131,52.8214],[-4.1295,52.822],[-4.1282,52.8219],[-4.1239,52.824],[-4.1237,52.8248],[-4.122,52.8246],[-4.1197,52.8256],[-4.119,52.8273],[-4.1194,52.8283],[-4.1187,52.8303],[-4.1156,52.8302],[-4.1116,52.8289],[-4.1116,52.8296],[-4.114,52.8306],[-4.115,52.8314],[-4.117,52.8315],[-4.1197,52.831],[-4.1209,52.83],[-4.1258,52.8298],[-4.1266,52.8285],[-4.1277,52.8286],[-4.1269,52.8321],[-4.1271,52.8343],[-4.1268,52.8355],[-4.1256,52.8372],[-4.1247,52.8399],[-4.124,52.8409],[-4.1198,52.8448],[-4.1189,52.8468],[-4.1202,52.8517],[-4.1216,52.8545],[-4.1234,52.8574],[-4.1265,52.8614],[-4.1371,52.8726],[-4.1437,52.8804],[-4.1482,52.887],[-4.1495,52.8895],[-4.1503,52.8915],[-4.1501,52.8937],[-4.1487,52.8955],[-4.1469,52.8968],[-4.1433,52.8987],[-4.1398,52.8998],[-4.1386,52.8986],[-4.1379,52.8996],[-4.136,52.9003],[-4.1331,52.9008],[-4.1316,52.8997],[-4.1343,52.8981],[-4.1363,52.8974],[-4.1324,52.8972],[-4.1308,52.8968],[-4.1246,52.8963],[-4.1211,52.8956],[-4.1193,52.8961],[-4.1158,52.8953],[-4.1129,52.8967],[-4.1104,52.8982],[-4.1077,52.8986],[-4.1041,52.8986],[-4.1012,52.8996],[-4.0944,52.9006],[-4.0911,52.9016],[-4.0863,52.9019],[-4.0836,52.9013],[-4.0821,52.902],[-4.0831,52.9026],[-4.0853,52.9026],[-4.0865,52.9034],[-4.0823,52.9054],[-4.0809,52.9069],[-4.0799,52.9097],[-4.0764,52.9115],[-4.0759,52.9121],[-4.0767,52.9134],[-4.0738,52.915],[-4.0708,52.9158],[-4.0691,52.9159],[-4.0654,52.9167],[-4.064,52.918],[-4.0643,52.9189],[-4.0618,52.9183],[-4.0603,52.9187],[-4.0574,52.9209],[-4.0566,52.9212],[-4.0556,52.9233],[-4.0522,52.9251],[-4.0481,52.9257],[-4.0442,52.9266],[-4.0433,52.9285],[-4.0417,52.9303],[-4.041,52.9327],[-4.0398,52.9343],[-4.0371,52.9354],[-4.035,52.9358],[-4.0324,52.9358],[-4.0302,52.9364],[-4.029,52.9364],[-4.0232,52.9376],[-4.0206,52.9395],[-4.0186,52.9403],[-4.0142,52.9411],[-4.0113,52.9407],[-4.0071,52.939],[-4.0058,52.9374],[-4.0048,52.9381],[-4.0121,52.9418],[-4.0168,52.9413],[-4.0196,52.9406],[-4.023,52.939],[-4.0244,52.9382],[-4.0267,52.9374],[-4.0291,52.937],[-4.0319,52.9374],[-4.0369,52.9372],[-4.04,52.9361],[-4.0436,52.9313],[-4.0438,52.9304],[-4.0456,52.9283],[-4.0501,52.9272],[-4.0513,52.9277],[-4.0534,52.9274],[-4.0552,52.926],[-4.0558,52.9252],[-4.0589,52.924],[-4.0609,52.9223],[-4.062,52.9222],[-4.066,52.9228],[-4.0688,52.9225],[-4.073,52.9228],[-4.0779,52.922],[-4.0854,52.9193],[-4.0865,52.9187],[-4.0874,52.9174],[-4.0881,52.9173],[-4.0912,52.9147],[-4.0922,52.9146],[-4.0951,52.9135],[-4.0975,52.9131],[-4.0991,52.9119],[-4.0998,52.9103],[-4.1029,52.909],[-4.104,52.909],[-4.1046,52.9098],[-4.106,52.9097],[-4.108,52.9109],[-4.1112,52.9116],[-4.1122,52.9122],[-4.1092,52.9153],[-4.1093,52.9163],[-4.1085,52.9172],[-4.1089,52.9189],[-4.1107,52.92],[-4.1251,52.9237],[-4.1264,52.9234],[-4.1286,52.9218],[-4.1287,52.9229],[-4.1267,52.9255],[-4.1248,52.9256],[-4.1237,52.9269],[-4.1234,52.9279],[-4.1241,52.9284],[-4.1265,52.9291],[-4.1268,52.9268],[-4.1278,52.9247],[-4.1297,52.9236],[-4.1302,52.9207],[-4.1314,52.9181],[-4.1317,52.9168],[-4.1338,52.9164],[-4.1347,52.9172],[-4.136,52.9167],[-4.1359,52.9158],[-4.1347,52.915],[-4.1349,52.9139],[-4.1379,52.9133],[-4.1401,52.9117],[-4.1438,52.9115],[-4.1439,52.9104],[-4.1474,52.9106],[-4.1496,52.9103],[-4.1516,52.9098],[-4.1524,52.9084],[-4.151,52.9072],[-4.1514,52.9065],[-4.1582,52.9063],[-4.1591,52.9058],[-4.162,52.9059],[-4.167,52.9056],[-4.1692,52.9057],[-4.1728,52.9063],[-4.1775,52.9076],[-4.1821,52.9093],[-4.1951,52.9145],[-4.1971,52.9136],[-4.1993,52.914],[-4.2012,52.9139],[-4.2104,52.9169],[-4.2153,52.9183],[-4.2192,52.9191],[-4.2211,52.9189],[-4.2247,52.9193],[-4.228,52.9192],[-4.2299,52.9187],[-4.2303,52.9172],[-4.2316,52.9168],[-4.2314,52.9159],[-4.2322,52.915],[-4.2352,52.9155],[-4.2405,52.9149],[-4.2435,52.9148],[-4.2482,52.9141],[-4.2544,52.9136],[-4.2575,52.9126],[-4.258,52.9115],[-4.2617,52.9109],[-4.2637,52.9113],[-4.2643,52.9105],[-4.2668,52.9102],[-4.2751,52.9107],[-4.2805,52.9113],[-4.2844,52.9112],[-4.2904,52.9105],[-4.2957,52.9107],[-4.2997,52.9107],[-4.3009,52.9104],[-4.307,52.9099],[-4.313,52.9091],[-4.316,52.9085],[-4.3195,52.9071],[-4.3236,52.9058],[-4.325,52.9047],[-4.3252,52.9022],[-4.3249,52.9006],[-4.3268,52.899],[-4.326,52.8978],[-4.3275,52.8971],[-4.3265,52.8946],[-4.3269,52.8936],[-4.3254,52.8924],[-4.3267,52.8919],[-4.3277,52.8924],[-4.3306,52.892],[-4.3311,52.8926],[-4.3412,52.8937],[-4.3476,52.8945],[-4.3556,52.8952],[-4.3585,52.8953],[-4.3706,52.8962],[-4.3759,52.8964],[-4.38,52.8963],[-4.3862,52.8959],[-4.3896,52.8955],[-4.3926,52.8949],[-4.3957,52.8939],[-4.3999,52.8918],[-4.4017,52.8902],[-4.403,52.8878],[-4.4029,52.8865],[-4.4019,52.8859],[-4.3992,52.8854],[-4.4004,52.8845],[-4.4032,52.8842],[-4.4045,52.8844],[-4.4058,52.8855],[-4.4069,52.8906],[-4.4096,52.8903],[-4.4169,52.8874],[-4.4151,52.8852],[-4.4112,52.8862],[-4.4101,52.8853],[-4.4125,52.8844],[-4.411,52.8834],[-4.4083,52.8846],[-4.4061,52.8831],[-4.4043,52.8829],[-4.4022,52.8831],[-4.4005,52.8828],[-4.3972,52.884],[-4.3964,52.8858],[-4.3955,52.8851],[-4.3957,52.8833],[-4.397,52.8823],[-4.3991,52.8815],[-4.4096,52.8812],[-4.4128,52.8809],[-4.4231,52.8796],[-4.4291,52.8786],[-4.4361,52.8771],[-4.4407,52.8759],[-4.4442,52.8749],[-4.4506,52.8727],[-4.457,52.8711],[-4.4598,52.8703],[-4.4646,52.8681],[-4.4659,52.867],[-4.4648,52.8652],[-4.4644,52.8636],[-4.4659,52.8634],[-4.4702,52.8616],[-4.4733,52.86],[-4.4766,52.8576],[-4.4782,52.8558],[-4.479,52.854],[-4.4789,52.8533],[-4.4766,52.8528],[-4.4741,52.8517],[-4.4719,52.8504],[-4.4703,52.8499],[-4.4699,52.8489],[-4.4704,52.8478],[-4.4732,52.8461],[-4.481,52.8446],[-4.4892,52.8414],[-4.4917,52.8402],[-4.4957,52.8375],[-4.5019,52.8309],[-4.5015,52.8301],[-4.5031,52.8289],[-4.5037,52.8265],[-4.5021,52.8262],[-4.4992,52.8262],[-4.4974,52.8257],[-4.4975,52.8241],[-4.4984,52.8239],[-4.5006,52.8204],[-4.5016,52.8176],[-4.5015,52.8157],[-4.5004,52.8132],[-4.4984,52.8107],[-4.4971,52.81],[-4.4954,52.8101],[-4.4936,52.8095],[-4.4905,52.8096],[-4.488,52.8113],[-4.4875,52.8098],[-4.4858,52.8089],[-4.485,52.8072],[-4.4832,52.805],[-4.4829,52.8037],[-4.4838,52.8022],[-4.4855,52.8007],[-4.4855,52.7993],[-4.4863,52.798],[-4.4868,52.7945],[-4.4886,52.7947],[-4.4892,52.7934],[-4.4907,52.7923],[-4.4917,52.7909],[-4.4945,52.7931],[-4.4953,52.7931],[-4.4973,52.795],[-4.5057,52.7947],[-4.5062,52.7944],[-4.5094,52.7941],[-4.5114,52.7934],[-4.5148,52.7929],[-4.5173,52.7913],[-4.5171,52.7896],[-4.5178,52.7894],[-4.5183,52.787],[-4.5195,52.7856],[-4.5189,52.7818],[-4.5226,52.7813],[-4.5244,52.7796],[-4.5279,52.7778],[-4.5289,52.7781],[-4.5312,52.778],[-4.5316,52.7794],[-4.5328,52.781],[-4.5363,52.782],[-4.5368,52.7829],[-4.5378,52.7832],[-4.5383,52.7846],[-4.5414,52.7848],[-4.5406,52.7857],[-4.5426,52.7865],[-4.5419,52.7876],[-4.5415,52.7891],[-4.5408,52.7897],[-4.5412,52.7927],[-4.5422,52.7937],[-4.5399,52.7953],[-4.5393,52.7966],[-4.5371,52.7979],[-4.5361,52.7999],[-4.5364,52.8004],[-4.5389,52.8016],[-4.5458,52.8056],[-4.554,52.8101],[-4.5564,52.8113],[-4.565,52.815],[-4.5718,52.8178],[-4.5776,52.8199],[-4.584,52.8218],[-4.589,52.8231],[-4.5966,52.8244],[-4.6013,52.8249],[-4.606,52.8251],[-4.611,52.8245],[-4.6137,52.823],[-4.6141,52.8222],[-4.6154,52.8218],[-4.6154,52.8202],[-4.6172,52.8188],[-4.6188,52.8166],[-4.6204,52.815],[-4.6208,52.8136],[-4.6216,52.8134],[-4.623,52.812],[-4.6247,52.8095],[-4.6299,52.8073],[-4.6327,52.805],[-4.6377,52.8042],[-4.6383,52.8031],[-4.6413,52.8015],[-4.6414,52.801],[-4.6437,52.7999],[-4.6496,52.7992],[-4.6511,52.804],[-4.6519,52.8045],[-4.6547,52.8041],[-4.6565,52.8045],[-4.6606,52.8061],[-4.6659,52.8051],[-4.6672,52.8045],[-4.6695,52.8039],[-4.6714,52.803],[-4.6717,52.8019],[-4.6738,52.8012],[-4.6766,52.8016],[-4.6791,52.8008],[-4.6796,52.8],[-4.683,52.7978],[-4.6834,52.7967],[-4.6845,52.7962],[-4.6862,52.7968],[-4.6867,52.7955],[-4.688,52.7938],[-4.6892,52.7944],[-4.6924,52.7951],[-4.6923,52.7969],[-4.6913,52.7976],[-4.6926,52.799],[-4.6925,52.7997],[-4.7002,52.8019],[-4.7056,52.8028],[-4.7119,52.8035],[-4.7161,52.8036],[-4.721,52.8028],[-4.7215,52.8009],[-4.7212,52.8004],[-4.723,52.7992],[-4.7226,52.7984],[-4.7238,52.7966],[-4.726,52.796],[-4.7245,52.7946],[-4.7249,52.7925],[-4.7259,52.7914],[-4.7263,52.7902],[-4.7289,52.7879],[-4.73,52.7863],[-4.7315,52.7858],[-4.731,52.7843],[-4.7314,52.7828],[-4.7329,52.7818],[-4.7339,52.7824],[-4.7351,52.7824],[-4.7371,52.7835],[-4.7379,52.7852],[-4.739,52.7855],[-4.7409,52.7837],[-4.7445,52.7835],[-4.7454,52.7851],[-4.7468,52.7864],[-4.7508,52.7872],[-4.7533,52.7894],[-4.7532,52.7901],[-4.7546,52.7906],[-4.7558,52.7881],[-4.7574,52.7882],[-4.7588,52.7899],[-4.7611,52.7908],[-4.7607,52.7919],[-4.7632,52.7923],[-4.7637,52.7937],[-4.7648,52.7945],[-4.7672,52.7943],[-4.7678,52.7975],[-4.7661,52.7984],[-4.7653,52.7976],[-4.764,52.7983],[-4.7618,52.8017],[-4.7595,52.8023],[-4.7578,52.8022],[-4.7562,52.8032],[-4.7552,52.8042],[-4.7534,52.8046],[-4.7532,52.8056],[-4.7519,52.8058],[-4.7507,52.807],[-4.7527,52.8077],[-4.7534,52.809],[-4.7513,52.8102],[-4.7513,52.8116],[-4.7508,52.8127],[-4.7515,52.8132],[-4.7516,52.8157],[-4.7475,52.8181],[-4.7454,52.8197],[-4.7427,52.8212],[-4.7409,52.8214],[-4.7405,52.8222],[-4.739,52.8232],[-4.74,52.8241],[-4.7372,52.8247],[-4.7379,52.8256],[-4.7381,52.8269],[-4.7373,52.8281],[-4.7349,52.8289],[-4.7348,52.8306],[-4.7334,52.8321],[-4.7308,52.8321],[-4.7299,52.8331],[-4.7284,52.8336],[-4.7278,52.8348],[-4.7256,52.8347],[-4.7235,52.8352],[-4.7224,52.8364],[-4.723,52.8375],[-4.722,52.8381],[-4.7236,52.8397],[-4.7225,52.84</v>
      </c>
      <c r="B178" s="67" t="str">
        <f ca="1">OFFSET(Polygon!B$1,MATCH($D178,Polygon!$C:$C,0)-1,0)</f>
        <v>W11000023</v>
      </c>
      <c r="C178" s="82" t="s">
        <v>133</v>
      </c>
      <c r="D178" t="s">
        <v>441</v>
      </c>
      <c r="E178" s="27">
        <v>698369</v>
      </c>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23">
        <v>91</v>
      </c>
      <c r="AD178" s="23">
        <v>117</v>
      </c>
      <c r="AE178" s="23">
        <v>133</v>
      </c>
      <c r="AF178" s="23">
        <v>178</v>
      </c>
      <c r="AG178" s="23">
        <v>189</v>
      </c>
      <c r="AH178" s="23">
        <v>226</v>
      </c>
      <c r="AI178" s="23">
        <v>244</v>
      </c>
      <c r="AJ178" s="45"/>
      <c r="AK178" s="45"/>
      <c r="AL178" s="23">
        <f>AM178-40</f>
        <v>330</v>
      </c>
      <c r="AM178" s="23">
        <v>370</v>
      </c>
      <c r="AN178" s="23">
        <v>418</v>
      </c>
      <c r="AO178" s="23">
        <v>463</v>
      </c>
      <c r="AP178" s="23">
        <v>477</v>
      </c>
      <c r="AQ178" s="23">
        <v>544</v>
      </c>
      <c r="AR178" s="23">
        <v>594</v>
      </c>
      <c r="AS178" s="23">
        <v>634</v>
      </c>
      <c r="AT178" s="23">
        <v>679</v>
      </c>
      <c r="AU178" s="23">
        <v>741</v>
      </c>
      <c r="AV178" s="23">
        <v>782</v>
      </c>
      <c r="AW178" s="23">
        <v>839</v>
      </c>
      <c r="AX178" s="23">
        <v>914</v>
      </c>
      <c r="AY178" s="67">
        <v>941</v>
      </c>
      <c r="AZ178" s="23">
        <v>997</v>
      </c>
      <c r="BA178" s="23">
        <v>1062</v>
      </c>
      <c r="BB178" s="23">
        <v>1079</v>
      </c>
      <c r="BC178" s="23">
        <v>1124</v>
      </c>
      <c r="BD178" s="23">
        <v>1168</v>
      </c>
      <c r="BE178" s="23">
        <v>1196</v>
      </c>
      <c r="BF178" s="23">
        <v>1248</v>
      </c>
      <c r="BG178" s="23">
        <v>1278</v>
      </c>
      <c r="BH178" s="23">
        <v>1320</v>
      </c>
      <c r="BI178" s="23">
        <v>1371</v>
      </c>
      <c r="BJ178" s="23">
        <v>1417</v>
      </c>
      <c r="BK178" s="23">
        <v>1468</v>
      </c>
      <c r="BL178" s="23">
        <v>1491</v>
      </c>
      <c r="BM178" s="23">
        <v>1516</v>
      </c>
      <c r="BN178" s="23">
        <v>1607</v>
      </c>
      <c r="BO178" s="23">
        <v>1638</v>
      </c>
      <c r="BP178" s="23">
        <v>1711</v>
      </c>
      <c r="BQ178" s="23">
        <v>1755</v>
      </c>
      <c r="BR178" s="23">
        <v>1777</v>
      </c>
      <c r="BS178" s="23">
        <v>1847</v>
      </c>
      <c r="BT178" s="23">
        <v>1895</v>
      </c>
      <c r="BU178" s="23">
        <v>1915</v>
      </c>
      <c r="BV178" s="23">
        <v>2013</v>
      </c>
      <c r="BW178" s="23">
        <v>2082</v>
      </c>
      <c r="BX178" s="23">
        <v>2123</v>
      </c>
      <c r="BY178" s="23">
        <v>2190</v>
      </c>
      <c r="BZ178" s="23">
        <v>2238</v>
      </c>
      <c r="CA178" s="23">
        <v>2282</v>
      </c>
      <c r="CB178" s="23">
        <v>2327</v>
      </c>
      <c r="CC178" s="23">
        <v>2399</v>
      </c>
      <c r="CD178" s="23">
        <v>2451</v>
      </c>
      <c r="CE178" s="23">
        <v>2510</v>
      </c>
      <c r="CF178" s="23">
        <v>2577</v>
      </c>
      <c r="CG178" s="23">
        <v>2619</v>
      </c>
      <c r="CH178" s="23">
        <v>2649</v>
      </c>
      <c r="CI178" s="23">
        <v>2705</v>
      </c>
      <c r="CJ178" s="23">
        <v>2740</v>
      </c>
      <c r="CK178" s="23">
        <v>2770</v>
      </c>
      <c r="CL178" s="23">
        <v>2787</v>
      </c>
      <c r="CM178" s="23">
        <v>2823</v>
      </c>
      <c r="CN178" s="23">
        <v>2876</v>
      </c>
      <c r="CO178" s="23">
        <v>2888</v>
      </c>
      <c r="CP178" s="23">
        <v>2931</v>
      </c>
      <c r="CQ178" s="23">
        <v>2952</v>
      </c>
      <c r="CR178" s="23">
        <v>2966</v>
      </c>
      <c r="CS178" s="23">
        <v>2986</v>
      </c>
      <c r="CT178" s="23">
        <v>2999</v>
      </c>
      <c r="CU178" s="23">
        <v>3022</v>
      </c>
      <c r="CV178" s="23">
        <v>3043</v>
      </c>
      <c r="CW178" s="23">
        <v>3068</v>
      </c>
      <c r="CX178" s="23">
        <v>3088</v>
      </c>
      <c r="CY178" s="23">
        <v>3099</v>
      </c>
      <c r="CZ178" s="23">
        <v>3135</v>
      </c>
      <c r="DA178" s="23">
        <v>3172</v>
      </c>
      <c r="DB178" s="23">
        <v>3203</v>
      </c>
      <c r="DC178" s="23">
        <v>3228</v>
      </c>
      <c r="DD178" s="23">
        <v>3242</v>
      </c>
      <c r="DE178" s="23">
        <v>3256</v>
      </c>
      <c r="DF178" s="23">
        <v>3322</v>
      </c>
      <c r="DG178" s="23">
        <v>3365</v>
      </c>
      <c r="DH178" s="23"/>
      <c r="DJ178" s="181">
        <f t="shared" ca="1" si="53"/>
        <v>43</v>
      </c>
      <c r="DK178" s="25">
        <f t="shared" ca="1" si="54"/>
        <v>1.2944009632751354E-2</v>
      </c>
      <c r="DL178" s="325">
        <f t="shared" ca="1" si="60"/>
        <v>6.1572034268416838</v>
      </c>
      <c r="DM178" s="329">
        <f t="shared" ca="1" si="56"/>
        <v>230</v>
      </c>
      <c r="DN178" s="25">
        <f t="shared" ca="1" si="57"/>
        <v>7.3365231259968106E-2</v>
      </c>
      <c r="DO178" s="325">
        <f t="shared" ca="1" si="61"/>
        <v>32.933878794734589</v>
      </c>
      <c r="DP178" s="334">
        <f t="shared" ca="1" si="62"/>
        <v>481.83696584470385</v>
      </c>
      <c r="EA178" s="447">
        <f>SUMIF('L4-LTLA'!$D:$D,$D178,'L4-LTLA'!$G:$G)</f>
        <v>698369</v>
      </c>
      <c r="EB178" s="27">
        <v>698369</v>
      </c>
      <c r="EC178" s="4">
        <f t="shared" si="51"/>
        <v>0</v>
      </c>
    </row>
    <row r="179" spans="1:133" x14ac:dyDescent="0.25">
      <c r="A179" s="67" t="str">
        <f ca="1">OFFSET(Polygon!A$1,MATCH($D179,Polygon!$C:$C,0)-1,0)</f>
        <v>{"type":"MultiPolygon","coordinates":[[[[-3.0827,51.5018],[-3.0853,51.5005],[-3.0866,51.5001],[-3.0888,51.4987],[-3.0896,51.4987],[-3.0917,51.4973],[-3.0948,51.496],[-3.0967,51.4957],[-3.0984,51.4948],[-3.1014,51.4943],[-3.1056,51.4932],[-3.1105,51.4916],[-3.1121,51.4918],[-3.115,51.4934],[-3.1172,51.4926],[-3.1182,51.4917],[-3.1208,51.4916],[-3.122,51.4921],[-3.1235,51.4903],[-3.1249,51.4895],[-3.126,51.4898],[-3.1245,51.4908],[-3.1242,51.4919],[-3.1255,51.4925],[-3.1272,51.4918],[-3.1311,51.4918],[-3.1318,51.4921],[-3.1316,51.4935],[-3.1294,51.4957],[-3.1304,51.4968],[-3.132,51.4973],[-3.1351,51.4971],[-3.1365,51.4994],[-3.1406,51.5017],[-3.1409,51.5023],[-3.1399,51.504],[-3.1391,51.5044],[-3.1394,51.5054],[-3.1405,51.5059],[-3.1424,51.5056],[-3.1407,51.5048],[-3.1395,51.5049],[-3.1413,51.5026],[-3.1411,51.5017],[-3.1369,51.4993],[-3.136,51.4972],[-3.1342,51.4967],[-3.1324,51.4968],[-3.1299,51.4956],[-3.1325,51.4938],[-3.1328,51.4922],[-3.1316,51.4913],[-3.1289,51.491],[-3.1253,51.4913],[-3.127,51.4903],[-3.1268,51.4894],[-3.1258,51.4889],[-3.1237,51.4892],[-3.1215,51.4898],[-3.1231,51.4874],[-3.1231,51.4865],[-3.1254,51.4838],[-3.1271,51.4828],[-3.126,51.4809],[-3.1273,51.4792],[-3.1303,51.4772],[-3.1317,51.4744],[-3.1331,51.4734],[-3.1362,51.4724],[-3.139,51.4729],[-3.1397,51.4724],[-3.1382,51.4709],[-3.1372,51.4694],[-3.1357,51.4681],[-3.1357,51.4674],[-3.1375,51.4659],[-3.1414,51.4624],[-3.1434,51.4615],[-3.1443,51.4606],[-3.148,51.4582],[-3.1528,51.4548],[-3.1562,51.4519],[-3.1577,51.4512],[-3.1596,51.4514],[-3.1593,51.4526],[-3.1599,51.4531],[-3.1622,51.4526],[-3.1643,51.4517],[-3.1647,51.451],[-3.1644,51.449],[-3.1647,51.448],[-3.1659,51.4471],[-3.1652,51.4465],[-3.167,51.4449],[-3.1649,51.4428],[-3.1644,51.4411],[-3.1659,51.4384],[-3.1708,51.4272],[-3.1712,51.4199],[-3.1717,51.4149],[-3.1711,51.4104],[-3.1695,51.4072],[-3.1704,51.4059],[-3.1743,51.4055],[-3.1757,51.4052],[-3.1794,51.4037],[-3.1827,51.4025],[-3.1837,51.4028],[-3.1862,51.4026],[-3.1876,51.4021],[-3.1885,51.4003],[-3.1922,51.3996],[-3.1939,51.4001],[-3.1964,51.3996],[-3.1988,51.4001],[-3.2063,51.4004],[-3.2109,51.4013],[-3.2114,51.4012],[-3.2181,51.403],[-3.2205,51.4035],[-3.2241,51.4037],[-3.2303,51.4019],[-3.234,51.4001],[-3.2342,51.3993],[-3.2399,51.3969],[-3.2431,51.3966],[-3.2442,51.3962],[-3.2463,51.3965],[-3.2484,51.396],[-3.2506,51.3971],[-3.2555,51.3933],[-3.2593,51.3949],[-3.2613,51.3944],[-3.2605,51.3928],[-3.2629,51.3933],[-3.2634,51.3925],[-3.2657,51.3918],[-3.2647,51.3892],[-3.2649,51.3877],[-3.2677,51.3875],[-3.2692,51.389],[-3.271,51.3899],[-3.2736,51.3901],[-3.2762,51.3901],[-3.2786,51.3897],[-3.2798,51.3891],[-3.2796,51.3873],[-3.2787,51.3857],[-3.2797,51.3856],[-3.2807,51.3872],[-3.2823,51.3889],[-3.2847,51.3899],[-3.2816,51.3905],[-3.2803,51.391],[-3.2794,51.3926],[-3.2824,51.3935],[-3.2842,51.3937],[-3.2867,51.3927],[-3.2889,51.3911],[-3.2884,51.39],[-3.2888,51.389],[-3.29,51.3879],[-3.2889,51.3876],[-3.2897,51.386],[-3.2975,51.3902],[-3.3027,51.392],[-3.3073,51.3926],[-3.3101,51.3927],[-3.3118,51.3921],[-3.3163,51.389],[-3.3174,51.3885],[-3.3212,51.3874],[-3.324,51.3873],[-3.3259,51.3867],[-3.3317,51.3839],[-3.3348,51.3827],[-3.3405,51.3813],[-3.3428,51.3811],[-3.3473,51.3823],[-3.3526,51.3831],[-3.3532,51.383],[-3.3579,51.3839],[-3.359,51.3836],[-3.3626,51.3837],[-3.365,51.3842],[-3.366,51.3837],[-3.3726,51.3841],[-3.378,51.3836],[-3.3805,51.3832],[-3.3819,51.3836],[-3.3823,51.3845],[-3.3873,51.3834],[-3.3925,51.383],[-3.3935,51.3825],[-3.3952,51.3826],[-3.3992,51.3824],[-3.4018,51.3817],[-3.4053,51.3814],[-3.4067,51.3836],[-3.4086,51.386],[-3.4103,51.3868],[-3.4149,51.3878],[-3.4173,51.388],[-3.4206,51.388],[-3.4234,51.3884],[-3.4264,51.3875],[-3.4279,51.3875],[-3.4324,51.3884],[-3.4371,51.3886],[-3.4399,51.3879],[-3.4426,51.3877],[-3.4477,51.3878],[-3.4499,51.3884],[-3.4558,51.3891],[-3.4641,51.3911],[-3.4678,51.3922],[-3.4704,51.3931],[-3.4731,51.3935],[-3.4769,51.3926],[-3.4782,51.3921],[-3.4805,51.3931],[-3.4825,51.3934],[-3.4869,51.3948],[-3.4893,51.3954],[-3.4933,51.3957],[-3.4954,51.3954],[-3.5005,51.3961],[-3.5031,51.3968],[-3.5052,51.3969],[-3.5078,51.3977],[-3.5125,51.398],[-3.5146,51.399],[-3.516,51.3984],[-3.52,51.4001],[-3.5238,51.4001],[-3.5271,51.4],[-3.5296,51.3992],[-3.5309,51.3993],[-3.5352,51.3978],[-3.5389,51.3976],[-3.5419,51.3977],[-3.5449,51.3985],[-3.5467,51.3992],[-3.5532,51.4006],[-3.5564,51.4008],[-3.5594,51.4016],[-3.5617,51.4044],[-3.5638,51.4085],[-3.5653,51.4104],[-3.5674,51.4127],[-3.5694,51.4143],[-3.5718,51.4158],[-3.5752,51.4175],[-3.5763,51.4176],[-3.5776,51.4199],[-3.579,51.421],[-3.5788,51.4221],[-3.5796,51.4236],[-3.5836,51.4293],[-3.5863,51.4297],[-3.5869,51.4305],[-3.5872,51.4319],[-3.5894,51.4349],[-3.5928,51.4378],[-3.5945,51.4384],[-3.5967,51.441],[-3.5988,51.4422],[-3.6016,51.4416],[-3.6042,51.4414],[-3.6069,51.4419],[-3.6041,51.4426],[-3.6046,51.4444],[-3.606,51.4461],[-3.6071,51.4467],[-3.6115,51.4483],[-3.6126,51.4493],[-3.6145,51.4499],[-3.6148,51.4505],[-3.6177,51.4511],[-3.6189,51.4522],[-3.6215,51.4531],[-3.6304,51.4555],[-3.6314,51.4567],[-3.6334,51.4572],[-3.6336,51.458],[-3.6358,51.4588],[-3.6367,51.4599],[-3.6372,51.4611],[-3.6409,51.4622],[-3.6419,51.4634],[-3.6418,51.4649],[-3.6411,51.4665],[-3.6417,51.4676],[-3.6386,51.4692],[-3.6357,51.4709],[-3.6355,51.4715],[-3.6321,51.4731],[-3.627,51.4738],[-3.6258,51.4738],[-3.6214,51.4753],[-3.6196,51.4766],[-3.6169,51.4776],[-3.6152,51.4798],[-3.6129,51.4803],[-3.612,51.4809],[-3.6084,51.4813],[-3.6062,51.4821],[-3.6046,51.482],[-3.6023,51.4831],[-3.5972,51.4844],[-3.5963,51.4833],[-3.5944,51.4832],[-3.593,51.4822],[-3.5884,51.4826],[-3.5841,51.4833],[-3.5804,51.4851],[-3.5782,51.4854],[-3.5747,51.4863],[-3.5717,51.4881],[-3.5661,51.4902],[-3.5598,51.4917],[-3.558,51.4923],[-3.5547,51.4928],[-3.5381,51.4843],[-3.5335,51.4819],[-3.5325,51.4821],[-3.5317,51.485],[-3.5327,51.4863],[-3.5335,51.4886],[-3.5356,51.4897],[-3.5394,51.491],[-3.5361,51.4919],[-3.5337,51.4923],[-3.5276,51.4937],[-3.5287,51.4955],[-3.5275,51.4956],[-3.527,51.4966],[-3.5258,51.4975],[-3.5283,51.4998],[-3.5292,51.5012],[-3.5286,51.5015],[-3.5264,51.5007],[-3.5241,51.5009],[-3.5224,51.5021],[-3.5204,51.5017],[-3.5193,51.5019],[-3.5169,51.5031],[-3.5157,51.5028],[-3.513,51.5039],[-3.5123,51.5047],[-3.5093,51.506],[-3.5083,51.507],[-3.5083,51.5084],[-3.5071,51.5092],[-3.5056,51.5094],[-3.5005,51.5117],[-3.4975,51.5126],[-3.493,51.5125],[-3.4887,51.513],[-3.4813,51.5145],[-3.4746,51.5154],[-3.4679,51.515],[-3.4648,51.5147],[-3.4611,51.5139],[-3.4565,51.5124],[-3.4531,51.5115],[-3.4471,51.5104],[-3.4432,51.5101],[-3.4426,51.5088],[-3.4395,51.5074],[-3.4364,51.5066],[-3.4333,51.5071],[-3.4327,51.5063],[-3.4294,51.5076],[-3.4277,51.5056],[-3.4254,51.5067],[-3.4233,51.5073],[-3.4215,51.5055],[-3.4201,51.5053],[-3.417,51.5066],[-3.4141,51.5067],[-3.4127,51.506],[-3.411,51.5068],[-3.4104,51.5059],[-3.4092,51.5056],[-3.4092,51.5029],[-3.408,51.5024],[-3.4056,51.5002],[-3.4036,51.4993],[-3.401,51.4993],[-3.3999,51.5001],[-3.3993,51.5022],[-3.3995,51.5034],[-3.3986,51.5048],[-3.3978,51.5051],[-3.3972,51.5068],[-3.3958,51.508],[-3.3929,51.5087],[-3.3911,51.5089],[-3.3907,51.5094],[-3.3891,51.5096],[-3.387,51.5092],[-3.3831,51.5099],[-3.3812,51.511],[-3.3793,51.5112],[-3.3794,51.5125],[-3.3765,51.5128],[-3.3759,51.5108],[-3.3707,51.5092],[-3.3702,51.5102],[-3.3678,51.5106],[-3.3652,51.5121],[-3.3617,51.511],[-3.3611,51.5118],[-3.3592,51.5116],[-3.3582,51.5122],[-3.3543,51.5101],[-3.3486,51.5091],[-3.3418,51.5085],[-3.3366,51.5088],[-3.3378,51.5105],[-3.3391,51.5116],[-3.339,51.5147],[-3.3366,51.5153],[-3.3368,51.5162],[-3.336,51.5169],[-3.337,51.518],[-3.3369,51.5188],[-3.3352,51.5189],[-3.3365,51.5213],[-3.3378,51.5226],[-3.3395,51.5225],[-3.3391,51.5247],[-3.34,51.5265],[-3.3433,51.5289],[-3.3438,51.5299],[-3.3434,51.5323],[-3.3417,51.5347],[-3.3405,51.5353],[-3.3375,51.5359],[-3.3355,51.5372],[-3.3341,51.5369],[-3.3328,51.5358],[-3.3275,51.5354],[-3.3237,51.5363],[-3.3231,51.5376],[-3.3232,51.5387],[-3.322,51.5388],[-3.3218,51.5404],[-3.3228,51.5417],[-3.3213,51.5428],[-3.313,51.5435],[-3.312,51.544],[-3.3101,51.5444],[-3.3117,51.5462],[-3.3105,51.5475],[-3.3103,51.5486],[-3.3068,51.5483],[-3.3039,51.5478],[-3.2998,51.5486],[-3.2982,51.5478],[-3.2925,51.5492],[-3.2901,51.5497],[-3.2873,51.5498],[-3.2849,51.5496],[-3.284,51.5512],[-3.2813,51.5508],[-3.2776,51.5519],[-3.2774,51.5511],[-3.2744,51.5512],[-3.2742,51.5498],[-3.2732,51.5485],[-3.2743,51.5472],[-3.2743,51.5461],[-3.2736,51.5455],[-3.27,51.5436],[-3.2672,51.5413],[-3.2626,51.5389],[-3.2616,51.5378],[-3.2574,51.5394],[-3.2508,51.5418],[-3.2506,51.5423],[-3.2465,51.5462],[-3.2455,51.5487],[-3.2435,51.5494],[-3.2419,51.5509],[-3.2377,51.5526],[-3.2339,51.5529],[-3.2334,51.5522],[-3.232,51.5517],[-3.2306,51.5506],[-3.2296,51.551],[-3.2278,51.5497],[-3.227,51.5502],[-3.2241,51.551],[-3.2231,51.5509],[-3.2197,51.5519],[-3.2189,51.5524],[-3.2165,51.5528],[-3.215,51.5527],[-3.2151,51.5514],[-3.2074,51.5527],[-3.2033,51.5537],[-3.202,51.5543],[-3.2027,51.5553],[-3.1999,51.5568],[-3.1988,51.5563],[-3.195,51.5567],[-3.1918,51.5574],[-3.1895,51.5576],[-3.188,51.5567],[-3.1848,51.557],[-3.184,51.5567],[-3.1812,51.5571],[-3.1778,51.5581],[-3.1755,51.5582],[-3.1697,51.5588],[-3.1646,51.5599],[-3.1637,51.5605],[-3.1616,51.5593],[-3.1574,51.5577],[-3.1558,51.5561],[-3.155,51.5543],[-3.1529,51.5526],[-3.1526,51.5517],[-3.1503,51.5511],[-3.1475,51.5526],[-3.1467,51.5526],[-3.1453,51.5551],[-3.1438,51.5537],[-3.1412,51.5541],[-3.1387,51.5532],[-3.1353,51.5527],[-3.1348,51.5519],[-3.1335,51.5519],[-3.1303,51.5509],[-3.1283,51.5497],[-3.1254,51.5502],[-3.1251,51.5499],[-3.1273,51.5479],[-3.1252,51.547],[-3.1211,51.5473],[-3.1202,51.5468],[-3.1179,51.5444],[-3.1165,51.5445],[-3.1138,51.5454],[-3.1125,51.5468],[-3.1108,51.5465],[-3.1105,51.5459],[-3.1085,51.5452],[-3.1091,51.5431],[-3.1078,51.5429],[-3.1038,51.5409],[-3.1015,51.5404],[-3.0989,51.5387],[-3.0968,51.5378],[-3.097,51.537],[-3.0949,51.5369],[-3.0943,51.5357],[-3.093,51.5359],[-3.0919,51.5354],[-3.0907,51.5334],[-3.0836,51.5323],[-3.0818,51.5313],[-3.0809,51.5316],[-3.0792,51.5301],[-3.0799,51.5297],[-3.0783,51.5282],[-3.0803,51.5274],[-3.0786,51.5251],[-3.0771,51.5235],[-3.0747,51.5223],[-3.0731,51.522],[-3.0695,51.5206],[-3.0689,51.5202],[-3.0716,51.518],[-3.074,51.5176],[-3.0763,51.5162],[-3.0775,51.5171],[-3.0807,51.5152],[-3.0822,51.5148],[-3.0791,51.5139],[-3.0781,51.5132],[-3.0825,51.5114],[-3.0829,51.5118],[-3.0864,51.5107],[-3.0881,51.5105],[-3.0887,51.51],[-3.0885,51.5087],[-3.0868,51.5063],[-3.0863,51.5051],[-3.0834,51.5029],[-3.0827,51.5018]]],[[[-3.121,51.3802],[-3.118,51.3792],[-3.1166,51.3776],[-3.118,51.3757],[-3.1178,51.3751],[-3.1214,51.3752],[-3.1238,51.3759],[-3.1252,51.3773],[-3.1249,51.3785],[-3.1214,51.3803],[-3.121,51.3802]]],[[[-3.1998,51.3966],[-3.1956,51.3961],[-3.195,51.3949],[-3.1975,51.3954],[-3.2011,51.3951],[-3.202,51.3959],[-3.1998,51.3966]]]]}</v>
      </c>
      <c r="B179" s="67" t="str">
        <f ca="1">OFFSET(Polygon!B$1,MATCH($D179,Polygon!$C:$C,0)-1,0)</f>
        <v>W11000029</v>
      </c>
      <c r="C179" s="82" t="s">
        <v>133</v>
      </c>
      <c r="D179" t="s">
        <v>442</v>
      </c>
      <c r="E179" s="27">
        <v>496413</v>
      </c>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23">
        <v>460</v>
      </c>
      <c r="AD179" s="23">
        <v>528</v>
      </c>
      <c r="AE179" s="23">
        <v>613</v>
      </c>
      <c r="AF179" s="23">
        <v>729</v>
      </c>
      <c r="AG179" s="23">
        <v>815</v>
      </c>
      <c r="AH179" s="23">
        <v>888</v>
      </c>
      <c r="AI179" s="23">
        <v>943</v>
      </c>
      <c r="AJ179" s="45"/>
      <c r="AK179" s="45"/>
      <c r="AL179" s="23">
        <f>AM179-67</f>
        <v>1142</v>
      </c>
      <c r="AM179" s="23">
        <v>1209</v>
      </c>
      <c r="AN179" s="23">
        <v>1306</v>
      </c>
      <c r="AO179" s="23">
        <v>1380</v>
      </c>
      <c r="AP179" s="23">
        <v>1420</v>
      </c>
      <c r="AQ179" s="23">
        <v>1471</v>
      </c>
      <c r="AR179" s="23">
        <v>1544</v>
      </c>
      <c r="AS179" s="23">
        <v>1609</v>
      </c>
      <c r="AT179" s="23">
        <v>1671</v>
      </c>
      <c r="AU179" s="23">
        <v>1727</v>
      </c>
      <c r="AV179" s="23">
        <v>1782</v>
      </c>
      <c r="AW179" s="23">
        <v>1828</v>
      </c>
      <c r="AX179" s="23">
        <v>1887</v>
      </c>
      <c r="AY179" s="67">
        <v>1934</v>
      </c>
      <c r="AZ179" s="23">
        <v>1971</v>
      </c>
      <c r="BA179" s="23">
        <v>2025</v>
      </c>
      <c r="BB179" s="23">
        <v>2064</v>
      </c>
      <c r="BC179" s="23">
        <v>2103</v>
      </c>
      <c r="BD179" s="23">
        <v>2139</v>
      </c>
      <c r="BE179" s="23">
        <v>2160</v>
      </c>
      <c r="BF179" s="23">
        <v>2186</v>
      </c>
      <c r="BG179" s="23">
        <v>2218</v>
      </c>
      <c r="BH179" s="23">
        <v>2246</v>
      </c>
      <c r="BI179" s="23">
        <v>2280</v>
      </c>
      <c r="BJ179" s="23">
        <v>2311</v>
      </c>
      <c r="BK179" s="23">
        <v>2331</v>
      </c>
      <c r="BL179" s="23">
        <v>2344</v>
      </c>
      <c r="BM179" s="23">
        <v>2355</v>
      </c>
      <c r="BN179" s="23">
        <v>2366</v>
      </c>
      <c r="BO179" s="23">
        <v>2376</v>
      </c>
      <c r="BP179" s="23">
        <v>2402</v>
      </c>
      <c r="BQ179" s="23">
        <v>2417</v>
      </c>
      <c r="BR179" s="23">
        <v>2426</v>
      </c>
      <c r="BS179" s="23">
        <v>2434</v>
      </c>
      <c r="BT179" s="23">
        <v>2452</v>
      </c>
      <c r="BU179" s="23">
        <v>2466</v>
      </c>
      <c r="BV179" s="23">
        <v>2477</v>
      </c>
      <c r="BW179" s="23">
        <v>2494</v>
      </c>
      <c r="BX179" s="23">
        <v>2511</v>
      </c>
      <c r="BY179" s="23">
        <v>2518</v>
      </c>
      <c r="BZ179" s="23">
        <v>2531</v>
      </c>
      <c r="CA179" s="23">
        <v>2547</v>
      </c>
      <c r="CB179" s="23">
        <v>2566</v>
      </c>
      <c r="CC179" s="23">
        <v>2590</v>
      </c>
      <c r="CD179" s="23">
        <v>2603</v>
      </c>
      <c r="CE179" s="23">
        <v>2615</v>
      </c>
      <c r="CF179" s="23">
        <v>2639</v>
      </c>
      <c r="CG179" s="23">
        <v>2654</v>
      </c>
      <c r="CH179" s="23">
        <v>2669</v>
      </c>
      <c r="CI179" s="23">
        <v>2681</v>
      </c>
      <c r="CJ179" s="23">
        <v>2699</v>
      </c>
      <c r="CK179" s="23">
        <v>2719</v>
      </c>
      <c r="CL179" s="23">
        <v>2730</v>
      </c>
      <c r="CM179" s="23">
        <v>2740</v>
      </c>
      <c r="CN179" s="23">
        <v>2748</v>
      </c>
      <c r="CO179" s="23">
        <v>2759</v>
      </c>
      <c r="CP179" s="23">
        <v>2772</v>
      </c>
      <c r="CQ179" s="23">
        <v>2783</v>
      </c>
      <c r="CR179" s="23">
        <v>2790</v>
      </c>
      <c r="CS179" s="23">
        <v>2802</v>
      </c>
      <c r="CT179" s="23">
        <v>2810</v>
      </c>
      <c r="CU179" s="23">
        <v>2817</v>
      </c>
      <c r="CV179" s="23">
        <v>2837</v>
      </c>
      <c r="CW179" s="23">
        <v>2855</v>
      </c>
      <c r="CX179" s="23">
        <v>2860</v>
      </c>
      <c r="CY179" s="23">
        <v>2867</v>
      </c>
      <c r="CZ179" s="23">
        <v>2875</v>
      </c>
      <c r="DA179" s="23">
        <v>2884</v>
      </c>
      <c r="DB179" s="23">
        <v>2891</v>
      </c>
      <c r="DC179" s="23">
        <v>2904</v>
      </c>
      <c r="DD179" s="23">
        <v>2905</v>
      </c>
      <c r="DE179" s="23">
        <v>2905</v>
      </c>
      <c r="DF179" s="23">
        <v>2908</v>
      </c>
      <c r="DG179" s="23">
        <v>2917</v>
      </c>
      <c r="DH179" s="23"/>
      <c r="DJ179" s="181">
        <f t="shared" ca="1" si="53"/>
        <v>9</v>
      </c>
      <c r="DK179" s="25">
        <f t="shared" ca="1" si="54"/>
        <v>3.0949105914718019E-3</v>
      </c>
      <c r="DL179" s="325">
        <f t="shared" ca="1" si="60"/>
        <v>1.8130065086933662</v>
      </c>
      <c r="DM179" s="329">
        <f t="shared" ca="1" si="56"/>
        <v>42</v>
      </c>
      <c r="DN179" s="25">
        <f t="shared" ca="1" si="57"/>
        <v>1.4608695652173913E-2</v>
      </c>
      <c r="DO179" s="325">
        <f t="shared" ca="1" si="61"/>
        <v>8.4606970405690429</v>
      </c>
      <c r="DP179" s="334">
        <f t="shared" ca="1" si="62"/>
        <v>587.61555398428322</v>
      </c>
      <c r="EA179" s="447">
        <f>SUMIF('L4-LTLA'!$D:$D,$D179,'L4-LTLA'!$G:$G)</f>
        <v>496413</v>
      </c>
      <c r="EB179" s="27">
        <v>496413</v>
      </c>
      <c r="EC179" s="4">
        <f t="shared" si="51"/>
        <v>0</v>
      </c>
    </row>
    <row r="180" spans="1:133" x14ac:dyDescent="0.25">
      <c r="A180" s="67" t="str">
        <f ca="1">OFFSET(Polygon!A$1,MATCH($D180,Polygon!$C:$C,0)-1,0)</f>
        <v>{"type":"Polygon","coordinates":[[[-3.3345,51.7904],[-3.3328,51.7817],[-3.331,51.7704],[-3.3306,51.7683],[-3.329,51.7586],[-3.3179,51.7429],[-3.3148,51.7429],[-3.3122,51.7418],[-3.3101,51.7395],[-3.3102,51.7386],[-3.3126,51.7378],[-3.3143,51.7349],[-3.3141,51.7342],[-3.3152,51.733],[-3.3155,51.7318],[-3.305,51.7349],[-3.3006,51.7363],[-3.2995,51.7344],[-3.2995,51.7319],[-3.3016,51.732],[-3.3017,51.7315],[-3.2996,51.7314],[-3.2996,51.73],[-3.2973,51.728],[-3.2973,51.7262],[-3.2977,51.7247],[-3.2969,51.7223],[-3.2933,51.7189],[-3.292,51.7159],[-3.2902,51.7138],[-3.2886,51.7126],[-3.2896,51.7097],[-3.2878,51.7065],[-3.2856,51.7016],[-3.2787,51.6946],[-3.2782,51.6933],[-3.2781,51.6897],[-3.2754,51.6833],[-3.2739,51.6823],[-3.2761,51.6813],[-3.2788,51.681],[-3.281,51.6792],[-3.283,51.6784],[-3.2847,51.6771],[-3.2851,51.6752],[-3.284,51.674],[-3.2845,51.6709],[-3.2843,51.6696],[-3.2834,51.6684],[-3.2844,51.6635],[-3.2839,51.6615],[-3.2847,51.6591],[-3.2859,51.658],[-3.2894,51.6583],[-3.2906,51.659],[-3.2925,51.6595],[-3.2932,51.662],[-3.2957,51.664],[-3.2986,51.6621],[-3.2975,51.6611],[-3.2977,51.6597],[-3.2972,51.6591],[-3.2976,51.6581],[-3.297,51.6572],[-3.2993,51.6561],[-3.3008,51.6546],[-3.3,51.6535],[-3.301,51.6518],[-3.3041,51.6502],[-3.3045,51.6494],[-3.3076,51.6481],[-3.3091,51.647],[-3.309,51.6464],[-3.31,51.6454],[-3.3112,51.6453],[-3.3139,51.6447],[-3.3129,51.644],[-3.3104,51.6416],[-3.3082,51.639],[-3.3058,51.6379],[-3.3044,51.6378],[-3.3045,51.6367],[-3.3031,51.6359],[-3.3026,51.6349],[-3.3033,51.6342],[-3.3029,51.6335],[-3.3032,51.6318],[-3.3027,51.6311],[-3.3033,51.6294],[-3.3047,51.6278],[-3.3034,51.6263],[-3.3032,51.6249],[-3.3025,51.6236],[-3.3031,51.6226],[-3.3055,51.6211],[-3.3041,51.62],[-3.3014,51.6194],[-3.3002,51.6182],[-3.3012,51.6173],[-3.3027,51.6151],[-3.3009,51.6116],[-3.2979,51.6063],[-3.2961,51.6028],[-3.2931,51.6009],[-3.2937,51.5979],[-3.292,51.5979],[-3.2927,51.5951],[-3.2915,51.5934],[-3.2914,51.5921],[-3.2902,51.5918],[-3.2901,51.5907],[-3.2877,51.5878],[-3.2865,51.5871],[-3.2838,51.5864],[-3.2813,51.5845],[-3.2787,51.5862],[-3.2774,51.5867],[-3.2759,51.5857],[-3.2726,51.5846],[-3.2711,51.5846],[-3.2695,51.5836],[-3.2668,51.58],[-3.2664,51.5788],[-3.2677,51.5783],[-3.2694,51.5773],[-3.2687,51.5766],[-3.2696,51.5754],[-3.2681,51.5743],[-3.2681,51.5729],[-3.2655,51.5707],[-3.2649,51.5696],[-3.2636,51.5685],[-3.2628,51.5662],[-3.2607,51.5667],[-3.2542,51.5692],[-3.2491,51.5694],[-3.2458,51.5667],[-3.2423,51.5654],[-3.2415,51.5629],[-3.2398,51.5619],[-3.2384,51.559],[-3.2369,51.5584],[-3.2363,51.5568],[-3.2374,51.5551],[-3.2379,51.5533],[-3.2377,51.5526],[-3.2419,51.5509],[-3.2435,51.5494],[-3.2455,51.5487],[-3.2465,51.5462],[-3.2506,51.5423],[-3.2508,51.5418],[-3.2574,51.5394],[-3.2616,51.5378],[-3.2626,51.5389],[-3.2672,51.5413],[-3.27,51.5436],[-3.2736,51.5455],[-3.2743,51.5461],[-3.2743,51.5472],[-3.2732,51.5485],[-3.2742,51.5498],[-3.2744,51.5512],[-3.2774,51.5511],[-3.2776,51.5519],[-3.2813,51.5508],[-3.284,51.5512],[-3.2849,51.5496],[-3.2873,51.5498],[-3.2901,51.5497],[-3.2925,51.5492],[-3.2982,51.5478],[-3.2998,51.5486],[-3.3039,51.5478],[-3.3068,51.5483],[-3.3103,51.5486],[-3.3105,51.5475],[-3.3117,51.5462],[-3.3101,51.5444],[-3.312,51.544],[-3.313,51.5435],[-3.3213,51.5428],[-3.3228,51.5417],[-3.3218,51.5404],[-3.322,51.5388],[-3.3232,51.5387],[-3.3231,51.5376],[-3.3237,51.5363],[-3.3275,51.5354],[-3.3328,51.5358],[-3.3341,51.5369],[-3.3355,51.5372],[-3.3375,51.5359],[-3.3405,51.5353],[-3.3417,51.5347],[-3.3434,51.5323],[-3.3438,51.5299],[-3.3433,51.5289],[-3.34,51.5265],[-3.3391,51.5247],[-3.3395,51.5225],[-3.3378,51.5226],[-3.3365,51.5213],[-3.3352,51.5189],[-3.3369,51.5188],[-3.337,51.518],[-3.336,51.5169],[-3.3368,51.5162],[-3.3366,51.5153],[-3.339,51.5147],[-3.3391,51.5116],[-3.3378,51.5105],[-3.3366,51.5088],[-3.3418,51.5085],[-3.3486,51.5091],[-3.3543,51.5101],[-3.3582,51.5122],[-3.3592,51.5116],[-3.3611,51.5118],[-3.3617,51.511],[-3.3652,51.5121],[-3.3678,51.5106],[-3.3702,51.5102],[-3.3707,51.5092],[-3.3759,51.5108],[-3.3765,51.5128],[-3.3794,51.5125],[-3.3793,51.5112],[-3.3812,51.511],[-3.3831,51.5099],[-3.387,51.5092],[-3.3891,51.5096],[-3.3907,51.5094],[-3.3911,51.5089],[-3.3929,51.5087],[-3.3958,51.508],[-3.3972,51.5068],[-3.3978,51.5051],[-3.3986,51.5048],[-3.3995,51.5034],[-3.3993,51.5022],[-3.3999,51.5001],[-3.401,51.4993],[-3.4036,51.4993],[-3.4056,51.5002],[-3.408,51.5024],[-3.4092,51.5029],[-3.4092,51.5056],[-3.4104,51.5059],[-3.411,51.5068],[-3.4127,51.506],[-3.4141,51.5067],[-3.417,51.5066],[-3.4201,51.5053],[-3.4215,51.5055],[-3.4233,51.5073],[-3.4254,51.5067],[-3.4277,51.5056],[-3.4294,51.5076],[-3.4327,51.5063],[-3.4333,51.5071],[-3.4364,51.5066],[-3.4395,51.5074],[-3.4426,51.5088],[-3.4432,51.5101],[-3.4471,51.5104],[-3.4531,51.5115],[-3.4565,51.5124],[-3.4611,51.5139],[-3.4648,51.5147],[-3.4679,51.515],[-3.4746,51.5154],[-3.4813,51.5145],[-3.4887,51.513],[-3.493,51.5125],[-3.4975,51.5126],[-3.4953,51.5142],[-3.493,51.5146],[-3.4914,51.5158],[-3.4899,51.516],[-3.4875,51.517],[-3.4851,51.5197],[-3.484,51.5218],[-3.4837,51.523],[-3.4842,51.5239],[-3.4833,51.5251],[-3.4836,51.5259],[-3.4829,51.5271],[-3.4813,51.5284],[-3.4807,51.5283],[-3.4803,51.5301],[-3.4817,51.5301],[-3.4819,51.5312],[-3.4811,51.5326],[-3.4798,51.5342],[-3.4789,51.5363],[-3.4785,51.5364],[-3.4772,51.5385],[-3.4761,51.5389],[-3.4746,51.5402],[-3.4721,51.5406],[-3.4712,51.5404],[-3.4681,51.5405],[-3.4655,51.5414],[-3.4637,51.5425],[-3.463,51.5434],[-3.4635,51.5441],[-3.465,51.5445],[-3.4673,51.5462],[-3.4681,51.5474],[-3.4695,51.5488],[-3.4695,51.5518],[-3.4705,51.5541],[-3.4723,51.555],[-3.4752,51.557],[-3.4799,51.5581],[-3.4802,51.5587],[-3.4794,51.5597],[-3.4782,51.5602],[-3.4779,51.5625],[-3.4774,51.5638],[-3.4775,51.5654],[-3.4768,51.5664],[-3.4805,51.5671],[-3.4824,51.5679],[-3.4856,51.5697],[-3.4855,51.5707],[-3.4836,51.5726],[-3.4846,51.5737],[-3.4866,51.5742],[-3.4887,51.5742],[-3.4882,51.5754],[-3.4867,51.5754],[-3.4863,51.5765],[-3.485,51.5766],[-3.4815,51.5779],[-3.48,51.5781],[-3.4785,51.5804],[-3.4768,51.5812],[-3.476,51.5839],[-3.4774,51.5852],[-3.4782,51.5872],[-3.4779,51.5883],[-3.477,51.5884],[-3.4761,51.5899],[-3.4754,51.5922],[-3.4746,51.5925],[-3.4734,51.5942],[-3.4725,51.595],[-3.4717,51.5965],[-3.4717,51.5986],[-3.4725,51.6013],[-3.4735,51.6024],[-3.4763,51.6036],[-3.4769,51.6045],[-3.4783,51.6053],[-3.4813,51.6058],[-3.4842,51.6075],[-3.4851,51.6091],[-3.4862,51.6101],[-3.4919,51.6096],[-3.4964,51.6105],[-3.4981,51.6116],[-3.5,51.6143],[-3.5016,51.6145],[-3.5027,51.6151],[-3.5033,51.6162],[-3.509,51.6177],[-3.51,51.6181],[-3.515,51.6235],[-3.5206,51.6299],[-3.5231,51.6341],[-3.5248,51.6356],[-3.5336,51.639],[-3.5343,51.64],[-3.5358,51.6404],[-3.5357,51.6415],[-3.5372,51.6439],[-3.5386,51.6443],[-3.5416,51.6439],[-3.544,51.6439],[-3.5464,51.6444],[-3.5486,51.6455],[-3.5502,51.6458],[-3.5574,51.6457],[-3.5609,51.6449],[-3.5633,51.6455],[-3.5618,51.6474],[-3.5623,51.6491],[-3.5639,51.6549],[-3.5699,51.6588],[-3.5748,51.6621],[-3.5762,51.6635],[-3.5803,51.6712],[-3.5819,51.6736],[-3.5896,51.6793],[-3.5885,51.6818],[-3.5845,51.6862],[-3.5864,51.6904],[-3.5813,51.6954],[-3.5852,51.7031],[-3.5837,51.7078],[-3.5822,51.714],[-3.5786,51.7179],[-3.579,51.7223],[-3.5797,51.7235],[-3.5802,51.7266],[-3.5802,51.7284],[-3.5816,51.7352],[-3.5913,51.749],[-3.5902,51.75],[-3.5917,51.7516],[-3.5937,51.7532],[-3.5913,51.7546],[-3.5899,51.7553],[-3.5901,51.7567],[-3.5875,51.7571],[-3.586,51.7584],[-3.5829,51.7591],[-3.5793,51.7596],[-3.5767,51.7609],[-3.5746,51.7613],[-3.5723,51.7622],[-3.5709,51.7623],[-3.5705,51.7632],[-3.5692,51.7639],[-3.5677,51.7637],[-3.5656,51.7649],[-3.5649,51.7656],[-3.5663,51.7672],[-3.5642,51.7701],[-3.5642,51.7713],[-3.5634,51.7723],[-3.5635,51.7735],[-3.5612,51.7742],[-3.5621,51.7748],[-3.5603,51.7764],[-3.5599,51.7775],[-3.5585,51.7768],[-3.5573,51.777],[-3.5555,51.7783],[-3.5495,51.7778],[-3.5479,51.7781],[-3.5466,51.7777],[-3.5461,51.7767],[-3.545,51.776],[-3.544,51.7764],[-3.5411,51.7756],[-3.5378,51.776],[-3.5354,51.7769],[-3.5362,51.7784],[-3.5353,51.7792],[-3.5355,51.7801],[-3.537,51.7806],[-3.5381,51.7824],[-3.5405,51.783],[-3.5413,51.7844],[-3.5405,51.7849],[-3.5376,51.7852],[-3.5357,51.7863],[-3.5337,51.7867],[-3.5327,51.7856],[-3.529,51.7869],[-3.5282,51.7877],[-3.5288,51.7884],[-3.5249,51.7901],[-3.5231,51.7916],[-3.5173,51.7943],[-3.512,51.7958],[-3.5092,51.7973],[-3.5067,51.7983],[-3.5041,51.8002],[-3.5017,51.8013],[-3.5,51.8017],[-3.4883,51.8059],[-3.4824,51.807],[-3.477,51.8091],[-3.4745,51.8108],[-3.474,51.8116],[-3.4736,51.815],[-3.4729,51.8185],[-3.4707,51.8212],[-3.4685,51.8235],[-3.4687,51.8259],[-3.4701,51.8285],[-3.4669,51.8288],[-3.4657,51.8286],[-3.463,51.8288],[-3.4601,51.8301],[-3.4577,51.8283],[-3.4556,51.8273],[-3.4514,51.8256],[-3.4509,51.8249],[-3.4478,51.8231],[-3.4476,51.8222],[-3.4454,51.8208],[-3.4457,51.8195],[-3.4444,51.8186],[-3.4439,51.8164],[-3.4417,51.8165],[-3.4402,51.8176],[-3.4367,51.8197],[-3.434,51.8209],[-3.4311,51.8231],[-3.4311,51.8237],[-3.4285,51.8249],[-3.4222,51.829],[-3.4171,51.8351],[-3.4024,51.8263],[-3.4022,51.8248],[-3.4041,51.8233],[-3.4046,51.8222],[-3.4062,51.8212],[-3.4059,51.8192],[-3.4046,51.8163],[-3.4034,51.8157],[-3.4023,51.8145],[-3.3999,51.8135],[-3.3963,51.8137],[-3.39,51.8153],[-3.388,51.8151],[-3.3863,51.8153],[-3.3846,51.8132],[-3.3833,51.813],[-3.3822,51.8121],[-3.3779,51.8108],[-3.3729,51.8122],[-3.3704,51.8082],[-3.3688,51.8067],[-3.3663,51.8049],[-3.3619,51.8057],[-3.3598,51.8072],[-3.3575,51.807],[-3.3572,51.8061],[-3.3559,51.8052],[-3.3564,51.8044],[-3.3556,51.8031],[-3.3558,51.8012],[-3.3565,51.7988],[-3.3564,51.7972],[-3.3555,51.7968],[-3.3567,51.7957],[-3.3598,51.791],[-3.3514,51.7899],[-3.3345,51.7904]]]}</v>
      </c>
      <c r="B180" s="67" t="str">
        <f ca="1">OFFSET(Polygon!B$1,MATCH($D180,Polygon!$C:$C,0)-1,0)</f>
        <v>W11000027</v>
      </c>
      <c r="C180" s="82" t="s">
        <v>133</v>
      </c>
      <c r="D180" t="s">
        <v>443</v>
      </c>
      <c r="E180" s="27">
        <v>445190</v>
      </c>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23">
        <v>210</v>
      </c>
      <c r="AD180" s="23">
        <v>242</v>
      </c>
      <c r="AE180" s="23">
        <v>329</v>
      </c>
      <c r="AF180" s="23">
        <v>387</v>
      </c>
      <c r="AG180" s="23">
        <v>479</v>
      </c>
      <c r="AH180" s="23">
        <v>534</v>
      </c>
      <c r="AI180" s="23">
        <v>578</v>
      </c>
      <c r="AJ180" s="45"/>
      <c r="AK180" s="45"/>
      <c r="AL180" s="23">
        <f>AM180-69</f>
        <v>728</v>
      </c>
      <c r="AM180" s="23">
        <v>797</v>
      </c>
      <c r="AN180" s="23">
        <v>859</v>
      </c>
      <c r="AO180" s="23">
        <v>891</v>
      </c>
      <c r="AP180" s="23">
        <v>955</v>
      </c>
      <c r="AQ180" s="23">
        <v>988</v>
      </c>
      <c r="AR180" s="23">
        <v>1045</v>
      </c>
      <c r="AS180" s="23">
        <v>1096</v>
      </c>
      <c r="AT180" s="23">
        <v>1146</v>
      </c>
      <c r="AU180" s="23">
        <v>1235</v>
      </c>
      <c r="AV180" s="23">
        <v>1286</v>
      </c>
      <c r="AW180" s="23">
        <v>1347</v>
      </c>
      <c r="AX180" s="23">
        <v>1376</v>
      </c>
      <c r="AY180" s="67">
        <v>1429</v>
      </c>
      <c r="AZ180" s="23">
        <v>1462</v>
      </c>
      <c r="BA180" s="23">
        <v>1534</v>
      </c>
      <c r="BB180" s="23">
        <v>1585</v>
      </c>
      <c r="BC180" s="23">
        <v>1611</v>
      </c>
      <c r="BD180" s="23">
        <v>1663</v>
      </c>
      <c r="BE180" s="23">
        <v>1687</v>
      </c>
      <c r="BF180" s="23">
        <v>1735</v>
      </c>
      <c r="BG180" s="23">
        <v>1770</v>
      </c>
      <c r="BH180" s="23">
        <v>1807</v>
      </c>
      <c r="BI180" s="23">
        <v>1828</v>
      </c>
      <c r="BJ180" s="23">
        <v>1865</v>
      </c>
      <c r="BK180" s="23">
        <v>1891</v>
      </c>
      <c r="BL180" s="23">
        <v>1912</v>
      </c>
      <c r="BM180" s="23">
        <v>1931</v>
      </c>
      <c r="BN180" s="23">
        <v>1947</v>
      </c>
      <c r="BO180" s="23">
        <v>1978</v>
      </c>
      <c r="BP180" s="23">
        <v>2021</v>
      </c>
      <c r="BQ180" s="23">
        <v>2038</v>
      </c>
      <c r="BR180" s="23">
        <v>2070</v>
      </c>
      <c r="BS180" s="23">
        <v>2085</v>
      </c>
      <c r="BT180" s="23">
        <v>2118</v>
      </c>
      <c r="BU180" s="23">
        <v>2144</v>
      </c>
      <c r="BV180" s="23">
        <v>2171</v>
      </c>
      <c r="BW180" s="23">
        <v>2196</v>
      </c>
      <c r="BX180" s="23">
        <v>2210</v>
      </c>
      <c r="BY180" s="23">
        <v>2246</v>
      </c>
      <c r="BZ180" s="23">
        <v>2265</v>
      </c>
      <c r="CA180" s="23">
        <v>2312</v>
      </c>
      <c r="CB180" s="23">
        <v>2352</v>
      </c>
      <c r="CC180" s="23">
        <v>2370</v>
      </c>
      <c r="CD180" s="23">
        <v>2404</v>
      </c>
      <c r="CE180" s="23">
        <v>2418</v>
      </c>
      <c r="CF180" s="23">
        <v>2444</v>
      </c>
      <c r="CG180" s="23">
        <v>2463</v>
      </c>
      <c r="CH180" s="23">
        <v>2474</v>
      </c>
      <c r="CI180" s="23">
        <v>2495</v>
      </c>
      <c r="CJ180" s="23">
        <v>2517</v>
      </c>
      <c r="CK180" s="23">
        <v>2533</v>
      </c>
      <c r="CL180" s="23">
        <v>2555</v>
      </c>
      <c r="CM180" s="23">
        <v>2564</v>
      </c>
      <c r="CN180" s="23">
        <v>2575</v>
      </c>
      <c r="CO180" s="23">
        <v>2581</v>
      </c>
      <c r="CP180" s="23">
        <v>2592</v>
      </c>
      <c r="CQ180" s="23">
        <v>2596</v>
      </c>
      <c r="CR180" s="23">
        <v>2606</v>
      </c>
      <c r="CS180" s="23">
        <v>2614</v>
      </c>
      <c r="CT180" s="23">
        <v>2627</v>
      </c>
      <c r="CU180" s="23">
        <v>2629</v>
      </c>
      <c r="CV180" s="23">
        <v>2637</v>
      </c>
      <c r="CW180" s="23">
        <v>2663</v>
      </c>
      <c r="CX180" s="23">
        <v>2672</v>
      </c>
      <c r="CY180" s="23">
        <v>2687</v>
      </c>
      <c r="CZ180" s="23">
        <v>2695</v>
      </c>
      <c r="DA180" s="23">
        <v>2701</v>
      </c>
      <c r="DB180" s="23">
        <v>2712</v>
      </c>
      <c r="DC180" s="23">
        <v>2714</v>
      </c>
      <c r="DD180" s="23">
        <v>2721</v>
      </c>
      <c r="DE180" s="23">
        <v>2723</v>
      </c>
      <c r="DF180" s="23">
        <v>2727</v>
      </c>
      <c r="DG180" s="23">
        <v>2736</v>
      </c>
      <c r="DH180" s="23"/>
      <c r="DJ180" s="181">
        <f t="shared" ca="1" si="53"/>
        <v>9</v>
      </c>
      <c r="DK180" s="25">
        <f t="shared" ca="1" si="54"/>
        <v>3.3003300330033004E-3</v>
      </c>
      <c r="DL180" s="325">
        <f t="shared" ca="1" si="60"/>
        <v>2.0216087513196612</v>
      </c>
      <c r="DM180" s="329">
        <f t="shared" ca="1" si="56"/>
        <v>41</v>
      </c>
      <c r="DN180" s="25">
        <f t="shared" ca="1" si="57"/>
        <v>1.5213358070500928E-2</v>
      </c>
      <c r="DO180" s="325">
        <f t="shared" ca="1" si="61"/>
        <v>9.209550978234013</v>
      </c>
      <c r="DP180" s="334">
        <f t="shared" ca="1" si="62"/>
        <v>614.56906040117701</v>
      </c>
      <c r="EA180" s="447">
        <f>SUMIF('L4-LTLA'!$D:$D,$D180,'L4-LTLA'!$G:$G)</f>
        <v>445190</v>
      </c>
      <c r="EB180" s="27">
        <v>445190</v>
      </c>
      <c r="EC180" s="4">
        <f t="shared" si="51"/>
        <v>0</v>
      </c>
    </row>
    <row r="181" spans="1:133" x14ac:dyDescent="0.25">
      <c r="A181" s="67" t="str">
        <f ca="1">OFFSET(Polygon!A$1,MATCH($D181,Polygon!$C:$C,0)-1,0)</f>
        <v>{"type":"MultiPolygon","coordinates":[[[[-3.8067,51.7879],[-3.8077,51.7889],[-3.8086,51.789],[-3.8102,51.7907],[-3.8109,51.7921],[-3.8119,51.7923],[-3.8116,51.7943],[-3.8138,51.7959],[-3.8171,51.7969],[-3.8158,51.7971],[-3.8143,51.7985],[-3.8155,51.7988],[-3.8161,51.8005],[-3.8187,51.8024],[-3.8224,51.8034],[-3.8244,51.8035],[-3.8287,51.8046],[-3.8325,51.8061],[-3.8345,51.8068],[-3.8347,51.8075],[-3.8362,51.8082],[-3.8384,51.8085],[-3.8421,51.8095],[-3.8436,51.8092],[-3.8453,51.8097],[-3.8458,51.8091],[-3.8475,51.8096],[-3.8488,51.8095],[-3.8508,51.8098],[-3.8531,51.8097],[-3.854,51.8091],[-3.8593,51.8099],[-3.8605,51.8093],[-3.8618,51.8099],[-3.863,51.8097],[-3.8646,51.8103],[-3.8662,51.8101],[-3.8684,51.8082],[-3.8699,51.8082],[-3.8711,51.8072],[-3.8724,51.8069],[-3.8748,51.8074],[-3.876,51.8081],[-3.8775,51.8082],[-3.8822,51.8066],[-3.8829,51.806],[-3.8872,51.8042],[-3.8882,51.8044],[-3.8918,51.8036],[-3.8957,51.8043],[-3.8977,51.8042],[-3.8999,51.8036],[-3.8995,51.803],[-3.8977,51.8026],[-3.8932,51.8006],[-3.8918,51.7989],[-3.8922,51.7966],[-3.8885,51.7934],[-3.8861,51.793],[-3.8855,51.7921],[-3.8856,51.7891],[-3.8822,51.788],[-3.8824,51.7859],[-3.8834,51.7848],[-3.8833,51.7838],[-3.8817,51.7816],[-3.883,51.7804],[-3.8832,51.7788],[-3.8839,51.778],[-3.8837,51.7771],[-3.885,51.7749],[-3.8854,51.773],[-3.8864,51.7724],[-3.8873,51.7712],[-3.8872,51.7688],[-3.8897,51.7683],[-3.8932,51.769],[-3.8966,51.7691],[-3.898,51.7706],[-3.9,51.7713],[-3.902,51.7709],[-3.905,51.7695],[-3.9067,51.7691],[-3.9082,51.7704],[-3.9129,51.7707],[-3.9135,51.7728],[-3.9166,51.7742],[-3.9172,51.7749],[-3.9188,51.7753],[-3.9232,51.7734],[-3.9253,51.7729],[-3.9284,51.7737],[-3.9366,51.7713],[-3.9402,51.7698],[-3.9407,51.7703],[-3.9438,51.7702],[-3.9488,51.7687],[-3.9494,51.7674],[-3.9509,51.7657],[-3.9509,51.7652],[-3.9532,51.7647],[-3.9556,51.7651],[-3.9577,51.765],[-3.9602,51.7645],[-3.9619,51.7645],[-3.9642,51.7638],[-3.9654,51.7637],[-3.9689,51.7644],[-3.9716,51.7641],[-3.9745,51.7643],[-3.9755,51.7646],[-3.9783,51.7645],[-3.9797,51.7647],[-3.9811,51.7654],[-3.9826,51.7682],[-3.9849,51.7698],[-3.9866,51.77],[-3.9893,51.771],[-3.991,51.7722],[-3.9932,51.7728],[-3.9939,51.7735],[-3.9957,51.7741],[-3.9998,51.7741],[-4.002,51.7712],[-4.004,51.7704],[-4.0052,51.7687],[-4.0044,51.7677],[-4.0041,51.7659],[-4.0033,51.7641],[-4.0017,51.7629],[-4.0021,51.7623],[-4.0037,51.7616],[-4.0067,51.7611],[-4.0096,51.7597],[-4.0084,51.7581],[-4.0105,51.7571],[-4.0121,51.7558],[-4.0119,51.7549],[-4.0132,51.7544],[-4.0139,51.7533],[-4.0163,51.7518],[-4.0199,51.7519],[-4.0189,51.7502],[-4.0203,51.7491],[-4.0222,51.7488],[-4.0243,51.7491],[-4.0257,51.7487],[-4.0263,51.7477],[-4.0263,51.7466],[-4.0273,51.7456],[-4.027,51.7447],[-4.0285,51.7446],[-4.0275,51.7427],[-4.0308,51.7422],[-4.0314,51.741],[-4.0315,51.7393],[-4.03,51.7392],[-4.0308,51.7382],[-4.0318,51.7385],[-4.0339,51.738],[-4.0351,51.7368],[-4.0345,51.7361],[-4.0369,51.736],[-4.0381,51.7355],[-4.0404,51.7354],[-4.0422,51.7362],[-4.0441,51.7361],[-4.0446,51.7354],[-4.0457,51.7321],[-4.0468,51.7316],[-4.0493,51.7296],[-4.0489,51.7277],[-4.0477,51.7275],[-4.0475,51.7266],[-4.0503,51.7261],[-4.0482,51.7241],[-4.0481,51.7233],[-4.0464,51.7231],[-4.0478,51.722],[-4.0467,51.7209],[-4.0452,51.7203],[-4.0465,51.7195],[-4.0461,51.719],[-4.0464,51.7173],[-4.0458,51.7154],[-4.0464,51.7139],[-4.0459,51.7128],[-4.0465,51.7122],[-4.0496,51.712],[-4.049,51.7109],[-4.0449,51.7091],[-4.0432,51.7077],[-4.0436,51.7064],[-4.0456,51.7061],[-4.0466,51.7067],[-4.0467,51.7076],[-4.0476,51.7084],[-4.0499,51.7086],[-4.0523,51.7096],[-4.0542,51.7092],[-4.0541,51.7084],[-4.0517,51.7061],[-4.0536,51.7039],[-4.0532,51.7031],[-4.0532,51.7009],[-4.0553,51.7011],[-4.0572,51.7009],[-4.06,51.7002],[-4.0624,51.6981],[-4.0651,51.6973],[-4.066,51.6958],[-4.065,51.6956],[-4.0646,51.6937],[-4.0655,51.6925],[-4.067,51.6915],[-4.0677,51.6903],[-4.0689,51.6896],[-4.0716,51.6888],[-4.0736,51.6886],[-4.0773,51.6889],[-4.0778,51.6893],[-4.08,51.689],[-4.0817,51.6879],[-4.0821,51.6846],[-4.0805,51.68],[-4.081,51.6754],[-4.0799,51.6721],[-4.0807,51.6694],[-4.0822,51.6695],[-4.083,51.6687],[-4.0828,51.6677],[-4.0807,51.6665],[-4.0804,51.6657],[-4.0814,51.6641],[-4.0838,51.6632],[-4.0861,51.6617],[-4.0877,51.6632],[-4.0892,51.6635],[-4.0938,51.6629],[-4.0978,51.6615],[-4.1024,51.6611],[-4.1077,51.6604],[-4.109,51.6601],[-4.1117,51.6589],[-4.1143,51.659],[-4.1154,51.6595],[-4.1233,51.6588],[-4.1239,51.6593],[-4.1257,51.6593],[-4.1268,51.6584],[-4.1301,51.658],[-4.1317,51.6596],[-4.132,51.6607],[-4.1339,51.6599],[-4.1356,51.6605],[-4.1363,51.6593],[-4.1372,51.6593],[-4.1376,51.6604],[-4.1391,51.6605],[-4.1409,51.6597],[-4.1432,51.6582],[-4.143,51.6571],[-4.1436,51.6561],[-4.1459,51.6547],[-4.1495,51.655],[-4.1509,51.6554],[-4.1533,51.6555],[-4.1537,51.657],[-4.1554,51.658],[-4.1591,51.6585],[-4.1593,51.6598],[-4.1612,51.6608],[-4.1627,51.6612],[-4.1627,51.6636],[-4.1641,51.6649],[-4.1669,51.6653],[-4.1647,51.6663],[-4.1656,51.6666],[-4.1676,51.6682],[-4.1685,51.6694],[-4.1715,51.6722],[-4.1716,51.6736],[-4.173,51.6731],[-4.1727,51.6714],[-4.1732,51.6685],[-4.1761,51.6739],[-4.18,51.6787],[-4.1823,51.6807],[-4.1891,51.6825],[-4.1966,51.6837],[-4.2054,51.6847],[-4.2135,51.6853],[-4.2185,51.6853],[-4.2192,51.6844],[-4.2216,51.6843],[-4.2254,51.6833],[-4.2265,51.6823],[-4.2254,51.6815],[-4.2254,51.6801],[-4.228,51.6798],[-4.2303,51.6791],[-4.2363,51.6796],[-4.2405,51.6789],[-4.2428,51.6788],[-4.2435,51.6783],[-4.2491,51.6788],[-4.2485,51.6805],[-4.2497,51.6809],[-4.2491,51.6822],[-4.2532,51.6828],[-4.2537,51.6824],[-4.2522,51.6815],[-4.251,51.6815],[-4.2512,51.6788],[-4.253,51.6788],[-4.2576,51.6779],[-4.259,51.678],[-4.2621,51.6771],[-4.2637,51.678],[-4.2651,51.6778],[-4.2676,51.6778],[-4.2716,51.6785],[-4.2738,51.6786],[-4.2791,51.6766],[-4.2821,51.6767],[-4.2867,51.6756],[-4.2881,51.6761],[-4.2887,51.6754],[-4.2841,51.6756],[-4.2822,51.6762],[-4.2788,51.6762],[-4.2751,51.6774],[-4.273,51.6776],[-4.2695,51.6773],[-4.2655,51.6758],[-4.2654,51.6746],[-4.2642,51.6737],[-4.265,51.6728],[-4.268,51.6717],[-4.2692,51.671],[-4.2738,51.6698],[-4.2761,51.6689],[-4.2831,51.6676],[-4.2883,51.6675],[-4.2941,51.6679],[-4.2978,51.6685],[-4.3028,51.6698],[-4.3061,51.6709],[-4.3132,51.6736],[-4.3184,51.6758],[-4.324,51.6788],[-4.3276,51.6809],[-4.3351,51.6858],[-4.34,51.6894],[-4.3483,51.6951],[-4.3536,51.6994],[-4.3564,51.7014],[-4.3598,51.7042],[-4.3636,51.708],[-4.369,51.7124],[-4.3709,51.7147],[-4.3751,51.7217],[-4.3779,51.7249],[-4.3796,51.7273],[-4.3804,51.7303],[-4.3799,51.7321],[-4.3788,51.7326],[-4.3746,51.7326],[-4.3714,51.7309],[-4.3702,51.7298],[-4.368,51.7288],[-4.3669,51.7289],[-4.3654,51.7297],[-4.3615,51.7303],[-4.3598,51.7295],[-4.3579,51.7296],[-4.3566,51.7281],[-4.3579,51.7273],[-4.359,51.7254],[-4.3596,51.7251],[-4.3596,51.7238],[-4.36,51.7233],[-4.3597,51.7227],[-4.3587,51.723],[-4.3554,51.7226],[-4.3549,51.7231],[-4.3529,51.7228],[-4.3517,51.7243],[-4.3494,51.7243],[-4.3462,51.7247],[-4.3449,51.7245],[-4.343,51.725],[-4.3418,51.7241],[-4.3404,51.7239],[-4.3396,51.7231],[-4.3376,51.7225],[-4.3353,51.7227],[-4.333,51.7204],[-4.3316,51.7216],[-4.331,51.7228],[-4.3281,51.7216],[-4.3251,51.7226],[-4.3238,51.7241],[-4.3222,51.7235],[-4.3243,51.7229],[-4.3247,51.7223],[-4.3241,51.7221],[-4.3243,51.7214],[-4.3238,51.7211],[-4.3234,51.7213],[-4.323,51.7209],[-4.3212,51.7204],[-4.3215,51.7199],[-4.321,51.7198],[-4.3208,51.7205],[-4.3225,51.7209],[-4.3228,51.7212],[-4.3199,51.7224],[-4.3204,51.7239],[-4.3189,51.724],[-4.317,51.7248],[-4.3151,51.7262],[-4.3139,51.7267],[-4.3123,51.7263],[-4.3115,51.7255],[-4.3087,51.7244],[-4.3082,51.7248],[-4.31,51.7257],[-4.3107,51.7271],[-4.3126,51.7279],[-4.3186,51.7264],[-4.3201,51.7262],[-4.3209,51.7268],[-4.3229,51.727],[-4.3247,51.7282],[-4.3251,51.7293],[-4.3241,51.7301],[-4.3233,51.7317],[-4.3245,51.7322],[-4.323,51.7333],[-4.3212,51.7335],[-4.32,51.7351],[-4.3181,51.7368],[-4.3195,51.7379],[-4.3205,51.738],[-4.3215,51.7369],[-4.3209,51.7351],[-4.3218,51.7345],[-4.3266,51.7359],[-4.3299,51.7361],[-4.3311,51.7366],[-4.3365,51.7368],[-4.3394,51.7356],[-4.3411,51.7356],[-4.3439,51.7366],[-4.3468,51.737],[-4.3533,51.7371],[-4.3556,51.7377],[-4.3594,51.7373],[-4.3632,51.7371],[-4.3657,51.738],[-4.367,51.7394],[-4.3675,51.7407],[-4.3687,51.7417],[-4.3708,51.7425],[-4.3723,51.7446],[-4.3739,51.7454],[-4.3742,51.7465],[-4.3754,51.7471],[-4.3748,51.7497],[-4.3757,51.7525],[-4.376,51.7543],[-4.3758,51.7563],[-4.3722,51.7616],[-4.3718,51.7634],[-4.3718,51.7656],[-4.3722,51.7677],[-4.3687,51.7702],[-4.3668,51.7722],[-4.3658,51.7725],[-4.3642,51.7741],[-4.3634,51.7755],[-4.3627,51.778],[-4.3625,51.7799],[-4.3643,51.7813],[-4.3636,51.782],[-4.3644,51.7836],[-4.366,51.7847],[-4.3666,51.7858],[-4.3661,51.7873],[-4.3634,51.7886],[-4.3566,51.79],[-4.3511,51.7925],[-4.348,51.7947],[-4.3435,51.7969],[-4.3354,51.7967],[-4.3341,51.7968],[-4.3283,51.7988],[-4.325,51.8006],[-4.3232,51.8028],[-4.3225,51.8057],[-4.3226,51.8098],[-4.3219,51.811],[-4.3197,51.8134],[-4.3187,51.8157],[-4.3182,51.8183],[-4.3184,51.82],[-4.3193,51.8216],[-4.3234,51.8246],[-4.3271,51.8264],[-4.3269,51.8272],[-4.3233,51.8293],[-4.318,51.8326],[-4.3171,51.8337],[-4.3175,51.8344],[-4.3214,51.8364],[-4.3217,51.8371],[-4.3207,51.8377],[-4.3174,51.8368],[-4.3148,51.8369],[-4.3126,51.8389],[-4.3121,51.8399],[-4.3131,51.8412],[-4.316,51.8406],[-4.3179,51.8412],[-4.3185,51.8422],[-4.3159,51.8427],[-4.3149,51.8437],[-4.3149,51.8446],[-4.3156,51.8475],[-4.3165,51.8491],[-4.3163,51.8505],[-4.3142,51.8522],[-4.3124,51.8532],[-4.3081,51.8539],[-4.306,51.8541],[-4.3008,51.8549],[-4.2977,51.8537],[-4.2957,51.8539],[-4.2944,51.8545],[-4.2918,51.857],[-4.2929,51.8578],[-4.2941,51.858],[-4.2955,51.8573],[-4.2964,51.8579],[-4.2942,51.8598],[-4.2932,51.8598],[-4.2914,51.8581],[-4.2897,51.8581],[-4.2874,51.859],[-4.2872,51.8602],[-4.289,51.8613],[-4.2889,51.8627],[-4.2882,51.8629],[-4.2827,51.8622],[-4.2791,51.8608],[-4.2768,51.8585],[-4.2763,51.8586],[-4.2784,51.8611],[-4.2838,51.8628],[-4.2884,51.8633],[-4.2892,51.8629],[-4.2897,51.8614],[-4.2877,51.8598],[-4.2879,51.8592],[-4.2904,51.8583],[-4.2921,51.8593],[-4.2923,51.8602],[-4.2942,51.86],[-4.2954,51.8595],[-4.2974,51.8579],[-4.2964,51.8569],[-4.2936,51.8576],[-4.2923,51.8568],[-4.294,51.8552],[-4.2963,51.854],[-4.2974,51.854],[-4.3004,51.8552],[-4.3039,51.8551],[-4.3095,51.8542],[-4.3131,51.8533],[-4.315,51.8523],[-4.3174,51.8503],[-4.3171,51.8482],[-4.3157,51.8446],[-4.316,51.8434],[-4.3186,51.8428],[-4.3192,51.8421],[-4.3185,51.841],[-4.3162,51.8402],[-4.3133,51.8406],[-4.3133,51.8391],[-4.3144,51.8382],[-4.3175,51.8374],[-4.3202,51.8382],[-4.3224,51.8376],[-4.3219,51.8359],[-4.319,51.8344],[-4.3181,51.8336],[-4.3188,51.8329],[-4.3213,51.8317],[-4.3237,51.83],[-4.3283,51.8278],[-4.3281,51.8263],[-4.3253,51.8241],[-4.3236,51.8233],[-4.3203,51.8207],[-4.3198,51.82],[-4.3197,51.8182],[-4.321,51.8152],[-4.3242,51.8111],[-4.3246,51.8099],[-4.3248,51.8062],[-4.3263,51.8016],[-4.3273,51.8006],[-4.3304,51.7993],[-4.3349,51.7988],[-4.3415,51.7995],[-4.344,51.799],[-4.3466,51.7979],[-4.3562,51.7952],[-4.3597,51.7952],[-4.3623,51.7944],[-4.3676,51.7918],[-4.3706,51.7901],[-4.372,51.7871],[-4.3741,51.7849],[-4.3742,51.784],[-4.3732,51.7827],[-4.3737,51.7797],[-4.3747,51.7777],[-4.3768,51.7756],[-4.3808,51.7736],[-4.3821,51.7724],[-4.3818,51.7715],[-4.3828,51.7705],[-4.386,51.7687],[-4.3881,51.7668],[-4.3881,51.7652],[-4.3915,51.7637],[-4.3948,51.7634],[-4.3969,51.763],[-4.3982,51.7622],[-4.3998,51.7595],[-4.402,51.7579],[-4.4037,51.7573],[-4.4072,51.7569],[-4.4104,51.7575],[-4.4118,51.7584],[-4.4157,51.7592],[-4.4179,51.7602],[-4.4185,51.7617],[-4.4209,51.762],[-4.4224,51.7625],[-4.4261,51.7631],[-4.4266,51.7637],[-4.4312,51.7636],[-4.4337,51.7631],[-4.4359,51.7639],[-4.4362,51.7652],[-4.4399,51.7669],[-4.4414,51.7672],[-4.4448,51.7685],[-4.4463,51.7693],[-4.4487,51.77],[-4.4459,51.771],[-4.4459,51.7716],[-4.4397,51.7742],[-4.4401,51.775],[-4.4388,51.7763],[-4.4384,51.7787],[-4.438,51.7794],[-4.4391,51.7802],[-4.4407,51.7821],[-4.4462,51.7861],[-4.4481,51.7867],[-4.4511,51.7868],[-4.453,51.7872],[-4.4557,51.7895],[-4.4596,51.7901],[-4.4622,51.7901],[-4.4662,51.7889],[-4.4704,51.7896],[-4.4714,51.7901],[-4.4721,51.7914],[-4.4743,51.7931],[-4.4779,51.7938],[-4.4783,51.7934],[-4.475,51.7927],[-4.4736,51.792],[-4.4729,51.7902],[-4.4708,51.7889],[-4.4673,51.7882],[-4.4639,51.7881],[-4.459,51.7884],[-4.4546,51.7849],[-4.4513,51.7828],[-4.4494,51.782],[-4.4481,51.7811],[-4.4489,51.7803],[-4.4505,51.7777],[-4.4514,51.7756],[-4.453,51.774],[-4.4553,51.7725],[-4.4591,51.7708],[-4.4598,51.7692],[-4.4596,51.7681],[-4.4608,51.7676],[-4.4576,51.7659],[-4.4569,51.7642],[-4.4556,51.7626],[-4.4539,51.7619],[-4.4503,51.7619],[-4.448,51.761],[-4.4463,51.7598],[-4.4442,51.7589],[-4.4411,51.7562],[-4.4392,51.7557],[-4.4376,51.7544],[-4.4383,51.7538],[-4.4352,51.7527],[-4.434,51.7517],[-4.4313,51.7514],[-4.4317,51.7496],[-4.4302,51.75],[-4.4248,51.7487],[-4.4256,51.7478],[-4.4298,51.7482],[-4.4294,51.7474],[-4.4271,51.7473],[-4.4258,51.7466],[-4.423,51.7457],[-4.4205,51.7464],[-4.4177,51.7452],[-4.419,51.7433],[-4.4203,51.7424],[-4.424,51.7406],[-4.4347,51.7383],[-4.4373,51.7374],[-4.4437,51.7343],[-4.4454,51.7336],[-4.4479,51.733],[-4.4532,51.7325],[-4.4628,51.7317],[-4.4658,51.7318],[-4.4857,51.7343],[-4.4912,51.7351],[-4.4948,51.7354],[-4.5003,51.7358],[-4.5047,51.7359],[-4.5066,51.7363],[-4.5166,51.7375],[-4.536,51.7396],[-4.5531,51.7412],[-4.5597,51.7419],[-4.5622,51.741],[-4.5643,51.7398],[-4.5679,51.7372],[-4.5691,51.7372],[-4.5698,51.7381],[-4.5722,51.7383],[-4.574,51.7382],[-4.5773,51.7349],[-4.5786,51.7343],[-4.5841,51.7357],[-4.5855,51.7358],[-4.59,51.7366],[-4.6029,51.7377],[-4.6108,51.7381],[-4.6129,51.7381],[-4.6152,51.7377],[-4.616,51.7371],[-4.6198,51.7372],[-4.6235,51.7361],[-4.6247,51.7351],[-4.627,51.7349],[-4.6286,51.7339],[-4.6301,51.7339],[-4.633,51.7351],[-4.6405,51.7347],[-4.643,51.7339],[-4.6447,51.734],[-4.6573,51.7324],[-4.6632,51.7311],[-4.6651,51.7303],[-4.668,51.7297],[-4.6764,51.7271],[-4.6786,51.7254],[-4.6806,51.7251],[-4.6855,51.723],[-4.6878,51.7216],[-4.6877,51.7211],[-4.6894,51.719],[-4.6904,51.7182],[-4.6903,51.7172],[-4.693,51.716],[-4.6965,51.7127],[-4.6979,51.7111],[-4.6985,51.7095],[-4.6963,51.7091],[-4.6958,51.7072],[-4.6951,51.7059],[-4.6924,51.7045],[-4.6911,51.7025],[-4.6896,51.7018],[-4.6879,51.699],[-4.6872,51.6987],[-4.6818,51.698],[-4.6848,51.6963],[-4.6854,51.6951],[-4.6878,51.6932],[-4.6891,51.6928],[-4.6896,51.6917],[-4.6884,51.6912],[-4.6887,51.6904],[-4.6902,51.6896],[-4.6915,51.6896],[-4.6931,51.688],[-4.6945,51.6881],[-4.6944,51.6872],[-4.6975,51.6851],[-4.6971,51.684],[-4.6993,51.6804],[-4.6988,51.6793],[-4.7001,51.6791],[-4.7017,51.6771],[-4.702,51.6757],[-4.7017,51.6742],[-4.6999,51.6729],[-4.6973,51.6722],[-4.6966,51.6729],[-4.6939,51.673],[-4.6958,51.671],[-4.6984,51.6701],[-4.7003,51.6686],[-4.703,51.6684],[-4.7065,51.6659],[-4.7085,51.6643],[-4.7119,51.6612],[-4.7144,51.6587],[-4.7159,51.6567],[-4.7163,51.6553],[-4.716,51.6543],[-4.7131,51.6537],[-4.7107,51.6523],[-4.7135,51.6521],[-4.7144,51.6526],[-4.7168,51.6526],[-4.7213,51.6515],[-4.7228,51.6523],[-4.7252,51.6519],[-4.7288,51.6519],[-4.7296,51.6525],[-4.7364,51.6521],[-4.7381,51.6532],[-4.7406,51.654],[-4.7437,51.6534],[-4.7461,51.6526],[-4.7478,51.6528],[-4.7513,51.6537],[-4.7546,51.6532],[-4.757,51.6536],[-4.7583,51.6529],[-4.7603,51.6512],[-4.7615,51.6489],[-4.7613,51.6469],[-4.7607,51.6464],[-4.7562,51.6461],[-4.7558,51.6456],[-4.7561,51.6439],[-4.7587,51.6437],[-4.761,51.6443],[-4.7649,51.6436],[-4.7684,51.6447],[-4.7703,51.6427],[-4.7732,51.6425],[-4.7739,51.6432],[-4.7752,51.6424],[-4.7772,51.6423],[-4.7771,51.6413],[-4.7753,51.6403],[-4.7756,51.6394],[-4.777,51.6393],[-4.7791,51.6381],[-4.7808,51.6364],[-4.7801,51.636],[-4.7806,51.635],[-4.7841,51.635],[-4.786,51.6354],[-4.7871,51.6363],[-4.7869,51.6381],[-4.7886,51.6386],[-4.7899,51.6383],[-4.7919,51.6391],[-4.7926,51.6375],[-4.7941,51.6381],[-4.7962,51.6377],[-4.7965,51.6384],[-4.7984,51.6391],[-4.7998,51.6382],[-4.8034,51.6388],[-4.8052,51.6388],[-4.8074,51.6398],[-4.8069,51.641],[-4.8035,51.6421],[-4.8038,51.643],[-4.8071,51.6442],[-4.811,51.6441],[-4.813,51.645],[-4.8152,51.645],[-4.8173,51.6431],[-4.8199,51.6431],[-4.821,51.6425],[-4.824,51.6425],[-4.8253,51.6427],[-4.8264,51.6438],[-4.8254,51.6462],[-4.8279,51.6473],[-4.8297,51.6471],[-4.8315,51.648],[-4.835,51.6476],[-4.8358,51.6466],[-4.8361,51.6452],[-4.8382,51.6453],[-4.8403,51.6448],[-4.8428,51.6447],[-4.846,51.6452],[-4.8465,51.6461],[-4.8483,51.6473],[-4.8497,51.6465],[-4.8518,51.6465],[-4.8549,51.6471],[-4.8609,51.6471],[-4.8634,51.646],[-4.8671,51.6434],[-4.8675,51.641],[-4.8634,51.64],[-4.8617,51.6387],[-4.8633,51.6383],[-4.8681,51.6385],[-4.8702,51.6383],[-4.874,51.6373],[-4.8771,51.6371],[-4.8783,51.6353],[-4.8798,51.6351],[-4.8804,51.6336],[-4.8802,51.6324],[-4.8811,51.6318],[-4.8827,51.6323],[-4.8845,51.6322],[-4.8848,51.6314],[-4.886,51.6309],[-4.8882,51.6309],[-4.8904,51.6311],[-4.8968,51.6286],[-4.8974,51.6275],[-4.8987,51.6272],[-4.8986,51.6261],[-4.8999,51.6257],[-4.9006,51.6237],[-4.8995,51.6234],[-4.8985,51.6225],[-4.8993,51.6209],[-4.9006,51.6208],[-4.902,51.6194],[-4.9039,51.6192],[-4.9041,51.617],[-4.9017,51.6166],[-4.9007,51.6159],[-4.9007,51.6143],[-4.8994,51.6136],[-4.897,51.6131],[-4.8962,51.612],[-4.8962,51.611],[-4.8982,51.6102],[-4.9007,51.6115],[-4.9023,51.6109],[-4.9028,51.6125],[-4.9045,51.6124],[-4.9063,51.6117],[-4.9079,51.6121],[-4.9104,51.6108],[-4.9127,51.6113],[-4.9142,51.6106],[-4.9137,51.6095],[-4.9145,51.6083],[-4.9165,51.6079],[-4.9182,51.6086],[-4.9196,51.6101],[-4.9211,51.6097],[-4.9223,51.6084],[-4.9224,51.6067],[-4.9217,51.6056],[-4.9232,51.6047],[-4.9228,51.6035],[-4.9252,51.6016],[-4.9254,51.5992],[-4.9236,51.598],[-4.9234,51.5972],[-4.9262,51.5961],[-4.9279,51.5978],[-4.9306,51.5988],[-4.9333,51.5985],[-4.9352,51.5988],[-4.9377,51.5978],[-4.938,51.5973],[-4.9415,51.5979],[-4.9417,51.5973],[-4.9445,51.5978],[-4.9459,51.5972],[-4.9472,51.5981],[-4.9485,51.5974],[-4.9494,51.5981],[-4.9498,51.6],[-4.9516,51.6005],[-4.9525,51.6003],[-4.9533,51.6015],[-4.9554,51.6012],[-4.9564,51.6018],[-4.9552,51.6032],[-4.9561,51.6038],[-4.9611,51.6047],[-4.9655,51.6057],[-4.9735,51.6061],[-4.9748,51.6072],[-4.9749,51.6079],[-4.9738,51.6091],[-4.974,51.61],[-4.9767,51.6103],[-4.9774,51.6094],[-4.9806,51.6098],[-4.9819,51.6095],[-4.9835,51.6108],[-4.987,51.6119],[-4.9871,51.6123],[-4.9896,51.6128],[-4.9909,51.6111],[-4.9921,51.6112],[-4.9918,51.6124],[-4.9927,51.6126],[-4.9942,51.6113],[-4.9959,51.6117],[-4.9968,51.6107],[-4.9996,51.6107],[-5.0008,51.6102],[-5.0017,51.6105],[-5.0052,51.6094],[-5.0063,51.6086],[-5.0098,51.609],[-5.013,51.6097],[-5.0166,51.6114],[-5.0173,51.6128],[-5.0191,51.6137],[-5.0212,51.6144],[-5.022,51.6142],[-5.0256,51.6147],[-5.0294,51.6156],[-5.0311,51.6162],[-5.0322,51.6178],[-5.0342,51.6181],[-5.0354,51.6175],[-5.0393,51.6177],[-5.0408,51.6195],[-5.0437,51.6194],[-5.0454,51.6187],[-5.0472,51.6198],[-5.0502,51.62],[-5.0521,51.6196],[-5.0536,51.6209],[-5.0548,51.62],[-5.057,51.6201],[-5.0593,51.6206],[-5.0596,51.6215],[-5.0624,51.6231],[-5.0629,51.6245],[-5.0623,51.6252],[-5.0628,51.6265],[-5.0624,51.6273],[-5.0619,51.6296],[-5.0611,51.6298],[-5.0597,51.6316],[-5.0574,51.6326],[-5.0524,51.6333],[-5.0509,51.633],[-5.05,51.6343],[-5.0518,51.6349],[-5.0518,51.6359],[-5.0529,51.6364],[-5.0503,51.6372],[-5.0499,51.6378],[-5.05,51.6398],[-5.0521,51.6452],[-5.053,51.646],[-5.0553,51.647],[-5.0549,51.648],[-5.0554,51.65],[-5.0568,51.6521],[-5.0585,51.6532],[-5.0587,51.6555],[-5.0599,51.6573],[-5.065,51.6634],[-5.0668,51.6644],[-5.0679,51.6643],[-5.0711,51.6649],[-5.072,51.6644],[-5.0735,51.665],[-5.0746,51.6646],[-5.078,51.6647],[-5.0807,51.6655],[-5.0823,51.6649],[-5.0837,51.6652],[-5.0866,51.6662],[-5.0884,51.6659],[-5.0894,51.6661],[-5.0895,51.6671],[-5.0923,51.6664],[-5.0947,51.6686],[-5.0961,51.6679],[-5.0987,51.6672],[-5.1002,51.6672],[-5.1022,51.6677],[-5.1029,51.6685],[-5.1042,51.6686],[-5.1043,51.6694],[-5.1054,51.6697],[-5.1074,51.669],[-5.1079,51.6702],[-5.1114,51.6718],[-5.1135,51.6722],[-5.1126,51.6733],[-5.1137,51.674],[-5.1185,51.6729],[-5.1192,51.6716],[-5.1205,51.6711],[-5.1234,51.6712],[-5.1226,51.6719],[-5.1208,51.6721],[-5.1198,51.6734],[-5.1179,51.6741],[-5.1174,51.6747],[-5.1191,51.6756],[-5.1197,51.6763],[-5.1191,51.6775],[-5.1204,51.6777],[-5.121,51.6789],[-5.1223,51.6795],[-5.1223,51.6805],[-5.1256,51.6816],[-5.1247,51.6823],[-5.123,51.6825],[-5.121,51.6839],[-5.1187,51.6841],[-5.1163,51.6837],[-5.1158,51.6845],[-5.1128,51.6845],[-5.1126,51.6854],[-5.1114,51.6857],[-5.1078,51.6852],[-5.1067,51.6862],[-5.1068,51.687],[-5.1101,51.6875],[-5.11,51.6891],[-5.1134,51.6896],[-5.1129,51.6906],[-5.1134,51.6912],[-5.1099,51.6923],[-5.1082,51.692],[-5.1048,51.6921],[-5.1018,51.6914],[-5.0979,51.691],[-5.0964,51.6903],[-5.0944,51.6902],[-5.0938,51.6906],[-5.0908,51.6902],[-5.0868,51.6904],[-5.0845,51.6901],[-5.0795,51.6897],[-5.0777,51.6885],[-5.0751,51.6879],[-5.076,51.6869],[-5.0815,51.6846],[-5.0827,51.6844],[-5.0848,51.6849],[-5.0856,51.6838],[-5.084,51.6832],[-5.0835,51.6825],[-5.0812,51.6822],[-5.0783,51.6792],[-5.0753,51.6786],[-5.0741,51.678],[-5.0682,51.6769],[-5.0656,51.6768],[-5.0621,51.6776],[-5.0594,51.6778],[-5.0569,51.6767],[-5.0535,51.6767],[-5.0512,51.676],[-5.0481,51.6765],[-5.0454,51.6767],[-5.0435,51.6781],[-5.0423,51.681],[-5.0437,51.6829],[-5.0446,51.6848],[-5.0468,51.6853],[-5.0501,51.6869],[-5.0511,51.6868],[-5.0566,51.6878],[-5.0542,51.6887],[-5.052,51.6901],[-5.0511,51.6917],[-5.051,51.6935],[-5.0501,51.694],[-5.0477,51.6938],[-5.0448,51.6947],[-5.0408,51.6946],[-5.0383,51.6934],[-5.0356,51.695],[-5.0318,51.695],[-5.0298,51.6946],[-5.0274,51.6946],[-5.0223,51.6925],[-5.021,51.6917],[-5.0165,51.691],[-5.0146,51.6912],[-5.0124,51.6905],[-5.0102,51.6905],[-5.0082,51.6894],[-5.0066,51.6878],[-5.0048,51.6897],[-5.0017,51.6896],[-4.9991,51.6898],[-4.9973,51.6893],[-4.9955,51.6897],[-4.99,51.6889],[-4.9891,51.6885],[-4.9846,51.6897],[-4.9822,51.6896],[-4.9812,51.6891],[-4.9799,51.6867],[-4.9841,51.6862],[-4.985,51.685],[-4.9865,51.6848],[-4.9862,51.684],[-4.9844,51.6836],[-4.9819,51.681],[-4.9818,51.6798],[-4.9801,51.6791],[-4.9786,51.6777],[-4.9787,51.6767],[-4.9797,51.6755],[-4.9797,51.6745],[-4.9758,51.6744],[-4.9735,51.6732],[-4.9732,51.674],[-4.9716,51.6747],[-4.9684,51.675],[-4.9662,51.6756],[-4.9647,51.6764],[-4.9619,51.6766],[-4.9604,51.6755],[-4.9583,51.6755],[-4.9555,51.6763],[-4.9539,51.6761],[-4.9528,51.6755],[-4.9507,51.6765],[-4.9494,51.6768],[-4.9477,51.6765],[-4.9463,51.677],[-4.9423,51.6768],[-4.9408,51.6775],[-4.9395,51.6769],[-4.9406,51.6762],[-4.9391,51.6745],[-4.939,51.6736],[-4.9376,51.6722],[-4.9364,51.6737],[-4.9371,51.6756],[-4.9361,51.6763],[-4.937,51.6774],[-4.9352,51.6776],[-4.9349,51.6787],[-4.9358,51.6796],[-4.9322,51.6798],[-4.9305,51.6805],[-4.9258,51.6799],[-4.9248,51.6793],[-4.9223,51.6787],[-4.9225,51.6796],[-4.9239,51.6796],[-4.9248,51.6805],[-4.926,51.6809],[-4.9282,51.681],[-4.9309,51.6816],[-4.9332,51.6811],[-4.9371,51.681],[-4.9389,51.68],[-4.9446,51.6804],[-4.9463,51.6801],[-4.9516,51.6812],[-4.9539,51.6813],[-4.9583,51.6831],[-4.9631,51.6837],[-4.9645,51.6833],[-4.9702,51.6852],[-4.9723,51.6861],[-4.9749,51.6863],[-4.9765,51.6871],[-4.9768,51.6882],[-4.9748,51.6887],[-4.9729,51.6883],[-4.9718,51.6886],[-4.9689,51.6888],[-4.9671,51.6902],[-4.9662,51.6915],[-4.9652,51.6914],[-4.9635,51.6921],[-4.961,51.6925],[-4.9599,51.6935],[-4.9597,51.6952],[-4.9587,51.6977],[-4.9573,51.6978],[-4.9547,51.6973],[-4.9524,51.6973],[-4.9505,51.6966],[-4.9456,51.6959],[-4.9428,51.6957],[-4.9426,51.697],[-4.9438,51.6989],[-4.9425,51.6999],[-4.94,51.6994],[-4.9369,51.7008],[-4.9347,51.7014],[-4.9328,51.7046],[-4.9318,51.7046],[-4.9291,51.7039],[-4.9261,51.7022],[-4.9235,51.7013],[-4.9212,51.701],[-4.9204,51.7005],[-4.9211,51.6998],[-4.9218,51.6975],[-4.9205,51.6965],[-4.9191,51.6921],[-4.9176,51.694],[-4.9154,51.694],[-4.9142,51.6935],[-4.9138,51.6922],[-4.9121,51.6926],[-4.9116,51.6941],[-4.9072,51.6946],[-4.9057,51.6945],[-4.902,51.6932],[-4.9012,51.6935],[-4.8982,51.6934],[-4.8952,51.6931],[-4.8936,51.6943],[-4.8969,51.6941],[-4.8991,51.6946],[-4.901,51.6945],[-4.9059,51.6955],[-4.912,51.6965],[-4.914,51.6966],[-4.9179,51.698],[-4.9186,51.6987],[-4.9162,51.7001],[-4.914,51.7008],[-4.9094,51.7033],[-4.9074,51.7049],[-4.9069,51.706],[-4.9046,51.7078],[-4.9014,51.7084],[-4.8991,51.7083],[-4.8961,51.7077],[-4.8941,51.7077],[-4.8915,51.7062],[-4.892,51.7076],[-4.8889,51.7096],[-4.8876,51.711],[-4.8866,51.7143],[-4.8853,51.7165],[-4.8831,51.7167],[-4.8796,51.7166],[-4.8771,51.7163],[-4.8742,51.7168],[-4.8713,51.7166],[-4.8701,51.7167],[-4.8682,51.7163],[-4.8641,51.7146],[-4.861,51.7117],[-4.8598,51.7101],[-4.8577,51.7079],[-4.8591,51.707],[-4.8584,51.7061],[-4.8564,51.7075],[-4.8553,51.7066],[-4.8547,51.7051],[-4.8528,51.7048],[-4.8487,51.7025],[-4.849,51.7016],[-4.8515,51.6991],[-4.8524,51.6979],[-4.8513,51.6976],[-4.8502,51.6981],[-4.8489,51.6993],[-4.8473,51.7002],[-4.8457,51.7006],[-4.8451,51.7001],[-4.8462,51.6976],[-4.8441,51.6971],[-4.8424,51.6954],[-4.8407,51.6944],[-4.84,51.695],[-4.8433,51.6979],[-4.8433,51.6994],[-4.8412,51.7002],[-4.839,51.7002],[-4.837,51.6992],[-4.8346,51.6984],[-4.8316,51.6986],[-4.8302,51.6991],[-4.8271,51.6989],[-4.8276,51.6997],[-4.8318,51.7002],[-4.8354,51.7],[-4.8382,51.7014],[-4.8393,51.7014],[-4.843,51.7008],[-4.8444,51.7008],[-4.8476,51.703],[-4.8494,51.7053],[-4.848,51.706],[-4.8463,51.7058],[-4.845,51.7075],[-4.8463,51.7076],[-4.8472,51.7091],[-4.8494,51.7093],[-4.8501,51.71],[-4.8503,51.7115],[-4.8531,51.7126],[-4.8545,51.7135],[-4.8552,51.7153],[-4.8562,51.7161],[-4.8579,51.7167],[-4.8585,51.7185],[-4.8578,51.7204],[-4.8559,51.7202],[-4.8556,51.7175],[-4.8544,51.7178],[-4.8547,51.7187],[-4.8539,51.7204],[-4.8506,51.7197],[-4.848,51.7222],[-4.8458,51.7227],[-4.8421,51.7228],[-4.8393,51.7226],[-4.8355,51.7219],[-4.8333,51.7223],[-4.8321,51.7234],[-4.832,51.7244],[-4.8297,51.7251],[-4.8273,51.7247],[-4.8264,51.7253],[-4.83,51.7258],[-4.833,51.7254],[-4.834,51.7239],[-4.8352,51.7237],[-4.8381,51.725],[-4.8423,51.7249],[-4.8459,51.7255],[-4.8521,51.7239],[-4.8538,51.7249],[-4.8554,51.7244],[-4.8546,51.7232],[-4.8563,51.7225],[-4.8587,51.7226],[-4.8612,51.7232],[-4.8636,51.7223],[-4.8651,51.7226],[-4.8678,51.7238],[-4.8697,51.7239],[-4.8702,51.7226],[-4.8725,51.7201],[-4.8748,51.7193],[-4.8775,51.719],[-4.8785,51.7183],[-4.8813,51.7186],[-4.8824,51.7192],[-4.8841,51.7193],[-4.8833,51.7222],[-4.8835,51.7238],[-4.8845,51.7266],[-4.8842,51.7289],[-4.8835,51.7314],[-4.8828,51.7322],[-4.8808,51.7325],[-4.8766,51.7322],[-4.8745,51.7318],[-4.8723,51.7323],[-4.8714,51.733],[-4.8726,51.7338],[-4.8759,51.7338],[-4.8774,51.7345],[-4.8787,51.736],[-4.8815,51.735],[-4.8839,51.7357],[-4.8851,51.7366],[-4.888,51.738],[-4.8924,51.7388],[-4.8962,51.74],[-4.8969,51.7407],[-4.8955,51.7432],[-4.8941,51.7443],[-4.8937,51.7472],[-4.8926,51.7495],[-4.8929,51.7513],[-4.8939,51.7523],[-4.894,51.7544],[-4.8918,51.7568],[-4.89,51.758],[-4.8895,51.7604],[-4.8864,51.7605],[-4.8845,51.7598],[-4.8822,51.7608],[-4.8852,51.7609],[-4.8868,51.7622],[-4.8896,51.7635],[-4.8885,51.7655],[-4.8881,51.7672],[-4.887,51.7675],[-4.8855,51.7688],[-4.882,51.7701],[-4.881,51.7695],[-4.8796,51.7707],[-4.8769,51.771],[-4.873,51.7722],[-4.8714,51.7704],[-4.8708,51.771],[-4.8723,51.7719],[-4.8722,51.7727],[-4.8697,51.7742],[-4.867,51.7765],[-4.8663,51.779],[-4.8653,51.7799],[-4.8644,51.7835],[-4.8629,51.784],[-4.8605,51.783],[-4.8598,51.7833],[-4.8605,51.7849],[-4.8595,51.785],[-4.8545,51.787],[-4.852,51.7876],[-4.8483,51.7877],[-4.8442,51.7886],[-4.8419,51.7886],[-4.8392,51.7896],[-4.8354,51.7896],[-4.8316,51.7891],[-4.828,51.7895],[-4.8264,51.7899],[-4.8235,51.7911],[-4.8221,51.7932],[-4.8259,51.7907],[-4.8299,51.79],[-4.8314,51.7901],[-4.8347,51.7908],[-4.8351,51.7912],[-4.8379,51.7913],[-4.8437,51.7906],[-4.8467,51.7908],[-4.8511,51.7903],[-4.8519,51.7897],[-4.8541,51.7904],[-4.8544,51.7891],[-4.8575,51.7889],[-4.859,51.7876],[-4.861,51.788],[-4.8618,51.7875],[-4.862,51.7859],[-4.8654,51.785],[-4.8678,51.7827],[-4.8689,51.7796],[-4.8704,51.7789],[-4.871,51.7779],[-4.8726,51.7772],[-4.8739,51.776],[-4.8759,51.7749],[-4.8777,51.7744],[-4.8799,51.7749],[-4.8837,51.7752],[-4.8833,51.7741],[-4.8854,51.7725],[-4.8881,51.7729],[-4.889,51.7717],[-4.8914,51.7709],[-4.895,51.7684],[-4.8971,51.7684],[-4.9013,51.7717],[-4.9057,51.7733],[-4.9057,51.7755],[-4.9077,51.7758],[-4.9081,51.7765],[-4.9076,51.7781],[-4.9086,51.7831],[-4.9076,51.7842],[-4.9083,51.7848],[-4.91,51.7838],[-4.9094,51.7815],[-4.9087,51.7804],[-4.9095,51.7796],[-4.9091,51.7782],[-4.9101,51.7771],[-4.9096,51.7756],[-4.9086,51.7747],[-4.9086,51.7732],[-4.9106,51.773],[-4.9133,51.7733],[-4.9151,51.774],[-4.9223,51.7749],[-4.9233,51.7744],[-4.9281,51.7733],[-4.9281,51.7729],[-4.9317,51.7714],[-4.9337,51.7703],[-4.9365,51.7679],[-4.9379,51.7671],[-4.9398,51.767],[-4.9417,51.7677],[-4.9428,51.769],[-4.9435,51.7722],[-4.9433,51.7751],[-4.9423,51.7775],[-4.9408,51.778],[-4.9355,51.7806],[-4.9343,51.7817],[-4.9339,51.7834],[-4.9367,51.7858],[-4.9383,51.7859],[-4.9387,51.7867],[-4.9404,51.7863],[-4.9437,51.7883],[-4.9485,51.7892],[-4.9507,51.79],[-4.9519,51.791],[-4.9525,51.7926],[-4.9538,51.7946],[-4.9555,51.7959],[-4.9576,51.7967],[-4.9594,51.7968],[-4.9595,51.7961],[-4.9571,51.7962],[-4.9562,51.7948],[-4.9548,51.7944],[-4.9541,51.7937],[-4.9532,51.7908],[-4.9511,51.789],[-4.9474,51.7877],[-4.9453,51.7874],[-4.9431,51.7855],[-4.9397,51.7849],[-4.936,51.7831],[-4.938,51.7818],[-4.9412,51.7807],[-4.945,51.7785],[-4.9458,51.7769],[-4.9457,51.7757],[-4.9472,51.7729],[-4.9467,51.7707],[-4.9478,51.7695],[-4.945,51.7679],[-4.9443,51.767],[-4.9422,51.7658],[-4.9392,51.7652],[-4.9376,51.7654],[-4.9344,51.7664],[-4.934,51.7671],[-4.9325,51.7673],[-4.9286,51.7688],[-4.9206,51.7712],[-4.9155,51.7713],[-4.9102,51.7699],[-4.9069,51.7678],[-4.9036,51.7669],[-4.9018,51.7656],[-4.901,51.7642],[-4.8997,51.7626],[-4.9001,51.7621],[-4.9047,51.7609],[-4.9075,51.7612],[-4.9092,51.7632],[-4.912,51.7641],[-4.9142,51.7639],[-4.9144,51.7623],[-4.911,51.7626],[-4.9088,51.7616],[-4.9075,51.7603],[-4.9059,51.7598],[-4.9054,51.7587],[-4.9043,51.7583],[-4.9031,51.7566],[-4.9007,51.7544],[-4.9008,51.7525],[-4.8999,51.7502],[-4.8996,51.7473],[-4.9009,51.7462],[-4.9032,51.7461],[-4.9049,51.7473],[-4.9054,51.7458],[-4.9069,51.7456],[-4.9099,51.746],[-4.9087,51.7443],[-4.9051,51.7442],[-4.9036,51.7432],[-4.9045,51.7417],[-4.9025,51.7399],[-4.9007,51.7374],[-4.8963,51.7358],[-4.8934,51.7349],[-4.8891,51.733],[-4.8879,51.7322],[-4.8872,51.7308],[-4.8885,51.7295],[-4.8884,51.7285],[-4.8895,51.7271],[-4.8882,51.7255],[-4.8882,51.7245],[-4.8912,51.7202],[-4.8929,51.7188],[-4.8934,51.7169],[-4.8929,51.7134],[-4.8935,51.7124],[-4.8951,51.711],[-4.897,51.7108],[-4.8987,51.7117],[-4.901,51.7119],[-4.9014,51.7115],[-4.9037,51.7121],[-4.9056,51.712],[-4.9091,51.7111],[-4.9142,51.7084],[-4.916,51.7067],[-4.9191,51.7054],[-4.9204,51.7053],[-4.9227,51.7062],[-4.9248,51.7064],[-4.9266,51.7079],[-4.9284,51.7089],[-4.9346,51.7096],[-4.9386,51.7091],[-4.9399,51.7084],[-4.9419,51.7087],[-4.9408,51.7099],[-4.9409,51.7109],[-4.9417,51.7125],[-4.9405,51.7136],[-4.9412,51.7146],[-4.9428,51.7163],[-4.9443,51.7164],[-4.9422,51.7136],[-4.9427,51.7114],[-4.9425,51.7101],[-4.9432,51.7088],[-4.9432,51.7052],[-4.9455,51.7047],[-4.9484,51.7047],[-4.9498,51.7053],[-4.9523,51.706],[-4.9557,51.7075],[-4.9574,51.7069],[-4.9601,51.7066],[-4.9625,51.7059],[-4.965,51.7053],[-4.9683,51.7056],[-4.9702,51.705],[-4.9715,51.7042],[-4.9715,51.7036],[-4.974,51.7027],[-4.9768,51.7011],[-4.9799,51.7003],[-4.983,51.7],[-4.9849,51.6994],[-4.9867,51.6997],[-4.9905,51.6999],[-4.991,51.7001],[-4.9961,51.7006],[-5.0009,51.7012],[-5.0055,51.7024],[-5.0088,51.7028],[-5.0128,51.7045],[-5.0144,51.7046],[-5.0157,51.7053],[-5.0194,51.7065],[-5.0212,51.7081],[-5.02,51.7086],[-5.0183,51.712],[-5.0184,51.7134],[-5.0175,51.7146],[-5.0167,51.7145],[-5.0153,51.7156],[-5.0155,51.7164],[-5.0177,51.7148],[-5.0207,51.7144],[-5.0203,51.713],[-5.0213,51.7101],[-5.0226,51.7079],[-5.0263,51.7095],[-5.0294,51.7094],[-5.0342,51.7112],[-5.0401,51.7084],[-5.0412,51.7077],[-5.0436,51.7076],[-5.0449,51.7081],[-5.0489,51.7084],[-5.0518,51.7072],[-5.0561,51.7075],[-5.0569,51.708],[-5.0566,51.7093],[-5.0584,51.7099],[-5.0603,51.71],[-5.062,51.7098],[-5.0627,51.7091],[-5.0629,51.7075],[-5.0649,51.7079],[-5.0665,51.7076],[-5.0702,51.7077],[-5.0712,51.7069],[-5.0722,51.7069],[-5.0738,51.7063],[-5.0751,51.7063],[-5.0786,51.7074],[-5.079,51.707],[-5.0811,51.7064],[-5.0838,51.7065],[-5.085,51.7063],[-5.0865,51.7072],[-5.088,51.7078],[-5.0877,51.7089],[-5.0883,51.7096],[-5.0868,51.7104],[-5.0864,51.7119],[-5.0882,51.7124],[-5.0887,51.713</v>
      </c>
      <c r="B181" s="67" t="str">
        <f ca="1">OFFSET(Polygon!B$1,MATCH($D181,Polygon!$C:$C,0)-1,0)</f>
        <v>W11000025</v>
      </c>
      <c r="C181" s="82" t="s">
        <v>133</v>
      </c>
      <c r="D181" t="s">
        <v>444</v>
      </c>
      <c r="E181" s="27">
        <v>385615</v>
      </c>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23">
        <v>107</v>
      </c>
      <c r="AD181" s="23">
        <v>134</v>
      </c>
      <c r="AE181" s="23">
        <v>144</v>
      </c>
      <c r="AF181" s="23">
        <v>170</v>
      </c>
      <c r="AG181" s="23">
        <v>189</v>
      </c>
      <c r="AH181" s="23">
        <v>213</v>
      </c>
      <c r="AI181" s="23">
        <v>244</v>
      </c>
      <c r="AJ181" s="45"/>
      <c r="AK181" s="45"/>
      <c r="AL181" s="23">
        <f>AM181-24</f>
        <v>315</v>
      </c>
      <c r="AM181" s="23">
        <v>339</v>
      </c>
      <c r="AN181" s="23">
        <v>362</v>
      </c>
      <c r="AO181" s="23">
        <v>382</v>
      </c>
      <c r="AP181" s="23">
        <v>415</v>
      </c>
      <c r="AQ181" s="23">
        <v>443</v>
      </c>
      <c r="AR181" s="23">
        <v>456</v>
      </c>
      <c r="AS181" s="23">
        <v>475</v>
      </c>
      <c r="AT181" s="23">
        <v>492</v>
      </c>
      <c r="AU181" s="23">
        <v>504</v>
      </c>
      <c r="AV181" s="23">
        <v>533</v>
      </c>
      <c r="AW181" s="23">
        <v>554</v>
      </c>
      <c r="AX181" s="23">
        <v>571</v>
      </c>
      <c r="AY181" s="67">
        <v>608</v>
      </c>
      <c r="AZ181" s="23">
        <v>630</v>
      </c>
      <c r="BA181" s="23">
        <v>652</v>
      </c>
      <c r="BB181" s="23">
        <v>661</v>
      </c>
      <c r="BC181" s="23">
        <v>672</v>
      </c>
      <c r="BD181" s="23">
        <v>687</v>
      </c>
      <c r="BE181" s="23">
        <v>697</v>
      </c>
      <c r="BF181" s="23">
        <v>709</v>
      </c>
      <c r="BG181" s="23">
        <v>720</v>
      </c>
      <c r="BH181" s="23">
        <v>731</v>
      </c>
      <c r="BI181" s="23">
        <v>757</v>
      </c>
      <c r="BJ181" s="23">
        <v>766</v>
      </c>
      <c r="BK181" s="23">
        <v>770</v>
      </c>
      <c r="BL181" s="23">
        <v>771</v>
      </c>
      <c r="BM181" s="23">
        <v>778</v>
      </c>
      <c r="BN181" s="23">
        <v>794</v>
      </c>
      <c r="BO181" s="23">
        <v>804</v>
      </c>
      <c r="BP181" s="23">
        <v>833</v>
      </c>
      <c r="BQ181" s="23">
        <v>847</v>
      </c>
      <c r="BR181" s="23">
        <v>852</v>
      </c>
      <c r="BS181" s="23">
        <v>863</v>
      </c>
      <c r="BT181" s="23">
        <v>865</v>
      </c>
      <c r="BU181" s="23">
        <v>902</v>
      </c>
      <c r="BV181" s="23">
        <v>922</v>
      </c>
      <c r="BW181" s="23">
        <v>940</v>
      </c>
      <c r="BX181" s="23">
        <v>952</v>
      </c>
      <c r="BY181" s="23">
        <v>964</v>
      </c>
      <c r="BZ181" s="23">
        <v>970</v>
      </c>
      <c r="CA181" s="23">
        <v>978</v>
      </c>
      <c r="CB181" s="23">
        <v>986</v>
      </c>
      <c r="CC181" s="23">
        <v>1019</v>
      </c>
      <c r="CD181" s="23">
        <v>1031</v>
      </c>
      <c r="CE181" s="23">
        <v>1039</v>
      </c>
      <c r="CF181" s="23">
        <v>1043</v>
      </c>
      <c r="CG181" s="23">
        <v>1044</v>
      </c>
      <c r="CH181" s="23">
        <v>1044</v>
      </c>
      <c r="CI181" s="23">
        <v>1044</v>
      </c>
      <c r="CJ181" s="23">
        <v>1044</v>
      </c>
      <c r="CK181" s="23">
        <v>1046</v>
      </c>
      <c r="CL181" s="23">
        <v>1049</v>
      </c>
      <c r="CM181" s="23">
        <v>1053</v>
      </c>
      <c r="CN181" s="23">
        <v>1055</v>
      </c>
      <c r="CO181" s="23">
        <v>1055</v>
      </c>
      <c r="CP181" s="23">
        <v>1056</v>
      </c>
      <c r="CQ181" s="23">
        <v>1058</v>
      </c>
      <c r="CR181" s="23">
        <v>1059</v>
      </c>
      <c r="CS181" s="23">
        <v>1060</v>
      </c>
      <c r="CT181" s="23">
        <v>1062</v>
      </c>
      <c r="CU181" s="23">
        <v>1065</v>
      </c>
      <c r="CV181" s="23">
        <v>1066</v>
      </c>
      <c r="CW181" s="23">
        <v>1068</v>
      </c>
      <c r="CX181" s="23">
        <v>1074</v>
      </c>
      <c r="CY181" s="23">
        <v>1077</v>
      </c>
      <c r="CZ181" s="23">
        <v>1083</v>
      </c>
      <c r="DA181" s="23">
        <v>1088</v>
      </c>
      <c r="DB181" s="23">
        <v>1090</v>
      </c>
      <c r="DC181" s="23">
        <v>1092</v>
      </c>
      <c r="DD181" s="23">
        <v>1095</v>
      </c>
      <c r="DE181" s="23">
        <v>1098</v>
      </c>
      <c r="DF181" s="23">
        <v>1102</v>
      </c>
      <c r="DG181" s="23">
        <v>1102</v>
      </c>
      <c r="DH181" s="23"/>
      <c r="DJ181" s="181">
        <f t="shared" ca="1" si="53"/>
        <v>0</v>
      </c>
      <c r="DK181" s="25">
        <f t="shared" ca="1" si="54"/>
        <v>0</v>
      </c>
      <c r="DL181" s="325">
        <f t="shared" ca="1" si="60"/>
        <v>0</v>
      </c>
      <c r="DM181" s="329">
        <f t="shared" ca="1" si="56"/>
        <v>19</v>
      </c>
      <c r="DN181" s="25">
        <f t="shared" ca="1" si="57"/>
        <v>1.7543859649122806E-2</v>
      </c>
      <c r="DO181" s="325">
        <f t="shared" ca="1" si="61"/>
        <v>4.9271942222164595</v>
      </c>
      <c r="DP181" s="334">
        <f t="shared" ca="1" si="62"/>
        <v>285.77726488855467</v>
      </c>
      <c r="EA181" s="447">
        <f>SUMIF('L4-LTLA'!$D:$D,$D181,'L4-LTLA'!$G:$G)</f>
        <v>385615</v>
      </c>
      <c r="EB181" s="27">
        <v>385615</v>
      </c>
      <c r="EC181" s="4">
        <f t="shared" si="51"/>
        <v>0</v>
      </c>
    </row>
    <row r="182" spans="1:133" x14ac:dyDescent="0.25">
      <c r="A182" s="67" t="str">
        <f ca="1">OFFSET(Polygon!A$1,MATCH($D182,Polygon!$C:$C,0)-1,0)</f>
        <v>{"type":"Polygon","coordinates":[[[-3.1475,52.8902],[-3.1473,52.8901],[-3.1473,52.8901],[-3.1455,52.8892],[-3.1429,52.8885],[-3.1428,52.8884],[-3.1399,52.8872],[-3.1383,52.8871],[-3.1362,52.8862],[-3.1356,52.885],[-3.1366,52.8849],[-3.1401,52.8856],[-3.1428,52.885],[-3.1443,52.8851],[-3.1467,52.8847],[-3.1483,52.8812],[-3.1504,52.881],[-3.1525,52.8797],[-3.1524,52.8787],[-3.1497,52.8769],[-3.1454,52.8754],[-3.1431,52.8743],[-3.1418,52.8734],[-3.1398,52.8736],[-3.1372,52.8722],[-3.1363,52.8708],[-3.1333,52.8696],[-3.1306,52.8696],[-3.1288,52.8691],[-3.1277,52.8671],[-3.1329,52.8633],[-3.1347,52.8618],[-3.1386,52.8614],[-3.1423,52.8601],[-3.1446,52.8575],[-3.1461,52.8571],[-3.1476,52.8557],[-3.1507,52.8556],[-3.154,52.8543],[-3.1561,52.8527],[-3.1582,52.8504],[-3.1597,52.8503],[-3.1612,52.8493],[-3.1609,52.8486],[-3.163,52.8475],[-3.16,52.8471],[-3.1585,52.8466],[-3.1551,52.8449],[-3.1546,52.8441],[-3.152,52.843],[-3.1517,52.8423],[-3.1523,52.8403],[-3.1553,52.8387],[-3.1555,52.8374],[-3.1565,52.837],[-3.155,52.834],[-3.1542,52.8331],[-3.1541,52.8321],[-3.1556,52.8315],[-3.1551,52.8307],[-3.1559,52.8302],[-3.1582,52.8299],[-3.1592,52.8289],[-3.1595,52.8276],[-3.1611,52.8258],[-3.1638,52.824],[-3.1649,52.8229],[-3.1655,52.8213],[-3.1679,52.8193],[-3.1675,52.8171],[-3.1673,52.817],[-3.1664,52.8162],[-3.1659,52.8148],[-3.1655,52.812],[-3.1673,52.8103],[-3.1684,52.8082],[-3.1683,52.8081],[-3.1649,52.8058],[-3.1644,52.8042],[-3.1614,52.8036],[-3.1598,52.8053],[-3.159,52.8066],[-3.1579,52.8075],[-3.1563,52.808],[-3.1541,52.8073],[-3.1533,52.8064],[-3.1536,52.8037],[-3.1541,52.8025],[-3.1563,52.8009],[-3.1591,52.7997],[-3.1613,52.7996],[-3.162,52.7987],[-3.1607,52.7956],[-3.1593,52.7946],[-3.1584,52.7935],[-3.1564,52.7936],[-3.1516,52.7929],[-3.1473,52.7918],[-3.1466,52.7899],[-3.1458,52.7889],[-3.1446,52.7885],[-3.1433,52.79],[-3.1425,52.7903],[-3.1384,52.7892],[-3.135,52.7886],[-3.1311,52.7875],[-3.1271,52.7874],[-3.1258,52.7869],[-3.1221,52.7876],[-3.1189,52.7872],[-3.1195,52.7855],[-3.1183,52.7836],[-3.1164,52.784],[-3.1155,52.7856],[-3.1138,52.7865],[-3.1122,52.7858],[-3.1097,52.7867],[-3.1097,52.7882],[-3.1073,52.7897],[-3.1075,52.7907],[-3.1085,52.7914],[-3.1061,52.7929],[-3.1024,52.7926],[-3.0977,52.7914],[-3.0965,52.7924],[-3.0935,52.7937],[-3.091,52.796],[-3.0866,52.7956],[-3.0856,52.7933],[-3.0857,52.7903],[-3.089,52.7881],[-3.0912,52.7874],[-3.0917,52.7867],[-3.0904,52.7845],[-3.0884,52.7804],[-3.0878,52.7798],[-3.0888,52.7775],[-3.0855,52.7775],[-3.0839,52.7779],[-3.081,52.7776],[-3.0805,52.776],[-3.0779,52.7737],[-3.0797,52.7732],[-3.0795,52.7715],[-3.075,52.7698],[-3.0727,52.7696],[-3.0708,52.771],[-3.0705,52.7733],[-3.0696,52.7742],[-3.0668,52.7738],[-3.0649,52.7716],[-3.0629,52.7708],[-3.0641,52.7698],[-3.0634,52.7691],[-3.0618,52.7691],[-3.0611,52.7697],[-3.0613,52.7707],[-3.0592,52.7711],[-3.059,52.7721],[-3.0575,52.7737],[-3.0539,52.7735],[-3.0501,52.7723],[-3.0478,52.7726],[-3.0477,52.772],[-3.0496,52.7716],[-3.0527,52.7704],[-3.0531,52.7693],[-3.0526,52.7687],[-3.0512,52.7687],[-3.0499,52.7695],[-3.0488,52.7688],[-3.0476,52.7673],[-3.046,52.7672],[-3.0453,52.7688],[-3.0434,52.7695],[-3.0403,52.7691],[-3.0396,52.7702],[-3.0383,52.7701],[-3.0374,52.7691],[-3.0354,52.7677],[-3.0334,52.7675],[-3.0327,52.7668],[-3.0355,52.766],[-3.0369,52.7653],[-3.0356,52.7641],[-3.0337,52.7641],[-3.0334,52.7656],[-3.0306,52.7662],[-3.0288,52.7658],[-3.027,52.767],[-3.0257,52.7664],[-3.0264,52.7653],[-3.0236,52.7641],[-3.022,52.7644],[-3.0215,52.7656],[-3.0195,52.7664],[-3.0178,52.7678],[-3.0169,52.7674],[-3.0165,52.7662],[-3.0131,52.7644],[-3.0123,52.7629],[-3.0107,52.7619],[-3.0112,52.7596],[-3.0108,52.7585],[-3.013,52.7567],[-3.0132,52.7558],[-3.0145,52.7538],[-3.0144,52.7536],[-3.0149,52.7528],[-3.0165,52.7533],[-3.0197,52.7531],[-3.0218,52.7525],[-3.0216,52.7518],[-3.0185,52.7509],[-3.0176,52.7502],[-3.016,52.7481],[-3.0145,52.7485],[-3.0138,52.7496],[-3.0098,52.7503],[-3.0081,52.7489],[-3.0083,52.7478],[-3.0056,52.7477],[-3.0047,52.7467],[-3.0026,52.7464],[-2.9998,52.7447],[-2.997,52.7439],[-2.9945,52.7444],[-2.9923,52.7439],[-2.9907,52.7428],[-2.9906,52.7422],[-2.9928,52.741],[-2.9932,52.7402],[-2.9924,52.7395],[-2.9926,52.7385],[-2.9938,52.7384],[-2.995,52.739],[-2.9967,52.739],[-2.9973,52.738],[-2.9966,52.7361],[-2.9936,52.7353],[-2.9913,52.7338],[-2.9871,52.7334],[-2.9834,52.7334],[-2.9794,52.7338],[-2.976,52.7347],[-2.9737,52.7357],[-2.972,52.7351],[-2.9711,52.7355],[-2.9694,52.7332],[-2.9691,52.732],[-2.9653,52.7323],[-2.9654,52.7309],[-2.9661,52.7306],[-2.9666,52.7291],[-2.9655,52.7283],[-2.9667,52.727],[-2.9667,52.7256],[-2.9618,52.7257],[-2.9617,52.7234],[-2.9611,52.7212],[-2.9623,52.72],[-2.9614,52.7187],[-2.9611,52.7164],[-2.9616,52.7157],[-2.9629,52.7155],[-2.9656,52.7144],[-2.9724,52.7147],[-2.9778,52.7156],[-2.9772,52.7174],[-2.9771,52.7204],[-2.9755,52.7217],[-2.9758,52.7234],[-2.9772,52.7255],[-2.9773,52.7264],[-2.981,52.726],[-2.9826,52.7251],[-2.9849,52.7228],[-2.9874,52.7223],[-2.9908,52.7225],[-2.993,52.722],[-2.9969,52.7218],[-2.9976,52.7208],[-3.0006,52.7203],[-3.0031,52.7209],[-3.0056,52.7206],[-3.0084,52.7221],[-3.0116,52.7206],[-3.0141,52.721],[-3.0182,52.7213],[-3.0181,52.7222],[-3.0189,52.7244],[-3.0204,52.7251],[-3.0215,52.7242],[-3.0203,52.7215],[-3.0222,52.7199],[-3.0239,52.7193],[-3.0237,52.7185],[-3.0253,52.7166],[-3.0254,52.7147],[-3.0242,52.7129],[-3.022,52.7109],[-3.0218,52.7097],[-3.0229,52.7082],[-3.0228,52.7065],[-3.0254,52.7051],[-3.0256,52.7037],[-3.0272,52.7029],[-3.0291,52.7028],[-3.0302,52.702],[-3.0307,52.7006],[-3.0321,52.6999],[-3.0321,52.6966],[-3.033,52.696],[-3.0335,52.6942],[-3.0342,52.6934],[-3.036,52.6925],[-3.0379,52.6929],[-3.0389,52.6924],[-3.0408,52.6927],[-3.045,52.6919],[-3.0471,52.6913],[-3.0466,52.6901],[-3.0457,52.6891],[-3.0435,52.6879],[-3.0427,52.6868],[-3.0427,52.6857],[-3.0434,52.6845],[-3.043,52.6828],[-3.0421,52.6815],[-3.0426,52.6812],[-3.0426,52.6794],[-3.0447,52.677],[-3.0457,52.6754],[-3.0433,52.6757],[-3.0402,52.6757],[-3.0386,52.6753],[-3.0405,52.6742],[-3.0431,52.6721],[-3.0427,52.6705],[-3.043,52.6676],[-3.0448,52.6655],[-3.0462,52.6651],[-3.0466,52.6644],[-3.0487,52.663],[-3.0494,52.6612],[-3.0489,52.6599],[-3.0488,52.6598],[-3.0486,52.6575],[-3.0477,52.6571],[-3.0454,52.6567],[-3.0449,52.6559],[-3.0471,52.6545],[-3.0494,52.6545],[-3.0507,52.6536],[-3.0506,52.6528],[-3.0521,52.6515],[-3.0522,52.6507],[-3.0513,52.6493],[-3.0519,52.6475],[-3.0551,52.6472],[-3.0582,52.6474],[-3.0599,52.6467],[-3.0605,52.6458],[-3.0626,52.6454],[-3.0662,52.6456],[-3.0676,52.6455],[-3.0692,52.6459],[-3.0734,52.6441],[-3.0761,52.6436],[-3.0818,52.6412],[-3.0821,52.6403],[-3.0813,52.6394],[-3.079,52.6397],[-3.076,52.6393],[-3.0747,52.6389],[-3.0723,52.6373],[-3.0696,52.6375],[-3.0682,52.6361],[-3.0656,52.6352],[-3.0632,52.6338],[-3.0598,52.6307],[-3.0617,52.6302],[-3.0646,52.63],[-3.0678,52.6305],[-3.0699,52.6291],[-3.0723,52.6287],[-3.0749,52.627],[-3.0724,52.6262],[-3.0736,52.6256],[-3.08,52.6231],[-3.0809,52.6224],[-3.0827,52.6192],[-3.0833,52.6185],[-3.0831,52.6169],[-3.0821,52.6162],[-3.0826,52.6156],[-3.0852,52.6145],[-3.0881,52.6128],[-3.0881,52.6121],[-3.0929,52.6099],[-3.0936,52.6093],[-3.0916,52.6071],[-3.0912,52.6056],[-3.0893,52.6033],[-3.0897,52.6016],[-3.0893,52.5996],[-3.0931,52.5986],[-3.0937,52.5982],[-3.0955,52.5985],[-3.098,52.5984],[-3.0983,52.5979],[-3.1007,52.5971],[-3.1021,52.5949],[-3.1055,52.5949],[-3.1098,52.5902],[-3.1123,52.5907],[-3.1137,52.5906],[-3.1143,52.5887],[-3.1177,52.5858],[-3.1192,52.5858],[-3.1219,52.5874],[-3.1218,52.5875],[-3.1219,52.5876],[-3.1232,52.5871],[-3.124,52.5876],[-3.1266,52.5862],[-3.128,52.5865],[-3.1304,52.5858],[-3.1331,52.5855],[-3.1334,52.5854],[-3.1344,52.5849],[-3.136,52.5861],[-3.1384,52.5859],[-3.1395,52.5852],[-3.1375,52.584],[-3.1363,52.5842],[-3.135,52.5837],[-3.1365,52.5827],[-3.1384,52.5827],[-3.1381,52.5789],[-3.1378,52.5776],[-3.1381,52.5763],[-3.1377,52.5738],[-3.1354,52.5725],[-3.1341,52.5714],[-3.1324,52.5689],[-3.1307,52.5676],[-3.1286,52.5671],[-3.1274,52.566],[-3.1262,52.5638],[-3.1219,52.558],[-3.12,52.5551],[-3.1172,52.5515],[-3.1168,52.5503],[-3.1155,52.5485],[-3.1132,52.5439],[-3.1115,52.5413],[-3.1126,52.5407],[-3.1139,52.5406],[-3.1164,52.5392],[-3.1171,52.5384],[-3.1188,52.5385],[-3.1215,52.5374],[-3.1258,52.537],[-3.128,52.5361],[-3.1298,52.5367],[-3.1326,52.5358],[-3.1329,52.5354],[-3.1355,52.5349],[-3.1372,52.5339],[-3.1364,52.5316],[-3.1351,52.5305],[-3.1349,52.5284],[-3.1315,52.527],[-3.1296,52.5274],[-3.1275,52.5284],[-3.1242,52.5279],[-3.1222,52.5278],[-3.1212,52.5282],[-3.1189,52.5281],[-3.1128,52.5291],[-3.1109,52.5289],[-3.1072,52.5296],[-3.106,52.5304],[-3.1038,52.5307],[-3.1001,52.5308],[-3.0981,52.5326],[-3.096,52.5321],[-3.0943,52.5333],[-3.0911,52.5332],[-3.0888,52.5337],[-3.0866,52.5346],[-3.0858,52.5344],[-3.0844,52.5356],[-3.0825,52.5364],[-3.0827,52.5369],[-3.0808,52.5391],[-3.0828,52.5393],[-3.0834,52.5414],[-3.0863,52.5419],[-3.0879,52.5426],[-3.0906,52.5427],[-3.0939,52.5449],[-3.0923,52.5478],[-3.0906,52.5479],[-3.0906,52.5485],[-3.0861,52.5487],[-3.0873,52.5513],[-3.0807,52.5519],[-3.0746,52.5537],[-3.0716,52.5539],[-3.07,52.555],[-3.0684,52.5553],[-3.065,52.5568],[-3.0632,52.5565],[-3.061,52.5555],[-3.0598,52.5555],[-3.0581,52.5579],[-3.057,52.5586],[-3.0544,52.5587],[-3.0538,52.5593],[-3.052,52.5596],[-3.0499,52.5607],[-3.0496,52.5626],[-3.0473,52.5637],[-3.0439,52.5674],[-3.0433,52.5682],[-3.0413,52.5689],[-3.0394,52.5703],[-3.0364,52.5718],[-3.0348,52.5722],[-3.0283,52.5729],[-3.0205,52.5746],[-3.0186,52.5745],[-3.0168,52.5751],[-3.0141,52.5754],[-3.0098,52.5744],[-3.008,52.5744],[-3.0066,52.5739],[-3.0033,52.5702],[-3.0032,52.5693],[-3.0006,52.568],[-3.0009,52.5671],[-2.9999,52.5656],[-2.9986,52.5652],[-2.9976,52.5638],[-2.9988,52.5621],[-2.9985,52.5614],[-2.9994,52.5599],[-2.9994,52.559],[-2.9979,52.558],[-2.998,52.5565],[-2.9997,52.5549],[-2.9984,52.5539],[-2.9965,52.5532],[-2.9942,52.5529],[-2.9945,52.5516],[-2.9962,52.55],[-2.996,52.5496],[-2.9977,52.5482],[-2.9984,52.5464],[-2.9987,52.5437],[-2.9997,52.5422],[-2.9997,52.5412],[-3.0017,52.5385],[-3.002,52.5366],[-3.0039,52.5336],[-3.0038,52.5324],[-3.0019,52.5319],[-3.0034,52.5309],[-3.0042,52.5295],[-3.0051,52.5294],[-3.0036,52.5274],[-3.0021,52.5259],[-3.0023,52.525],[-3.001,52.5245],[-3.0015,52.5225],[-3.0038,52.5212],[-3.0039,52.5198],[-3.0075,52.5203],[-3.0106,52.5202],[-3.0124,52.5219],[-3.0161,52.5218],[-3.0166,52.5223],[-3.0202,52.5232],[-3.0213,52.5226],[-3.0245,52.5231],[-3.0269,52.5239],[-3.0304,52.5232],[-3.0319,52.5236],[-3.0308,52.5195],[-3.0317,52.5194],[-3.0326,52.5177],[-3.0344,52.5151],[-3.0354,52.5148],[-3.0364,52.5138],[-3.036,52.5129],[-3.0364,52.5115],[-3.0322,52.5097],[-3.0321,52.5093],[-3.0343,52.5064],[-3.0346,52.505],[-3.0335,52.5038],[-3.0308,52.5031],[-3.0292,52.5013],[-3.0387,52.5006],[-3.0403,52.5002],[-3.0443,52.5001],[-3.0447,52.4993],[-3.0464,52.499],[-3.0518,52.4997],[-3.0558,52.5],[-3.0587,52.4996],[-3.0645,52.4998],[-3.0688,52.4995],[-3.0758,52.4994],[-3.0815,52.4987],[-3.0825,52.4988],[-3.0855,52.4985],[-3.09,52.4992],[-3.0936,52.499],[-3.0985,52.4997],[-3.1087,52.4992],[-3.1115,52.4988],[-3.1133,52.4984],[-3.1152,52.4968],[-3.1168,52.4961],[-3.1178,52.4947],[-3.1208,52.4945],[-3.1249,52.4928],[-3.1284,52.492],[-3.1328,52.492],[-3.1358,52.4917],[-3.1394,52.4918],[-3.1426,52.4908],[-3.1445,52.4894],[-3.1451,52.4886],[-3.1483,52.4874],[-3.1573,52.4852],[-3.1646,52.4817],[-3.171,52.4787],[-3.1787,52.4744],[-3.1809,52.4738],[-3.1816,52.474],[-3.1944,52.4764],[-3.1972,52.476],[-3.1968,52.4746],[-3.202,52.4728],[-3.204,52.4713],[-3.2065,52.4702],[-3.2082,52.4699],[-3.2118,52.4682],[-3.2133,52.4667],[-3.2159,52.4655],[-3.2169,52.4627],[-3.2179,52.462],[-3.2183,52.4609],[-3.2197,52.46],[-3.2212,52.4585],[-3.2227,52.4578],[-3.223,52.4571],[-3.2309,52.4532],[-3.2316,52.4532],[-3.2334,52.4512],[-3.2343,52.4486],[-3.2335,52.4461],[-3.2351,52.4449],[-3.2355,52.4426],[-3.2348,52.4413],[-3.2336,52.4406],[-3.2336,52.4399],[-3.2296,52.4399],[-3.2285,52.4391],[-3.2297,52.4384],[-3.2288,52.4365],[-3.2295,52.4361],[-3.2302,52.4347],[-3.2302,52.4321],[-3.2308,52.4317],[-3.2307,52.4305],[-3.2249,52.4288],[-3.2239,52.4274],[-3.2223,52.4268],[-3.2205,52.4241],[-3.2208,52.4237],[-3.2192,52.422],[-3.2189,52.421],[-3.2148,52.4202],[-3.2117,52.419],[-3.21,52.4192],[-3.207,52.4183],[-3.199,52.4169],[-3.1981,52.4159],[-3.1946,52.4145],[-3.1917,52.4146],[-3.1902,52.4135],[-3.1881,52.413],[-3.1884,52.4122],[-3.181,52.4101],[-3.1729,52.4065],[-3.1727,52.4057],[-3.1716,52.4054],[-3.1716,52.404],[-3.1696,52.4028],[-3.1669,52.4025],[-3.165,52.4016],[-3.1644,52.4006],[-3.1609,52.4001],[-3.1592,52.398],[-3.1601,52.3954],[-3.162,52.3937],[-3.1618,52.3927],[-3.1606,52.3913],[-3.1584,52.3916],[-3.1569,52.3899],[-3.1557,52.3896],[-3.1544,52.3877],[-3.152,52.3874],[-3.1491,52.3881],[-3.1468,52.3873],[-3.1412,52.3869],[-3.1346,52.3851],[-3.1336,52.3854],[-3.1305,52.3845],[-3.128,52.3834],[-3.1271,52.3814],[-3.1259,52.3803],[-3.1232,52.3794],[-3.1202,52.3775],[-3.1109,52.3772],[-3.1056,52.3739],[-3.1041,52.3738],[-3.1031,52.3722],[-3.1019,52.3715],[-3.1022,52.3705],[-3.1012,52.3682],[-3.0998,52.3679],[-3.099,52.3685],[-3.0976,52.3679],[-3.0976,52.3668],[-3.0952,52.3656],[-3.0951,52.3649],[-3.0921,52.3627],[-3.0879,52.3612],[-3.0853,52.3607],[-3.0835,52.3595],[-3.0771,52.3582],[-3.0742,52.3574],[-3.0705,52.356],[-3.0706,52.355],[-3.0677,52.3538],[-3.0653,52.3533],[-3.0652,52.3501],[-3.0607,52.3482],[-3.0576,52.3476],[-3.052,52.3477],[-3.0494,52.3469],[-3.0469,52.3466],[-3.0413,52.3443],[-3.0368,52.3448],[-3.036,52.3453],[-3.0319,52.3457],[-3.0265,52.3468],[-3.0218,52.3465],[-3.0201,52.347],[-3.0166,52.3474],[-3.0088,52.3495],[-3.0058,52.349],[-3.0042,52.3492],[-3.0027,52.3499],[-3.0034,52.351],[-3,52.3517],[-2.9964,52.3518],[-2.9939,52.3508],[-2.9925,52.3515],[-2.9907,52.3517],[-2.9896,52.3507],[-2.9875,52.3514],[-2.9853,52.3511],[-2.9834,52.3533],[-2.9819,52.3521],[-2.9789,52.3528],[-2.9784,52.3539],[-2.9764,52.3539],[-2.9745,52.3547],[-2.9727,52.3541],[-2.9717,52.3524],[-2.9705,52.3513],[-2.9694,52.3519],[-2.9674,52.3516],[-2.9634,52.3514],[-2.9616,52.3506],[-2.9604,52.3492],[-2.959,52.3491],[-2.9574,52.3497],[-2.9547,52.3491],[-2.9561,52.3459],[-2.9565,52.3444],[-2.9583,52.3422],[-2.9598,52.3399],[-2.9607,52.3392],[-2.9617,52.3359],[-2.9649,52.3339],[-2.9668,52.3324],[-2.9673,52.3306],[-2.9668,52.3294],[-2.9689,52.329],[-2.9714,52.3294],[-2.9726,52.3291],[-2.9748,52.3281],[-2.9779,52.328],[-2.9791,52.3273],[-2.9815,52.3268],[-2.9835,52.3249],[-2.986,52.3235],[-2.9896,52.3239],[-2.9905,52.3247],[-2.9931,52.3248],[-2.9971,52.3245],[-2.9982,52.3235],[-3.0009,52.3218],[-3.0021,52.32],[-3.0015,52.3185],[-3.0026,52.3148],[-3.003,52.3141],[-3.0038,52.3113],[-3.0036,52.3094],[-3.0025,52.3077],[-3.0013,52.3064],[-3.0008,52.3052],[-3.0006,52.3032],[-3.0013,52.2999],[-3.0038,52.2977],[-3.0054,52.2943],[-3.0047,52.2918],[-3.0056,52.2906],[-3.0082,52.2903],[-3.0096,52.289],[-3.012,52.2881],[-3.0117,52.2874],[-3.0095,52.285],[-3.0094,52.2828],[-3.0108,52.2813],[-3.0113,52.28],[-3.0126,52.2792],[-3.0117,52.2774],[-3.0074,52.2771],[-3.0073,52.2763],[-3.0052,52.2764],[-3.0042,52.2757],[-3.0014,52.275],[-2.9995,52.2753],[-2.9978,52.275],[-2.9962,52.2758],[-2.9944,52.2732],[-2.9914,52.2731],[-2.9895,52.2733],[-2.9852,52.273],[-2.9833,52.2732],[-2.9793,52.2731],[-2.9771,52.2737],[-2.975,52.273],[-2.9709,52.2738],[-2.9669,52.2738],[-2.9649,52.2743],[-2.9633,52.2737],[-2.9634,52.2727],[-2.9595,52.2719],[-2.9569,52.272],[-2.9545,52.2716],[-2.9515,52.2708],[-2.9508,52.27],[-2.9532,52.2696],[-2.9556,52.2702],[-2.9574,52.2699],[-2.961,52.2687],[-2.965,52.2681],[-2.9641,52.2641],[-2.9645,52.2628],[-2.9656,52.262],[-2.9691,52.2616],[-2.9701,52.2617],[-2.9751,52.2602],[-2.9775,52.2598],[-2.9771,52.2609],[-2.9786,52.2624],[-2.9827,52.2621],[-2.9848,52.2623],[-2.9874,52.2614],[-2.9891,52.2605],[-2.9916,52.2607],[-2.9929,52.2616],[-2.9947,52.2615],[-2.9968,52.2619],[-2.9987,52.2642],[-3.0016,52.264],[-3.0058,52.2642],[-3.0097,52.2633],[-3.0114,52.2624],[-3.0154,52.2616],[-3.017,52.2615],[-3.0195,52.2604],[-3.0233,52.2594],[-3.0248,52.2583],[-3.0261,52.258],[-3.0288,52.258],[-3.0304,52.2575],[-3.0319,52.2575],[-3.0337,52.2569],[-3.0355,52.2568],[-3.0371,52.2561],[-3.0388,52.2536],[-3.0442,52.2536],[-3.0456,52.2531],[-3.0475,52.2504],[-3.0483,52.2502],[-3.0468,52.2481],[-3.0452,52.2473],[-3.0453,52.2468],[-3.0488,52.2456],[-3.0495,52.2449],[-3.0446,52.2456],[-3.0431,52.2448],[-3.0431,52.2427],[-3.0438,52.2415],[-3.0455,52.2408],[-3.0441,52.2393],[-3.0442,52.2379],[-3.0458,52.2387],[-3.0478,52.2385],[-3.0496,52.2388],[-3.0526,52.2381],[-3.0546,52.238],[-3.0567,52.2368],[-3.0587,52.2361],[-3.0615,52.2362],[-3.0633,52.2367],[-3.0667,52.2359],[-3.0677,52.2368],[-3.0709,52.236],[-3.073,52.2359],[-3.0739,52.2346],[-3.0726,52.232],[-3.0704,52.2292],[-3.0711,52.2287],[-3.0717,52.2258],[-3.0732,52.2237],[-3.0721,52.2228],[-3.0734,52.2215],[-3.0758,52.2197],[-3.0772,52.2191],[-3.078,52.216],[-3.0722,52.215],[-3.0721,52.2131],[-3.0735,52.2135],[-3.0772,52.2132],[-3.0809,52.2107],[-3.0837,52.2101],[-3.0855,52.209],[-3.0871,52.2073],[-3.0885,52.2065],[-3.0902,52.2061],[-3.0944,52.2036],[-3.0964,52.203],[-3.1,52.2022],[-3.1006,52.2014],[-3.1001,52.1996],[-3.0978,52.1971],[-3.0963,52.1946],[-3.0958,52.1921],[-3.096,52.191],[-3.0956,52.1897],[-3.0971,52.1867],[-3.0972,52.1841],[-3.0951,52.1831],[-3.0972,52.1802],[-3.1006,52.1783],[-3.1016,52.1772],[-3.1045,52.1769],[-3.1069,52.1764],[-3.1091,52.175],[-3.1125,52.1736],[-3.1123,52.1727],[-3.1125,52.1702],[-3.1201,52.1674],[-3.122,52.1669],[-3.1221,52.1641],[-3.1224,52.1634],[-3.1204,52.1631],[-3.1178,52.1615],[-3.1169,52.1604],[-3.1134,52.1602],[-3.1121,52.159],[-3.1081,52.159],[-3.1064,52.1585],[-3.1053,52.1572],[-3.1035,52.1569],[-3.1018,52.1574],[-3.0998,52.1562],[-3.0989,52.1547],[-3.0977,52.1551],[-3.0945,52.1552],[-3.0928,52.1563],[-3.0931,52.1569],[-3.09,52.1574],[-3.0891,52.1591],[-3.0857,52.1606],[-3.0849,52.1628],[-3.084,52.1632],[-3.0808,52.1625],[-3.0798,52.1616],[-3.0769,52.1606],[-3.0745,52.1601],[-3.0736,52.1592],[-3.0716,52.1582],[-3.0725,52.1558],[-3.0754,52.1538],[-3.0783,52.1522],[-3.0826,52.1488],[-3.0937,52.1443],[-3.0954,52.1439],[-3.098,52.1439],[-3.1076,52.1416],[-3.1107,52.1405],[-3.1154,52.1392],[-3.119,52.1388],[-3.124,52.1387],[-3.1282,52.1379],[-3.1303,52.1378],[-3.1319,52.138],[-3.136,52.1378],[-3.1341,52.1336],[-3.1358,52.1333],[-3.1372,52.1313],[-3.1412,52.1299],[-3.1417,52.128],[-3.1402,52.127],[-3.1383,52.1252],[-3.1368,52.1233],[-3.134,52.123],[-3.132,52.1239],[-3.1302,52.1244],[-3.1278,52.1245],[-3.1263,52.1237],[-3.1245,52.1222],[-3.1216,52.1216],[-3.1189,52.1217],[-3.1176,52.122],[-3.1147,52.1214],[-3.1138,52.1206],[-3.1088,52.1195],[-3.1067,52.1187],[-3.1064,52.1176],[-3.105,52.1167],[-3.1077,52.1146],[-3.1074,52.1122],[-3.1057,52.1088],[-3.1048,52.1076],[-3.1049,52.106],[-3.1059,52.1051],[-3.1081,52.1047],[-3.113,52.1046],[-3.1174,52.104],[-3.1198,52.1044],[-3.1211,52.1041],[-3.1227,52.1032],[-3.1211,52.0941],[-3.1203,52.0925],[-3.1195,52.0917],[-3.1196,52.0908],[-3.1189,52.0885],[-3.1203,52.0868],[-3.1235,52.0815],[-3.1256,52.0794],[-3.1259,52.0783],[-3.1239,52.0779],[-3.1223,52.0764],[-3.1212,52.076],[-3.1217,52.0748],[-3.1207,52.0745],[-3.1196,52.0728],[-3.12,52.0717],[-3.1182,52.07],[-3.1187,52.0687],[-3.1164,52.0658],[-3.1146,52.0656],[-3.1114,52.0648],[-3.1107,52.0638],[-3.1079,52.062],[-3.1075,52.0604],[-3.1059,52.0593],[-3.1043,52.0587],[-3.1014,52.0583],[-3.0999,52.0572],[-3.0977,52.0548],[-3.0969,52.055],[-3.095,52.053],[-3.0937,52.0525],[-3.0908,52.0508],[-3.0907,52.0501],[-3.0929,52.0487],[-3.0927,52.0473],[-3.0874,52.0424],[-3.0863,52.0403],[-3.088,52.0379],[-3.0895,52.0363],[-3.0905,52.0357],[-3.0923,52.0332],[-3.0928,52.0315],[-3.0927,52.0291],[-3.095,52.0271],[-3.0992,52.0227],[-3.0972,52.0208],[-3.0925,52.0174],[-3.0891,52.0155],[-3.087,52.014],[-3.0864,52.0128],[-3.0862,52.0103],[-3.0846,52.0063],[-3.0842,52.0043],[-3.0822,52.0024],[-3.0814,52.0009],[-3.0789,51.9976],[-3.0759,51.9961],[-3.0749,51.9952],[-3.0723,51.992],[-3.0697,51.9898],[-3.0686,51.9871],[-3.0683,51.9839],[-3.0674,51.9831],[-3.0715,51.9801],[-3.0767,51.9755],[-3.0781,51.9734],[-3.0781,51.9728],[-3.0806,51.9728],[-3.0818,51.9734],[-3.0833,51.973],[-3.0851,51.9716],[-3.0866,51.9697],[-3.0931,51.9652],[-3.0882,51.9593],[-3.0816,51.9554],[-3.0848,51.9529],[-3.0873,51.9518],[-3.09,51.9503],[-3.0872,51.9475],[-3.0868,51.9467],[-3.0873,51.9455],[-3.0866,51.9443],[-3.0857,51.9435],[-3.0854,51.942],[-3.0839,51.9407],[-3.0832,51.9395],[-3.0802,51.9361],[-3.08,51.9351],[-3.0809,51.9344],[-3.0828,51.9336],[-3.0838,51.9327],[-3.0836,51.931],[-3.0819,51.93],[-3.0816,51.9293],[-3.0794,51.9282],[-3.0791,51.9274],[-3.0796,51.9264],[-3.0786,51.9245],[-3.0763,51.9241],[-3.0753,51.923],[-3.0717,51.9219],[-3.0699,51.9217],[-3.0681,51.9203],[-3.066,51.9192],[-3.0622,51.9191],[-3.0603,51.9168],[-3.0605,51.9146],[-3.06,51.9138],[-3.0525,51.9125],[-3.0495,51.9114],[-3.0494,51.9092],[-3.0499,51.9075],[-3.0484,51.9063],[-3.0495,51.9058],[-3.0485,51.9044],[-3.0435,51.9021],[-3.0426,51.9013],[-3.0434,51.8989],[-3.0412,51.8975],[-3.0412,51.8965],[-3.04,51.8958],[-3.0403,51.8943],[-3.0387,51.8939],[-3.039,51.8922],[-3.0398,51.8914],[-3.0414,51.8915],[-3.0423,51.8904],[-3.0415,51.8892],[-3.0418,51.8874],[-3.0405,51.8863],[-3.0401,51.8845],[-3.0415,51.8839],[-3.0432,51.8826],[-3.0434,51.881],[-3.0487,51.8804],[-3.0499,51.8797],[-3.0524,51.8802],[-3.0555,51.88],[-3.0571,51.8801],[-3.0603,51.8787],[-3.0611,51.8787],[-3.0621,51.8773],[-3.0644,51.8786],[-3.0658,51.8775],[-3.0684,51.8764],[-3.0694,51.8754],[-3.0722,51.8752],[-3.0723,51.8738],[-3.0733,51.872],[-3.073,51.8712],[-3.0702,51.8696],[-3.0657,51.8647],[-3.0634,51.8633],[-3.0685,51.8614],[-3.0704,51.861],[-3.0715,51.8598],[-3.0767,51.8579],[-3.0774,51.8565],[-3.0764,51.855],[-3.0805,51.8535],[-3.0826,51.8525],[-3.0826,51.8513],[-3.0837,51.8502],[-3.0857,51.8498],[-3.0875,51.8489],[-3.0901,51.8481],[-3.0956,51.8473],[-3.0977,51.846],[-3.0984,51.8436],[-3.0978,51.8426],[-3.0965,51.8415],[-3.096,51.8398],[-3.0967,51.8393],[-3.0989,51.8396],[-3.1017,51.8403],[-3.103,51.84],[-3.1038,51.8373],[-3.102,51.8334],[-3.1006,51.8326],[-3.1016,51.8318],[-3.1045,51.8322],[-3.1055,51.8327],[-3.1086,51.8352],[-3.1116,51.8363],[-3.1151,51.8368],[-3.1165,51.8373],[-3.118,51.8389],[-3.1205,51.8389],[-3.1198,51.8373],[-3.1214,51.8368],[-3.1229,51.8375],[-3.1227,51.8353],[-3.1242,51.8344],[-3.1255,51.8354],[-3.1267,51.8357],[-3.1288,51.8342],[-3.1276,51.8332],[-3.1293,51.8328],[-3.1305,51.8333],[-3.1319,51.833],[-3.1327,51.8323],[-3.1338,51.8294],[-3.135,51.8284],[-3.1359,51.8287],[-3.1372,51.8281],[-3.1362,51.8268],[-3.1387,51.8273],[-3.1403,51.8263],[-3.1432,51.8257],[-3.1418,51.825],[-3.1402,51.8232],[-3.1409,51.822],[-3.1435,51.8197],[-3.1478,51.8189],[-3.1532,51.8167],[-3.1573,51.816],[-3.162,51.8158],[-3.1683,51.8153],[-3.1943,51.8131],[-3.2025,51.8128],[-3.204,51.8129],[-3.207,51.8138],[-3.2083,51.8135],[-3.2388,51.8124],[-3.2555,51.8173],[-3.2834,51.8255],[-3.3026,51.8108],[-3.3087,51.806],[-3.3101,51.7943],[-3.317,51.7942],[-3.3274,51.7921],[-3.3345,51.7904],[-3.3514,51.7899],[-3.3598,51.791],[-3.3567,51.7957],[-3.3555,51.7968],[-3.3564,51.7972],[-3.3565,51.7988],[-3.3558,51.8012],[-3.3556,51.8031],[-3.3564,51.8044],[-3.3559,51.8052],[-3.3572,51.8061],[-3.3575,51.807],[-3.3598,51.8072],[-3.3619,51.8057],[-3.3663,51.8049],[-3.3688,51.8067],[-3.3704,51.8082],[-3.3729,51.8122],[-3.3779,51.8108],[-3.3822,51.8121],[-3.3833,51.813],[-3.3846,51.8132],[-3.3863,51.8153],[-3.388,51.8151],[-3.39,51.8153],[-3.3963,51.8137],[-3.3999,51.8135],[-3.4023,51.8145],[-3.4034,51.8157],[-3.4046,51.8163],[-3.4059,51.8192],[-3.4062,51.8212],[-3.4046,51.8222],[-3.4041,51.8233],[-3.4022,51.8248],[-3.4024,51.8263],[-3.4171,51.8351],[-3.4222,51.829],[-3.4285,51.8249],[-3.4311,51.8237],[-3.4311,51.8231],[-3.434,51.8209],[-3.4367,51.8197],[-3.4402,51.8176],[-3.4417,51.8165],[-3.4439,51.8164],[-3.4444,51.8186],[-3.4457,51.8195],[-3.4454,51.8208],[-3.4476,51.8222],[-3.4478,51.8231],[-3.4509,51.8249],[-3.4514,51.8256],[-3.4556,51.8273],[-3.4577,51.8283],[-3.4601,51.8301],[-3.463,51.8288],[-3.4657,51.8286],[-3.4669,51.8288],[-3.4701,51.8285],[-3.4687,51.8259],[-3.4685,51.8235],[-3.4707,51.8212],[-3.4729,51.8185],[-3.4736,51.815],[-3.474,51.8116],[-3.4745,51.8108],[-3.477,51.8091],[-3.4824,51.807],[-3.4883,51.8059],[-3.5,51.8017],[-3.5017,51.8013],[-3.5041,51.8002],[-3.5067,51.7983],[-3.5092,51.7973],[-3.512,51.7958],[-3.5173,51.7943],[-3.5231,51.7916],[-3.5249,51.7901],[-3.5288,51.7884],[-3.5282,51.7877],[-3.529,51.7869],[-3.5327,51.7856],[-3.5337,51.7867],[-3.5357,51.7863],[-3.5376,51.7852],[-3.5405,51.7849],[-3.5413,51.7844],[-3.5405,51.783],[-3.5381,51.7824],[-3.537,51.7806],[-3.5355,51.7801],[-3.5353,51.7792],[-3.5362,51.7784],[-3.5354,51.7769],[-3.5378,51.776],[-3.5411,51.7756],[-3.544,51.7764],[-3.545,51.776],[-3.5461,51.7767],[-3.5466,51.7777],[-3.5479,51.7781],[-3.5495,51.7778],[-3.5555,51.7783],[-3.5573,51.777],[-3.5585,51.7768],[-3.5599,51.7775],[-3.5603,51.7764],[-3.5621,51.7748],[-3.5612,51.7742],[-3.5635,51.7735],[-3.5634,51.7723],[-3.5642,51.7713],[-3.5642,51.7701],[-3.5663,51.7672],[-3.5649,51.7656],[-3.5656,51.7649],[-3.5677,51.7637],[-3.5692,51.7639],[-3.5705,51.7632],[-3.5709,51.7623],[-3.5723,51.7622],[-3.5746,51.7613],[-3.5767,51.7609],[-3.5793,51.7596],[-3.5829,51.7591],[-3.586,51.7584],[-3.5875,51.7571],[-3.5901,51.7567],[-3.5899,51.7553],[-3.5913,51.7546],[-3.5927,51.7557],[-3.5946,51.7581],[-3.5958,51.7588],[-3.5946,51.7607],[-3.595,51.7622],[-3.598,51.7644],[-3.5966,51.7655],[-3.598,51.7676],[-3.5978,51.77],[-3.5998,51.7714],[-3.601,51.7713],[-3.601,51.7725],[-3.6026,51.773],[-3.6036,51.7739],[-3.6046,51.7736],[-3.6048,51.7727],[-3.6089,51.7718],[-3.6122,51.7718],[-3.6152,51.7734],[-3.6173,51.7741],[-3.6184,51.7739],[-3.62,51.7748],[-3.6227,51.7745],[-3.629,51.7749],[-3.6298,51.7759],[-3.6329,51.7769],[-3.6344,51.7779],[-3.6369,51.7772],[-3.6383,51.7774],[-3.6382,51.7784],[-3.639,51.7793],[-3.6402,51.7795],[-3.6402,51.7806],[-3.6412,51.7812],[-3.6447,51.7816],[-3.6454,51.7822],[-3.6474,51.7827],[-3.6492,51.7823],[-3.6508,51.7834],[-3.6522,51.7837],[-3.6529,51.7854],[-3.6566,51.7852],[-3.6641,51.7851],[-3.6638,51.7861],[-3.6656,51.7861],[-3.6686,51.7858],[-3.6702,51.786],[-3.6704,51.7872],[-3.6745,51.785],[-3.6768,51.7842],[-3.6792,51.7842],[-3.6815,51.7819],[-3.6827,51.7811],[-3.6858,51.7802],[-3.6883,51.7805],[-3.6908,51.7816],[-3.6941,51.7814],[-3.7065,51.7796],[-3.7095,51.7791],[-3.7113,51.7785],[-3.7191,51.7782],[-3.7227,51.7772],[-3.7255,51.7769],[-3.7275,51.7763],[-3.7291,51.7755],[-3.7339,51.7715],[-3.7367,51.7698],[-3.7337,51.769],[-3.7322,51.7672],[-3.7335,51.7662],[-3.7331,51.7651],[-3.7351,51.7645],[-3.7355,51.7618],[-3.7375,51.7581],[-3.7428,51.7573],[-3.7423,51.7567],[-3.7441,51.755],[-3.7445,51.7542],[-3.7461,51.7534],[-3.7509,51.7541],[-3.7513,51.7532],[-3.7538,51.7534],[-3.7555,51.7528],[-3.7603,51.7531],[-3.7624,51.7536],[-3.7683,51.7545],[-3.7703,51.7545],[-3.7776,51.7567],[-3.7803,51.7593],[-3.7799,51.76],[-3.7783,51.7603],[-3.7784,51.7622],[-3.7774,51.763],[-3.7785,51.7644],[-3.7779,51.7662],[-3.7784,51.7672],[-3.7797,51.7678],[-3.7802,51.7688],[-3.7802,51.7704],[-3.7809,51.772],[-3.7824,51.7735],[-3.7837,51.7739],[-3.7855,51.7752],[-3.7905,51.7775],[-3.7914,51.7785],[-3.7934,51.7795],[-3.7966,51.7822],[-3.7993,51.7813],[-3.8017,51.7817],[-3.802,51.783],[-3.8037,51.7859],[-3.8068,51.7875],[-3.8067,51.7879],[-3.8066,51.7887],[-3.8081,51.7901],[-3.8085,51.7918],[-3.8073,51.7926],[-3.8077,51.7937],[-3.8074,51.7953],[-3.8052,51.7994],[-3.8042,51.8],[-3.8037,51.8014],[-3.8019,51.8026],[-3.7987,51.8041],[-3.7964,51.8067],[-3.7969,51.8071],[-3.7958,51.8087],[-3.7959,51.8096],[-3.7945,51.81],[-3.7933,51.8098],[-3.7913,51.8103],[-3.7892,51.8114],[-3.7881,51.8124],[-3.7879,51.8144],[-3.7875,51.8163],[-3.7858,51.8182],[-3.7833,51.82],[-3.7829,51.8211],[-3.782,51.8215],[-3.7821,51.8231],[-3.7829,51.8253],[-3.7839,51.8267],[-3.7842,51.8283],[-3.7835,51.8301],[-3.7815,51.8325],[-3.7799,51.8339],[-3.7789,51.8369],[-3.7767,51.8382],[-3.7766,51.8404],[-3.7753,51.8414],[-3.7744,51.8435],[-3.7725,51.8461],[-3.7704,51.848],[-3.7681,51.8496],[-3.7666,51.8497],[-3.7666,51.8506],[-3.764,51.8522],[-3.7647,51.853],[-3.7634,51.8539],[-3.761,51.8539],[-3.7579,51.8551],[-3.7575,51.8559],[-3.7557,51.856],[-3.7547,51.8556],[-3.7531,51.8568],[-3.7505,51.8576],[-3.7506,51.8582],[-3.7492,51.8594],[-3.7496,51.8603],[-3.7483,51.8609],[-3.7483,51.8616],[-3.7463,51.8622],[-3.7431,51.8636],[-3.7412,51.8629],[-3.7388,51.8636],[-3.7378,51.8643],[-3.7378,51.8654],[-3.7361,51.866],[-3.7353,51.8672],[-3.7342,51.8678],[-3.7337,51.8687],[-3.7306,51.8716],[-3.7281,51.8725],[-3.7262,51.8745],[-3.7227,51.8768],[-3.7217,51.8781],[-3.7219,51.88],[-3.7214,51.881],[-3.7194,51.882],[-3.7176,51.8825],[-3.7138,51.8871],[-3.7179,51.901],[-3.7171,51.9021],[-3.7158,51.9029],[-3.7134,51.9054],[-3.7141,51.9061],[-3.7177,51.9074],[-3.7227,51.908],[-3.7275,51.9105],[-3.7276,51.9122],[-3.727,51.9131],[-3.7247,51.914],[-3.7239,51.9159],[-3.7245,51.9165],[-3.723,51.9175],[-3.7234,51.9203],[-3.7226,51.9213],[-3.7227,51.9228],[-3.7216,51.9242],[-3.7228,51.9248],[-3.7214,51.9274],[-3.7208,51.9278],[-3.7188,51.9277],[-3.7182,51.9291],[-3.7188,51.9317],[-3.7177,51.932],[-3.7195,51.9335],[-3.7215,51.9344],[-3.7207,51.9364],[-3.7205,51.9382],[-3.7209,51.9413],[-3.7194,51.9429],[-3.7146,51.9449],[-3.7126,51.9462],[-3.7106,51.9469],[-3.7073,51.9469],[-3.7051,51.9462],[-3.7024,51.9458],[-3.6999,51.9461],[-3.7012,51.9479],[-3.705,51.9485],[-3.7024,51.9542],[-3.7049,51.9557],[-3.7053,51.9566],[-3.7068,51.9577],[-3.7075,51.9594],[-3.7073,51.9602],[-3.7108,51.9612],[-3.7112,51.9619],[-3.703,51.9702],[-3.6998,51.9717],[-3.7011,51.9728],[-3.6985,51.9743],[-3.6968,51.9756],[-3.6941,51.9772],[-3.6941,51.9783],[-3.6961,51.9796],[-3.6965,51.9806],[-3.6982,51.9813],[-3.6978,51.9828],[-3.6951,51.9844],[-3.6949,51.9852],[-3.6926,51.9864],[-3.6883,51.99],[-3.686,51.9912],[-3.6849,51.9922],[-3.6846,51.9938],[-3.6852,51.9944],[-3.6842,51.9962],[-3.682,51.9968],[-3.6776,51.9992],[-3.6757,51.9995],[-3.6744,52.0006],[-3.673,52.0012],[-3.6718,52.0022],[-3.6718,52.0028],[-3.6699,52.0045],[-3.6706,52.006],[-3.6702,52.0067],[-3.6681,52.0084],[-3.6676,52.0102],[-3.6662,52.0117],[-3.6658,52.0149],[-3.6667,52.0161],[-3.6685,52.0157],[-3.6718,52.0156],[-3.6733,52.0166],[-3.6735,52.018],[-3.6723,52.0199],[-3.6703,52.0222],[-3.6675,52.0244],[-3.6683,52.0254],[-3.664,52.0269],[-3.6618,52.0282],[-3.6623,52.0301],[-3.6623,52.0313],[-3.6604,52.0329],[-3.6565,52.0344],[-3.6543,52.0347],[-3.6528,52.0353],[-3.6514,52.0351],[-3.6499,52.0369],[-3.6471,52.0388],[-3.6498,52.0415],[-3.6528,52.0424],[-3.6537,52.0424],[-3.6561,52.0446],[-3.6576,52.0452],[-3.6594,52.0464],[-3.6608,52.0479],[-3.6595,52.0493],[-3.6627,52.0507],[-3.6619,52.0518],[-3.6659,52.0538],[-3.6668,52.0552],[-3.6679,52.0558],[-3.6738,52.0567],[-3.676,52.0565],[-3.6754,52.0576],[-3.6765,52.0584],[-3.678,52.0589],[-3.6798,52.062],[-3.6768,52.0631],[-3.6738,52.0659],[-3.6753,52.0665],[-3.6735,52.0675],[-3.6688,52.0694],[-3.6668,52.0735],[-3.6671,52.0743],[-3.6696,52.0743],[-3.6717,52.0747],[-3.6749,52.0741],[-3.6816,52.0739],[-3.6857,52.0756],[-3.6871,52.0765],[-3.6921,52.078],[-3.6945,52.078],[-3.6967,52.0795],[-3.6987,52.0805],[-3.6997,52.0816],[-3.7011,52.0824],[-3.7038,52.0832],[-3.7126,52.0845],[-3.7155,52.0853],[-3.7178,52.0851],[-3.7231,52.0852],[-3.7215,52.0866],[-3.7225,52.0912],[-3.7234,52.0933],[-3.7288,52.094],[-3.727,52.0949],[-3.7245,52.097],[-3.7241,52.0981],[-3.7229,52.0993],[-3.7161,52.1029],[-3.7152,52.1032],[-3.7141,52.105],[-3.7147,52.1061],[-3.7143,52.1067],[-3.7154,52.1081],[-3.7163,52.1102],[-3.7164,52.1114],[-3.716,52.1133],[-3.7203,52.1175],[-3.7229,52.1153],[-3.726,52.1186],[-3.731,52.12],[-3.7324,52.1206],[-3.7369,52.1207],[-3.7394,52.1215],[-3.7424,52.1222],[-3.7451,52.1234],[-3.7466,52.1244],[-3.7469,52.1257],[-3.7495,52.1276],[-3.753,52.1279],[-3.7547,52.1283],[-3.7581,52.1282],[-3.7577,52.1301],[-3.756,52.1305],[-3.7526,52.1326],[-3.7509,52.1332],[-3.7456,52.1358],[-3.7429,52.138],[-3.742,52.1396],[-3.7424,52.1407],[-3.7437,52.1429],[-3.7433,52.144],[-3.7439,52.1466],[-3.745,52.147],[-3.7462,52.1479],[-3.7457,52.151],[-3.7457,52.154],[-3.7482,52.1559],[-3.7483,52.1575],[-3.7472,52.1606],[-3.7501,52.1629],[-3.7507,52.1642],[-3.7507,52.1655],[-3.7494,52.1669],[-3.75,52.1707],[-3.7486,52.1728],[-3.749,52.1756],[-3.75,52.1765],[-3.7511,52.1785],[-3.7505,52.1798],[-3.7515,52.1814],[-3.7512,52.1828],[-3.7498,52.1834],[-3.7503,52.1875],[-3.7468,52.1897],[-3.7458,52.1917],[-3.7464,52.1932],[-3.7477,52.1943],[-3.7516,52.1965],[-3.7522,52.1975],[-3.7517,52.1991],[-3.7507,52.2003],[-3.7509,52.2027],[-3.7501,52</v>
      </c>
      <c r="B182" s="67" t="str">
        <f ca="1">OFFSET(Polygon!B$1,MATCH($D182,Polygon!$C:$C,0)-1,0)</f>
        <v>W11000024</v>
      </c>
      <c r="C182" s="82" t="s">
        <v>133</v>
      </c>
      <c r="D182" t="s">
        <v>445</v>
      </c>
      <c r="E182" s="27">
        <v>132447</v>
      </c>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23">
        <v>29</v>
      </c>
      <c r="AD182" s="23">
        <v>34</v>
      </c>
      <c r="AE182" s="23">
        <v>41</v>
      </c>
      <c r="AF182" s="23">
        <v>46</v>
      </c>
      <c r="AG182" s="23">
        <v>48</v>
      </c>
      <c r="AH182" s="23">
        <v>55</v>
      </c>
      <c r="AI182" s="23">
        <v>58</v>
      </c>
      <c r="AJ182" s="45"/>
      <c r="AK182" s="45"/>
      <c r="AL182" s="23">
        <f>AM182-2</f>
        <v>69</v>
      </c>
      <c r="AM182" s="23">
        <v>71</v>
      </c>
      <c r="AN182" s="23">
        <v>75</v>
      </c>
      <c r="AO182" s="23">
        <v>89</v>
      </c>
      <c r="AP182" s="23">
        <v>94</v>
      </c>
      <c r="AQ182" s="23">
        <v>96</v>
      </c>
      <c r="AR182" s="23">
        <v>103</v>
      </c>
      <c r="AS182" s="23">
        <v>109</v>
      </c>
      <c r="AT182" s="23">
        <v>118</v>
      </c>
      <c r="AU182" s="23">
        <v>121</v>
      </c>
      <c r="AV182" s="23">
        <v>123</v>
      </c>
      <c r="AW182" s="23">
        <v>128</v>
      </c>
      <c r="AX182" s="23">
        <v>141</v>
      </c>
      <c r="AY182" s="67">
        <v>145</v>
      </c>
      <c r="AZ182" s="23">
        <v>147</v>
      </c>
      <c r="BA182" s="23">
        <v>152</v>
      </c>
      <c r="BB182" s="23">
        <v>154</v>
      </c>
      <c r="BC182" s="23">
        <v>157</v>
      </c>
      <c r="BD182" s="23">
        <v>162</v>
      </c>
      <c r="BE182" s="23">
        <v>166</v>
      </c>
      <c r="BF182" s="23">
        <v>169</v>
      </c>
      <c r="BG182" s="23">
        <v>171</v>
      </c>
      <c r="BH182" s="23">
        <v>179</v>
      </c>
      <c r="BI182" s="23">
        <v>182</v>
      </c>
      <c r="BJ182" s="23">
        <v>188</v>
      </c>
      <c r="BK182" s="23">
        <v>194</v>
      </c>
      <c r="BL182" s="23">
        <v>196</v>
      </c>
      <c r="BM182" s="23">
        <v>197</v>
      </c>
      <c r="BN182" s="23">
        <v>198</v>
      </c>
      <c r="BO182" s="23">
        <v>199</v>
      </c>
      <c r="BP182" s="23">
        <v>204</v>
      </c>
      <c r="BQ182" s="23">
        <v>209</v>
      </c>
      <c r="BR182" s="23">
        <v>216</v>
      </c>
      <c r="BS182" s="23">
        <v>226</v>
      </c>
      <c r="BT182" s="23">
        <v>227</v>
      </c>
      <c r="BU182" s="23">
        <v>227</v>
      </c>
      <c r="BV182" s="23">
        <v>232</v>
      </c>
      <c r="BW182" s="23">
        <v>241</v>
      </c>
      <c r="BX182" s="23">
        <v>244</v>
      </c>
      <c r="BY182" s="23">
        <v>246</v>
      </c>
      <c r="BZ182" s="23">
        <v>249</v>
      </c>
      <c r="CA182" s="23">
        <v>251</v>
      </c>
      <c r="CB182" s="23">
        <v>253</v>
      </c>
      <c r="CC182" s="23">
        <v>255</v>
      </c>
      <c r="CD182" s="23">
        <v>266</v>
      </c>
      <c r="CE182" s="23">
        <v>270</v>
      </c>
      <c r="CF182" s="23">
        <v>272</v>
      </c>
      <c r="CG182" s="23">
        <v>276</v>
      </c>
      <c r="CH182" s="23">
        <v>281</v>
      </c>
      <c r="CI182" s="23">
        <v>283</v>
      </c>
      <c r="CJ182" s="23">
        <v>284</v>
      </c>
      <c r="CK182" s="23">
        <v>285</v>
      </c>
      <c r="CL182" s="23">
        <v>285</v>
      </c>
      <c r="CM182" s="23">
        <v>286</v>
      </c>
      <c r="CN182" s="23">
        <v>286</v>
      </c>
      <c r="CO182" s="23">
        <v>287</v>
      </c>
      <c r="CP182" s="23">
        <v>287</v>
      </c>
      <c r="CQ182" s="23">
        <v>290</v>
      </c>
      <c r="CR182" s="23">
        <v>292</v>
      </c>
      <c r="CS182" s="23">
        <v>292</v>
      </c>
      <c r="CT182" s="23">
        <v>295</v>
      </c>
      <c r="CU182" s="23">
        <v>295</v>
      </c>
      <c r="CV182" s="23">
        <v>296</v>
      </c>
      <c r="CW182" s="23">
        <v>296</v>
      </c>
      <c r="CX182" s="23">
        <v>296</v>
      </c>
      <c r="CY182" s="23">
        <v>296</v>
      </c>
      <c r="CZ182" s="23">
        <v>296</v>
      </c>
      <c r="DA182" s="23">
        <v>296</v>
      </c>
      <c r="DB182" s="23">
        <v>296</v>
      </c>
      <c r="DC182" s="23">
        <v>296</v>
      </c>
      <c r="DD182" s="23">
        <v>296</v>
      </c>
      <c r="DE182" s="23">
        <v>296</v>
      </c>
      <c r="DF182" s="23">
        <v>297</v>
      </c>
      <c r="DG182" s="23">
        <v>298</v>
      </c>
      <c r="DH182" s="23"/>
      <c r="DJ182" s="181">
        <f t="shared" ca="1" si="53"/>
        <v>1</v>
      </c>
      <c r="DK182" s="25">
        <f t="shared" ca="1" si="54"/>
        <v>3.3670033670033669E-3</v>
      </c>
      <c r="DL182" s="325">
        <f t="shared" ca="1" si="60"/>
        <v>0.75501898872756645</v>
      </c>
      <c r="DM182" s="329">
        <f t="shared" ca="1" si="56"/>
        <v>2</v>
      </c>
      <c r="DN182" s="25">
        <f t="shared" ca="1" si="57"/>
        <v>6.7567567567567571E-3</v>
      </c>
      <c r="DO182" s="325">
        <f t="shared" ca="1" si="61"/>
        <v>1.5100379774551329</v>
      </c>
      <c r="DP182" s="334">
        <f t="shared" ca="1" si="62"/>
        <v>224.99565864081481</v>
      </c>
      <c r="EA182" s="447">
        <f>SUMIF('L4-LTLA'!$D:$D,$D182,'L4-LTLA'!$G:$G)</f>
        <v>132447</v>
      </c>
      <c r="EB182" s="27">
        <v>132447</v>
      </c>
      <c r="EC182" s="4">
        <f t="shared" si="51"/>
        <v>0</v>
      </c>
    </row>
    <row r="183" spans="1:133" x14ac:dyDescent="0.25">
      <c r="A183" s="67" t="str">
        <f ca="1">OFFSET(Polygon!A$1,MATCH($D183,Polygon!$C:$C,0)-1,0)</f>
        <v>{"type":"MultiPolygon","coordinates":[[[[-3.8067,51.7879],[-3.8068,51.7875],[-3.8037,51.7859],[-3.802,51.783],[-3.8017,51.7817],[-3.7993,51.7813],[-3.7966,51.7822],[-3.7934,51.7795],[-3.7914,51.7785],[-3.7905,51.7775],[-3.7855,51.7752],[-3.7837,51.7739],[-3.7824,51.7735],[-3.7809,51.772],[-3.7802,51.7704],[-3.7802,51.7688],[-3.7797,51.7678],[-3.7784,51.7672],[-3.7779,51.7662],[-3.7785,51.7644],[-3.7774,51.763],[-3.7784,51.7622],[-3.7783,51.7603],[-3.7799,51.76],[-3.7803,51.7593],[-3.7776,51.7567],[-3.7703,51.7545],[-3.7683,51.7545],[-3.7624,51.7536],[-3.7603,51.7531],[-3.7555,51.7528],[-3.7538,51.7534],[-3.7513,51.7532],[-3.7509,51.7541],[-3.7461,51.7534],[-3.7445,51.7542],[-3.7441,51.755],[-3.7423,51.7567],[-3.7428,51.7573],[-3.7375,51.7581],[-3.7355,51.7618],[-3.7351,51.7645],[-3.7331,51.7651],[-3.7335,51.7662],[-3.7322,51.7672],[-3.7337,51.769],[-3.7367,51.7698],[-3.7339,51.7715],[-3.7291,51.7755],[-3.7275,51.7763],[-3.7255,51.7769],[-3.7227,51.7772],[-3.7191,51.7782],[-3.7113,51.7785],[-3.7095,51.7791],[-3.7065,51.7796],[-3.6941,51.7814],[-3.6908,51.7816],[-3.6883,51.7805],[-3.6858,51.7802],[-3.6827,51.7811],[-3.6815,51.7819],[-3.6792,51.7842],[-3.6768,51.7842],[-3.6745,51.785],[-3.6704,51.7872],[-3.6702,51.786],[-3.6686,51.7858],[-3.6656,51.7861],[-3.6638,51.7861],[-3.6641,51.7851],[-3.6566,51.7852],[-3.6529,51.7854],[-3.6522,51.7837],[-3.6508,51.7834],[-3.6492,51.7823],[-3.6474,51.7827],[-3.6454,51.7822],[-3.6447,51.7816],[-3.6412,51.7812],[-3.6402,51.7806],[-3.6402,51.7795],[-3.639,51.7793],[-3.6382,51.7784],[-3.6383,51.7774],[-3.6369,51.7772],[-3.6344,51.7779],[-3.6329,51.7769],[-3.6298,51.7759],[-3.629,51.7749],[-3.6227,51.7745],[-3.62,51.7748],[-3.6184,51.7739],[-3.6173,51.7741],[-3.6152,51.7734],[-3.6122,51.7718],[-3.6089,51.7718],[-3.6048,51.7727],[-3.6046,51.7736],[-3.6036,51.7739],[-3.6026,51.773],[-3.601,51.7725],[-3.601,51.7713],[-3.5998,51.7714],[-3.5978,51.77],[-3.598,51.7676],[-3.5966,51.7655],[-3.598,51.7644],[-3.595,51.7622],[-3.5946,51.7607],[-3.5958,51.7588],[-3.5946,51.7581],[-3.5927,51.7557],[-3.5913,51.7546],[-3.5937,51.7532],[-3.5917,51.7516],[-3.5902,51.75],[-3.5913,51.749],[-3.5816,51.7352],[-3.5802,51.7284],[-3.5802,51.7266],[-3.5797,51.7235],[-3.579,51.7223],[-3.5786,51.7179],[-3.5822,51.714],[-3.5837,51.7078],[-3.5852,51.7031],[-3.5813,51.6954],[-3.5864,51.6904],[-3.5845,51.6862],[-3.5885,51.6818],[-3.5896,51.6793],[-3.5819,51.6736],[-3.5803,51.6712],[-3.5762,51.6635],[-3.5748,51.6621],[-3.5699,51.6588],[-3.5639,51.6549],[-3.5623,51.6491],[-3.5618,51.6474],[-3.5633,51.6455],[-3.5609,51.6449],[-3.5574,51.6457],[-3.5502,51.6458],[-3.5486,51.6455],[-3.5464,51.6444],[-3.544,51.6439],[-3.5416,51.6439],[-3.5386,51.6443],[-3.5372,51.6439],[-3.5357,51.6415],[-3.5358,51.6404],[-3.5343,51.64],[-3.5336,51.639],[-3.5248,51.6356],[-3.5231,51.6341],[-3.5206,51.6299],[-3.515,51.6235],[-3.51,51.6181],[-3.509,51.6177],[-3.5033,51.6162],[-3.5027,51.6151],[-3.5016,51.6145],[-3.5,51.6143],[-3.4981,51.6116],[-3.4964,51.6105],[-3.4919,51.6096],[-3.4862,51.6101],[-3.4851,51.6091],[-3.4842,51.6075],[-3.4813,51.6058],[-3.4783,51.6053],[-3.4769,51.6045],[-3.4763,51.6036],[-3.4735,51.6024],[-3.4725,51.6013],[-3.4717,51.5986],[-3.4717,51.5965],[-3.4725,51.595],[-3.4734,51.5942],[-3.4746,51.5925],[-3.4754,51.5922],[-3.4761,51.5899],[-3.477,51.5884],[-3.4779,51.5883],[-3.4782,51.5872],[-3.4774,51.5852],[-3.476,51.5839],[-3.4768,51.5812],[-3.4785,51.5804],[-3.48,51.5781],[-3.4815,51.5779],[-3.485,51.5766],[-3.4863,51.5765],[-3.4867,51.5754],[-3.4882,51.5754],[-3.4887,51.5742],[-3.4866,51.5742],[-3.4846,51.5737],[-3.4836,51.5726],[-3.4855,51.5707],[-3.4856,51.5697],[-3.4824,51.5679],[-3.4805,51.5671],[-3.4768,51.5664],[-3.4775,51.5654],[-3.4774,51.5638],[-3.4779,51.5625],[-3.4782,51.5602],[-3.4794,51.5597],[-3.4802,51.5587],[-3.4799,51.5581],[-3.4752,51.557],[-3.4723,51.555],[-3.4705,51.5541],[-3.4695,51.5518],[-3.4695,51.5488],[-3.4681,51.5474],[-3.4673,51.5462],[-3.465,51.5445],[-3.4635,51.5441],[-3.463,51.5434],[-3.4637,51.5425],[-3.4655,51.5414],[-3.4681,51.5405],[-3.4712,51.5404],[-3.4721,51.5406],[-3.4746,51.5402],[-3.4761,51.5389],[-3.4772,51.5385],[-3.4785,51.5364],[-3.4789,51.5363],[-3.4798,51.5342],[-3.4811,51.5326],[-3.4819,51.5312],[-3.4817,51.5301],[-3.4803,51.5301],[-3.4807,51.5283],[-3.4813,51.5284],[-3.4829,51.5271],[-3.4836,51.5259],[-3.4833,51.5251],[-3.4842,51.5239],[-3.4837,51.523],[-3.484,51.5218],[-3.4851,51.5197],[-3.4875,51.517],[-3.4899,51.516],[-3.4914,51.5158],[-3.493,51.5146],[-3.4953,51.5142],[-3.4975,51.5126],[-3.5005,51.5117],[-3.5056,51.5094],[-3.5071,51.5092],[-3.5083,51.5084],[-3.5083,51.507],[-3.5093,51.506],[-3.5123,51.5047],[-3.513,51.5039],[-3.5157,51.5028],[-3.5169,51.5031],[-3.5193,51.5019],[-3.5204,51.5017],[-3.5224,51.5021],[-3.5241,51.5009],[-3.5264,51.5007],[-3.5286,51.5015],[-3.5292,51.5012],[-3.5283,51.4998],[-3.5258,51.4975],[-3.527,51.4966],[-3.5275,51.4956],[-3.5287,51.4955],[-3.5276,51.4937],[-3.5337,51.4923],[-3.5361,51.4919],[-3.5394,51.491],[-3.5356,51.4897],[-3.5335,51.4886],[-3.5327,51.4863],[-3.5317,51.485],[-3.5325,51.4821],[-3.5335,51.4819],[-3.5381,51.4843],[-3.5547,51.4928],[-3.558,51.4923],[-3.5598,51.4917],[-3.5661,51.4902],[-3.5717,51.4881],[-3.5747,51.4863],[-3.5782,51.4854],[-3.5804,51.4851],[-3.5841,51.4833],[-3.5884,51.4826],[-3.593,51.4822],[-3.5944,51.4832],[-3.5963,51.4833],[-3.5972,51.4844],[-3.6023,51.4831],[-3.6046,51.482],[-3.6062,51.4821],[-3.6084,51.4813],[-3.612,51.4809],[-3.6129,51.4803],[-3.6152,51.4798],[-3.6169,51.4776],[-3.6196,51.4766],[-3.6223,51.4759],[-3.6231,51.4754],[-3.6281,51.4742],[-3.6313,51.4739],[-3.6343,51.473],[-3.6351,51.4724],[-3.6375,51.4713],[-3.6384,51.4702],[-3.64,51.4707],[-3.643,51.4726],[-3.6476,51.4761],[-3.6504,51.4777],[-3.6533,51.4782],[-3.6544,51.4788],[-3.6574,51.4793],[-3.6584,51.4798],[-3.66,51.4798],[-3.6626,51.4805],[-3.6666,51.4807],[-3.6697,51.4801],[-3.6719,51.4799],[-3.6743,51.4794],[-3.6763,51.4784],[-3.6759,51.4774],[-3.6786,51.4753],[-3.6783,51.4746],[-3.6791,51.4738],[-3.6823,51.4756],[-3.6824,51.4761],[-3.6855,51.477],[-3.6884,51.4769],[-3.6886,51.4757],[-3.6909,51.4777],[-3.6954,51.4784],[-3.6985,51.4782],[-3.7,51.4757],[-3.7018,51.4755],[-3.7011,51.4747],[-3.7018,51.4734],[-3.7031,51.4741],[-3.7047,51.4758],[-3.7059,51.4761],[-3.7068,51.4755],[-3.7103,51.4755],[-3.7112,51.4759],[-3.7117,51.4772],[-3.716,51.4795],[-3.7183,51.4789],[-3.7205,51.4797],[-3.7209,51.4803],[-3.7204,51.4815],[-3.7214,51.4825],[-3.7231,51.4837],[-3.7235,51.4855],[-3.7252,51.4872],[-3.7244,51.4887],[-3.7264,51.49],[-3.7284,51.4919],[-3.7283,51.4927],[-3.7304,51.4938],[-3.7321,51.4954],[-3.734,51.496],[-3.7331,51.4972],[-3.7353,51.4992],[-3.7371,51.4993],[-3.7396,51.5002],[-3.7407,51.4998],[-3.7437,51.5014],[-3.7439,51.5025],[-3.745,51.5036],[-3.747,51.5043],[-3.7485,51.5038],[-3.7491,51.5045],[-3.7474,51.5053],[-3.7459,51.5064],[-3.7461,51.5075],[-3.7502,51.5122],[-3.7522,51.5149],[-3.7555,51.5208],[-3.759,51.5281],[-3.7627,51.5365],[-3.762,51.5378],[-3.7664,51.5425],[-3.7708,51.5476],[-3.7734,51.551],[-3.7749,51.5532],[-3.7784,51.558],[-3.7798,51.5601],[-3.7813,51.561],[-3.7832,51.5629],[-3.7863,51.5663],[-3.7899,51.5698],[-3.7919,51.5709],[-3.7967,51.5691],[-3.7971,51.5694],[-3.7964,51.5727],[-3.7969,51.5747],[-3.7977,51.5763],[-3.8005,51.5797],[-3.8025,51.5817],[-3.8039,51.5819],[-3.808,51.5815],[-3.8084,51.582],[-3.8044,51.5823],[-3.8018,51.5829],[-3.7991,51.5832],[-3.7986,51.5843],[-3.7974,51.5893],[-3.7968,51.5904],[-3.7976,51.5907],[-3.7994,51.5854],[-3.8016,51.5841],[-3.8043,51.5836],[-3.8054,51.5839],[-3.8067,51.5853],[-3.8092,51.5864],[-3.8106,51.5885],[-3.8153,51.5919],[-3.8197,51.5947],[-3.8302,51.6004],[-3.8353,51.6034],[-3.8429,51.6077],[-3.8479,51.6117],[-3.849,51.6124],[-3.8507,51.6142],[-3.8499,51.6155],[-3.8469,51.6165],[-3.8454,51.6178],[-3.8433,51.618],[-3.8433,51.6189],[-3.8399,51.6198],[-3.8395,51.6207],[-3.8378,51.6216],[-3.8349,51.6226],[-3.8322,51.625],[-3.8312,51.625],[-3.8281,51.626],[-3.8266,51.6267],[-3.8247,51.6283],[-3.8257,51.6288],[-3.8303,51.6264],[-3.8316,51.6263],[-3.8312,51.628],[-3.8311,51.63],[-3.8304,51.6355],[-3.8309,51.6367],[-3.8345,51.6384],[-3.8352,51.6394],[-3.8355,51.6422],[-3.8365,51.6422],[-3.8373,51.6433],[-3.8377,51.6446],[-3.8377,51.6468],[-3.8373,51.6495],[-3.8359,51.6517],[-3.8326,51.6548],[-3.8312,51.6557],[-3.8301,51.6555],[-3.8286,51.6545],[-3.8244,51.6533],[-3.8222,51.6534],[-3.8188,51.6545],[-3.8167,51.6557],[-3.8138,51.6589],[-3.8127,51.6596],[-3.8101,51.6621],[-3.8088,51.6648],[-3.8074,51.6661],[-3.8036,51.6663],[-3.8013,51.666],[-3.7967,51.6666],[-3.7977,51.6672],[-3.8,51.6665],[-3.807,51.6667],[-3.8083,51.666],[-3.8096,51.6643],[-3.8101,51.6629],[-3.8187,51.6555],[-3.8202,51.6548],[-3.8229,51.6542],[-3.8253,51.6544],[-3.8279,51.6553],[-3.8308,51.6566],[-3.8331,51.6557],[-3.8366,51.6526],[-3.8383,51.6505],[-3.8387,51.6485],[-3.839,51.6452],[-3.8388,51.6431],[-3.8365,51.6389],[-3.8358,51.6381],[-3.8325,51.6362],[-3.8318,51.6341],[-3.8329,51.631],[-3.8331,51.6292],[-3.8344,51.6298],[-3.835,51.6287],[-3.8332,51.6286],[-3.834,51.6267],[-3.8365,51.6239],[-3.8392,51.6227],[-3.8434,51.6221],[-3.8447,51.6213],[-3.8481,51.6211],[-3.8479,51.6203],[-3.8488,51.6192],[-3.8502,51.6186],[-3.8534,51.6182],[-3.855,51.6182],[-3.8613,51.6193],[-3.8673,51.6194],[-3.8684,51.6192],[-3.8701,51.6181],[-3.8726,51.6174],[-3.8766,51.6168],[-3.8789,51.6167],[-3.8829,51.6171],[-3.8846,51.6175],[-3.8864,51.6176],[-3.8886,51.6183],[-3.8929,51.6188],[-3.8937,51.6188],[-3.9022,51.6134],[-3.9032,51.6131],[-3.9183,51.6095],[-3.9209,51.6093],[-3.9229,51.6094],[-3.9228,51.6101],[-3.9246,51.6115],[-3.9266,51.6116],[-3.926,51.6153],[-3.9283,51.6157],[-3.9293,51.6167],[-3.9302,51.6163],[-3.9287,51.6138],[-3.9292,51.6134],[-3.9358,51.6138],[-3.94,51.6138],[-3.9434,51.6131],[-3.953,51.6128],[-3.9583,51.6122],[-3.9616,51.6116],[-3.9686,51.61],[-3.977,51.6073],[-3.9824,51.6048],[-3.9861,51.6027],[-3.9927,51.5986],[-3.9938,51.5967],[-3.9953,51.5952],[-3.9971,51.5923],[-3.9995,51.5871],[-3.9997,51.5857],[-4.0006,51.5831],[-4.0006,51.5804],[-3.9989,51.5782],[-3.9982,51.5759],[-3.9968,51.5747],[-3.9921,51.5729],[-3.9819,51.5703],[-3.9812,51.57],[-3.9768,51.569],[-3.9772,51.5674],[-3.9784,51.5676],[-3.9802,51.567],[-3.9808,51.5647],[-3.9821,51.5645],[-3.9835,51.5647],[-3.984,51.5661],[-3.9858,51.5653],[-3.9883,51.5649],[-3.9896,51.564],[-3.9912,51.5638],[-3.9932,51.5632],[-3.995,51.5639],[-3.9975,51.5642],[-3.9984,51.5647],[-4.0011,51.5647],[-4.0033,51.5656],[-4.0065,51.5677],[-4.009,51.5681],[-4.0114,51.568],[-4.0146,51.567],[-4.0138,51.5662],[-4.014,51.564],[-4.0163,51.5645],[-4.0203,51.564],[-4.0219,51.5636],[-4.0235,51.5639],[-4.024,51.5632],[-4.0264,51.5646],[-4.0261,51.5653],[-4.0273,51.5667],[-4.0306,51.5679],[-4.0311,51.5685],[-4.0309,51.5697],[-4.0341,51.5701],[-4.0364,51.5697],[-4.0369,51.5683],[-4.0409,51.5679],[-4.0427,51.568],[-4.0425,51.5672],[-4.0451,51.5655],[-4.0485,51.5662],[-4.0517,51.5651],[-4.0522,51.5644],[-4.0543,51.5647],[-4.0549,51.5651],[-4.0575,51.5646],[-4.0587,51.5639],[-4.059,51.5631],[-4.0586,51.5606],[-4.0592,51.5592],[-4.0604,51.5583],[-4.0635,51.5573],[-4.067,51.5579],[-4.068,51.559],[-4.0699,51.5595],[-4.0721,51.5613],[-4.0745,51.5622],[-4.0761,51.5621],[-4.0772,51.5615],[-4.0792,51.5621],[-4.081,51.562],[-4.083,51.5615],[-4.0868,51.5622],[-4.0886,51.5645],[-4.0918,51.5643],[-4.093,51.5647],[-4.0941,51.5656],[-4.0956,51.5653],[-4.0994,51.5655],[-4.102,51.5653],[-4.104,51.5668],[-4.1044,51.5676],[-4.1058,51.5682],[-4.106,51.569],[-4.1075,51.5697],[-4.1109,51.5697],[-4.1091,51.5711],[-4.1094,51.5732],[-4.1115,51.5733],[-4.1144,51.5726],[-4.117,51.5702],[-4.1187,51.5706],[-4.1205,51.5692],[-4.1236,51.5685],[-4.1236,51.5698],[-4.1257,51.5701],[-4.1267,51.5695],[-4.1287,51.5697],[-4.1343,51.5689],[-4.1407,51.5686],[-4.1436,51.5689],[-4.1434,51.5682],[-4.1455,51.567],[-4.1492,51.5656],[-4.1533,51.5639],[-4.1565,51.5619],[-4.1593,51.5592],[-4.1609,51.5561],[-4.161,51.5552],[-4.1584,51.5543],[-4.158,51.5538],[-4.1518,51.5502],[-4.1501,51.5501],[-4.1474,51.548],[-4.1461,51.5451],[-4.1476,51.5434],[-4.1503,51.5427],[-4.1523,51.5411],[-4.1559,51.5412],[-4.1609,51.5442],[-4.1635,51.5447],[-4.1645,51.5445],[-4.1696,51.5456],[-4.172,51.546],[-4.1738,51.5467],[-4.1763,51.5466],[-4.179,51.5474],[-4.1801,51.547],[-4.1822,51.5484],[-4.1838,51.5484],[-4.1847,51.5478],[-4.1867,51.5478],[-4.1876,51.5471],[-4.1908,51.5473],[-4.1917,51.548],[-4.1951,51.5481],[-4.2007,51.5476],[-4.2023,51.5472],[-4.2059,51.5459],[-4.2078,51.5447],[-4.209,51.5435],[-4.2093,51.5419],[-4.2089,51.5403],[-4.2068,51.5396],[-4.2044,51.5383],[-4.2063,51.5375],[-4.2069,51.5391],[-4.2093,51.5388],[-4.2091,51.5377],[-4.2109,51.5372],[-4.2132,51.5375],[-4.2136,51.5385],[-4.2154,51.5399],[-4.2154,51.5411],[-4.2171,51.5415],[-4.218,51.5408],[-4.2207,51.5406],[-4.2222,51.5411],[-4.2239,51.5403],[-4.2271,51.5411],[-4.2306,51.5412],[-4.2325,51.5421],[-4.2343,51.5416],[-4.2365,51.542],[-4.2381,51.5432],[-4.2409,51.544],[-4.2428,51.5448],[-4.2458,51.5469],[-4.2479,51.5465],[-4.2496,51.5474],[-4.2505,51.5482],[-4.2518,51.5484],[-4.2532,51.5494],[-4.2546,51.5491],[-4.2566,51.5502],[-4.2581,51.5502],[-4.2599,51.5513],[-4.259,51.553],[-4.2618,51.5536],[-4.2652,51.5537],[-4.2658,51.5543],[-4.2675,51.5544],[-4.2686,51.5551],[-4.2715,51.5554],[-4.2716,51.5572],[-4.2731,51.5575],[-4.2758,51.5575],[-4.2765,51.5589],[-4.2796,51.5589],[-4.28,51.56],[-4.2792,51.5613],[-4.2821,51.5611],[-4.2845,51.5615],[-4.2856,51.5614],[-4.2887,51.5617],[-4.2906,51.563],[-4.2929,51.5626],[-4.295,51.5616],[-4.2951,51.5599],[-4.297,51.5596],[-4.299,51.5601],[-4.3011,51.5616],[-4.3063,51.5622],[-4.3082,51.563],[-4.3079,51.5637],[-4.3057,51.5637],[-4.3055,51.5647],[-4.3013,51.5667],[-4.3001,51.5676],[-4.2982,51.5682],[-4.2977,51.5689],[-4.293,51.5692],[-4.2906,51.5698],[-4.2896,51.5726],[-4.289,51.5763],[-4.2892,51.5797],[-4.2896,51.582],[-4.2907,51.5851],[-4.2924,51.5888],[-4.2963,51.5964],[-4.2996,51.6009],[-4.3062,51.6085],[-4.307,51.6091],[-4.3093,51.6088],[-4.3092,51.6096],[-4.3077,51.6105],[-4.308,51.6109],[-4.3057,51.6115],[-4.3046,51.6127],[-4.3028,51.6132],[-4.3009,51.6128],[-4.2986,51.6138],[-4.2988,51.6148],[-4.2938,51.6155],[-4.2928,51.6147],[-4.2898,51.6141],[-4.2886,51.6146],[-4.2862,51.6138],[-4.2844,51.6139],[-4.2818,51.6147],[-4.2796,51.6159],[-4.2782,51.6171],[-4.2773,51.6187],[-4.2726,51.6248],[-4.2719,51.6233],[-4.2701,51.6253],[-4.2668,51.6278],[-4.2649,51.6285],[-4.2629,51.6278],[-4.2616,51.6279],[-4.2587,51.6288],[-4.2558,51.6303],[-4.2541,51.6318],[-4.2521,51.6343],[-4.2493,51.6391],[-4.2478,51.6426],[-4.2473,51.6448],[-4.246,51.6473],[-4.2455,51.6476],[-4.2404,51.6468],[-4.2378,51.6466],[-4.2359,51.6468],[-4.2307,51.6479],[-4.2308,51.6467],[-4.2327,51.6459],[-4.2363,51.6458],[-4.2412,51.6465],[-4.2422,51.6456],[-4.2393,51.6441],[-4.2372,51.6438],[-4.234,51.6437],[-4.2325,51.6426],[-4.2331,51.6409],[-4.2347,51.6408],[-4.2345,51.6385],[-4.2379,51.6352],[-4.2395,51.6341],[-4.2403,51.6328],[-4.2415,51.6324],[-4.2427,51.6312],[-4.2423,51.6307],[-4.2434,51.6293],[-4.242,51.6292],[-4.2418,51.6302],[-4.2395,51.6309],[-4.2356,51.6308],[-4.2325,51.6315],[-4.2307,51.6312],[-4.2298,51.63],[-4.2289,51.6304],[-4.2273,51.6298],[-4.2259,51.6269],[-4.2253,51.6262],[-4.2216,51.6259],[-4.2203,51.6255],[-4.2183,51.6243],[-4.2174,51.6255],[-4.2179,51.6262],[-4.2197,51.6274],[-4.2216,51.6275],[-4.2232,51.6272],[-4.2246,51.6277],[-4.2246,51.6288],[-4.2231,51.6293],[-4.2191,51.6298],[-4.2183,51.6307],[-4.2168,51.6301],[-4.215,51.6276],[-4.2139,51.6272],[-4.2119,51.6279],[-4.2114,51.627],[-4.2101,51.6279],[-4.2115,51.6289],[-4.2133,51.6293],[-4.2141,51.6307],[-4.2156,51.6319],[-4.2177,51.6326],[-4.2183,51.6338],[-4.2173,51.6341],[-4.2176,51.6361],[-4.2183,51.6371],[-4.22,51.6378],[-4.2206,51.6395],[-4.2236,51.6407],[-4.2147,51.6413],[-4.2109,51.6411],[-4.2086,51.6406],[-4.2036,51.639],[-4.2002,51.6375],[-4.1968,51.6354],[-4.1938,51.6331],[-4.1891,51.6287],[-4.1883,51.6271],[-4.1895,51.6265],[-4.1916,51.6273],[-4.196,51.6271],[-4.1955,51.6264],[-4.193,51.6265],[-4.1918,51.626],[-4.1898,51.6261],[-4.1879,51.6271],[-4.1863,51.6266],[-4.1856,51.6254],[-4.183,51.6257],[-4.1809,51.6264],[-4.18,51.6281],[-4.1791,51.6281],[-4.1791,51.6261],[-4.1753,51.6245],[-4.1709,51.6245],[-4.1696,51.6243],[-4.1674,51.6252],[-4.1673,51.6261],[-4.168,51.6271],[-4.1673,51.6287],[-4.1655,51.6278],[-4.164,51.6277],[-4.1629,51.6285],[-4.1618,51.6316],[-4.1589,51.6341],[-4.155,51.6351],[-4.1531,51.6358],[-4.1521,51.6358],[-4.1492,51.6346],[-4.1468,51.6349],[-4.143,51.6342],[-4.1373,51.6359],[-4.1399,51.6388],[-4.1385,51.6393],[-4.1377,51.6402],[-4.1362,51.6399],[-4.1339,51.6408],[-4.134,51.6416],[-4.1306,51.6406],[-4.1294,51.6408],[-4.1275,51.6417],[-4.1253,51.6423],[-4.1229,51.6423],[-4.1205,51.6416],[-4.1192,51.642],[-4.1169,51.6432],[-4.1149,51.6434],[-4.1117,51.6433],[-4.1106,51.6442],[-4.1088,51.6443],[-4.1067,51.6435],[-4.1068,51.6447],[-4.1092,51.6451],[-4.1149,51.6446],[-4.1166,51.6448],[-4.1163,51.6465],[-4.1148,51.6475],[-4.1138,51.6494],[-4.1131,51.6498],[-4.1104,51.6499],[-4.109,51.6504],[-4.1094,51.6511],[-4.1074,51.6516],[-4.1054,51.6526],[-4.1024,51.6535],[-4.0986,51.6538],[-4.0972,51.6546],[-4.0936,51.6553],[-4.0935,51.6558],[-4.0906,51.6562],[-4.0893,51.6556],[-4.0872,51.6553],[-4.0857,51.6557],[-4.0836,51.6548],[-4.0827,51.6537],[-4.0827,51.6531],[-4.0822,51.6528],[-4.082,51.6531],[-4.0814,51.6566],[-4.0802,51.657],[-4.0786,51.6568],[-4.0762,51.6573],[-4.0752,51.657],[-4.0742,51.6557],[-4.073,51.6551],[-4.0728,51.6543],[-4.0735,51.6534],[-4.0729,51.6528],[-4.0708,51.6525],[-4.0693,51.6532],[-4.0691,51.6543],[-4.0706,51.656],[-4.0727,51.657],[-4.074,51.6567],[-4.0752,51.6577],[-4.0773,51.6585],[-4.0793,51.6608],[-4.0809,51.6613],[-4.0791,51.663],[-4.0774,51.6638],[-4.0742,51.6658],[-4.0719,51.6665],[-4.0697,51.6684],[-4.0682,51.6691],[-4.0684,51.6707],[-4.0695,51.6721],[-4.0694,51.6727],[-4.071,51.6752],[-4.0732,51.6765],[-4.0746,51.6769],[-4.0762,51.6797],[-4.077,51.6817],[-4.0767,51.683],[-4.076,51.6839],[-4.0733,51.6849],[-4.0711,51.6844],[-4.0692,51.6843],[-4.0675,51.6853],[-4.0651,51.689],[-4.0643,51.6914],[-4.0615,51.6941],[-4.0606,51.6972],[-4.0589,51.6989],[-4.0562,51.6992],[-4.0531,51.699],[-4.0514,51.6998],[-4.0504,51.7015],[-4.0524,51.7037],[-4.0512,51.7055],[-4.0509,51.7068],[-4.0534,51.7083],[-4.0533,51.709],[-4.0497,51.7083],[-4.0476,51.7082],[-4.0469,51.7065],[-4.0452,51.7059],[-4.0435,51.7063],[-4.0429,51.7075],[-4.0445,51.7091],[-4.0485,51.7109],[-4.0496,51.712],[-4.0465,51.7122],[-4.0459,51.7128],[-4.0464,51.7139],[-4.0458,51.7154],[-4.0464,51.7173],[-4.0461,51.719],[-4.0465,51.7195],[-4.0452,51.7203],[-4.0467,51.7209],[-4.0478,51.722],[-4.0464,51.7231],[-4.0481,51.7233],[-4.0482,51.7241],[-4.0503,51.7261],[-4.0475,51.7266],[-4.0477,51.7275],[-4.0489,51.7277],[-4.0493,51.7296],[-4.0468,51.7316],[-4.0457,51.7321],[-4.0446,51.7354],[-4.0441,51.7361],[-4.0422,51.7362],[-4.0404,51.7354],[-4.0381,51.7355],[-4.0369,51.736],[-4.0345,51.7361],[-4.0351,51.7368],[-4.0339,51.738],[-4.0318,51.7385],[-4.0308,51.7382],[-4.03,51.7392],[-4.0315,51.7393],[-4.0314,51.741],[-4.0308,51.7422],[-4.0275,51.7427],[-4.0285,51.7446],[-4.027,51.7447],[-4.0273,51.7456],[-4.0263,51.7466],[-4.0263,51.7477],[-4.0257,51.7487],[-4.0243,51.7491],[-4.0222,51.7488],[-4.0203,51.7491],[-4.0189,51.7502],[-4.0199,51.7519],[-4.0163,51.7518],[-4.0139,51.7533],[-4.0132,51.7544],[-4.0119,51.7549],[-4.0121,51.7558],[-4.0105,51.7571],[-4.0084,51.7581],[-4.0096,51.7597],[-4.0067,51.7611],[-4.0037,51.7616],[-4.0021,51.7623],[-4.0017,51.7629],[-4.0033,51.7641],[-4.0041,51.7659],[-4.0044,51.7677],[-4.0052,51.7687],[-4.004,51.7704],[-4.002,51.7712],[-3.9998,51.7741],[-3.9957,51.7741],[-3.9939,51.7735],[-3.9932,51.7728],[-3.991,51.7722],[-3.9893,51.771],[-3.9866,51.77],[-3.9849,51.7698],[-3.9826,51.7682],[-3.9811,51.7654],[-3.9797,51.7647],[-3.9783,51.7645],[-3.9755,51.7646],[-3.9745,51.7643],[-3.9716,51.7641],[-3.9689,51.7644],[-3.9654,51.7637],[-3.9642,51.7638],[-3.9619,51.7645],[-3.9602,51.7645],[-3.9577,51.765],[-3.9556,51.7651],[-3.9532,51.7647],[-3.9509,51.7652],[-3.9509,51.7657],[-3.9494,51.7674],[-3.9488,51.7687],[-3.9438,51.7702],[-3.9407,51.7703],[-3.9402,51.7698],[-3.9366,51.7713],[-3.9284,51.7737],[-3.9253,51.7729],[-3.9232,51.7734],[-3.9188,51.7753],[-3.9172,51.7749],[-3.9166,51.7742],[-3.9135,51.7728],[-3.9129,51.7707],[-3.9082,51.7704],[-3.9067,51.7691],[-3.905,51.7695],[-3.902,51.7709],[-3.9,51.7713],[-3.898,51.7706],[-3.8966,51.7691],[-3.8932,51.769],[-3.8897,51.7683],[-3.8872,51.7688],[-3.8873,51.7712],[-3.8864,51.7724],[-3.8854,51.773],[-3.885,51.7749],[-3.8837,51.7771],[-3.8839,51.778],[-3.8832,51.7788],[-3.883,51.7804],[-3.8817,51.7816],[-3.8833,51.7838],[-3.8834,51.7848],[-3.8824,51.7859],[-3.8822,51.788],[-3.8856,51.7891],[-3.8855,51.7921],[-3.8861,51.793],[-3.8885,51.7934],[-3.8922,51.7966],[-3.8918,51.7989],[-3.8932,51.8006],[-3.8977,51.8026],[-3.8995,51.803],[-3.8999,51.8036],[-3.8977,51.8042],[-3.8957,51.8043],[-3.8918,51.8036],[-3.8882,51.8044],[-3.8872,51.8042],[-3.8829,51.806],[-3.8822,51.8066],[-3.8775,51.8082],[-3.876,51.8081],[-3.8748,51.8074],[-3.8724,51.8069],[-3.8711,51.8072],[-3.8699,51.8082],[-3.8684,51.8082],[-3.8662,51.8101],[-3.8646,51.8103],[-3.863,51.8097],[-3.8618,51.8099],[-3.8605,51.8093],[-3.8593,51.8099],[-3.854,51.8091],[-3.8531,51.8097],[-3.8508,51.8098],[-3.8488,51.8095],[-3.8475,51.8096],[-3.8458,51.8091],[-3.8453,51.8097],[-3.8436,51.8092],[-3.8421,51.8095],[-3.8384,51.8085],[-3.8362,51.8082],[-3.8347,51.8075],[-3.8345,51.8068],[-3.8325,51.8061],[-3.8287,51.8046],[-3.8244,51.8035],[-3.8224,51.8034],[-3.8187,51.8024],[-3.8161,51.8005],[-3.8155,51.7988],[-3.8143,51.7985],[-3.8158,51.7971],[-3.8171,51.7969],[-3.8138,51.7959],[-3.8116,51.7943],[-3.8119,51.7923],[-3.8109,51.7921],[-3.8102,51.7907],[-3.8086,51.789],[-3.8077,51.7889],[-3.8067,51.7879]]],[[[-4.3246,51.5658],[-4.3207,51.5649],[-4.318,51.5644],[-4.3164,51.5638],[-4.315,51.5626],[-4.3178,51.5626],[-4.3209,51.5634],[-4.3218,51.5648],[-4.3247,51.5656],[-4.3268,51.5649],[-4.3286,51.565],[-4.3324,51.5646],[-4.3334,51.5653],[-4.3271,51.5655],[-4.3258,51.566],[-4.3246,51.5658]]],[[[-4.2356,51.6349],[-4.2339,51.6347],[-4.2353,51.6325],[-4.239,51.6323],[-4.2395,51.6332],[-4.2376,51.6348],[-4.2356,51.6349]]],[[[-4.0819,51.6559],[-4.0818,51.6548],[-4.0821,51.6537],[-4.0821,51.653],[-4.0826,51.6531],[-4.0827,51.6538],[-4.0834,51.6548],[-4.0851,51.6557],[-4.0845,51.6573],[-4.0812,51.6576],[-4.0819,51.6559]]],[[[-4.312,51.6103],[-4.3098,51.6091],[-4.3116,51.608],[-4.3126,51.6087],[-4.3149,51.6088],[-4.3155,51.6097],[-4.312,51.6103]]],[[[-4.0723,51.6565],[-4.0709,51.6557],[-4.0697,51.6542],[-4.0713,51.653],[-4.0726,51.6531],[-4.0719,51.6542],[-4.0723,51.6552],[-4.0737,51.6562],[-4.0723,51.6565]]],[[[-4.0872,51.6567],[-4.0852,51.6569],[-4.0851,51.6561],[-4.0871,51.6554],[-4.0891,51.6562],[-4.0872,51.6567]]],[[[-4.0818,51.6592],[-4.0815,51.6581],[-4.0842,51.6576],[-4.0855,51.6579],[-4.0818,51.6592]]],[[[-4.2136,51.6274],[-4.2153,51.6288],[-4.2143,51.6294],[-4.2127,51.6286],[-4.2136,51.6274]]],[[[-3.9748,51.568],[-3.9738,51.567],[-3.9756,51.5669],[-3.9748,51.568]]]]}</v>
      </c>
      <c r="B183" s="67" t="str">
        <f ca="1">OFFSET(Polygon!B$1,MATCH($D183,Polygon!$C:$C,0)-1,0)</f>
        <v>W11000026</v>
      </c>
      <c r="C183" s="82" t="s">
        <v>133</v>
      </c>
      <c r="D183" s="82" t="s">
        <v>446</v>
      </c>
      <c r="E183" s="27">
        <v>389372</v>
      </c>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23">
        <v>213</v>
      </c>
      <c r="AD183" s="23">
        <v>248</v>
      </c>
      <c r="AE183" s="23">
        <v>273</v>
      </c>
      <c r="AF183" s="23">
        <v>312</v>
      </c>
      <c r="AG183" s="23">
        <v>378</v>
      </c>
      <c r="AH183" s="23">
        <v>412</v>
      </c>
      <c r="AI183" s="23">
        <v>490</v>
      </c>
      <c r="AJ183" s="45"/>
      <c r="AK183" s="45"/>
      <c r="AL183" s="23">
        <f>AM183-66</f>
        <v>608</v>
      </c>
      <c r="AM183" s="23">
        <v>674</v>
      </c>
      <c r="AN183" s="23">
        <v>730</v>
      </c>
      <c r="AO183" s="23">
        <v>806</v>
      </c>
      <c r="AP183" s="23">
        <v>833</v>
      </c>
      <c r="AQ183" s="23">
        <v>896</v>
      </c>
      <c r="AR183" s="23">
        <v>934</v>
      </c>
      <c r="AS183" s="23">
        <v>971</v>
      </c>
      <c r="AT183" s="23">
        <v>1022</v>
      </c>
      <c r="AU183" s="23">
        <v>1081</v>
      </c>
      <c r="AV183" s="23">
        <v>1133</v>
      </c>
      <c r="AW183" s="23">
        <v>1184</v>
      </c>
      <c r="AX183" s="23">
        <v>1236</v>
      </c>
      <c r="AY183" s="67">
        <v>1275</v>
      </c>
      <c r="AZ183" s="23">
        <v>1311</v>
      </c>
      <c r="BA183" s="23">
        <v>1366</v>
      </c>
      <c r="BB183" s="23">
        <v>1401</v>
      </c>
      <c r="BC183" s="23">
        <v>1439</v>
      </c>
      <c r="BD183" s="23">
        <v>1488</v>
      </c>
      <c r="BE183" s="23">
        <v>1502</v>
      </c>
      <c r="BF183" s="23">
        <v>1518</v>
      </c>
      <c r="BG183" s="23">
        <v>1538</v>
      </c>
      <c r="BH183" s="23">
        <v>1571</v>
      </c>
      <c r="BI183" s="23">
        <v>1595</v>
      </c>
      <c r="BJ183" s="23">
        <v>1626</v>
      </c>
      <c r="BK183" s="23">
        <v>1630</v>
      </c>
      <c r="BL183" s="23">
        <v>1646</v>
      </c>
      <c r="BM183" s="23">
        <v>1654</v>
      </c>
      <c r="BN183" s="23">
        <v>1661</v>
      </c>
      <c r="BO183" s="23">
        <v>1668</v>
      </c>
      <c r="BP183" s="23">
        <v>1679</v>
      </c>
      <c r="BQ183" s="23">
        <v>1691</v>
      </c>
      <c r="BR183" s="23">
        <v>1702</v>
      </c>
      <c r="BS183" s="23">
        <v>1717</v>
      </c>
      <c r="BT183" s="23">
        <v>1731</v>
      </c>
      <c r="BU183" s="23">
        <v>1750</v>
      </c>
      <c r="BV183" s="23">
        <v>1756</v>
      </c>
      <c r="BW183" s="23">
        <v>1767</v>
      </c>
      <c r="BX183" s="23">
        <v>1774</v>
      </c>
      <c r="BY183" s="23">
        <v>1800</v>
      </c>
      <c r="BZ183" s="23">
        <v>1808</v>
      </c>
      <c r="CA183" s="23">
        <v>1812</v>
      </c>
      <c r="CB183" s="23">
        <v>1825</v>
      </c>
      <c r="CC183" s="23">
        <v>1837</v>
      </c>
      <c r="CD183" s="23">
        <v>1841</v>
      </c>
      <c r="CE183" s="23">
        <v>1844</v>
      </c>
      <c r="CF183" s="23">
        <v>1847</v>
      </c>
      <c r="CG183" s="23">
        <v>1855</v>
      </c>
      <c r="CH183" s="23">
        <v>1861</v>
      </c>
      <c r="CI183" s="23">
        <v>1866</v>
      </c>
      <c r="CJ183" s="23">
        <v>1867</v>
      </c>
      <c r="CK183" s="23">
        <v>1868</v>
      </c>
      <c r="CL183" s="23">
        <v>1871</v>
      </c>
      <c r="CM183" s="23">
        <v>1873</v>
      </c>
      <c r="CN183" s="23">
        <v>1873</v>
      </c>
      <c r="CO183" s="23">
        <v>1874</v>
      </c>
      <c r="CP183" s="23">
        <v>1879</v>
      </c>
      <c r="CQ183" s="23">
        <v>1880</v>
      </c>
      <c r="CR183" s="23">
        <v>1881</v>
      </c>
      <c r="CS183" s="23">
        <v>1881</v>
      </c>
      <c r="CT183" s="23">
        <v>1884</v>
      </c>
      <c r="CU183" s="23">
        <v>1884</v>
      </c>
      <c r="CV183" s="23">
        <v>1889</v>
      </c>
      <c r="CW183" s="23">
        <v>1891</v>
      </c>
      <c r="CX183" s="23">
        <v>1893</v>
      </c>
      <c r="CY183" s="23">
        <v>1895</v>
      </c>
      <c r="CZ183" s="23">
        <v>1896</v>
      </c>
      <c r="DA183" s="23">
        <v>1898</v>
      </c>
      <c r="DB183" s="23">
        <v>1900</v>
      </c>
      <c r="DC183" s="23">
        <v>1900</v>
      </c>
      <c r="DD183" s="23">
        <v>1902</v>
      </c>
      <c r="DE183" s="23">
        <v>1902</v>
      </c>
      <c r="DF183" s="23">
        <v>1904</v>
      </c>
      <c r="DG183" s="23">
        <v>1904</v>
      </c>
      <c r="DH183" s="23"/>
      <c r="DJ183" s="181">
        <f t="shared" ca="1" si="53"/>
        <v>0</v>
      </c>
      <c r="DK183" s="25">
        <f t="shared" ca="1" si="54"/>
        <v>0</v>
      </c>
      <c r="DL183" s="325">
        <f t="shared" ca="1" si="60"/>
        <v>0</v>
      </c>
      <c r="DM183" s="329">
        <f t="shared" ca="1" si="56"/>
        <v>8</v>
      </c>
      <c r="DN183" s="25">
        <f t="shared" ca="1" si="57"/>
        <v>4.2194092827004216E-3</v>
      </c>
      <c r="DO183" s="325">
        <f t="shared" ca="1" si="61"/>
        <v>2.0545904687548155</v>
      </c>
      <c r="DP183" s="334">
        <f t="shared" ca="1" si="62"/>
        <v>488.99253156364608</v>
      </c>
      <c r="EA183" s="447">
        <f>SUMIF('L4-LTLA'!$D:$D,$D183,'L4-LTLA'!$G:$G)</f>
        <v>389372</v>
      </c>
      <c r="EB183" s="27">
        <v>389372</v>
      </c>
      <c r="EC183" s="4">
        <f t="shared" si="51"/>
        <v>0</v>
      </c>
    </row>
    <row r="184" spans="1:133" x14ac:dyDescent="0.25">
      <c r="C184" s="82" t="s">
        <v>133</v>
      </c>
      <c r="D184" t="s">
        <v>447</v>
      </c>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23">
        <v>14</v>
      </c>
      <c r="AD184" s="23">
        <v>17</v>
      </c>
      <c r="AE184" s="23">
        <v>21</v>
      </c>
      <c r="AF184" s="23">
        <v>26</v>
      </c>
      <c r="AG184" s="23">
        <v>27</v>
      </c>
      <c r="AH184" s="23">
        <v>27</v>
      </c>
      <c r="AI184" s="23">
        <v>29</v>
      </c>
      <c r="AJ184" s="45"/>
      <c r="AK184" s="45"/>
      <c r="AL184" s="23">
        <f>AM184-3</f>
        <v>39</v>
      </c>
      <c r="AM184" s="23">
        <v>42</v>
      </c>
      <c r="AN184" s="23">
        <v>42</v>
      </c>
      <c r="AO184" s="23">
        <v>45</v>
      </c>
      <c r="AP184" s="23">
        <v>45</v>
      </c>
      <c r="AQ184" s="23">
        <v>48</v>
      </c>
      <c r="AR184" s="23">
        <v>51</v>
      </c>
      <c r="AS184" s="23">
        <v>56</v>
      </c>
      <c r="AT184" s="23">
        <v>59</v>
      </c>
      <c r="AU184" s="23">
        <v>62</v>
      </c>
      <c r="AV184" s="23">
        <v>65</v>
      </c>
      <c r="AW184" s="23">
        <v>65</v>
      </c>
      <c r="AX184" s="23">
        <v>66</v>
      </c>
      <c r="AY184" s="67">
        <v>69</v>
      </c>
      <c r="AZ184" s="23">
        <v>72</v>
      </c>
      <c r="BA184" s="23">
        <v>75</v>
      </c>
      <c r="BB184" s="23">
        <v>75</v>
      </c>
      <c r="BC184" s="23">
        <v>79</v>
      </c>
      <c r="BD184" s="23">
        <v>83</v>
      </c>
      <c r="BE184" s="23">
        <v>83</v>
      </c>
      <c r="BF184" s="23">
        <v>84</v>
      </c>
      <c r="BG184" s="23">
        <v>85</v>
      </c>
      <c r="BH184" s="23">
        <v>88</v>
      </c>
      <c r="BI184" s="23">
        <v>90</v>
      </c>
      <c r="BJ184" s="23">
        <v>93</v>
      </c>
      <c r="BK184" s="23">
        <v>93</v>
      </c>
      <c r="BL184" s="23">
        <v>93</v>
      </c>
      <c r="BM184" s="23">
        <v>95</v>
      </c>
      <c r="BN184" s="23">
        <v>96</v>
      </c>
      <c r="BO184" s="23">
        <v>96</v>
      </c>
      <c r="BP184" s="23">
        <v>99</v>
      </c>
      <c r="BQ184" s="23">
        <v>101</v>
      </c>
      <c r="BR184" s="23">
        <v>102</v>
      </c>
      <c r="BS184" s="23">
        <v>104</v>
      </c>
      <c r="BT184" s="23">
        <v>105</v>
      </c>
      <c r="BU184" s="23">
        <v>106</v>
      </c>
      <c r="BV184" s="23">
        <v>108</v>
      </c>
      <c r="BW184" s="23">
        <v>110</v>
      </c>
      <c r="BX184" s="23">
        <v>110</v>
      </c>
      <c r="BY184" s="23">
        <v>111</v>
      </c>
      <c r="BZ184" s="23">
        <v>111</v>
      </c>
      <c r="CA184" s="23">
        <v>112</v>
      </c>
      <c r="CB184" s="23">
        <v>113</v>
      </c>
      <c r="CC184" s="23">
        <v>114</v>
      </c>
      <c r="CD184" s="23">
        <v>115</v>
      </c>
      <c r="CE184" s="23">
        <v>115</v>
      </c>
      <c r="CF184" s="23">
        <v>115</v>
      </c>
      <c r="CG184" s="23">
        <v>115</v>
      </c>
      <c r="CH184" s="23">
        <v>115</v>
      </c>
      <c r="CI184" s="23">
        <v>115</v>
      </c>
      <c r="CJ184" s="23">
        <v>115</v>
      </c>
      <c r="CK184" s="23">
        <v>115</v>
      </c>
      <c r="CL184" s="23">
        <v>115</v>
      </c>
      <c r="CM184" s="23">
        <v>115</v>
      </c>
      <c r="CN184" s="23">
        <v>115</v>
      </c>
      <c r="CO184" s="23">
        <v>116</v>
      </c>
      <c r="CP184" s="23">
        <v>116</v>
      </c>
      <c r="CQ184" s="23">
        <v>116</v>
      </c>
      <c r="CR184" s="23">
        <v>116</v>
      </c>
      <c r="CS184" s="23">
        <v>117</v>
      </c>
      <c r="CT184" s="23">
        <v>117</v>
      </c>
      <c r="CU184" s="23">
        <v>117</v>
      </c>
      <c r="CV184" s="23">
        <v>117</v>
      </c>
      <c r="CW184" s="23">
        <v>117</v>
      </c>
      <c r="CX184" s="23">
        <v>117</v>
      </c>
      <c r="CY184" s="23">
        <v>117</v>
      </c>
      <c r="CZ184" s="23">
        <v>117</v>
      </c>
      <c r="DA184" s="23">
        <v>118</v>
      </c>
      <c r="DB184" s="23">
        <v>118</v>
      </c>
      <c r="DC184" s="23">
        <v>119</v>
      </c>
      <c r="DD184" s="23">
        <v>119</v>
      </c>
      <c r="DE184" s="23">
        <v>119</v>
      </c>
      <c r="DF184" s="23">
        <v>119</v>
      </c>
      <c r="DG184" s="23">
        <v>119</v>
      </c>
      <c r="DH184" s="23"/>
      <c r="DJ184" s="181">
        <f t="shared" ca="1" si="53"/>
        <v>0</v>
      </c>
      <c r="DK184" s="25">
        <f t="shared" ca="1" si="54"/>
        <v>0</v>
      </c>
      <c r="DL184" s="340"/>
      <c r="DM184" s="329">
        <f t="shared" ca="1" si="56"/>
        <v>2</v>
      </c>
      <c r="DN184" s="25">
        <f t="shared" ca="1" si="57"/>
        <v>1.7094017094017096E-2</v>
      </c>
      <c r="DO184" s="340"/>
      <c r="DP184" s="337"/>
      <c r="EA184" s="447"/>
      <c r="EB184" s="45"/>
    </row>
    <row r="185" spans="1:133" x14ac:dyDescent="0.25">
      <c r="C185" s="122" t="s">
        <v>133</v>
      </c>
      <c r="D185" s="123" t="s">
        <v>448</v>
      </c>
      <c r="E185" s="124"/>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32">
        <v>32</v>
      </c>
      <c r="AD185" s="32">
        <v>35</v>
      </c>
      <c r="AE185" s="32">
        <v>43</v>
      </c>
      <c r="AF185" s="32">
        <v>49</v>
      </c>
      <c r="AG185" s="32">
        <v>54</v>
      </c>
      <c r="AH185" s="32">
        <v>41</v>
      </c>
      <c r="AI185" s="32">
        <v>44</v>
      </c>
      <c r="AJ185" s="46"/>
      <c r="AK185" s="46"/>
      <c r="AL185" s="32">
        <f>AM185-1</f>
        <v>49</v>
      </c>
      <c r="AM185" s="32">
        <v>50</v>
      </c>
      <c r="AN185" s="32">
        <v>52</v>
      </c>
      <c r="AO185" s="32">
        <v>54</v>
      </c>
      <c r="AP185" s="32">
        <v>59</v>
      </c>
      <c r="AQ185" s="32">
        <v>62</v>
      </c>
      <c r="AR185" s="32">
        <v>65</v>
      </c>
      <c r="AS185" s="32">
        <v>56</v>
      </c>
      <c r="AT185" s="32">
        <v>61</v>
      </c>
      <c r="AU185" s="32">
        <v>66</v>
      </c>
      <c r="AV185" s="32">
        <v>68</v>
      </c>
      <c r="AW185" s="32">
        <v>70</v>
      </c>
      <c r="AX185" s="31">
        <v>71</v>
      </c>
      <c r="AY185" s="31">
        <v>72</v>
      </c>
      <c r="AZ185" s="31">
        <v>74</v>
      </c>
      <c r="BA185" s="31">
        <v>75</v>
      </c>
      <c r="BB185" s="31">
        <v>76</v>
      </c>
      <c r="BC185" s="31">
        <v>77</v>
      </c>
      <c r="BD185" s="31">
        <v>79</v>
      </c>
      <c r="BE185" s="31">
        <v>79</v>
      </c>
      <c r="BF185" s="31">
        <v>82</v>
      </c>
      <c r="BG185" s="31">
        <v>83</v>
      </c>
      <c r="BH185" s="31">
        <v>83</v>
      </c>
      <c r="BI185" s="31">
        <v>83</v>
      </c>
      <c r="BJ185" s="31">
        <v>84</v>
      </c>
      <c r="BK185" s="31">
        <v>84</v>
      </c>
      <c r="BL185" s="31">
        <v>85</v>
      </c>
      <c r="BM185" s="31">
        <v>87</v>
      </c>
      <c r="BN185" s="31">
        <v>88</v>
      </c>
      <c r="BO185" s="31">
        <v>91</v>
      </c>
      <c r="BP185" s="31">
        <v>91</v>
      </c>
      <c r="BQ185" s="31">
        <v>91</v>
      </c>
      <c r="BR185" s="31">
        <v>88</v>
      </c>
      <c r="BS185" s="31">
        <v>88</v>
      </c>
      <c r="BT185" s="31">
        <v>88</v>
      </c>
      <c r="BU185" s="31">
        <v>91</v>
      </c>
      <c r="BV185" s="31">
        <v>91</v>
      </c>
      <c r="BW185" s="31">
        <v>93</v>
      </c>
      <c r="BX185" s="31">
        <v>92</v>
      </c>
      <c r="BY185" s="31">
        <v>94</v>
      </c>
      <c r="BZ185" s="31">
        <v>96</v>
      </c>
      <c r="CA185" s="31">
        <v>100</v>
      </c>
      <c r="CB185" s="31">
        <v>100</v>
      </c>
      <c r="CC185" s="31">
        <v>107</v>
      </c>
      <c r="CD185" s="31">
        <v>107</v>
      </c>
      <c r="CE185" s="31">
        <v>106</v>
      </c>
      <c r="CF185" s="31">
        <v>106</v>
      </c>
      <c r="CG185" s="31">
        <v>105</v>
      </c>
      <c r="CH185" s="31">
        <v>105</v>
      </c>
      <c r="CI185" s="31">
        <v>106</v>
      </c>
      <c r="CJ185" s="31">
        <v>107</v>
      </c>
      <c r="CK185" s="31">
        <v>107</v>
      </c>
      <c r="CL185" s="31">
        <v>107</v>
      </c>
      <c r="CM185" s="31">
        <v>107</v>
      </c>
      <c r="CN185" s="31">
        <v>108</v>
      </c>
      <c r="CO185" s="31">
        <v>108</v>
      </c>
      <c r="CP185" s="31">
        <v>109</v>
      </c>
      <c r="CQ185" s="31">
        <v>109</v>
      </c>
      <c r="CR185" s="31">
        <v>109</v>
      </c>
      <c r="CS185" s="31">
        <v>109</v>
      </c>
      <c r="CT185" s="31">
        <v>109</v>
      </c>
      <c r="CU185" s="31">
        <v>109</v>
      </c>
      <c r="CV185" s="31">
        <v>109</v>
      </c>
      <c r="CW185" s="31">
        <v>110</v>
      </c>
      <c r="CX185" s="31">
        <v>111</v>
      </c>
      <c r="CY185" s="31">
        <v>112</v>
      </c>
      <c r="CZ185" s="31">
        <v>112</v>
      </c>
      <c r="DA185" s="31">
        <v>112</v>
      </c>
      <c r="DB185" s="31">
        <v>112</v>
      </c>
      <c r="DC185" s="31">
        <v>114</v>
      </c>
      <c r="DD185" s="31">
        <v>115</v>
      </c>
      <c r="DE185" s="31">
        <v>121</v>
      </c>
      <c r="DF185" s="31">
        <v>138</v>
      </c>
      <c r="DG185" s="31">
        <v>145</v>
      </c>
      <c r="DH185" s="31"/>
      <c r="DI185" s="31"/>
      <c r="DJ185" s="347">
        <f t="shared" ca="1" si="53"/>
        <v>7</v>
      </c>
      <c r="DK185" s="33">
        <f t="shared" ca="1" si="54"/>
        <v>5.0724637681159424E-2</v>
      </c>
      <c r="DL185" s="339"/>
      <c r="DM185" s="330">
        <f t="shared" ca="1" si="56"/>
        <v>33</v>
      </c>
      <c r="DN185" s="33">
        <f t="shared" ca="1" si="57"/>
        <v>0.29464285714285715</v>
      </c>
      <c r="DO185" s="339"/>
      <c r="DP185" s="338"/>
      <c r="EA185" s="447"/>
      <c r="EB185" s="124"/>
    </row>
    <row r="186" spans="1:133" x14ac:dyDescent="0.25">
      <c r="C186" s="121"/>
      <c r="D186" s="82"/>
      <c r="AN186" s="23" t="s">
        <v>2138</v>
      </c>
      <c r="AO186" s="23" t="s">
        <v>2138</v>
      </c>
      <c r="AP186" s="23" t="s">
        <v>2138</v>
      </c>
      <c r="AQ186" s="23" t="s">
        <v>2138</v>
      </c>
      <c r="AR186" s="23" t="s">
        <v>2138</v>
      </c>
      <c r="AS186" s="23" t="s">
        <v>2138</v>
      </c>
      <c r="AT186" s="23" t="s">
        <v>2138</v>
      </c>
      <c r="AU186" s="23" t="s">
        <v>2138</v>
      </c>
      <c r="AV186" s="23" t="s">
        <v>2138</v>
      </c>
      <c r="AW186" s="23" t="s">
        <v>2138</v>
      </c>
      <c r="AX186" s="23" t="s">
        <v>2138</v>
      </c>
      <c r="AY186" s="23" t="s">
        <v>2138</v>
      </c>
      <c r="AZ186" s="23" t="s">
        <v>2138</v>
      </c>
      <c r="BA186" s="23" t="s">
        <v>2138</v>
      </c>
      <c r="BB186" s="23" t="s">
        <v>2138</v>
      </c>
      <c r="BC186" s="23" t="s">
        <v>2138</v>
      </c>
      <c r="BD186" s="23" t="s">
        <v>2138</v>
      </c>
      <c r="BE186" s="23" t="s">
        <v>2138</v>
      </c>
      <c r="BF186" s="23" t="s">
        <v>2138</v>
      </c>
      <c r="BG186" s="23" t="s">
        <v>2138</v>
      </c>
      <c r="BH186" s="23" t="s">
        <v>2138</v>
      </c>
      <c r="BI186" s="23" t="s">
        <v>2138</v>
      </c>
      <c r="BJ186" s="23" t="s">
        <v>2138</v>
      </c>
      <c r="BK186" s="23" t="s">
        <v>2138</v>
      </c>
      <c r="BL186" s="23" t="s">
        <v>2138</v>
      </c>
      <c r="BM186" s="23" t="s">
        <v>2138</v>
      </c>
      <c r="BN186" s="23" t="s">
        <v>2138</v>
      </c>
      <c r="BO186" s="23" t="s">
        <v>2138</v>
      </c>
      <c r="BP186" s="23" t="s">
        <v>2138</v>
      </c>
      <c r="BQ186" s="23" t="s">
        <v>2138</v>
      </c>
      <c r="BR186" s="23" t="s">
        <v>2138</v>
      </c>
      <c r="BS186" s="23" t="s">
        <v>2138</v>
      </c>
      <c r="BT186" s="23" t="s">
        <v>2138</v>
      </c>
      <c r="BU186" s="23" t="s">
        <v>2138</v>
      </c>
      <c r="BW186" s="23" t="s">
        <v>2138</v>
      </c>
      <c r="BX186" s="23" t="s">
        <v>2138</v>
      </c>
      <c r="BY186" s="23" t="s">
        <v>2138</v>
      </c>
      <c r="BZ186" s="23" t="s">
        <v>2138</v>
      </c>
      <c r="CA186" s="23" t="s">
        <v>2138</v>
      </c>
      <c r="CB186" s="23" t="s">
        <v>2138</v>
      </c>
      <c r="CC186" s="23" t="s">
        <v>2138</v>
      </c>
      <c r="CD186" s="23" t="s">
        <v>2138</v>
      </c>
      <c r="CE186" s="23" t="s">
        <v>2138</v>
      </c>
      <c r="CF186" s="23" t="s">
        <v>2138</v>
      </c>
      <c r="CG186" s="23" t="s">
        <v>2138</v>
      </c>
      <c r="CH186" s="23" t="s">
        <v>2138</v>
      </c>
      <c r="CI186" s="23" t="s">
        <v>2138</v>
      </c>
      <c r="CJ186" s="23" t="s">
        <v>2138</v>
      </c>
      <c r="CK186" s="23" t="s">
        <v>2138</v>
      </c>
      <c r="CL186" s="23" t="s">
        <v>2138</v>
      </c>
      <c r="CM186" s="23" t="s">
        <v>2138</v>
      </c>
      <c r="CN186" s="23" t="s">
        <v>2138</v>
      </c>
      <c r="CO186" s="23" t="s">
        <v>2138</v>
      </c>
      <c r="CP186" s="23" t="s">
        <v>2138</v>
      </c>
      <c r="CQ186" s="23" t="s">
        <v>2138</v>
      </c>
      <c r="CR186" s="23" t="s">
        <v>2138</v>
      </c>
      <c r="CS186" s="23" t="s">
        <v>2138</v>
      </c>
      <c r="CT186" s="23" t="s">
        <v>2138</v>
      </c>
      <c r="CU186" s="23" t="s">
        <v>2138</v>
      </c>
      <c r="CV186" s="23" t="s">
        <v>2138</v>
      </c>
    </row>
    <row r="187" spans="1:133" x14ac:dyDescent="0.25">
      <c r="C187" s="121"/>
      <c r="D187" s="67"/>
      <c r="E187" s="67"/>
      <c r="F187" s="67"/>
      <c r="G187" s="67"/>
      <c r="H187" s="67"/>
      <c r="I187" s="67"/>
      <c r="J187" s="67"/>
      <c r="BD187" s="295"/>
      <c r="BE187" s="295"/>
      <c r="BF187" s="295"/>
      <c r="BG187" s="382"/>
      <c r="BH187" s="382"/>
      <c r="BI187" s="382"/>
      <c r="BJ187" s="382"/>
      <c r="BK187" s="382"/>
      <c r="BL187" s="385"/>
      <c r="BM187" s="419"/>
      <c r="BN187" s="419"/>
      <c r="BO187" s="437"/>
      <c r="BP187" s="437"/>
      <c r="BQ187" s="437"/>
      <c r="BR187" s="437"/>
      <c r="BS187" s="437"/>
      <c r="BT187" s="437"/>
      <c r="BU187" s="438"/>
      <c r="BV187" s="438"/>
      <c r="BW187" s="494"/>
      <c r="BX187" s="494"/>
      <c r="BY187" s="498"/>
      <c r="BZ187" s="537"/>
      <c r="CA187" s="537"/>
      <c r="CB187" s="537"/>
      <c r="CC187" s="537"/>
      <c r="CD187" s="538"/>
      <c r="CE187" s="540"/>
      <c r="CF187" s="540"/>
      <c r="CG187" s="541"/>
      <c r="CH187" s="541"/>
      <c r="CI187" s="542"/>
      <c r="CJ187" s="542"/>
      <c r="CK187" s="544"/>
      <c r="CL187" s="544"/>
      <c r="CM187" s="545"/>
      <c r="CN187" s="546"/>
      <c r="CO187" s="547"/>
      <c r="CP187" s="548"/>
      <c r="CQ187" s="550"/>
      <c r="CR187" s="551"/>
      <c r="CS187" s="552"/>
      <c r="CT187" s="553"/>
      <c r="CU187" s="553"/>
      <c r="CV187" s="553"/>
      <c r="CW187" s="553"/>
      <c r="CX187" s="554"/>
      <c r="CY187" s="555"/>
      <c r="CZ187" s="556"/>
      <c r="DA187" s="556"/>
      <c r="DB187" s="556"/>
      <c r="DC187" s="557"/>
      <c r="DD187" s="557"/>
      <c r="DE187" s="559"/>
      <c r="DF187" s="559"/>
      <c r="DG187" s="559"/>
      <c r="DH187" s="419"/>
    </row>
    <row r="188" spans="1:133" x14ac:dyDescent="0.25">
      <c r="C188" s="121"/>
      <c r="D188" s="67"/>
      <c r="E188" s="67"/>
      <c r="F188" s="67"/>
      <c r="G188" s="67"/>
      <c r="H188" s="67"/>
      <c r="I188" s="67"/>
      <c r="J188" s="67"/>
      <c r="AN188" s="67"/>
      <c r="BC188" s="295"/>
      <c r="BD188" s="295"/>
      <c r="BE188" s="295"/>
      <c r="BF188" s="295"/>
      <c r="BG188" s="382"/>
      <c r="BH188" s="385"/>
      <c r="BI188" s="385"/>
      <c r="BJ188" s="386"/>
      <c r="BK188" s="397"/>
      <c r="BL188" s="419"/>
      <c r="BM188" s="419"/>
      <c r="BN188" s="434"/>
      <c r="BO188" s="437"/>
      <c r="BP188" s="438"/>
      <c r="CJ188" s="550"/>
      <c r="CK188" s="550"/>
      <c r="CL188" s="550"/>
      <c r="DH188" s="23"/>
      <c r="DI188" s="23"/>
    </row>
    <row r="189" spans="1:133" x14ac:dyDescent="0.25">
      <c r="C189" s="67"/>
      <c r="D189" s="67"/>
      <c r="E189" s="67"/>
      <c r="F189" s="67"/>
      <c r="G189" s="67"/>
      <c r="H189" s="67"/>
      <c r="I189" s="67"/>
      <c r="J189" s="67"/>
      <c r="AN189" s="67"/>
      <c r="BC189" s="295"/>
      <c r="BD189" s="295"/>
      <c r="BE189" s="295"/>
      <c r="BF189" s="295"/>
      <c r="BG189" s="382"/>
      <c r="BH189" s="385"/>
      <c r="BI189" s="385"/>
      <c r="BJ189" s="386"/>
      <c r="BK189" s="397"/>
      <c r="BL189" s="419"/>
      <c r="BM189" s="419"/>
      <c r="BN189" s="434"/>
      <c r="BO189" s="437"/>
      <c r="BP189" s="438"/>
      <c r="CJ189" s="550"/>
      <c r="CK189" s="550"/>
      <c r="CL189" s="550"/>
      <c r="DH189" s="23"/>
      <c r="DI189" s="23"/>
    </row>
    <row r="190" spans="1:133" x14ac:dyDescent="0.25">
      <c r="C190" s="67"/>
      <c r="D190" s="67"/>
      <c r="E190" s="67"/>
      <c r="F190" s="67"/>
      <c r="G190" s="67"/>
      <c r="H190" s="67"/>
      <c r="I190" s="67"/>
      <c r="J190" s="67"/>
      <c r="K190" s="67"/>
      <c r="L190" s="67"/>
      <c r="M190" s="67"/>
      <c r="N190" s="67"/>
      <c r="O190" s="67"/>
      <c r="P190" s="67"/>
      <c r="Q190" s="67"/>
      <c r="AN190" s="67"/>
      <c r="BC190" s="295"/>
      <c r="BD190" s="295"/>
      <c r="BE190" s="295"/>
      <c r="BF190" s="295"/>
      <c r="BG190" s="382"/>
      <c r="BH190" s="385"/>
      <c r="BI190" s="385"/>
      <c r="BJ190" s="386"/>
      <c r="BK190" s="397"/>
      <c r="BL190" s="419"/>
      <c r="BM190" s="419"/>
      <c r="BN190" s="434"/>
      <c r="BO190" s="437"/>
      <c r="BP190" s="438"/>
      <c r="CJ190" s="550"/>
      <c r="CK190" s="550"/>
      <c r="CL190" s="550"/>
      <c r="DH190" s="23"/>
      <c r="DI190" s="23"/>
    </row>
    <row r="191" spans="1:133" x14ac:dyDescent="0.25">
      <c r="C191" s="67"/>
      <c r="D191" s="67"/>
      <c r="E191" s="67"/>
      <c r="F191" s="67"/>
      <c r="G191" s="67"/>
      <c r="H191" s="67"/>
      <c r="I191" s="67"/>
      <c r="J191" s="67"/>
      <c r="K191" s="67"/>
      <c r="L191" s="67"/>
      <c r="M191" s="67"/>
      <c r="N191" s="67"/>
      <c r="O191" s="67"/>
      <c r="P191" s="67"/>
      <c r="Q191" s="67"/>
      <c r="AN191" s="67"/>
      <c r="BC191" s="295"/>
      <c r="BD191" s="295"/>
      <c r="BE191" s="295"/>
      <c r="BF191" s="295"/>
      <c r="BG191" s="382"/>
      <c r="BH191" s="385"/>
      <c r="BI191" s="385"/>
      <c r="BJ191" s="386"/>
      <c r="BK191" s="397"/>
      <c r="BL191" s="419"/>
      <c r="BM191" s="419"/>
      <c r="BN191" s="434"/>
      <c r="BO191" s="437"/>
      <c r="BP191" s="438"/>
      <c r="CJ191" s="550"/>
      <c r="CK191" s="550"/>
      <c r="CL191" s="550"/>
      <c r="DH191" s="23"/>
      <c r="DI191" s="23"/>
    </row>
    <row r="192" spans="1:133" x14ac:dyDescent="0.25">
      <c r="C192" s="67"/>
      <c r="D192" s="67"/>
      <c r="E192" s="67"/>
      <c r="F192" s="67"/>
      <c r="G192" s="67"/>
      <c r="H192" s="67"/>
      <c r="I192" s="67"/>
      <c r="J192" s="67"/>
      <c r="K192" s="67"/>
      <c r="L192" s="67"/>
      <c r="M192" s="67"/>
      <c r="N192" s="67"/>
      <c r="O192" s="67"/>
      <c r="P192" s="67"/>
      <c r="Q192" s="67"/>
      <c r="AN192" s="67"/>
      <c r="BC192" s="295"/>
      <c r="BD192" s="295"/>
      <c r="BE192" s="295"/>
      <c r="BF192" s="295"/>
      <c r="BG192" s="382"/>
      <c r="BH192" s="385"/>
      <c r="BI192" s="385"/>
      <c r="BJ192" s="386"/>
      <c r="BK192" s="397"/>
      <c r="BL192" s="419"/>
      <c r="BM192" s="419"/>
      <c r="BN192" s="434"/>
      <c r="BO192" s="437"/>
      <c r="BP192" s="438"/>
      <c r="CJ192" s="550"/>
      <c r="CK192" s="550"/>
      <c r="CL192" s="550"/>
      <c r="DH192" s="23"/>
      <c r="DI192" s="23"/>
    </row>
    <row r="193" spans="3:113" x14ac:dyDescent="0.25">
      <c r="C193" s="67"/>
      <c r="D193" s="67"/>
      <c r="E193" s="67"/>
      <c r="F193" s="67"/>
      <c r="G193" s="67"/>
      <c r="H193" s="67"/>
      <c r="I193" s="67"/>
      <c r="J193" s="67"/>
      <c r="K193" s="67"/>
      <c r="L193" s="67"/>
      <c r="M193" s="67"/>
      <c r="N193" s="67"/>
      <c r="O193" s="67"/>
      <c r="P193" s="67"/>
      <c r="Q193" s="67"/>
      <c r="AN193" s="67"/>
      <c r="BC193" s="295"/>
      <c r="BD193" s="295"/>
      <c r="BE193" s="295"/>
      <c r="BF193" s="295"/>
      <c r="BG193" s="382"/>
      <c r="BH193" s="385"/>
      <c r="BI193" s="385"/>
      <c r="BJ193" s="386"/>
      <c r="BK193" s="397"/>
      <c r="BL193" s="419"/>
      <c r="BM193" s="419"/>
      <c r="BN193" s="434"/>
      <c r="BO193" s="437"/>
      <c r="BP193" s="438"/>
      <c r="CJ193" s="550"/>
      <c r="CK193" s="550"/>
      <c r="CL193" s="550"/>
      <c r="DH193" s="23"/>
      <c r="DI193" s="23"/>
    </row>
    <row r="194" spans="3:113" x14ac:dyDescent="0.25">
      <c r="C194" s="67"/>
      <c r="D194" s="67"/>
      <c r="E194" s="67"/>
      <c r="F194" s="67"/>
      <c r="G194" s="67"/>
      <c r="H194" s="67"/>
      <c r="I194" s="67"/>
      <c r="J194" s="67"/>
      <c r="K194" s="67"/>
      <c r="L194" s="67"/>
      <c r="M194" s="67"/>
      <c r="N194" s="67"/>
      <c r="O194" s="67"/>
      <c r="P194" s="67"/>
      <c r="Q194" s="67"/>
      <c r="AN194" s="67"/>
      <c r="BC194" s="295"/>
      <c r="BD194" s="295"/>
      <c r="BE194" s="295"/>
      <c r="BF194" s="295"/>
      <c r="BG194" s="382"/>
      <c r="BH194" s="385"/>
      <c r="BI194" s="385"/>
      <c r="BJ194" s="386"/>
      <c r="BK194" s="397"/>
      <c r="BL194" s="419"/>
      <c r="BM194" s="419"/>
      <c r="BN194" s="434"/>
      <c r="BO194" s="437"/>
      <c r="BP194" s="438"/>
      <c r="CJ194" s="550"/>
      <c r="CK194" s="550"/>
      <c r="CL194" s="550"/>
      <c r="DH194" s="23"/>
      <c r="DI194" s="23"/>
    </row>
    <row r="195" spans="3:113" x14ac:dyDescent="0.25">
      <c r="C195" s="67"/>
      <c r="D195" s="67"/>
      <c r="E195" s="67"/>
      <c r="F195" s="67"/>
      <c r="G195" s="67"/>
      <c r="H195" s="67"/>
      <c r="I195" s="67"/>
      <c r="J195" s="67"/>
      <c r="K195" s="67"/>
      <c r="L195" s="67"/>
      <c r="M195" s="67"/>
      <c r="N195" s="67"/>
      <c r="O195" s="67"/>
      <c r="P195" s="67"/>
      <c r="Q195" s="67"/>
      <c r="AN195" s="67"/>
      <c r="BC195" s="295"/>
      <c r="BD195" s="295"/>
      <c r="BE195" s="295"/>
      <c r="BF195" s="295"/>
      <c r="BG195" s="382"/>
      <c r="BH195" s="385"/>
      <c r="BI195" s="385"/>
      <c r="BJ195" s="386"/>
      <c r="BK195" s="397"/>
      <c r="BL195" s="419"/>
      <c r="BM195" s="419"/>
      <c r="BN195" s="434"/>
      <c r="BO195" s="437"/>
      <c r="BP195" s="438"/>
      <c r="CJ195" s="550"/>
      <c r="CK195" s="550"/>
      <c r="CL195" s="550"/>
      <c r="DH195" s="23"/>
      <c r="DI195" s="23"/>
    </row>
    <row r="196" spans="3:113" x14ac:dyDescent="0.25">
      <c r="C196" s="67"/>
      <c r="D196" s="67"/>
      <c r="E196" s="67"/>
      <c r="F196" s="67"/>
      <c r="G196" s="67"/>
      <c r="H196" s="67"/>
      <c r="I196" s="67"/>
      <c r="J196" s="67"/>
      <c r="K196" s="67"/>
      <c r="L196" s="67"/>
      <c r="M196" s="67"/>
      <c r="N196" s="67"/>
      <c r="O196" s="67"/>
      <c r="P196" s="67"/>
      <c r="Q196" s="67"/>
      <c r="AN196" s="67"/>
      <c r="BC196" s="295"/>
      <c r="BD196" s="295"/>
      <c r="BE196" s="295"/>
      <c r="BF196" s="295"/>
      <c r="BG196" s="382"/>
      <c r="BH196" s="385"/>
      <c r="BI196" s="385"/>
      <c r="BJ196" s="386"/>
      <c r="BK196" s="397"/>
      <c r="BL196" s="419"/>
      <c r="BM196" s="419"/>
      <c r="BN196" s="434"/>
      <c r="BO196" s="437"/>
      <c r="BP196" s="438"/>
      <c r="CJ196" s="550"/>
      <c r="CK196" s="550"/>
      <c r="CL196" s="550"/>
      <c r="DH196" s="23"/>
      <c r="DI196" s="23"/>
    </row>
    <row r="197" spans="3:113" x14ac:dyDescent="0.25">
      <c r="C197" s="67"/>
      <c r="D197" s="67"/>
      <c r="E197" s="67"/>
      <c r="F197" s="67"/>
      <c r="G197" s="67"/>
      <c r="H197" s="67"/>
      <c r="I197" s="67"/>
      <c r="J197" s="67"/>
      <c r="K197" s="67"/>
      <c r="L197" s="67"/>
      <c r="M197" s="67"/>
      <c r="N197" s="67"/>
      <c r="O197" s="67"/>
      <c r="P197" s="67"/>
      <c r="Q197" s="67"/>
      <c r="AN197" s="67"/>
      <c r="BC197" s="295"/>
      <c r="BD197" s="295"/>
      <c r="BE197" s="295"/>
      <c r="BF197" s="295"/>
      <c r="BG197" s="382"/>
      <c r="BH197" s="385"/>
      <c r="BI197" s="385"/>
      <c r="BJ197" s="386"/>
      <c r="BK197" s="397"/>
      <c r="BL197" s="419"/>
      <c r="BM197" s="419"/>
      <c r="BN197" s="434"/>
      <c r="BO197" s="437"/>
      <c r="BP197" s="438"/>
      <c r="CJ197" s="550"/>
      <c r="CK197" s="550"/>
      <c r="CL197" s="550"/>
      <c r="DH197" s="23"/>
      <c r="DI197" s="23"/>
    </row>
    <row r="198" spans="3:113" x14ac:dyDescent="0.25">
      <c r="C198" s="67"/>
      <c r="D198" s="67"/>
      <c r="E198" s="67"/>
      <c r="F198" s="67"/>
      <c r="G198" s="67"/>
      <c r="H198" s="67"/>
      <c r="I198" s="67"/>
      <c r="J198" s="67"/>
      <c r="K198" s="67"/>
      <c r="L198" s="67"/>
      <c r="M198" s="67"/>
      <c r="N198" s="67"/>
      <c r="O198" s="67"/>
      <c r="P198" s="67"/>
      <c r="Q198" s="67"/>
      <c r="AN198" s="67"/>
      <c r="BC198" s="295"/>
      <c r="BD198" s="295"/>
      <c r="BE198" s="295"/>
      <c r="BF198" s="295"/>
      <c r="BG198" s="382"/>
      <c r="BH198" s="385"/>
      <c r="BI198" s="385"/>
      <c r="BJ198" s="386"/>
      <c r="BK198" s="397"/>
      <c r="BL198" s="419"/>
      <c r="BM198" s="419"/>
      <c r="BN198" s="434"/>
      <c r="BO198" s="437"/>
      <c r="BP198" s="438"/>
      <c r="CJ198" s="550"/>
      <c r="CK198" s="550"/>
      <c r="CL198" s="550"/>
      <c r="DH198" s="23"/>
      <c r="DI198" s="23"/>
    </row>
    <row r="199" spans="3:113" x14ac:dyDescent="0.25">
      <c r="C199" s="67"/>
      <c r="D199" s="67"/>
      <c r="E199" s="67"/>
      <c r="F199" s="67"/>
      <c r="G199" s="67"/>
      <c r="H199" s="67"/>
      <c r="I199" s="67"/>
      <c r="J199" s="67"/>
      <c r="K199" s="67"/>
      <c r="L199" s="67"/>
      <c r="M199" s="67"/>
      <c r="N199" s="67"/>
      <c r="O199" s="67"/>
      <c r="P199" s="67"/>
      <c r="Q199" s="67"/>
      <c r="AN199" s="67"/>
      <c r="BC199" s="295"/>
      <c r="BD199" s="295"/>
      <c r="BE199" s="295"/>
      <c r="BF199" s="295"/>
      <c r="BG199" s="382"/>
      <c r="BH199" s="385"/>
      <c r="BI199" s="385"/>
      <c r="BJ199" s="386"/>
      <c r="BK199" s="397"/>
      <c r="BL199" s="419"/>
      <c r="BM199" s="419"/>
      <c r="BN199" s="434"/>
      <c r="BO199" s="437"/>
      <c r="BP199" s="438"/>
      <c r="CJ199" s="550"/>
      <c r="CK199" s="550"/>
      <c r="CL199" s="550"/>
      <c r="DH199" s="23"/>
      <c r="DI199" s="23"/>
    </row>
    <row r="200" spans="3:113" x14ac:dyDescent="0.25">
      <c r="C200" s="67"/>
      <c r="D200" s="67"/>
      <c r="E200" s="67"/>
      <c r="F200" s="67"/>
      <c r="G200" s="67"/>
      <c r="H200" s="67"/>
      <c r="I200" s="67"/>
      <c r="J200" s="67"/>
      <c r="K200" s="67"/>
      <c r="L200" s="67"/>
      <c r="M200" s="67"/>
      <c r="N200" s="67"/>
      <c r="O200" s="67"/>
      <c r="P200" s="67"/>
      <c r="Q200" s="67"/>
      <c r="AN200" s="67"/>
      <c r="BC200" s="295"/>
      <c r="BD200" s="295"/>
      <c r="BE200" s="295"/>
      <c r="BF200" s="295"/>
      <c r="BG200" s="382"/>
      <c r="BH200" s="385"/>
      <c r="BI200" s="385"/>
      <c r="BJ200" s="386"/>
      <c r="BK200" s="397"/>
      <c r="BL200" s="419"/>
      <c r="BM200" s="419"/>
      <c r="BN200" s="434"/>
      <c r="BO200" s="437"/>
      <c r="BP200" s="438"/>
      <c r="CJ200" s="550"/>
      <c r="CK200" s="550"/>
      <c r="CL200" s="550"/>
      <c r="DH200" s="23"/>
      <c r="DI200" s="23"/>
    </row>
    <row r="201" spans="3:113" x14ac:dyDescent="0.25">
      <c r="C201" s="67"/>
      <c r="D201" s="67"/>
      <c r="E201" s="67"/>
      <c r="F201" s="67"/>
      <c r="G201" s="67"/>
      <c r="H201" s="67"/>
      <c r="I201" s="67"/>
      <c r="J201" s="67"/>
      <c r="K201" s="67"/>
      <c r="L201" s="67"/>
      <c r="M201" s="67"/>
      <c r="N201" s="67"/>
      <c r="O201" s="67"/>
      <c r="P201" s="67"/>
      <c r="Q201" s="67"/>
      <c r="AN201" s="67"/>
      <c r="BC201" s="295"/>
      <c r="BD201" s="295"/>
      <c r="BE201" s="295"/>
      <c r="BF201" s="295"/>
      <c r="BG201" s="382"/>
      <c r="BH201" s="385"/>
      <c r="BI201" s="385"/>
      <c r="BJ201" s="386"/>
      <c r="BK201" s="397"/>
      <c r="BL201" s="419"/>
      <c r="BM201" s="419"/>
      <c r="BN201" s="434"/>
      <c r="BO201" s="437"/>
      <c r="BP201" s="438"/>
      <c r="CJ201" s="550"/>
      <c r="CK201" s="550"/>
      <c r="CL201" s="550"/>
      <c r="DH201" s="23"/>
      <c r="DI201" s="23"/>
    </row>
    <row r="202" spans="3:113" x14ac:dyDescent="0.25">
      <c r="C202" s="67"/>
      <c r="D202" s="67"/>
      <c r="E202" s="67"/>
      <c r="F202" s="67"/>
      <c r="G202" s="67"/>
      <c r="H202" s="67"/>
      <c r="I202" s="67"/>
      <c r="J202" s="67"/>
      <c r="K202" s="67"/>
      <c r="L202" s="67"/>
      <c r="M202" s="67"/>
      <c r="N202" s="67"/>
      <c r="O202" s="67"/>
      <c r="P202" s="67"/>
      <c r="Q202" s="67"/>
      <c r="AN202" s="67"/>
      <c r="BC202" s="295"/>
      <c r="BD202" s="295"/>
      <c r="BE202" s="295"/>
      <c r="BF202" s="295"/>
      <c r="BG202" s="382"/>
      <c r="BH202" s="385"/>
      <c r="BI202" s="385"/>
      <c r="BJ202" s="386"/>
      <c r="BK202" s="397"/>
      <c r="BL202" s="419"/>
      <c r="BM202" s="419"/>
      <c r="BN202" s="434"/>
      <c r="BO202" s="437"/>
      <c r="BP202" s="438"/>
      <c r="CJ202" s="550"/>
      <c r="CK202" s="550"/>
      <c r="CL202" s="550"/>
      <c r="DH202" s="23"/>
      <c r="DI202" s="23"/>
    </row>
    <row r="203" spans="3:113" x14ac:dyDescent="0.25">
      <c r="C203" s="67"/>
      <c r="D203" s="67"/>
      <c r="E203" s="67"/>
      <c r="F203" s="67"/>
      <c r="G203" s="67"/>
      <c r="H203" s="67"/>
      <c r="I203" s="67"/>
      <c r="J203" s="67"/>
      <c r="K203" s="67"/>
      <c r="L203" s="67"/>
      <c r="M203" s="67"/>
      <c r="N203" s="67"/>
      <c r="O203" s="67"/>
      <c r="P203" s="67"/>
      <c r="Q203" s="67"/>
      <c r="AN203" s="67"/>
      <c r="BC203" s="295"/>
      <c r="BF203" s="295"/>
      <c r="BG203" s="295"/>
      <c r="BH203" s="385"/>
      <c r="BI203" s="385"/>
      <c r="BJ203" s="386"/>
      <c r="BK203" s="397"/>
      <c r="BL203" s="419"/>
      <c r="BM203" s="419"/>
      <c r="BN203" s="434"/>
      <c r="BO203" s="434"/>
      <c r="BP203" s="438"/>
      <c r="CJ203" s="550"/>
      <c r="CK203" s="550"/>
      <c r="CL203" s="550"/>
      <c r="DH203" s="23"/>
      <c r="DI203" s="23"/>
    </row>
    <row r="204" spans="3:113" x14ac:dyDescent="0.25">
      <c r="C204" s="67"/>
      <c r="D204" s="67"/>
      <c r="E204" s="67"/>
      <c r="F204" s="67"/>
      <c r="G204" s="67"/>
      <c r="H204" s="67"/>
      <c r="I204" s="67"/>
      <c r="J204" s="67"/>
      <c r="K204" s="67"/>
      <c r="L204" s="67"/>
      <c r="M204" s="67"/>
      <c r="N204" s="67"/>
      <c r="O204" s="67"/>
      <c r="P204" s="67"/>
      <c r="Q204" s="67"/>
      <c r="AN204" s="67"/>
    </row>
    <row r="205" spans="3:113" x14ac:dyDescent="0.25">
      <c r="C205" s="67"/>
      <c r="D205" s="67"/>
      <c r="E205" s="67"/>
      <c r="F205" s="67"/>
      <c r="G205" s="67"/>
      <c r="H205" s="67"/>
      <c r="I205" s="67"/>
      <c r="J205" s="67"/>
      <c r="K205" s="67"/>
      <c r="L205" s="67"/>
      <c r="M205" s="67"/>
      <c r="N205" s="67"/>
      <c r="O205" s="67"/>
      <c r="P205" s="67"/>
      <c r="Q205" s="67"/>
      <c r="AN205" s="67"/>
      <c r="DI205" s="23"/>
    </row>
    <row r="206" spans="3:113" x14ac:dyDescent="0.25">
      <c r="C206" s="67"/>
      <c r="D206" s="67"/>
      <c r="E206" s="67"/>
      <c r="F206" s="67"/>
      <c r="G206" s="67"/>
      <c r="H206" s="67"/>
      <c r="I206" s="67"/>
      <c r="J206" s="67"/>
      <c r="K206" s="67"/>
      <c r="L206" s="67"/>
      <c r="M206" s="67"/>
      <c r="N206" s="67"/>
      <c r="O206" s="67"/>
      <c r="P206" s="67"/>
      <c r="Q206" s="67"/>
      <c r="AN206" s="67"/>
    </row>
    <row r="207" spans="3:113" x14ac:dyDescent="0.25">
      <c r="C207" s="67"/>
      <c r="D207" s="67"/>
      <c r="E207" s="67"/>
      <c r="F207" s="67"/>
      <c r="G207" s="67"/>
      <c r="H207" s="67"/>
      <c r="I207" s="67"/>
      <c r="J207" s="67"/>
      <c r="K207" s="67"/>
      <c r="L207" s="67"/>
      <c r="M207" s="67"/>
      <c r="N207" s="67"/>
      <c r="O207" s="67"/>
      <c r="P207" s="67"/>
      <c r="Q207" s="67"/>
      <c r="DH207" s="23"/>
      <c r="DI207" s="23"/>
    </row>
    <row r="208" spans="3:113" x14ac:dyDescent="0.25">
      <c r="C208" s="67"/>
      <c r="H208" s="67"/>
      <c r="I208" s="67"/>
      <c r="J208" s="67"/>
      <c r="K208" s="67"/>
      <c r="L208" s="67"/>
      <c r="M208" s="67"/>
      <c r="N208" s="67"/>
      <c r="O208" s="67"/>
      <c r="P208" s="67"/>
      <c r="Q208" s="67"/>
      <c r="DH208" s="23"/>
      <c r="DI208" s="23"/>
    </row>
    <row r="209" spans="3:113" x14ac:dyDescent="0.25">
      <c r="C209" s="67"/>
      <c r="G209" s="67"/>
      <c r="H209" s="67"/>
      <c r="I209" s="67"/>
      <c r="J209" s="67"/>
      <c r="K209" s="67"/>
      <c r="L209" s="67"/>
      <c r="M209" s="67"/>
      <c r="N209" s="67"/>
      <c r="O209" s="67"/>
      <c r="P209" s="67"/>
      <c r="Q209" s="67"/>
      <c r="DH209" s="23"/>
      <c r="DI209" s="23"/>
    </row>
    <row r="210" spans="3:113" x14ac:dyDescent="0.25">
      <c r="C210" s="67"/>
      <c r="G210" s="67"/>
      <c r="H210" s="67"/>
      <c r="I210" s="67"/>
      <c r="J210" s="67"/>
      <c r="K210" s="67"/>
      <c r="L210" s="67"/>
      <c r="M210" s="67"/>
      <c r="N210" s="67"/>
      <c r="O210" s="67"/>
      <c r="P210" s="67"/>
      <c r="Q210" s="67"/>
    </row>
    <row r="211" spans="3:113" x14ac:dyDescent="0.25">
      <c r="C211" s="2" t="s">
        <v>501</v>
      </c>
      <c r="G211" s="67"/>
      <c r="H211" s="67"/>
      <c r="I211" s="67"/>
      <c r="J211" s="67"/>
      <c r="K211" s="67"/>
      <c r="L211" s="67"/>
      <c r="M211" s="67"/>
      <c r="N211" s="67"/>
      <c r="O211" s="67"/>
      <c r="P211" s="67"/>
      <c r="Q211" s="67"/>
    </row>
    <row r="212" spans="3:113" x14ac:dyDescent="0.25">
      <c r="C212" s="41" t="s">
        <v>132</v>
      </c>
      <c r="D212" s="41" t="s">
        <v>196</v>
      </c>
      <c r="E212" s="42"/>
      <c r="G212" s="67"/>
      <c r="H212" s="67"/>
      <c r="I212" s="67"/>
      <c r="J212" s="67"/>
      <c r="K212" s="67"/>
      <c r="L212" s="67"/>
      <c r="M212" s="67"/>
      <c r="N212" s="67"/>
      <c r="O212" s="67"/>
      <c r="P212" s="67"/>
      <c r="Q212" s="67"/>
      <c r="AJ212" s="23">
        <v>91</v>
      </c>
      <c r="AK212" s="23">
        <v>94</v>
      </c>
      <c r="AL212" s="23">
        <v>110</v>
      </c>
      <c r="AM212" s="23">
        <v>126</v>
      </c>
      <c r="AN212" s="23">
        <v>90</v>
      </c>
      <c r="AO212" s="23">
        <v>102</v>
      </c>
      <c r="AP212" s="23">
        <v>112</v>
      </c>
      <c r="AQ212" s="23">
        <v>116</v>
      </c>
      <c r="AR212" s="23">
        <v>110</v>
      </c>
      <c r="AS212" s="23">
        <v>119</v>
      </c>
      <c r="AT212" s="23">
        <v>118</v>
      </c>
      <c r="AU212" s="23">
        <v>122</v>
      </c>
      <c r="AV212" s="23">
        <v>129</v>
      </c>
      <c r="AW212" s="23">
        <v>121</v>
      </c>
      <c r="AX212" s="23">
        <v>103</v>
      </c>
      <c r="AY212" s="23">
        <v>104</v>
      </c>
      <c r="AZ212" s="23">
        <v>113</v>
      </c>
      <c r="BA212" s="23">
        <v>102</v>
      </c>
      <c r="BB212" s="23">
        <v>91</v>
      </c>
      <c r="BC212" s="23">
        <v>101</v>
      </c>
      <c r="BD212" s="23">
        <v>112</v>
      </c>
      <c r="BE212" s="23">
        <v>109</v>
      </c>
      <c r="BF212" s="23">
        <v>113</v>
      </c>
      <c r="BG212" s="23">
        <v>105</v>
      </c>
      <c r="BH212" s="23">
        <v>103</v>
      </c>
      <c r="BI212" s="23">
        <v>115</v>
      </c>
      <c r="BJ212" s="23">
        <v>86</v>
      </c>
      <c r="BK212" s="23">
        <v>57</v>
      </c>
      <c r="BL212" s="23">
        <v>56</v>
      </c>
      <c r="BM212" s="23">
        <v>54</v>
      </c>
      <c r="BN212" s="23">
        <v>52</v>
      </c>
      <c r="BO212" s="23">
        <v>55</v>
      </c>
      <c r="BP212" s="23">
        <v>43</v>
      </c>
      <c r="BQ212" s="23">
        <v>41</v>
      </c>
      <c r="BR212" s="23">
        <v>39</v>
      </c>
      <c r="BS212" s="23">
        <v>39</v>
      </c>
      <c r="BT212" s="23">
        <v>41</v>
      </c>
      <c r="BU212" s="23">
        <v>42</v>
      </c>
      <c r="BV212" s="23">
        <v>33</v>
      </c>
      <c r="BW212" s="23">
        <v>32</v>
      </c>
      <c r="BX212" s="23">
        <v>32</v>
      </c>
      <c r="BY212" s="23">
        <v>32</v>
      </c>
      <c r="BZ212" s="23">
        <v>29</v>
      </c>
      <c r="CA212" s="23">
        <v>29</v>
      </c>
      <c r="CB212" s="23">
        <v>26</v>
      </c>
      <c r="CC212" s="23">
        <v>21</v>
      </c>
      <c r="CD212" s="23">
        <v>25</v>
      </c>
      <c r="CE212" s="23">
        <v>21</v>
      </c>
      <c r="CF212" s="23">
        <v>19</v>
      </c>
      <c r="CG212" s="23">
        <v>16</v>
      </c>
      <c r="CH212" s="23">
        <v>16</v>
      </c>
      <c r="CI212" s="23">
        <v>13</v>
      </c>
      <c r="CJ212" s="23">
        <v>11</v>
      </c>
      <c r="CK212" s="23">
        <v>11</v>
      </c>
      <c r="CL212" s="23">
        <v>13</v>
      </c>
      <c r="CM212" s="23">
        <v>11</v>
      </c>
      <c r="CN212" s="23">
        <v>10</v>
      </c>
      <c r="CO212" s="23">
        <v>8</v>
      </c>
      <c r="CP212" s="23">
        <v>8</v>
      </c>
      <c r="CQ212" s="23">
        <v>8</v>
      </c>
      <c r="CR212" s="23">
        <v>10</v>
      </c>
      <c r="CS212" s="23">
        <v>10</v>
      </c>
      <c r="CT212" s="23">
        <v>11</v>
      </c>
      <c r="CU212" s="23">
        <v>8</v>
      </c>
      <c r="CV212" s="23">
        <v>7</v>
      </c>
      <c r="CW212" s="23">
        <v>6</v>
      </c>
      <c r="CX212" s="23">
        <v>6</v>
      </c>
      <c r="CY212" s="23">
        <v>5</v>
      </c>
      <c r="CZ212" s="23">
        <v>5</v>
      </c>
      <c r="DA212" s="23">
        <v>5</v>
      </c>
      <c r="DB212" s="23" t="s">
        <v>503</v>
      </c>
      <c r="DC212" s="23" t="s">
        <v>503</v>
      </c>
      <c r="DD212" s="23" t="s">
        <v>503</v>
      </c>
      <c r="DE212" s="23" t="s">
        <v>503</v>
      </c>
      <c r="DF212" s="23" t="s">
        <v>503</v>
      </c>
      <c r="DG212" s="23" t="s">
        <v>503</v>
      </c>
    </row>
    <row r="213" spans="3:113" x14ac:dyDescent="0.25">
      <c r="C213" s="41" t="s">
        <v>132</v>
      </c>
      <c r="D213" s="43" t="s">
        <v>197</v>
      </c>
      <c r="E213" s="42"/>
      <c r="G213" s="67"/>
      <c r="H213" s="67"/>
      <c r="I213" s="67"/>
      <c r="J213" s="67"/>
      <c r="K213" s="67"/>
      <c r="L213" s="67"/>
      <c r="AJ213" s="23">
        <v>56</v>
      </c>
      <c r="AK213" s="23">
        <v>67</v>
      </c>
      <c r="AL213" s="23">
        <v>64</v>
      </c>
      <c r="AM213" s="23">
        <v>62</v>
      </c>
      <c r="AN213" s="23">
        <v>50</v>
      </c>
      <c r="AO213" s="23">
        <v>54</v>
      </c>
      <c r="AP213" s="23">
        <v>57</v>
      </c>
      <c r="AQ213" s="23">
        <v>55</v>
      </c>
      <c r="AR213" s="23">
        <v>66</v>
      </c>
      <c r="AS213" s="23">
        <v>56</v>
      </c>
      <c r="AT213" s="23">
        <v>52</v>
      </c>
      <c r="AU213" s="23">
        <v>57</v>
      </c>
      <c r="AV213" s="23">
        <v>55</v>
      </c>
      <c r="AW213" s="23">
        <v>54</v>
      </c>
      <c r="AX213" s="23">
        <v>52</v>
      </c>
      <c r="AY213" s="23">
        <v>40</v>
      </c>
      <c r="AZ213" s="23">
        <v>40</v>
      </c>
      <c r="BA213" s="23">
        <v>56</v>
      </c>
      <c r="BB213" s="23">
        <v>49</v>
      </c>
      <c r="BC213" s="23">
        <v>40</v>
      </c>
      <c r="BD213" s="23">
        <v>49</v>
      </c>
      <c r="BE213" s="23">
        <v>37</v>
      </c>
      <c r="BF213" s="23">
        <v>43</v>
      </c>
      <c r="BG213" s="23">
        <v>37</v>
      </c>
      <c r="BH213" s="23">
        <v>36</v>
      </c>
      <c r="BI213" s="23">
        <v>35</v>
      </c>
      <c r="BJ213" s="23">
        <v>30</v>
      </c>
      <c r="BK213" s="23">
        <v>26</v>
      </c>
      <c r="BL213" s="23">
        <v>28</v>
      </c>
      <c r="BM213" s="23">
        <v>29</v>
      </c>
      <c r="BN213" s="23">
        <v>28</v>
      </c>
      <c r="BO213" s="23">
        <v>28</v>
      </c>
      <c r="BP213" s="23">
        <v>27</v>
      </c>
      <c r="BQ213" s="23">
        <v>28</v>
      </c>
      <c r="BR213" s="23">
        <v>26</v>
      </c>
      <c r="BS213" s="23">
        <v>27</v>
      </c>
      <c r="BT213" s="23">
        <v>27</v>
      </c>
      <c r="BU213" s="23">
        <v>25</v>
      </c>
      <c r="BV213" s="23">
        <v>25</v>
      </c>
      <c r="BW213" s="23">
        <v>26</v>
      </c>
      <c r="BX213" s="23">
        <v>27</v>
      </c>
      <c r="BY213" s="23">
        <v>21</v>
      </c>
      <c r="BZ213" s="23">
        <v>21</v>
      </c>
      <c r="CA213" s="23">
        <v>12</v>
      </c>
      <c r="CB213" s="23">
        <v>12</v>
      </c>
      <c r="CC213" s="23">
        <v>11</v>
      </c>
      <c r="CD213" s="23">
        <v>11</v>
      </c>
      <c r="CE213" s="23">
        <v>11</v>
      </c>
      <c r="CF213" s="23">
        <v>9</v>
      </c>
      <c r="CG213" s="23" t="s">
        <v>503</v>
      </c>
      <c r="CH213" s="23" t="s">
        <v>503</v>
      </c>
      <c r="CI213" s="23" t="s">
        <v>503</v>
      </c>
      <c r="CJ213" s="23" t="s">
        <v>503</v>
      </c>
      <c r="CK213" s="23" t="s">
        <v>503</v>
      </c>
      <c r="CL213" s="23" t="s">
        <v>503</v>
      </c>
      <c r="CM213" s="23" t="s">
        <v>503</v>
      </c>
      <c r="CN213" s="23" t="s">
        <v>503</v>
      </c>
      <c r="CO213" s="23" t="s">
        <v>503</v>
      </c>
      <c r="CP213" s="23" t="s">
        <v>503</v>
      </c>
      <c r="CQ213" s="23" t="s">
        <v>503</v>
      </c>
      <c r="CR213" s="23" t="s">
        <v>503</v>
      </c>
      <c r="CS213" s="23" t="s">
        <v>503</v>
      </c>
      <c r="CT213" s="23" t="s">
        <v>503</v>
      </c>
      <c r="CU213" s="23" t="s">
        <v>503</v>
      </c>
      <c r="CV213" s="23" t="s">
        <v>503</v>
      </c>
      <c r="CW213" s="23" t="s">
        <v>503</v>
      </c>
      <c r="CX213" s="23" t="s">
        <v>503</v>
      </c>
      <c r="CY213" s="23" t="s">
        <v>503</v>
      </c>
      <c r="CZ213" s="23" t="s">
        <v>503</v>
      </c>
      <c r="DA213" s="23" t="s">
        <v>503</v>
      </c>
      <c r="DB213" s="23" t="s">
        <v>503</v>
      </c>
      <c r="DC213" s="23" t="s">
        <v>503</v>
      </c>
      <c r="DD213" s="23" t="s">
        <v>503</v>
      </c>
      <c r="DE213" s="23" t="s">
        <v>503</v>
      </c>
      <c r="DF213" s="23" t="s">
        <v>503</v>
      </c>
      <c r="DG213" s="23" t="s">
        <v>503</v>
      </c>
    </row>
    <row r="214" spans="3:113" x14ac:dyDescent="0.25">
      <c r="C214" s="41" t="s">
        <v>132</v>
      </c>
      <c r="D214" s="41" t="s">
        <v>198</v>
      </c>
      <c r="E214" s="27"/>
      <c r="AJ214" s="23">
        <v>44</v>
      </c>
      <c r="AK214" s="23">
        <v>40</v>
      </c>
      <c r="AL214" s="23">
        <v>49</v>
      </c>
      <c r="AM214" s="23">
        <v>61</v>
      </c>
      <c r="AN214" s="23">
        <v>43</v>
      </c>
      <c r="AO214" s="23">
        <v>51</v>
      </c>
      <c r="AP214" s="23">
        <v>40</v>
      </c>
      <c r="AQ214" s="23">
        <v>36</v>
      </c>
      <c r="AR214" s="23">
        <v>31</v>
      </c>
      <c r="AS214" s="23">
        <v>29</v>
      </c>
      <c r="AT214" s="23">
        <v>29</v>
      </c>
      <c r="AU214" s="23">
        <v>35</v>
      </c>
      <c r="AV214" s="23">
        <v>37</v>
      </c>
      <c r="AW214" s="23">
        <v>37</v>
      </c>
      <c r="AX214" s="23">
        <v>29</v>
      </c>
      <c r="AY214" s="23">
        <v>36</v>
      </c>
      <c r="AZ214" s="23">
        <v>28</v>
      </c>
      <c r="BA214" s="23">
        <v>24</v>
      </c>
      <c r="BB214" s="23">
        <v>22</v>
      </c>
      <c r="BC214" s="23">
        <v>28</v>
      </c>
      <c r="BD214" s="23">
        <v>25</v>
      </c>
      <c r="BE214" s="23">
        <v>32</v>
      </c>
      <c r="BF214" s="23">
        <v>21</v>
      </c>
      <c r="BG214" s="23">
        <v>24</v>
      </c>
      <c r="BH214" s="23">
        <v>23</v>
      </c>
      <c r="BI214" s="23">
        <v>18</v>
      </c>
      <c r="BJ214" s="23">
        <v>21</v>
      </c>
      <c r="BK214" s="23">
        <v>5</v>
      </c>
      <c r="BL214" s="23" t="s">
        <v>503</v>
      </c>
      <c r="BM214" s="23" t="s">
        <v>503</v>
      </c>
      <c r="BN214" s="23" t="s">
        <v>503</v>
      </c>
      <c r="BO214" s="23" t="s">
        <v>503</v>
      </c>
      <c r="BP214" s="23" t="s">
        <v>503</v>
      </c>
      <c r="BQ214" s="23" t="s">
        <v>503</v>
      </c>
      <c r="BR214" s="23" t="s">
        <v>503</v>
      </c>
      <c r="BS214" s="23" t="s">
        <v>503</v>
      </c>
      <c r="BT214" s="23" t="s">
        <v>503</v>
      </c>
      <c r="BU214" s="23" t="s">
        <v>503</v>
      </c>
      <c r="BV214" s="23" t="s">
        <v>503</v>
      </c>
      <c r="BW214" s="23" t="s">
        <v>503</v>
      </c>
      <c r="BX214" s="23" t="s">
        <v>503</v>
      </c>
      <c r="BY214" s="23" t="s">
        <v>503</v>
      </c>
      <c r="BZ214" s="23" t="s">
        <v>503</v>
      </c>
      <c r="CA214" s="23" t="s">
        <v>503</v>
      </c>
      <c r="CB214" s="23" t="s">
        <v>503</v>
      </c>
      <c r="CC214" s="23" t="s">
        <v>503</v>
      </c>
      <c r="CD214" s="23" t="s">
        <v>503</v>
      </c>
      <c r="CE214" s="23" t="s">
        <v>503</v>
      </c>
      <c r="CF214" s="23" t="s">
        <v>503</v>
      </c>
      <c r="CG214" s="23" t="s">
        <v>503</v>
      </c>
      <c r="CH214" s="23" t="s">
        <v>503</v>
      </c>
      <c r="CI214" s="23" t="s">
        <v>503</v>
      </c>
      <c r="CJ214" s="23" t="s">
        <v>503</v>
      </c>
      <c r="CK214" s="23" t="s">
        <v>503</v>
      </c>
      <c r="CL214" s="23" t="s">
        <v>503</v>
      </c>
      <c r="CM214" s="23" t="s">
        <v>503</v>
      </c>
      <c r="CN214" s="23" t="s">
        <v>503</v>
      </c>
      <c r="CO214" s="23" t="s">
        <v>503</v>
      </c>
      <c r="CP214" s="23" t="s">
        <v>503</v>
      </c>
      <c r="CQ214" s="23" t="s">
        <v>503</v>
      </c>
      <c r="CR214" s="23" t="s">
        <v>503</v>
      </c>
      <c r="CS214" s="23" t="s">
        <v>503</v>
      </c>
      <c r="CT214" s="23" t="s">
        <v>503</v>
      </c>
      <c r="CU214" s="23" t="s">
        <v>503</v>
      </c>
      <c r="CV214" s="23" t="s">
        <v>503</v>
      </c>
      <c r="CW214" s="23" t="s">
        <v>503</v>
      </c>
      <c r="CX214" s="23" t="s">
        <v>503</v>
      </c>
      <c r="CY214" s="23" t="s">
        <v>503</v>
      </c>
      <c r="CZ214" s="23" t="s">
        <v>503</v>
      </c>
      <c r="DA214" s="23" t="s">
        <v>503</v>
      </c>
      <c r="DB214" s="23" t="s">
        <v>503</v>
      </c>
      <c r="DC214" s="23" t="s">
        <v>503</v>
      </c>
      <c r="DD214" s="23" t="s">
        <v>503</v>
      </c>
      <c r="DE214" s="23" t="s">
        <v>503</v>
      </c>
      <c r="DF214" s="23" t="s">
        <v>503</v>
      </c>
      <c r="DG214" s="23" t="s">
        <v>503</v>
      </c>
    </row>
    <row r="215" spans="3:113" x14ac:dyDescent="0.25">
      <c r="C215" s="41" t="s">
        <v>132</v>
      </c>
      <c r="D215" s="41" t="s">
        <v>199</v>
      </c>
      <c r="E215" s="27"/>
      <c r="AJ215" s="23" t="s">
        <v>503</v>
      </c>
      <c r="AK215" s="23" t="s">
        <v>503</v>
      </c>
      <c r="AL215" s="23" t="s">
        <v>503</v>
      </c>
      <c r="AM215" s="23" t="s">
        <v>503</v>
      </c>
      <c r="AN215" s="23" t="s">
        <v>503</v>
      </c>
      <c r="AO215" s="23" t="s">
        <v>503</v>
      </c>
      <c r="AP215" s="23" t="s">
        <v>503</v>
      </c>
      <c r="AQ215" s="23" t="s">
        <v>503</v>
      </c>
      <c r="AR215" s="23" t="s">
        <v>503</v>
      </c>
      <c r="AS215" s="23" t="s">
        <v>503</v>
      </c>
      <c r="AT215" s="23" t="s">
        <v>503</v>
      </c>
      <c r="AU215" s="23" t="s">
        <v>503</v>
      </c>
      <c r="AV215" s="23" t="s">
        <v>503</v>
      </c>
      <c r="AW215" s="23" t="s">
        <v>503</v>
      </c>
      <c r="AX215" s="23" t="s">
        <v>503</v>
      </c>
      <c r="AY215" s="23" t="s">
        <v>503</v>
      </c>
      <c r="AZ215" s="23" t="s">
        <v>503</v>
      </c>
      <c r="BA215" s="23" t="s">
        <v>503</v>
      </c>
      <c r="BB215" s="23" t="s">
        <v>503</v>
      </c>
      <c r="BC215" s="23" t="s">
        <v>503</v>
      </c>
      <c r="BD215" s="23" t="s">
        <v>503</v>
      </c>
      <c r="BE215" s="23" t="s">
        <v>503</v>
      </c>
      <c r="BF215" s="23" t="s">
        <v>503</v>
      </c>
      <c r="BG215" s="23" t="s">
        <v>503</v>
      </c>
      <c r="BH215" s="23" t="s">
        <v>503</v>
      </c>
      <c r="BI215" s="23" t="s">
        <v>503</v>
      </c>
      <c r="BJ215" s="23" t="s">
        <v>503</v>
      </c>
      <c r="BK215" s="23" t="s">
        <v>503</v>
      </c>
      <c r="BL215" s="23" t="s">
        <v>503</v>
      </c>
      <c r="BM215" s="23" t="s">
        <v>503</v>
      </c>
      <c r="BN215" s="23" t="s">
        <v>503</v>
      </c>
      <c r="BO215" s="23" t="s">
        <v>503</v>
      </c>
      <c r="BP215" s="23" t="s">
        <v>503</v>
      </c>
      <c r="BQ215" s="23" t="s">
        <v>503</v>
      </c>
      <c r="BR215" s="23" t="s">
        <v>503</v>
      </c>
      <c r="BS215" s="23" t="s">
        <v>503</v>
      </c>
      <c r="BT215" s="23" t="s">
        <v>503</v>
      </c>
      <c r="BU215" s="23" t="s">
        <v>503</v>
      </c>
      <c r="BV215" s="23" t="s">
        <v>503</v>
      </c>
      <c r="BW215" s="23" t="s">
        <v>503</v>
      </c>
      <c r="BX215" s="23" t="s">
        <v>503</v>
      </c>
      <c r="BY215" s="23" t="s">
        <v>503</v>
      </c>
      <c r="BZ215" s="23" t="s">
        <v>503</v>
      </c>
      <c r="CA215" s="23" t="s">
        <v>503</v>
      </c>
      <c r="CB215" s="23" t="s">
        <v>503</v>
      </c>
      <c r="CC215" s="23" t="s">
        <v>503</v>
      </c>
      <c r="CD215" s="23" t="s">
        <v>503</v>
      </c>
      <c r="CE215" s="23" t="s">
        <v>503</v>
      </c>
      <c r="CF215" s="23" t="s">
        <v>503</v>
      </c>
      <c r="CG215" s="23" t="s">
        <v>503</v>
      </c>
      <c r="CH215" s="23" t="s">
        <v>503</v>
      </c>
      <c r="CI215" s="23" t="s">
        <v>503</v>
      </c>
      <c r="CJ215" s="23" t="s">
        <v>503</v>
      </c>
      <c r="CK215" s="23" t="s">
        <v>503</v>
      </c>
      <c r="CL215" s="23" t="s">
        <v>503</v>
      </c>
      <c r="CM215" s="23" t="s">
        <v>503</v>
      </c>
      <c r="CN215" s="23" t="s">
        <v>503</v>
      </c>
      <c r="CO215" s="23" t="s">
        <v>503</v>
      </c>
      <c r="CP215" s="23" t="s">
        <v>503</v>
      </c>
      <c r="CQ215" s="23" t="s">
        <v>503</v>
      </c>
      <c r="CR215" s="23" t="s">
        <v>503</v>
      </c>
      <c r="CS215" s="23" t="s">
        <v>503</v>
      </c>
      <c r="CT215" s="23" t="s">
        <v>503</v>
      </c>
      <c r="CU215" s="23" t="s">
        <v>503</v>
      </c>
      <c r="CV215" s="23" t="s">
        <v>503</v>
      </c>
      <c r="CW215" s="23" t="s">
        <v>503</v>
      </c>
      <c r="CX215" s="23" t="s">
        <v>503</v>
      </c>
      <c r="CY215" s="23" t="s">
        <v>503</v>
      </c>
      <c r="CZ215" s="23" t="s">
        <v>503</v>
      </c>
      <c r="DA215" s="23" t="s">
        <v>503</v>
      </c>
      <c r="DB215" s="23" t="s">
        <v>503</v>
      </c>
      <c r="DC215" s="23" t="s">
        <v>503</v>
      </c>
      <c r="DD215" s="23" t="s">
        <v>503</v>
      </c>
      <c r="DE215" s="23" t="s">
        <v>503</v>
      </c>
      <c r="DF215" s="23" t="s">
        <v>503</v>
      </c>
      <c r="DG215" s="23" t="s">
        <v>503</v>
      </c>
    </row>
    <row r="216" spans="3:113" x14ac:dyDescent="0.25">
      <c r="C216" s="41" t="s">
        <v>132</v>
      </c>
      <c r="D216" s="41" t="s">
        <v>200</v>
      </c>
      <c r="E216" s="27"/>
      <c r="AJ216" s="23">
        <v>127</v>
      </c>
      <c r="AK216" s="23">
        <v>136</v>
      </c>
      <c r="AL216" s="23">
        <v>131</v>
      </c>
      <c r="AM216" s="23">
        <v>129</v>
      </c>
      <c r="AN216" s="23">
        <v>122</v>
      </c>
      <c r="AO216" s="23">
        <v>121</v>
      </c>
      <c r="AP216" s="23">
        <v>117</v>
      </c>
      <c r="AQ216" s="23">
        <v>105</v>
      </c>
      <c r="AR216" s="23">
        <v>126</v>
      </c>
      <c r="AS216" s="23">
        <v>124</v>
      </c>
      <c r="AT216" s="23">
        <v>119</v>
      </c>
      <c r="AU216" s="23">
        <v>127</v>
      </c>
      <c r="AV216" s="23">
        <v>120</v>
      </c>
      <c r="AW216" s="23">
        <v>138</v>
      </c>
      <c r="AX216" s="23">
        <v>135</v>
      </c>
      <c r="AY216" s="23">
        <v>141</v>
      </c>
      <c r="AZ216" s="23">
        <v>136</v>
      </c>
      <c r="BA216" s="23">
        <v>133</v>
      </c>
      <c r="BB216" s="23">
        <v>153</v>
      </c>
      <c r="BC216" s="23">
        <v>152</v>
      </c>
      <c r="BD216" s="23">
        <v>146</v>
      </c>
      <c r="BE216" s="23">
        <v>148</v>
      </c>
      <c r="BF216" s="23">
        <v>142</v>
      </c>
      <c r="BG216" s="23">
        <v>139</v>
      </c>
      <c r="BH216" s="23">
        <v>130</v>
      </c>
      <c r="BI216" s="23">
        <v>123</v>
      </c>
      <c r="BJ216" s="23">
        <v>125</v>
      </c>
      <c r="BK216" s="23">
        <v>89</v>
      </c>
      <c r="BL216" s="23">
        <v>90</v>
      </c>
      <c r="BM216" s="23">
        <v>86</v>
      </c>
      <c r="BN216" s="23">
        <v>88</v>
      </c>
      <c r="BO216" s="23">
        <v>84</v>
      </c>
      <c r="BP216" s="23">
        <v>82</v>
      </c>
      <c r="BQ216" s="23">
        <v>80</v>
      </c>
      <c r="BR216" s="23">
        <v>81</v>
      </c>
      <c r="BS216" s="23">
        <v>75</v>
      </c>
      <c r="BT216" s="23">
        <v>76</v>
      </c>
      <c r="BU216" s="23">
        <v>75</v>
      </c>
      <c r="BV216" s="23">
        <v>74</v>
      </c>
      <c r="BW216" s="23">
        <v>76</v>
      </c>
      <c r="BX216" s="23">
        <v>75</v>
      </c>
      <c r="BY216" s="23">
        <v>74</v>
      </c>
      <c r="BZ216" s="23">
        <v>72</v>
      </c>
      <c r="CA216" s="23">
        <v>70</v>
      </c>
      <c r="CB216" s="23">
        <v>69</v>
      </c>
      <c r="CC216" s="23">
        <v>69</v>
      </c>
      <c r="CD216" s="23">
        <v>69</v>
      </c>
      <c r="CE216" s="23">
        <v>69</v>
      </c>
      <c r="CF216" s="23">
        <v>67</v>
      </c>
      <c r="CG216" s="23">
        <v>66</v>
      </c>
      <c r="CH216" s="23">
        <v>68</v>
      </c>
      <c r="CI216" s="23">
        <v>65</v>
      </c>
      <c r="CJ216" s="23">
        <v>61</v>
      </c>
      <c r="CK216" s="23">
        <v>62</v>
      </c>
      <c r="CL216" s="23">
        <v>63</v>
      </c>
      <c r="CM216" s="23">
        <v>60</v>
      </c>
      <c r="CN216" s="23">
        <v>60</v>
      </c>
      <c r="CO216" s="23">
        <v>57</v>
      </c>
      <c r="CP216" s="23">
        <v>59</v>
      </c>
      <c r="CQ216" s="23">
        <v>54</v>
      </c>
      <c r="CR216" s="23">
        <v>54</v>
      </c>
      <c r="CS216" s="23">
        <v>56</v>
      </c>
      <c r="CT216" s="23">
        <v>52</v>
      </c>
      <c r="CU216" s="23">
        <v>53</v>
      </c>
      <c r="CV216" s="23">
        <v>57</v>
      </c>
      <c r="CW216" s="23">
        <v>57</v>
      </c>
      <c r="CX216" s="23">
        <v>58</v>
      </c>
      <c r="CY216" s="23">
        <v>57</v>
      </c>
      <c r="CZ216" s="23">
        <v>56</v>
      </c>
      <c r="DA216" s="23">
        <v>56</v>
      </c>
      <c r="DB216" s="23">
        <v>56</v>
      </c>
      <c r="DC216" s="23">
        <v>57</v>
      </c>
      <c r="DD216" s="23">
        <v>53</v>
      </c>
      <c r="DE216" s="23">
        <v>52</v>
      </c>
      <c r="DF216" s="23">
        <v>51</v>
      </c>
      <c r="DG216" s="23">
        <v>53</v>
      </c>
    </row>
    <row r="217" spans="3:113" x14ac:dyDescent="0.25">
      <c r="C217" s="41" t="s">
        <v>132</v>
      </c>
      <c r="D217" s="41" t="s">
        <v>201</v>
      </c>
      <c r="E217" s="27"/>
      <c r="AJ217" s="23">
        <v>107</v>
      </c>
      <c r="AK217" s="23">
        <v>106</v>
      </c>
      <c r="AL217" s="23">
        <v>86</v>
      </c>
      <c r="AM217" s="23">
        <v>97</v>
      </c>
      <c r="AN217" s="23">
        <v>91</v>
      </c>
      <c r="AO217" s="23">
        <v>92</v>
      </c>
      <c r="AP217" s="23">
        <v>93</v>
      </c>
      <c r="AQ217" s="23">
        <v>96</v>
      </c>
      <c r="AR217" s="23">
        <v>97</v>
      </c>
      <c r="AS217" s="23">
        <v>80</v>
      </c>
      <c r="AT217" s="23">
        <v>77</v>
      </c>
      <c r="AU217" s="23">
        <v>78</v>
      </c>
      <c r="AV217" s="23">
        <v>89</v>
      </c>
      <c r="AW217" s="23">
        <v>91</v>
      </c>
      <c r="AX217" s="23">
        <v>84</v>
      </c>
      <c r="AY217" s="23">
        <v>85</v>
      </c>
      <c r="AZ217" s="23">
        <v>83</v>
      </c>
      <c r="BA217" s="23">
        <v>96</v>
      </c>
      <c r="BB217" s="23">
        <v>84</v>
      </c>
      <c r="BC217" s="23">
        <v>87</v>
      </c>
      <c r="BD217" s="23">
        <v>107</v>
      </c>
      <c r="BE217" s="23">
        <v>92</v>
      </c>
      <c r="BF217" s="23">
        <v>78</v>
      </c>
      <c r="BG217" s="23">
        <v>88</v>
      </c>
      <c r="BH217" s="23">
        <v>95</v>
      </c>
      <c r="BI217" s="23">
        <v>66</v>
      </c>
      <c r="BJ217" s="23">
        <v>70</v>
      </c>
      <c r="BK217" s="23">
        <v>30</v>
      </c>
      <c r="BL217" s="23">
        <v>27</v>
      </c>
      <c r="BM217" s="23">
        <v>26</v>
      </c>
      <c r="BN217" s="23">
        <v>26</v>
      </c>
      <c r="BO217" s="23">
        <v>28</v>
      </c>
      <c r="BP217" s="23">
        <v>27</v>
      </c>
      <c r="BQ217" s="23">
        <v>28</v>
      </c>
      <c r="BR217" s="23">
        <v>26</v>
      </c>
      <c r="BS217" s="23">
        <v>25</v>
      </c>
      <c r="BT217" s="23">
        <v>22</v>
      </c>
      <c r="BU217" s="23">
        <v>21</v>
      </c>
      <c r="BV217" s="23">
        <v>19</v>
      </c>
      <c r="BW217" s="23">
        <v>19</v>
      </c>
      <c r="BX217" s="23">
        <v>19</v>
      </c>
      <c r="BY217" s="23">
        <v>19</v>
      </c>
      <c r="BZ217" s="23">
        <v>15</v>
      </c>
      <c r="CA217" s="23">
        <v>14</v>
      </c>
      <c r="CB217" s="23">
        <v>14</v>
      </c>
      <c r="CC217" s="23">
        <v>16</v>
      </c>
      <c r="CD217" s="23">
        <v>14</v>
      </c>
      <c r="CE217" s="23">
        <v>16</v>
      </c>
      <c r="CF217" s="23">
        <v>15</v>
      </c>
      <c r="CG217" s="23">
        <v>10</v>
      </c>
      <c r="CH217" s="23">
        <v>10</v>
      </c>
      <c r="CI217" s="23">
        <v>10</v>
      </c>
      <c r="CJ217" s="23">
        <v>10</v>
      </c>
      <c r="CK217" s="23">
        <v>10</v>
      </c>
      <c r="CL217" s="23">
        <v>9</v>
      </c>
      <c r="CM217" s="23">
        <v>9</v>
      </c>
      <c r="CN217" s="23">
        <v>12</v>
      </c>
      <c r="CO217" s="23">
        <v>14</v>
      </c>
      <c r="CP217" s="23">
        <v>13</v>
      </c>
      <c r="CQ217" s="23">
        <v>12</v>
      </c>
      <c r="CR217" s="23">
        <v>10</v>
      </c>
      <c r="CS217" s="23">
        <v>12</v>
      </c>
      <c r="CT217" s="23">
        <v>10</v>
      </c>
      <c r="CU217" s="23">
        <v>9</v>
      </c>
      <c r="CV217" s="23">
        <v>9</v>
      </c>
      <c r="CW217" s="23">
        <v>7</v>
      </c>
      <c r="CX217" s="23">
        <v>7</v>
      </c>
      <c r="CY217" s="23">
        <v>5</v>
      </c>
      <c r="CZ217" s="23">
        <v>6</v>
      </c>
      <c r="DA217" s="23">
        <v>7</v>
      </c>
      <c r="DB217" s="23">
        <v>6</v>
      </c>
      <c r="DC217" s="23">
        <v>7</v>
      </c>
      <c r="DD217" s="23" t="s">
        <v>503</v>
      </c>
      <c r="DE217" s="23">
        <v>5</v>
      </c>
      <c r="DF217" s="23">
        <v>5</v>
      </c>
      <c r="DG217" s="23">
        <v>5</v>
      </c>
    </row>
    <row r="218" spans="3:113" x14ac:dyDescent="0.25">
      <c r="C218" s="41" t="s">
        <v>132</v>
      </c>
      <c r="D218" s="41" t="s">
        <v>202</v>
      </c>
      <c r="E218" s="27"/>
      <c r="AJ218" s="23">
        <v>62</v>
      </c>
      <c r="AK218" s="23">
        <v>73</v>
      </c>
      <c r="AL218" s="23">
        <v>74</v>
      </c>
      <c r="AM218" s="23">
        <v>77</v>
      </c>
      <c r="AN218" s="23">
        <v>91</v>
      </c>
      <c r="AO218" s="23">
        <v>89</v>
      </c>
      <c r="AP218" s="23">
        <v>86</v>
      </c>
      <c r="AQ218" s="23">
        <v>78</v>
      </c>
      <c r="AR218" s="23">
        <v>86</v>
      </c>
      <c r="AS218" s="23">
        <v>85</v>
      </c>
      <c r="AT218" s="23">
        <v>84</v>
      </c>
      <c r="AU218" s="23">
        <v>80</v>
      </c>
      <c r="AV218" s="23">
        <v>84</v>
      </c>
      <c r="AW218" s="23">
        <v>91</v>
      </c>
      <c r="AX218" s="23">
        <v>91</v>
      </c>
      <c r="AY218" s="23">
        <v>102</v>
      </c>
      <c r="AZ218" s="23">
        <v>100</v>
      </c>
      <c r="BA218" s="23">
        <v>98</v>
      </c>
      <c r="BB218" s="23">
        <v>88</v>
      </c>
      <c r="BC218" s="23">
        <v>90</v>
      </c>
      <c r="BD218" s="23">
        <v>97</v>
      </c>
      <c r="BE218" s="23">
        <v>104</v>
      </c>
      <c r="BF218" s="23">
        <v>119</v>
      </c>
      <c r="BG218" s="23">
        <v>187</v>
      </c>
      <c r="BH218" s="23">
        <v>125</v>
      </c>
      <c r="BI218" s="23">
        <v>147</v>
      </c>
      <c r="BJ218" s="23">
        <v>130</v>
      </c>
      <c r="BK218" s="23">
        <v>97</v>
      </c>
      <c r="BL218" s="23">
        <v>94</v>
      </c>
      <c r="BM218" s="23">
        <v>93</v>
      </c>
      <c r="BN218" s="23">
        <v>89</v>
      </c>
      <c r="BO218" s="23">
        <v>91</v>
      </c>
      <c r="BP218" s="23">
        <v>92</v>
      </c>
      <c r="BQ218" s="23">
        <v>99</v>
      </c>
      <c r="BR218" s="23">
        <v>99</v>
      </c>
      <c r="BS218" s="23">
        <v>97</v>
      </c>
      <c r="BT218" s="23">
        <v>98</v>
      </c>
      <c r="BU218" s="23">
        <v>96</v>
      </c>
      <c r="BV218" s="23">
        <v>92</v>
      </c>
      <c r="BW218" s="23">
        <v>89</v>
      </c>
      <c r="BX218" s="23">
        <v>88</v>
      </c>
      <c r="BY218" s="23">
        <v>84</v>
      </c>
      <c r="BZ218" s="23">
        <v>80</v>
      </c>
      <c r="CA218" s="23">
        <v>72</v>
      </c>
      <c r="CB218" s="23">
        <v>68</v>
      </c>
      <c r="CC218" s="23">
        <v>70</v>
      </c>
      <c r="CD218" s="23">
        <v>72</v>
      </c>
      <c r="CE218" s="23">
        <v>71</v>
      </c>
      <c r="CF218" s="23">
        <v>66</v>
      </c>
      <c r="CG218" s="23">
        <v>69</v>
      </c>
      <c r="CH218" s="23">
        <v>65</v>
      </c>
      <c r="CI218" s="23">
        <v>65</v>
      </c>
      <c r="CJ218" s="23">
        <v>66</v>
      </c>
      <c r="CK218" s="23">
        <v>66</v>
      </c>
      <c r="CL218" s="23">
        <v>69</v>
      </c>
      <c r="CM218" s="23">
        <v>64</v>
      </c>
      <c r="CN218" s="23">
        <v>64</v>
      </c>
      <c r="CO218" s="23">
        <v>66</v>
      </c>
      <c r="CP218" s="23">
        <v>63</v>
      </c>
      <c r="CQ218" s="23">
        <v>62</v>
      </c>
      <c r="CR218" s="23">
        <v>60</v>
      </c>
      <c r="CS218" s="23">
        <v>60</v>
      </c>
      <c r="CT218" s="23">
        <v>62</v>
      </c>
      <c r="CU218" s="23">
        <v>60</v>
      </c>
      <c r="CV218" s="23">
        <v>60</v>
      </c>
      <c r="CW218" s="23">
        <v>58</v>
      </c>
      <c r="CX218" s="23">
        <v>56</v>
      </c>
      <c r="CY218" s="23">
        <v>56</v>
      </c>
      <c r="CZ218" s="23">
        <v>56</v>
      </c>
      <c r="DA218" s="23">
        <v>58</v>
      </c>
      <c r="DB218" s="23">
        <v>55</v>
      </c>
      <c r="DC218" s="23">
        <v>50</v>
      </c>
      <c r="DD218" s="23">
        <v>48</v>
      </c>
      <c r="DE218" s="23">
        <v>46</v>
      </c>
      <c r="DF218" s="23">
        <v>47</v>
      </c>
      <c r="DG218" s="23">
        <v>42</v>
      </c>
    </row>
    <row r="219" spans="3:113" x14ac:dyDescent="0.25">
      <c r="C219" s="41" t="s">
        <v>132</v>
      </c>
      <c r="D219" s="41" t="s">
        <v>203</v>
      </c>
      <c r="E219" s="27"/>
      <c r="AJ219" s="23">
        <v>555</v>
      </c>
      <c r="AK219" s="23">
        <v>563</v>
      </c>
      <c r="AL219" s="23">
        <v>571</v>
      </c>
      <c r="AM219" s="23">
        <v>590</v>
      </c>
      <c r="AN219" s="23">
        <v>597</v>
      </c>
      <c r="AO219" s="23">
        <v>583</v>
      </c>
      <c r="AP219" s="23">
        <v>594</v>
      </c>
      <c r="AQ219" s="23">
        <v>598</v>
      </c>
      <c r="AR219" s="23">
        <v>606</v>
      </c>
      <c r="AS219" s="23">
        <v>580</v>
      </c>
      <c r="AT219" s="23">
        <v>593</v>
      </c>
      <c r="AU219" s="23">
        <v>593</v>
      </c>
      <c r="AV219" s="23">
        <v>603</v>
      </c>
      <c r="AW219" s="23">
        <v>583</v>
      </c>
      <c r="AX219" s="23">
        <v>574</v>
      </c>
      <c r="AY219" s="23">
        <v>564</v>
      </c>
      <c r="AZ219" s="23">
        <v>561</v>
      </c>
      <c r="BA219" s="23">
        <v>557</v>
      </c>
      <c r="BB219" s="23">
        <v>557</v>
      </c>
      <c r="BC219" s="23">
        <v>557</v>
      </c>
      <c r="BD219" s="23">
        <v>542</v>
      </c>
      <c r="BE219" s="23">
        <v>555</v>
      </c>
      <c r="BF219" s="23">
        <v>548</v>
      </c>
      <c r="BG219" s="23">
        <v>538</v>
      </c>
      <c r="BH219" s="23">
        <v>530</v>
      </c>
      <c r="BI219" s="23">
        <v>526</v>
      </c>
      <c r="BJ219" s="23">
        <v>533</v>
      </c>
      <c r="BK219" s="23">
        <v>523</v>
      </c>
      <c r="BL219" s="23">
        <v>509</v>
      </c>
      <c r="BM219" s="23">
        <v>506</v>
      </c>
      <c r="BN219" s="23">
        <v>502</v>
      </c>
      <c r="BO219" s="23">
        <v>496</v>
      </c>
      <c r="BP219" s="23">
        <v>492</v>
      </c>
      <c r="BQ219" s="23">
        <v>497</v>
      </c>
      <c r="BR219" s="23">
        <v>496</v>
      </c>
      <c r="BS219" s="23">
        <v>486</v>
      </c>
      <c r="BT219" s="23">
        <v>473</v>
      </c>
      <c r="BU219" s="23">
        <v>460</v>
      </c>
      <c r="BV219" s="23">
        <v>433</v>
      </c>
      <c r="BW219" s="23">
        <v>432</v>
      </c>
      <c r="BX219" s="23">
        <v>434</v>
      </c>
      <c r="BY219" s="23">
        <v>428</v>
      </c>
      <c r="BZ219" s="23">
        <v>412</v>
      </c>
      <c r="CA219" s="23">
        <v>400</v>
      </c>
      <c r="CB219" s="23">
        <v>389</v>
      </c>
      <c r="CC219" s="23">
        <v>379</v>
      </c>
      <c r="CD219" s="23">
        <v>379</v>
      </c>
      <c r="CE219" s="23">
        <v>384</v>
      </c>
      <c r="CF219" s="23">
        <v>382</v>
      </c>
      <c r="CG219" s="23">
        <v>378</v>
      </c>
      <c r="CH219" s="23">
        <v>369</v>
      </c>
      <c r="CI219" s="23">
        <v>354</v>
      </c>
      <c r="CJ219" s="23">
        <v>343</v>
      </c>
      <c r="CK219" s="23">
        <v>338</v>
      </c>
      <c r="CL219" s="23">
        <v>338</v>
      </c>
      <c r="CM219" s="23">
        <v>332</v>
      </c>
      <c r="CN219" s="23">
        <v>332</v>
      </c>
      <c r="CO219" s="23">
        <v>317</v>
      </c>
      <c r="CP219" s="23">
        <v>311</v>
      </c>
      <c r="CQ219" s="23">
        <v>294</v>
      </c>
      <c r="CR219" s="23">
        <v>295</v>
      </c>
      <c r="CS219" s="23">
        <v>301</v>
      </c>
      <c r="CT219" s="23">
        <v>289</v>
      </c>
      <c r="CU219" s="23">
        <v>279</v>
      </c>
      <c r="CV219" s="23">
        <v>272</v>
      </c>
      <c r="CW219" s="23">
        <v>260</v>
      </c>
      <c r="CX219" s="23">
        <v>255</v>
      </c>
      <c r="CY219" s="23">
        <v>255</v>
      </c>
      <c r="CZ219" s="23">
        <v>262</v>
      </c>
      <c r="DA219" s="23">
        <v>255</v>
      </c>
      <c r="DB219" s="23">
        <v>256</v>
      </c>
      <c r="DC219" s="23">
        <v>249</v>
      </c>
      <c r="DD219" s="23">
        <v>241</v>
      </c>
      <c r="DE219" s="23">
        <v>234</v>
      </c>
      <c r="DF219" s="23">
        <v>234</v>
      </c>
      <c r="DG219" s="23">
        <v>236</v>
      </c>
    </row>
    <row r="220" spans="3:113" x14ac:dyDescent="0.25">
      <c r="C220" s="41" t="s">
        <v>132</v>
      </c>
      <c r="D220" s="41" t="s">
        <v>204</v>
      </c>
      <c r="E220" s="27"/>
      <c r="AJ220" s="23">
        <v>61</v>
      </c>
      <c r="AK220" s="23">
        <v>56</v>
      </c>
      <c r="AL220" s="23">
        <v>54</v>
      </c>
      <c r="AM220" s="23">
        <v>55</v>
      </c>
      <c r="AN220" s="23">
        <v>53</v>
      </c>
      <c r="AO220" s="23">
        <v>62</v>
      </c>
      <c r="AP220" s="23">
        <v>58</v>
      </c>
      <c r="AQ220" s="23">
        <v>61</v>
      </c>
      <c r="AR220" s="23">
        <v>60</v>
      </c>
      <c r="AS220" s="23">
        <v>62</v>
      </c>
      <c r="AT220" s="23">
        <v>59</v>
      </c>
      <c r="AU220" s="23">
        <v>65</v>
      </c>
      <c r="AV220" s="23">
        <v>58</v>
      </c>
      <c r="AW220" s="23">
        <v>68</v>
      </c>
      <c r="AX220" s="23">
        <v>68</v>
      </c>
      <c r="AY220" s="23">
        <v>56</v>
      </c>
      <c r="AZ220" s="23">
        <v>55</v>
      </c>
      <c r="BA220" s="23">
        <v>52</v>
      </c>
      <c r="BB220" s="23">
        <v>50</v>
      </c>
      <c r="BC220" s="23">
        <v>48</v>
      </c>
      <c r="BD220" s="23">
        <v>61</v>
      </c>
      <c r="BE220" s="23">
        <v>43</v>
      </c>
      <c r="BF220" s="23">
        <v>42</v>
      </c>
      <c r="BG220" s="23">
        <v>34</v>
      </c>
      <c r="BH220" s="23">
        <v>36</v>
      </c>
      <c r="BI220" s="23">
        <v>41</v>
      </c>
      <c r="BJ220" s="23">
        <v>44</v>
      </c>
      <c r="BK220" s="23">
        <v>11</v>
      </c>
      <c r="BL220" s="23">
        <v>13</v>
      </c>
      <c r="BM220" s="23">
        <v>12</v>
      </c>
      <c r="BN220" s="23">
        <v>9</v>
      </c>
      <c r="BO220" s="23">
        <v>10</v>
      </c>
      <c r="BP220" s="23">
        <v>9</v>
      </c>
      <c r="BQ220" s="23">
        <v>9</v>
      </c>
      <c r="BR220" s="23">
        <v>6</v>
      </c>
      <c r="BS220" s="23">
        <v>5</v>
      </c>
      <c r="BT220" s="23">
        <v>5</v>
      </c>
      <c r="BU220" s="23">
        <v>5</v>
      </c>
      <c r="BV220" s="23">
        <v>7</v>
      </c>
      <c r="BW220" s="23">
        <v>6</v>
      </c>
      <c r="BX220" s="23">
        <v>6</v>
      </c>
      <c r="BY220" s="23">
        <v>5</v>
      </c>
      <c r="BZ220" s="23">
        <v>13</v>
      </c>
      <c r="CA220" s="23">
        <v>12</v>
      </c>
      <c r="CB220" s="23">
        <v>12</v>
      </c>
      <c r="CC220" s="23">
        <v>10</v>
      </c>
      <c r="CD220" s="23">
        <v>10</v>
      </c>
      <c r="CE220" s="23">
        <v>10</v>
      </c>
      <c r="CF220" s="23">
        <v>8</v>
      </c>
      <c r="CG220" s="23">
        <v>9</v>
      </c>
      <c r="CH220" s="23">
        <v>9</v>
      </c>
      <c r="CI220" s="23">
        <v>11</v>
      </c>
      <c r="CJ220" s="23">
        <v>9</v>
      </c>
      <c r="CK220" s="23">
        <v>9</v>
      </c>
      <c r="CL220" s="23">
        <v>9</v>
      </c>
      <c r="CM220" s="23">
        <v>10</v>
      </c>
      <c r="CN220" s="23">
        <v>9</v>
      </c>
      <c r="CO220" s="23">
        <v>8</v>
      </c>
      <c r="CP220" s="23">
        <v>6</v>
      </c>
      <c r="CQ220" s="23">
        <v>6</v>
      </c>
      <c r="CR220" s="23">
        <v>6</v>
      </c>
      <c r="CS220" s="23">
        <v>7</v>
      </c>
      <c r="CT220" s="23">
        <v>8</v>
      </c>
      <c r="CU220" s="23">
        <v>9</v>
      </c>
      <c r="CV220" s="23">
        <v>7</v>
      </c>
      <c r="CW220" s="23">
        <v>7</v>
      </c>
      <c r="CX220" s="23">
        <v>7</v>
      </c>
      <c r="CY220" s="23">
        <v>7</v>
      </c>
      <c r="CZ220" s="23">
        <v>7</v>
      </c>
      <c r="DA220" s="23">
        <v>7</v>
      </c>
      <c r="DB220" s="23">
        <v>5</v>
      </c>
      <c r="DC220" s="23">
        <v>5</v>
      </c>
      <c r="DD220" s="23">
        <v>6</v>
      </c>
      <c r="DE220" s="23">
        <v>7</v>
      </c>
      <c r="DF220" s="23">
        <v>7</v>
      </c>
      <c r="DG220" s="23">
        <v>7</v>
      </c>
    </row>
    <row r="221" spans="3:113" x14ac:dyDescent="0.25">
      <c r="C221" s="41" t="s">
        <v>132</v>
      </c>
      <c r="D221" s="41" t="s">
        <v>205</v>
      </c>
      <c r="E221" s="27"/>
      <c r="AJ221" s="23">
        <v>249</v>
      </c>
      <c r="AK221" s="23">
        <v>256</v>
      </c>
      <c r="AL221" s="23">
        <v>287</v>
      </c>
      <c r="AM221" s="23">
        <v>257</v>
      </c>
      <c r="AN221" s="23">
        <v>247</v>
      </c>
      <c r="AO221" s="23">
        <v>263</v>
      </c>
      <c r="AP221" s="23">
        <v>261</v>
      </c>
      <c r="AQ221" s="23">
        <v>225</v>
      </c>
      <c r="AR221" s="23">
        <v>203</v>
      </c>
      <c r="AS221" s="23">
        <v>261</v>
      </c>
      <c r="AT221" s="23">
        <v>252</v>
      </c>
      <c r="AU221" s="23">
        <v>249</v>
      </c>
      <c r="AV221" s="23">
        <v>238</v>
      </c>
      <c r="AW221" s="23">
        <v>240</v>
      </c>
      <c r="AX221" s="23">
        <v>247</v>
      </c>
      <c r="AY221" s="23">
        <v>237</v>
      </c>
      <c r="AZ221" s="23">
        <v>236</v>
      </c>
      <c r="BA221" s="23">
        <v>244</v>
      </c>
      <c r="BB221" s="23">
        <v>241</v>
      </c>
      <c r="BC221" s="23">
        <v>257</v>
      </c>
      <c r="BD221" s="23">
        <v>257</v>
      </c>
      <c r="BE221" s="23">
        <v>253</v>
      </c>
      <c r="BF221" s="23">
        <v>263</v>
      </c>
      <c r="BG221" s="23">
        <v>258</v>
      </c>
      <c r="BH221" s="23">
        <v>247</v>
      </c>
      <c r="BI221" s="23">
        <v>233</v>
      </c>
      <c r="BJ221" s="23">
        <v>257</v>
      </c>
      <c r="BK221" s="23">
        <v>144</v>
      </c>
      <c r="BL221" s="23">
        <v>136</v>
      </c>
      <c r="BM221" s="23">
        <v>135</v>
      </c>
      <c r="BN221" s="23">
        <v>125</v>
      </c>
      <c r="BO221" s="23">
        <v>126</v>
      </c>
      <c r="BP221" s="23">
        <v>113</v>
      </c>
      <c r="BQ221" s="23">
        <v>117</v>
      </c>
      <c r="BR221" s="23">
        <v>114</v>
      </c>
      <c r="BS221" s="23">
        <v>106</v>
      </c>
      <c r="BT221" s="23">
        <v>122</v>
      </c>
      <c r="BU221" s="23">
        <v>113</v>
      </c>
      <c r="BV221" s="23">
        <v>107</v>
      </c>
      <c r="BW221" s="23">
        <v>107</v>
      </c>
      <c r="BX221" s="23">
        <v>103</v>
      </c>
      <c r="BY221" s="23">
        <v>95</v>
      </c>
      <c r="BZ221" s="23">
        <v>91</v>
      </c>
      <c r="CA221" s="23">
        <v>95</v>
      </c>
      <c r="CB221" s="23">
        <v>90</v>
      </c>
      <c r="CC221" s="23">
        <v>86</v>
      </c>
      <c r="CD221" s="23">
        <v>83</v>
      </c>
      <c r="CE221" s="23">
        <v>82</v>
      </c>
      <c r="CF221" s="23">
        <v>83</v>
      </c>
      <c r="CG221" s="23">
        <v>78</v>
      </c>
      <c r="CH221" s="23">
        <v>76</v>
      </c>
      <c r="CI221" s="23">
        <v>77</v>
      </c>
      <c r="CJ221" s="23">
        <v>69</v>
      </c>
      <c r="CK221" s="23">
        <v>71</v>
      </c>
      <c r="CL221" s="23">
        <v>68</v>
      </c>
      <c r="CM221" s="23">
        <v>66</v>
      </c>
      <c r="CN221" s="23">
        <v>66</v>
      </c>
      <c r="CO221" s="23">
        <v>62</v>
      </c>
      <c r="CP221" s="23">
        <v>65</v>
      </c>
      <c r="CQ221" s="23">
        <v>59</v>
      </c>
      <c r="CR221" s="23">
        <v>58</v>
      </c>
      <c r="CS221" s="23">
        <v>57</v>
      </c>
      <c r="CT221" s="23">
        <v>56</v>
      </c>
      <c r="CU221" s="23">
        <v>55</v>
      </c>
      <c r="CV221" s="23">
        <v>55</v>
      </c>
      <c r="CW221" s="23">
        <v>51</v>
      </c>
      <c r="CX221" s="23">
        <v>50</v>
      </c>
      <c r="CY221" s="23">
        <v>49</v>
      </c>
      <c r="CZ221" s="23">
        <v>49</v>
      </c>
      <c r="DA221" s="23">
        <v>44</v>
      </c>
      <c r="DB221" s="23">
        <v>38</v>
      </c>
      <c r="DC221" s="23">
        <v>43</v>
      </c>
      <c r="DD221" s="23">
        <v>39</v>
      </c>
      <c r="DE221" s="23">
        <v>39</v>
      </c>
      <c r="DF221" s="23">
        <v>40</v>
      </c>
      <c r="DG221" s="23">
        <v>39</v>
      </c>
    </row>
    <row r="222" spans="3:113" x14ac:dyDescent="0.25">
      <c r="C222" s="41" t="s">
        <v>132</v>
      </c>
      <c r="D222" s="41" t="s">
        <v>206</v>
      </c>
      <c r="E222" s="27"/>
      <c r="AJ222" s="23">
        <v>275</v>
      </c>
      <c r="AK222" s="23">
        <v>269</v>
      </c>
      <c r="AL222" s="23">
        <v>277</v>
      </c>
      <c r="AM222" s="23">
        <v>262</v>
      </c>
      <c r="AN222" s="23">
        <v>245</v>
      </c>
      <c r="AO222" s="23">
        <v>258</v>
      </c>
      <c r="AP222" s="23">
        <v>263</v>
      </c>
      <c r="AQ222" s="23">
        <v>259</v>
      </c>
      <c r="AR222" s="23">
        <v>284</v>
      </c>
      <c r="AS222" s="23">
        <v>278</v>
      </c>
      <c r="AT222" s="23">
        <v>286</v>
      </c>
      <c r="AU222" s="23">
        <v>279</v>
      </c>
      <c r="AV222" s="23">
        <v>268</v>
      </c>
      <c r="AW222" s="23">
        <v>322</v>
      </c>
      <c r="AX222" s="23">
        <v>288</v>
      </c>
      <c r="AY222" s="23">
        <v>277</v>
      </c>
      <c r="AZ222" s="23">
        <v>275</v>
      </c>
      <c r="BA222" s="23">
        <v>287</v>
      </c>
      <c r="BB222" s="23">
        <v>301</v>
      </c>
      <c r="BC222" s="23">
        <v>301</v>
      </c>
      <c r="BD222" s="23">
        <v>263</v>
      </c>
      <c r="BE222" s="23">
        <v>254</v>
      </c>
      <c r="BF222" s="23">
        <v>280</v>
      </c>
      <c r="BG222" s="23">
        <v>310</v>
      </c>
      <c r="BH222" s="23">
        <v>258</v>
      </c>
      <c r="BI222" s="23">
        <v>269</v>
      </c>
      <c r="BJ222" s="23">
        <v>327</v>
      </c>
      <c r="BK222" s="23">
        <v>197</v>
      </c>
      <c r="BL222" s="23">
        <v>197</v>
      </c>
      <c r="BM222" s="23">
        <v>202</v>
      </c>
      <c r="BN222" s="23">
        <v>195</v>
      </c>
      <c r="BO222" s="23">
        <v>197</v>
      </c>
      <c r="BP222" s="23">
        <v>200</v>
      </c>
      <c r="BQ222" s="23">
        <v>202</v>
      </c>
      <c r="BR222" s="23">
        <v>208</v>
      </c>
      <c r="BS222" s="23">
        <v>206</v>
      </c>
      <c r="BT222" s="23">
        <v>203</v>
      </c>
      <c r="BU222" s="23">
        <v>200</v>
      </c>
      <c r="BV222" s="23">
        <v>193</v>
      </c>
      <c r="BW222" s="23">
        <v>192</v>
      </c>
      <c r="BX222" s="23">
        <v>192</v>
      </c>
      <c r="BY222" s="23">
        <v>187</v>
      </c>
      <c r="BZ222" s="23">
        <v>183</v>
      </c>
      <c r="CA222" s="23">
        <v>180</v>
      </c>
      <c r="CB222" s="23">
        <v>174</v>
      </c>
      <c r="CC222" s="23">
        <v>162</v>
      </c>
      <c r="CD222" s="23">
        <v>165</v>
      </c>
      <c r="CE222" s="23">
        <v>168</v>
      </c>
      <c r="CF222" s="23">
        <v>169</v>
      </c>
      <c r="CG222" s="23">
        <v>164</v>
      </c>
      <c r="CH222" s="23">
        <v>167</v>
      </c>
      <c r="CI222" s="23">
        <v>160</v>
      </c>
      <c r="CJ222" s="23">
        <v>155</v>
      </c>
      <c r="CK222" s="23">
        <v>156</v>
      </c>
      <c r="CL222" s="23">
        <v>156</v>
      </c>
      <c r="CM222" s="23">
        <v>150</v>
      </c>
      <c r="CN222" s="23">
        <v>144</v>
      </c>
      <c r="CO222" s="23">
        <v>145</v>
      </c>
      <c r="CP222" s="23">
        <v>143</v>
      </c>
      <c r="CQ222" s="23">
        <v>143</v>
      </c>
      <c r="CR222" s="23">
        <v>146</v>
      </c>
      <c r="CS222" s="23">
        <v>145</v>
      </c>
      <c r="CT222" s="23">
        <v>145</v>
      </c>
      <c r="CU222" s="23">
        <v>142</v>
      </c>
      <c r="CV222" s="23">
        <v>141</v>
      </c>
      <c r="CW222" s="23">
        <v>138</v>
      </c>
      <c r="CX222" s="23">
        <v>135</v>
      </c>
      <c r="CY222" s="23">
        <v>134</v>
      </c>
      <c r="CZ222" s="23">
        <v>131</v>
      </c>
      <c r="DA222" s="23">
        <v>131</v>
      </c>
      <c r="DB222" s="23">
        <v>131</v>
      </c>
      <c r="DC222" s="23">
        <v>131</v>
      </c>
      <c r="DD222" s="23">
        <v>131</v>
      </c>
      <c r="DE222" s="23">
        <v>131</v>
      </c>
      <c r="DF222" s="23">
        <v>128</v>
      </c>
      <c r="DG222" s="23">
        <v>127</v>
      </c>
    </row>
    <row r="223" spans="3:113" x14ac:dyDescent="0.25">
      <c r="C223" s="41" t="s">
        <v>132</v>
      </c>
      <c r="D223" s="41" t="s">
        <v>207</v>
      </c>
      <c r="E223" s="27"/>
      <c r="AJ223" s="23" t="s">
        <v>503</v>
      </c>
      <c r="AK223" s="23" t="s">
        <v>503</v>
      </c>
      <c r="AL223" s="23" t="s">
        <v>503</v>
      </c>
      <c r="AM223" s="23" t="s">
        <v>503</v>
      </c>
      <c r="AN223" s="23" t="s">
        <v>503</v>
      </c>
      <c r="AO223" s="23" t="s">
        <v>503</v>
      </c>
      <c r="AP223" s="23" t="s">
        <v>503</v>
      </c>
      <c r="AQ223" s="23" t="s">
        <v>503</v>
      </c>
      <c r="AR223" s="23" t="s">
        <v>503</v>
      </c>
      <c r="AS223" s="23" t="s">
        <v>503</v>
      </c>
      <c r="AT223" s="23" t="s">
        <v>503</v>
      </c>
      <c r="AU223" s="23" t="s">
        <v>503</v>
      </c>
      <c r="AV223" s="23" t="s">
        <v>503</v>
      </c>
      <c r="AW223" s="23" t="s">
        <v>503</v>
      </c>
      <c r="AX223" s="23" t="s">
        <v>503</v>
      </c>
      <c r="AY223" s="23" t="s">
        <v>503</v>
      </c>
      <c r="AZ223" s="23" t="s">
        <v>503</v>
      </c>
      <c r="BA223" s="23" t="s">
        <v>503</v>
      </c>
      <c r="BB223" s="23" t="s">
        <v>503</v>
      </c>
      <c r="BC223" s="23" t="s">
        <v>503</v>
      </c>
      <c r="BD223" s="23" t="s">
        <v>503</v>
      </c>
      <c r="BE223" s="23" t="s">
        <v>503</v>
      </c>
      <c r="BF223" s="23" t="s">
        <v>503</v>
      </c>
      <c r="BG223" s="23" t="s">
        <v>503</v>
      </c>
      <c r="BH223" s="23" t="s">
        <v>503</v>
      </c>
      <c r="BI223" s="23" t="s">
        <v>503</v>
      </c>
      <c r="BJ223" s="23" t="s">
        <v>503</v>
      </c>
      <c r="BK223" s="23" t="s">
        <v>503</v>
      </c>
      <c r="BL223" s="23" t="s">
        <v>503</v>
      </c>
      <c r="BM223" s="23" t="s">
        <v>503</v>
      </c>
      <c r="BN223" s="23" t="s">
        <v>503</v>
      </c>
      <c r="BO223" s="23" t="s">
        <v>503</v>
      </c>
      <c r="BP223" s="23" t="s">
        <v>503</v>
      </c>
      <c r="BQ223" s="23" t="s">
        <v>503</v>
      </c>
      <c r="BR223" s="23" t="s">
        <v>503</v>
      </c>
      <c r="BS223" s="23" t="s">
        <v>503</v>
      </c>
      <c r="BT223" s="23" t="s">
        <v>503</v>
      </c>
      <c r="BU223" s="23" t="s">
        <v>503</v>
      </c>
      <c r="BV223" s="23" t="s">
        <v>503</v>
      </c>
      <c r="BW223" s="23" t="s">
        <v>503</v>
      </c>
      <c r="BX223" s="23" t="s">
        <v>503</v>
      </c>
      <c r="BY223" s="23" t="s">
        <v>503</v>
      </c>
      <c r="BZ223" s="23" t="s">
        <v>503</v>
      </c>
      <c r="CA223" s="23" t="s">
        <v>503</v>
      </c>
      <c r="CB223" s="23" t="s">
        <v>503</v>
      </c>
      <c r="CC223" s="23" t="s">
        <v>503</v>
      </c>
      <c r="CD223" s="23" t="s">
        <v>503</v>
      </c>
      <c r="CE223" s="23" t="s">
        <v>503</v>
      </c>
      <c r="CF223" s="23" t="s">
        <v>503</v>
      </c>
      <c r="CG223" s="23" t="s">
        <v>503</v>
      </c>
      <c r="CH223" s="23" t="s">
        <v>503</v>
      </c>
      <c r="CI223" s="23" t="s">
        <v>503</v>
      </c>
      <c r="CJ223" s="23" t="s">
        <v>503</v>
      </c>
      <c r="CK223" s="23" t="s">
        <v>503</v>
      </c>
      <c r="CL223" s="23" t="s">
        <v>503</v>
      </c>
      <c r="CM223" s="23" t="s">
        <v>503</v>
      </c>
      <c r="CN223" s="23" t="s">
        <v>503</v>
      </c>
      <c r="CO223" s="23" t="s">
        <v>503</v>
      </c>
      <c r="CP223" s="23" t="s">
        <v>503</v>
      </c>
      <c r="CQ223" s="23" t="s">
        <v>503</v>
      </c>
      <c r="CR223" s="23" t="s">
        <v>503</v>
      </c>
      <c r="CS223" s="23" t="s">
        <v>503</v>
      </c>
      <c r="CT223" s="23" t="s">
        <v>503</v>
      </c>
      <c r="CU223" s="23" t="s">
        <v>503</v>
      </c>
      <c r="CV223" s="23" t="s">
        <v>503</v>
      </c>
      <c r="CW223" s="23" t="s">
        <v>503</v>
      </c>
      <c r="CX223" s="23" t="s">
        <v>503</v>
      </c>
      <c r="CY223" s="23" t="s">
        <v>503</v>
      </c>
      <c r="CZ223" s="23" t="s">
        <v>503</v>
      </c>
      <c r="DA223" s="23" t="s">
        <v>503</v>
      </c>
      <c r="DB223" s="23" t="s">
        <v>503</v>
      </c>
      <c r="DC223" s="23" t="s">
        <v>503</v>
      </c>
      <c r="DD223" s="23" t="s">
        <v>503</v>
      </c>
      <c r="DE223" s="23" t="s">
        <v>503</v>
      </c>
      <c r="DF223" s="23" t="s">
        <v>503</v>
      </c>
      <c r="DG223" s="23" t="s">
        <v>503</v>
      </c>
    </row>
    <row r="224" spans="3:113" x14ac:dyDescent="0.25">
      <c r="C224" s="41" t="s">
        <v>132</v>
      </c>
      <c r="D224" s="41" t="s">
        <v>208</v>
      </c>
      <c r="E224" s="27"/>
      <c r="AJ224" s="23" t="s">
        <v>503</v>
      </c>
      <c r="AK224" s="23" t="s">
        <v>503</v>
      </c>
      <c r="AL224" s="23" t="s">
        <v>503</v>
      </c>
      <c r="AM224" s="23" t="s">
        <v>503</v>
      </c>
      <c r="AN224" s="23" t="s">
        <v>503</v>
      </c>
      <c r="AO224" s="23" t="s">
        <v>503</v>
      </c>
      <c r="AP224" s="23" t="s">
        <v>503</v>
      </c>
      <c r="AQ224" s="23" t="s">
        <v>503</v>
      </c>
      <c r="AR224" s="23" t="s">
        <v>503</v>
      </c>
      <c r="AS224" s="23" t="s">
        <v>503</v>
      </c>
      <c r="AT224" s="23" t="s">
        <v>503</v>
      </c>
      <c r="AU224" s="23" t="s">
        <v>503</v>
      </c>
      <c r="AV224" s="23" t="s">
        <v>503</v>
      </c>
      <c r="AW224" s="23">
        <v>6</v>
      </c>
      <c r="AX224" s="23" t="s">
        <v>503</v>
      </c>
      <c r="AY224" s="23" t="s">
        <v>503</v>
      </c>
      <c r="AZ224" s="23" t="s">
        <v>503</v>
      </c>
      <c r="BA224" s="23" t="s">
        <v>503</v>
      </c>
      <c r="BB224" s="23" t="s">
        <v>503</v>
      </c>
      <c r="BC224" s="23" t="s">
        <v>503</v>
      </c>
      <c r="BD224" s="23" t="s">
        <v>503</v>
      </c>
      <c r="BE224" s="23" t="s">
        <v>503</v>
      </c>
      <c r="BF224" s="23" t="s">
        <v>503</v>
      </c>
      <c r="BG224" s="23" t="s">
        <v>503</v>
      </c>
      <c r="BH224" s="23" t="s">
        <v>503</v>
      </c>
      <c r="BI224" s="23" t="s">
        <v>503</v>
      </c>
      <c r="BJ224" s="23" t="s">
        <v>503</v>
      </c>
      <c r="BK224" s="23" t="s">
        <v>503</v>
      </c>
      <c r="BL224" s="23" t="s">
        <v>503</v>
      </c>
      <c r="BM224" s="23" t="s">
        <v>503</v>
      </c>
      <c r="BN224" s="23" t="s">
        <v>503</v>
      </c>
      <c r="BO224" s="23" t="s">
        <v>503</v>
      </c>
      <c r="BP224" s="23" t="s">
        <v>503</v>
      </c>
      <c r="BQ224" s="23" t="s">
        <v>503</v>
      </c>
      <c r="BR224" s="23" t="s">
        <v>503</v>
      </c>
      <c r="BS224" s="23" t="s">
        <v>503</v>
      </c>
      <c r="BT224" s="23" t="s">
        <v>503</v>
      </c>
      <c r="BU224" s="23" t="s">
        <v>503</v>
      </c>
      <c r="BV224" s="23" t="s">
        <v>503</v>
      </c>
      <c r="BW224" s="23" t="s">
        <v>503</v>
      </c>
      <c r="BX224" s="23" t="s">
        <v>503</v>
      </c>
      <c r="BY224" s="23" t="s">
        <v>503</v>
      </c>
      <c r="BZ224" s="23" t="s">
        <v>503</v>
      </c>
      <c r="CA224" s="23" t="s">
        <v>503</v>
      </c>
      <c r="CB224" s="23" t="s">
        <v>503</v>
      </c>
      <c r="CC224" s="23" t="s">
        <v>503</v>
      </c>
      <c r="CD224" s="23" t="s">
        <v>503</v>
      </c>
      <c r="CE224" s="23" t="s">
        <v>503</v>
      </c>
      <c r="CF224" s="23" t="s">
        <v>503</v>
      </c>
      <c r="CG224" s="23" t="s">
        <v>503</v>
      </c>
      <c r="CH224" s="23" t="s">
        <v>503</v>
      </c>
      <c r="CI224" s="23" t="s">
        <v>503</v>
      </c>
      <c r="CJ224" s="23" t="s">
        <v>503</v>
      </c>
      <c r="CK224" s="23" t="s">
        <v>503</v>
      </c>
      <c r="CL224" s="23" t="s">
        <v>503</v>
      </c>
      <c r="CM224" s="23" t="s">
        <v>503</v>
      </c>
      <c r="CN224" s="23" t="s">
        <v>503</v>
      </c>
      <c r="CO224" s="23" t="s">
        <v>503</v>
      </c>
      <c r="CP224" s="23" t="s">
        <v>503</v>
      </c>
      <c r="CQ224" s="23" t="s">
        <v>503</v>
      </c>
      <c r="CR224" s="23" t="s">
        <v>503</v>
      </c>
      <c r="CS224" s="23" t="s">
        <v>503</v>
      </c>
      <c r="CT224" s="23" t="s">
        <v>503</v>
      </c>
      <c r="CU224" s="23" t="s">
        <v>503</v>
      </c>
      <c r="CV224" s="23" t="s">
        <v>503</v>
      </c>
      <c r="CW224" s="23" t="s">
        <v>503</v>
      </c>
      <c r="CX224" s="23" t="s">
        <v>503</v>
      </c>
      <c r="CY224" s="23" t="s">
        <v>503</v>
      </c>
      <c r="CZ224" s="23" t="s">
        <v>503</v>
      </c>
      <c r="DA224" s="23" t="s">
        <v>503</v>
      </c>
      <c r="DB224" s="23" t="s">
        <v>503</v>
      </c>
      <c r="DC224" s="23" t="s">
        <v>503</v>
      </c>
      <c r="DD224" s="23" t="s">
        <v>503</v>
      </c>
      <c r="DE224" s="23" t="s">
        <v>503</v>
      </c>
      <c r="DF224" s="23" t="s">
        <v>503</v>
      </c>
      <c r="DG224" s="23" t="s">
        <v>503</v>
      </c>
    </row>
    <row r="225" spans="3:134" x14ac:dyDescent="0.25">
      <c r="C225" s="34" t="s">
        <v>132</v>
      </c>
      <c r="D225" s="34" t="s">
        <v>209</v>
      </c>
      <c r="E225" s="44"/>
      <c r="AJ225" s="23">
        <v>134</v>
      </c>
      <c r="AK225" s="23">
        <v>109</v>
      </c>
      <c r="AL225" s="23">
        <v>112</v>
      </c>
      <c r="AM225" s="23">
        <v>123</v>
      </c>
      <c r="AN225" s="23">
        <v>113</v>
      </c>
      <c r="AO225" s="23">
        <v>115</v>
      </c>
      <c r="AP225" s="23">
        <v>109</v>
      </c>
      <c r="AQ225" s="23">
        <v>110</v>
      </c>
      <c r="AR225" s="23">
        <v>118</v>
      </c>
      <c r="AS225" s="23">
        <v>109</v>
      </c>
      <c r="AT225" s="23">
        <v>108</v>
      </c>
      <c r="AU225" s="23">
        <v>98</v>
      </c>
      <c r="AV225" s="23">
        <v>110</v>
      </c>
      <c r="AW225" s="23">
        <v>98</v>
      </c>
      <c r="AX225" s="23">
        <v>90</v>
      </c>
      <c r="AY225" s="23">
        <v>97</v>
      </c>
      <c r="AZ225" s="23">
        <v>78</v>
      </c>
      <c r="BA225" s="23">
        <v>92</v>
      </c>
      <c r="BB225" s="23">
        <v>91</v>
      </c>
      <c r="BC225" s="23">
        <v>95</v>
      </c>
      <c r="BD225" s="23">
        <v>88</v>
      </c>
      <c r="BE225" s="23">
        <v>96</v>
      </c>
      <c r="BF225" s="23">
        <v>95</v>
      </c>
      <c r="BG225" s="23">
        <v>86</v>
      </c>
      <c r="BH225" s="23">
        <v>86</v>
      </c>
      <c r="BI225" s="23">
        <v>88</v>
      </c>
      <c r="BJ225" s="23">
        <v>92</v>
      </c>
      <c r="BK225" s="23">
        <v>44</v>
      </c>
      <c r="BL225" s="23">
        <v>47</v>
      </c>
      <c r="BM225" s="23">
        <v>48</v>
      </c>
      <c r="BN225" s="23">
        <v>47</v>
      </c>
      <c r="BO225" s="23">
        <v>44</v>
      </c>
      <c r="BP225" s="23">
        <v>41</v>
      </c>
      <c r="BQ225" s="23">
        <v>37</v>
      </c>
      <c r="BR225" s="23">
        <v>29</v>
      </c>
      <c r="BS225" s="23">
        <v>27</v>
      </c>
      <c r="BT225" s="23">
        <v>25</v>
      </c>
      <c r="BU225" s="23">
        <v>23</v>
      </c>
      <c r="BV225" s="23">
        <v>22</v>
      </c>
      <c r="BW225" s="23">
        <v>23</v>
      </c>
      <c r="BX225" s="23">
        <v>23</v>
      </c>
      <c r="BY225" s="23">
        <v>18</v>
      </c>
      <c r="BZ225" s="23">
        <v>21</v>
      </c>
      <c r="CA225" s="23">
        <v>20</v>
      </c>
      <c r="CB225" s="23">
        <v>15</v>
      </c>
      <c r="CC225" s="23">
        <v>13</v>
      </c>
      <c r="CD225" s="23">
        <v>13</v>
      </c>
      <c r="CE225" s="23">
        <v>14</v>
      </c>
      <c r="CF225" s="23">
        <v>13</v>
      </c>
      <c r="CG225" s="23">
        <v>14</v>
      </c>
      <c r="CH225" s="23">
        <v>13</v>
      </c>
      <c r="CI225" s="23">
        <v>10</v>
      </c>
      <c r="CJ225" s="23">
        <v>8</v>
      </c>
      <c r="CK225" s="23">
        <v>9</v>
      </c>
      <c r="CL225" s="23">
        <v>10</v>
      </c>
      <c r="CM225" s="23">
        <v>10</v>
      </c>
      <c r="CN225" s="23">
        <v>9</v>
      </c>
      <c r="CO225" s="23">
        <v>8</v>
      </c>
      <c r="CP225" s="23">
        <v>8</v>
      </c>
      <c r="CQ225" s="23">
        <v>8</v>
      </c>
      <c r="CR225" s="23">
        <v>7</v>
      </c>
      <c r="CS225" s="23">
        <v>7</v>
      </c>
      <c r="CT225" s="23">
        <v>8</v>
      </c>
      <c r="CU225" s="23">
        <v>7</v>
      </c>
      <c r="CV225" s="23" t="s">
        <v>503</v>
      </c>
      <c r="CW225" s="23">
        <v>5</v>
      </c>
      <c r="CX225" s="23">
        <v>7</v>
      </c>
      <c r="CY225" s="23">
        <v>6</v>
      </c>
      <c r="CZ225" s="23">
        <v>5</v>
      </c>
      <c r="DA225" s="23" t="s">
        <v>503</v>
      </c>
      <c r="DB225" s="23" t="s">
        <v>503</v>
      </c>
      <c r="DC225" s="23" t="s">
        <v>503</v>
      </c>
      <c r="DD225" s="23" t="s">
        <v>503</v>
      </c>
      <c r="DE225" s="23" t="s">
        <v>503</v>
      </c>
      <c r="DF225" s="23" t="s">
        <v>503</v>
      </c>
      <c r="DG225" s="23" t="s">
        <v>503</v>
      </c>
    </row>
    <row r="226" spans="3:134" s="67" customFormat="1" x14ac:dyDescent="0.25">
      <c r="C226" s="41"/>
      <c r="D226" s="41" t="s">
        <v>511</v>
      </c>
      <c r="E226" s="106"/>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45"/>
      <c r="AK226" s="23" t="s">
        <v>503</v>
      </c>
      <c r="AL226" s="23">
        <v>7</v>
      </c>
      <c r="AM226" s="23">
        <v>7</v>
      </c>
      <c r="AN226" s="23">
        <v>5</v>
      </c>
      <c r="AO226" s="23">
        <v>5</v>
      </c>
      <c r="AP226" s="23">
        <v>7</v>
      </c>
      <c r="AQ226" s="23">
        <v>7</v>
      </c>
      <c r="AR226" s="23">
        <v>9</v>
      </c>
      <c r="AS226" s="23">
        <v>9</v>
      </c>
      <c r="AT226" s="23">
        <v>10</v>
      </c>
      <c r="AU226" s="23">
        <v>10</v>
      </c>
      <c r="AV226" s="23">
        <v>10</v>
      </c>
      <c r="AW226" s="23">
        <v>12</v>
      </c>
      <c r="AX226" s="23">
        <v>12</v>
      </c>
      <c r="AY226" s="23">
        <v>8</v>
      </c>
      <c r="AZ226" s="23">
        <v>5</v>
      </c>
      <c r="BA226" s="23" t="s">
        <v>503</v>
      </c>
      <c r="BB226" s="23" t="s">
        <v>503</v>
      </c>
      <c r="BC226" s="23" t="s">
        <v>503</v>
      </c>
      <c r="BD226" s="23" t="s">
        <v>503</v>
      </c>
      <c r="BE226" s="23" t="s">
        <v>503</v>
      </c>
      <c r="BF226" s="23" t="s">
        <v>503</v>
      </c>
      <c r="BG226" s="23" t="s">
        <v>503</v>
      </c>
      <c r="BH226" s="23" t="s">
        <v>503</v>
      </c>
      <c r="BI226" s="23" t="s">
        <v>503</v>
      </c>
      <c r="BJ226" s="23">
        <v>5</v>
      </c>
      <c r="BK226" s="23" t="s">
        <v>503</v>
      </c>
      <c r="BL226" s="23" t="s">
        <v>503</v>
      </c>
      <c r="BM226" s="23" t="s">
        <v>503</v>
      </c>
      <c r="BN226" s="23" t="s">
        <v>503</v>
      </c>
      <c r="BO226" s="23" t="s">
        <v>503</v>
      </c>
      <c r="BP226" s="23" t="s">
        <v>503</v>
      </c>
      <c r="BQ226" s="23">
        <v>5</v>
      </c>
      <c r="BR226" s="23">
        <v>5</v>
      </c>
      <c r="BS226" s="23">
        <v>6</v>
      </c>
      <c r="BT226" s="23">
        <v>6</v>
      </c>
      <c r="BU226" s="23" t="s">
        <v>503</v>
      </c>
      <c r="BV226" s="23" t="s">
        <v>503</v>
      </c>
      <c r="BW226" s="23" t="s">
        <v>503</v>
      </c>
      <c r="BX226" s="23" t="s">
        <v>503</v>
      </c>
      <c r="BY226" s="23" t="s">
        <v>503</v>
      </c>
      <c r="BZ226" s="23" t="s">
        <v>503</v>
      </c>
      <c r="CA226" s="23" t="s">
        <v>503</v>
      </c>
      <c r="CB226" s="23" t="s">
        <v>503</v>
      </c>
      <c r="CC226" s="23" t="s">
        <v>503</v>
      </c>
      <c r="CD226" s="23" t="s">
        <v>503</v>
      </c>
      <c r="CE226" s="23" t="s">
        <v>503</v>
      </c>
      <c r="CF226" s="23" t="s">
        <v>503</v>
      </c>
      <c r="CG226" s="23" t="s">
        <v>503</v>
      </c>
      <c r="CH226" s="23" t="s">
        <v>503</v>
      </c>
      <c r="CI226" s="23" t="s">
        <v>503</v>
      </c>
      <c r="CJ226" s="23" t="s">
        <v>503</v>
      </c>
      <c r="CK226" s="23" t="s">
        <v>503</v>
      </c>
      <c r="CL226" s="23" t="s">
        <v>503</v>
      </c>
      <c r="CM226" s="23" t="s">
        <v>503</v>
      </c>
      <c r="CN226" s="23" t="s">
        <v>503</v>
      </c>
      <c r="CO226" s="23" t="s">
        <v>503</v>
      </c>
      <c r="CP226" s="23" t="s">
        <v>503</v>
      </c>
      <c r="CQ226" s="23" t="s">
        <v>503</v>
      </c>
      <c r="CR226" s="23" t="s">
        <v>503</v>
      </c>
      <c r="CS226" s="23" t="s">
        <v>503</v>
      </c>
      <c r="CT226" s="23" t="s">
        <v>503</v>
      </c>
      <c r="CU226" s="23" t="s">
        <v>503</v>
      </c>
      <c r="CV226" s="23" t="s">
        <v>503</v>
      </c>
      <c r="CW226" s="23" t="s">
        <v>503</v>
      </c>
      <c r="CX226" s="23" t="s">
        <v>503</v>
      </c>
      <c r="CY226" s="23" t="s">
        <v>503</v>
      </c>
      <c r="CZ226" s="23" t="s">
        <v>503</v>
      </c>
      <c r="DA226" s="23" t="s">
        <v>503</v>
      </c>
      <c r="DB226" s="23" t="s">
        <v>503</v>
      </c>
      <c r="DC226" s="23" t="s">
        <v>503</v>
      </c>
      <c r="DD226" s="23" t="s">
        <v>503</v>
      </c>
      <c r="DE226" s="23" t="s">
        <v>503</v>
      </c>
      <c r="DF226" s="23" t="s">
        <v>503</v>
      </c>
      <c r="DG226" s="23" t="s">
        <v>503</v>
      </c>
      <c r="DJ226" s="181"/>
      <c r="DK226" s="23"/>
      <c r="DL226" s="328"/>
      <c r="DM226" s="331"/>
      <c r="DN226" s="23"/>
      <c r="DO226" s="328"/>
      <c r="DP226" s="181"/>
      <c r="DQ226" s="80"/>
      <c r="DS226" s="419"/>
      <c r="DT226" s="419"/>
      <c r="DU226" s="80"/>
      <c r="DX226" s="385"/>
      <c r="DZ226" s="80"/>
      <c r="ED226" s="80"/>
    </row>
    <row r="227" spans="3:134" x14ac:dyDescent="0.25">
      <c r="D227" t="s">
        <v>2361</v>
      </c>
      <c r="DC227" s="23">
        <v>547</v>
      </c>
      <c r="DD227" s="23">
        <v>528</v>
      </c>
      <c r="DE227" s="23">
        <v>519</v>
      </c>
      <c r="DF227" s="23">
        <v>518</v>
      </c>
      <c r="DG227" s="23">
        <v>515</v>
      </c>
    </row>
    <row r="228" spans="3:134" x14ac:dyDescent="0.25">
      <c r="C228" s="2" t="s">
        <v>502</v>
      </c>
    </row>
    <row r="229" spans="3:134" x14ac:dyDescent="0.25">
      <c r="C229" s="41" t="s">
        <v>132</v>
      </c>
      <c r="D229" s="41" t="s">
        <v>196</v>
      </c>
      <c r="E229" s="42"/>
      <c r="AJ229" s="23">
        <v>16</v>
      </c>
      <c r="AK229" s="23">
        <v>15</v>
      </c>
      <c r="AL229" s="23">
        <v>14</v>
      </c>
      <c r="AM229" s="23">
        <v>15</v>
      </c>
      <c r="AN229" s="23">
        <v>14</v>
      </c>
      <c r="AO229" s="23">
        <v>14</v>
      </c>
      <c r="AP229" s="23">
        <v>13</v>
      </c>
      <c r="AQ229" s="23">
        <v>13</v>
      </c>
      <c r="AR229" s="23">
        <v>13</v>
      </c>
      <c r="AS229" s="23">
        <v>11</v>
      </c>
      <c r="AT229" s="23">
        <v>12</v>
      </c>
      <c r="AU229" s="23">
        <v>10</v>
      </c>
      <c r="AV229" s="23">
        <v>11</v>
      </c>
      <c r="AW229" s="23">
        <v>10</v>
      </c>
      <c r="AX229" s="23">
        <v>8</v>
      </c>
      <c r="AY229" s="23">
        <v>10</v>
      </c>
      <c r="AZ229" s="23">
        <v>7</v>
      </c>
      <c r="BA229" s="23">
        <v>7</v>
      </c>
      <c r="BB229" s="23">
        <v>8</v>
      </c>
      <c r="BC229" s="23">
        <v>7</v>
      </c>
      <c r="BD229" s="23">
        <v>5</v>
      </c>
      <c r="BE229" s="23">
        <v>6</v>
      </c>
      <c r="BF229" s="23">
        <v>5</v>
      </c>
      <c r="BG229" s="23">
        <v>6</v>
      </c>
      <c r="BH229" s="23">
        <v>8</v>
      </c>
      <c r="BI229" s="23">
        <v>8</v>
      </c>
      <c r="BJ229" s="23">
        <v>6</v>
      </c>
      <c r="BK229" s="23">
        <v>8</v>
      </c>
      <c r="BL229" s="23">
        <v>7</v>
      </c>
      <c r="BM229" s="23">
        <v>7</v>
      </c>
      <c r="BN229" s="23">
        <v>6</v>
      </c>
      <c r="BO229" s="23">
        <v>9</v>
      </c>
      <c r="BP229" s="23">
        <v>7</v>
      </c>
      <c r="BQ229" s="23">
        <v>8</v>
      </c>
      <c r="BR229" s="23">
        <v>7</v>
      </c>
      <c r="BS229" s="23">
        <v>7</v>
      </c>
      <c r="BT229" s="23">
        <v>5</v>
      </c>
      <c r="BU229" s="23" t="s">
        <v>503</v>
      </c>
      <c r="BV229" s="23" t="s">
        <v>503</v>
      </c>
      <c r="BW229" s="23" t="s">
        <v>503</v>
      </c>
      <c r="BX229" s="23">
        <v>5</v>
      </c>
      <c r="BY229" s="23" t="s">
        <v>503</v>
      </c>
      <c r="BZ229" s="23" t="s">
        <v>503</v>
      </c>
      <c r="CA229" s="23" t="s">
        <v>503</v>
      </c>
      <c r="CB229" s="23" t="s">
        <v>503</v>
      </c>
      <c r="CC229" s="23" t="s">
        <v>503</v>
      </c>
      <c r="CD229" s="23" t="s">
        <v>503</v>
      </c>
      <c r="CE229" s="23" t="s">
        <v>503</v>
      </c>
      <c r="CF229" s="23" t="s">
        <v>503</v>
      </c>
      <c r="CG229" s="23" t="s">
        <v>503</v>
      </c>
      <c r="CH229" s="23" t="s">
        <v>503</v>
      </c>
      <c r="CI229" s="23" t="s">
        <v>503</v>
      </c>
      <c r="CJ229" s="23" t="s">
        <v>503</v>
      </c>
      <c r="CK229" s="23" t="s">
        <v>503</v>
      </c>
      <c r="CL229" s="23" t="s">
        <v>503</v>
      </c>
      <c r="CM229" s="23" t="s">
        <v>503</v>
      </c>
      <c r="CN229" s="23" t="s">
        <v>503</v>
      </c>
      <c r="CO229" s="23" t="s">
        <v>503</v>
      </c>
      <c r="CP229" s="23" t="s">
        <v>503</v>
      </c>
      <c r="CQ229" s="23" t="s">
        <v>503</v>
      </c>
      <c r="CR229" s="23" t="s">
        <v>503</v>
      </c>
      <c r="CS229" s="23" t="s">
        <v>503</v>
      </c>
      <c r="CT229" s="23" t="s">
        <v>503</v>
      </c>
      <c r="CU229" s="23" t="s">
        <v>503</v>
      </c>
      <c r="CV229" s="23" t="s">
        <v>503</v>
      </c>
      <c r="CW229" s="23" t="s">
        <v>503</v>
      </c>
      <c r="CX229" s="23" t="s">
        <v>503</v>
      </c>
      <c r="CY229" s="23" t="s">
        <v>503</v>
      </c>
      <c r="CZ229" s="23" t="s">
        <v>503</v>
      </c>
      <c r="DA229" s="23" t="s">
        <v>503</v>
      </c>
      <c r="DB229" s="23" t="s">
        <v>503</v>
      </c>
      <c r="DC229" s="23" t="s">
        <v>503</v>
      </c>
      <c r="DD229" s="23" t="s">
        <v>503</v>
      </c>
      <c r="DE229" s="23" t="s">
        <v>503</v>
      </c>
      <c r="DF229" s="23" t="s">
        <v>503</v>
      </c>
      <c r="DG229" s="23" t="s">
        <v>503</v>
      </c>
    </row>
    <row r="230" spans="3:134" x14ac:dyDescent="0.25">
      <c r="C230" s="41" t="s">
        <v>132</v>
      </c>
      <c r="D230" s="43" t="s">
        <v>197</v>
      </c>
      <c r="E230" s="42"/>
      <c r="AJ230" s="23">
        <v>9</v>
      </c>
      <c r="AK230" s="23">
        <v>7</v>
      </c>
      <c r="AL230" s="23">
        <v>6</v>
      </c>
      <c r="AM230" s="23">
        <v>6</v>
      </c>
      <c r="AN230" s="23">
        <v>8</v>
      </c>
      <c r="AO230" s="23">
        <v>8</v>
      </c>
      <c r="AP230" s="23">
        <v>6</v>
      </c>
      <c r="AQ230" s="23">
        <v>6</v>
      </c>
      <c r="AR230" s="23">
        <v>6</v>
      </c>
      <c r="AS230" s="23">
        <v>6</v>
      </c>
      <c r="AT230" s="23">
        <v>6</v>
      </c>
      <c r="AU230" s="23">
        <v>6</v>
      </c>
      <c r="AV230" s="23">
        <v>7</v>
      </c>
      <c r="AW230" s="23">
        <v>9</v>
      </c>
      <c r="AX230" s="23">
        <v>7</v>
      </c>
      <c r="AY230" s="23" t="s">
        <v>503</v>
      </c>
      <c r="AZ230" s="23">
        <v>5</v>
      </c>
      <c r="BA230" s="23">
        <v>5</v>
      </c>
      <c r="BB230" s="23" t="s">
        <v>503</v>
      </c>
      <c r="BC230" s="23" t="s">
        <v>503</v>
      </c>
      <c r="BD230" s="23" t="s">
        <v>503</v>
      </c>
      <c r="BE230" s="23" t="s">
        <v>503</v>
      </c>
      <c r="BF230" s="23" t="s">
        <v>503</v>
      </c>
      <c r="BG230" s="23" t="s">
        <v>503</v>
      </c>
      <c r="BH230" s="23" t="s">
        <v>503</v>
      </c>
      <c r="BI230" s="23" t="s">
        <v>503</v>
      </c>
      <c r="BJ230" s="23" t="s">
        <v>503</v>
      </c>
      <c r="BK230" s="23" t="s">
        <v>503</v>
      </c>
      <c r="BL230" s="23" t="s">
        <v>503</v>
      </c>
      <c r="BM230" s="23" t="s">
        <v>503</v>
      </c>
      <c r="BN230" s="23" t="s">
        <v>503</v>
      </c>
      <c r="BO230" s="23" t="s">
        <v>503</v>
      </c>
      <c r="BP230" s="23" t="s">
        <v>503</v>
      </c>
      <c r="BQ230" s="23" t="s">
        <v>503</v>
      </c>
      <c r="BR230" s="23" t="s">
        <v>503</v>
      </c>
      <c r="BS230" s="23" t="s">
        <v>503</v>
      </c>
      <c r="BT230" s="23" t="s">
        <v>503</v>
      </c>
      <c r="BU230" s="23" t="s">
        <v>503</v>
      </c>
      <c r="BV230" s="23" t="s">
        <v>503</v>
      </c>
      <c r="BW230" s="23" t="s">
        <v>503</v>
      </c>
      <c r="BX230" s="23" t="s">
        <v>503</v>
      </c>
      <c r="BY230" s="23" t="s">
        <v>503</v>
      </c>
      <c r="BZ230" s="23" t="s">
        <v>503</v>
      </c>
      <c r="CA230" s="23" t="s">
        <v>503</v>
      </c>
      <c r="CB230" s="23" t="s">
        <v>503</v>
      </c>
      <c r="CC230" s="23" t="s">
        <v>503</v>
      </c>
      <c r="CD230" s="23" t="s">
        <v>503</v>
      </c>
      <c r="CE230" s="23" t="s">
        <v>503</v>
      </c>
      <c r="CF230" s="23" t="s">
        <v>503</v>
      </c>
      <c r="CG230" s="23" t="s">
        <v>503</v>
      </c>
      <c r="CH230" s="23" t="s">
        <v>503</v>
      </c>
      <c r="CI230" s="23" t="s">
        <v>503</v>
      </c>
      <c r="CJ230" s="23" t="s">
        <v>503</v>
      </c>
      <c r="CK230" s="23" t="s">
        <v>503</v>
      </c>
      <c r="CL230" s="23" t="s">
        <v>503</v>
      </c>
      <c r="CM230" s="23" t="s">
        <v>503</v>
      </c>
      <c r="CN230" s="23" t="s">
        <v>503</v>
      </c>
      <c r="CO230" s="23" t="s">
        <v>503</v>
      </c>
      <c r="CP230" s="23" t="s">
        <v>503</v>
      </c>
      <c r="CQ230" s="23" t="s">
        <v>503</v>
      </c>
      <c r="CR230" s="23" t="s">
        <v>503</v>
      </c>
      <c r="CS230" s="23" t="s">
        <v>503</v>
      </c>
      <c r="CT230" s="23" t="s">
        <v>503</v>
      </c>
      <c r="CU230" s="23" t="s">
        <v>503</v>
      </c>
      <c r="CV230" s="23" t="s">
        <v>503</v>
      </c>
      <c r="CW230" s="23" t="s">
        <v>503</v>
      </c>
      <c r="CX230" s="23" t="s">
        <v>503</v>
      </c>
      <c r="CY230" s="23" t="s">
        <v>503</v>
      </c>
      <c r="CZ230" s="23" t="s">
        <v>503</v>
      </c>
      <c r="DA230" s="23" t="s">
        <v>503</v>
      </c>
      <c r="DB230" s="23" t="s">
        <v>503</v>
      </c>
      <c r="DC230" s="23" t="s">
        <v>503</v>
      </c>
      <c r="DD230" s="23" t="s">
        <v>503</v>
      </c>
      <c r="DE230" s="23" t="s">
        <v>503</v>
      </c>
      <c r="DF230" s="23" t="s">
        <v>503</v>
      </c>
      <c r="DG230" s="23" t="s">
        <v>503</v>
      </c>
    </row>
    <row r="231" spans="3:134" x14ac:dyDescent="0.25">
      <c r="C231" s="41" t="s">
        <v>132</v>
      </c>
      <c r="D231" s="41" t="s">
        <v>198</v>
      </c>
      <c r="E231" s="27"/>
      <c r="AJ231" s="23">
        <v>6</v>
      </c>
      <c r="AK231" s="23">
        <v>9</v>
      </c>
      <c r="AL231" s="23">
        <v>8</v>
      </c>
      <c r="AM231" s="23">
        <v>7</v>
      </c>
      <c r="AN231" s="23">
        <v>9</v>
      </c>
      <c r="AO231" s="23">
        <v>8</v>
      </c>
      <c r="AP231" s="23">
        <v>6</v>
      </c>
      <c r="AQ231" s="23">
        <v>6</v>
      </c>
      <c r="AR231" s="23">
        <v>6</v>
      </c>
      <c r="AS231" s="23">
        <v>5</v>
      </c>
      <c r="AT231" s="23">
        <v>5</v>
      </c>
      <c r="AU231" s="23">
        <v>5</v>
      </c>
      <c r="AV231" s="23">
        <v>5</v>
      </c>
      <c r="AW231" s="23">
        <v>5</v>
      </c>
      <c r="AX231" s="23" t="s">
        <v>503</v>
      </c>
      <c r="AY231" s="23" t="s">
        <v>503</v>
      </c>
      <c r="AZ231" s="23" t="s">
        <v>503</v>
      </c>
      <c r="BA231" s="23" t="s">
        <v>503</v>
      </c>
      <c r="BB231" s="23" t="s">
        <v>503</v>
      </c>
      <c r="BC231" s="23" t="s">
        <v>503</v>
      </c>
      <c r="BD231" s="23" t="s">
        <v>503</v>
      </c>
      <c r="BE231" s="23" t="s">
        <v>503</v>
      </c>
      <c r="BF231" s="23" t="s">
        <v>503</v>
      </c>
      <c r="BG231" s="23" t="s">
        <v>503</v>
      </c>
      <c r="BH231" s="23" t="s">
        <v>503</v>
      </c>
      <c r="BI231" s="23" t="s">
        <v>503</v>
      </c>
      <c r="BJ231" s="23" t="s">
        <v>503</v>
      </c>
      <c r="BK231" s="23" t="s">
        <v>503</v>
      </c>
      <c r="BL231" s="23" t="s">
        <v>503</v>
      </c>
      <c r="BM231" s="23" t="s">
        <v>503</v>
      </c>
      <c r="BN231" s="23" t="s">
        <v>503</v>
      </c>
      <c r="BO231" s="23" t="s">
        <v>503</v>
      </c>
      <c r="BP231" s="23" t="s">
        <v>503</v>
      </c>
      <c r="BQ231" s="23" t="s">
        <v>503</v>
      </c>
      <c r="BR231" s="23" t="s">
        <v>503</v>
      </c>
      <c r="BS231" s="23" t="s">
        <v>503</v>
      </c>
      <c r="BT231" s="23" t="s">
        <v>503</v>
      </c>
      <c r="BU231" s="23" t="s">
        <v>503</v>
      </c>
      <c r="BV231" s="23" t="s">
        <v>503</v>
      </c>
      <c r="BW231" s="23" t="s">
        <v>503</v>
      </c>
      <c r="BX231" s="23" t="s">
        <v>503</v>
      </c>
      <c r="BY231" s="23" t="s">
        <v>503</v>
      </c>
      <c r="BZ231" s="23" t="s">
        <v>503</v>
      </c>
      <c r="CA231" s="23" t="s">
        <v>503</v>
      </c>
      <c r="CB231" s="23" t="s">
        <v>503</v>
      </c>
      <c r="CC231" s="23" t="s">
        <v>503</v>
      </c>
      <c r="CD231" s="23" t="s">
        <v>503</v>
      </c>
      <c r="CE231" s="23" t="s">
        <v>503</v>
      </c>
      <c r="CF231" s="23" t="s">
        <v>503</v>
      </c>
      <c r="CG231" s="23" t="s">
        <v>503</v>
      </c>
      <c r="CH231" s="23" t="s">
        <v>503</v>
      </c>
      <c r="CI231" s="23" t="s">
        <v>503</v>
      </c>
      <c r="CJ231" s="23" t="s">
        <v>503</v>
      </c>
      <c r="CK231" s="23" t="s">
        <v>503</v>
      </c>
      <c r="CL231" s="23" t="s">
        <v>503</v>
      </c>
      <c r="CM231" s="23" t="s">
        <v>503</v>
      </c>
      <c r="CN231" s="23" t="s">
        <v>503</v>
      </c>
      <c r="CO231" s="23" t="s">
        <v>503</v>
      </c>
      <c r="CP231" s="23" t="s">
        <v>503</v>
      </c>
      <c r="CQ231" s="23" t="s">
        <v>503</v>
      </c>
      <c r="CR231" s="23" t="s">
        <v>503</v>
      </c>
      <c r="CS231" s="23" t="s">
        <v>503</v>
      </c>
      <c r="CT231" s="23" t="s">
        <v>503</v>
      </c>
      <c r="CU231" s="23" t="s">
        <v>503</v>
      </c>
      <c r="CV231" s="23" t="s">
        <v>503</v>
      </c>
      <c r="CW231" s="23" t="s">
        <v>503</v>
      </c>
      <c r="CX231" s="23" t="s">
        <v>503</v>
      </c>
      <c r="CY231" s="23" t="s">
        <v>503</v>
      </c>
      <c r="CZ231" s="23" t="s">
        <v>503</v>
      </c>
      <c r="DA231" s="23" t="s">
        <v>503</v>
      </c>
      <c r="DB231" s="23" t="s">
        <v>503</v>
      </c>
      <c r="DC231" s="23" t="s">
        <v>503</v>
      </c>
      <c r="DD231" s="23" t="s">
        <v>503</v>
      </c>
      <c r="DE231" s="23" t="s">
        <v>503</v>
      </c>
      <c r="DF231" s="23" t="s">
        <v>503</v>
      </c>
      <c r="DG231" s="23" t="s">
        <v>503</v>
      </c>
    </row>
    <row r="232" spans="3:134" x14ac:dyDescent="0.25">
      <c r="C232" s="41" t="s">
        <v>132</v>
      </c>
      <c r="D232" s="41" t="s">
        <v>199</v>
      </c>
      <c r="E232" s="27"/>
      <c r="AJ232" s="23" t="s">
        <v>503</v>
      </c>
      <c r="AK232" s="23" t="s">
        <v>503</v>
      </c>
      <c r="AL232" s="23" t="s">
        <v>503</v>
      </c>
      <c r="AM232" s="23" t="s">
        <v>503</v>
      </c>
      <c r="AN232" s="23" t="s">
        <v>503</v>
      </c>
      <c r="AO232" s="23" t="s">
        <v>503</v>
      </c>
      <c r="AP232" s="23" t="s">
        <v>503</v>
      </c>
      <c r="AQ232" s="23" t="s">
        <v>503</v>
      </c>
      <c r="AR232" s="23" t="s">
        <v>503</v>
      </c>
      <c r="AS232" s="23" t="s">
        <v>503</v>
      </c>
      <c r="AT232" s="23" t="s">
        <v>503</v>
      </c>
      <c r="AU232" s="23" t="s">
        <v>503</v>
      </c>
      <c r="AV232" s="23" t="s">
        <v>503</v>
      </c>
      <c r="AW232" s="23" t="s">
        <v>503</v>
      </c>
      <c r="AX232" s="23" t="s">
        <v>503</v>
      </c>
      <c r="AY232" s="23" t="s">
        <v>503</v>
      </c>
      <c r="AZ232" s="23" t="s">
        <v>503</v>
      </c>
      <c r="BA232" s="23" t="s">
        <v>503</v>
      </c>
      <c r="BB232" s="23" t="s">
        <v>503</v>
      </c>
      <c r="BC232" s="23" t="s">
        <v>503</v>
      </c>
      <c r="BD232" s="23" t="s">
        <v>503</v>
      </c>
      <c r="BE232" s="23" t="s">
        <v>503</v>
      </c>
      <c r="BF232" s="23" t="s">
        <v>503</v>
      </c>
      <c r="BG232" s="23" t="s">
        <v>503</v>
      </c>
      <c r="BH232" s="23" t="s">
        <v>503</v>
      </c>
      <c r="BI232" s="23" t="s">
        <v>503</v>
      </c>
      <c r="BJ232" s="23" t="s">
        <v>503</v>
      </c>
      <c r="BK232" s="23" t="s">
        <v>503</v>
      </c>
      <c r="BL232" s="23" t="s">
        <v>503</v>
      </c>
      <c r="BM232" s="23" t="s">
        <v>503</v>
      </c>
      <c r="BN232" s="23" t="s">
        <v>503</v>
      </c>
      <c r="BO232" s="23" t="s">
        <v>503</v>
      </c>
      <c r="BP232" s="23" t="s">
        <v>503</v>
      </c>
      <c r="BQ232" s="23" t="s">
        <v>503</v>
      </c>
      <c r="BR232" s="23" t="s">
        <v>503</v>
      </c>
      <c r="BS232" s="23" t="s">
        <v>503</v>
      </c>
      <c r="BT232" s="23" t="s">
        <v>503</v>
      </c>
      <c r="BU232" s="23" t="s">
        <v>503</v>
      </c>
      <c r="BV232" s="23" t="s">
        <v>503</v>
      </c>
      <c r="BW232" s="23" t="s">
        <v>503</v>
      </c>
      <c r="BX232" s="23" t="s">
        <v>503</v>
      </c>
      <c r="BY232" s="23" t="s">
        <v>503</v>
      </c>
      <c r="BZ232" s="23" t="s">
        <v>503</v>
      </c>
      <c r="CA232" s="23" t="s">
        <v>503</v>
      </c>
      <c r="CB232" s="23" t="s">
        <v>503</v>
      </c>
      <c r="CC232" s="23" t="s">
        <v>503</v>
      </c>
      <c r="CD232" s="23" t="s">
        <v>503</v>
      </c>
      <c r="CE232" s="23" t="s">
        <v>503</v>
      </c>
      <c r="CF232" s="23" t="s">
        <v>503</v>
      </c>
      <c r="CG232" s="23" t="s">
        <v>503</v>
      </c>
      <c r="CH232" s="23" t="s">
        <v>503</v>
      </c>
      <c r="CI232" s="23" t="s">
        <v>503</v>
      </c>
      <c r="CJ232" s="23" t="s">
        <v>503</v>
      </c>
      <c r="CK232" s="23" t="s">
        <v>503</v>
      </c>
      <c r="CL232" s="23" t="s">
        <v>503</v>
      </c>
      <c r="CM232" s="23" t="s">
        <v>503</v>
      </c>
      <c r="CN232" s="23" t="s">
        <v>503</v>
      </c>
      <c r="CO232" s="23" t="s">
        <v>503</v>
      </c>
      <c r="CP232" s="23" t="s">
        <v>503</v>
      </c>
      <c r="CQ232" s="23" t="s">
        <v>503</v>
      </c>
      <c r="CR232" s="23" t="s">
        <v>503</v>
      </c>
      <c r="CS232" s="23" t="s">
        <v>503</v>
      </c>
      <c r="CT232" s="23" t="s">
        <v>503</v>
      </c>
      <c r="CU232" s="23" t="s">
        <v>503</v>
      </c>
      <c r="CV232" s="23" t="s">
        <v>503</v>
      </c>
      <c r="CW232" s="23" t="s">
        <v>503</v>
      </c>
      <c r="CX232" s="23" t="s">
        <v>503</v>
      </c>
      <c r="CY232" s="23" t="s">
        <v>503</v>
      </c>
      <c r="CZ232" s="23" t="s">
        <v>503</v>
      </c>
      <c r="DA232" s="23" t="s">
        <v>503</v>
      </c>
      <c r="DB232" s="23" t="s">
        <v>503</v>
      </c>
      <c r="DC232" s="23" t="s">
        <v>503</v>
      </c>
      <c r="DD232" s="23" t="s">
        <v>503</v>
      </c>
      <c r="DE232" s="23" t="s">
        <v>503</v>
      </c>
      <c r="DF232" s="23" t="s">
        <v>503</v>
      </c>
      <c r="DG232" s="23" t="s">
        <v>503</v>
      </c>
    </row>
    <row r="233" spans="3:134" x14ac:dyDescent="0.25">
      <c r="C233" s="41" t="s">
        <v>132</v>
      </c>
      <c r="D233" s="41" t="s">
        <v>200</v>
      </c>
      <c r="E233" s="27"/>
      <c r="AJ233" s="23">
        <v>13</v>
      </c>
      <c r="AK233" s="23">
        <v>13</v>
      </c>
      <c r="AL233" s="23">
        <v>9</v>
      </c>
      <c r="AM233" s="23">
        <v>10</v>
      </c>
      <c r="AN233" s="23">
        <v>9</v>
      </c>
      <c r="AO233" s="23">
        <v>6</v>
      </c>
      <c r="AP233" s="23">
        <v>5</v>
      </c>
      <c r="AQ233" s="23">
        <v>5</v>
      </c>
      <c r="AR233" s="23">
        <v>6</v>
      </c>
      <c r="AS233" s="23">
        <v>6</v>
      </c>
      <c r="AT233" s="23">
        <v>6</v>
      </c>
      <c r="AU233" s="23">
        <v>5</v>
      </c>
      <c r="AV233" s="23">
        <v>5</v>
      </c>
      <c r="AW233" s="23">
        <v>6</v>
      </c>
      <c r="AX233" s="23">
        <v>7</v>
      </c>
      <c r="AY233" s="23">
        <v>6</v>
      </c>
      <c r="AZ233" s="23">
        <v>6</v>
      </c>
      <c r="BA233" s="23">
        <v>6</v>
      </c>
      <c r="BB233" s="23">
        <v>6</v>
      </c>
      <c r="BC233" s="23">
        <v>6</v>
      </c>
      <c r="BD233" s="23">
        <v>6</v>
      </c>
      <c r="BE233" s="23">
        <v>6</v>
      </c>
      <c r="BF233" s="23">
        <v>6</v>
      </c>
      <c r="BG233" s="23">
        <v>6</v>
      </c>
      <c r="BH233" s="23">
        <v>6</v>
      </c>
      <c r="BI233" s="23">
        <v>6</v>
      </c>
      <c r="BJ233" s="23">
        <v>6</v>
      </c>
      <c r="BK233" s="23">
        <v>5</v>
      </c>
      <c r="BL233" s="23" t="s">
        <v>503</v>
      </c>
      <c r="BM233" s="23" t="s">
        <v>503</v>
      </c>
      <c r="BN233" s="23" t="s">
        <v>503</v>
      </c>
      <c r="BO233" s="23" t="s">
        <v>503</v>
      </c>
      <c r="BP233" s="23" t="s">
        <v>503</v>
      </c>
      <c r="BQ233" s="23" t="s">
        <v>503</v>
      </c>
      <c r="BR233" s="23" t="s">
        <v>503</v>
      </c>
      <c r="BS233" s="23" t="s">
        <v>503</v>
      </c>
      <c r="BT233" s="23" t="s">
        <v>503</v>
      </c>
      <c r="BU233" s="23" t="s">
        <v>503</v>
      </c>
      <c r="BV233" s="23" t="s">
        <v>503</v>
      </c>
      <c r="BW233" s="23" t="s">
        <v>503</v>
      </c>
      <c r="BX233" s="23" t="s">
        <v>503</v>
      </c>
      <c r="BY233" s="23" t="s">
        <v>503</v>
      </c>
      <c r="BZ233" s="23" t="s">
        <v>503</v>
      </c>
      <c r="CA233" s="23" t="s">
        <v>503</v>
      </c>
      <c r="CB233" s="23" t="s">
        <v>503</v>
      </c>
      <c r="CC233" s="23" t="s">
        <v>503</v>
      </c>
      <c r="CD233" s="23" t="s">
        <v>503</v>
      </c>
      <c r="CE233" s="23" t="s">
        <v>503</v>
      </c>
      <c r="CF233" s="23" t="s">
        <v>503</v>
      </c>
      <c r="CG233" s="23" t="s">
        <v>503</v>
      </c>
      <c r="CH233" s="23" t="s">
        <v>503</v>
      </c>
      <c r="CI233" s="23" t="s">
        <v>503</v>
      </c>
      <c r="CJ233" s="23" t="s">
        <v>503</v>
      </c>
      <c r="CK233" s="23" t="s">
        <v>503</v>
      </c>
      <c r="CL233" s="23" t="s">
        <v>503</v>
      </c>
      <c r="CM233" s="23">
        <v>5</v>
      </c>
      <c r="CN233" s="23" t="s">
        <v>503</v>
      </c>
      <c r="CO233" s="23" t="s">
        <v>503</v>
      </c>
      <c r="CP233" s="23" t="s">
        <v>503</v>
      </c>
      <c r="CQ233" s="23" t="s">
        <v>503</v>
      </c>
      <c r="CR233" s="23" t="s">
        <v>503</v>
      </c>
      <c r="CS233" s="23" t="s">
        <v>503</v>
      </c>
      <c r="CT233" s="23" t="s">
        <v>503</v>
      </c>
      <c r="CU233" s="23" t="s">
        <v>503</v>
      </c>
      <c r="CV233" s="23" t="s">
        <v>503</v>
      </c>
      <c r="CW233" s="23" t="s">
        <v>503</v>
      </c>
      <c r="CX233" s="23" t="s">
        <v>503</v>
      </c>
      <c r="CY233" s="23" t="s">
        <v>503</v>
      </c>
      <c r="CZ233" s="23" t="s">
        <v>503</v>
      </c>
      <c r="DA233" s="23" t="s">
        <v>503</v>
      </c>
      <c r="DB233" s="23" t="s">
        <v>503</v>
      </c>
      <c r="DC233" s="23" t="s">
        <v>503</v>
      </c>
      <c r="DD233" s="23" t="s">
        <v>503</v>
      </c>
      <c r="DE233" s="23" t="s">
        <v>503</v>
      </c>
      <c r="DF233" s="23" t="s">
        <v>503</v>
      </c>
      <c r="DG233" s="23" t="s">
        <v>503</v>
      </c>
    </row>
    <row r="234" spans="3:134" x14ac:dyDescent="0.25">
      <c r="C234" s="41" t="s">
        <v>132</v>
      </c>
      <c r="D234" s="41" t="s">
        <v>201</v>
      </c>
      <c r="E234" s="27"/>
      <c r="AJ234" s="23">
        <v>9</v>
      </c>
      <c r="AK234" s="23">
        <v>7</v>
      </c>
      <c r="AL234" s="23">
        <v>7</v>
      </c>
      <c r="AM234" s="23">
        <v>7</v>
      </c>
      <c r="AN234" s="23">
        <v>9</v>
      </c>
      <c r="AO234" s="23">
        <v>7</v>
      </c>
      <c r="AP234" s="23">
        <v>5</v>
      </c>
      <c r="AQ234" s="23">
        <v>7</v>
      </c>
      <c r="AR234" s="23">
        <v>5</v>
      </c>
      <c r="AS234" s="23">
        <v>6</v>
      </c>
      <c r="AT234" s="23" t="s">
        <v>503</v>
      </c>
      <c r="AU234" s="23" t="s">
        <v>503</v>
      </c>
      <c r="AV234" s="23" t="s">
        <v>503</v>
      </c>
      <c r="AW234" s="23" t="s">
        <v>503</v>
      </c>
      <c r="AX234" s="23" t="s">
        <v>503</v>
      </c>
      <c r="AY234" s="23">
        <v>5</v>
      </c>
      <c r="AZ234" s="23" t="s">
        <v>503</v>
      </c>
      <c r="BA234" s="23">
        <v>6</v>
      </c>
      <c r="BB234" s="23">
        <v>5</v>
      </c>
      <c r="BC234" s="23">
        <v>6</v>
      </c>
      <c r="BD234" s="23">
        <v>5</v>
      </c>
      <c r="BE234" s="23">
        <v>6</v>
      </c>
      <c r="BF234" s="23">
        <v>7</v>
      </c>
      <c r="BG234" s="23">
        <v>6</v>
      </c>
      <c r="BH234" s="23">
        <v>5</v>
      </c>
      <c r="BI234" s="23" t="s">
        <v>503</v>
      </c>
      <c r="BJ234" s="23">
        <v>6</v>
      </c>
      <c r="BK234" s="23" t="s">
        <v>503</v>
      </c>
      <c r="BL234" s="23" t="s">
        <v>503</v>
      </c>
      <c r="BM234" s="23" t="s">
        <v>503</v>
      </c>
      <c r="BN234" s="23" t="s">
        <v>503</v>
      </c>
      <c r="BO234" s="23" t="s">
        <v>503</v>
      </c>
      <c r="BP234" s="23" t="s">
        <v>503</v>
      </c>
      <c r="BQ234" s="23">
        <v>5</v>
      </c>
      <c r="BR234" s="23" t="s">
        <v>503</v>
      </c>
      <c r="BS234" s="23" t="s">
        <v>503</v>
      </c>
      <c r="BT234" s="23" t="s">
        <v>503</v>
      </c>
      <c r="BU234" s="23" t="s">
        <v>503</v>
      </c>
      <c r="BV234" s="23" t="s">
        <v>503</v>
      </c>
      <c r="BW234" s="23" t="s">
        <v>503</v>
      </c>
      <c r="BX234" s="23" t="s">
        <v>503</v>
      </c>
      <c r="BY234" s="23" t="s">
        <v>503</v>
      </c>
      <c r="BZ234" s="23" t="s">
        <v>503</v>
      </c>
      <c r="CA234" s="23" t="s">
        <v>503</v>
      </c>
      <c r="CB234" s="23" t="s">
        <v>503</v>
      </c>
      <c r="CC234" s="23" t="s">
        <v>503</v>
      </c>
      <c r="CD234" s="23" t="s">
        <v>503</v>
      </c>
      <c r="CE234" s="23" t="s">
        <v>503</v>
      </c>
      <c r="CF234" s="23" t="s">
        <v>503</v>
      </c>
      <c r="CG234" s="23" t="s">
        <v>503</v>
      </c>
      <c r="CH234" s="23" t="s">
        <v>503</v>
      </c>
      <c r="CI234" s="23" t="s">
        <v>503</v>
      </c>
      <c r="CJ234" s="23" t="s">
        <v>503</v>
      </c>
      <c r="CK234" s="23" t="s">
        <v>503</v>
      </c>
      <c r="CL234" s="23" t="s">
        <v>503</v>
      </c>
      <c r="CM234" s="23" t="s">
        <v>503</v>
      </c>
      <c r="CN234" s="23" t="s">
        <v>503</v>
      </c>
      <c r="CO234" s="23" t="s">
        <v>503</v>
      </c>
      <c r="CP234" s="23" t="s">
        <v>503</v>
      </c>
      <c r="CQ234" s="23" t="s">
        <v>503</v>
      </c>
      <c r="CR234" s="23" t="s">
        <v>503</v>
      </c>
      <c r="CS234" s="23" t="s">
        <v>503</v>
      </c>
      <c r="CT234" s="23" t="s">
        <v>503</v>
      </c>
      <c r="CU234" s="23" t="s">
        <v>503</v>
      </c>
      <c r="CV234" s="23" t="s">
        <v>503</v>
      </c>
      <c r="CW234" s="23" t="s">
        <v>503</v>
      </c>
      <c r="CX234" s="23" t="s">
        <v>503</v>
      </c>
      <c r="CY234" s="23" t="s">
        <v>503</v>
      </c>
      <c r="CZ234" s="23" t="s">
        <v>503</v>
      </c>
      <c r="DA234" s="23" t="s">
        <v>503</v>
      </c>
      <c r="DB234" s="23" t="s">
        <v>503</v>
      </c>
      <c r="DC234" s="23" t="s">
        <v>503</v>
      </c>
      <c r="DD234" s="23" t="s">
        <v>503</v>
      </c>
      <c r="DE234" s="23" t="s">
        <v>503</v>
      </c>
      <c r="DF234" s="23" t="s">
        <v>503</v>
      </c>
      <c r="DG234" s="23" t="s">
        <v>503</v>
      </c>
    </row>
    <row r="235" spans="3:134" x14ac:dyDescent="0.25">
      <c r="C235" s="41" t="s">
        <v>132</v>
      </c>
      <c r="D235" s="41" t="s">
        <v>202</v>
      </c>
      <c r="E235" s="27"/>
      <c r="AJ235" s="23">
        <v>11</v>
      </c>
      <c r="AK235" s="23">
        <v>13</v>
      </c>
      <c r="AL235" s="23">
        <v>13</v>
      </c>
      <c r="AM235" s="23">
        <v>13</v>
      </c>
      <c r="AN235" s="23">
        <v>14</v>
      </c>
      <c r="AO235" s="23">
        <v>12</v>
      </c>
      <c r="AP235" s="23">
        <v>13</v>
      </c>
      <c r="AQ235" s="23">
        <v>15</v>
      </c>
      <c r="AR235" s="23">
        <v>16</v>
      </c>
      <c r="AS235" s="23">
        <v>15</v>
      </c>
      <c r="AT235" s="23">
        <v>15</v>
      </c>
      <c r="AU235" s="23">
        <v>13</v>
      </c>
      <c r="AV235" s="23">
        <v>9</v>
      </c>
      <c r="AW235" s="23">
        <v>10</v>
      </c>
      <c r="AX235" s="23">
        <v>8</v>
      </c>
      <c r="AY235" s="23">
        <v>12</v>
      </c>
      <c r="AZ235" s="23">
        <v>9</v>
      </c>
      <c r="BA235" s="23">
        <v>9</v>
      </c>
      <c r="BB235" s="23">
        <v>9</v>
      </c>
      <c r="BC235" s="23">
        <v>9</v>
      </c>
      <c r="BD235" s="23">
        <v>10</v>
      </c>
      <c r="BE235" s="23">
        <v>10</v>
      </c>
      <c r="BF235" s="23">
        <v>10</v>
      </c>
      <c r="BG235" s="23">
        <v>13</v>
      </c>
      <c r="BH235" s="23">
        <v>12</v>
      </c>
      <c r="BI235" s="23">
        <v>13</v>
      </c>
      <c r="BJ235" s="23">
        <v>13</v>
      </c>
      <c r="BK235" s="23">
        <v>13</v>
      </c>
      <c r="BL235" s="23">
        <v>11</v>
      </c>
      <c r="BM235" s="23">
        <v>11</v>
      </c>
      <c r="BN235" s="23">
        <v>11</v>
      </c>
      <c r="BO235" s="23">
        <v>10</v>
      </c>
      <c r="BP235" s="23">
        <v>10</v>
      </c>
      <c r="BQ235" s="23">
        <v>11</v>
      </c>
      <c r="BR235" s="23">
        <v>11</v>
      </c>
      <c r="BS235" s="23">
        <v>9</v>
      </c>
      <c r="BT235" s="23">
        <v>11</v>
      </c>
      <c r="BU235" s="23">
        <v>8</v>
      </c>
      <c r="BV235" s="23">
        <v>5</v>
      </c>
      <c r="BW235" s="23">
        <v>5</v>
      </c>
      <c r="BX235" s="23">
        <v>7</v>
      </c>
      <c r="BY235" s="23">
        <v>6</v>
      </c>
      <c r="BZ235" s="23">
        <v>6</v>
      </c>
      <c r="CA235" s="23">
        <v>6</v>
      </c>
      <c r="CB235" s="23">
        <v>6</v>
      </c>
      <c r="CC235" s="23" t="s">
        <v>503</v>
      </c>
      <c r="CD235" s="23" t="s">
        <v>503</v>
      </c>
      <c r="CE235" s="23" t="s">
        <v>503</v>
      </c>
      <c r="CF235" s="23" t="s">
        <v>503</v>
      </c>
      <c r="CG235" s="23" t="s">
        <v>503</v>
      </c>
      <c r="CH235" s="23" t="s">
        <v>503</v>
      </c>
      <c r="CI235" s="23">
        <v>5</v>
      </c>
      <c r="CJ235" s="23" t="s">
        <v>503</v>
      </c>
      <c r="CK235" s="23" t="s">
        <v>503</v>
      </c>
      <c r="CL235" s="23" t="s">
        <v>503</v>
      </c>
      <c r="CM235" s="23" t="s">
        <v>503</v>
      </c>
      <c r="CN235" s="23" t="s">
        <v>503</v>
      </c>
      <c r="CO235" s="23" t="s">
        <v>503</v>
      </c>
      <c r="CP235" s="23">
        <v>5</v>
      </c>
      <c r="CQ235" s="23" t="s">
        <v>503</v>
      </c>
      <c r="CR235" s="23" t="s">
        <v>503</v>
      </c>
      <c r="CS235" s="23" t="s">
        <v>503</v>
      </c>
      <c r="CT235" s="23" t="s">
        <v>503</v>
      </c>
      <c r="CU235" s="23" t="s">
        <v>503</v>
      </c>
      <c r="CV235" s="23" t="s">
        <v>503</v>
      </c>
      <c r="CW235" s="23" t="s">
        <v>503</v>
      </c>
      <c r="CX235" s="23" t="s">
        <v>503</v>
      </c>
      <c r="CY235" s="23" t="s">
        <v>503</v>
      </c>
      <c r="CZ235" s="23">
        <v>5</v>
      </c>
      <c r="DA235" s="23" t="s">
        <v>503</v>
      </c>
      <c r="DB235" s="23" t="s">
        <v>503</v>
      </c>
      <c r="DC235" s="23" t="s">
        <v>503</v>
      </c>
      <c r="DD235" s="23" t="s">
        <v>503</v>
      </c>
      <c r="DE235" s="23" t="s">
        <v>503</v>
      </c>
      <c r="DF235" s="23" t="s">
        <v>503</v>
      </c>
      <c r="DG235" s="23" t="s">
        <v>503</v>
      </c>
    </row>
    <row r="236" spans="3:134" x14ac:dyDescent="0.25">
      <c r="C236" s="41" t="s">
        <v>132</v>
      </c>
      <c r="D236" s="41" t="s">
        <v>203</v>
      </c>
      <c r="E236" s="27"/>
      <c r="AJ236" s="23">
        <v>62</v>
      </c>
      <c r="AK236" s="23">
        <v>64</v>
      </c>
      <c r="AL236" s="23">
        <v>65</v>
      </c>
      <c r="AM236" s="23">
        <v>69</v>
      </c>
      <c r="AN236" s="23">
        <v>74</v>
      </c>
      <c r="AO236" s="23">
        <v>74</v>
      </c>
      <c r="AP236" s="23">
        <v>73</v>
      </c>
      <c r="AQ236" s="23">
        <v>71</v>
      </c>
      <c r="AR236" s="23">
        <v>70</v>
      </c>
      <c r="AS236" s="23">
        <v>67</v>
      </c>
      <c r="AT236" s="23">
        <v>65</v>
      </c>
      <c r="AU236" s="23">
        <v>62</v>
      </c>
      <c r="AV236" s="23">
        <v>64</v>
      </c>
      <c r="AW236" s="23">
        <v>60</v>
      </c>
      <c r="AX236" s="23">
        <v>55</v>
      </c>
      <c r="AY236" s="23">
        <v>49</v>
      </c>
      <c r="AZ236" s="23">
        <v>50</v>
      </c>
      <c r="BA236" s="23">
        <v>49</v>
      </c>
      <c r="BB236" s="23">
        <v>49</v>
      </c>
      <c r="BC236" s="23">
        <v>47</v>
      </c>
      <c r="BD236" s="23">
        <v>48</v>
      </c>
      <c r="BE236" s="23">
        <v>42</v>
      </c>
      <c r="BF236" s="23">
        <v>43</v>
      </c>
      <c r="BG236" s="23">
        <v>44</v>
      </c>
      <c r="BH236" s="23">
        <v>42</v>
      </c>
      <c r="BI236" s="23">
        <v>39</v>
      </c>
      <c r="BJ236" s="23">
        <v>39</v>
      </c>
      <c r="BK236" s="23">
        <v>32</v>
      </c>
      <c r="BL236" s="23">
        <v>30</v>
      </c>
      <c r="BM236" s="23">
        <v>32</v>
      </c>
      <c r="BN236" s="23">
        <v>31</v>
      </c>
      <c r="BO236" s="23">
        <v>30</v>
      </c>
      <c r="BP236" s="23">
        <v>29</v>
      </c>
      <c r="BQ236" s="23">
        <v>28</v>
      </c>
      <c r="BR236" s="23">
        <v>29</v>
      </c>
      <c r="BS236" s="23">
        <v>27</v>
      </c>
      <c r="BT236" s="23">
        <v>26</v>
      </c>
      <c r="BU236" s="23">
        <v>22</v>
      </c>
      <c r="BV236" s="23">
        <v>21</v>
      </c>
      <c r="BW236" s="23">
        <v>20</v>
      </c>
      <c r="BX236" s="23">
        <v>20</v>
      </c>
      <c r="BY236" s="23">
        <v>20</v>
      </c>
      <c r="BZ236" s="23">
        <v>18</v>
      </c>
      <c r="CA236" s="23">
        <v>16</v>
      </c>
      <c r="CB236" s="23">
        <v>14</v>
      </c>
      <c r="CC236" s="23">
        <v>13</v>
      </c>
      <c r="CD236" s="23">
        <v>12</v>
      </c>
      <c r="CE236" s="23">
        <v>12</v>
      </c>
      <c r="CF236" s="23">
        <v>11</v>
      </c>
      <c r="CG236" s="23">
        <v>9</v>
      </c>
      <c r="CH236" s="23">
        <v>9</v>
      </c>
      <c r="CI236" s="23">
        <v>9</v>
      </c>
      <c r="CJ236" s="23">
        <v>9</v>
      </c>
      <c r="CK236" s="23">
        <v>7</v>
      </c>
      <c r="CL236" s="23">
        <v>7</v>
      </c>
      <c r="CM236" s="23">
        <v>7</v>
      </c>
      <c r="CN236" s="23">
        <v>6</v>
      </c>
      <c r="CO236" s="23">
        <v>5</v>
      </c>
      <c r="CP236" s="23" t="s">
        <v>503</v>
      </c>
      <c r="CQ236" s="23" t="s">
        <v>503</v>
      </c>
      <c r="CR236" s="23" t="s">
        <v>503</v>
      </c>
      <c r="CS236" s="23" t="s">
        <v>503</v>
      </c>
      <c r="CT236" s="23" t="s">
        <v>503</v>
      </c>
      <c r="CU236" s="23" t="s">
        <v>503</v>
      </c>
      <c r="CV236" s="23" t="s">
        <v>503</v>
      </c>
      <c r="CW236" s="23" t="s">
        <v>503</v>
      </c>
      <c r="CX236" s="23" t="s">
        <v>503</v>
      </c>
      <c r="CY236" s="23" t="s">
        <v>503</v>
      </c>
      <c r="CZ236" s="23" t="s">
        <v>503</v>
      </c>
      <c r="DA236" s="23" t="s">
        <v>503</v>
      </c>
      <c r="DB236" s="23" t="s">
        <v>503</v>
      </c>
      <c r="DC236" s="23" t="s">
        <v>503</v>
      </c>
      <c r="DD236" s="23" t="s">
        <v>503</v>
      </c>
      <c r="DE236" s="23" t="s">
        <v>503</v>
      </c>
      <c r="DF236" s="23" t="s">
        <v>503</v>
      </c>
      <c r="DG236" s="23" t="s">
        <v>503</v>
      </c>
    </row>
    <row r="237" spans="3:134" x14ac:dyDescent="0.25">
      <c r="C237" s="41" t="s">
        <v>132</v>
      </c>
      <c r="D237" s="41" t="s">
        <v>204</v>
      </c>
      <c r="E237" s="27"/>
      <c r="AJ237" s="23">
        <v>6</v>
      </c>
      <c r="AK237" s="23">
        <v>6</v>
      </c>
      <c r="AL237" s="23">
        <v>7</v>
      </c>
      <c r="AM237" s="23">
        <v>7</v>
      </c>
      <c r="AN237" s="23">
        <v>8</v>
      </c>
      <c r="AO237" s="23">
        <v>6</v>
      </c>
      <c r="AP237" s="23">
        <v>4</v>
      </c>
      <c r="AQ237" s="23">
        <v>5</v>
      </c>
      <c r="AR237" s="23">
        <v>6</v>
      </c>
      <c r="AS237" s="23">
        <v>6</v>
      </c>
      <c r="AT237" s="23">
        <v>6</v>
      </c>
      <c r="AU237" s="23">
        <v>6</v>
      </c>
      <c r="AV237" s="23">
        <v>5</v>
      </c>
      <c r="AW237" s="23">
        <v>5</v>
      </c>
      <c r="AX237" s="23">
        <v>5</v>
      </c>
      <c r="AY237" s="23" t="s">
        <v>503</v>
      </c>
      <c r="AZ237" s="23" t="s">
        <v>503</v>
      </c>
      <c r="BA237" s="23" t="s">
        <v>503</v>
      </c>
      <c r="BB237" s="23" t="s">
        <v>503</v>
      </c>
      <c r="BC237" s="23" t="s">
        <v>503</v>
      </c>
      <c r="BD237" s="23">
        <v>5</v>
      </c>
      <c r="BE237" s="23" t="s">
        <v>503</v>
      </c>
      <c r="BF237" s="23" t="s">
        <v>503</v>
      </c>
      <c r="BG237" s="23" t="s">
        <v>503</v>
      </c>
      <c r="BH237" s="23" t="s">
        <v>503</v>
      </c>
      <c r="BI237" s="23" t="s">
        <v>503</v>
      </c>
      <c r="BJ237" s="23" t="s">
        <v>503</v>
      </c>
      <c r="BK237" s="23" t="s">
        <v>503</v>
      </c>
      <c r="BL237" s="23" t="s">
        <v>503</v>
      </c>
      <c r="BM237" s="23" t="s">
        <v>503</v>
      </c>
      <c r="BN237" s="23" t="s">
        <v>503</v>
      </c>
      <c r="BO237" s="23" t="s">
        <v>503</v>
      </c>
      <c r="BP237" s="23" t="s">
        <v>503</v>
      </c>
      <c r="BQ237" s="23" t="s">
        <v>503</v>
      </c>
      <c r="BR237" s="23" t="s">
        <v>503</v>
      </c>
      <c r="BS237" s="23" t="s">
        <v>503</v>
      </c>
      <c r="BT237" s="23" t="s">
        <v>503</v>
      </c>
      <c r="BU237" s="23" t="s">
        <v>503</v>
      </c>
      <c r="BV237" s="23" t="s">
        <v>503</v>
      </c>
      <c r="BW237" s="23" t="s">
        <v>503</v>
      </c>
      <c r="BX237" s="23" t="s">
        <v>503</v>
      </c>
      <c r="BY237" s="23" t="s">
        <v>503</v>
      </c>
      <c r="BZ237" s="23" t="s">
        <v>503</v>
      </c>
      <c r="CA237" s="23" t="s">
        <v>503</v>
      </c>
      <c r="CB237" s="23" t="s">
        <v>503</v>
      </c>
      <c r="CC237" s="23" t="s">
        <v>503</v>
      </c>
      <c r="CD237" s="23" t="s">
        <v>503</v>
      </c>
      <c r="CE237" s="23" t="s">
        <v>503</v>
      </c>
      <c r="CF237" s="23" t="s">
        <v>503</v>
      </c>
      <c r="CG237" s="23" t="s">
        <v>503</v>
      </c>
      <c r="CH237" s="23" t="s">
        <v>503</v>
      </c>
      <c r="CI237" s="23" t="s">
        <v>503</v>
      </c>
      <c r="CJ237" s="23" t="s">
        <v>503</v>
      </c>
      <c r="CK237" s="23" t="s">
        <v>503</v>
      </c>
      <c r="CL237" s="23" t="s">
        <v>503</v>
      </c>
      <c r="CM237" s="23" t="s">
        <v>503</v>
      </c>
      <c r="CN237" s="23" t="s">
        <v>503</v>
      </c>
      <c r="CO237" s="23" t="s">
        <v>503</v>
      </c>
      <c r="CP237" s="23" t="s">
        <v>503</v>
      </c>
      <c r="CQ237" s="23" t="s">
        <v>503</v>
      </c>
      <c r="CR237" s="23" t="s">
        <v>503</v>
      </c>
      <c r="CS237" s="23" t="s">
        <v>503</v>
      </c>
      <c r="CT237" s="23" t="s">
        <v>503</v>
      </c>
      <c r="CU237" s="23" t="s">
        <v>503</v>
      </c>
      <c r="CV237" s="23" t="s">
        <v>503</v>
      </c>
      <c r="CW237" s="23" t="s">
        <v>503</v>
      </c>
      <c r="CX237" s="23" t="s">
        <v>503</v>
      </c>
      <c r="CY237" s="23" t="s">
        <v>503</v>
      </c>
      <c r="CZ237" s="23" t="s">
        <v>503</v>
      </c>
      <c r="DA237" s="23" t="s">
        <v>503</v>
      </c>
      <c r="DB237" s="23" t="s">
        <v>503</v>
      </c>
      <c r="DC237" s="23" t="s">
        <v>503</v>
      </c>
      <c r="DD237" s="23" t="s">
        <v>503</v>
      </c>
      <c r="DE237" s="23" t="s">
        <v>503</v>
      </c>
      <c r="DF237" s="23" t="s">
        <v>503</v>
      </c>
      <c r="DG237" s="23" t="s">
        <v>503</v>
      </c>
    </row>
    <row r="238" spans="3:134" x14ac:dyDescent="0.25">
      <c r="C238" s="41" t="s">
        <v>132</v>
      </c>
      <c r="D238" s="41" t="s">
        <v>205</v>
      </c>
      <c r="E238" s="27"/>
      <c r="AJ238" s="23">
        <v>28</v>
      </c>
      <c r="AK238" s="23">
        <v>31</v>
      </c>
      <c r="AL238" s="23">
        <v>27</v>
      </c>
      <c r="AM238" s="23">
        <v>30</v>
      </c>
      <c r="AN238" s="23">
        <v>29</v>
      </c>
      <c r="AO238" s="23">
        <v>30</v>
      </c>
      <c r="AP238" s="23">
        <v>27</v>
      </c>
      <c r="AQ238" s="23">
        <v>29</v>
      </c>
      <c r="AR238" s="23">
        <v>30</v>
      </c>
      <c r="AS238" s="23">
        <v>29</v>
      </c>
      <c r="AT238" s="23">
        <v>27</v>
      </c>
      <c r="AU238" s="23">
        <v>27</v>
      </c>
      <c r="AV238" s="23">
        <v>24</v>
      </c>
      <c r="AW238" s="23">
        <v>22</v>
      </c>
      <c r="AX238" s="23">
        <v>22</v>
      </c>
      <c r="AY238" s="23">
        <v>19</v>
      </c>
      <c r="AZ238" s="23">
        <v>17</v>
      </c>
      <c r="BA238" s="23">
        <v>18</v>
      </c>
      <c r="BB238" s="23">
        <v>16</v>
      </c>
      <c r="BC238" s="23">
        <v>17</v>
      </c>
      <c r="BD238" s="23">
        <v>13</v>
      </c>
      <c r="BE238" s="23">
        <v>12</v>
      </c>
      <c r="BF238" s="23">
        <v>8</v>
      </c>
      <c r="BG238" s="23">
        <v>8</v>
      </c>
      <c r="BH238" s="23">
        <v>9</v>
      </c>
      <c r="BI238" s="23">
        <v>8</v>
      </c>
      <c r="BJ238" s="23">
        <v>7</v>
      </c>
      <c r="BK238" s="23">
        <v>10</v>
      </c>
      <c r="BL238" s="23">
        <v>5</v>
      </c>
      <c r="BM238" s="23">
        <v>7</v>
      </c>
      <c r="BN238" s="23">
        <v>6</v>
      </c>
      <c r="BO238" s="23">
        <v>8</v>
      </c>
      <c r="BP238" s="23">
        <v>7</v>
      </c>
      <c r="BQ238" s="23">
        <v>9</v>
      </c>
      <c r="BR238" s="23">
        <v>9</v>
      </c>
      <c r="BS238" s="23">
        <v>6</v>
      </c>
      <c r="BT238" s="23">
        <v>7</v>
      </c>
      <c r="BU238" s="23">
        <v>12</v>
      </c>
      <c r="BV238" s="23">
        <v>10</v>
      </c>
      <c r="BW238" s="23">
        <v>11</v>
      </c>
      <c r="BX238" s="23">
        <v>10</v>
      </c>
      <c r="BY238" s="23" t="s">
        <v>503</v>
      </c>
      <c r="BZ238" s="23">
        <v>8</v>
      </c>
      <c r="CA238" s="23" t="s">
        <v>503</v>
      </c>
      <c r="CB238" s="23">
        <v>8</v>
      </c>
      <c r="CC238" s="23">
        <v>6</v>
      </c>
      <c r="CD238" s="23" t="s">
        <v>503</v>
      </c>
      <c r="CE238" s="23" t="s">
        <v>503</v>
      </c>
      <c r="CF238" s="23" t="s">
        <v>503</v>
      </c>
      <c r="CG238" s="23">
        <v>5</v>
      </c>
      <c r="CH238" s="23">
        <v>9</v>
      </c>
      <c r="CI238" s="23">
        <v>8</v>
      </c>
      <c r="CJ238" s="23" t="s">
        <v>503</v>
      </c>
      <c r="CK238" s="23" t="s">
        <v>503</v>
      </c>
      <c r="CL238" s="23" t="s">
        <v>503</v>
      </c>
      <c r="CM238" s="23">
        <v>7</v>
      </c>
      <c r="CN238" s="23">
        <v>6</v>
      </c>
      <c r="CO238" s="23">
        <v>6</v>
      </c>
      <c r="CP238" s="23" t="s">
        <v>503</v>
      </c>
      <c r="CQ238" s="23" t="s">
        <v>503</v>
      </c>
      <c r="CR238" s="23" t="s">
        <v>503</v>
      </c>
      <c r="CS238" s="23" t="s">
        <v>503</v>
      </c>
      <c r="CT238" s="23" t="s">
        <v>503</v>
      </c>
      <c r="CU238" s="23" t="s">
        <v>503</v>
      </c>
      <c r="CV238" s="23">
        <v>6</v>
      </c>
      <c r="CW238" s="23" t="s">
        <v>503</v>
      </c>
      <c r="CX238" s="23" t="s">
        <v>503</v>
      </c>
      <c r="CY238" s="23" t="s">
        <v>503</v>
      </c>
      <c r="CZ238" s="23" t="s">
        <v>503</v>
      </c>
      <c r="DA238" s="23" t="s">
        <v>503</v>
      </c>
      <c r="DB238" s="23">
        <v>6</v>
      </c>
      <c r="DC238" s="23">
        <v>5</v>
      </c>
      <c r="DD238" s="23" t="s">
        <v>503</v>
      </c>
      <c r="DE238" s="23" t="s">
        <v>503</v>
      </c>
      <c r="DF238" s="23" t="s">
        <v>503</v>
      </c>
      <c r="DG238" s="23" t="s">
        <v>503</v>
      </c>
    </row>
    <row r="239" spans="3:134" x14ac:dyDescent="0.25">
      <c r="C239" s="41" t="s">
        <v>132</v>
      </c>
      <c r="D239" s="41" t="s">
        <v>206</v>
      </c>
      <c r="E239" s="27"/>
      <c r="AJ239" s="23">
        <v>41</v>
      </c>
      <c r="AK239" s="23">
        <v>39</v>
      </c>
      <c r="AL239" s="23">
        <v>40</v>
      </c>
      <c r="AM239" s="23">
        <v>36</v>
      </c>
      <c r="AN239" s="23">
        <v>35</v>
      </c>
      <c r="AO239" s="23">
        <v>36</v>
      </c>
      <c r="AP239" s="23">
        <v>33</v>
      </c>
      <c r="AQ239" s="23">
        <v>28</v>
      </c>
      <c r="AR239" s="23">
        <v>28</v>
      </c>
      <c r="AS239" s="23">
        <v>30</v>
      </c>
      <c r="AT239" s="23">
        <v>28</v>
      </c>
      <c r="AU239" s="23">
        <v>29</v>
      </c>
      <c r="AV239" s="23">
        <v>27</v>
      </c>
      <c r="AW239" s="23">
        <v>29</v>
      </c>
      <c r="AX239" s="23">
        <v>29</v>
      </c>
      <c r="AY239" s="23">
        <v>27</v>
      </c>
      <c r="AZ239" s="23">
        <v>26</v>
      </c>
      <c r="BA239" s="23">
        <v>25</v>
      </c>
      <c r="BB239" s="23">
        <v>24</v>
      </c>
      <c r="BC239" s="23">
        <v>24</v>
      </c>
      <c r="BD239" s="23">
        <v>21</v>
      </c>
      <c r="BE239" s="23">
        <v>17</v>
      </c>
      <c r="BF239" s="23">
        <v>16</v>
      </c>
      <c r="BG239" s="23">
        <v>16</v>
      </c>
      <c r="BH239" s="23">
        <v>15</v>
      </c>
      <c r="BI239" s="23">
        <v>12</v>
      </c>
      <c r="BJ239" s="23">
        <v>14</v>
      </c>
      <c r="BK239" s="23">
        <v>18</v>
      </c>
      <c r="BL239" s="23">
        <v>18</v>
      </c>
      <c r="BM239" s="23">
        <v>12</v>
      </c>
      <c r="BN239" s="23">
        <v>13</v>
      </c>
      <c r="BO239" s="23">
        <v>20</v>
      </c>
      <c r="BP239" s="23">
        <v>11</v>
      </c>
      <c r="BQ239" s="23">
        <v>8</v>
      </c>
      <c r="BR239" s="23">
        <v>10</v>
      </c>
      <c r="BS239" s="23">
        <v>6</v>
      </c>
      <c r="BT239" s="23">
        <v>10</v>
      </c>
      <c r="BU239" s="23">
        <v>12</v>
      </c>
      <c r="BV239" s="23">
        <v>11</v>
      </c>
      <c r="BW239" s="23">
        <v>7</v>
      </c>
      <c r="BX239" s="23">
        <v>10</v>
      </c>
      <c r="BY239" s="23" t="s">
        <v>503</v>
      </c>
      <c r="BZ239" s="23">
        <v>8</v>
      </c>
      <c r="CA239" s="23">
        <v>12</v>
      </c>
      <c r="CB239" s="23">
        <v>9</v>
      </c>
      <c r="CC239" s="23">
        <v>10</v>
      </c>
      <c r="CD239" s="23">
        <v>8</v>
      </c>
      <c r="CE239" s="23">
        <v>9</v>
      </c>
      <c r="CF239" s="23">
        <v>5</v>
      </c>
      <c r="CG239" s="23">
        <v>12</v>
      </c>
      <c r="CH239" s="23">
        <v>8</v>
      </c>
      <c r="CI239" s="23">
        <v>9</v>
      </c>
      <c r="CJ239" s="23">
        <v>9</v>
      </c>
      <c r="CK239" s="23" t="s">
        <v>503</v>
      </c>
      <c r="CL239" s="23">
        <v>5</v>
      </c>
      <c r="CM239" s="23">
        <v>5</v>
      </c>
      <c r="CN239" s="23">
        <v>9</v>
      </c>
      <c r="CO239" s="23">
        <v>5</v>
      </c>
      <c r="CP239" s="23" t="s">
        <v>503</v>
      </c>
      <c r="CQ239" s="23">
        <v>5</v>
      </c>
      <c r="CR239" s="23">
        <v>7</v>
      </c>
      <c r="CS239" s="23">
        <v>6</v>
      </c>
      <c r="CT239" s="23">
        <v>6</v>
      </c>
      <c r="CU239" s="23">
        <v>5</v>
      </c>
      <c r="CV239" s="23" t="s">
        <v>503</v>
      </c>
      <c r="CW239" s="23">
        <v>8</v>
      </c>
      <c r="CX239" s="23">
        <v>6</v>
      </c>
      <c r="CY239" s="23">
        <v>5</v>
      </c>
      <c r="CZ239" s="23" t="s">
        <v>503</v>
      </c>
      <c r="DA239" s="23">
        <v>6</v>
      </c>
      <c r="DB239" s="23">
        <v>6</v>
      </c>
      <c r="DC239" s="23">
        <v>6</v>
      </c>
      <c r="DD239" s="23">
        <v>6</v>
      </c>
      <c r="DE239" s="23">
        <v>6</v>
      </c>
      <c r="DF239" s="23">
        <v>7</v>
      </c>
      <c r="DG239" s="23">
        <v>6</v>
      </c>
    </row>
    <row r="240" spans="3:134" x14ac:dyDescent="0.25">
      <c r="C240" s="41" t="s">
        <v>132</v>
      </c>
      <c r="D240" s="41" t="s">
        <v>207</v>
      </c>
      <c r="E240" s="27"/>
      <c r="AJ240" s="23" t="s">
        <v>503</v>
      </c>
      <c r="AK240" s="23" t="s">
        <v>503</v>
      </c>
      <c r="AL240" s="23" t="s">
        <v>503</v>
      </c>
      <c r="AM240" s="23" t="s">
        <v>503</v>
      </c>
      <c r="AN240" s="23" t="s">
        <v>503</v>
      </c>
      <c r="AO240" s="23" t="s">
        <v>503</v>
      </c>
      <c r="AP240" s="23" t="s">
        <v>503</v>
      </c>
      <c r="AQ240" s="23" t="s">
        <v>503</v>
      </c>
      <c r="AR240" s="23" t="s">
        <v>503</v>
      </c>
      <c r="AS240" s="23" t="s">
        <v>503</v>
      </c>
      <c r="AT240" s="23" t="s">
        <v>503</v>
      </c>
      <c r="AU240" s="23" t="s">
        <v>503</v>
      </c>
      <c r="AV240" s="23" t="s">
        <v>503</v>
      </c>
      <c r="AW240" s="23" t="s">
        <v>503</v>
      </c>
      <c r="AX240" s="23" t="s">
        <v>503</v>
      </c>
      <c r="AY240" s="23" t="s">
        <v>503</v>
      </c>
      <c r="AZ240" s="23" t="s">
        <v>503</v>
      </c>
      <c r="BA240" s="23" t="s">
        <v>503</v>
      </c>
      <c r="BB240" s="23" t="s">
        <v>503</v>
      </c>
      <c r="BC240" s="23" t="s">
        <v>503</v>
      </c>
      <c r="BD240" s="23" t="s">
        <v>503</v>
      </c>
      <c r="BE240" s="23" t="s">
        <v>503</v>
      </c>
      <c r="BF240" s="23" t="s">
        <v>503</v>
      </c>
      <c r="BG240" s="23" t="s">
        <v>503</v>
      </c>
      <c r="BH240" s="23" t="s">
        <v>503</v>
      </c>
      <c r="BI240" s="23" t="s">
        <v>503</v>
      </c>
      <c r="BJ240" s="23" t="s">
        <v>503</v>
      </c>
      <c r="BK240" s="23" t="s">
        <v>503</v>
      </c>
      <c r="BL240" s="23" t="s">
        <v>503</v>
      </c>
      <c r="BM240" s="23" t="s">
        <v>503</v>
      </c>
      <c r="BN240" s="23" t="s">
        <v>503</v>
      </c>
      <c r="BO240" s="23" t="s">
        <v>503</v>
      </c>
      <c r="BP240" s="23" t="s">
        <v>503</v>
      </c>
      <c r="BQ240" s="23" t="s">
        <v>503</v>
      </c>
      <c r="BR240" s="23" t="s">
        <v>503</v>
      </c>
      <c r="BS240" s="23" t="s">
        <v>503</v>
      </c>
      <c r="BT240" s="23" t="s">
        <v>503</v>
      </c>
      <c r="BU240" s="23" t="s">
        <v>503</v>
      </c>
      <c r="BV240" s="23" t="s">
        <v>503</v>
      </c>
      <c r="BW240" s="23" t="s">
        <v>503</v>
      </c>
      <c r="BX240" s="23" t="s">
        <v>503</v>
      </c>
      <c r="BY240" s="23" t="s">
        <v>503</v>
      </c>
      <c r="BZ240" s="23" t="s">
        <v>503</v>
      </c>
      <c r="CA240" s="23" t="s">
        <v>503</v>
      </c>
      <c r="CB240" s="23" t="s">
        <v>503</v>
      </c>
      <c r="CC240" s="23" t="s">
        <v>503</v>
      </c>
      <c r="CD240" s="23" t="s">
        <v>503</v>
      </c>
      <c r="CE240" s="23" t="s">
        <v>503</v>
      </c>
      <c r="CF240" s="23" t="s">
        <v>503</v>
      </c>
      <c r="CG240" s="23" t="s">
        <v>503</v>
      </c>
      <c r="CH240" s="23" t="s">
        <v>503</v>
      </c>
      <c r="CI240" s="23" t="s">
        <v>503</v>
      </c>
      <c r="CJ240" s="23" t="s">
        <v>503</v>
      </c>
      <c r="CK240" s="23" t="s">
        <v>503</v>
      </c>
      <c r="CL240" s="23" t="s">
        <v>503</v>
      </c>
      <c r="CM240" s="23" t="s">
        <v>503</v>
      </c>
      <c r="CN240" s="23" t="s">
        <v>503</v>
      </c>
      <c r="CO240" s="23" t="s">
        <v>503</v>
      </c>
      <c r="CP240" s="23" t="s">
        <v>503</v>
      </c>
      <c r="CQ240" s="23" t="s">
        <v>503</v>
      </c>
      <c r="CR240" s="23" t="s">
        <v>503</v>
      </c>
      <c r="CS240" s="23" t="s">
        <v>503</v>
      </c>
      <c r="CT240" s="23" t="s">
        <v>503</v>
      </c>
      <c r="CU240" s="23" t="s">
        <v>503</v>
      </c>
      <c r="CV240" s="23" t="s">
        <v>503</v>
      </c>
      <c r="CW240" s="23" t="s">
        <v>503</v>
      </c>
      <c r="CX240" s="23" t="s">
        <v>503</v>
      </c>
      <c r="CY240" s="23" t="s">
        <v>503</v>
      </c>
      <c r="CZ240" s="23" t="s">
        <v>503</v>
      </c>
      <c r="DA240" s="23" t="s">
        <v>503</v>
      </c>
      <c r="DB240" s="23" t="s">
        <v>503</v>
      </c>
      <c r="DC240" s="23" t="s">
        <v>503</v>
      </c>
      <c r="DD240" s="23" t="s">
        <v>503</v>
      </c>
      <c r="DE240" s="23" t="s">
        <v>503</v>
      </c>
      <c r="DF240" s="23" t="s">
        <v>503</v>
      </c>
      <c r="DG240" s="23" t="s">
        <v>503</v>
      </c>
    </row>
    <row r="241" spans="3:134" x14ac:dyDescent="0.25">
      <c r="C241" s="41" t="s">
        <v>132</v>
      </c>
      <c r="D241" s="41" t="s">
        <v>208</v>
      </c>
      <c r="E241" s="27"/>
      <c r="AJ241" s="23" t="s">
        <v>503</v>
      </c>
      <c r="AK241" s="23" t="s">
        <v>503</v>
      </c>
      <c r="AL241" s="23" t="s">
        <v>503</v>
      </c>
      <c r="AM241" s="23" t="s">
        <v>503</v>
      </c>
      <c r="AN241" s="23" t="s">
        <v>503</v>
      </c>
      <c r="AO241" s="23" t="s">
        <v>503</v>
      </c>
      <c r="AP241" s="23" t="s">
        <v>503</v>
      </c>
      <c r="AQ241" s="23" t="s">
        <v>503</v>
      </c>
      <c r="AR241" s="23" t="s">
        <v>503</v>
      </c>
      <c r="AS241" s="23" t="s">
        <v>503</v>
      </c>
      <c r="AT241" s="23" t="s">
        <v>503</v>
      </c>
      <c r="AU241" s="23" t="s">
        <v>503</v>
      </c>
      <c r="AV241" s="23" t="s">
        <v>503</v>
      </c>
      <c r="AW241" s="23" t="s">
        <v>503</v>
      </c>
      <c r="AX241" s="23" t="s">
        <v>503</v>
      </c>
      <c r="AY241" s="23" t="s">
        <v>503</v>
      </c>
      <c r="AZ241" s="23" t="s">
        <v>503</v>
      </c>
      <c r="BA241" s="23" t="s">
        <v>503</v>
      </c>
      <c r="BB241" s="23" t="s">
        <v>503</v>
      </c>
      <c r="BC241" s="23" t="s">
        <v>503</v>
      </c>
      <c r="BD241" s="23" t="s">
        <v>503</v>
      </c>
      <c r="BE241" s="23" t="s">
        <v>503</v>
      </c>
      <c r="BF241" s="23" t="s">
        <v>503</v>
      </c>
      <c r="BG241" s="23" t="s">
        <v>503</v>
      </c>
      <c r="BH241" s="23" t="s">
        <v>503</v>
      </c>
      <c r="BI241" s="23" t="s">
        <v>503</v>
      </c>
      <c r="BJ241" s="23" t="s">
        <v>503</v>
      </c>
      <c r="BK241" s="23" t="s">
        <v>503</v>
      </c>
      <c r="BL241" s="23" t="s">
        <v>503</v>
      </c>
      <c r="BM241" s="23" t="s">
        <v>503</v>
      </c>
      <c r="BN241" s="23" t="s">
        <v>503</v>
      </c>
      <c r="BO241" s="23" t="s">
        <v>503</v>
      </c>
      <c r="BP241" s="23" t="s">
        <v>503</v>
      </c>
      <c r="BQ241" s="23" t="s">
        <v>503</v>
      </c>
      <c r="BR241" s="23" t="s">
        <v>503</v>
      </c>
      <c r="BS241" s="23" t="s">
        <v>503</v>
      </c>
      <c r="BT241" s="23" t="s">
        <v>503</v>
      </c>
      <c r="BU241" s="23" t="s">
        <v>503</v>
      </c>
      <c r="BV241" s="23" t="s">
        <v>503</v>
      </c>
      <c r="BW241" s="23" t="s">
        <v>503</v>
      </c>
      <c r="BX241" s="23" t="s">
        <v>503</v>
      </c>
      <c r="BY241" s="23" t="s">
        <v>503</v>
      </c>
      <c r="BZ241" s="23" t="s">
        <v>503</v>
      </c>
      <c r="CA241" s="23" t="s">
        <v>503</v>
      </c>
      <c r="CB241" s="23" t="s">
        <v>503</v>
      </c>
      <c r="CC241" s="23" t="s">
        <v>503</v>
      </c>
      <c r="CD241" s="23" t="s">
        <v>503</v>
      </c>
      <c r="CE241" s="23" t="s">
        <v>503</v>
      </c>
      <c r="CF241" s="23" t="s">
        <v>503</v>
      </c>
      <c r="CG241" s="23" t="s">
        <v>503</v>
      </c>
      <c r="CH241" s="23" t="s">
        <v>503</v>
      </c>
      <c r="CI241" s="23" t="s">
        <v>503</v>
      </c>
      <c r="CJ241" s="23" t="s">
        <v>503</v>
      </c>
      <c r="CK241" s="23" t="s">
        <v>503</v>
      </c>
      <c r="CL241" s="23" t="s">
        <v>503</v>
      </c>
      <c r="CM241" s="23" t="s">
        <v>503</v>
      </c>
      <c r="CN241" s="23" t="s">
        <v>503</v>
      </c>
      <c r="CO241" s="23" t="s">
        <v>503</v>
      </c>
      <c r="CP241" s="23" t="s">
        <v>503</v>
      </c>
      <c r="CQ241" s="23" t="s">
        <v>503</v>
      </c>
      <c r="CR241" s="23" t="s">
        <v>503</v>
      </c>
      <c r="CS241" s="23" t="s">
        <v>503</v>
      </c>
      <c r="CT241" s="23" t="s">
        <v>503</v>
      </c>
      <c r="CU241" s="23" t="s">
        <v>503</v>
      </c>
      <c r="CV241" s="23" t="s">
        <v>503</v>
      </c>
      <c r="CW241" s="23" t="s">
        <v>503</v>
      </c>
      <c r="CX241" s="23" t="s">
        <v>503</v>
      </c>
      <c r="CY241" s="23" t="s">
        <v>503</v>
      </c>
      <c r="CZ241" s="23" t="s">
        <v>503</v>
      </c>
      <c r="DA241" s="23" t="s">
        <v>503</v>
      </c>
      <c r="DB241" s="23" t="s">
        <v>503</v>
      </c>
      <c r="DC241" s="23" t="s">
        <v>503</v>
      </c>
      <c r="DD241" s="23" t="s">
        <v>503</v>
      </c>
      <c r="DE241" s="23" t="s">
        <v>503</v>
      </c>
      <c r="DF241" s="23" t="s">
        <v>503</v>
      </c>
      <c r="DG241" s="23" t="s">
        <v>503</v>
      </c>
    </row>
    <row r="242" spans="3:134" x14ac:dyDescent="0.25">
      <c r="C242" s="34" t="s">
        <v>132</v>
      </c>
      <c r="D242" s="34" t="s">
        <v>209</v>
      </c>
      <c r="E242" s="44"/>
      <c r="AJ242" s="23">
        <v>7</v>
      </c>
      <c r="AK242" s="23">
        <v>7</v>
      </c>
      <c r="AL242" s="23">
        <v>8</v>
      </c>
      <c r="AM242" s="23">
        <v>8</v>
      </c>
      <c r="AN242" s="23">
        <v>8</v>
      </c>
      <c r="AO242" s="23">
        <v>8</v>
      </c>
      <c r="AP242" s="23">
        <v>8</v>
      </c>
      <c r="AQ242" s="23">
        <v>6</v>
      </c>
      <c r="AR242" s="23">
        <v>6</v>
      </c>
      <c r="AS242" s="23">
        <v>5</v>
      </c>
      <c r="AT242" s="23">
        <v>7</v>
      </c>
      <c r="AU242" s="23">
        <v>6</v>
      </c>
      <c r="AV242" s="23">
        <v>8</v>
      </c>
      <c r="AW242" s="23">
        <v>7</v>
      </c>
      <c r="AX242" s="23">
        <v>7</v>
      </c>
      <c r="AY242" s="23">
        <v>6</v>
      </c>
      <c r="AZ242" s="23">
        <v>6</v>
      </c>
      <c r="BA242" s="23">
        <v>5</v>
      </c>
      <c r="BB242" s="23" t="s">
        <v>503</v>
      </c>
      <c r="BC242" s="23" t="s">
        <v>503</v>
      </c>
      <c r="BD242" s="23" t="s">
        <v>503</v>
      </c>
      <c r="BE242" s="23" t="s">
        <v>503</v>
      </c>
      <c r="BF242" s="23" t="s">
        <v>503</v>
      </c>
      <c r="BG242" s="23" t="s">
        <v>503</v>
      </c>
      <c r="BH242" s="23" t="s">
        <v>503</v>
      </c>
      <c r="BI242" s="23" t="s">
        <v>503</v>
      </c>
      <c r="BJ242" s="23" t="s">
        <v>503</v>
      </c>
      <c r="BK242" s="23" t="s">
        <v>503</v>
      </c>
      <c r="BL242" s="23" t="s">
        <v>503</v>
      </c>
      <c r="BM242" s="23" t="s">
        <v>503</v>
      </c>
      <c r="BN242" s="23" t="s">
        <v>503</v>
      </c>
      <c r="BO242" s="23" t="s">
        <v>503</v>
      </c>
      <c r="BP242" s="23" t="s">
        <v>503</v>
      </c>
      <c r="BQ242" s="23" t="s">
        <v>503</v>
      </c>
      <c r="BR242" s="23" t="s">
        <v>503</v>
      </c>
      <c r="BS242" s="23" t="s">
        <v>503</v>
      </c>
      <c r="BT242" s="23" t="s">
        <v>503</v>
      </c>
      <c r="BU242" s="23" t="s">
        <v>503</v>
      </c>
      <c r="BV242" s="23" t="s">
        <v>503</v>
      </c>
      <c r="BW242" s="23" t="s">
        <v>503</v>
      </c>
      <c r="BX242" s="23" t="s">
        <v>503</v>
      </c>
      <c r="BY242" s="23" t="s">
        <v>503</v>
      </c>
      <c r="BZ242" s="23" t="s">
        <v>503</v>
      </c>
      <c r="CA242" s="23" t="s">
        <v>503</v>
      </c>
      <c r="CB242" s="23" t="s">
        <v>503</v>
      </c>
      <c r="CC242" s="23" t="s">
        <v>503</v>
      </c>
      <c r="CD242" s="23" t="s">
        <v>503</v>
      </c>
      <c r="CE242" s="23" t="s">
        <v>503</v>
      </c>
      <c r="CF242" s="23" t="s">
        <v>503</v>
      </c>
      <c r="CG242" s="23" t="s">
        <v>503</v>
      </c>
      <c r="CH242" s="23" t="s">
        <v>503</v>
      </c>
      <c r="CI242" s="23" t="s">
        <v>503</v>
      </c>
      <c r="CJ242" s="23" t="s">
        <v>503</v>
      </c>
      <c r="CK242" s="23" t="s">
        <v>503</v>
      </c>
      <c r="CL242" s="23" t="s">
        <v>503</v>
      </c>
      <c r="CM242" s="23" t="s">
        <v>503</v>
      </c>
      <c r="CN242" s="23" t="s">
        <v>503</v>
      </c>
      <c r="CO242" s="23" t="s">
        <v>503</v>
      </c>
      <c r="CP242" s="23" t="s">
        <v>503</v>
      </c>
      <c r="CQ242" s="23" t="s">
        <v>503</v>
      </c>
      <c r="CR242" s="23" t="s">
        <v>503</v>
      </c>
      <c r="CS242" s="23" t="s">
        <v>503</v>
      </c>
      <c r="CT242" s="23" t="s">
        <v>503</v>
      </c>
      <c r="CU242" s="23" t="s">
        <v>503</v>
      </c>
      <c r="CV242" s="23" t="s">
        <v>503</v>
      </c>
      <c r="CW242" s="23" t="s">
        <v>503</v>
      </c>
      <c r="CX242" s="23" t="s">
        <v>503</v>
      </c>
      <c r="CY242" s="23" t="s">
        <v>503</v>
      </c>
      <c r="CZ242" s="23" t="s">
        <v>503</v>
      </c>
      <c r="DA242" s="23" t="s">
        <v>503</v>
      </c>
      <c r="DB242" s="23" t="s">
        <v>503</v>
      </c>
      <c r="DC242" s="23" t="s">
        <v>503</v>
      </c>
      <c r="DD242" s="23" t="s">
        <v>503</v>
      </c>
      <c r="DE242" s="23" t="s">
        <v>503</v>
      </c>
      <c r="DF242" s="23" t="s">
        <v>503</v>
      </c>
      <c r="DG242" s="23" t="s">
        <v>503</v>
      </c>
    </row>
    <row r="243" spans="3:134" x14ac:dyDescent="0.25">
      <c r="D243" s="41" t="s">
        <v>511</v>
      </c>
      <c r="AJ243" s="45"/>
      <c r="AK243" s="23" t="s">
        <v>503</v>
      </c>
      <c r="AL243" s="23" t="s">
        <v>503</v>
      </c>
      <c r="AM243" s="23" t="s">
        <v>503</v>
      </c>
      <c r="AN243" s="23" t="s">
        <v>503</v>
      </c>
      <c r="AO243" s="23" t="s">
        <v>503</v>
      </c>
      <c r="AP243" s="23" t="s">
        <v>503</v>
      </c>
      <c r="AQ243" s="23" t="s">
        <v>503</v>
      </c>
      <c r="AR243" s="23" t="s">
        <v>503</v>
      </c>
      <c r="AS243" s="23" t="s">
        <v>503</v>
      </c>
      <c r="AT243" s="23" t="s">
        <v>503</v>
      </c>
      <c r="AU243" s="23" t="s">
        <v>503</v>
      </c>
      <c r="AV243" s="23" t="s">
        <v>503</v>
      </c>
      <c r="AW243" s="23" t="s">
        <v>503</v>
      </c>
      <c r="AX243" s="23" t="s">
        <v>503</v>
      </c>
      <c r="AY243" s="23" t="s">
        <v>503</v>
      </c>
      <c r="AZ243" s="23" t="s">
        <v>503</v>
      </c>
      <c r="BA243" s="23" t="s">
        <v>503</v>
      </c>
      <c r="BB243" s="23" t="s">
        <v>503</v>
      </c>
      <c r="BC243" s="23" t="s">
        <v>503</v>
      </c>
      <c r="BD243" s="23" t="s">
        <v>503</v>
      </c>
      <c r="BE243" s="23" t="s">
        <v>503</v>
      </c>
      <c r="BF243" s="23" t="s">
        <v>503</v>
      </c>
      <c r="BG243" s="23" t="s">
        <v>503</v>
      </c>
      <c r="BH243" s="23" t="s">
        <v>503</v>
      </c>
      <c r="BI243" s="23" t="s">
        <v>503</v>
      </c>
      <c r="BJ243" s="23" t="s">
        <v>503</v>
      </c>
      <c r="BK243" s="23" t="s">
        <v>503</v>
      </c>
      <c r="BL243" s="23" t="s">
        <v>503</v>
      </c>
      <c r="BM243" s="23" t="s">
        <v>503</v>
      </c>
      <c r="BN243" s="23" t="s">
        <v>503</v>
      </c>
      <c r="BO243" s="23" t="s">
        <v>503</v>
      </c>
      <c r="BP243" s="23" t="s">
        <v>503</v>
      </c>
      <c r="BQ243" s="23" t="s">
        <v>503</v>
      </c>
      <c r="BR243" s="23" t="s">
        <v>503</v>
      </c>
      <c r="BS243" s="23">
        <v>6</v>
      </c>
      <c r="BT243" s="23" t="s">
        <v>503</v>
      </c>
      <c r="BU243" s="23" t="s">
        <v>503</v>
      </c>
      <c r="BV243" s="23" t="s">
        <v>503</v>
      </c>
      <c r="BW243" s="23" t="s">
        <v>503</v>
      </c>
      <c r="BX243" s="23" t="s">
        <v>503</v>
      </c>
      <c r="BY243" s="23" t="s">
        <v>503</v>
      </c>
      <c r="BZ243" s="23" t="s">
        <v>503</v>
      </c>
      <c r="CA243" s="23" t="s">
        <v>503</v>
      </c>
      <c r="CB243" s="23" t="s">
        <v>503</v>
      </c>
      <c r="CC243" s="23" t="s">
        <v>503</v>
      </c>
      <c r="CD243" s="23" t="s">
        <v>503</v>
      </c>
      <c r="CE243" s="23" t="s">
        <v>503</v>
      </c>
      <c r="CF243" s="23" t="s">
        <v>503</v>
      </c>
      <c r="CG243" s="23" t="s">
        <v>503</v>
      </c>
      <c r="CH243" s="23" t="s">
        <v>503</v>
      </c>
      <c r="CI243" s="23" t="s">
        <v>503</v>
      </c>
      <c r="CJ243" s="23" t="s">
        <v>503</v>
      </c>
      <c r="CK243" s="23" t="s">
        <v>503</v>
      </c>
      <c r="CL243" s="23" t="s">
        <v>503</v>
      </c>
      <c r="CM243" s="23" t="s">
        <v>503</v>
      </c>
      <c r="CN243" s="23" t="s">
        <v>503</v>
      </c>
      <c r="CO243" s="23" t="s">
        <v>503</v>
      </c>
      <c r="CP243" s="23" t="s">
        <v>503</v>
      </c>
      <c r="CQ243" s="23" t="s">
        <v>503</v>
      </c>
      <c r="CR243" s="23" t="s">
        <v>503</v>
      </c>
      <c r="CS243" s="23" t="s">
        <v>503</v>
      </c>
      <c r="CT243" s="23" t="s">
        <v>503</v>
      </c>
      <c r="CU243" s="23" t="s">
        <v>503</v>
      </c>
      <c r="CV243" s="23" t="s">
        <v>503</v>
      </c>
      <c r="CW243" s="23" t="s">
        <v>503</v>
      </c>
      <c r="CX243" s="23" t="s">
        <v>503</v>
      </c>
      <c r="CY243" s="23" t="s">
        <v>503</v>
      </c>
      <c r="CZ243" s="23" t="s">
        <v>503</v>
      </c>
      <c r="DA243" s="23" t="s">
        <v>503</v>
      </c>
      <c r="DB243" s="23" t="s">
        <v>503</v>
      </c>
      <c r="DC243" s="23" t="s">
        <v>503</v>
      </c>
      <c r="DD243" s="23" t="s">
        <v>503</v>
      </c>
      <c r="DE243" s="23" t="s">
        <v>503</v>
      </c>
      <c r="DF243" s="23" t="s">
        <v>503</v>
      </c>
      <c r="DG243" s="23" t="s">
        <v>503</v>
      </c>
    </row>
    <row r="244" spans="3:134" x14ac:dyDescent="0.25">
      <c r="D244" s="557" t="s">
        <v>2361</v>
      </c>
      <c r="DC244" s="23">
        <v>23</v>
      </c>
      <c r="DD244" s="23">
        <v>19</v>
      </c>
      <c r="DE244" s="23">
        <v>14</v>
      </c>
      <c r="DF244" s="23">
        <v>16</v>
      </c>
      <c r="DG244" s="23">
        <v>15</v>
      </c>
    </row>
    <row r="245" spans="3:134" x14ac:dyDescent="0.25">
      <c r="C245" s="2" t="s">
        <v>1979</v>
      </c>
    </row>
    <row r="246" spans="3:134" x14ac:dyDescent="0.25">
      <c r="C246" t="s">
        <v>134</v>
      </c>
      <c r="D246" t="s">
        <v>1980</v>
      </c>
      <c r="AX246" s="23">
        <v>675</v>
      </c>
      <c r="AY246" s="23">
        <v>689</v>
      </c>
      <c r="AZ246" s="23">
        <v>677</v>
      </c>
      <c r="BA246" s="23">
        <v>618</v>
      </c>
      <c r="BB246" s="45"/>
      <c r="BC246" s="45"/>
      <c r="BD246" s="23">
        <v>790</v>
      </c>
      <c r="BE246" s="23">
        <v>819</v>
      </c>
      <c r="BF246" s="23">
        <v>848</v>
      </c>
      <c r="BP246" s="23">
        <v>661</v>
      </c>
      <c r="BQ246" s="23">
        <v>676</v>
      </c>
      <c r="BR246" s="23">
        <v>672</v>
      </c>
      <c r="DH246" s="295"/>
      <c r="DI246" s="295"/>
    </row>
    <row r="247" spans="3:134" x14ac:dyDescent="0.25">
      <c r="D247" s="67" t="s">
        <v>1981</v>
      </c>
      <c r="AX247" s="23">
        <v>2584</v>
      </c>
      <c r="AY247" s="23">
        <v>2765</v>
      </c>
      <c r="AZ247" s="23">
        <v>2825</v>
      </c>
      <c r="BA247" s="23">
        <v>2863</v>
      </c>
      <c r="BB247" s="45"/>
      <c r="BC247" s="45"/>
      <c r="BD247" s="23">
        <v>3203</v>
      </c>
      <c r="BE247" s="23">
        <v>3346</v>
      </c>
      <c r="BF247" s="23">
        <v>3510</v>
      </c>
      <c r="BP247" s="23">
        <v>4468</v>
      </c>
      <c r="BQ247" s="23">
        <v>4503</v>
      </c>
      <c r="BR247" s="23">
        <v>4583</v>
      </c>
      <c r="DH247" s="295"/>
      <c r="DI247" s="295"/>
    </row>
    <row r="248" spans="3:134" x14ac:dyDescent="0.25">
      <c r="D248" t="s">
        <v>1982</v>
      </c>
      <c r="AX248" s="23">
        <v>117</v>
      </c>
      <c r="AY248" s="23">
        <v>128</v>
      </c>
      <c r="AZ248" s="23">
        <v>110</v>
      </c>
      <c r="BA248" s="23">
        <v>117</v>
      </c>
      <c r="BB248" s="45"/>
      <c r="BC248" s="45"/>
      <c r="BD248" s="23">
        <v>108</v>
      </c>
      <c r="BE248" s="23">
        <v>113</v>
      </c>
      <c r="BF248" s="23">
        <v>115</v>
      </c>
      <c r="BP248" s="23">
        <v>102</v>
      </c>
      <c r="BQ248" s="23">
        <v>97</v>
      </c>
      <c r="BR248" s="23">
        <v>116</v>
      </c>
      <c r="DH248" s="295"/>
      <c r="DI248" s="295"/>
    </row>
    <row r="249" spans="3:134" x14ac:dyDescent="0.25">
      <c r="D249" s="67" t="s">
        <v>1983</v>
      </c>
      <c r="AX249" s="23">
        <v>36</v>
      </c>
      <c r="AY249" s="23">
        <v>37</v>
      </c>
      <c r="AZ249" s="23">
        <v>34</v>
      </c>
      <c r="BA249" s="23">
        <v>38</v>
      </c>
      <c r="BB249" s="45"/>
      <c r="BC249" s="45"/>
      <c r="BD249" s="23">
        <v>34</v>
      </c>
      <c r="BE249" s="23">
        <v>30</v>
      </c>
      <c r="BF249" s="23">
        <v>33</v>
      </c>
      <c r="BP249" s="23">
        <v>27</v>
      </c>
      <c r="BQ249" s="23">
        <v>19</v>
      </c>
      <c r="BR249" s="23">
        <v>19</v>
      </c>
      <c r="DH249" s="295"/>
      <c r="DI249" s="295"/>
    </row>
    <row r="250" spans="3:134" x14ac:dyDescent="0.25">
      <c r="D250" s="67" t="s">
        <v>1984</v>
      </c>
      <c r="AX250" s="23">
        <v>40</v>
      </c>
      <c r="AY250" s="23">
        <v>56</v>
      </c>
      <c r="AZ250" s="23">
        <v>40</v>
      </c>
      <c r="BA250" s="23">
        <v>35</v>
      </c>
      <c r="BB250" s="45"/>
      <c r="BC250" s="45"/>
      <c r="BD250" s="23">
        <v>36</v>
      </c>
      <c r="BE250" s="23">
        <v>38</v>
      </c>
      <c r="BF250" s="23">
        <v>33</v>
      </c>
      <c r="BP250" s="23">
        <v>32</v>
      </c>
      <c r="BQ250" s="23">
        <v>33</v>
      </c>
      <c r="BR250" s="23">
        <v>52</v>
      </c>
      <c r="DH250" s="295"/>
      <c r="DI250" s="295"/>
    </row>
    <row r="251" spans="3:134" x14ac:dyDescent="0.25">
      <c r="D251" t="s">
        <v>1987</v>
      </c>
      <c r="AX251" s="23">
        <v>3743</v>
      </c>
      <c r="AY251" s="23">
        <v>3767</v>
      </c>
      <c r="AZ251" s="23">
        <v>3746</v>
      </c>
      <c r="BB251" s="45"/>
      <c r="BC251" s="45"/>
      <c r="BD251" s="23">
        <v>3573</v>
      </c>
      <c r="BE251" s="23">
        <v>3449</v>
      </c>
      <c r="BF251" s="23">
        <v>3393</v>
      </c>
      <c r="BP251" s="23">
        <v>3496</v>
      </c>
      <c r="BQ251" s="23">
        <v>3376</v>
      </c>
      <c r="BR251" s="23">
        <v>3416</v>
      </c>
      <c r="DH251" s="295"/>
      <c r="DI251" s="295"/>
    </row>
    <row r="252" spans="3:134" x14ac:dyDescent="0.25">
      <c r="D252" s="67" t="s">
        <v>1986</v>
      </c>
      <c r="AX252" s="23">
        <v>2131</v>
      </c>
      <c r="AY252" s="23">
        <v>2102</v>
      </c>
      <c r="AZ252" s="23">
        <v>2081</v>
      </c>
      <c r="BB252" s="45"/>
      <c r="BC252" s="45"/>
      <c r="BD252" s="23">
        <v>2272</v>
      </c>
      <c r="BE252" s="23">
        <v>2316</v>
      </c>
      <c r="BF252" s="23">
        <v>2339</v>
      </c>
      <c r="BP252" s="23">
        <v>2348</v>
      </c>
      <c r="BQ252" s="23">
        <v>1948</v>
      </c>
      <c r="BR252" s="23">
        <v>2554</v>
      </c>
      <c r="DH252" s="295"/>
      <c r="DI252" s="295"/>
    </row>
    <row r="253" spans="3:134" s="434" customFormat="1" x14ac:dyDescent="0.25">
      <c r="D253" s="5" t="s">
        <v>2281</v>
      </c>
      <c r="E253" s="435"/>
      <c r="F253" s="435"/>
      <c r="G253" s="435"/>
      <c r="H253" s="435"/>
      <c r="I253" s="435"/>
      <c r="J253" s="435"/>
      <c r="K253" s="435"/>
      <c r="L253" s="435"/>
      <c r="M253" s="435"/>
      <c r="N253" s="435"/>
      <c r="O253" s="435"/>
      <c r="P253" s="435"/>
      <c r="Q253" s="435"/>
      <c r="R253" s="435"/>
      <c r="S253" s="435"/>
      <c r="T253" s="435"/>
      <c r="U253" s="435"/>
      <c r="V253" s="435"/>
      <c r="W253" s="435"/>
      <c r="X253" s="435"/>
      <c r="Y253" s="435"/>
      <c r="Z253" s="435"/>
      <c r="AA253" s="435"/>
      <c r="AB253" s="435"/>
      <c r="AC253" s="435"/>
      <c r="AD253" s="435"/>
      <c r="AE253" s="435"/>
      <c r="AF253" s="435"/>
      <c r="AG253" s="435"/>
      <c r="AH253" s="435"/>
      <c r="AI253" s="435"/>
      <c r="AJ253" s="435"/>
      <c r="AK253" s="435"/>
      <c r="AL253" s="435"/>
      <c r="AM253" s="435"/>
      <c r="AN253" s="435"/>
      <c r="AO253" s="435"/>
      <c r="AP253" s="435"/>
      <c r="AQ253" s="435"/>
      <c r="AR253" s="435"/>
      <c r="AS253" s="435"/>
      <c r="AT253" s="435"/>
      <c r="AU253" s="435"/>
      <c r="AV253" s="435"/>
      <c r="AW253" s="435"/>
      <c r="AX253" s="435"/>
      <c r="AY253" s="435"/>
      <c r="AZ253" s="435"/>
      <c r="BA253" s="435"/>
      <c r="BB253" s="436"/>
      <c r="BC253" s="436"/>
      <c r="BD253" s="435"/>
      <c r="BE253" s="435"/>
      <c r="BF253" s="435"/>
      <c r="BG253" s="435"/>
      <c r="BH253" s="435"/>
      <c r="BI253" s="435"/>
      <c r="BJ253" s="435"/>
      <c r="BK253" s="435"/>
      <c r="BL253" s="435"/>
      <c r="BM253" s="435"/>
      <c r="BN253" s="435"/>
      <c r="BO253" s="435"/>
      <c r="BP253" s="435">
        <f t="shared" ref="BP253:BQ253" si="63">BP252/BP251</f>
        <v>0.67162471395881007</v>
      </c>
      <c r="BQ253" s="435">
        <f t="shared" si="63"/>
        <v>0.57701421800947872</v>
      </c>
      <c r="BR253" s="435">
        <f>BR252/BR251</f>
        <v>0.74765807962529274</v>
      </c>
      <c r="BS253" s="435"/>
      <c r="BT253" s="435"/>
      <c r="BU253" s="435"/>
      <c r="BV253" s="435"/>
      <c r="BW253" s="435"/>
      <c r="BX253" s="435"/>
      <c r="BY253" s="435"/>
      <c r="BZ253" s="435"/>
      <c r="CA253" s="435"/>
      <c r="CB253" s="435"/>
      <c r="CC253" s="435"/>
      <c r="CD253" s="435"/>
      <c r="CE253" s="435"/>
      <c r="CF253" s="435"/>
      <c r="CG253" s="435"/>
      <c r="CH253" s="435"/>
      <c r="CI253" s="435"/>
      <c r="CJ253" s="435"/>
      <c r="CK253" s="435"/>
      <c r="CL253" s="435"/>
      <c r="CM253" s="435"/>
      <c r="CN253" s="435"/>
      <c r="CO253" s="435"/>
      <c r="CP253" s="435"/>
      <c r="CQ253" s="435"/>
      <c r="CR253" s="435"/>
      <c r="CS253" s="435"/>
      <c r="CT253" s="435"/>
      <c r="CU253" s="435"/>
      <c r="CV253" s="435"/>
      <c r="CW253" s="435"/>
      <c r="CX253" s="435"/>
      <c r="CY253" s="435"/>
      <c r="CZ253" s="435"/>
      <c r="DA253" s="435"/>
      <c r="DB253" s="435"/>
      <c r="DC253" s="435"/>
      <c r="DD253" s="435"/>
      <c r="DE253" s="435"/>
      <c r="DF253" s="435"/>
      <c r="DG253" s="435"/>
      <c r="DJ253" s="181"/>
      <c r="DK253" s="23"/>
      <c r="DL253" s="328"/>
      <c r="DM253" s="331"/>
      <c r="DN253" s="23"/>
      <c r="DO253" s="328"/>
      <c r="DP253" s="181"/>
      <c r="DQ253" s="80"/>
      <c r="DU253" s="80"/>
      <c r="DZ253" s="80"/>
      <c r="ED253" s="80"/>
    </row>
    <row r="254" spans="3:134" x14ac:dyDescent="0.25">
      <c r="D254" t="s">
        <v>1985</v>
      </c>
      <c r="AX254" s="23">
        <v>57</v>
      </c>
      <c r="AY254" s="23">
        <v>58</v>
      </c>
      <c r="AZ254" s="23">
        <v>63</v>
      </c>
      <c r="BA254" s="23">
        <v>65</v>
      </c>
      <c r="BB254" s="45"/>
      <c r="BC254" s="45"/>
      <c r="BD254" s="23">
        <v>69</v>
      </c>
      <c r="BE254" s="23">
        <v>69</v>
      </c>
      <c r="BF254" s="23">
        <v>70</v>
      </c>
      <c r="BP254" s="23">
        <v>76</v>
      </c>
      <c r="BQ254" s="23">
        <v>76</v>
      </c>
      <c r="BR254" s="23">
        <v>75</v>
      </c>
      <c r="DH254" s="295"/>
      <c r="DI254" s="295"/>
    </row>
    <row r="255" spans="3:134" x14ac:dyDescent="0.25">
      <c r="D255" s="434" t="s">
        <v>2280</v>
      </c>
      <c r="BR255" s="23">
        <v>22</v>
      </c>
    </row>
  </sheetData>
  <autoFilter ref="DR1:DY243" xr:uid="{74E5F465-3DE7-4E93-B33A-0516250D709D}"/>
  <conditionalFormatting sqref="DT2:DT150">
    <cfRule type="cellIs" dxfId="66" priority="51" operator="between">
      <formula>-0.1</formula>
      <formula>0.1</formula>
    </cfRule>
  </conditionalFormatting>
  <conditionalFormatting sqref="EC1:EC1048576">
    <cfRule type="cellIs" dxfId="65" priority="36" operator="equal">
      <formula>0</formula>
    </cfRule>
  </conditionalFormatting>
  <conditionalFormatting sqref="DJ1:DJ1048576">
    <cfRule type="colorScale" priority="7">
      <colorScale>
        <cfvo type="min"/>
        <cfvo type="percentile" val="50"/>
        <cfvo type="max"/>
        <color rgb="FF63BE7B"/>
        <color rgb="FFFFEB84"/>
        <color rgb="FFF8696B"/>
      </colorScale>
    </cfRule>
  </conditionalFormatting>
  <conditionalFormatting sqref="DK1:DK1048576">
    <cfRule type="colorScale" priority="6">
      <colorScale>
        <cfvo type="min"/>
        <cfvo type="percentile" val="50"/>
        <cfvo type="max"/>
        <color rgb="FF63BE7B"/>
        <color rgb="FFFFEB84"/>
        <color rgb="FFF8696B"/>
      </colorScale>
    </cfRule>
  </conditionalFormatting>
  <conditionalFormatting sqref="DL1:DL1048576">
    <cfRule type="colorScale" priority="5">
      <colorScale>
        <cfvo type="min"/>
        <cfvo type="percentile" val="50"/>
        <cfvo type="max"/>
        <color rgb="FF63BE7B"/>
        <color rgb="FFFFEB84"/>
        <color rgb="FFF8696B"/>
      </colorScale>
    </cfRule>
  </conditionalFormatting>
  <conditionalFormatting sqref="DM1:DM1048576">
    <cfRule type="colorScale" priority="4">
      <colorScale>
        <cfvo type="min"/>
        <cfvo type="percentile" val="50"/>
        <cfvo type="max"/>
        <color rgb="FF63BE7B"/>
        <color rgb="FFFFEB84"/>
        <color rgb="FFF8696B"/>
      </colorScale>
    </cfRule>
  </conditionalFormatting>
  <conditionalFormatting sqref="DN1:DN1048576">
    <cfRule type="colorScale" priority="3">
      <colorScale>
        <cfvo type="min"/>
        <cfvo type="percentile" val="50"/>
        <cfvo type="max"/>
        <color rgb="FF63BE7B"/>
        <color rgb="FFFFEB84"/>
        <color rgb="FFF8696B"/>
      </colorScale>
    </cfRule>
  </conditionalFormatting>
  <conditionalFormatting sqref="DO1:DO1048576">
    <cfRule type="colorScale" priority="2">
      <colorScale>
        <cfvo type="min"/>
        <cfvo type="percentile" val="50"/>
        <cfvo type="max"/>
        <color rgb="FF63BE7B"/>
        <color rgb="FFFFEB84"/>
        <color rgb="FFF8696B"/>
      </colorScale>
    </cfRule>
  </conditionalFormatting>
  <conditionalFormatting sqref="DP1:DP1048576">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EC197-E41A-4589-8B33-92FAF303C59B}">
  <sheetPr codeName="Sheet12"/>
  <dimension ref="A1:CD431"/>
  <sheetViews>
    <sheetView tabSelected="1" topLeftCell="B1" zoomScaleNormal="100" workbookViewId="0">
      <pane xSplit="5" ySplit="1" topLeftCell="G2" activePane="bottomRight" state="frozen"/>
      <selection activeCell="B1" sqref="B1"/>
      <selection pane="topRight" activeCell="G1" sqref="G1"/>
      <selection pane="bottomLeft" activeCell="B2" sqref="B2"/>
      <selection pane="bottomRight" activeCell="BB1" sqref="BB1"/>
    </sheetView>
  </sheetViews>
  <sheetFormatPr defaultRowHeight="15" x14ac:dyDescent="0.25"/>
  <cols>
    <col min="1" max="1" width="10.140625" style="386" hidden="1" customWidth="1"/>
    <col min="2" max="2" width="23.28515625" customWidth="1"/>
    <col min="3" max="3" width="10.85546875" hidden="1" customWidth="1"/>
    <col min="4" max="4" width="35.140625" customWidth="1"/>
    <col min="5" max="5" width="10.85546875" hidden="1" customWidth="1"/>
    <col min="6" max="6" width="35.140625" customWidth="1"/>
    <col min="7" max="7" width="10.7109375" hidden="1" customWidth="1"/>
    <col min="8" max="8" width="5" hidden="1" customWidth="1"/>
    <col min="9" max="9" width="5" style="397" hidden="1" customWidth="1"/>
    <col min="10" max="12" width="5" style="419" hidden="1" customWidth="1"/>
    <col min="13" max="13" width="5" style="433" hidden="1" customWidth="1"/>
    <col min="14" max="14" width="5" style="434" hidden="1" customWidth="1"/>
    <col min="15" max="15" width="5" style="437" hidden="1" customWidth="1"/>
    <col min="16" max="16" width="5" style="438" hidden="1" customWidth="1"/>
    <col min="17" max="17" width="5" style="447" hidden="1" customWidth="1"/>
    <col min="18" max="18" width="5" style="494" hidden="1" customWidth="1"/>
    <col min="19" max="20" width="5" style="498" hidden="1" customWidth="1"/>
    <col min="21" max="24" width="5" style="537" hidden="1" customWidth="1"/>
    <col min="25" max="25" width="5" style="538" hidden="1" customWidth="1"/>
    <col min="26" max="27" width="5" style="540" hidden="1" customWidth="1"/>
    <col min="28" max="29" width="5" style="541" hidden="1" customWidth="1"/>
    <col min="30" max="31" width="5" style="542" hidden="1" customWidth="1"/>
    <col min="32" max="33" width="5" style="544" hidden="1" customWidth="1"/>
    <col min="34" max="34" width="5" style="545" hidden="1" customWidth="1"/>
    <col min="35" max="35" width="5" style="546" hidden="1" customWidth="1"/>
    <col min="36" max="36" width="5" style="547" hidden="1" customWidth="1"/>
    <col min="37" max="37" width="5" style="548" hidden="1" customWidth="1"/>
    <col min="38" max="38" width="5" style="550" hidden="1" customWidth="1"/>
    <col min="39" max="39" width="5" style="551" hidden="1" customWidth="1"/>
    <col min="40" max="40" width="5" style="552" hidden="1" customWidth="1"/>
    <col min="41" max="44" width="5" style="553" hidden="1" customWidth="1"/>
    <col min="45" max="45" width="5" style="554" hidden="1" customWidth="1"/>
    <col min="46" max="46" width="5" style="555" hidden="1" customWidth="1"/>
    <col min="47" max="49" width="5" style="556" customWidth="1"/>
    <col min="50" max="51" width="5" style="557" customWidth="1"/>
    <col min="52" max="54" width="5" style="559" customWidth="1"/>
    <col min="55" max="55" width="9.140625" hidden="1" customWidth="1"/>
    <col min="56" max="56" width="8.5703125" style="178" customWidth="1"/>
    <col min="57" max="58" width="8.5703125" style="386" customWidth="1"/>
    <col min="59" max="59" width="8.5703125" style="178" customWidth="1"/>
    <col min="60" max="60" width="8.5703125" style="411" customWidth="1"/>
    <col min="61" max="61" width="8.5703125" style="412" customWidth="1"/>
    <col min="62" max="62" width="8.5703125" style="178" customWidth="1"/>
    <col min="63" max="63" width="2.5703125" style="80" customWidth="1"/>
    <col min="64" max="64" width="10.7109375" style="390" hidden="1" customWidth="1"/>
    <col min="65" max="66" width="9.140625" hidden="1" customWidth="1"/>
    <col min="67" max="67" width="9.140625" style="140" hidden="1" customWidth="1"/>
    <col min="68" max="68" width="2.5703125" style="80" hidden="1" customWidth="1"/>
    <col min="69" max="69" width="35.42578125" hidden="1" customWidth="1"/>
    <col min="70" max="70" width="10.5703125" hidden="1" customWidth="1"/>
    <col min="71" max="71" width="6" hidden="1" customWidth="1"/>
    <col min="72" max="72" width="2.5703125" style="80" customWidth="1"/>
    <col min="73" max="73" width="11.5703125" style="389" hidden="1" customWidth="1"/>
    <col min="74" max="74" width="8" style="397" hidden="1" customWidth="1"/>
    <col min="75" max="75" width="2.5703125" style="80" hidden="1" customWidth="1"/>
    <col min="76" max="76" width="9.28515625" hidden="1" customWidth="1"/>
    <col min="77" max="77" width="27.5703125" hidden="1" customWidth="1"/>
    <col min="78" max="78" width="18" hidden="1" customWidth="1"/>
    <col min="79" max="79" width="8.7109375" hidden="1" customWidth="1"/>
    <col min="80" max="80" width="0" hidden="1" customWidth="1"/>
    <col min="82" max="82" width="0" hidden="1" customWidth="1"/>
  </cols>
  <sheetData>
    <row r="1" spans="1:82" ht="60.75" thickBot="1" x14ac:dyDescent="0.3">
      <c r="A1" s="28" t="s">
        <v>2182</v>
      </c>
      <c r="B1" s="26" t="s">
        <v>2305</v>
      </c>
      <c r="C1" s="28" t="s">
        <v>2179</v>
      </c>
      <c r="D1" s="26" t="s">
        <v>2284</v>
      </c>
      <c r="E1" s="28" t="s">
        <v>2181</v>
      </c>
      <c r="F1" s="28" t="s">
        <v>2180</v>
      </c>
      <c r="G1" s="26" t="s">
        <v>2269</v>
      </c>
      <c r="H1" s="392">
        <v>43958</v>
      </c>
      <c r="I1" s="392">
        <v>43959</v>
      </c>
      <c r="J1" s="392">
        <v>43960</v>
      </c>
      <c r="K1" s="392">
        <v>43961</v>
      </c>
      <c r="L1" s="392">
        <v>43962</v>
      </c>
      <c r="M1" s="392">
        <v>43963</v>
      </c>
      <c r="N1" s="392">
        <v>43964</v>
      </c>
      <c r="O1" s="392">
        <v>43965</v>
      </c>
      <c r="P1" s="392">
        <v>43966</v>
      </c>
      <c r="Q1" s="392">
        <v>43967</v>
      </c>
      <c r="R1" s="392">
        <v>43968</v>
      </c>
      <c r="S1" s="392">
        <v>43969</v>
      </c>
      <c r="T1" s="392">
        <v>43970</v>
      </c>
      <c r="U1" s="392">
        <v>43971</v>
      </c>
      <c r="V1" s="392">
        <v>43972</v>
      </c>
      <c r="W1" s="392">
        <v>43973</v>
      </c>
      <c r="X1" s="392">
        <v>43974</v>
      </c>
      <c r="Y1" s="392">
        <v>43975</v>
      </c>
      <c r="Z1" s="392">
        <v>43976</v>
      </c>
      <c r="AA1" s="392">
        <v>43977</v>
      </c>
      <c r="AB1" s="392">
        <v>43978</v>
      </c>
      <c r="AC1" s="392">
        <v>43979</v>
      </c>
      <c r="AD1" s="392">
        <v>43980</v>
      </c>
      <c r="AE1" s="392">
        <v>43981</v>
      </c>
      <c r="AF1" s="392">
        <v>43982</v>
      </c>
      <c r="AG1" s="392">
        <v>43983</v>
      </c>
      <c r="AH1" s="392">
        <v>43984</v>
      </c>
      <c r="AI1" s="392">
        <v>43985</v>
      </c>
      <c r="AJ1" s="392">
        <v>43986</v>
      </c>
      <c r="AK1" s="392">
        <v>43987</v>
      </c>
      <c r="AL1" s="392">
        <v>43988</v>
      </c>
      <c r="AM1" s="392">
        <v>43989</v>
      </c>
      <c r="AN1" s="392">
        <v>43990</v>
      </c>
      <c r="AO1" s="392">
        <v>43991</v>
      </c>
      <c r="AP1" s="392">
        <v>43992</v>
      </c>
      <c r="AQ1" s="392">
        <v>43993</v>
      </c>
      <c r="AR1" s="392">
        <v>43994</v>
      </c>
      <c r="AS1" s="392">
        <v>43995</v>
      </c>
      <c r="AT1" s="392">
        <v>43996</v>
      </c>
      <c r="AU1" s="392">
        <v>43997</v>
      </c>
      <c r="AV1" s="392">
        <v>43998</v>
      </c>
      <c r="AW1" s="392">
        <v>43999</v>
      </c>
      <c r="AX1" s="392">
        <v>44000</v>
      </c>
      <c r="AY1" s="392">
        <v>44001</v>
      </c>
      <c r="AZ1" s="392">
        <v>44002</v>
      </c>
      <c r="BA1" s="392">
        <v>44003</v>
      </c>
      <c r="BB1" s="392">
        <v>44004</v>
      </c>
      <c r="BC1" s="9"/>
      <c r="BD1" s="342" t="s">
        <v>2147</v>
      </c>
      <c r="BE1" s="343" t="s">
        <v>2148</v>
      </c>
      <c r="BF1" s="344" t="s">
        <v>2149</v>
      </c>
      <c r="BG1" s="345" t="s">
        <v>2150</v>
      </c>
      <c r="BH1" s="440" t="s">
        <v>2151</v>
      </c>
      <c r="BI1" s="344" t="s">
        <v>2152</v>
      </c>
      <c r="BJ1" s="342" t="s">
        <v>2146</v>
      </c>
      <c r="BL1" s="396" t="s">
        <v>2184</v>
      </c>
      <c r="BM1" s="394" t="s">
        <v>2165</v>
      </c>
      <c r="BN1" s="394" t="s">
        <v>2166</v>
      </c>
      <c r="BO1" s="399" t="s">
        <v>2271</v>
      </c>
      <c r="BQ1" s="133" t="s">
        <v>2283</v>
      </c>
      <c r="BR1" t="s">
        <v>2165</v>
      </c>
      <c r="BS1" t="s">
        <v>2166</v>
      </c>
      <c r="BU1" s="395" t="s">
        <v>2268</v>
      </c>
      <c r="BV1" s="402" t="s">
        <v>2193</v>
      </c>
      <c r="BX1" s="406" t="s">
        <v>1758</v>
      </c>
      <c r="BY1" s="406" t="s">
        <v>2191</v>
      </c>
      <c r="BZ1" s="406" t="s">
        <v>2192</v>
      </c>
      <c r="CA1" s="403" t="s">
        <v>2193</v>
      </c>
      <c r="CB1" s="549" t="s">
        <v>2325</v>
      </c>
      <c r="CC1" s="549" t="s">
        <v>2326</v>
      </c>
      <c r="CD1" s="176">
        <v>50</v>
      </c>
    </row>
    <row r="2" spans="1:82" x14ac:dyDescent="0.25">
      <c r="A2" s="386">
        <v>1</v>
      </c>
      <c r="B2" t="s">
        <v>143</v>
      </c>
      <c r="C2" s="386" t="s">
        <v>362</v>
      </c>
      <c r="D2" s="386" t="s">
        <v>0</v>
      </c>
      <c r="E2" s="386" t="s">
        <v>362</v>
      </c>
      <c r="F2" s="386" t="s">
        <v>0</v>
      </c>
      <c r="G2">
        <v>211998</v>
      </c>
      <c r="H2">
        <v>466</v>
      </c>
      <c r="I2" s="397">
        <v>469</v>
      </c>
      <c r="J2" s="419">
        <v>473</v>
      </c>
      <c r="K2" s="419">
        <v>476</v>
      </c>
      <c r="L2" s="419">
        <v>477</v>
      </c>
      <c r="M2" s="433">
        <v>477</v>
      </c>
      <c r="N2" s="434">
        <v>479</v>
      </c>
      <c r="O2" s="437">
        <v>479</v>
      </c>
      <c r="P2" s="438">
        <v>481</v>
      </c>
      <c r="Q2" s="447">
        <v>486</v>
      </c>
      <c r="R2" s="494">
        <v>487</v>
      </c>
      <c r="S2" s="498">
        <v>488</v>
      </c>
      <c r="T2" s="498">
        <v>489</v>
      </c>
      <c r="U2" s="537">
        <v>490</v>
      </c>
      <c r="V2" s="537">
        <v>492</v>
      </c>
      <c r="W2" s="537">
        <v>494</v>
      </c>
      <c r="X2" s="537">
        <v>495</v>
      </c>
      <c r="Y2" s="538">
        <v>496</v>
      </c>
      <c r="Z2" s="540">
        <v>496</v>
      </c>
      <c r="AA2" s="540">
        <v>496</v>
      </c>
      <c r="AB2" s="541">
        <v>496</v>
      </c>
      <c r="AC2" s="541">
        <v>496</v>
      </c>
      <c r="AD2" s="542">
        <v>498</v>
      </c>
      <c r="AE2" s="542">
        <v>498</v>
      </c>
      <c r="AF2" s="544">
        <v>497</v>
      </c>
      <c r="AG2" s="544">
        <v>497</v>
      </c>
      <c r="AH2" s="545">
        <v>497</v>
      </c>
      <c r="AI2" s="546">
        <v>497</v>
      </c>
      <c r="AJ2" s="547">
        <v>499</v>
      </c>
      <c r="AK2" s="548">
        <v>499</v>
      </c>
      <c r="AL2" s="550">
        <v>500</v>
      </c>
      <c r="AM2" s="551">
        <v>501</v>
      </c>
      <c r="AN2" s="552">
        <v>501</v>
      </c>
      <c r="AO2" s="553">
        <v>501</v>
      </c>
      <c r="AP2" s="553">
        <v>501</v>
      </c>
      <c r="AQ2" s="553">
        <v>501</v>
      </c>
      <c r="AR2" s="553">
        <v>501</v>
      </c>
      <c r="AS2" s="554">
        <v>502</v>
      </c>
      <c r="AT2" s="555">
        <v>503</v>
      </c>
      <c r="AU2" s="556">
        <v>503</v>
      </c>
      <c r="AV2" s="556">
        <v>503</v>
      </c>
      <c r="AW2" s="556">
        <v>503</v>
      </c>
      <c r="AX2" s="557">
        <v>503</v>
      </c>
      <c r="AY2" s="557">
        <v>504</v>
      </c>
      <c r="AZ2" s="559">
        <v>505</v>
      </c>
      <c r="BA2" s="559">
        <v>506</v>
      </c>
      <c r="BB2" s="559">
        <v>506</v>
      </c>
      <c r="BD2" s="178">
        <f ca="1">OFFSET($G2,0,COUNTA($H$1:$BC$1))-OFFSET($G2,0,COUNTA($H$1:$BC$1)-1)</f>
        <v>0</v>
      </c>
      <c r="BE2" s="411">
        <f ca="1">BD2/OFFSET($G2,0,COUNTA($H$1:$BC$1)-1)</f>
        <v>0</v>
      </c>
      <c r="BF2" s="412">
        <f ca="1">100000*BD2/$G2</f>
        <v>0</v>
      </c>
      <c r="BG2" s="178">
        <f ca="1">OFFSET($G2,0,COUNTA($H$1:$BC$1))-OFFSET($G2,0,COUNTA($H$1:$BC$1)-7)</f>
        <v>3</v>
      </c>
      <c r="BH2" s="411">
        <f ca="1">BG2/OFFSET($G2,0,COUNTA($H$1:$BC$1)-7)</f>
        <v>5.9642147117296221E-3</v>
      </c>
      <c r="BI2" s="412">
        <f ca="1">100000*BG2/$G2</f>
        <v>1.4151076896951857</v>
      </c>
      <c r="BJ2" s="398">
        <f t="shared" ref="BJ2:BJ65" ca="1" si="0">100000*OFFSET($G2,0,COUNTA($H$1:$BC$1))/$G2</f>
        <v>238.68149699525466</v>
      </c>
      <c r="BL2" s="391">
        <f t="shared" ref="BL2:BL65" si="1">MATCH($F2,$BQ:$BQ,0)</f>
        <v>10</v>
      </c>
      <c r="BM2">
        <f ca="1">OFFSET(BR$1,$BL2-1,0)</f>
        <v>506</v>
      </c>
      <c r="BN2" s="386">
        <f ca="1">OFFSET(BS$1,$BL2-1,0)</f>
        <v>238.7</v>
      </c>
      <c r="BO2" s="400">
        <f ca="1">ROUND(BJ2,1)-BN2</f>
        <v>0</v>
      </c>
      <c r="BQ2" t="s">
        <v>1590</v>
      </c>
      <c r="BR2">
        <v>100</v>
      </c>
      <c r="BS2">
        <v>156.6</v>
      </c>
      <c r="BU2" s="389">
        <f>MATCH($E2,$BX:$BX,0)</f>
        <v>236</v>
      </c>
      <c r="BV2" s="397">
        <f ca="1">OFFSET($CA$1,BU2-1,0)</f>
        <v>211998</v>
      </c>
      <c r="BX2" s="404" t="s">
        <v>2194</v>
      </c>
      <c r="BY2" s="404" t="s">
        <v>2195</v>
      </c>
      <c r="BZ2" s="404" t="s">
        <v>2196</v>
      </c>
      <c r="CA2" s="405">
        <v>66435550</v>
      </c>
      <c r="CB2">
        <f ca="1">RANK(BI2,$BI$2:$BI$371,0)</f>
        <v>195</v>
      </c>
      <c r="CC2" s="50" t="str">
        <f ca="1">IF(CB2&lt;=$CD$1,"Worst "&amp;$CD$1,"")</f>
        <v/>
      </c>
    </row>
    <row r="3" spans="1:82" x14ac:dyDescent="0.25">
      <c r="A3" s="386">
        <v>1</v>
      </c>
      <c r="B3" s="386" t="s">
        <v>143</v>
      </c>
      <c r="C3" s="386" t="s">
        <v>363</v>
      </c>
      <c r="D3" s="386" t="s">
        <v>1</v>
      </c>
      <c r="E3" s="386" t="s">
        <v>363</v>
      </c>
      <c r="F3" s="386" t="s">
        <v>1</v>
      </c>
      <c r="G3">
        <v>392140</v>
      </c>
      <c r="H3">
        <v>1235</v>
      </c>
      <c r="I3" s="397">
        <v>1241</v>
      </c>
      <c r="J3" s="419">
        <v>1245</v>
      </c>
      <c r="K3" s="419">
        <v>1250</v>
      </c>
      <c r="L3" s="419">
        <v>1252</v>
      </c>
      <c r="M3" s="433">
        <v>1253</v>
      </c>
      <c r="N3" s="434">
        <v>1254</v>
      </c>
      <c r="O3" s="437">
        <v>1256</v>
      </c>
      <c r="P3" s="438">
        <v>1265</v>
      </c>
      <c r="Q3" s="447">
        <v>1268</v>
      </c>
      <c r="R3" s="494">
        <v>1271</v>
      </c>
      <c r="S3" s="498">
        <v>1271</v>
      </c>
      <c r="T3" s="498">
        <v>1273</v>
      </c>
      <c r="U3" s="537">
        <v>1276</v>
      </c>
      <c r="V3" s="537">
        <v>1278</v>
      </c>
      <c r="W3" s="537">
        <v>1280</v>
      </c>
      <c r="X3" s="537">
        <v>1283</v>
      </c>
      <c r="Y3" s="538">
        <v>1284</v>
      </c>
      <c r="Z3" s="540">
        <v>1284</v>
      </c>
      <c r="AA3" s="540">
        <v>1285</v>
      </c>
      <c r="AB3" s="541">
        <v>1287</v>
      </c>
      <c r="AC3" s="541">
        <v>1288</v>
      </c>
      <c r="AD3" s="542">
        <v>1289</v>
      </c>
      <c r="AE3" s="542">
        <v>1291</v>
      </c>
      <c r="AF3" s="544">
        <v>1296</v>
      </c>
      <c r="AG3" s="544">
        <v>1298</v>
      </c>
      <c r="AH3" s="545">
        <v>1299</v>
      </c>
      <c r="AI3" s="546">
        <v>1299</v>
      </c>
      <c r="AJ3" s="547">
        <v>1299</v>
      </c>
      <c r="AK3" s="548">
        <v>1301</v>
      </c>
      <c r="AL3" s="550">
        <v>1302</v>
      </c>
      <c r="AM3" s="551">
        <v>1302</v>
      </c>
      <c r="AN3" s="552">
        <v>1302</v>
      </c>
      <c r="AO3" s="553">
        <v>1305</v>
      </c>
      <c r="AP3" s="553">
        <v>1305</v>
      </c>
      <c r="AQ3" s="553">
        <v>1306</v>
      </c>
      <c r="AR3" s="553">
        <v>1306</v>
      </c>
      <c r="AS3" s="554">
        <v>1310</v>
      </c>
      <c r="AT3" s="555">
        <v>1311</v>
      </c>
      <c r="AU3" s="556">
        <v>1312</v>
      </c>
      <c r="AV3" s="556">
        <v>1313</v>
      </c>
      <c r="AW3" s="556">
        <v>1312</v>
      </c>
      <c r="AX3" s="557">
        <v>1313</v>
      </c>
      <c r="AY3" s="557">
        <v>1312</v>
      </c>
      <c r="AZ3" s="559">
        <v>1315</v>
      </c>
      <c r="BA3" s="559">
        <v>1316</v>
      </c>
      <c r="BB3" s="559">
        <v>1316</v>
      </c>
      <c r="BD3" s="178">
        <f t="shared" ref="BD3:BD66" ca="1" si="2">OFFSET($G3,0,COUNTA($H$1:$BC$1))-OFFSET($G3,0,COUNTA($H$1:$BC$1)-1)</f>
        <v>0</v>
      </c>
      <c r="BE3" s="411">
        <f t="shared" ref="BE3:BE66" ca="1" si="3">BD3/OFFSET($G3,0,COUNTA($H$1:$BC$1)-1)</f>
        <v>0</v>
      </c>
      <c r="BF3" s="412">
        <f t="shared" ref="BF3:BF66" ca="1" si="4">100000*BD3/$G3</f>
        <v>0</v>
      </c>
      <c r="BG3" s="178">
        <f t="shared" ref="BG3:BG66" ca="1" si="5">OFFSET($G3,0,COUNTA($H$1:$BC$1))-OFFSET($G3,0,COUNTA($H$1:$BC$1)-7)</f>
        <v>4</v>
      </c>
      <c r="BH3" s="411">
        <f t="shared" ref="BH3:BH66" ca="1" si="6">BG3/OFFSET($G3,0,COUNTA($H$1:$BC$1)-7)</f>
        <v>3.0487804878048782E-3</v>
      </c>
      <c r="BI3" s="412">
        <f t="shared" ref="BI3:BI66" ca="1" si="7">100000*BG3/$G3</f>
        <v>1.020043861886061</v>
      </c>
      <c r="BJ3" s="398">
        <f t="shared" ca="1" si="0"/>
        <v>335.59443056051413</v>
      </c>
      <c r="BL3" s="391">
        <f t="shared" si="1"/>
        <v>11</v>
      </c>
      <c r="BM3" s="386">
        <f t="shared" ref="BM3:BM66" ca="1" si="8">OFFSET(BR$1,$BL3-1,0)</f>
        <v>1316</v>
      </c>
      <c r="BN3" s="386">
        <f t="shared" ref="BN3:BN66" ca="1" si="9">OFFSET(BS$1,$BL3-1,0)</f>
        <v>335.6</v>
      </c>
      <c r="BO3" s="400">
        <f t="shared" ref="BO3:BO66" ca="1" si="10">ROUND(BJ3,1)-BN3</f>
        <v>0</v>
      </c>
      <c r="BQ3" t="s">
        <v>1235</v>
      </c>
      <c r="BR3">
        <v>256</v>
      </c>
      <c r="BS3">
        <v>262.5</v>
      </c>
      <c r="BU3" s="389">
        <f t="shared" ref="BU3:BU66" si="11">MATCH($E3,$BX:$BX,0)</f>
        <v>237</v>
      </c>
      <c r="BV3" s="419">
        <f t="shared" ref="BV3:BV66" ca="1" si="12">OFFSET($CA$1,BU3-1,0)</f>
        <v>392140</v>
      </c>
      <c r="BX3" s="404" t="s">
        <v>2197</v>
      </c>
      <c r="BY3" s="404" t="s">
        <v>2198</v>
      </c>
      <c r="BZ3" s="404" t="s">
        <v>2196</v>
      </c>
      <c r="CA3" s="405">
        <v>64553909</v>
      </c>
      <c r="CB3" s="548">
        <f t="shared" ref="CB3:CB66" ca="1" si="13">RANK(BI3,$BI$2:$BI$371,0)</f>
        <v>220</v>
      </c>
      <c r="CC3" s="50" t="str">
        <f t="shared" ref="CC3:CC66" ca="1" si="14">IF(CB3&lt;=$CD$1,"Worst "&amp;$CD$1,"")</f>
        <v/>
      </c>
    </row>
    <row r="4" spans="1:82" x14ac:dyDescent="0.25">
      <c r="A4" s="386">
        <v>1</v>
      </c>
      <c r="B4" s="386" t="s">
        <v>143</v>
      </c>
      <c r="C4" s="386" t="s">
        <v>364</v>
      </c>
      <c r="D4" s="386" t="s">
        <v>4</v>
      </c>
      <c r="E4" s="386" t="s">
        <v>364</v>
      </c>
      <c r="F4" s="386" t="s">
        <v>4</v>
      </c>
      <c r="G4">
        <v>247258</v>
      </c>
      <c r="H4">
        <v>653</v>
      </c>
      <c r="I4" s="397">
        <v>661</v>
      </c>
      <c r="J4" s="419">
        <v>664</v>
      </c>
      <c r="K4" s="419">
        <v>666</v>
      </c>
      <c r="L4" s="419">
        <v>666</v>
      </c>
      <c r="M4" s="433">
        <v>671</v>
      </c>
      <c r="N4" s="434">
        <v>671</v>
      </c>
      <c r="O4" s="437">
        <v>674</v>
      </c>
      <c r="P4" s="438">
        <v>680</v>
      </c>
      <c r="Q4" s="447">
        <v>685</v>
      </c>
      <c r="R4" s="494">
        <v>688</v>
      </c>
      <c r="S4" s="498">
        <v>693</v>
      </c>
      <c r="T4" s="498">
        <v>694</v>
      </c>
      <c r="U4" s="537">
        <v>695</v>
      </c>
      <c r="V4" s="537">
        <v>701</v>
      </c>
      <c r="W4" s="537">
        <v>702</v>
      </c>
      <c r="X4" s="537">
        <v>704</v>
      </c>
      <c r="Y4" s="538">
        <v>706</v>
      </c>
      <c r="Z4" s="540">
        <v>712</v>
      </c>
      <c r="AA4" s="540">
        <v>713</v>
      </c>
      <c r="AB4" s="541">
        <v>714</v>
      </c>
      <c r="AC4" s="541">
        <v>714</v>
      </c>
      <c r="AD4" s="542">
        <v>716</v>
      </c>
      <c r="AE4" s="542">
        <v>717</v>
      </c>
      <c r="AF4" s="544">
        <v>717</v>
      </c>
      <c r="AG4" s="544">
        <v>720</v>
      </c>
      <c r="AH4" s="545">
        <v>724</v>
      </c>
      <c r="AI4" s="546">
        <v>727</v>
      </c>
      <c r="AJ4" s="547">
        <v>727</v>
      </c>
      <c r="AK4" s="548">
        <v>728</v>
      </c>
      <c r="AL4" s="550">
        <v>729</v>
      </c>
      <c r="AM4" s="551">
        <v>728</v>
      </c>
      <c r="AN4" s="552">
        <v>728</v>
      </c>
      <c r="AO4" s="553">
        <v>730</v>
      </c>
      <c r="AP4" s="553">
        <v>732</v>
      </c>
      <c r="AQ4" s="553">
        <v>732</v>
      </c>
      <c r="AR4" s="553">
        <v>732</v>
      </c>
      <c r="AS4" s="554">
        <v>734</v>
      </c>
      <c r="AT4" s="555">
        <v>734</v>
      </c>
      <c r="AU4" s="556">
        <v>736</v>
      </c>
      <c r="AV4" s="556">
        <v>736</v>
      </c>
      <c r="AW4" s="556">
        <v>737</v>
      </c>
      <c r="AX4" s="557">
        <v>737</v>
      </c>
      <c r="AY4" s="557">
        <v>737</v>
      </c>
      <c r="AZ4" s="559">
        <v>737</v>
      </c>
      <c r="BA4" s="559">
        <v>737</v>
      </c>
      <c r="BB4" s="559">
        <v>739</v>
      </c>
      <c r="BD4" s="178">
        <f t="shared" ca="1" si="2"/>
        <v>2</v>
      </c>
      <c r="BE4" s="411">
        <f t="shared" ca="1" si="3"/>
        <v>2.7137042062415195E-3</v>
      </c>
      <c r="BF4" s="412">
        <f t="shared" ca="1" si="4"/>
        <v>0.80887170485889237</v>
      </c>
      <c r="BG4" s="178">
        <f t="shared" ca="1" si="5"/>
        <v>3</v>
      </c>
      <c r="BH4" s="411">
        <f t="shared" ca="1" si="6"/>
        <v>4.076086956521739E-3</v>
      </c>
      <c r="BI4" s="412">
        <f t="shared" ca="1" si="7"/>
        <v>1.2133075572883385</v>
      </c>
      <c r="BJ4" s="398">
        <f t="shared" ca="1" si="0"/>
        <v>298.87809494536071</v>
      </c>
      <c r="BL4" s="391">
        <f t="shared" si="1"/>
        <v>19</v>
      </c>
      <c r="BM4" s="386">
        <f t="shared" ca="1" si="8"/>
        <v>739</v>
      </c>
      <c r="BN4" s="386">
        <f t="shared" ca="1" si="9"/>
        <v>298.89999999999998</v>
      </c>
      <c r="BO4" s="400">
        <f t="shared" ca="1" si="10"/>
        <v>0</v>
      </c>
      <c r="BQ4" t="s">
        <v>1247</v>
      </c>
      <c r="BR4">
        <v>214</v>
      </c>
      <c r="BS4">
        <v>168.9</v>
      </c>
      <c r="BU4" s="389">
        <f t="shared" si="11"/>
        <v>238</v>
      </c>
      <c r="BV4" s="419">
        <f t="shared" ca="1" si="12"/>
        <v>247258</v>
      </c>
      <c r="BX4" s="404" t="s">
        <v>2199</v>
      </c>
      <c r="BY4" s="404" t="s">
        <v>2200</v>
      </c>
      <c r="BZ4" s="404" t="s">
        <v>2196</v>
      </c>
      <c r="CA4" s="405">
        <v>59115809</v>
      </c>
      <c r="CB4" s="548">
        <f t="shared" ca="1" si="13"/>
        <v>205</v>
      </c>
      <c r="CC4" s="50" t="str">
        <f t="shared" ca="1" si="14"/>
        <v/>
      </c>
    </row>
    <row r="5" spans="1:82" x14ac:dyDescent="0.25">
      <c r="A5" s="386">
        <v>1</v>
      </c>
      <c r="B5" s="386" t="s">
        <v>143</v>
      </c>
      <c r="C5" s="386" t="s">
        <v>365</v>
      </c>
      <c r="D5" s="386" t="s">
        <v>11</v>
      </c>
      <c r="E5" s="386" t="s">
        <v>365</v>
      </c>
      <c r="F5" s="386" t="s">
        <v>11</v>
      </c>
      <c r="G5">
        <v>330795</v>
      </c>
      <c r="H5">
        <v>1392</v>
      </c>
      <c r="I5" s="397">
        <v>1394</v>
      </c>
      <c r="J5" s="419">
        <v>1405</v>
      </c>
      <c r="K5" s="419">
        <v>1408</v>
      </c>
      <c r="L5" s="419">
        <v>1410</v>
      </c>
      <c r="M5" s="433">
        <v>1419</v>
      </c>
      <c r="N5" s="434">
        <v>1420</v>
      </c>
      <c r="O5" s="437">
        <v>1423</v>
      </c>
      <c r="P5" s="438">
        <v>1424</v>
      </c>
      <c r="Q5" s="447">
        <v>1437</v>
      </c>
      <c r="R5" s="494">
        <v>1444</v>
      </c>
      <c r="S5" s="498">
        <v>1443</v>
      </c>
      <c r="T5" s="498">
        <v>1442</v>
      </c>
      <c r="U5" s="537">
        <v>1445</v>
      </c>
      <c r="V5" s="537">
        <v>1450</v>
      </c>
      <c r="W5" s="537">
        <v>1455</v>
      </c>
      <c r="X5" s="537">
        <v>1460</v>
      </c>
      <c r="Y5" s="538">
        <v>1462</v>
      </c>
      <c r="Z5" s="540">
        <v>1463</v>
      </c>
      <c r="AA5" s="540">
        <v>1467</v>
      </c>
      <c r="AB5" s="541">
        <v>1470</v>
      </c>
      <c r="AC5" s="541">
        <v>1470</v>
      </c>
      <c r="AD5" s="542">
        <v>1471</v>
      </c>
      <c r="AE5" s="542">
        <v>1471</v>
      </c>
      <c r="AF5" s="544">
        <v>1472</v>
      </c>
      <c r="AG5" s="544">
        <v>1471</v>
      </c>
      <c r="AH5" s="545">
        <v>1476</v>
      </c>
      <c r="AI5" s="546">
        <v>1478</v>
      </c>
      <c r="AJ5" s="547">
        <v>1477</v>
      </c>
      <c r="AK5" s="548">
        <v>1480</v>
      </c>
      <c r="AL5" s="550">
        <v>1480</v>
      </c>
      <c r="AM5" s="551">
        <v>1482</v>
      </c>
      <c r="AN5" s="552">
        <v>1482</v>
      </c>
      <c r="AO5" s="553">
        <v>1485</v>
      </c>
      <c r="AP5" s="553">
        <v>1484</v>
      </c>
      <c r="AQ5" s="553">
        <v>1484</v>
      </c>
      <c r="AR5" s="553">
        <v>1487</v>
      </c>
      <c r="AS5" s="554">
        <v>1489</v>
      </c>
      <c r="AT5" s="555">
        <v>1493</v>
      </c>
      <c r="AU5" s="556">
        <v>1491</v>
      </c>
      <c r="AV5" s="556">
        <v>1495</v>
      </c>
      <c r="AW5" s="556">
        <v>1493</v>
      </c>
      <c r="AX5" s="557">
        <v>1496</v>
      </c>
      <c r="AY5" s="557">
        <v>1496</v>
      </c>
      <c r="AZ5" s="559">
        <v>1497</v>
      </c>
      <c r="BA5" s="559">
        <v>1498</v>
      </c>
      <c r="BB5" s="559">
        <v>1500</v>
      </c>
      <c r="BD5" s="178">
        <f t="shared" ca="1" si="2"/>
        <v>2</v>
      </c>
      <c r="BE5" s="411">
        <f t="shared" ca="1" si="3"/>
        <v>1.3351134846461949E-3</v>
      </c>
      <c r="BF5" s="412">
        <f t="shared" ca="1" si="4"/>
        <v>0.60460405991626232</v>
      </c>
      <c r="BG5" s="178">
        <f t="shared" ca="1" si="5"/>
        <v>9</v>
      </c>
      <c r="BH5" s="411">
        <f t="shared" ca="1" si="6"/>
        <v>6.0362173038229373E-3</v>
      </c>
      <c r="BI5" s="412">
        <f t="shared" ca="1" si="7"/>
        <v>2.7207182696231804</v>
      </c>
      <c r="BJ5" s="398">
        <f t="shared" ca="1" si="0"/>
        <v>453.45304493719675</v>
      </c>
      <c r="BL5" s="391">
        <f t="shared" si="1"/>
        <v>32</v>
      </c>
      <c r="BM5" s="386">
        <f t="shared" ca="1" si="8"/>
        <v>1500</v>
      </c>
      <c r="BN5" s="386">
        <f t="shared" ca="1" si="9"/>
        <v>453.5</v>
      </c>
      <c r="BO5" s="400">
        <f t="shared" ca="1" si="10"/>
        <v>0</v>
      </c>
      <c r="BQ5" t="s">
        <v>1592</v>
      </c>
      <c r="BR5">
        <v>164</v>
      </c>
      <c r="BS5">
        <v>102.6</v>
      </c>
      <c r="BU5" s="389">
        <f t="shared" si="11"/>
        <v>239</v>
      </c>
      <c r="BV5" s="419">
        <f t="shared" ca="1" si="12"/>
        <v>330795</v>
      </c>
      <c r="BX5" s="404" t="s">
        <v>420</v>
      </c>
      <c r="BY5" s="404" t="s">
        <v>2201</v>
      </c>
      <c r="BZ5" s="404" t="s">
        <v>2196</v>
      </c>
      <c r="CA5" s="405">
        <v>55977178</v>
      </c>
      <c r="CB5" s="548">
        <f t="shared" ca="1" si="13"/>
        <v>136</v>
      </c>
      <c r="CC5" s="50" t="str">
        <f t="shared" ca="1" si="14"/>
        <v/>
      </c>
    </row>
    <row r="6" spans="1:82" x14ac:dyDescent="0.25">
      <c r="A6" s="386">
        <v>1</v>
      </c>
      <c r="B6" s="386" t="s">
        <v>143</v>
      </c>
      <c r="C6" s="386" t="s">
        <v>366</v>
      </c>
      <c r="D6" s="386" t="s">
        <v>14</v>
      </c>
      <c r="E6" s="386" t="s">
        <v>366</v>
      </c>
      <c r="F6" s="386" t="s">
        <v>14</v>
      </c>
      <c r="G6">
        <v>331096</v>
      </c>
      <c r="H6">
        <v>1132</v>
      </c>
      <c r="I6" s="397">
        <v>1144</v>
      </c>
      <c r="J6" s="419">
        <v>1157</v>
      </c>
      <c r="K6" s="419">
        <v>1165</v>
      </c>
      <c r="L6" s="419">
        <v>1184</v>
      </c>
      <c r="M6" s="433">
        <v>1199</v>
      </c>
      <c r="N6" s="434">
        <v>1206</v>
      </c>
      <c r="O6" s="437">
        <v>1213</v>
      </c>
      <c r="P6" s="438">
        <v>1221</v>
      </c>
      <c r="Q6" s="447">
        <v>1237</v>
      </c>
      <c r="R6" s="494">
        <v>1244</v>
      </c>
      <c r="S6" s="498">
        <v>1251</v>
      </c>
      <c r="T6" s="498">
        <v>1253</v>
      </c>
      <c r="U6" s="537">
        <v>1261</v>
      </c>
      <c r="V6" s="537">
        <v>1263</v>
      </c>
      <c r="W6" s="537">
        <v>1269</v>
      </c>
      <c r="X6" s="537">
        <v>1269</v>
      </c>
      <c r="Y6" s="538">
        <v>1272</v>
      </c>
      <c r="Z6" s="540">
        <v>1273</v>
      </c>
      <c r="AA6" s="540">
        <v>1273</v>
      </c>
      <c r="AB6" s="541">
        <v>1274</v>
      </c>
      <c r="AC6" s="541">
        <v>1275</v>
      </c>
      <c r="AD6" s="542">
        <v>1275</v>
      </c>
      <c r="AE6" s="542">
        <v>1278</v>
      </c>
      <c r="AF6" s="544">
        <v>1278</v>
      </c>
      <c r="AG6" s="544">
        <v>1279</v>
      </c>
      <c r="AH6" s="545">
        <v>1280</v>
      </c>
      <c r="AI6" s="546">
        <v>1281</v>
      </c>
      <c r="AJ6" s="547">
        <v>1282</v>
      </c>
      <c r="AK6" s="548">
        <v>1284</v>
      </c>
      <c r="AL6" s="550">
        <v>1286</v>
      </c>
      <c r="AM6" s="551">
        <v>1286</v>
      </c>
      <c r="AN6" s="552">
        <v>1286</v>
      </c>
      <c r="AO6" s="553">
        <v>1286</v>
      </c>
      <c r="AP6" s="553">
        <v>1287</v>
      </c>
      <c r="AQ6" s="553">
        <v>1287</v>
      </c>
      <c r="AR6" s="553">
        <v>1288</v>
      </c>
      <c r="AS6" s="554">
        <v>1288</v>
      </c>
      <c r="AT6" s="555">
        <v>1288</v>
      </c>
      <c r="AU6" s="556">
        <v>1288</v>
      </c>
      <c r="AV6" s="556">
        <v>1288</v>
      </c>
      <c r="AW6" s="556">
        <v>1290</v>
      </c>
      <c r="AX6" s="557">
        <v>1290</v>
      </c>
      <c r="AY6" s="557">
        <v>1291</v>
      </c>
      <c r="AZ6" s="559">
        <v>1291</v>
      </c>
      <c r="BA6" s="559">
        <v>1291</v>
      </c>
      <c r="BB6" s="559">
        <v>1291</v>
      </c>
      <c r="BD6" s="178">
        <f t="shared" ca="1" si="2"/>
        <v>0</v>
      </c>
      <c r="BE6" s="411">
        <f t="shared" ca="1" si="3"/>
        <v>0</v>
      </c>
      <c r="BF6" s="412">
        <f t="shared" ca="1" si="4"/>
        <v>0</v>
      </c>
      <c r="BG6" s="178">
        <f t="shared" ca="1" si="5"/>
        <v>3</v>
      </c>
      <c r="BH6" s="411">
        <f t="shared" ca="1" si="6"/>
        <v>2.329192546583851E-3</v>
      </c>
      <c r="BI6" s="412">
        <f t="shared" ca="1" si="7"/>
        <v>0.9060816198323145</v>
      </c>
      <c r="BJ6" s="398">
        <f t="shared" ca="1" si="0"/>
        <v>389.91712373450599</v>
      </c>
      <c r="BL6" s="391">
        <f t="shared" si="1"/>
        <v>37</v>
      </c>
      <c r="BM6" s="386">
        <f t="shared" ca="1" si="8"/>
        <v>1291</v>
      </c>
      <c r="BN6" s="386">
        <f t="shared" ca="1" si="9"/>
        <v>389.9</v>
      </c>
      <c r="BO6" s="400">
        <f t="shared" ca="1" si="10"/>
        <v>0</v>
      </c>
      <c r="BQ6" t="s">
        <v>1506</v>
      </c>
      <c r="BR6">
        <v>247</v>
      </c>
      <c r="BS6">
        <v>194.3</v>
      </c>
      <c r="BU6" s="389">
        <f t="shared" si="11"/>
        <v>240</v>
      </c>
      <c r="BV6" s="419">
        <f t="shared" ca="1" si="12"/>
        <v>331096</v>
      </c>
      <c r="BX6" s="404" t="s">
        <v>2175</v>
      </c>
      <c r="BY6" s="404" t="s">
        <v>2202</v>
      </c>
      <c r="BZ6" s="404" t="s">
        <v>210</v>
      </c>
      <c r="CA6" s="405">
        <v>2657909</v>
      </c>
      <c r="CB6" s="548">
        <f t="shared" ca="1" si="13"/>
        <v>230</v>
      </c>
      <c r="CC6" s="50" t="str">
        <f t="shared" ca="1" si="14"/>
        <v/>
      </c>
    </row>
    <row r="7" spans="1:82" x14ac:dyDescent="0.25">
      <c r="A7" s="386">
        <v>1</v>
      </c>
      <c r="B7" s="386" t="s">
        <v>143</v>
      </c>
      <c r="C7" s="386" t="s">
        <v>367</v>
      </c>
      <c r="D7" s="386" t="s">
        <v>19</v>
      </c>
      <c r="E7" s="386" t="s">
        <v>367</v>
      </c>
      <c r="F7" s="386" t="s">
        <v>19</v>
      </c>
      <c r="G7">
        <v>262226</v>
      </c>
      <c r="H7">
        <v>589</v>
      </c>
      <c r="I7" s="397">
        <v>593</v>
      </c>
      <c r="J7" s="419">
        <v>595</v>
      </c>
      <c r="K7" s="419">
        <v>597</v>
      </c>
      <c r="L7" s="419">
        <v>598</v>
      </c>
      <c r="M7" s="433">
        <v>600</v>
      </c>
      <c r="N7" s="434">
        <v>602</v>
      </c>
      <c r="O7" s="437">
        <v>604</v>
      </c>
      <c r="P7" s="438">
        <v>604</v>
      </c>
      <c r="Q7" s="447">
        <v>612</v>
      </c>
      <c r="R7" s="494">
        <v>617</v>
      </c>
      <c r="S7" s="498">
        <v>617</v>
      </c>
      <c r="T7" s="498">
        <v>619</v>
      </c>
      <c r="U7" s="537">
        <v>619</v>
      </c>
      <c r="V7" s="537">
        <v>620</v>
      </c>
      <c r="W7" s="537">
        <v>620</v>
      </c>
      <c r="X7" s="537">
        <v>625</v>
      </c>
      <c r="Y7" s="538">
        <v>626</v>
      </c>
      <c r="Z7" s="540">
        <v>628</v>
      </c>
      <c r="AA7" s="540">
        <v>627</v>
      </c>
      <c r="AB7" s="541">
        <v>628</v>
      </c>
      <c r="AC7" s="541">
        <v>628</v>
      </c>
      <c r="AD7" s="542">
        <v>629</v>
      </c>
      <c r="AE7" s="542">
        <v>629</v>
      </c>
      <c r="AF7" s="544">
        <v>629</v>
      </c>
      <c r="AG7" s="544">
        <v>629</v>
      </c>
      <c r="AH7" s="545">
        <v>630</v>
      </c>
      <c r="AI7" s="546">
        <v>628</v>
      </c>
      <c r="AJ7" s="547">
        <v>629</v>
      </c>
      <c r="AK7" s="548">
        <v>631</v>
      </c>
      <c r="AL7" s="550">
        <v>631</v>
      </c>
      <c r="AM7" s="551">
        <v>630</v>
      </c>
      <c r="AN7" s="552">
        <v>632</v>
      </c>
      <c r="AO7" s="553">
        <v>633</v>
      </c>
      <c r="AP7" s="553">
        <v>634</v>
      </c>
      <c r="AQ7" s="553">
        <v>633</v>
      </c>
      <c r="AR7" s="553">
        <v>632</v>
      </c>
      <c r="AS7" s="554">
        <v>635</v>
      </c>
      <c r="AT7" s="555">
        <v>635</v>
      </c>
      <c r="AU7" s="556">
        <v>635</v>
      </c>
      <c r="AV7" s="556">
        <v>637</v>
      </c>
      <c r="AW7" s="556">
        <v>637</v>
      </c>
      <c r="AX7" s="557">
        <v>637</v>
      </c>
      <c r="AY7" s="557">
        <v>638</v>
      </c>
      <c r="AZ7" s="559">
        <v>639</v>
      </c>
      <c r="BA7" s="559">
        <v>640</v>
      </c>
      <c r="BB7" s="559">
        <v>641</v>
      </c>
      <c r="BD7" s="178">
        <f t="shared" ca="1" si="2"/>
        <v>1</v>
      </c>
      <c r="BE7" s="411">
        <f t="shared" ca="1" si="3"/>
        <v>1.5625000000000001E-3</v>
      </c>
      <c r="BF7" s="412">
        <f t="shared" ca="1" si="4"/>
        <v>0.38135043817165348</v>
      </c>
      <c r="BG7" s="178">
        <f t="shared" ca="1" si="5"/>
        <v>6</v>
      </c>
      <c r="BH7" s="411">
        <f t="shared" ca="1" si="6"/>
        <v>9.4488188976377951E-3</v>
      </c>
      <c r="BI7" s="412">
        <f t="shared" ca="1" si="7"/>
        <v>2.2881026290299209</v>
      </c>
      <c r="BJ7" s="398">
        <f t="shared" ca="1" si="0"/>
        <v>244.44563086802987</v>
      </c>
      <c r="BL7" s="391">
        <f t="shared" si="1"/>
        <v>45</v>
      </c>
      <c r="BM7" s="386">
        <f t="shared" ca="1" si="8"/>
        <v>641</v>
      </c>
      <c r="BN7" s="386">
        <f t="shared" ca="1" si="9"/>
        <v>244.4</v>
      </c>
      <c r="BO7" s="400">
        <f t="shared" ca="1" si="10"/>
        <v>0</v>
      </c>
      <c r="BQ7" t="s">
        <v>1394</v>
      </c>
      <c r="BR7">
        <v>899</v>
      </c>
      <c r="BS7">
        <v>695.4</v>
      </c>
      <c r="BU7" s="389">
        <f t="shared" si="11"/>
        <v>222</v>
      </c>
      <c r="BV7" s="419">
        <f t="shared" ca="1" si="12"/>
        <v>262226</v>
      </c>
      <c r="BX7" s="404" t="s">
        <v>315</v>
      </c>
      <c r="BY7" s="404" t="s">
        <v>24</v>
      </c>
      <c r="BZ7" s="404" t="s">
        <v>2203</v>
      </c>
      <c r="CA7" s="405">
        <v>526980</v>
      </c>
      <c r="CB7" s="548">
        <f t="shared" ca="1" si="13"/>
        <v>149</v>
      </c>
      <c r="CC7" s="50" t="str">
        <f t="shared" ca="1" si="14"/>
        <v/>
      </c>
    </row>
    <row r="8" spans="1:82" x14ac:dyDescent="0.25">
      <c r="A8" s="386">
        <v>1</v>
      </c>
      <c r="B8" s="386" t="s">
        <v>143</v>
      </c>
      <c r="C8" s="386" t="s">
        <v>1022</v>
      </c>
      <c r="D8" s="386" t="s">
        <v>530</v>
      </c>
      <c r="E8" s="386" t="s">
        <v>1022</v>
      </c>
      <c r="F8" s="386" t="s">
        <v>530</v>
      </c>
      <c r="G8">
        <v>8706</v>
      </c>
      <c r="H8">
        <v>16</v>
      </c>
      <c r="I8" s="397">
        <v>16</v>
      </c>
      <c r="J8" s="419">
        <v>16</v>
      </c>
      <c r="K8" s="419">
        <v>16</v>
      </c>
      <c r="L8" s="419">
        <v>16</v>
      </c>
      <c r="M8" s="433">
        <v>16</v>
      </c>
      <c r="N8" s="434">
        <v>16</v>
      </c>
      <c r="O8" s="437">
        <v>16</v>
      </c>
      <c r="P8" s="438">
        <v>17</v>
      </c>
      <c r="Q8" s="447">
        <v>17</v>
      </c>
      <c r="R8" s="494">
        <v>17</v>
      </c>
      <c r="S8" s="498">
        <v>17</v>
      </c>
      <c r="T8" s="498">
        <v>17</v>
      </c>
      <c r="U8" s="537">
        <v>17</v>
      </c>
      <c r="V8" s="537">
        <v>17</v>
      </c>
      <c r="W8" s="537">
        <v>17</v>
      </c>
      <c r="X8" s="537">
        <v>17</v>
      </c>
      <c r="Y8" s="538">
        <v>17</v>
      </c>
      <c r="Z8" s="540">
        <v>17</v>
      </c>
      <c r="AA8" s="540">
        <v>17</v>
      </c>
      <c r="AB8" s="541">
        <v>17</v>
      </c>
      <c r="AC8" s="541">
        <v>17</v>
      </c>
      <c r="AD8" s="542">
        <v>17</v>
      </c>
      <c r="AE8" s="542">
        <v>17</v>
      </c>
      <c r="AF8" s="544">
        <v>17</v>
      </c>
      <c r="AG8" s="544">
        <v>17</v>
      </c>
      <c r="AH8" s="545">
        <v>18</v>
      </c>
      <c r="AI8" s="546">
        <v>18</v>
      </c>
      <c r="AJ8" s="547">
        <v>18</v>
      </c>
      <c r="AK8" s="548">
        <v>18</v>
      </c>
      <c r="AL8" s="550">
        <v>18</v>
      </c>
      <c r="AM8" s="551">
        <v>18</v>
      </c>
      <c r="AN8" s="552">
        <v>18</v>
      </c>
      <c r="AO8" s="553">
        <v>18</v>
      </c>
      <c r="AP8" s="553">
        <v>18</v>
      </c>
      <c r="AQ8" s="553">
        <v>18</v>
      </c>
      <c r="AR8" s="553">
        <v>18</v>
      </c>
      <c r="AS8" s="554">
        <v>18</v>
      </c>
      <c r="AT8" s="555">
        <v>18</v>
      </c>
      <c r="AU8" s="556">
        <v>18</v>
      </c>
      <c r="AV8" s="556">
        <v>18</v>
      </c>
      <c r="AW8" s="556">
        <v>18</v>
      </c>
      <c r="AX8" s="557">
        <v>18</v>
      </c>
      <c r="AY8" s="557">
        <v>18</v>
      </c>
      <c r="AZ8" s="559">
        <v>18</v>
      </c>
      <c r="BA8" s="559">
        <v>18</v>
      </c>
      <c r="BB8" s="559">
        <v>18</v>
      </c>
      <c r="BD8" s="178">
        <f t="shared" ca="1" si="2"/>
        <v>0</v>
      </c>
      <c r="BE8" s="411">
        <f t="shared" ca="1" si="3"/>
        <v>0</v>
      </c>
      <c r="BF8" s="412">
        <f t="shared" ca="1" si="4"/>
        <v>0</v>
      </c>
      <c r="BG8" s="178">
        <f t="shared" ca="1" si="5"/>
        <v>0</v>
      </c>
      <c r="BH8" s="411">
        <f t="shared" ca="1" si="6"/>
        <v>0</v>
      </c>
      <c r="BI8" s="412">
        <f t="shared" ca="1" si="7"/>
        <v>0</v>
      </c>
      <c r="BJ8" s="398">
        <f t="shared" ca="1" si="0"/>
        <v>206.7539627842867</v>
      </c>
      <c r="BL8" s="391">
        <f t="shared" si="1"/>
        <v>61</v>
      </c>
      <c r="BM8" s="386">
        <f t="shared" ca="1" si="8"/>
        <v>18</v>
      </c>
      <c r="BN8" s="386">
        <f t="shared" ca="1" si="9"/>
        <v>206.8</v>
      </c>
      <c r="BO8" s="400">
        <f t="shared" ca="1" si="10"/>
        <v>0</v>
      </c>
      <c r="BQ8" t="s">
        <v>1122</v>
      </c>
      <c r="BR8">
        <v>439</v>
      </c>
      <c r="BS8">
        <v>220.1</v>
      </c>
      <c r="BU8" s="389">
        <f t="shared" si="11"/>
        <v>223</v>
      </c>
      <c r="BV8" s="419">
        <f t="shared" ca="1" si="12"/>
        <v>8706</v>
      </c>
      <c r="BX8" s="404" t="s">
        <v>275</v>
      </c>
      <c r="BY8" s="404" t="s">
        <v>28</v>
      </c>
      <c r="BZ8" s="404" t="s">
        <v>2203</v>
      </c>
      <c r="CA8" s="405">
        <v>106566</v>
      </c>
      <c r="CB8" s="548">
        <f t="shared" ca="1" si="13"/>
        <v>272</v>
      </c>
      <c r="CC8" s="50" t="str">
        <f t="shared" ca="1" si="14"/>
        <v/>
      </c>
    </row>
    <row r="9" spans="1:82" x14ac:dyDescent="0.25">
      <c r="A9" s="386">
        <v>1</v>
      </c>
      <c r="B9" s="386" t="s">
        <v>143</v>
      </c>
      <c r="C9" s="386" t="s">
        <v>368</v>
      </c>
      <c r="D9" s="386" t="s">
        <v>26</v>
      </c>
      <c r="E9" s="386" t="s">
        <v>368</v>
      </c>
      <c r="F9" s="386" t="s">
        <v>26</v>
      </c>
      <c r="G9">
        <v>385346</v>
      </c>
      <c r="H9">
        <v>1440</v>
      </c>
      <c r="I9" s="397">
        <v>1446</v>
      </c>
      <c r="J9" s="419">
        <v>1452</v>
      </c>
      <c r="K9" s="419">
        <v>1454</v>
      </c>
      <c r="L9" s="419">
        <v>1455</v>
      </c>
      <c r="M9" s="433">
        <v>1457</v>
      </c>
      <c r="N9" s="434">
        <v>1459</v>
      </c>
      <c r="O9" s="437">
        <v>1470</v>
      </c>
      <c r="P9" s="438">
        <v>1471</v>
      </c>
      <c r="Q9" s="447">
        <v>1476</v>
      </c>
      <c r="R9" s="494">
        <v>1478</v>
      </c>
      <c r="S9" s="498">
        <v>1485</v>
      </c>
      <c r="T9" s="498">
        <v>1490</v>
      </c>
      <c r="U9" s="537">
        <v>1492</v>
      </c>
      <c r="V9" s="537">
        <v>1491</v>
      </c>
      <c r="W9" s="537">
        <v>1491</v>
      </c>
      <c r="X9" s="537">
        <v>1496</v>
      </c>
      <c r="Y9" s="538">
        <v>1495</v>
      </c>
      <c r="Z9" s="540">
        <v>1499</v>
      </c>
      <c r="AA9" s="540">
        <v>1499</v>
      </c>
      <c r="AB9" s="541">
        <v>1502</v>
      </c>
      <c r="AC9" s="541">
        <v>1501</v>
      </c>
      <c r="AD9" s="542">
        <v>1502</v>
      </c>
      <c r="AE9" s="542">
        <v>1508</v>
      </c>
      <c r="AF9" s="544">
        <v>1509</v>
      </c>
      <c r="AG9" s="544">
        <v>1511</v>
      </c>
      <c r="AH9" s="545">
        <v>1511</v>
      </c>
      <c r="AI9" s="546">
        <v>1511</v>
      </c>
      <c r="AJ9" s="547">
        <v>1512</v>
      </c>
      <c r="AK9" s="548">
        <v>1513</v>
      </c>
      <c r="AL9" s="550">
        <v>1514</v>
      </c>
      <c r="AM9" s="551">
        <v>1514</v>
      </c>
      <c r="AN9" s="552">
        <v>1515</v>
      </c>
      <c r="AO9" s="553">
        <v>1517</v>
      </c>
      <c r="AP9" s="553">
        <v>1518</v>
      </c>
      <c r="AQ9" s="553">
        <v>1519</v>
      </c>
      <c r="AR9" s="553">
        <v>1518</v>
      </c>
      <c r="AS9" s="554">
        <v>1519</v>
      </c>
      <c r="AT9" s="555">
        <v>1521</v>
      </c>
      <c r="AU9" s="556">
        <v>1522</v>
      </c>
      <c r="AV9" s="556">
        <v>1522</v>
      </c>
      <c r="AW9" s="556">
        <v>1522</v>
      </c>
      <c r="AX9" s="557">
        <v>1521</v>
      </c>
      <c r="AY9" s="557">
        <v>1521</v>
      </c>
      <c r="AZ9" s="559">
        <v>1521</v>
      </c>
      <c r="BA9" s="559">
        <v>1521</v>
      </c>
      <c r="BB9" s="559">
        <v>1521</v>
      </c>
      <c r="BD9" s="178">
        <f t="shared" ca="1" si="2"/>
        <v>0</v>
      </c>
      <c r="BE9" s="411">
        <f t="shared" ca="1" si="3"/>
        <v>0</v>
      </c>
      <c r="BF9" s="412">
        <f t="shared" ca="1" si="4"/>
        <v>0</v>
      </c>
      <c r="BG9" s="178">
        <f t="shared" ca="1" si="5"/>
        <v>-1</v>
      </c>
      <c r="BH9" s="411">
        <f t="shared" ca="1" si="6"/>
        <v>-6.5703022339027597E-4</v>
      </c>
      <c r="BI9" s="412">
        <f t="shared" ca="1" si="7"/>
        <v>-0.25950704042600675</v>
      </c>
      <c r="BJ9" s="398">
        <f t="shared" ca="1" si="0"/>
        <v>394.71020848795627</v>
      </c>
      <c r="BL9" s="391">
        <f t="shared" si="1"/>
        <v>71</v>
      </c>
      <c r="BM9" s="386">
        <f t="shared" ca="1" si="8"/>
        <v>1521</v>
      </c>
      <c r="BN9" s="386">
        <f t="shared" ca="1" si="9"/>
        <v>394.7</v>
      </c>
      <c r="BO9" s="400">
        <f t="shared" ca="1" si="10"/>
        <v>0</v>
      </c>
      <c r="BQ9" t="s">
        <v>1357</v>
      </c>
      <c r="BR9">
        <v>154</v>
      </c>
      <c r="BS9">
        <v>168.5</v>
      </c>
      <c r="BU9" s="389">
        <f t="shared" si="11"/>
        <v>241</v>
      </c>
      <c r="BV9" s="419">
        <f t="shared" ca="1" si="12"/>
        <v>385346</v>
      </c>
      <c r="BX9" s="404" t="s">
        <v>271</v>
      </c>
      <c r="BY9" s="404" t="s">
        <v>194</v>
      </c>
      <c r="BZ9" s="404" t="s">
        <v>2203</v>
      </c>
      <c r="CA9" s="405">
        <v>93242</v>
      </c>
      <c r="CB9" s="548">
        <f t="shared" ca="1" si="13"/>
        <v>334</v>
      </c>
      <c r="CC9" s="50" t="str">
        <f t="shared" ca="1" si="14"/>
        <v/>
      </c>
    </row>
    <row r="10" spans="1:82" x14ac:dyDescent="0.25">
      <c r="A10" s="386">
        <v>1</v>
      </c>
      <c r="B10" s="386" t="s">
        <v>143</v>
      </c>
      <c r="C10" s="386" t="s">
        <v>369</v>
      </c>
      <c r="D10" s="386" t="s">
        <v>35</v>
      </c>
      <c r="E10" s="386" t="s">
        <v>369</v>
      </c>
      <c r="F10" s="386" t="s">
        <v>35</v>
      </c>
      <c r="G10">
        <v>341982</v>
      </c>
      <c r="H10">
        <v>1108</v>
      </c>
      <c r="I10" s="397">
        <v>1114</v>
      </c>
      <c r="J10" s="419">
        <v>1123</v>
      </c>
      <c r="K10" s="419">
        <v>1136</v>
      </c>
      <c r="L10" s="419">
        <v>1137</v>
      </c>
      <c r="M10" s="433">
        <v>1142</v>
      </c>
      <c r="N10" s="434">
        <v>1142</v>
      </c>
      <c r="O10" s="437">
        <v>1148</v>
      </c>
      <c r="P10" s="438">
        <v>1162</v>
      </c>
      <c r="Q10" s="447">
        <v>1171</v>
      </c>
      <c r="R10" s="494">
        <v>1181</v>
      </c>
      <c r="S10" s="498">
        <v>1182</v>
      </c>
      <c r="T10" s="498">
        <v>1182</v>
      </c>
      <c r="U10" s="537">
        <v>1184</v>
      </c>
      <c r="V10" s="537">
        <v>1186</v>
      </c>
      <c r="W10" s="537">
        <v>1190</v>
      </c>
      <c r="X10" s="537">
        <v>1191</v>
      </c>
      <c r="Y10" s="538">
        <v>1192</v>
      </c>
      <c r="Z10" s="540">
        <v>1193</v>
      </c>
      <c r="AA10" s="540">
        <v>1194</v>
      </c>
      <c r="AB10" s="541">
        <v>1192</v>
      </c>
      <c r="AC10" s="541">
        <v>1192</v>
      </c>
      <c r="AD10" s="542">
        <v>1197</v>
      </c>
      <c r="AE10" s="542">
        <v>1197</v>
      </c>
      <c r="AF10" s="544">
        <v>1202</v>
      </c>
      <c r="AG10" s="544">
        <v>1202</v>
      </c>
      <c r="AH10" s="545">
        <v>1203</v>
      </c>
      <c r="AI10" s="546">
        <v>1204</v>
      </c>
      <c r="AJ10" s="547">
        <v>1207</v>
      </c>
      <c r="AK10" s="548">
        <v>1208</v>
      </c>
      <c r="AL10" s="550">
        <v>1210</v>
      </c>
      <c r="AM10" s="551">
        <v>1211</v>
      </c>
      <c r="AN10" s="552">
        <v>1211</v>
      </c>
      <c r="AO10" s="553">
        <v>1213</v>
      </c>
      <c r="AP10" s="553">
        <v>1212</v>
      </c>
      <c r="AQ10" s="553">
        <v>1217</v>
      </c>
      <c r="AR10" s="553">
        <v>1217</v>
      </c>
      <c r="AS10" s="554">
        <v>1219</v>
      </c>
      <c r="AT10" s="555">
        <v>1221</v>
      </c>
      <c r="AU10" s="556">
        <v>1221</v>
      </c>
      <c r="AV10" s="556">
        <v>1223</v>
      </c>
      <c r="AW10" s="556">
        <v>1222</v>
      </c>
      <c r="AX10" s="557">
        <v>1223</v>
      </c>
      <c r="AY10" s="557">
        <v>1222</v>
      </c>
      <c r="AZ10" s="559">
        <v>1224</v>
      </c>
      <c r="BA10" s="559">
        <v>1225</v>
      </c>
      <c r="BB10" s="559">
        <v>1228</v>
      </c>
      <c r="BD10" s="178">
        <f t="shared" ca="1" si="2"/>
        <v>3</v>
      </c>
      <c r="BE10" s="411">
        <f t="shared" ca="1" si="3"/>
        <v>2.4489795918367346E-3</v>
      </c>
      <c r="BF10" s="412">
        <f t="shared" ca="1" si="4"/>
        <v>0.87723915293787391</v>
      </c>
      <c r="BG10" s="178">
        <f t="shared" ca="1" si="5"/>
        <v>7</v>
      </c>
      <c r="BH10" s="411">
        <f t="shared" ca="1" si="6"/>
        <v>5.7330057330057327E-3</v>
      </c>
      <c r="BI10" s="412">
        <f t="shared" ca="1" si="7"/>
        <v>2.0468913568550393</v>
      </c>
      <c r="BJ10" s="398">
        <f t="shared" ca="1" si="0"/>
        <v>359.08322660256971</v>
      </c>
      <c r="BL10" s="391">
        <f t="shared" si="1"/>
        <v>82</v>
      </c>
      <c r="BM10" s="386">
        <f t="shared" ca="1" si="8"/>
        <v>1228</v>
      </c>
      <c r="BN10" s="386">
        <f t="shared" ca="1" si="9"/>
        <v>359.1</v>
      </c>
      <c r="BO10" s="400">
        <f t="shared" ca="1" si="10"/>
        <v>0</v>
      </c>
      <c r="BQ10" t="s">
        <v>0</v>
      </c>
      <c r="BR10">
        <v>506</v>
      </c>
      <c r="BS10">
        <v>238.7</v>
      </c>
      <c r="BU10" s="389">
        <f t="shared" si="11"/>
        <v>242</v>
      </c>
      <c r="BV10" s="419">
        <f t="shared" ca="1" si="12"/>
        <v>341982</v>
      </c>
      <c r="BX10" s="404" t="s">
        <v>272</v>
      </c>
      <c r="BY10" s="404" t="s">
        <v>220</v>
      </c>
      <c r="BZ10" s="404" t="s">
        <v>2203</v>
      </c>
      <c r="CA10" s="405">
        <v>140545</v>
      </c>
      <c r="CB10" s="548">
        <f t="shared" ca="1" si="13"/>
        <v>162</v>
      </c>
      <c r="CC10" s="50" t="str">
        <f t="shared" ca="1" si="14"/>
        <v/>
      </c>
    </row>
    <row r="11" spans="1:82" x14ac:dyDescent="0.25">
      <c r="A11" s="386">
        <v>1</v>
      </c>
      <c r="B11" s="386" t="s">
        <v>143</v>
      </c>
      <c r="C11" s="386" t="s">
        <v>370</v>
      </c>
      <c r="D11" s="386" t="s">
        <v>38</v>
      </c>
      <c r="E11" s="386" t="s">
        <v>370</v>
      </c>
      <c r="F11" s="386" t="s">
        <v>38</v>
      </c>
      <c r="G11">
        <v>333869</v>
      </c>
      <c r="H11">
        <v>850</v>
      </c>
      <c r="I11" s="397">
        <v>852</v>
      </c>
      <c r="J11" s="419">
        <v>853</v>
      </c>
      <c r="K11" s="419">
        <v>855</v>
      </c>
      <c r="L11" s="419">
        <v>856</v>
      </c>
      <c r="M11" s="433">
        <v>856</v>
      </c>
      <c r="N11" s="434">
        <v>856</v>
      </c>
      <c r="O11" s="437">
        <v>858</v>
      </c>
      <c r="P11" s="438">
        <v>860</v>
      </c>
      <c r="Q11" s="447">
        <v>867</v>
      </c>
      <c r="R11" s="494">
        <v>869</v>
      </c>
      <c r="S11" s="498">
        <v>871</v>
      </c>
      <c r="T11" s="498">
        <v>872</v>
      </c>
      <c r="U11" s="537">
        <v>875</v>
      </c>
      <c r="V11" s="537">
        <v>879</v>
      </c>
      <c r="W11" s="537">
        <v>880</v>
      </c>
      <c r="X11" s="537">
        <v>880</v>
      </c>
      <c r="Y11" s="538">
        <v>880</v>
      </c>
      <c r="Z11" s="540">
        <v>881</v>
      </c>
      <c r="AA11" s="540">
        <v>881</v>
      </c>
      <c r="AB11" s="541">
        <v>883</v>
      </c>
      <c r="AC11" s="541">
        <v>883</v>
      </c>
      <c r="AD11" s="542">
        <v>884</v>
      </c>
      <c r="AE11" s="542">
        <v>886</v>
      </c>
      <c r="AF11" s="544">
        <v>886</v>
      </c>
      <c r="AG11" s="544">
        <v>888</v>
      </c>
      <c r="AH11" s="545">
        <v>887</v>
      </c>
      <c r="AI11" s="546">
        <v>888</v>
      </c>
      <c r="AJ11" s="547">
        <v>886</v>
      </c>
      <c r="AK11" s="548">
        <v>889</v>
      </c>
      <c r="AL11" s="550">
        <v>890</v>
      </c>
      <c r="AM11" s="551">
        <v>890</v>
      </c>
      <c r="AN11" s="552">
        <v>890</v>
      </c>
      <c r="AO11" s="553">
        <v>890</v>
      </c>
      <c r="AP11" s="553">
        <v>891</v>
      </c>
      <c r="AQ11" s="553">
        <v>890</v>
      </c>
      <c r="AR11" s="553">
        <v>891</v>
      </c>
      <c r="AS11" s="554">
        <v>891</v>
      </c>
      <c r="AT11" s="555">
        <v>891</v>
      </c>
      <c r="AU11" s="556">
        <v>892</v>
      </c>
      <c r="AV11" s="556">
        <v>892</v>
      </c>
      <c r="AW11" s="556">
        <v>893</v>
      </c>
      <c r="AX11" s="557">
        <v>894</v>
      </c>
      <c r="AY11" s="557">
        <v>894</v>
      </c>
      <c r="AZ11" s="559">
        <v>894</v>
      </c>
      <c r="BA11" s="559">
        <v>894</v>
      </c>
      <c r="BB11" s="559">
        <v>894</v>
      </c>
      <c r="BD11" s="178">
        <f t="shared" ca="1" si="2"/>
        <v>0</v>
      </c>
      <c r="BE11" s="411">
        <f t="shared" ca="1" si="3"/>
        <v>0</v>
      </c>
      <c r="BF11" s="412">
        <f t="shared" ca="1" si="4"/>
        <v>0</v>
      </c>
      <c r="BG11" s="178">
        <f t="shared" ca="1" si="5"/>
        <v>2</v>
      </c>
      <c r="BH11" s="411">
        <f t="shared" ca="1" si="6"/>
        <v>2.242152466367713E-3</v>
      </c>
      <c r="BI11" s="412">
        <f t="shared" ca="1" si="7"/>
        <v>0.59903734698339772</v>
      </c>
      <c r="BJ11" s="398">
        <f t="shared" ca="1" si="0"/>
        <v>267.76969410157875</v>
      </c>
      <c r="BL11" s="391">
        <f t="shared" si="1"/>
        <v>96</v>
      </c>
      <c r="BM11" s="386">
        <f t="shared" ca="1" si="8"/>
        <v>894</v>
      </c>
      <c r="BN11" s="386">
        <f t="shared" ca="1" si="9"/>
        <v>267.8</v>
      </c>
      <c r="BO11" s="400">
        <f t="shared" ca="1" si="10"/>
        <v>0</v>
      </c>
      <c r="BQ11" t="s">
        <v>1</v>
      </c>
      <c r="BR11" s="4">
        <v>1316</v>
      </c>
      <c r="BS11">
        <v>335.6</v>
      </c>
      <c r="BU11" s="389">
        <f t="shared" si="11"/>
        <v>243</v>
      </c>
      <c r="BV11" s="419">
        <f t="shared" ca="1" si="12"/>
        <v>333869</v>
      </c>
      <c r="BX11" s="404" t="s">
        <v>323</v>
      </c>
      <c r="BY11" s="404" t="s">
        <v>192</v>
      </c>
      <c r="BZ11" s="404" t="s">
        <v>2203</v>
      </c>
      <c r="CA11" s="405">
        <v>320274</v>
      </c>
      <c r="CB11" s="548">
        <f t="shared" ca="1" si="13"/>
        <v>259</v>
      </c>
      <c r="CC11" s="50" t="str">
        <f t="shared" ca="1" si="14"/>
        <v/>
      </c>
    </row>
    <row r="12" spans="1:82" x14ac:dyDescent="0.25">
      <c r="A12" s="386">
        <v>1</v>
      </c>
      <c r="B12" s="386" t="s">
        <v>143</v>
      </c>
      <c r="C12" s="386" t="s">
        <v>371</v>
      </c>
      <c r="D12" s="386" t="s">
        <v>42</v>
      </c>
      <c r="E12" s="386" t="s">
        <v>371</v>
      </c>
      <c r="F12" s="386" t="s">
        <v>42</v>
      </c>
      <c r="G12">
        <v>286186</v>
      </c>
      <c r="H12">
        <v>660</v>
      </c>
      <c r="I12" s="397">
        <v>658</v>
      </c>
      <c r="J12" s="419">
        <v>661</v>
      </c>
      <c r="K12" s="419">
        <v>663</v>
      </c>
      <c r="L12" s="419">
        <v>664</v>
      </c>
      <c r="M12" s="433">
        <v>670</v>
      </c>
      <c r="N12" s="434">
        <v>670</v>
      </c>
      <c r="O12" s="437">
        <v>673</v>
      </c>
      <c r="P12" s="438">
        <v>677</v>
      </c>
      <c r="Q12" s="447">
        <v>682</v>
      </c>
      <c r="R12" s="494">
        <v>683</v>
      </c>
      <c r="S12" s="498">
        <v>684</v>
      </c>
      <c r="T12" s="498">
        <v>684</v>
      </c>
      <c r="U12" s="537">
        <v>686</v>
      </c>
      <c r="V12" s="537">
        <v>687</v>
      </c>
      <c r="W12" s="537">
        <v>688</v>
      </c>
      <c r="X12" s="537">
        <v>692</v>
      </c>
      <c r="Y12" s="538">
        <v>693</v>
      </c>
      <c r="Z12" s="540">
        <v>694</v>
      </c>
      <c r="AA12" s="540">
        <v>695</v>
      </c>
      <c r="AB12" s="541">
        <v>694</v>
      </c>
      <c r="AC12" s="541">
        <v>696</v>
      </c>
      <c r="AD12" s="542">
        <v>699</v>
      </c>
      <c r="AE12" s="542">
        <v>700</v>
      </c>
      <c r="AF12" s="544">
        <v>699</v>
      </c>
      <c r="AG12" s="544">
        <v>700</v>
      </c>
      <c r="AH12" s="545">
        <v>700</v>
      </c>
      <c r="AI12" s="546">
        <v>701</v>
      </c>
      <c r="AJ12" s="547">
        <v>702</v>
      </c>
      <c r="AK12" s="548">
        <v>702</v>
      </c>
      <c r="AL12" s="550">
        <v>702</v>
      </c>
      <c r="AM12" s="551">
        <v>704</v>
      </c>
      <c r="AN12" s="552">
        <v>704</v>
      </c>
      <c r="AO12" s="553">
        <v>706</v>
      </c>
      <c r="AP12" s="553">
        <v>706</v>
      </c>
      <c r="AQ12" s="553">
        <v>706</v>
      </c>
      <c r="AR12" s="553">
        <v>707</v>
      </c>
      <c r="AS12" s="554">
        <v>707</v>
      </c>
      <c r="AT12" s="555">
        <v>708</v>
      </c>
      <c r="AU12" s="556">
        <v>707</v>
      </c>
      <c r="AV12" s="556">
        <v>708</v>
      </c>
      <c r="AW12" s="556">
        <v>707</v>
      </c>
      <c r="AX12" s="557">
        <v>710</v>
      </c>
      <c r="AY12" s="557">
        <v>711</v>
      </c>
      <c r="AZ12" s="559">
        <v>712</v>
      </c>
      <c r="BA12" s="559">
        <v>712</v>
      </c>
      <c r="BB12" s="559">
        <v>712</v>
      </c>
      <c r="BD12" s="178">
        <f t="shared" ca="1" si="2"/>
        <v>0</v>
      </c>
      <c r="BE12" s="411">
        <f t="shared" ca="1" si="3"/>
        <v>0</v>
      </c>
      <c r="BF12" s="412">
        <f t="shared" ca="1" si="4"/>
        <v>0</v>
      </c>
      <c r="BG12" s="178">
        <f t="shared" ca="1" si="5"/>
        <v>5</v>
      </c>
      <c r="BH12" s="411">
        <f t="shared" ca="1" si="6"/>
        <v>7.0721357850070717E-3</v>
      </c>
      <c r="BI12" s="412">
        <f t="shared" ca="1" si="7"/>
        <v>1.7471155122892106</v>
      </c>
      <c r="BJ12" s="398">
        <f t="shared" ca="1" si="0"/>
        <v>248.78924894998357</v>
      </c>
      <c r="BL12" s="391">
        <f t="shared" si="1"/>
        <v>112</v>
      </c>
      <c r="BM12" s="386">
        <f t="shared" ca="1" si="8"/>
        <v>712</v>
      </c>
      <c r="BN12" s="386">
        <f t="shared" ca="1" si="9"/>
        <v>248.8</v>
      </c>
      <c r="BO12" s="400">
        <f t="shared" ca="1" si="10"/>
        <v>0</v>
      </c>
      <c r="BQ12" t="s">
        <v>2</v>
      </c>
      <c r="BR12" s="4">
        <v>1071</v>
      </c>
      <c r="BS12">
        <v>436.8</v>
      </c>
      <c r="BU12" s="389">
        <f t="shared" si="11"/>
        <v>244</v>
      </c>
      <c r="BV12" s="419">
        <f t="shared" ca="1" si="12"/>
        <v>286186</v>
      </c>
      <c r="BX12" s="404" t="s">
        <v>273</v>
      </c>
      <c r="BY12" s="404" t="s">
        <v>88</v>
      </c>
      <c r="BZ12" s="404" t="s">
        <v>2203</v>
      </c>
      <c r="CA12" s="405">
        <v>136718</v>
      </c>
      <c r="CB12" s="548">
        <f t="shared" ca="1" si="13"/>
        <v>177</v>
      </c>
      <c r="CC12" s="50" t="str">
        <f t="shared" ca="1" si="14"/>
        <v/>
      </c>
    </row>
    <row r="13" spans="1:82" x14ac:dyDescent="0.25">
      <c r="A13" s="386">
        <v>1</v>
      </c>
      <c r="B13" s="386" t="s">
        <v>143</v>
      </c>
      <c r="C13" s="386" t="s">
        <v>372</v>
      </c>
      <c r="D13" s="386" t="s">
        <v>531</v>
      </c>
      <c r="E13" s="386" t="s">
        <v>372</v>
      </c>
      <c r="F13" s="386" t="s">
        <v>531</v>
      </c>
      <c r="G13">
        <v>279665</v>
      </c>
      <c r="H13">
        <v>620</v>
      </c>
      <c r="I13" s="397">
        <v>622</v>
      </c>
      <c r="J13" s="419">
        <v>622</v>
      </c>
      <c r="K13" s="419">
        <v>623</v>
      </c>
      <c r="L13" s="419">
        <v>624</v>
      </c>
      <c r="M13" s="433">
        <v>624</v>
      </c>
      <c r="N13" s="434">
        <v>624</v>
      </c>
      <c r="O13" s="437">
        <v>626</v>
      </c>
      <c r="P13" s="438">
        <v>626</v>
      </c>
      <c r="Q13" s="447">
        <v>637</v>
      </c>
      <c r="R13" s="494">
        <v>639</v>
      </c>
      <c r="S13" s="498">
        <v>639</v>
      </c>
      <c r="T13" s="498">
        <v>640</v>
      </c>
      <c r="U13" s="537">
        <v>640</v>
      </c>
      <c r="V13" s="537">
        <v>641</v>
      </c>
      <c r="W13" s="537">
        <v>644</v>
      </c>
      <c r="X13" s="537">
        <v>645</v>
      </c>
      <c r="Y13" s="538">
        <v>645</v>
      </c>
      <c r="Z13" s="540">
        <v>645</v>
      </c>
      <c r="AA13" s="540">
        <v>646</v>
      </c>
      <c r="AB13" s="541">
        <v>646</v>
      </c>
      <c r="AC13" s="541">
        <v>646</v>
      </c>
      <c r="AD13" s="542">
        <v>647</v>
      </c>
      <c r="AE13" s="542">
        <v>647</v>
      </c>
      <c r="AF13" s="544">
        <v>647</v>
      </c>
      <c r="AG13" s="544">
        <v>649</v>
      </c>
      <c r="AH13" s="545">
        <v>649</v>
      </c>
      <c r="AI13" s="546">
        <v>651</v>
      </c>
      <c r="AJ13" s="547">
        <v>653</v>
      </c>
      <c r="AK13" s="548">
        <v>656</v>
      </c>
      <c r="AL13" s="550">
        <v>656</v>
      </c>
      <c r="AM13" s="551">
        <v>656</v>
      </c>
      <c r="AN13" s="552">
        <v>656</v>
      </c>
      <c r="AO13" s="553">
        <v>657</v>
      </c>
      <c r="AP13" s="553">
        <v>657</v>
      </c>
      <c r="AQ13" s="553">
        <v>657</v>
      </c>
      <c r="AR13" s="553">
        <v>659</v>
      </c>
      <c r="AS13" s="554">
        <v>659</v>
      </c>
      <c r="AT13" s="555">
        <v>659</v>
      </c>
      <c r="AU13" s="556">
        <v>659</v>
      </c>
      <c r="AV13" s="556">
        <v>659</v>
      </c>
      <c r="AW13" s="556">
        <v>659</v>
      </c>
      <c r="AX13" s="557">
        <v>659</v>
      </c>
      <c r="AY13" s="557">
        <v>659</v>
      </c>
      <c r="AZ13" s="559">
        <v>659</v>
      </c>
      <c r="BA13" s="559">
        <v>660</v>
      </c>
      <c r="BB13" s="559">
        <v>660</v>
      </c>
      <c r="BD13" s="178">
        <f t="shared" ca="1" si="2"/>
        <v>0</v>
      </c>
      <c r="BE13" s="411">
        <f t="shared" ca="1" si="3"/>
        <v>0</v>
      </c>
      <c r="BF13" s="412">
        <f t="shared" ca="1" si="4"/>
        <v>0</v>
      </c>
      <c r="BG13" s="178">
        <f t="shared" ca="1" si="5"/>
        <v>1</v>
      </c>
      <c r="BH13" s="411">
        <f t="shared" ca="1" si="6"/>
        <v>1.5174506828528073E-3</v>
      </c>
      <c r="BI13" s="412">
        <f t="shared" ca="1" si="7"/>
        <v>0.35757066490265138</v>
      </c>
      <c r="BJ13" s="398">
        <f t="shared" ca="1" si="0"/>
        <v>235.99663883574991</v>
      </c>
      <c r="BL13" s="391">
        <f t="shared" si="1"/>
        <v>114</v>
      </c>
      <c r="BM13" s="386">
        <f t="shared" ca="1" si="8"/>
        <v>660</v>
      </c>
      <c r="BN13" s="386">
        <f t="shared" ca="1" si="9"/>
        <v>236</v>
      </c>
      <c r="BO13" s="400">
        <f t="shared" ca="1" si="10"/>
        <v>0</v>
      </c>
      <c r="BQ13" t="s">
        <v>1237</v>
      </c>
      <c r="BR13">
        <v>571</v>
      </c>
      <c r="BS13">
        <v>850.5</v>
      </c>
      <c r="BU13" s="389">
        <f t="shared" si="11"/>
        <v>224</v>
      </c>
      <c r="BV13" s="419">
        <f t="shared" ca="1" si="12"/>
        <v>279665</v>
      </c>
      <c r="BX13" s="404" t="s">
        <v>274</v>
      </c>
      <c r="BY13" s="404" t="s">
        <v>103</v>
      </c>
      <c r="BZ13" s="404" t="s">
        <v>2203</v>
      </c>
      <c r="CA13" s="405">
        <v>197213</v>
      </c>
      <c r="CB13" s="548">
        <f t="shared" ca="1" si="13"/>
        <v>269</v>
      </c>
      <c r="CC13" s="50" t="str">
        <f t="shared" ca="1" si="14"/>
        <v/>
      </c>
    </row>
    <row r="14" spans="1:82" x14ac:dyDescent="0.25">
      <c r="A14" s="386">
        <v>1</v>
      </c>
      <c r="B14" s="386" t="s">
        <v>143</v>
      </c>
      <c r="C14" s="386" t="s">
        <v>373</v>
      </c>
      <c r="D14" s="386" t="s">
        <v>44</v>
      </c>
      <c r="E14" s="386" t="s">
        <v>373</v>
      </c>
      <c r="F14" s="386" t="s">
        <v>44</v>
      </c>
      <c r="G14">
        <v>185426</v>
      </c>
      <c r="H14">
        <v>636</v>
      </c>
      <c r="I14" s="397">
        <v>637</v>
      </c>
      <c r="J14" s="419">
        <v>638</v>
      </c>
      <c r="K14" s="419">
        <v>639</v>
      </c>
      <c r="L14" s="419">
        <v>639</v>
      </c>
      <c r="M14" s="433">
        <v>641</v>
      </c>
      <c r="N14" s="434">
        <v>640</v>
      </c>
      <c r="O14" s="437">
        <v>641</v>
      </c>
      <c r="P14" s="438">
        <v>644</v>
      </c>
      <c r="Q14" s="447">
        <v>647</v>
      </c>
      <c r="R14" s="494">
        <v>648</v>
      </c>
      <c r="S14" s="498">
        <v>649</v>
      </c>
      <c r="T14" s="498">
        <v>649</v>
      </c>
      <c r="U14" s="537">
        <v>650</v>
      </c>
      <c r="V14" s="537">
        <v>652</v>
      </c>
      <c r="W14" s="537">
        <v>655</v>
      </c>
      <c r="X14" s="537">
        <v>655</v>
      </c>
      <c r="Y14" s="538">
        <v>661</v>
      </c>
      <c r="Z14" s="540">
        <v>662</v>
      </c>
      <c r="AA14" s="540">
        <v>663</v>
      </c>
      <c r="AB14" s="541">
        <v>662</v>
      </c>
      <c r="AC14" s="541">
        <v>663</v>
      </c>
      <c r="AD14" s="542">
        <v>662</v>
      </c>
      <c r="AE14" s="542">
        <v>661</v>
      </c>
      <c r="AF14" s="544">
        <v>663</v>
      </c>
      <c r="AG14" s="544">
        <v>664</v>
      </c>
      <c r="AH14" s="545">
        <v>664</v>
      </c>
      <c r="AI14" s="546">
        <v>663</v>
      </c>
      <c r="AJ14" s="547">
        <v>666</v>
      </c>
      <c r="AK14" s="548">
        <v>669</v>
      </c>
      <c r="AL14" s="550">
        <v>668</v>
      </c>
      <c r="AM14" s="551">
        <v>669</v>
      </c>
      <c r="AN14" s="552">
        <v>667</v>
      </c>
      <c r="AO14" s="553">
        <v>669</v>
      </c>
      <c r="AP14" s="553">
        <v>671</v>
      </c>
      <c r="AQ14" s="553">
        <v>671</v>
      </c>
      <c r="AR14" s="553">
        <v>670</v>
      </c>
      <c r="AS14" s="554">
        <v>671</v>
      </c>
      <c r="AT14" s="555">
        <v>674</v>
      </c>
      <c r="AU14" s="556">
        <v>673</v>
      </c>
      <c r="AV14" s="556">
        <v>673</v>
      </c>
      <c r="AW14" s="556">
        <v>674</v>
      </c>
      <c r="AX14" s="557">
        <v>673</v>
      </c>
      <c r="AY14" s="557">
        <v>675</v>
      </c>
      <c r="AZ14" s="559">
        <v>676</v>
      </c>
      <c r="BA14" s="559">
        <v>680</v>
      </c>
      <c r="BB14" s="559">
        <v>682</v>
      </c>
      <c r="BD14" s="178">
        <f t="shared" ca="1" si="2"/>
        <v>2</v>
      </c>
      <c r="BE14" s="411">
        <f t="shared" ca="1" si="3"/>
        <v>2.9411764705882353E-3</v>
      </c>
      <c r="BF14" s="412">
        <f t="shared" ca="1" si="4"/>
        <v>1.0785973919515062</v>
      </c>
      <c r="BG14" s="178">
        <f t="shared" ca="1" si="5"/>
        <v>9</v>
      </c>
      <c r="BH14" s="411">
        <f t="shared" ca="1" si="6"/>
        <v>1.3372956909361069E-2</v>
      </c>
      <c r="BI14" s="412">
        <f t="shared" ca="1" si="7"/>
        <v>4.8536882637817778</v>
      </c>
      <c r="BJ14" s="398">
        <f t="shared" ca="1" si="0"/>
        <v>367.80171065546364</v>
      </c>
      <c r="BL14" s="391">
        <f t="shared" si="1"/>
        <v>117</v>
      </c>
      <c r="BM14" s="386">
        <f t="shared" ca="1" si="8"/>
        <v>682</v>
      </c>
      <c r="BN14" s="386">
        <f t="shared" ca="1" si="9"/>
        <v>367.8</v>
      </c>
      <c r="BO14" s="400">
        <f t="shared" ca="1" si="10"/>
        <v>0</v>
      </c>
      <c r="BQ14" t="s">
        <v>1176</v>
      </c>
      <c r="BR14">
        <v>531</v>
      </c>
      <c r="BS14">
        <v>285.7</v>
      </c>
      <c r="BU14" s="389">
        <f t="shared" si="11"/>
        <v>225</v>
      </c>
      <c r="BV14" s="419">
        <f t="shared" ca="1" si="12"/>
        <v>185426</v>
      </c>
      <c r="BX14" s="404" t="s">
        <v>2204</v>
      </c>
      <c r="BY14" s="404" t="s">
        <v>2205</v>
      </c>
      <c r="BZ14" s="404" t="s">
        <v>2206</v>
      </c>
      <c r="CA14" s="405">
        <v>1136371</v>
      </c>
      <c r="CB14" s="548">
        <f t="shared" ca="1" si="13"/>
        <v>79</v>
      </c>
      <c r="CC14" s="50" t="str">
        <f t="shared" ca="1" si="14"/>
        <v/>
      </c>
    </row>
    <row r="15" spans="1:82" x14ac:dyDescent="0.25">
      <c r="A15" s="386">
        <v>1</v>
      </c>
      <c r="B15" s="386" t="s">
        <v>143</v>
      </c>
      <c r="C15" s="386" t="s">
        <v>374</v>
      </c>
      <c r="D15" s="386" t="s">
        <v>46</v>
      </c>
      <c r="E15" s="386" t="s">
        <v>374</v>
      </c>
      <c r="F15" s="386" t="s">
        <v>46</v>
      </c>
      <c r="G15">
        <v>270624</v>
      </c>
      <c r="H15">
        <v>562</v>
      </c>
      <c r="I15" s="397">
        <v>564</v>
      </c>
      <c r="J15" s="419">
        <v>564</v>
      </c>
      <c r="K15" s="419">
        <v>566</v>
      </c>
      <c r="L15" s="419">
        <v>568</v>
      </c>
      <c r="M15" s="433">
        <v>570</v>
      </c>
      <c r="N15" s="434">
        <v>573</v>
      </c>
      <c r="O15" s="437">
        <v>573</v>
      </c>
      <c r="P15" s="438">
        <v>574</v>
      </c>
      <c r="Q15" s="447">
        <v>581</v>
      </c>
      <c r="R15" s="494">
        <v>584</v>
      </c>
      <c r="S15" s="498">
        <v>588</v>
      </c>
      <c r="T15" s="498">
        <v>590</v>
      </c>
      <c r="U15" s="537">
        <v>592</v>
      </c>
      <c r="V15" s="537">
        <v>592</v>
      </c>
      <c r="W15" s="537">
        <v>592</v>
      </c>
      <c r="X15" s="537">
        <v>593</v>
      </c>
      <c r="Y15" s="538">
        <v>594</v>
      </c>
      <c r="Z15" s="540">
        <v>594</v>
      </c>
      <c r="AA15" s="540">
        <v>594</v>
      </c>
      <c r="AB15" s="541">
        <v>595</v>
      </c>
      <c r="AC15" s="541">
        <v>595</v>
      </c>
      <c r="AD15" s="542">
        <v>595</v>
      </c>
      <c r="AE15" s="542">
        <v>595</v>
      </c>
      <c r="AF15" s="544">
        <v>595</v>
      </c>
      <c r="AG15" s="544">
        <v>596</v>
      </c>
      <c r="AH15" s="545">
        <v>597</v>
      </c>
      <c r="AI15" s="546">
        <v>597</v>
      </c>
      <c r="AJ15" s="547">
        <v>597</v>
      </c>
      <c r="AK15" s="548">
        <v>597</v>
      </c>
      <c r="AL15" s="550">
        <v>597</v>
      </c>
      <c r="AM15" s="551">
        <v>598</v>
      </c>
      <c r="AN15" s="552">
        <v>598</v>
      </c>
      <c r="AO15" s="553">
        <v>599</v>
      </c>
      <c r="AP15" s="553">
        <v>599</v>
      </c>
      <c r="AQ15" s="553">
        <v>599</v>
      </c>
      <c r="AR15" s="553">
        <v>599</v>
      </c>
      <c r="AS15" s="554">
        <v>599</v>
      </c>
      <c r="AT15" s="555">
        <v>599</v>
      </c>
      <c r="AU15" s="556">
        <v>599</v>
      </c>
      <c r="AV15" s="556">
        <v>599</v>
      </c>
      <c r="AW15" s="556">
        <v>600</v>
      </c>
      <c r="AX15" s="557">
        <v>600</v>
      </c>
      <c r="AY15" s="557">
        <v>601</v>
      </c>
      <c r="AZ15" s="559">
        <v>601</v>
      </c>
      <c r="BA15" s="559">
        <v>602</v>
      </c>
      <c r="BB15" s="559">
        <v>603</v>
      </c>
      <c r="BD15" s="178">
        <f t="shared" ca="1" si="2"/>
        <v>1</v>
      </c>
      <c r="BE15" s="411">
        <f t="shared" ca="1" si="3"/>
        <v>1.6611295681063123E-3</v>
      </c>
      <c r="BF15" s="412">
        <f t="shared" ca="1" si="4"/>
        <v>0.36951637696582712</v>
      </c>
      <c r="BG15" s="178">
        <f t="shared" ca="1" si="5"/>
        <v>4</v>
      </c>
      <c r="BH15" s="411">
        <f t="shared" ca="1" si="6"/>
        <v>6.6777963272120202E-3</v>
      </c>
      <c r="BI15" s="412">
        <f t="shared" ca="1" si="7"/>
        <v>1.4780655078633085</v>
      </c>
      <c r="BJ15" s="398">
        <f t="shared" ca="1" si="0"/>
        <v>222.81837531039375</v>
      </c>
      <c r="BL15" s="391">
        <f t="shared" si="1"/>
        <v>119</v>
      </c>
      <c r="BM15" s="386">
        <f t="shared" ca="1" si="8"/>
        <v>603</v>
      </c>
      <c r="BN15" s="386">
        <f t="shared" ca="1" si="9"/>
        <v>222.8</v>
      </c>
      <c r="BO15" s="400">
        <f t="shared" ca="1" si="10"/>
        <v>0</v>
      </c>
      <c r="BQ15" t="s">
        <v>1335</v>
      </c>
      <c r="BR15">
        <v>734</v>
      </c>
      <c r="BS15">
        <v>417.7</v>
      </c>
      <c r="BU15" s="389">
        <f t="shared" si="11"/>
        <v>226</v>
      </c>
      <c r="BV15" s="419">
        <f t="shared" ca="1" si="12"/>
        <v>270624</v>
      </c>
      <c r="BX15" s="404" t="s">
        <v>361</v>
      </c>
      <c r="BY15" s="404" t="s">
        <v>40</v>
      </c>
      <c r="BZ15" s="404" t="s">
        <v>2207</v>
      </c>
      <c r="CA15" s="405">
        <v>202508</v>
      </c>
      <c r="CB15" s="548">
        <f t="shared" ca="1" si="13"/>
        <v>188</v>
      </c>
      <c r="CC15" s="50" t="str">
        <f t="shared" ca="1" si="14"/>
        <v/>
      </c>
    </row>
    <row r="16" spans="1:82" x14ac:dyDescent="0.25">
      <c r="A16" s="386">
        <v>1</v>
      </c>
      <c r="B16" s="386" t="s">
        <v>143</v>
      </c>
      <c r="C16" s="386" t="s">
        <v>375</v>
      </c>
      <c r="D16" s="386" t="s">
        <v>47</v>
      </c>
      <c r="E16" s="386" t="s">
        <v>375</v>
      </c>
      <c r="F16" s="386" t="s">
        <v>47</v>
      </c>
      <c r="G16">
        <v>250149</v>
      </c>
      <c r="H16">
        <v>966</v>
      </c>
      <c r="I16" s="397">
        <v>979</v>
      </c>
      <c r="J16" s="419">
        <v>983</v>
      </c>
      <c r="K16" s="419">
        <v>995</v>
      </c>
      <c r="L16" s="419">
        <v>995</v>
      </c>
      <c r="M16" s="433">
        <v>1005</v>
      </c>
      <c r="N16" s="434">
        <v>1006</v>
      </c>
      <c r="O16" s="437">
        <v>1006</v>
      </c>
      <c r="P16" s="438">
        <v>1009</v>
      </c>
      <c r="Q16" s="447">
        <v>1011</v>
      </c>
      <c r="R16" s="494">
        <v>1014</v>
      </c>
      <c r="S16" s="498">
        <v>1014</v>
      </c>
      <c r="T16" s="498">
        <v>1016</v>
      </c>
      <c r="U16" s="537">
        <v>1019</v>
      </c>
      <c r="V16" s="537">
        <v>1019</v>
      </c>
      <c r="W16" s="537">
        <v>1023</v>
      </c>
      <c r="X16" s="537">
        <v>1025</v>
      </c>
      <c r="Y16" s="538">
        <v>1025</v>
      </c>
      <c r="Z16" s="540">
        <v>1026</v>
      </c>
      <c r="AA16" s="540">
        <v>1026</v>
      </c>
      <c r="AB16" s="541">
        <v>1025</v>
      </c>
      <c r="AC16" s="541">
        <v>1026</v>
      </c>
      <c r="AD16" s="542">
        <v>1027</v>
      </c>
      <c r="AE16" s="542">
        <v>1030</v>
      </c>
      <c r="AF16" s="544">
        <v>1031</v>
      </c>
      <c r="AG16" s="544">
        <v>1030</v>
      </c>
      <c r="AH16" s="545">
        <v>1032</v>
      </c>
      <c r="AI16" s="546">
        <v>1032</v>
      </c>
      <c r="AJ16" s="547">
        <v>1034</v>
      </c>
      <c r="AK16" s="548">
        <v>1035</v>
      </c>
      <c r="AL16" s="550">
        <v>1035</v>
      </c>
      <c r="AM16" s="551">
        <v>1037</v>
      </c>
      <c r="AN16" s="552">
        <v>1037</v>
      </c>
      <c r="AO16" s="553">
        <v>1040</v>
      </c>
      <c r="AP16" s="553">
        <v>1041</v>
      </c>
      <c r="AQ16" s="553">
        <v>1045</v>
      </c>
      <c r="AR16" s="553">
        <v>1045</v>
      </c>
      <c r="AS16" s="554">
        <v>1046</v>
      </c>
      <c r="AT16" s="555">
        <v>1045</v>
      </c>
      <c r="AU16" s="556">
        <v>1045</v>
      </c>
      <c r="AV16" s="556">
        <v>1045</v>
      </c>
      <c r="AW16" s="556">
        <v>1045</v>
      </c>
      <c r="AX16" s="557">
        <v>1045</v>
      </c>
      <c r="AY16" s="557">
        <v>1046</v>
      </c>
      <c r="AZ16" s="559">
        <v>1046</v>
      </c>
      <c r="BA16" s="559">
        <v>1046</v>
      </c>
      <c r="BB16" s="559">
        <v>1046</v>
      </c>
      <c r="BD16" s="178">
        <f t="shared" ca="1" si="2"/>
        <v>0</v>
      </c>
      <c r="BE16" s="411">
        <f t="shared" ca="1" si="3"/>
        <v>0</v>
      </c>
      <c r="BF16" s="412">
        <f t="shared" ca="1" si="4"/>
        <v>0</v>
      </c>
      <c r="BG16" s="178">
        <f t="shared" ca="1" si="5"/>
        <v>1</v>
      </c>
      <c r="BH16" s="411">
        <f t="shared" ca="1" si="6"/>
        <v>9.5693779904306223E-4</v>
      </c>
      <c r="BI16" s="412">
        <f t="shared" ca="1" si="7"/>
        <v>0.39976174200176695</v>
      </c>
      <c r="BJ16" s="398">
        <f t="shared" ca="1" si="0"/>
        <v>418.15078213384822</v>
      </c>
      <c r="BL16" s="391">
        <f t="shared" si="1"/>
        <v>122</v>
      </c>
      <c r="BM16" s="386">
        <f t="shared" ca="1" si="8"/>
        <v>1046</v>
      </c>
      <c r="BN16" s="386">
        <f t="shared" ca="1" si="9"/>
        <v>418.2</v>
      </c>
      <c r="BO16" s="400">
        <f t="shared" ca="1" si="10"/>
        <v>0</v>
      </c>
      <c r="BQ16" t="s">
        <v>1508</v>
      </c>
      <c r="BR16">
        <v>259</v>
      </c>
      <c r="BS16">
        <v>221.7</v>
      </c>
      <c r="BU16" s="389">
        <f t="shared" si="11"/>
        <v>245</v>
      </c>
      <c r="BV16" s="419">
        <f t="shared" ca="1" si="12"/>
        <v>250149</v>
      </c>
      <c r="BX16" s="404" t="s">
        <v>345</v>
      </c>
      <c r="BY16" s="404" t="s">
        <v>73</v>
      </c>
      <c r="BZ16" s="404" t="s">
        <v>2207</v>
      </c>
      <c r="CA16" s="405">
        <v>300196</v>
      </c>
      <c r="CB16" s="548">
        <f t="shared" ca="1" si="13"/>
        <v>266</v>
      </c>
      <c r="CC16" s="50" t="str">
        <f t="shared" ca="1" si="14"/>
        <v/>
      </c>
    </row>
    <row r="17" spans="1:81" x14ac:dyDescent="0.25">
      <c r="A17" s="386">
        <v>1</v>
      </c>
      <c r="B17" s="386" t="s">
        <v>143</v>
      </c>
      <c r="C17" s="386" t="s">
        <v>376</v>
      </c>
      <c r="D17" s="386" t="s">
        <v>48</v>
      </c>
      <c r="E17" s="386" t="s">
        <v>376</v>
      </c>
      <c r="F17" s="386" t="s">
        <v>48</v>
      </c>
      <c r="G17">
        <v>257810</v>
      </c>
      <c r="H17">
        <v>670</v>
      </c>
      <c r="I17" s="397">
        <v>671</v>
      </c>
      <c r="J17" s="419">
        <v>675</v>
      </c>
      <c r="K17" s="419">
        <v>677</v>
      </c>
      <c r="L17" s="419">
        <v>679</v>
      </c>
      <c r="M17" s="433">
        <v>678</v>
      </c>
      <c r="N17" s="434">
        <v>680</v>
      </c>
      <c r="O17" s="437">
        <v>681</v>
      </c>
      <c r="P17" s="438">
        <v>681</v>
      </c>
      <c r="Q17" s="447">
        <v>683</v>
      </c>
      <c r="R17" s="494">
        <v>686</v>
      </c>
      <c r="S17" s="498">
        <v>690</v>
      </c>
      <c r="T17" s="498">
        <v>690</v>
      </c>
      <c r="U17" s="537">
        <v>693</v>
      </c>
      <c r="V17" s="537">
        <v>694</v>
      </c>
      <c r="W17" s="537">
        <v>698</v>
      </c>
      <c r="X17" s="537">
        <v>703</v>
      </c>
      <c r="Y17" s="538">
        <v>705</v>
      </c>
      <c r="Z17" s="540">
        <v>705</v>
      </c>
      <c r="AA17" s="540">
        <v>706</v>
      </c>
      <c r="AB17" s="541">
        <v>706</v>
      </c>
      <c r="AC17" s="541">
        <v>707</v>
      </c>
      <c r="AD17" s="542">
        <v>709</v>
      </c>
      <c r="AE17" s="542">
        <v>710</v>
      </c>
      <c r="AF17" s="544">
        <v>711</v>
      </c>
      <c r="AG17" s="544">
        <v>711</v>
      </c>
      <c r="AH17" s="545">
        <v>711</v>
      </c>
      <c r="AI17" s="546">
        <v>712</v>
      </c>
      <c r="AJ17" s="547">
        <v>713</v>
      </c>
      <c r="AK17" s="548">
        <v>713</v>
      </c>
      <c r="AL17" s="550">
        <v>717</v>
      </c>
      <c r="AM17" s="551">
        <v>716</v>
      </c>
      <c r="AN17" s="552">
        <v>717</v>
      </c>
      <c r="AO17" s="553">
        <v>719</v>
      </c>
      <c r="AP17" s="553">
        <v>719</v>
      </c>
      <c r="AQ17" s="553">
        <v>719</v>
      </c>
      <c r="AR17" s="553">
        <v>720</v>
      </c>
      <c r="AS17" s="554">
        <v>723</v>
      </c>
      <c r="AT17" s="555">
        <v>722</v>
      </c>
      <c r="AU17" s="556">
        <v>723</v>
      </c>
      <c r="AV17" s="556">
        <v>723</v>
      </c>
      <c r="AW17" s="556">
        <v>723</v>
      </c>
      <c r="AX17" s="557">
        <v>723</v>
      </c>
      <c r="AY17" s="557">
        <v>724</v>
      </c>
      <c r="AZ17" s="559">
        <v>724</v>
      </c>
      <c r="BA17" s="559">
        <v>724</v>
      </c>
      <c r="BB17" s="559">
        <v>724</v>
      </c>
      <c r="BD17" s="178">
        <f t="shared" ca="1" si="2"/>
        <v>0</v>
      </c>
      <c r="BE17" s="411">
        <f t="shared" ca="1" si="3"/>
        <v>0</v>
      </c>
      <c r="BF17" s="412">
        <f t="shared" ca="1" si="4"/>
        <v>0</v>
      </c>
      <c r="BG17" s="178">
        <f t="shared" ca="1" si="5"/>
        <v>1</v>
      </c>
      <c r="BH17" s="411">
        <f t="shared" ca="1" si="6"/>
        <v>1.3831258644536654E-3</v>
      </c>
      <c r="BI17" s="412">
        <f t="shared" ca="1" si="7"/>
        <v>0.38788254916411313</v>
      </c>
      <c r="BJ17" s="398">
        <f t="shared" ca="1" si="0"/>
        <v>280.82696559481786</v>
      </c>
      <c r="BL17" s="391">
        <f t="shared" si="1"/>
        <v>127</v>
      </c>
      <c r="BM17" s="386">
        <f t="shared" ca="1" si="8"/>
        <v>724</v>
      </c>
      <c r="BN17" s="386">
        <f t="shared" ca="1" si="9"/>
        <v>280.8</v>
      </c>
      <c r="BO17" s="400">
        <f t="shared" ca="1" si="10"/>
        <v>0</v>
      </c>
      <c r="BQ17" t="s">
        <v>3</v>
      </c>
      <c r="BR17">
        <v>237</v>
      </c>
      <c r="BS17">
        <v>123.4</v>
      </c>
      <c r="BU17" s="389">
        <f t="shared" si="11"/>
        <v>246</v>
      </c>
      <c r="BV17" s="419">
        <f t="shared" ca="1" si="12"/>
        <v>257810</v>
      </c>
      <c r="BX17" s="404" t="s">
        <v>346</v>
      </c>
      <c r="BY17" s="404" t="s">
        <v>76</v>
      </c>
      <c r="BZ17" s="404" t="s">
        <v>2207</v>
      </c>
      <c r="CA17" s="405">
        <v>205985</v>
      </c>
      <c r="CB17" s="548">
        <f t="shared" ca="1" si="13"/>
        <v>267</v>
      </c>
      <c r="CC17" s="50" t="str">
        <f t="shared" ca="1" si="14"/>
        <v/>
      </c>
    </row>
    <row r="18" spans="1:81" x14ac:dyDescent="0.25">
      <c r="A18" s="386">
        <v>1</v>
      </c>
      <c r="B18" s="386" t="s">
        <v>143</v>
      </c>
      <c r="C18" s="386" t="s">
        <v>377</v>
      </c>
      <c r="D18" s="386" t="s">
        <v>51</v>
      </c>
      <c r="E18" s="386" t="s">
        <v>377</v>
      </c>
      <c r="F18" s="386" t="s">
        <v>51</v>
      </c>
      <c r="G18">
        <v>304824</v>
      </c>
      <c r="H18">
        <v>744</v>
      </c>
      <c r="I18" s="397">
        <v>750</v>
      </c>
      <c r="J18" s="419">
        <v>750</v>
      </c>
      <c r="K18" s="419">
        <v>756</v>
      </c>
      <c r="L18" s="419">
        <v>756</v>
      </c>
      <c r="M18" s="433">
        <v>760</v>
      </c>
      <c r="N18" s="434">
        <v>760</v>
      </c>
      <c r="O18" s="437">
        <v>760</v>
      </c>
      <c r="P18" s="438">
        <v>763</v>
      </c>
      <c r="Q18" s="447">
        <v>766</v>
      </c>
      <c r="R18" s="494">
        <v>769</v>
      </c>
      <c r="S18" s="498">
        <v>771</v>
      </c>
      <c r="T18" s="498">
        <v>772</v>
      </c>
      <c r="U18" s="537">
        <v>773</v>
      </c>
      <c r="V18" s="537">
        <v>773</v>
      </c>
      <c r="W18" s="537">
        <v>774</v>
      </c>
      <c r="X18" s="537">
        <v>775</v>
      </c>
      <c r="Y18" s="538">
        <v>775</v>
      </c>
      <c r="Z18" s="540">
        <v>776</v>
      </c>
      <c r="AA18" s="540">
        <v>776</v>
      </c>
      <c r="AB18" s="541">
        <v>780</v>
      </c>
      <c r="AC18" s="541">
        <v>780</v>
      </c>
      <c r="AD18" s="542">
        <v>781</v>
      </c>
      <c r="AE18" s="542">
        <v>782</v>
      </c>
      <c r="AF18" s="544">
        <v>782</v>
      </c>
      <c r="AG18" s="544">
        <v>782</v>
      </c>
      <c r="AH18" s="545">
        <v>784</v>
      </c>
      <c r="AI18" s="546">
        <v>785</v>
      </c>
      <c r="AJ18" s="547">
        <v>785</v>
      </c>
      <c r="AK18" s="548">
        <v>786</v>
      </c>
      <c r="AL18" s="550">
        <v>786</v>
      </c>
      <c r="AM18" s="551">
        <v>787</v>
      </c>
      <c r="AN18" s="552">
        <v>787</v>
      </c>
      <c r="AO18" s="553">
        <v>788</v>
      </c>
      <c r="AP18" s="553">
        <v>788</v>
      </c>
      <c r="AQ18" s="553">
        <v>793</v>
      </c>
      <c r="AR18" s="553">
        <v>794</v>
      </c>
      <c r="AS18" s="554">
        <v>796</v>
      </c>
      <c r="AT18" s="555">
        <v>799</v>
      </c>
      <c r="AU18" s="556">
        <v>800</v>
      </c>
      <c r="AV18" s="556">
        <v>800</v>
      </c>
      <c r="AW18" s="556">
        <v>800</v>
      </c>
      <c r="AX18" s="557">
        <v>800</v>
      </c>
      <c r="AY18" s="557">
        <v>803</v>
      </c>
      <c r="AZ18" s="559">
        <v>803</v>
      </c>
      <c r="BA18" s="559">
        <v>803</v>
      </c>
      <c r="BB18" s="559">
        <v>804</v>
      </c>
      <c r="BD18" s="178">
        <f t="shared" ca="1" si="2"/>
        <v>1</v>
      </c>
      <c r="BE18" s="411">
        <f t="shared" ca="1" si="3"/>
        <v>1.2453300124533001E-3</v>
      </c>
      <c r="BF18" s="412">
        <f t="shared" ca="1" si="4"/>
        <v>0.32805815815027689</v>
      </c>
      <c r="BG18" s="178">
        <f t="shared" ca="1" si="5"/>
        <v>4</v>
      </c>
      <c r="BH18" s="411">
        <f t="shared" ca="1" si="6"/>
        <v>5.0000000000000001E-3</v>
      </c>
      <c r="BI18" s="412">
        <f t="shared" ca="1" si="7"/>
        <v>1.3122326326011076</v>
      </c>
      <c r="BJ18" s="398">
        <f t="shared" ca="1" si="0"/>
        <v>263.75875915282262</v>
      </c>
      <c r="BL18" s="391">
        <f t="shared" si="1"/>
        <v>131</v>
      </c>
      <c r="BM18" s="386">
        <f t="shared" ca="1" si="8"/>
        <v>804</v>
      </c>
      <c r="BN18" s="386">
        <f t="shared" ca="1" si="9"/>
        <v>263.8</v>
      </c>
      <c r="BO18" s="400">
        <f t="shared" ca="1" si="10"/>
        <v>0</v>
      </c>
      <c r="BQ18" t="s">
        <v>188</v>
      </c>
      <c r="BR18">
        <v>776</v>
      </c>
      <c r="BS18">
        <v>452.2</v>
      </c>
      <c r="BU18" s="389">
        <f t="shared" si="11"/>
        <v>247</v>
      </c>
      <c r="BV18" s="419">
        <f t="shared" ca="1" si="12"/>
        <v>304824</v>
      </c>
      <c r="BX18" s="404" t="s">
        <v>347</v>
      </c>
      <c r="BY18" s="404" t="s">
        <v>193</v>
      </c>
      <c r="BZ18" s="404" t="s">
        <v>2207</v>
      </c>
      <c r="CA18" s="405">
        <v>150265</v>
      </c>
      <c r="CB18" s="548">
        <f t="shared" ca="1" si="13"/>
        <v>201</v>
      </c>
      <c r="CC18" s="50" t="str">
        <f t="shared" ca="1" si="14"/>
        <v/>
      </c>
    </row>
    <row r="19" spans="1:81" x14ac:dyDescent="0.25">
      <c r="A19" s="386">
        <v>1</v>
      </c>
      <c r="B19" s="386" t="s">
        <v>143</v>
      </c>
      <c r="C19" s="386" t="s">
        <v>378</v>
      </c>
      <c r="D19" s="386" t="s">
        <v>52</v>
      </c>
      <c r="E19" s="386" t="s">
        <v>378</v>
      </c>
      <c r="F19" s="386" t="s">
        <v>52</v>
      </c>
      <c r="G19">
        <v>270782</v>
      </c>
      <c r="H19">
        <v>690</v>
      </c>
      <c r="I19" s="397">
        <v>694</v>
      </c>
      <c r="J19" s="419">
        <v>695</v>
      </c>
      <c r="K19" s="419">
        <v>703</v>
      </c>
      <c r="L19" s="419">
        <v>704</v>
      </c>
      <c r="M19" s="433">
        <v>706</v>
      </c>
      <c r="N19" s="434">
        <v>707</v>
      </c>
      <c r="O19" s="437">
        <v>707</v>
      </c>
      <c r="P19" s="438">
        <v>710</v>
      </c>
      <c r="Q19" s="447">
        <v>715</v>
      </c>
      <c r="R19" s="494">
        <v>716</v>
      </c>
      <c r="S19" s="498">
        <v>717</v>
      </c>
      <c r="T19" s="498">
        <v>719</v>
      </c>
      <c r="U19" s="537">
        <v>720</v>
      </c>
      <c r="V19" s="537">
        <v>724</v>
      </c>
      <c r="W19" s="537">
        <v>725</v>
      </c>
      <c r="X19" s="537">
        <v>725</v>
      </c>
      <c r="Y19" s="538">
        <v>726</v>
      </c>
      <c r="Z19" s="540">
        <v>727</v>
      </c>
      <c r="AA19" s="540">
        <v>728</v>
      </c>
      <c r="AB19" s="541">
        <v>728</v>
      </c>
      <c r="AC19" s="541">
        <v>729</v>
      </c>
      <c r="AD19" s="542">
        <v>730</v>
      </c>
      <c r="AE19" s="542">
        <v>731</v>
      </c>
      <c r="AF19" s="544">
        <v>731</v>
      </c>
      <c r="AG19" s="544">
        <v>731</v>
      </c>
      <c r="AH19" s="545">
        <v>731</v>
      </c>
      <c r="AI19" s="546">
        <v>730</v>
      </c>
      <c r="AJ19" s="547">
        <v>732</v>
      </c>
      <c r="AK19" s="548">
        <v>734</v>
      </c>
      <c r="AL19" s="550">
        <v>738</v>
      </c>
      <c r="AM19" s="551">
        <v>740</v>
      </c>
      <c r="AN19" s="552">
        <v>741</v>
      </c>
      <c r="AO19" s="553">
        <v>745</v>
      </c>
      <c r="AP19" s="553">
        <v>747</v>
      </c>
      <c r="AQ19" s="553">
        <v>753</v>
      </c>
      <c r="AR19" s="553">
        <v>757</v>
      </c>
      <c r="AS19" s="554">
        <v>759</v>
      </c>
      <c r="AT19" s="555">
        <v>759</v>
      </c>
      <c r="AU19" s="556">
        <v>760</v>
      </c>
      <c r="AV19" s="556">
        <v>761</v>
      </c>
      <c r="AW19" s="556">
        <v>761</v>
      </c>
      <c r="AX19" s="557">
        <v>762</v>
      </c>
      <c r="AY19" s="557">
        <v>762</v>
      </c>
      <c r="AZ19" s="559">
        <v>765</v>
      </c>
      <c r="BA19" s="559">
        <v>766</v>
      </c>
      <c r="BB19" s="559">
        <v>769</v>
      </c>
      <c r="BD19" s="178">
        <f t="shared" ca="1" si="2"/>
        <v>3</v>
      </c>
      <c r="BE19" s="411">
        <f t="shared" ca="1" si="3"/>
        <v>3.9164490861618795E-3</v>
      </c>
      <c r="BF19" s="412">
        <f t="shared" ca="1" si="4"/>
        <v>1.1079022977893656</v>
      </c>
      <c r="BG19" s="178">
        <f t="shared" ca="1" si="5"/>
        <v>9</v>
      </c>
      <c r="BH19" s="411">
        <f t="shared" ca="1" si="6"/>
        <v>1.1842105263157895E-2</v>
      </c>
      <c r="BI19" s="412">
        <f t="shared" ca="1" si="7"/>
        <v>3.3237068933680969</v>
      </c>
      <c r="BJ19" s="398">
        <f t="shared" ca="1" si="0"/>
        <v>283.99228900000736</v>
      </c>
      <c r="BL19" s="391">
        <f t="shared" si="1"/>
        <v>134</v>
      </c>
      <c r="BM19" s="386">
        <f t="shared" ca="1" si="8"/>
        <v>769</v>
      </c>
      <c r="BN19" s="386">
        <f t="shared" ca="1" si="9"/>
        <v>284</v>
      </c>
      <c r="BO19" s="400">
        <f t="shared" ca="1" si="10"/>
        <v>0</v>
      </c>
      <c r="BQ19" t="s">
        <v>4</v>
      </c>
      <c r="BR19">
        <v>739</v>
      </c>
      <c r="BS19">
        <v>298.89999999999998</v>
      </c>
      <c r="BU19" s="389">
        <f t="shared" si="11"/>
        <v>248</v>
      </c>
      <c r="BV19" s="419">
        <f t="shared" ca="1" si="12"/>
        <v>270782</v>
      </c>
      <c r="BX19" s="404" t="s">
        <v>348</v>
      </c>
      <c r="BY19" s="404" t="s">
        <v>105</v>
      </c>
      <c r="BZ19" s="404" t="s">
        <v>2207</v>
      </c>
      <c r="CA19" s="405">
        <v>277417</v>
      </c>
      <c r="CB19" s="548">
        <f t="shared" ca="1" si="13"/>
        <v>116</v>
      </c>
      <c r="CC19" s="50" t="str">
        <f t="shared" ca="1" si="14"/>
        <v/>
      </c>
    </row>
    <row r="20" spans="1:81" x14ac:dyDescent="0.25">
      <c r="A20" s="386">
        <v>1</v>
      </c>
      <c r="B20" s="386" t="s">
        <v>143</v>
      </c>
      <c r="C20" s="386" t="s">
        <v>379</v>
      </c>
      <c r="D20" s="386" t="s">
        <v>54</v>
      </c>
      <c r="E20" s="386" t="s">
        <v>379</v>
      </c>
      <c r="F20" s="386" t="s">
        <v>54</v>
      </c>
      <c r="G20">
        <v>239142</v>
      </c>
      <c r="H20">
        <v>428</v>
      </c>
      <c r="I20" s="397">
        <v>429</v>
      </c>
      <c r="J20" s="419">
        <v>430</v>
      </c>
      <c r="K20" s="419">
        <v>431</v>
      </c>
      <c r="L20" s="419">
        <v>433</v>
      </c>
      <c r="M20" s="433">
        <v>439</v>
      </c>
      <c r="N20" s="434">
        <v>440</v>
      </c>
      <c r="O20" s="437">
        <v>442</v>
      </c>
      <c r="P20" s="438">
        <v>444</v>
      </c>
      <c r="Q20" s="447">
        <v>452</v>
      </c>
      <c r="R20" s="494">
        <v>454</v>
      </c>
      <c r="S20" s="498">
        <v>454</v>
      </c>
      <c r="T20" s="498">
        <v>454</v>
      </c>
      <c r="U20" s="537">
        <v>454</v>
      </c>
      <c r="V20" s="537">
        <v>454</v>
      </c>
      <c r="W20" s="537">
        <v>454</v>
      </c>
      <c r="X20" s="537">
        <v>458</v>
      </c>
      <c r="Y20" s="538">
        <v>458</v>
      </c>
      <c r="Z20" s="540">
        <v>458</v>
      </c>
      <c r="AA20" s="540">
        <v>460</v>
      </c>
      <c r="AB20" s="541">
        <v>461</v>
      </c>
      <c r="AC20" s="541">
        <v>461</v>
      </c>
      <c r="AD20" s="542">
        <v>461</v>
      </c>
      <c r="AE20" s="542">
        <v>461</v>
      </c>
      <c r="AF20" s="544">
        <v>462</v>
      </c>
      <c r="AG20" s="544">
        <v>462</v>
      </c>
      <c r="AH20" s="545">
        <v>462</v>
      </c>
      <c r="AI20" s="546">
        <v>462</v>
      </c>
      <c r="AJ20" s="547">
        <v>462</v>
      </c>
      <c r="AK20" s="548">
        <v>462</v>
      </c>
      <c r="AL20" s="550">
        <v>462</v>
      </c>
      <c r="AM20" s="551">
        <v>462</v>
      </c>
      <c r="AN20" s="552">
        <v>462</v>
      </c>
      <c r="AO20" s="553">
        <v>463</v>
      </c>
      <c r="AP20" s="553">
        <v>463</v>
      </c>
      <c r="AQ20" s="553">
        <v>463</v>
      </c>
      <c r="AR20" s="553">
        <v>464</v>
      </c>
      <c r="AS20" s="554">
        <v>464</v>
      </c>
      <c r="AT20" s="555">
        <v>466</v>
      </c>
      <c r="AU20" s="556">
        <v>466</v>
      </c>
      <c r="AV20" s="556">
        <v>466</v>
      </c>
      <c r="AW20" s="556">
        <v>467</v>
      </c>
      <c r="AX20" s="557">
        <v>467</v>
      </c>
      <c r="AY20" s="557">
        <v>467</v>
      </c>
      <c r="AZ20" s="559">
        <v>470</v>
      </c>
      <c r="BA20" s="559">
        <v>470</v>
      </c>
      <c r="BB20" s="559">
        <v>470</v>
      </c>
      <c r="BD20" s="178">
        <f t="shared" ca="1" si="2"/>
        <v>0</v>
      </c>
      <c r="BE20" s="411">
        <f t="shared" ca="1" si="3"/>
        <v>0</v>
      </c>
      <c r="BF20" s="412">
        <f t="shared" ca="1" si="4"/>
        <v>0</v>
      </c>
      <c r="BG20" s="178">
        <f t="shared" ca="1" si="5"/>
        <v>4</v>
      </c>
      <c r="BH20" s="411">
        <f t="shared" ca="1" si="6"/>
        <v>8.5836909871244635E-3</v>
      </c>
      <c r="BI20" s="412">
        <f t="shared" ca="1" si="7"/>
        <v>1.672646377466108</v>
      </c>
      <c r="BJ20" s="398">
        <f t="shared" ca="1" si="0"/>
        <v>196.53594935226769</v>
      </c>
      <c r="BL20" s="391">
        <f t="shared" si="1"/>
        <v>139</v>
      </c>
      <c r="BM20" s="386">
        <f t="shared" ca="1" si="8"/>
        <v>470</v>
      </c>
      <c r="BN20" s="386">
        <f t="shared" ca="1" si="9"/>
        <v>196.5</v>
      </c>
      <c r="BO20" s="400">
        <f t="shared" ca="1" si="10"/>
        <v>0</v>
      </c>
      <c r="BQ20" t="s">
        <v>5</v>
      </c>
      <c r="BR20" s="4">
        <v>3336</v>
      </c>
      <c r="BS20">
        <v>292.3</v>
      </c>
      <c r="BU20" s="389">
        <f t="shared" si="11"/>
        <v>227</v>
      </c>
      <c r="BV20" s="419">
        <f t="shared" ca="1" si="12"/>
        <v>239142</v>
      </c>
      <c r="BX20" s="404" t="s">
        <v>2174</v>
      </c>
      <c r="BY20" s="404" t="s">
        <v>2208</v>
      </c>
      <c r="BZ20" s="404" t="s">
        <v>210</v>
      </c>
      <c r="CA20" s="405">
        <v>7292093</v>
      </c>
      <c r="CB20" s="548">
        <f t="shared" ca="1" si="13"/>
        <v>180</v>
      </c>
      <c r="CC20" s="50" t="str">
        <f t="shared" ca="1" si="14"/>
        <v/>
      </c>
    </row>
    <row r="21" spans="1:81" x14ac:dyDescent="0.25">
      <c r="A21" s="386">
        <v>1</v>
      </c>
      <c r="B21" s="386" t="s">
        <v>143</v>
      </c>
      <c r="C21" s="386" t="s">
        <v>380</v>
      </c>
      <c r="D21" s="386" t="s">
        <v>55</v>
      </c>
      <c r="E21" s="386" t="s">
        <v>380</v>
      </c>
      <c r="F21" s="386" t="s">
        <v>55</v>
      </c>
      <c r="G21">
        <v>156197</v>
      </c>
      <c r="H21">
        <v>475</v>
      </c>
      <c r="I21" s="397">
        <v>476</v>
      </c>
      <c r="J21" s="419">
        <v>476</v>
      </c>
      <c r="K21" s="419">
        <v>481</v>
      </c>
      <c r="L21" s="419">
        <v>481</v>
      </c>
      <c r="M21" s="433">
        <v>482</v>
      </c>
      <c r="N21" s="434">
        <v>482</v>
      </c>
      <c r="O21" s="437">
        <v>482</v>
      </c>
      <c r="P21" s="438">
        <v>482</v>
      </c>
      <c r="Q21" s="447">
        <v>485</v>
      </c>
      <c r="R21" s="494">
        <v>486</v>
      </c>
      <c r="S21" s="498">
        <v>487</v>
      </c>
      <c r="T21" s="498">
        <v>488</v>
      </c>
      <c r="U21" s="537">
        <v>488</v>
      </c>
      <c r="V21" s="537">
        <v>488</v>
      </c>
      <c r="W21" s="537">
        <v>488</v>
      </c>
      <c r="X21" s="537">
        <v>486</v>
      </c>
      <c r="Y21" s="538">
        <v>490</v>
      </c>
      <c r="Z21" s="540">
        <v>493</v>
      </c>
      <c r="AA21" s="540">
        <v>495</v>
      </c>
      <c r="AB21" s="541">
        <v>495</v>
      </c>
      <c r="AC21" s="541">
        <v>495</v>
      </c>
      <c r="AD21" s="542">
        <v>495</v>
      </c>
      <c r="AE21" s="542">
        <v>496</v>
      </c>
      <c r="AF21" s="544">
        <v>497</v>
      </c>
      <c r="AG21" s="544">
        <v>498</v>
      </c>
      <c r="AH21" s="545">
        <v>498</v>
      </c>
      <c r="AI21" s="546">
        <v>500</v>
      </c>
      <c r="AJ21" s="547">
        <v>499</v>
      </c>
      <c r="AK21" s="548">
        <v>499</v>
      </c>
      <c r="AL21" s="550">
        <v>499</v>
      </c>
      <c r="AM21" s="551">
        <v>499</v>
      </c>
      <c r="AN21" s="552">
        <v>498</v>
      </c>
      <c r="AO21" s="553">
        <v>501</v>
      </c>
      <c r="AP21" s="553">
        <v>501</v>
      </c>
      <c r="AQ21" s="553">
        <v>502</v>
      </c>
      <c r="AR21" s="553">
        <v>502</v>
      </c>
      <c r="AS21" s="554">
        <v>502</v>
      </c>
      <c r="AT21" s="555">
        <v>504</v>
      </c>
      <c r="AU21" s="556">
        <v>504</v>
      </c>
      <c r="AV21" s="556">
        <v>504</v>
      </c>
      <c r="AW21" s="556">
        <v>504</v>
      </c>
      <c r="AX21" s="557">
        <v>505</v>
      </c>
      <c r="AY21" s="557">
        <v>506</v>
      </c>
      <c r="AZ21" s="559">
        <v>511</v>
      </c>
      <c r="BA21" s="559">
        <v>513</v>
      </c>
      <c r="BB21" s="559">
        <v>513</v>
      </c>
      <c r="BD21" s="178">
        <f t="shared" ca="1" si="2"/>
        <v>0</v>
      </c>
      <c r="BE21" s="411">
        <f t="shared" ca="1" si="3"/>
        <v>0</v>
      </c>
      <c r="BF21" s="412">
        <f t="shared" ca="1" si="4"/>
        <v>0</v>
      </c>
      <c r="BG21" s="178">
        <f t="shared" ca="1" si="5"/>
        <v>9</v>
      </c>
      <c r="BH21" s="411">
        <f t="shared" ca="1" si="6"/>
        <v>1.7857142857142856E-2</v>
      </c>
      <c r="BI21" s="412">
        <f t="shared" ca="1" si="7"/>
        <v>5.7619544549511197</v>
      </c>
      <c r="BJ21" s="398">
        <f t="shared" ca="1" si="0"/>
        <v>328.43140393221381</v>
      </c>
      <c r="BL21" s="391">
        <f t="shared" si="1"/>
        <v>140</v>
      </c>
      <c r="BM21" s="386">
        <f t="shared" ca="1" si="8"/>
        <v>513</v>
      </c>
      <c r="BN21" s="386">
        <f t="shared" ca="1" si="9"/>
        <v>328.4</v>
      </c>
      <c r="BO21" s="400">
        <f t="shared" ca="1" si="10"/>
        <v>0</v>
      </c>
      <c r="BQ21" t="s">
        <v>1442</v>
      </c>
      <c r="BR21">
        <v>227</v>
      </c>
      <c r="BS21">
        <v>226</v>
      </c>
      <c r="BU21" s="389">
        <f t="shared" si="11"/>
        <v>228</v>
      </c>
      <c r="BV21" s="419">
        <f t="shared" ca="1" si="12"/>
        <v>156197</v>
      </c>
      <c r="BX21" s="404" t="s">
        <v>278</v>
      </c>
      <c r="BY21" s="404" t="s">
        <v>187</v>
      </c>
      <c r="BZ21" s="404" t="s">
        <v>2203</v>
      </c>
      <c r="CA21" s="405">
        <v>148942</v>
      </c>
      <c r="CB21" s="548">
        <f t="shared" ca="1" si="13"/>
        <v>63</v>
      </c>
      <c r="CC21" s="50" t="str">
        <f t="shared" ca="1" si="14"/>
        <v/>
      </c>
    </row>
    <row r="22" spans="1:81" x14ac:dyDescent="0.25">
      <c r="A22" s="386">
        <v>1</v>
      </c>
      <c r="B22" s="386" t="s">
        <v>143</v>
      </c>
      <c r="C22" s="386" t="s">
        <v>381</v>
      </c>
      <c r="D22" s="386" t="s">
        <v>58</v>
      </c>
      <c r="E22" s="386" t="s">
        <v>381</v>
      </c>
      <c r="F22" s="386" t="s">
        <v>58</v>
      </c>
      <c r="G22">
        <v>175470</v>
      </c>
      <c r="H22">
        <v>475</v>
      </c>
      <c r="I22" s="397">
        <v>479</v>
      </c>
      <c r="J22" s="419">
        <v>483</v>
      </c>
      <c r="K22" s="419">
        <v>484</v>
      </c>
      <c r="L22" s="419">
        <v>486</v>
      </c>
      <c r="M22" s="433">
        <v>485</v>
      </c>
      <c r="N22" s="434">
        <v>490</v>
      </c>
      <c r="O22" s="437">
        <v>498</v>
      </c>
      <c r="P22" s="438">
        <v>498</v>
      </c>
      <c r="Q22" s="447">
        <v>501</v>
      </c>
      <c r="R22" s="494">
        <v>505</v>
      </c>
      <c r="S22" s="498">
        <v>507</v>
      </c>
      <c r="T22" s="498">
        <v>509</v>
      </c>
      <c r="U22" s="537">
        <v>514</v>
      </c>
      <c r="V22" s="537">
        <v>513</v>
      </c>
      <c r="W22" s="537">
        <v>513</v>
      </c>
      <c r="X22" s="537">
        <v>515</v>
      </c>
      <c r="Y22" s="538">
        <v>516</v>
      </c>
      <c r="Z22" s="540">
        <v>519</v>
      </c>
      <c r="AA22" s="540">
        <v>518</v>
      </c>
      <c r="AB22" s="541">
        <v>520</v>
      </c>
      <c r="AC22" s="541">
        <v>520</v>
      </c>
      <c r="AD22" s="542">
        <v>520</v>
      </c>
      <c r="AE22" s="542">
        <v>520</v>
      </c>
      <c r="AF22" s="544">
        <v>523</v>
      </c>
      <c r="AG22" s="544">
        <v>523</v>
      </c>
      <c r="AH22" s="545">
        <v>524</v>
      </c>
      <c r="AI22" s="546">
        <v>525</v>
      </c>
      <c r="AJ22" s="547">
        <v>524</v>
      </c>
      <c r="AK22" s="548">
        <v>525</v>
      </c>
      <c r="AL22" s="550">
        <v>526</v>
      </c>
      <c r="AM22" s="551">
        <v>527</v>
      </c>
      <c r="AN22" s="552">
        <v>526</v>
      </c>
      <c r="AO22" s="553">
        <v>527</v>
      </c>
      <c r="AP22" s="553">
        <v>528</v>
      </c>
      <c r="AQ22" s="553">
        <v>529</v>
      </c>
      <c r="AR22" s="553">
        <v>530</v>
      </c>
      <c r="AS22" s="554">
        <v>531</v>
      </c>
      <c r="AT22" s="555">
        <v>531</v>
      </c>
      <c r="AU22" s="556">
        <v>531</v>
      </c>
      <c r="AV22" s="556">
        <v>531</v>
      </c>
      <c r="AW22" s="556">
        <v>531</v>
      </c>
      <c r="AX22" s="557">
        <v>531</v>
      </c>
      <c r="AY22" s="557">
        <v>531</v>
      </c>
      <c r="AZ22" s="559">
        <v>531</v>
      </c>
      <c r="BA22" s="559">
        <v>532</v>
      </c>
      <c r="BB22" s="559">
        <v>532</v>
      </c>
      <c r="BD22" s="178">
        <f t="shared" ca="1" si="2"/>
        <v>0</v>
      </c>
      <c r="BE22" s="411">
        <f t="shared" ca="1" si="3"/>
        <v>0</v>
      </c>
      <c r="BF22" s="412">
        <f t="shared" ca="1" si="4"/>
        <v>0</v>
      </c>
      <c r="BG22" s="178">
        <f t="shared" ca="1" si="5"/>
        <v>1</v>
      </c>
      <c r="BH22" s="411">
        <f t="shared" ca="1" si="6"/>
        <v>1.8832391713747645E-3</v>
      </c>
      <c r="BI22" s="412">
        <f t="shared" ca="1" si="7"/>
        <v>0.56989798826010141</v>
      </c>
      <c r="BJ22" s="398">
        <f t="shared" ca="1" si="0"/>
        <v>303.18572975437399</v>
      </c>
      <c r="BL22" s="391">
        <f t="shared" si="1"/>
        <v>144</v>
      </c>
      <c r="BM22" s="386">
        <f t="shared" ca="1" si="8"/>
        <v>532</v>
      </c>
      <c r="BN22" s="386">
        <f t="shared" ca="1" si="9"/>
        <v>303.2</v>
      </c>
      <c r="BO22" s="400">
        <f t="shared" ca="1" si="10"/>
        <v>0</v>
      </c>
      <c r="BQ22" t="s">
        <v>187</v>
      </c>
      <c r="BR22">
        <v>423</v>
      </c>
      <c r="BS22">
        <v>284</v>
      </c>
      <c r="BU22" s="389">
        <f t="shared" si="11"/>
        <v>249</v>
      </c>
      <c r="BV22" s="419">
        <f t="shared" ca="1" si="12"/>
        <v>175470</v>
      </c>
      <c r="BX22" s="404" t="s">
        <v>279</v>
      </c>
      <c r="BY22" s="404" t="s">
        <v>6</v>
      </c>
      <c r="BZ22" s="404" t="s">
        <v>2203</v>
      </c>
      <c r="CA22" s="405">
        <v>139305</v>
      </c>
      <c r="CB22" s="548">
        <f t="shared" ca="1" si="13"/>
        <v>261</v>
      </c>
      <c r="CC22" s="50" t="str">
        <f t="shared" ca="1" si="14"/>
        <v/>
      </c>
    </row>
    <row r="23" spans="1:81" x14ac:dyDescent="0.25">
      <c r="A23" s="386">
        <v>1</v>
      </c>
      <c r="B23" s="386" t="s">
        <v>143</v>
      </c>
      <c r="C23" s="386" t="s">
        <v>382</v>
      </c>
      <c r="D23" s="386" t="s">
        <v>60</v>
      </c>
      <c r="E23" s="386" t="s">
        <v>382</v>
      </c>
      <c r="F23" s="386" t="s">
        <v>60</v>
      </c>
      <c r="G23">
        <v>325917</v>
      </c>
      <c r="H23">
        <v>1162</v>
      </c>
      <c r="I23" s="397">
        <v>1165</v>
      </c>
      <c r="J23" s="419">
        <v>1167</v>
      </c>
      <c r="K23" s="419">
        <v>1168</v>
      </c>
      <c r="L23" s="419">
        <v>1171</v>
      </c>
      <c r="M23" s="433">
        <v>1173</v>
      </c>
      <c r="N23" s="434">
        <v>1173</v>
      </c>
      <c r="O23" s="437">
        <v>1173</v>
      </c>
      <c r="P23" s="438">
        <v>1177</v>
      </c>
      <c r="Q23" s="447">
        <v>1185</v>
      </c>
      <c r="R23" s="494">
        <v>1186</v>
      </c>
      <c r="S23" s="498">
        <v>1186</v>
      </c>
      <c r="T23" s="498">
        <v>1193</v>
      </c>
      <c r="U23" s="537">
        <v>1193</v>
      </c>
      <c r="V23" s="537">
        <v>1195</v>
      </c>
      <c r="W23" s="537">
        <v>1195</v>
      </c>
      <c r="X23" s="537">
        <v>1198</v>
      </c>
      <c r="Y23" s="538">
        <v>1200</v>
      </c>
      <c r="Z23" s="540">
        <v>1201</v>
      </c>
      <c r="AA23" s="540">
        <v>1201</v>
      </c>
      <c r="AB23" s="541">
        <v>1207</v>
      </c>
      <c r="AC23" s="541">
        <v>1208</v>
      </c>
      <c r="AD23" s="542">
        <v>1209</v>
      </c>
      <c r="AE23" s="542">
        <v>1210</v>
      </c>
      <c r="AF23" s="544">
        <v>1210</v>
      </c>
      <c r="AG23" s="544">
        <v>1210</v>
      </c>
      <c r="AH23" s="545">
        <v>1211</v>
      </c>
      <c r="AI23" s="546">
        <v>1212</v>
      </c>
      <c r="AJ23" s="547">
        <v>1213</v>
      </c>
      <c r="AK23" s="548">
        <v>1213</v>
      </c>
      <c r="AL23" s="550">
        <v>1214</v>
      </c>
      <c r="AM23" s="551">
        <v>1214</v>
      </c>
      <c r="AN23" s="552">
        <v>1214</v>
      </c>
      <c r="AO23" s="553">
        <v>1216</v>
      </c>
      <c r="AP23" s="553">
        <v>1217</v>
      </c>
      <c r="AQ23" s="553">
        <v>1218</v>
      </c>
      <c r="AR23" s="553">
        <v>1216</v>
      </c>
      <c r="AS23" s="554">
        <v>1217</v>
      </c>
      <c r="AT23" s="555">
        <v>1217</v>
      </c>
      <c r="AU23" s="556">
        <v>1217</v>
      </c>
      <c r="AV23" s="556">
        <v>1218</v>
      </c>
      <c r="AW23" s="556">
        <v>1219</v>
      </c>
      <c r="AX23" s="557">
        <v>1219</v>
      </c>
      <c r="AY23" s="557">
        <v>1219</v>
      </c>
      <c r="AZ23" s="559">
        <v>1219</v>
      </c>
      <c r="BA23" s="559">
        <v>1219</v>
      </c>
      <c r="BB23" s="559">
        <v>1220</v>
      </c>
      <c r="BD23" s="178">
        <f t="shared" ca="1" si="2"/>
        <v>1</v>
      </c>
      <c r="BE23" s="411">
        <f t="shared" ca="1" si="3"/>
        <v>8.2034454470877774E-4</v>
      </c>
      <c r="BF23" s="412">
        <f t="shared" ca="1" si="4"/>
        <v>0.30682658468260327</v>
      </c>
      <c r="BG23" s="178">
        <f t="shared" ca="1" si="5"/>
        <v>3</v>
      </c>
      <c r="BH23" s="411">
        <f t="shared" ca="1" si="6"/>
        <v>2.4650780608052587E-3</v>
      </c>
      <c r="BI23" s="412">
        <f t="shared" ca="1" si="7"/>
        <v>0.92047975404780968</v>
      </c>
      <c r="BJ23" s="398">
        <f t="shared" ca="1" si="0"/>
        <v>374.32843331277593</v>
      </c>
      <c r="BL23" s="391">
        <f t="shared" si="1"/>
        <v>147</v>
      </c>
      <c r="BM23" s="386">
        <f t="shared" ca="1" si="8"/>
        <v>1220</v>
      </c>
      <c r="BN23" s="386">
        <f t="shared" ca="1" si="9"/>
        <v>374.3</v>
      </c>
      <c r="BO23" s="400">
        <f t="shared" ca="1" si="10"/>
        <v>0</v>
      </c>
      <c r="BQ23" t="s">
        <v>6</v>
      </c>
      <c r="BR23">
        <v>678</v>
      </c>
      <c r="BS23">
        <v>486.7</v>
      </c>
      <c r="BU23" s="389">
        <f t="shared" si="11"/>
        <v>229</v>
      </c>
      <c r="BV23" s="419">
        <f t="shared" ca="1" si="12"/>
        <v>325917</v>
      </c>
      <c r="BX23" s="404" t="s">
        <v>316</v>
      </c>
      <c r="BY23" s="404" t="s">
        <v>21</v>
      </c>
      <c r="BZ23" s="404" t="s">
        <v>2203</v>
      </c>
      <c r="CA23" s="405">
        <v>380790</v>
      </c>
      <c r="CB23" s="548">
        <f t="shared" ca="1" si="13"/>
        <v>225</v>
      </c>
      <c r="CC23" s="50" t="str">
        <f t="shared" ca="1" si="14"/>
        <v/>
      </c>
    </row>
    <row r="24" spans="1:81" x14ac:dyDescent="0.25">
      <c r="A24" s="386">
        <v>1</v>
      </c>
      <c r="B24" s="386" t="s">
        <v>143</v>
      </c>
      <c r="C24" s="386" t="s">
        <v>383</v>
      </c>
      <c r="D24" s="386" t="s">
        <v>65</v>
      </c>
      <c r="E24" s="386" t="s">
        <v>383</v>
      </c>
      <c r="F24" s="386" t="s">
        <v>65</v>
      </c>
      <c r="G24">
        <v>303536</v>
      </c>
      <c r="H24">
        <v>946</v>
      </c>
      <c r="I24" s="397">
        <v>949</v>
      </c>
      <c r="J24" s="419">
        <v>950</v>
      </c>
      <c r="K24" s="419">
        <v>952</v>
      </c>
      <c r="L24" s="419">
        <v>953</v>
      </c>
      <c r="M24" s="433">
        <v>956</v>
      </c>
      <c r="N24" s="434">
        <v>957</v>
      </c>
      <c r="O24" s="437">
        <v>962</v>
      </c>
      <c r="P24" s="438">
        <v>964</v>
      </c>
      <c r="Q24" s="447">
        <v>966</v>
      </c>
      <c r="R24" s="494">
        <v>968</v>
      </c>
      <c r="S24" s="498">
        <v>970</v>
      </c>
      <c r="T24" s="498">
        <v>970</v>
      </c>
      <c r="U24" s="537">
        <v>972</v>
      </c>
      <c r="V24" s="537">
        <v>977</v>
      </c>
      <c r="W24" s="537">
        <v>978</v>
      </c>
      <c r="X24" s="537">
        <v>979</v>
      </c>
      <c r="Y24" s="538">
        <v>979</v>
      </c>
      <c r="Z24" s="540">
        <v>982</v>
      </c>
      <c r="AA24" s="540">
        <v>982</v>
      </c>
      <c r="AB24" s="541">
        <v>983</v>
      </c>
      <c r="AC24" s="541">
        <v>983</v>
      </c>
      <c r="AD24" s="542">
        <v>984</v>
      </c>
      <c r="AE24" s="542">
        <v>983</v>
      </c>
      <c r="AF24" s="544">
        <v>983</v>
      </c>
      <c r="AG24" s="544">
        <v>983</v>
      </c>
      <c r="AH24" s="545">
        <v>986</v>
      </c>
      <c r="AI24" s="546">
        <v>986</v>
      </c>
      <c r="AJ24" s="547">
        <v>989</v>
      </c>
      <c r="AK24" s="548">
        <v>990</v>
      </c>
      <c r="AL24" s="550">
        <v>990</v>
      </c>
      <c r="AM24" s="551">
        <v>990</v>
      </c>
      <c r="AN24" s="552">
        <v>991</v>
      </c>
      <c r="AO24" s="553">
        <v>993</v>
      </c>
      <c r="AP24" s="553">
        <v>994</v>
      </c>
      <c r="AQ24" s="553">
        <v>995</v>
      </c>
      <c r="AR24" s="553">
        <v>997</v>
      </c>
      <c r="AS24" s="554">
        <v>997</v>
      </c>
      <c r="AT24" s="555">
        <v>997</v>
      </c>
      <c r="AU24" s="556">
        <v>997</v>
      </c>
      <c r="AV24" s="556">
        <v>997</v>
      </c>
      <c r="AW24" s="556">
        <v>997</v>
      </c>
      <c r="AX24" s="557">
        <v>998</v>
      </c>
      <c r="AY24" s="557">
        <v>998</v>
      </c>
      <c r="AZ24" s="559">
        <v>999</v>
      </c>
      <c r="BA24" s="559">
        <v>999</v>
      </c>
      <c r="BB24" s="559">
        <v>999</v>
      </c>
      <c r="BD24" s="178">
        <f t="shared" ca="1" si="2"/>
        <v>0</v>
      </c>
      <c r="BE24" s="411">
        <f t="shared" ca="1" si="3"/>
        <v>0</v>
      </c>
      <c r="BF24" s="412">
        <f t="shared" ca="1" si="4"/>
        <v>0</v>
      </c>
      <c r="BG24" s="178">
        <f t="shared" ca="1" si="5"/>
        <v>2</v>
      </c>
      <c r="BH24" s="411">
        <f t="shared" ca="1" si="6"/>
        <v>2.0060180541624875E-3</v>
      </c>
      <c r="BI24" s="412">
        <f t="shared" ca="1" si="7"/>
        <v>0.65890042696747664</v>
      </c>
      <c r="BJ24" s="398">
        <f t="shared" ca="1" si="0"/>
        <v>329.1207632702546</v>
      </c>
      <c r="BL24" s="391">
        <f t="shared" si="1"/>
        <v>152</v>
      </c>
      <c r="BM24" s="386">
        <f t="shared" ca="1" si="8"/>
        <v>999</v>
      </c>
      <c r="BN24" s="386">
        <f t="shared" ca="1" si="9"/>
        <v>329.1</v>
      </c>
      <c r="BO24" s="400">
        <f t="shared" ca="1" si="10"/>
        <v>0</v>
      </c>
      <c r="BQ24" t="s">
        <v>1249</v>
      </c>
      <c r="BR24">
        <v>159</v>
      </c>
      <c r="BS24">
        <v>199.9</v>
      </c>
      <c r="BU24" s="389">
        <f t="shared" si="11"/>
        <v>230</v>
      </c>
      <c r="BV24" s="419">
        <f t="shared" ca="1" si="12"/>
        <v>303536</v>
      </c>
      <c r="BX24" s="404" t="s">
        <v>317</v>
      </c>
      <c r="BY24" s="404" t="s">
        <v>22</v>
      </c>
      <c r="BZ24" s="404" t="s">
        <v>2203</v>
      </c>
      <c r="CA24" s="405">
        <v>340502</v>
      </c>
      <c r="CB24" s="548">
        <f t="shared" ca="1" si="13"/>
        <v>253</v>
      </c>
      <c r="CC24" s="50" t="str">
        <f t="shared" ca="1" si="14"/>
        <v/>
      </c>
    </row>
    <row r="25" spans="1:81" x14ac:dyDescent="0.25">
      <c r="A25" s="386">
        <v>1</v>
      </c>
      <c r="B25" s="386" t="s">
        <v>143</v>
      </c>
      <c r="C25" s="386" t="s">
        <v>384</v>
      </c>
      <c r="D25" s="386" t="s">
        <v>71</v>
      </c>
      <c r="E25" s="386" t="s">
        <v>384</v>
      </c>
      <c r="F25" s="386" t="s">
        <v>71</v>
      </c>
      <c r="G25">
        <v>206186</v>
      </c>
      <c r="H25">
        <v>665</v>
      </c>
      <c r="I25" s="397">
        <v>670</v>
      </c>
      <c r="J25" s="419">
        <v>671</v>
      </c>
      <c r="K25" s="419">
        <v>674</v>
      </c>
      <c r="L25" s="419">
        <v>675</v>
      </c>
      <c r="M25" s="433">
        <v>675</v>
      </c>
      <c r="N25" s="434">
        <v>676</v>
      </c>
      <c r="O25" s="437">
        <v>675</v>
      </c>
      <c r="P25" s="438">
        <v>677</v>
      </c>
      <c r="Q25" s="447">
        <v>680</v>
      </c>
      <c r="R25" s="494">
        <v>682</v>
      </c>
      <c r="S25" s="498">
        <v>682</v>
      </c>
      <c r="T25" s="498">
        <v>685</v>
      </c>
      <c r="U25" s="537">
        <v>685</v>
      </c>
      <c r="V25" s="537">
        <v>687</v>
      </c>
      <c r="W25" s="537">
        <v>688</v>
      </c>
      <c r="X25" s="537">
        <v>692</v>
      </c>
      <c r="Y25" s="538">
        <v>692</v>
      </c>
      <c r="Z25" s="540">
        <v>692</v>
      </c>
      <c r="AA25" s="540">
        <v>694</v>
      </c>
      <c r="AB25" s="541">
        <v>693</v>
      </c>
      <c r="AC25" s="541">
        <v>694</v>
      </c>
      <c r="AD25" s="542">
        <v>696</v>
      </c>
      <c r="AE25" s="542">
        <v>695</v>
      </c>
      <c r="AF25" s="544">
        <v>696</v>
      </c>
      <c r="AG25" s="544">
        <v>696</v>
      </c>
      <c r="AH25" s="545">
        <v>697</v>
      </c>
      <c r="AI25" s="546">
        <v>697</v>
      </c>
      <c r="AJ25" s="547">
        <v>697</v>
      </c>
      <c r="AK25" s="548">
        <v>697</v>
      </c>
      <c r="AL25" s="550">
        <v>697</v>
      </c>
      <c r="AM25" s="551">
        <v>698</v>
      </c>
      <c r="AN25" s="552">
        <v>697</v>
      </c>
      <c r="AO25" s="553">
        <v>700</v>
      </c>
      <c r="AP25" s="553">
        <v>700</v>
      </c>
      <c r="AQ25" s="553">
        <v>700</v>
      </c>
      <c r="AR25" s="553">
        <v>701</v>
      </c>
      <c r="AS25" s="554">
        <v>701</v>
      </c>
      <c r="AT25" s="555">
        <v>701</v>
      </c>
      <c r="AU25" s="556">
        <v>701</v>
      </c>
      <c r="AV25" s="556">
        <v>701</v>
      </c>
      <c r="AW25" s="556">
        <v>701</v>
      </c>
      <c r="AX25" s="557">
        <v>703</v>
      </c>
      <c r="AY25" s="557">
        <v>703</v>
      </c>
      <c r="AZ25" s="559">
        <v>704</v>
      </c>
      <c r="BA25" s="559">
        <v>704</v>
      </c>
      <c r="BB25" s="559">
        <v>704</v>
      </c>
      <c r="BD25" s="178">
        <f t="shared" ca="1" si="2"/>
        <v>0</v>
      </c>
      <c r="BE25" s="411">
        <f t="shared" ca="1" si="3"/>
        <v>0</v>
      </c>
      <c r="BF25" s="412">
        <f t="shared" ca="1" si="4"/>
        <v>0</v>
      </c>
      <c r="BG25" s="178">
        <f t="shared" ca="1" si="5"/>
        <v>3</v>
      </c>
      <c r="BH25" s="411">
        <f t="shared" ca="1" si="6"/>
        <v>4.2796005706134095E-3</v>
      </c>
      <c r="BI25" s="412">
        <f t="shared" ca="1" si="7"/>
        <v>1.4549969445064166</v>
      </c>
      <c r="BJ25" s="398">
        <f t="shared" ca="1" si="0"/>
        <v>341.43928297750574</v>
      </c>
      <c r="BL25" s="391">
        <f t="shared" si="1"/>
        <v>165</v>
      </c>
      <c r="BM25" s="386">
        <f t="shared" ca="1" si="8"/>
        <v>704</v>
      </c>
      <c r="BN25" s="386">
        <f t="shared" ca="1" si="9"/>
        <v>341.4</v>
      </c>
      <c r="BO25" s="400">
        <f t="shared" ca="1" si="10"/>
        <v>0</v>
      </c>
      <c r="BQ25" t="s">
        <v>7</v>
      </c>
      <c r="BR25" s="4">
        <v>1054</v>
      </c>
      <c r="BS25">
        <v>369.3</v>
      </c>
      <c r="BU25" s="389">
        <f t="shared" si="11"/>
        <v>250</v>
      </c>
      <c r="BV25" s="419">
        <f t="shared" ca="1" si="12"/>
        <v>206186</v>
      </c>
      <c r="BX25" s="404" t="s">
        <v>276</v>
      </c>
      <c r="BY25" s="404" t="s">
        <v>186</v>
      </c>
      <c r="BZ25" s="404" t="s">
        <v>2203</v>
      </c>
      <c r="CA25" s="405">
        <v>128432</v>
      </c>
      <c r="CB25" s="548">
        <f t="shared" ca="1" si="13"/>
        <v>190</v>
      </c>
      <c r="CC25" s="50" t="str">
        <f t="shared" ca="1" si="14"/>
        <v/>
      </c>
    </row>
    <row r="26" spans="1:81" x14ac:dyDescent="0.25">
      <c r="A26" s="386">
        <v>1</v>
      </c>
      <c r="B26" s="386" t="s">
        <v>143</v>
      </c>
      <c r="C26" s="386" t="s">
        <v>385</v>
      </c>
      <c r="D26" s="386" t="s">
        <v>74</v>
      </c>
      <c r="E26" s="386" t="s">
        <v>385</v>
      </c>
      <c r="F26" s="386" t="s">
        <v>74</v>
      </c>
      <c r="G26">
        <v>352005</v>
      </c>
      <c r="H26">
        <v>968</v>
      </c>
      <c r="I26" s="397">
        <v>976</v>
      </c>
      <c r="J26" s="419">
        <v>980</v>
      </c>
      <c r="K26" s="419">
        <v>981</v>
      </c>
      <c r="L26" s="419">
        <v>983</v>
      </c>
      <c r="M26" s="433">
        <v>982</v>
      </c>
      <c r="N26" s="434">
        <v>983</v>
      </c>
      <c r="O26" s="437">
        <v>985</v>
      </c>
      <c r="P26" s="438">
        <v>983</v>
      </c>
      <c r="Q26" s="447">
        <v>988</v>
      </c>
      <c r="R26" s="494">
        <v>992</v>
      </c>
      <c r="S26" s="498">
        <v>994</v>
      </c>
      <c r="T26" s="498">
        <v>995</v>
      </c>
      <c r="U26" s="537">
        <v>995</v>
      </c>
      <c r="V26" s="537">
        <v>997</v>
      </c>
      <c r="W26" s="537">
        <v>997</v>
      </c>
      <c r="X26" s="537">
        <v>997</v>
      </c>
      <c r="Y26" s="538">
        <v>998</v>
      </c>
      <c r="Z26" s="540">
        <v>999</v>
      </c>
      <c r="AA26" s="540">
        <v>998</v>
      </c>
      <c r="AB26" s="541">
        <v>999</v>
      </c>
      <c r="AC26" s="541">
        <v>1000</v>
      </c>
      <c r="AD26" s="542">
        <v>1001</v>
      </c>
      <c r="AE26" s="542">
        <v>1001</v>
      </c>
      <c r="AF26" s="544">
        <v>1003</v>
      </c>
      <c r="AG26" s="544">
        <v>1005</v>
      </c>
      <c r="AH26" s="545">
        <v>1003</v>
      </c>
      <c r="AI26" s="546">
        <v>1003</v>
      </c>
      <c r="AJ26" s="547">
        <v>1004</v>
      </c>
      <c r="AK26" s="548">
        <v>1003</v>
      </c>
      <c r="AL26" s="550">
        <v>1004</v>
      </c>
      <c r="AM26" s="551">
        <v>1003</v>
      </c>
      <c r="AN26" s="552">
        <v>1003</v>
      </c>
      <c r="AO26" s="553">
        <v>1005</v>
      </c>
      <c r="AP26" s="553">
        <v>1005</v>
      </c>
      <c r="AQ26" s="553">
        <v>1006</v>
      </c>
      <c r="AR26" s="553">
        <v>1006</v>
      </c>
      <c r="AS26" s="554">
        <v>1007</v>
      </c>
      <c r="AT26" s="555">
        <v>1008</v>
      </c>
      <c r="AU26" s="556">
        <v>1009</v>
      </c>
      <c r="AV26" s="556">
        <v>1009</v>
      </c>
      <c r="AW26" s="556">
        <v>1010</v>
      </c>
      <c r="AX26" s="557">
        <v>1011</v>
      </c>
      <c r="AY26" s="557">
        <v>1011</v>
      </c>
      <c r="AZ26" s="559">
        <v>1012</v>
      </c>
      <c r="BA26" s="559">
        <v>1012</v>
      </c>
      <c r="BB26" s="559">
        <v>1013</v>
      </c>
      <c r="BD26" s="178">
        <f t="shared" ca="1" si="2"/>
        <v>1</v>
      </c>
      <c r="BE26" s="411">
        <f t="shared" ca="1" si="3"/>
        <v>9.8814229249011851E-4</v>
      </c>
      <c r="BF26" s="412">
        <f t="shared" ca="1" si="4"/>
        <v>0.28408687376599762</v>
      </c>
      <c r="BG26" s="178">
        <f t="shared" ca="1" si="5"/>
        <v>4</v>
      </c>
      <c r="BH26" s="411">
        <f t="shared" ca="1" si="6"/>
        <v>3.9643211100099107E-3</v>
      </c>
      <c r="BI26" s="412">
        <f t="shared" ca="1" si="7"/>
        <v>1.1363474950639905</v>
      </c>
      <c r="BJ26" s="398">
        <f t="shared" ca="1" si="0"/>
        <v>287.78000312495561</v>
      </c>
      <c r="BL26" s="391">
        <f t="shared" si="1"/>
        <v>176</v>
      </c>
      <c r="BM26" s="386">
        <f t="shared" ca="1" si="8"/>
        <v>1013</v>
      </c>
      <c r="BN26" s="386">
        <f t="shared" ca="1" si="9"/>
        <v>287.8</v>
      </c>
      <c r="BO26" s="400">
        <f t="shared" ca="1" si="10"/>
        <v>0</v>
      </c>
      <c r="BQ26" t="s">
        <v>1446</v>
      </c>
      <c r="BR26">
        <v>232</v>
      </c>
      <c r="BS26">
        <v>334.5</v>
      </c>
      <c r="BU26" s="389">
        <f t="shared" si="11"/>
        <v>231</v>
      </c>
      <c r="BV26" s="419">
        <f t="shared" ca="1" si="12"/>
        <v>352005</v>
      </c>
      <c r="BX26" s="404" t="s">
        <v>277</v>
      </c>
      <c r="BY26" s="404" t="s">
        <v>117</v>
      </c>
      <c r="BZ26" s="404" t="s">
        <v>2203</v>
      </c>
      <c r="CA26" s="405">
        <v>209547</v>
      </c>
      <c r="CB26" s="548">
        <f t="shared" ca="1" si="13"/>
        <v>210</v>
      </c>
      <c r="CC26" s="50" t="str">
        <f t="shared" ca="1" si="14"/>
        <v/>
      </c>
    </row>
    <row r="27" spans="1:81" x14ac:dyDescent="0.25">
      <c r="A27" s="386">
        <v>1</v>
      </c>
      <c r="B27" s="386" t="s">
        <v>143</v>
      </c>
      <c r="C27" s="386" t="s">
        <v>386</v>
      </c>
      <c r="D27" s="386" t="s">
        <v>87</v>
      </c>
      <c r="E27" s="386" t="s">
        <v>386</v>
      </c>
      <c r="F27" s="386" t="s">
        <v>87</v>
      </c>
      <c r="G27">
        <v>303858</v>
      </c>
      <c r="H27">
        <v>705</v>
      </c>
      <c r="I27" s="397">
        <v>710</v>
      </c>
      <c r="J27" s="419">
        <v>730</v>
      </c>
      <c r="K27" s="419">
        <v>732</v>
      </c>
      <c r="L27" s="419">
        <v>733</v>
      </c>
      <c r="M27" s="433">
        <v>736</v>
      </c>
      <c r="N27" s="434">
        <v>738</v>
      </c>
      <c r="O27" s="437">
        <v>739</v>
      </c>
      <c r="P27" s="438">
        <v>739</v>
      </c>
      <c r="Q27" s="447">
        <v>745</v>
      </c>
      <c r="R27" s="494">
        <v>746</v>
      </c>
      <c r="S27" s="498">
        <v>746</v>
      </c>
      <c r="T27" s="498">
        <v>746</v>
      </c>
      <c r="U27" s="537">
        <v>748</v>
      </c>
      <c r="V27" s="537">
        <v>749</v>
      </c>
      <c r="W27" s="537">
        <v>754</v>
      </c>
      <c r="X27" s="537">
        <v>755</v>
      </c>
      <c r="Y27" s="538">
        <v>756</v>
      </c>
      <c r="Z27" s="540">
        <v>756</v>
      </c>
      <c r="AA27" s="540">
        <v>756</v>
      </c>
      <c r="AB27" s="541">
        <v>756</v>
      </c>
      <c r="AC27" s="541">
        <v>756</v>
      </c>
      <c r="AD27" s="542">
        <v>756</v>
      </c>
      <c r="AE27" s="542">
        <v>756</v>
      </c>
      <c r="AF27" s="544">
        <v>757</v>
      </c>
      <c r="AG27" s="544">
        <v>758</v>
      </c>
      <c r="AH27" s="545">
        <v>758</v>
      </c>
      <c r="AI27" s="546">
        <v>758</v>
      </c>
      <c r="AJ27" s="547">
        <v>758</v>
      </c>
      <c r="AK27" s="548">
        <v>760</v>
      </c>
      <c r="AL27" s="550">
        <v>761</v>
      </c>
      <c r="AM27" s="551">
        <v>761</v>
      </c>
      <c r="AN27" s="552">
        <v>762</v>
      </c>
      <c r="AO27" s="553">
        <v>763</v>
      </c>
      <c r="AP27" s="553">
        <v>763</v>
      </c>
      <c r="AQ27" s="553">
        <v>764</v>
      </c>
      <c r="AR27" s="553">
        <v>765</v>
      </c>
      <c r="AS27" s="554">
        <v>767</v>
      </c>
      <c r="AT27" s="555">
        <v>768</v>
      </c>
      <c r="AU27" s="556">
        <v>768</v>
      </c>
      <c r="AV27" s="556">
        <v>768</v>
      </c>
      <c r="AW27" s="556">
        <v>768</v>
      </c>
      <c r="AX27" s="557">
        <v>768</v>
      </c>
      <c r="AY27" s="557">
        <v>769</v>
      </c>
      <c r="AZ27" s="559">
        <v>769</v>
      </c>
      <c r="BA27" s="559">
        <v>770</v>
      </c>
      <c r="BB27" s="559">
        <v>770</v>
      </c>
      <c r="BD27" s="178">
        <f t="shared" ca="1" si="2"/>
        <v>0</v>
      </c>
      <c r="BE27" s="411">
        <f t="shared" ca="1" si="3"/>
        <v>0</v>
      </c>
      <c r="BF27" s="412">
        <f t="shared" ca="1" si="4"/>
        <v>0</v>
      </c>
      <c r="BG27" s="178">
        <f t="shared" ca="1" si="5"/>
        <v>2</v>
      </c>
      <c r="BH27" s="411">
        <f t="shared" ca="1" si="6"/>
        <v>2.6041666666666665E-3</v>
      </c>
      <c r="BI27" s="412">
        <f t="shared" ca="1" si="7"/>
        <v>0.65820218654766371</v>
      </c>
      <c r="BJ27" s="398">
        <f t="shared" ca="1" si="0"/>
        <v>253.40784182085054</v>
      </c>
      <c r="BL27" s="391">
        <f t="shared" si="1"/>
        <v>202</v>
      </c>
      <c r="BM27" s="386">
        <f t="shared" ca="1" si="8"/>
        <v>770</v>
      </c>
      <c r="BN27" s="386">
        <f t="shared" ca="1" si="9"/>
        <v>253.4</v>
      </c>
      <c r="BO27" s="400">
        <f t="shared" ca="1" si="10"/>
        <v>0</v>
      </c>
      <c r="BQ27" t="s">
        <v>8</v>
      </c>
      <c r="BR27">
        <v>491</v>
      </c>
      <c r="BS27">
        <v>124.1</v>
      </c>
      <c r="BU27" s="389">
        <f t="shared" si="11"/>
        <v>251</v>
      </c>
      <c r="BV27" s="419">
        <f t="shared" ca="1" si="12"/>
        <v>303858</v>
      </c>
      <c r="BX27" s="404" t="s">
        <v>396</v>
      </c>
      <c r="BY27" s="404" t="s">
        <v>27</v>
      </c>
      <c r="BZ27" s="404" t="s">
        <v>2209</v>
      </c>
      <c r="CA27" s="405">
        <v>498888</v>
      </c>
      <c r="CB27" s="548">
        <f t="shared" ca="1" si="13"/>
        <v>255</v>
      </c>
      <c r="CC27" s="50" t="str">
        <f t="shared" ca="1" si="14"/>
        <v/>
      </c>
    </row>
    <row r="28" spans="1:81" x14ac:dyDescent="0.25">
      <c r="A28" s="386">
        <v>1</v>
      </c>
      <c r="B28" s="386" t="s">
        <v>143</v>
      </c>
      <c r="C28" s="386" t="s">
        <v>387</v>
      </c>
      <c r="D28" s="386" t="s">
        <v>89</v>
      </c>
      <c r="E28" s="386" t="s">
        <v>387</v>
      </c>
      <c r="F28" s="386" t="s">
        <v>89</v>
      </c>
      <c r="G28">
        <v>196904</v>
      </c>
      <c r="H28">
        <v>389</v>
      </c>
      <c r="I28" s="397">
        <v>389</v>
      </c>
      <c r="J28" s="419">
        <v>390</v>
      </c>
      <c r="K28" s="419">
        <v>393</v>
      </c>
      <c r="L28" s="419">
        <v>397</v>
      </c>
      <c r="M28" s="433">
        <v>395</v>
      </c>
      <c r="N28" s="434">
        <v>397</v>
      </c>
      <c r="O28" s="437">
        <v>400</v>
      </c>
      <c r="P28" s="438">
        <v>402</v>
      </c>
      <c r="Q28" s="447">
        <v>403</v>
      </c>
      <c r="R28" s="494">
        <v>403</v>
      </c>
      <c r="S28" s="498">
        <v>404</v>
      </c>
      <c r="T28" s="498">
        <v>406</v>
      </c>
      <c r="U28" s="537">
        <v>406</v>
      </c>
      <c r="V28" s="537">
        <v>406</v>
      </c>
      <c r="W28" s="537">
        <v>406</v>
      </c>
      <c r="X28" s="537">
        <v>406</v>
      </c>
      <c r="Y28" s="538">
        <v>407</v>
      </c>
      <c r="Z28" s="540">
        <v>406</v>
      </c>
      <c r="AA28" s="540">
        <v>407</v>
      </c>
      <c r="AB28" s="541">
        <v>408</v>
      </c>
      <c r="AC28" s="541">
        <v>408</v>
      </c>
      <c r="AD28" s="542">
        <v>408</v>
      </c>
      <c r="AE28" s="542">
        <v>409</v>
      </c>
      <c r="AF28" s="544">
        <v>410</v>
      </c>
      <c r="AG28" s="544">
        <v>410</v>
      </c>
      <c r="AH28" s="545">
        <v>410</v>
      </c>
      <c r="AI28" s="546">
        <v>411</v>
      </c>
      <c r="AJ28" s="547">
        <v>411</v>
      </c>
      <c r="AK28" s="548">
        <v>411</v>
      </c>
      <c r="AL28" s="550">
        <v>412</v>
      </c>
      <c r="AM28" s="551">
        <v>413</v>
      </c>
      <c r="AN28" s="552">
        <v>413</v>
      </c>
      <c r="AO28" s="553">
        <v>414</v>
      </c>
      <c r="AP28" s="553">
        <v>415</v>
      </c>
      <c r="AQ28" s="553">
        <v>415</v>
      </c>
      <c r="AR28" s="553">
        <v>416</v>
      </c>
      <c r="AS28" s="554">
        <v>416</v>
      </c>
      <c r="AT28" s="555">
        <v>417</v>
      </c>
      <c r="AU28" s="556">
        <v>417</v>
      </c>
      <c r="AV28" s="556">
        <v>417</v>
      </c>
      <c r="AW28" s="556">
        <v>417</v>
      </c>
      <c r="AX28" s="557">
        <v>417</v>
      </c>
      <c r="AY28" s="557">
        <v>417</v>
      </c>
      <c r="AZ28" s="559">
        <v>417</v>
      </c>
      <c r="BA28" s="559">
        <v>417</v>
      </c>
      <c r="BB28" s="559">
        <v>416</v>
      </c>
      <c r="BD28" s="178">
        <f t="shared" ca="1" si="2"/>
        <v>-1</v>
      </c>
      <c r="BE28" s="411">
        <f t="shared" ca="1" si="3"/>
        <v>-2.3980815347721821E-3</v>
      </c>
      <c r="BF28" s="412">
        <f t="shared" ca="1" si="4"/>
        <v>-0.50786169910210055</v>
      </c>
      <c r="BG28" s="178">
        <f t="shared" ca="1" si="5"/>
        <v>-1</v>
      </c>
      <c r="BH28" s="411">
        <f t="shared" ca="1" si="6"/>
        <v>-2.3980815347721821E-3</v>
      </c>
      <c r="BI28" s="412">
        <f t="shared" ca="1" si="7"/>
        <v>-0.50786169910210055</v>
      </c>
      <c r="BJ28" s="398">
        <f t="shared" ca="1" si="0"/>
        <v>211.27046682647381</v>
      </c>
      <c r="BL28" s="391">
        <f t="shared" si="1"/>
        <v>207</v>
      </c>
      <c r="BM28" s="386">
        <f t="shared" ca="1" si="8"/>
        <v>416</v>
      </c>
      <c r="BN28" s="386">
        <f t="shared" ca="1" si="9"/>
        <v>211.3</v>
      </c>
      <c r="BO28" s="400">
        <f t="shared" ca="1" si="10"/>
        <v>0</v>
      </c>
      <c r="BQ28" t="s">
        <v>9</v>
      </c>
      <c r="BR28">
        <v>264</v>
      </c>
      <c r="BS28">
        <v>217</v>
      </c>
      <c r="BU28" s="389">
        <f t="shared" si="11"/>
        <v>252</v>
      </c>
      <c r="BV28" s="419">
        <f t="shared" ca="1" si="12"/>
        <v>196904</v>
      </c>
      <c r="BX28" s="404" t="s">
        <v>620</v>
      </c>
      <c r="BY28" s="404" t="s">
        <v>1235</v>
      </c>
      <c r="BZ28" s="404" t="s">
        <v>2210</v>
      </c>
      <c r="CA28" s="405">
        <v>97527</v>
      </c>
      <c r="CB28" s="548">
        <f t="shared" ca="1" si="13"/>
        <v>335</v>
      </c>
      <c r="CC28" s="50" t="str">
        <f t="shared" ca="1" si="14"/>
        <v/>
      </c>
    </row>
    <row r="29" spans="1:81" x14ac:dyDescent="0.25">
      <c r="A29" s="386">
        <v>1</v>
      </c>
      <c r="B29" s="386" t="s">
        <v>143</v>
      </c>
      <c r="C29" s="386" t="s">
        <v>388</v>
      </c>
      <c r="D29" s="386" t="s">
        <v>99</v>
      </c>
      <c r="E29" s="386" t="s">
        <v>388</v>
      </c>
      <c r="F29" s="386" t="s">
        <v>99</v>
      </c>
      <c r="G29">
        <v>317256</v>
      </c>
      <c r="H29">
        <v>1226</v>
      </c>
      <c r="I29" s="397">
        <v>1229</v>
      </c>
      <c r="J29" s="419">
        <v>1232</v>
      </c>
      <c r="K29" s="419">
        <v>1231</v>
      </c>
      <c r="L29" s="419">
        <v>1234</v>
      </c>
      <c r="M29" s="433">
        <v>1236</v>
      </c>
      <c r="N29" s="434">
        <v>1238</v>
      </c>
      <c r="O29" s="437">
        <v>1245</v>
      </c>
      <c r="P29" s="438">
        <v>1249</v>
      </c>
      <c r="Q29" s="447">
        <v>1252</v>
      </c>
      <c r="R29" s="494">
        <v>1252</v>
      </c>
      <c r="S29" s="498">
        <v>1254</v>
      </c>
      <c r="T29" s="498">
        <v>1255</v>
      </c>
      <c r="U29" s="537">
        <v>1258</v>
      </c>
      <c r="V29" s="537">
        <v>1259</v>
      </c>
      <c r="W29" s="537">
        <v>1261</v>
      </c>
      <c r="X29" s="537">
        <v>1262</v>
      </c>
      <c r="Y29" s="538">
        <v>1263</v>
      </c>
      <c r="Z29" s="540">
        <v>1264</v>
      </c>
      <c r="AA29" s="540">
        <v>1264</v>
      </c>
      <c r="AB29" s="541">
        <v>1264</v>
      </c>
      <c r="AC29" s="541">
        <v>1267</v>
      </c>
      <c r="AD29" s="542">
        <v>1268</v>
      </c>
      <c r="AE29" s="542">
        <v>1271</v>
      </c>
      <c r="AF29" s="544">
        <v>1272</v>
      </c>
      <c r="AG29" s="544">
        <v>1272</v>
      </c>
      <c r="AH29" s="545">
        <v>1272</v>
      </c>
      <c r="AI29" s="546">
        <v>1274</v>
      </c>
      <c r="AJ29" s="547">
        <v>1274</v>
      </c>
      <c r="AK29" s="548">
        <v>1274</v>
      </c>
      <c r="AL29" s="550">
        <v>1274</v>
      </c>
      <c r="AM29" s="551">
        <v>1274</v>
      </c>
      <c r="AN29" s="552">
        <v>1274</v>
      </c>
      <c r="AO29" s="553">
        <v>1277</v>
      </c>
      <c r="AP29" s="553">
        <v>1278</v>
      </c>
      <c r="AQ29" s="553">
        <v>1278</v>
      </c>
      <c r="AR29" s="553">
        <v>1278</v>
      </c>
      <c r="AS29" s="554">
        <v>1278</v>
      </c>
      <c r="AT29" s="555">
        <v>1279</v>
      </c>
      <c r="AU29" s="556">
        <v>1279</v>
      </c>
      <c r="AV29" s="556">
        <v>1279</v>
      </c>
      <c r="AW29" s="556">
        <v>1279</v>
      </c>
      <c r="AX29" s="557">
        <v>1280</v>
      </c>
      <c r="AY29" s="557">
        <v>1280</v>
      </c>
      <c r="AZ29" s="559">
        <v>1283</v>
      </c>
      <c r="BA29" s="559">
        <v>1283</v>
      </c>
      <c r="BB29" s="559">
        <v>1284</v>
      </c>
      <c r="BD29" s="178">
        <f t="shared" ca="1" si="2"/>
        <v>1</v>
      </c>
      <c r="BE29" s="411">
        <f t="shared" ca="1" si="3"/>
        <v>7.7942322681215901E-4</v>
      </c>
      <c r="BF29" s="412">
        <f t="shared" ca="1" si="4"/>
        <v>0.31520286456363317</v>
      </c>
      <c r="BG29" s="178">
        <f t="shared" ca="1" si="5"/>
        <v>5</v>
      </c>
      <c r="BH29" s="411">
        <f t="shared" ca="1" si="6"/>
        <v>3.9093041438623922E-3</v>
      </c>
      <c r="BI29" s="412">
        <f t="shared" ca="1" si="7"/>
        <v>1.5760143228181658</v>
      </c>
      <c r="BJ29" s="398">
        <f t="shared" ca="1" si="0"/>
        <v>404.72047809970496</v>
      </c>
      <c r="BL29" s="391">
        <f t="shared" si="1"/>
        <v>249</v>
      </c>
      <c r="BM29" s="386">
        <f t="shared" ca="1" si="8"/>
        <v>1284</v>
      </c>
      <c r="BN29" s="386">
        <f t="shared" ca="1" si="9"/>
        <v>404.7</v>
      </c>
      <c r="BO29" s="400">
        <f t="shared" ca="1" si="10"/>
        <v>0</v>
      </c>
      <c r="BQ29" t="s">
        <v>10</v>
      </c>
      <c r="BR29" s="4">
        <v>1429</v>
      </c>
      <c r="BS29">
        <v>266</v>
      </c>
      <c r="BU29" s="389">
        <f t="shared" si="11"/>
        <v>232</v>
      </c>
      <c r="BV29" s="419">
        <f t="shared" ca="1" si="12"/>
        <v>317256</v>
      </c>
      <c r="BX29" s="404" t="s">
        <v>622</v>
      </c>
      <c r="BY29" s="404" t="s">
        <v>1237</v>
      </c>
      <c r="BZ29" s="404" t="s">
        <v>2210</v>
      </c>
      <c r="CA29" s="405">
        <v>67137</v>
      </c>
      <c r="CB29" s="548">
        <f t="shared" ca="1" si="13"/>
        <v>184</v>
      </c>
      <c r="CC29" s="50" t="str">
        <f t="shared" ca="1" si="14"/>
        <v/>
      </c>
    </row>
    <row r="30" spans="1:81" x14ac:dyDescent="0.25">
      <c r="A30" s="386">
        <v>1</v>
      </c>
      <c r="B30" s="386" t="s">
        <v>143</v>
      </c>
      <c r="C30" s="386" t="s">
        <v>389</v>
      </c>
      <c r="D30" s="386" t="s">
        <v>107</v>
      </c>
      <c r="E30" s="386" t="s">
        <v>389</v>
      </c>
      <c r="F30" s="386" t="s">
        <v>107</v>
      </c>
      <c r="G30">
        <v>204525</v>
      </c>
      <c r="H30">
        <v>698</v>
      </c>
      <c r="I30" s="397">
        <v>706</v>
      </c>
      <c r="J30" s="419">
        <v>708</v>
      </c>
      <c r="K30" s="419">
        <v>707</v>
      </c>
      <c r="L30" s="419">
        <v>708</v>
      </c>
      <c r="M30" s="433">
        <v>711</v>
      </c>
      <c r="N30" s="434">
        <v>712</v>
      </c>
      <c r="O30" s="437">
        <v>723</v>
      </c>
      <c r="P30" s="438">
        <v>724</v>
      </c>
      <c r="Q30" s="447">
        <v>724</v>
      </c>
      <c r="R30" s="494">
        <v>723</v>
      </c>
      <c r="S30" s="498">
        <v>724</v>
      </c>
      <c r="T30" s="498">
        <v>725</v>
      </c>
      <c r="U30" s="537">
        <v>726</v>
      </c>
      <c r="V30" s="537">
        <v>726</v>
      </c>
      <c r="W30" s="537">
        <v>726</v>
      </c>
      <c r="X30" s="537">
        <v>729</v>
      </c>
      <c r="Y30" s="538">
        <v>732</v>
      </c>
      <c r="Z30" s="540">
        <v>731</v>
      </c>
      <c r="AA30" s="540">
        <v>735</v>
      </c>
      <c r="AB30" s="541">
        <v>739</v>
      </c>
      <c r="AC30" s="541">
        <v>739</v>
      </c>
      <c r="AD30" s="542">
        <v>739</v>
      </c>
      <c r="AE30" s="542">
        <v>739</v>
      </c>
      <c r="AF30" s="544">
        <v>741</v>
      </c>
      <c r="AG30" s="544">
        <v>741</v>
      </c>
      <c r="AH30" s="545">
        <v>750</v>
      </c>
      <c r="AI30" s="546">
        <v>752</v>
      </c>
      <c r="AJ30" s="547">
        <v>752</v>
      </c>
      <c r="AK30" s="548">
        <v>754</v>
      </c>
      <c r="AL30" s="550">
        <v>757</v>
      </c>
      <c r="AM30" s="551">
        <v>757</v>
      </c>
      <c r="AN30" s="552">
        <v>756</v>
      </c>
      <c r="AO30" s="553">
        <v>758</v>
      </c>
      <c r="AP30" s="553">
        <v>757</v>
      </c>
      <c r="AQ30" s="553">
        <v>758</v>
      </c>
      <c r="AR30" s="553">
        <v>759</v>
      </c>
      <c r="AS30" s="554">
        <v>760</v>
      </c>
      <c r="AT30" s="555">
        <v>761</v>
      </c>
      <c r="AU30" s="556">
        <v>761</v>
      </c>
      <c r="AV30" s="556">
        <v>763</v>
      </c>
      <c r="AW30" s="556">
        <v>766</v>
      </c>
      <c r="AX30" s="557">
        <v>767</v>
      </c>
      <c r="AY30" s="557">
        <v>767</v>
      </c>
      <c r="AZ30" s="559">
        <v>766</v>
      </c>
      <c r="BA30" s="559">
        <v>768</v>
      </c>
      <c r="BB30" s="559">
        <v>767</v>
      </c>
      <c r="BD30" s="178">
        <f t="shared" ca="1" si="2"/>
        <v>-1</v>
      </c>
      <c r="BE30" s="411">
        <f t="shared" ca="1" si="3"/>
        <v>-1.3020833333333333E-3</v>
      </c>
      <c r="BF30" s="412">
        <f t="shared" ca="1" si="4"/>
        <v>-0.4889377826671556</v>
      </c>
      <c r="BG30" s="178">
        <f t="shared" ca="1" si="5"/>
        <v>6</v>
      </c>
      <c r="BH30" s="411">
        <f t="shared" ca="1" si="6"/>
        <v>7.8843626806833107E-3</v>
      </c>
      <c r="BI30" s="412">
        <f t="shared" ca="1" si="7"/>
        <v>2.9336266960029338</v>
      </c>
      <c r="BJ30" s="398">
        <f t="shared" ca="1" si="0"/>
        <v>375.01527930570836</v>
      </c>
      <c r="BL30" s="391">
        <f t="shared" si="1"/>
        <v>263</v>
      </c>
      <c r="BM30" s="386">
        <f t="shared" ca="1" si="8"/>
        <v>767</v>
      </c>
      <c r="BN30" s="386">
        <f t="shared" ca="1" si="9"/>
        <v>375</v>
      </c>
      <c r="BO30" s="400">
        <f t="shared" ca="1" si="10"/>
        <v>0</v>
      </c>
      <c r="BQ30" t="s">
        <v>1178</v>
      </c>
      <c r="BR30">
        <v>253</v>
      </c>
      <c r="BS30">
        <v>166.9</v>
      </c>
      <c r="BU30" s="389">
        <f t="shared" si="11"/>
        <v>253</v>
      </c>
      <c r="BV30" s="419">
        <f t="shared" ca="1" si="12"/>
        <v>204525</v>
      </c>
      <c r="BX30" s="404" t="s">
        <v>624</v>
      </c>
      <c r="BY30" s="404" t="s">
        <v>1239</v>
      </c>
      <c r="BZ30" s="404" t="s">
        <v>2210</v>
      </c>
      <c r="CA30" s="405">
        <v>108387</v>
      </c>
      <c r="CB30" s="548">
        <f t="shared" ca="1" si="13"/>
        <v>128</v>
      </c>
      <c r="CC30" s="50" t="str">
        <f t="shared" ca="1" si="14"/>
        <v/>
      </c>
    </row>
    <row r="31" spans="1:81" x14ac:dyDescent="0.25">
      <c r="A31" s="386">
        <v>1</v>
      </c>
      <c r="B31" s="386" t="s">
        <v>143</v>
      </c>
      <c r="C31" s="386" t="s">
        <v>390</v>
      </c>
      <c r="D31" s="386" t="s">
        <v>111</v>
      </c>
      <c r="E31" s="386" t="s">
        <v>390</v>
      </c>
      <c r="F31" s="386" t="s">
        <v>111</v>
      </c>
      <c r="G31">
        <v>317705</v>
      </c>
      <c r="H31">
        <v>610</v>
      </c>
      <c r="I31" s="397">
        <v>610</v>
      </c>
      <c r="J31" s="419">
        <v>611</v>
      </c>
      <c r="K31" s="419">
        <v>612</v>
      </c>
      <c r="L31" s="419">
        <v>615</v>
      </c>
      <c r="M31" s="433">
        <v>616</v>
      </c>
      <c r="N31" s="434">
        <v>617</v>
      </c>
      <c r="O31" s="437">
        <v>619</v>
      </c>
      <c r="P31" s="438">
        <v>620</v>
      </c>
      <c r="Q31" s="447">
        <v>624</v>
      </c>
      <c r="R31" s="494">
        <v>624</v>
      </c>
      <c r="S31" s="498">
        <v>625</v>
      </c>
      <c r="T31" s="498">
        <v>626</v>
      </c>
      <c r="U31" s="537">
        <v>625</v>
      </c>
      <c r="V31" s="537">
        <v>625</v>
      </c>
      <c r="W31" s="537">
        <v>629</v>
      </c>
      <c r="X31" s="537">
        <v>631</v>
      </c>
      <c r="Y31" s="538">
        <v>631</v>
      </c>
      <c r="Z31" s="540">
        <v>631</v>
      </c>
      <c r="AA31" s="540">
        <v>632</v>
      </c>
      <c r="AB31" s="541">
        <v>631</v>
      </c>
      <c r="AC31" s="541">
        <v>633</v>
      </c>
      <c r="AD31" s="542">
        <v>633</v>
      </c>
      <c r="AE31" s="542">
        <v>632</v>
      </c>
      <c r="AF31" s="544">
        <v>632</v>
      </c>
      <c r="AG31" s="544">
        <v>633</v>
      </c>
      <c r="AH31" s="545">
        <v>634</v>
      </c>
      <c r="AI31" s="546">
        <v>635</v>
      </c>
      <c r="AJ31" s="547">
        <v>635</v>
      </c>
      <c r="AK31" s="548">
        <v>636</v>
      </c>
      <c r="AL31" s="550">
        <v>636</v>
      </c>
      <c r="AM31" s="551">
        <v>636</v>
      </c>
      <c r="AN31" s="552">
        <v>635</v>
      </c>
      <c r="AO31" s="553">
        <v>637</v>
      </c>
      <c r="AP31" s="553">
        <v>637</v>
      </c>
      <c r="AQ31" s="553">
        <v>639</v>
      </c>
      <c r="AR31" s="553">
        <v>641</v>
      </c>
      <c r="AS31" s="554">
        <v>643</v>
      </c>
      <c r="AT31" s="555">
        <v>644</v>
      </c>
      <c r="AU31" s="556">
        <v>644</v>
      </c>
      <c r="AV31" s="556">
        <v>645</v>
      </c>
      <c r="AW31" s="556">
        <v>646</v>
      </c>
      <c r="AX31" s="557">
        <v>646</v>
      </c>
      <c r="AY31" s="557">
        <v>647</v>
      </c>
      <c r="AZ31" s="559">
        <v>647</v>
      </c>
      <c r="BA31" s="559">
        <v>647</v>
      </c>
      <c r="BB31" s="559">
        <v>648</v>
      </c>
      <c r="BD31" s="178">
        <f t="shared" ca="1" si="2"/>
        <v>1</v>
      </c>
      <c r="BE31" s="411">
        <f t="shared" ca="1" si="3"/>
        <v>1.5455950540958269E-3</v>
      </c>
      <c r="BF31" s="412">
        <f t="shared" ca="1" si="4"/>
        <v>0.31475740073338476</v>
      </c>
      <c r="BG31" s="178">
        <f t="shared" ca="1" si="5"/>
        <v>4</v>
      </c>
      <c r="BH31" s="411">
        <f t="shared" ca="1" si="6"/>
        <v>6.2111801242236021E-3</v>
      </c>
      <c r="BI31" s="412">
        <f t="shared" ca="1" si="7"/>
        <v>1.259029602933539</v>
      </c>
      <c r="BJ31" s="398">
        <f t="shared" ca="1" si="0"/>
        <v>203.96279567523331</v>
      </c>
      <c r="BL31" s="391">
        <f t="shared" si="1"/>
        <v>280</v>
      </c>
      <c r="BM31" s="386">
        <f t="shared" ca="1" si="8"/>
        <v>648</v>
      </c>
      <c r="BN31" s="386">
        <f t="shared" ca="1" si="9"/>
        <v>204</v>
      </c>
      <c r="BO31" s="400">
        <f t="shared" ca="1" si="10"/>
        <v>0</v>
      </c>
      <c r="BQ31" t="s">
        <v>1464</v>
      </c>
      <c r="BR31">
        <v>295</v>
      </c>
      <c r="BS31">
        <v>211.7</v>
      </c>
      <c r="BU31" s="389">
        <f t="shared" si="11"/>
        <v>233</v>
      </c>
      <c r="BV31" s="419">
        <f t="shared" ca="1" si="12"/>
        <v>317705</v>
      </c>
      <c r="BX31" s="404" t="s">
        <v>626</v>
      </c>
      <c r="BY31" s="404" t="s">
        <v>1241</v>
      </c>
      <c r="BZ31" s="404" t="s">
        <v>2210</v>
      </c>
      <c r="CA31" s="405">
        <v>68424</v>
      </c>
      <c r="CB31" s="548">
        <f t="shared" ca="1" si="13"/>
        <v>203</v>
      </c>
      <c r="CC31" s="50" t="str">
        <f t="shared" ca="1" si="14"/>
        <v/>
      </c>
    </row>
    <row r="32" spans="1:81" x14ac:dyDescent="0.25">
      <c r="A32" s="386">
        <v>1</v>
      </c>
      <c r="B32" s="386" t="s">
        <v>143</v>
      </c>
      <c r="C32" s="386" t="s">
        <v>391</v>
      </c>
      <c r="D32" s="386" t="s">
        <v>115</v>
      </c>
      <c r="E32" s="386" t="s">
        <v>391</v>
      </c>
      <c r="F32" s="386" t="s">
        <v>115</v>
      </c>
      <c r="G32">
        <v>276700</v>
      </c>
      <c r="H32">
        <v>739</v>
      </c>
      <c r="I32" s="397">
        <v>742</v>
      </c>
      <c r="J32" s="419">
        <v>744</v>
      </c>
      <c r="K32" s="419">
        <v>745</v>
      </c>
      <c r="L32" s="419">
        <v>747</v>
      </c>
      <c r="M32" s="433">
        <v>750</v>
      </c>
      <c r="N32" s="434">
        <v>750</v>
      </c>
      <c r="O32" s="437">
        <v>752</v>
      </c>
      <c r="P32" s="438">
        <v>752</v>
      </c>
      <c r="Q32" s="447">
        <v>754</v>
      </c>
      <c r="R32" s="494">
        <v>754</v>
      </c>
      <c r="S32" s="498">
        <v>754</v>
      </c>
      <c r="T32" s="498">
        <v>755</v>
      </c>
      <c r="U32" s="537">
        <v>755</v>
      </c>
      <c r="V32" s="537">
        <v>758</v>
      </c>
      <c r="W32" s="537">
        <v>758</v>
      </c>
      <c r="X32" s="537">
        <v>760</v>
      </c>
      <c r="Y32" s="538">
        <v>761</v>
      </c>
      <c r="Z32" s="540">
        <v>763</v>
      </c>
      <c r="AA32" s="540">
        <v>763</v>
      </c>
      <c r="AB32" s="541">
        <v>763</v>
      </c>
      <c r="AC32" s="541">
        <v>764</v>
      </c>
      <c r="AD32" s="542">
        <v>765</v>
      </c>
      <c r="AE32" s="542">
        <v>765</v>
      </c>
      <c r="AF32" s="544">
        <v>767</v>
      </c>
      <c r="AG32" s="544">
        <v>769</v>
      </c>
      <c r="AH32" s="545">
        <v>769</v>
      </c>
      <c r="AI32" s="546">
        <v>769</v>
      </c>
      <c r="AJ32" s="547">
        <v>769</v>
      </c>
      <c r="AK32" s="548">
        <v>769</v>
      </c>
      <c r="AL32" s="550">
        <v>770</v>
      </c>
      <c r="AM32" s="551">
        <v>770</v>
      </c>
      <c r="AN32" s="552">
        <v>771</v>
      </c>
      <c r="AO32" s="553">
        <v>771</v>
      </c>
      <c r="AP32" s="553">
        <v>771</v>
      </c>
      <c r="AQ32" s="553">
        <v>772</v>
      </c>
      <c r="AR32" s="553">
        <v>772</v>
      </c>
      <c r="AS32" s="554">
        <v>772</v>
      </c>
      <c r="AT32" s="555">
        <v>772</v>
      </c>
      <c r="AU32" s="556">
        <v>772</v>
      </c>
      <c r="AV32" s="556">
        <v>773</v>
      </c>
      <c r="AW32" s="556">
        <v>774</v>
      </c>
      <c r="AX32" s="557">
        <v>776</v>
      </c>
      <c r="AY32" s="557">
        <v>776</v>
      </c>
      <c r="AZ32" s="559">
        <v>776</v>
      </c>
      <c r="BA32" s="559">
        <v>776</v>
      </c>
      <c r="BB32" s="559">
        <v>776</v>
      </c>
      <c r="BD32" s="178">
        <f t="shared" ca="1" si="2"/>
        <v>0</v>
      </c>
      <c r="BE32" s="411">
        <f t="shared" ca="1" si="3"/>
        <v>0</v>
      </c>
      <c r="BF32" s="412">
        <f t="shared" ca="1" si="4"/>
        <v>0</v>
      </c>
      <c r="BG32" s="178">
        <f t="shared" ca="1" si="5"/>
        <v>4</v>
      </c>
      <c r="BH32" s="411">
        <f t="shared" ca="1" si="6"/>
        <v>5.1813471502590676E-3</v>
      </c>
      <c r="BI32" s="412">
        <f t="shared" ca="1" si="7"/>
        <v>1.4456089627755693</v>
      </c>
      <c r="BJ32" s="398">
        <f t="shared" ca="1" si="0"/>
        <v>280.44813877846042</v>
      </c>
      <c r="BL32" s="391">
        <f t="shared" si="1"/>
        <v>287</v>
      </c>
      <c r="BM32" s="386">
        <f t="shared" ca="1" si="8"/>
        <v>776</v>
      </c>
      <c r="BN32" s="386">
        <f t="shared" ca="1" si="9"/>
        <v>280.39999999999998</v>
      </c>
      <c r="BO32" s="400">
        <f t="shared" ca="1" si="10"/>
        <v>0</v>
      </c>
      <c r="BQ32" t="s">
        <v>11</v>
      </c>
      <c r="BR32" s="4">
        <v>1500</v>
      </c>
      <c r="BS32">
        <v>453.5</v>
      </c>
      <c r="BU32" s="389">
        <f t="shared" si="11"/>
        <v>254</v>
      </c>
      <c r="BV32" s="419">
        <f t="shared" ca="1" si="12"/>
        <v>276700</v>
      </c>
      <c r="BX32" s="404" t="s">
        <v>628</v>
      </c>
      <c r="BY32" s="404" t="s">
        <v>1243</v>
      </c>
      <c r="BZ32" s="404" t="s">
        <v>2210</v>
      </c>
      <c r="CA32" s="405">
        <v>52881</v>
      </c>
      <c r="CB32" s="548">
        <f t="shared" ca="1" si="13"/>
        <v>191</v>
      </c>
      <c r="CC32" s="50" t="str">
        <f t="shared" ca="1" si="14"/>
        <v/>
      </c>
    </row>
    <row r="33" spans="1:81" x14ac:dyDescent="0.25">
      <c r="A33" s="386">
        <v>1</v>
      </c>
      <c r="B33" s="386" t="s">
        <v>143</v>
      </c>
      <c r="C33" s="386" t="s">
        <v>392</v>
      </c>
      <c r="D33" s="386" t="s">
        <v>116</v>
      </c>
      <c r="E33" s="386" t="s">
        <v>392</v>
      </c>
      <c r="F33" s="386" t="s">
        <v>116</v>
      </c>
      <c r="G33">
        <v>326474</v>
      </c>
      <c r="H33">
        <v>950</v>
      </c>
      <c r="I33" s="397">
        <v>952</v>
      </c>
      <c r="J33" s="419">
        <v>954</v>
      </c>
      <c r="K33" s="419">
        <v>956</v>
      </c>
      <c r="L33" s="419">
        <v>956</v>
      </c>
      <c r="M33" s="433">
        <v>961</v>
      </c>
      <c r="N33" s="434">
        <v>965</v>
      </c>
      <c r="O33" s="437">
        <v>968</v>
      </c>
      <c r="P33" s="438">
        <v>970</v>
      </c>
      <c r="Q33" s="447">
        <v>980</v>
      </c>
      <c r="R33" s="494">
        <v>983</v>
      </c>
      <c r="S33" s="498">
        <v>985</v>
      </c>
      <c r="T33" s="498">
        <v>986</v>
      </c>
      <c r="U33" s="537">
        <v>988</v>
      </c>
      <c r="V33" s="537">
        <v>989</v>
      </c>
      <c r="W33" s="537">
        <v>991</v>
      </c>
      <c r="X33" s="537">
        <v>992</v>
      </c>
      <c r="Y33" s="538">
        <v>993</v>
      </c>
      <c r="Z33" s="540">
        <v>995</v>
      </c>
      <c r="AA33" s="540">
        <v>995</v>
      </c>
      <c r="AB33" s="541">
        <v>996</v>
      </c>
      <c r="AC33" s="541">
        <v>996</v>
      </c>
      <c r="AD33" s="542">
        <v>996</v>
      </c>
      <c r="AE33" s="542">
        <v>996</v>
      </c>
      <c r="AF33" s="544">
        <v>997</v>
      </c>
      <c r="AG33" s="544">
        <v>997</v>
      </c>
      <c r="AH33" s="545">
        <v>997</v>
      </c>
      <c r="AI33" s="546">
        <v>998</v>
      </c>
      <c r="AJ33" s="547">
        <v>999</v>
      </c>
      <c r="AK33" s="548">
        <v>1001</v>
      </c>
      <c r="AL33" s="550">
        <v>1001</v>
      </c>
      <c r="AM33" s="551">
        <v>1001</v>
      </c>
      <c r="AN33" s="552">
        <v>1001</v>
      </c>
      <c r="AO33" s="553">
        <v>1002</v>
      </c>
      <c r="AP33" s="553">
        <v>1002</v>
      </c>
      <c r="AQ33" s="553">
        <v>1002</v>
      </c>
      <c r="AR33" s="553">
        <v>1002</v>
      </c>
      <c r="AS33" s="554">
        <v>1004</v>
      </c>
      <c r="AT33" s="555">
        <v>1004</v>
      </c>
      <c r="AU33" s="556">
        <v>1004</v>
      </c>
      <c r="AV33" s="556">
        <v>1004</v>
      </c>
      <c r="AW33" s="556">
        <v>1004</v>
      </c>
      <c r="AX33" s="557">
        <v>1003</v>
      </c>
      <c r="AY33" s="557">
        <v>1003</v>
      </c>
      <c r="AZ33" s="559">
        <v>1005</v>
      </c>
      <c r="BA33" s="559">
        <v>1005</v>
      </c>
      <c r="BB33" s="559">
        <v>1007</v>
      </c>
      <c r="BD33" s="178">
        <f t="shared" ca="1" si="2"/>
        <v>2</v>
      </c>
      <c r="BE33" s="411">
        <f t="shared" ca="1" si="3"/>
        <v>1.990049751243781E-3</v>
      </c>
      <c r="BF33" s="412">
        <f t="shared" ca="1" si="4"/>
        <v>0.61260621060176312</v>
      </c>
      <c r="BG33" s="178">
        <f t="shared" ca="1" si="5"/>
        <v>3</v>
      </c>
      <c r="BH33" s="411">
        <f t="shared" ca="1" si="6"/>
        <v>2.9880478087649402E-3</v>
      </c>
      <c r="BI33" s="412">
        <f t="shared" ca="1" si="7"/>
        <v>0.91890931590264457</v>
      </c>
      <c r="BJ33" s="398">
        <f t="shared" ca="1" si="0"/>
        <v>308.44722703798772</v>
      </c>
      <c r="BL33" s="391">
        <f t="shared" si="1"/>
        <v>288</v>
      </c>
      <c r="BM33" s="386">
        <f t="shared" ca="1" si="8"/>
        <v>1007</v>
      </c>
      <c r="BN33" s="386">
        <f t="shared" ca="1" si="9"/>
        <v>308.39999999999998</v>
      </c>
      <c r="BO33" s="400">
        <f t="shared" ca="1" si="10"/>
        <v>0</v>
      </c>
      <c r="BQ33" t="s">
        <v>1180</v>
      </c>
      <c r="BR33">
        <v>188</v>
      </c>
      <c r="BS33">
        <v>245.6</v>
      </c>
      <c r="BU33" s="389">
        <f t="shared" si="11"/>
        <v>234</v>
      </c>
      <c r="BV33" s="419">
        <f t="shared" ca="1" si="12"/>
        <v>326474</v>
      </c>
      <c r="BX33" s="404" t="s">
        <v>630</v>
      </c>
      <c r="BY33" s="404" t="s">
        <v>1245</v>
      </c>
      <c r="BZ33" s="404" t="s">
        <v>2210</v>
      </c>
      <c r="CA33" s="405">
        <v>104532</v>
      </c>
      <c r="CB33" s="548">
        <f t="shared" ca="1" si="13"/>
        <v>227</v>
      </c>
      <c r="CC33" s="50" t="str">
        <f t="shared" ca="1" si="14"/>
        <v/>
      </c>
    </row>
    <row r="34" spans="1:81" x14ac:dyDescent="0.25">
      <c r="A34" s="386">
        <v>1</v>
      </c>
      <c r="B34" s="31" t="s">
        <v>143</v>
      </c>
      <c r="C34" s="31" t="s">
        <v>393</v>
      </c>
      <c r="D34" s="31" t="s">
        <v>121</v>
      </c>
      <c r="E34" s="31" t="s">
        <v>393</v>
      </c>
      <c r="F34" s="31" t="s">
        <v>121</v>
      </c>
      <c r="G34" s="31">
        <v>255324</v>
      </c>
      <c r="H34" s="31">
        <v>634</v>
      </c>
      <c r="I34" s="31">
        <v>636</v>
      </c>
      <c r="J34" s="31">
        <v>637</v>
      </c>
      <c r="K34" s="31">
        <v>637</v>
      </c>
      <c r="L34" s="31">
        <v>639</v>
      </c>
      <c r="M34" s="31">
        <v>639</v>
      </c>
      <c r="N34" s="31">
        <v>641</v>
      </c>
      <c r="O34" s="31">
        <v>642</v>
      </c>
      <c r="P34" s="31">
        <v>643</v>
      </c>
      <c r="Q34" s="31">
        <v>642</v>
      </c>
      <c r="R34" s="31">
        <v>647</v>
      </c>
      <c r="S34" s="31">
        <v>645</v>
      </c>
      <c r="T34" s="31">
        <v>645</v>
      </c>
      <c r="U34" s="31">
        <v>645</v>
      </c>
      <c r="V34" s="31">
        <v>646</v>
      </c>
      <c r="W34" s="31">
        <v>648</v>
      </c>
      <c r="X34" s="31">
        <v>649</v>
      </c>
      <c r="Y34" s="31">
        <v>650</v>
      </c>
      <c r="Z34" s="31">
        <v>653</v>
      </c>
      <c r="AA34" s="31">
        <v>654</v>
      </c>
      <c r="AB34" s="31">
        <v>653</v>
      </c>
      <c r="AC34" s="31">
        <v>653</v>
      </c>
      <c r="AD34" s="31">
        <v>654</v>
      </c>
      <c r="AE34" s="31">
        <v>656</v>
      </c>
      <c r="AF34" s="31">
        <v>656</v>
      </c>
      <c r="AG34" s="31">
        <v>657</v>
      </c>
      <c r="AH34" s="31">
        <v>657</v>
      </c>
      <c r="AI34" s="31">
        <v>658</v>
      </c>
      <c r="AJ34" s="31">
        <v>659</v>
      </c>
      <c r="AK34" s="31">
        <v>662</v>
      </c>
      <c r="AL34" s="31">
        <v>662</v>
      </c>
      <c r="AM34" s="31">
        <v>665</v>
      </c>
      <c r="AN34" s="31">
        <v>664</v>
      </c>
      <c r="AO34" s="31">
        <v>666</v>
      </c>
      <c r="AP34" s="31">
        <v>668</v>
      </c>
      <c r="AQ34" s="31">
        <v>669</v>
      </c>
      <c r="AR34" s="31">
        <v>671</v>
      </c>
      <c r="AS34" s="31">
        <v>673</v>
      </c>
      <c r="AT34" s="31">
        <v>673</v>
      </c>
      <c r="AU34" s="31">
        <v>676</v>
      </c>
      <c r="AV34" s="31">
        <v>675</v>
      </c>
      <c r="AW34" s="31">
        <v>675</v>
      </c>
      <c r="AX34" s="31">
        <v>676</v>
      </c>
      <c r="AY34" s="31">
        <v>679</v>
      </c>
      <c r="AZ34" s="31">
        <v>680</v>
      </c>
      <c r="BA34" s="31">
        <v>680</v>
      </c>
      <c r="BB34" s="31">
        <v>682</v>
      </c>
      <c r="BC34" s="31"/>
      <c r="BD34" s="393">
        <f t="shared" ca="1" si="2"/>
        <v>2</v>
      </c>
      <c r="BE34" s="413">
        <f t="shared" ca="1" si="3"/>
        <v>2.9411764705882353E-3</v>
      </c>
      <c r="BF34" s="415">
        <f t="shared" ca="1" si="4"/>
        <v>0.78331845028277791</v>
      </c>
      <c r="BG34" s="393">
        <f t="shared" ca="1" si="5"/>
        <v>6</v>
      </c>
      <c r="BH34" s="413">
        <f t="shared" ca="1" si="6"/>
        <v>8.8757396449704144E-3</v>
      </c>
      <c r="BI34" s="415">
        <f t="shared" ca="1" si="7"/>
        <v>2.349955350848334</v>
      </c>
      <c r="BJ34" s="401">
        <f t="shared" ca="1" si="0"/>
        <v>267.11159154642729</v>
      </c>
      <c r="BL34" s="391">
        <f t="shared" si="1"/>
        <v>302</v>
      </c>
      <c r="BM34" s="386">
        <f t="shared" ca="1" si="8"/>
        <v>682</v>
      </c>
      <c r="BN34" s="386">
        <f t="shared" ca="1" si="9"/>
        <v>267.10000000000002</v>
      </c>
      <c r="BO34" s="400">
        <f t="shared" ca="1" si="10"/>
        <v>0</v>
      </c>
      <c r="BQ34" t="s">
        <v>12</v>
      </c>
      <c r="BR34">
        <v>487</v>
      </c>
      <c r="BS34">
        <v>167.7</v>
      </c>
      <c r="BU34" s="389">
        <f t="shared" si="11"/>
        <v>235</v>
      </c>
      <c r="BV34" s="419">
        <f t="shared" ca="1" si="12"/>
        <v>255324</v>
      </c>
      <c r="BX34" s="404" t="s">
        <v>2211</v>
      </c>
      <c r="BY34" s="404" t="s">
        <v>2212</v>
      </c>
      <c r="BZ34" s="404" t="s">
        <v>2206</v>
      </c>
      <c r="CA34" s="405">
        <v>2812569</v>
      </c>
      <c r="CB34" s="548">
        <f t="shared" ca="1" si="13"/>
        <v>146</v>
      </c>
      <c r="CC34" s="50" t="str">
        <f t="shared" ca="1" si="14"/>
        <v/>
      </c>
    </row>
    <row r="35" spans="1:81" x14ac:dyDescent="0.25">
      <c r="A35" s="386">
        <v>2</v>
      </c>
      <c r="B35" s="386" t="s">
        <v>144</v>
      </c>
      <c r="C35" s="386" t="s">
        <v>304</v>
      </c>
      <c r="D35" s="386" t="s">
        <v>9</v>
      </c>
      <c r="E35" s="386" t="s">
        <v>304</v>
      </c>
      <c r="F35" s="386" t="s">
        <v>9</v>
      </c>
      <c r="G35">
        <v>121676</v>
      </c>
      <c r="H35">
        <v>226</v>
      </c>
      <c r="I35" s="397">
        <v>228</v>
      </c>
      <c r="J35" s="419">
        <v>228</v>
      </c>
      <c r="K35" s="419">
        <v>230</v>
      </c>
      <c r="L35" s="419">
        <v>231</v>
      </c>
      <c r="M35" s="433">
        <v>234</v>
      </c>
      <c r="N35" s="434">
        <v>234</v>
      </c>
      <c r="O35" s="437">
        <v>235</v>
      </c>
      <c r="P35" s="438">
        <v>235</v>
      </c>
      <c r="Q35" s="447">
        <v>235</v>
      </c>
      <c r="R35" s="494">
        <v>235</v>
      </c>
      <c r="S35" s="498">
        <v>236</v>
      </c>
      <c r="T35" s="498">
        <v>237</v>
      </c>
      <c r="U35" s="537">
        <v>240</v>
      </c>
      <c r="V35" s="537">
        <v>240</v>
      </c>
      <c r="W35" s="537">
        <v>242</v>
      </c>
      <c r="X35" s="537">
        <v>249</v>
      </c>
      <c r="Y35" s="538">
        <v>253</v>
      </c>
      <c r="Z35" s="540">
        <v>253</v>
      </c>
      <c r="AA35" s="540">
        <v>253</v>
      </c>
      <c r="AB35" s="541">
        <v>253</v>
      </c>
      <c r="AC35" s="541">
        <v>255</v>
      </c>
      <c r="AD35" s="542">
        <v>255</v>
      </c>
      <c r="AE35" s="542">
        <v>256</v>
      </c>
      <c r="AF35" s="544">
        <v>256</v>
      </c>
      <c r="AG35" s="544">
        <v>256</v>
      </c>
      <c r="AH35" s="545">
        <v>257</v>
      </c>
      <c r="AI35" s="546">
        <v>258</v>
      </c>
      <c r="AJ35" s="547">
        <v>258</v>
      </c>
      <c r="AK35" s="548">
        <v>258</v>
      </c>
      <c r="AL35" s="550">
        <v>258</v>
      </c>
      <c r="AM35" s="551">
        <v>258</v>
      </c>
      <c r="AN35" s="552">
        <v>258</v>
      </c>
      <c r="AO35" s="553">
        <v>259</v>
      </c>
      <c r="AP35" s="553">
        <v>260</v>
      </c>
      <c r="AQ35" s="553">
        <v>260</v>
      </c>
      <c r="AR35" s="553">
        <v>260</v>
      </c>
      <c r="AS35" s="554">
        <v>261</v>
      </c>
      <c r="AT35" s="555">
        <v>263</v>
      </c>
      <c r="AU35" s="556">
        <v>263</v>
      </c>
      <c r="AV35" s="556">
        <v>263</v>
      </c>
      <c r="AW35" s="556">
        <v>263</v>
      </c>
      <c r="AX35" s="557">
        <v>263</v>
      </c>
      <c r="AY35" s="557">
        <v>264</v>
      </c>
      <c r="AZ35" s="559">
        <v>264</v>
      </c>
      <c r="BA35" s="559">
        <v>264</v>
      </c>
      <c r="BB35" s="559">
        <v>264</v>
      </c>
      <c r="BD35" s="178">
        <f t="shared" ca="1" si="2"/>
        <v>0</v>
      </c>
      <c r="BE35" s="411">
        <f t="shared" ca="1" si="3"/>
        <v>0</v>
      </c>
      <c r="BF35" s="412">
        <f t="shared" ca="1" si="4"/>
        <v>0</v>
      </c>
      <c r="BG35" s="178">
        <f t="shared" ca="1" si="5"/>
        <v>1</v>
      </c>
      <c r="BH35" s="411">
        <f t="shared" ca="1" si="6"/>
        <v>3.8022813688212928E-3</v>
      </c>
      <c r="BI35" s="412">
        <f t="shared" ca="1" si="7"/>
        <v>0.82185476182648998</v>
      </c>
      <c r="BJ35" s="398">
        <f t="shared" ca="1" si="0"/>
        <v>216.96965712219335</v>
      </c>
      <c r="BL35" s="391">
        <f t="shared" si="1"/>
        <v>28</v>
      </c>
      <c r="BM35" s="386">
        <f t="shared" ca="1" si="8"/>
        <v>264</v>
      </c>
      <c r="BN35" s="386">
        <f t="shared" ca="1" si="9"/>
        <v>217</v>
      </c>
      <c r="BO35" s="400">
        <f t="shared" ca="1" si="10"/>
        <v>0</v>
      </c>
      <c r="BQ35" t="s">
        <v>13</v>
      </c>
      <c r="BR35">
        <v>722</v>
      </c>
      <c r="BS35">
        <v>155.80000000000001</v>
      </c>
      <c r="BU35" s="389">
        <f t="shared" si="11"/>
        <v>256</v>
      </c>
      <c r="BV35" s="419">
        <f t="shared" ca="1" si="12"/>
        <v>121676</v>
      </c>
      <c r="BX35" s="404" t="s">
        <v>326</v>
      </c>
      <c r="BY35" s="404" t="s">
        <v>7</v>
      </c>
      <c r="BZ35" s="404" t="s">
        <v>2207</v>
      </c>
      <c r="CA35" s="405">
        <v>285372</v>
      </c>
      <c r="CB35" s="548">
        <f t="shared" ca="1" si="13"/>
        <v>236</v>
      </c>
      <c r="CC35" s="50" t="str">
        <f t="shared" ca="1" si="14"/>
        <v/>
      </c>
    </row>
    <row r="36" spans="1:81" x14ac:dyDescent="0.25">
      <c r="A36" s="386">
        <v>2</v>
      </c>
      <c r="B36" s="386" t="s">
        <v>144</v>
      </c>
      <c r="C36" s="31" t="s">
        <v>311</v>
      </c>
      <c r="D36" s="31" t="s">
        <v>12</v>
      </c>
      <c r="E36" s="31" t="s">
        <v>311</v>
      </c>
      <c r="F36" s="31" t="s">
        <v>12</v>
      </c>
      <c r="G36" s="31">
        <v>290395</v>
      </c>
      <c r="H36" s="31">
        <v>396</v>
      </c>
      <c r="I36" s="31">
        <v>399</v>
      </c>
      <c r="J36" s="31">
        <v>399</v>
      </c>
      <c r="K36" s="31">
        <v>399</v>
      </c>
      <c r="L36" s="31">
        <v>400</v>
      </c>
      <c r="M36" s="31">
        <v>399</v>
      </c>
      <c r="N36" s="31">
        <v>403</v>
      </c>
      <c r="O36" s="31">
        <v>404</v>
      </c>
      <c r="P36" s="31">
        <v>405</v>
      </c>
      <c r="Q36" s="31">
        <v>405</v>
      </c>
      <c r="R36" s="31">
        <v>407</v>
      </c>
      <c r="S36" s="31">
        <v>408</v>
      </c>
      <c r="T36" s="31">
        <v>409</v>
      </c>
      <c r="U36" s="31">
        <v>409</v>
      </c>
      <c r="V36" s="31">
        <v>410</v>
      </c>
      <c r="W36" s="31">
        <v>413</v>
      </c>
      <c r="X36" s="31">
        <v>417</v>
      </c>
      <c r="Y36" s="31">
        <v>420</v>
      </c>
      <c r="Z36" s="31">
        <v>421</v>
      </c>
      <c r="AA36" s="31">
        <v>421</v>
      </c>
      <c r="AB36" s="31">
        <v>429</v>
      </c>
      <c r="AC36" s="31">
        <v>434</v>
      </c>
      <c r="AD36" s="31">
        <v>434</v>
      </c>
      <c r="AE36" s="31">
        <v>440</v>
      </c>
      <c r="AF36" s="31">
        <v>440</v>
      </c>
      <c r="AG36" s="31">
        <v>441</v>
      </c>
      <c r="AH36" s="31">
        <v>444</v>
      </c>
      <c r="AI36" s="31">
        <v>449</v>
      </c>
      <c r="AJ36" s="31">
        <v>457</v>
      </c>
      <c r="AK36" s="31">
        <v>458</v>
      </c>
      <c r="AL36" s="31">
        <v>464</v>
      </c>
      <c r="AM36" s="31">
        <v>468</v>
      </c>
      <c r="AN36" s="31">
        <v>468</v>
      </c>
      <c r="AO36" s="31">
        <v>471</v>
      </c>
      <c r="AP36" s="31">
        <v>472</v>
      </c>
      <c r="AQ36" s="31">
        <v>473</v>
      </c>
      <c r="AR36" s="31">
        <v>475</v>
      </c>
      <c r="AS36" s="31">
        <v>477</v>
      </c>
      <c r="AT36" s="31">
        <v>478</v>
      </c>
      <c r="AU36" s="31">
        <v>479</v>
      </c>
      <c r="AV36" s="31">
        <v>482</v>
      </c>
      <c r="AW36" s="31">
        <v>482</v>
      </c>
      <c r="AX36" s="31">
        <v>484</v>
      </c>
      <c r="AY36" s="31">
        <v>484</v>
      </c>
      <c r="AZ36" s="31">
        <v>485</v>
      </c>
      <c r="BA36" s="31">
        <v>486</v>
      </c>
      <c r="BB36" s="31">
        <v>487</v>
      </c>
      <c r="BC36" s="31"/>
      <c r="BD36" s="393">
        <f t="shared" ca="1" si="2"/>
        <v>1</v>
      </c>
      <c r="BE36" s="413">
        <f t="shared" ca="1" si="3"/>
        <v>2.05761316872428E-3</v>
      </c>
      <c r="BF36" s="415">
        <f t="shared" ca="1" si="4"/>
        <v>0.34435854611821831</v>
      </c>
      <c r="BG36" s="393">
        <f t="shared" ca="1" si="5"/>
        <v>8</v>
      </c>
      <c r="BH36" s="413">
        <f t="shared" ca="1" si="6"/>
        <v>1.6701461377870562E-2</v>
      </c>
      <c r="BI36" s="415">
        <f t="shared" ca="1" si="7"/>
        <v>2.7548683689457465</v>
      </c>
      <c r="BJ36" s="401">
        <f t="shared" ca="1" si="0"/>
        <v>167.70261195957229</v>
      </c>
      <c r="BL36" s="391">
        <f t="shared" si="1"/>
        <v>34</v>
      </c>
      <c r="BM36" s="386">
        <f t="shared" ca="1" si="8"/>
        <v>487</v>
      </c>
      <c r="BN36" s="386">
        <f t="shared" ca="1" si="9"/>
        <v>167.7</v>
      </c>
      <c r="BO36" s="400">
        <f t="shared" ca="1" si="10"/>
        <v>0</v>
      </c>
      <c r="BQ36" t="s">
        <v>1466</v>
      </c>
      <c r="BR36">
        <v>313</v>
      </c>
      <c r="BS36">
        <v>241.8</v>
      </c>
      <c r="BU36" s="389">
        <f t="shared" si="11"/>
        <v>257</v>
      </c>
      <c r="BV36" s="419">
        <f t="shared" ca="1" si="12"/>
        <v>290395</v>
      </c>
      <c r="BX36" s="404" t="s">
        <v>327</v>
      </c>
      <c r="BY36" s="404" t="s">
        <v>16</v>
      </c>
      <c r="BZ36" s="404" t="s">
        <v>2207</v>
      </c>
      <c r="CA36" s="405">
        <v>190108</v>
      </c>
      <c r="CB36" s="548">
        <f t="shared" ca="1" si="13"/>
        <v>135</v>
      </c>
      <c r="CC36" s="50" t="str">
        <f t="shared" ca="1" si="14"/>
        <v/>
      </c>
    </row>
    <row r="37" spans="1:81" x14ac:dyDescent="0.25">
      <c r="A37" s="386">
        <v>2</v>
      </c>
      <c r="B37" s="386" t="s">
        <v>144</v>
      </c>
      <c r="C37" s="386" t="s">
        <v>394</v>
      </c>
      <c r="D37" s="386" t="s">
        <v>15</v>
      </c>
      <c r="E37" s="386" t="s">
        <v>602</v>
      </c>
      <c r="F37" s="386" t="s">
        <v>1122</v>
      </c>
      <c r="G37">
        <v>199448</v>
      </c>
      <c r="H37">
        <v>348</v>
      </c>
      <c r="I37" s="397">
        <v>350</v>
      </c>
      <c r="J37" s="419">
        <v>350</v>
      </c>
      <c r="K37" s="419">
        <v>352</v>
      </c>
      <c r="L37" s="419">
        <v>355</v>
      </c>
      <c r="M37" s="433">
        <v>355</v>
      </c>
      <c r="N37" s="434">
        <v>357</v>
      </c>
      <c r="O37" s="437">
        <v>360</v>
      </c>
      <c r="P37" s="438">
        <v>366</v>
      </c>
      <c r="Q37" s="447">
        <v>370</v>
      </c>
      <c r="R37" s="494">
        <v>377</v>
      </c>
      <c r="S37" s="498">
        <v>380</v>
      </c>
      <c r="T37" s="498">
        <v>382</v>
      </c>
      <c r="U37" s="537">
        <v>385</v>
      </c>
      <c r="V37" s="537">
        <v>388</v>
      </c>
      <c r="W37" s="537">
        <v>390</v>
      </c>
      <c r="X37" s="537">
        <v>395</v>
      </c>
      <c r="Y37" s="538">
        <v>398</v>
      </c>
      <c r="Z37" s="540">
        <v>400</v>
      </c>
      <c r="AA37" s="540">
        <v>401</v>
      </c>
      <c r="AB37" s="541">
        <v>405</v>
      </c>
      <c r="AC37" s="541">
        <v>407</v>
      </c>
      <c r="AD37" s="542">
        <v>407</v>
      </c>
      <c r="AE37" s="542">
        <v>408</v>
      </c>
      <c r="AF37" s="544">
        <v>413</v>
      </c>
      <c r="AG37" s="544">
        <v>413</v>
      </c>
      <c r="AH37" s="545">
        <v>416</v>
      </c>
      <c r="AI37" s="546">
        <v>418</v>
      </c>
      <c r="AJ37" s="547">
        <v>420</v>
      </c>
      <c r="AK37" s="548">
        <v>420</v>
      </c>
      <c r="AL37" s="550">
        <v>422</v>
      </c>
      <c r="AM37" s="551">
        <v>424</v>
      </c>
      <c r="AN37" s="552">
        <v>424</v>
      </c>
      <c r="AO37" s="553">
        <v>426</v>
      </c>
      <c r="AP37" s="553">
        <v>426</v>
      </c>
      <c r="AQ37" s="553">
        <v>426</v>
      </c>
      <c r="AR37" s="553">
        <v>425</v>
      </c>
      <c r="AS37" s="554">
        <v>432</v>
      </c>
      <c r="AT37" s="555">
        <v>433</v>
      </c>
      <c r="AU37" s="556">
        <v>433</v>
      </c>
      <c r="AV37" s="556">
        <v>434</v>
      </c>
      <c r="AW37" s="556">
        <v>435</v>
      </c>
      <c r="AX37" s="557">
        <v>436</v>
      </c>
      <c r="AY37" s="557">
        <v>436</v>
      </c>
      <c r="AZ37" s="559">
        <v>437</v>
      </c>
      <c r="BA37" s="559">
        <v>438</v>
      </c>
      <c r="BB37" s="559">
        <v>439</v>
      </c>
      <c r="BD37" s="178">
        <f t="shared" ca="1" si="2"/>
        <v>1</v>
      </c>
      <c r="BE37" s="411">
        <f t="shared" ca="1" si="3"/>
        <v>2.2831050228310501E-3</v>
      </c>
      <c r="BF37" s="412">
        <f t="shared" ca="1" si="4"/>
        <v>0.50138381934138221</v>
      </c>
      <c r="BG37" s="178">
        <f t="shared" ca="1" si="5"/>
        <v>6</v>
      </c>
      <c r="BH37" s="411">
        <f t="shared" ca="1" si="6"/>
        <v>1.3856812933025405E-2</v>
      </c>
      <c r="BI37" s="412">
        <f t="shared" ca="1" si="7"/>
        <v>3.0083029160482933</v>
      </c>
      <c r="BJ37" s="398">
        <f t="shared" ca="1" si="0"/>
        <v>220.10749669086678</v>
      </c>
      <c r="BL37" s="391">
        <f t="shared" si="1"/>
        <v>8</v>
      </c>
      <c r="BM37" s="386">
        <f t="shared" ca="1" si="8"/>
        <v>439</v>
      </c>
      <c r="BN37" s="386">
        <f t="shared" ca="1" si="9"/>
        <v>220.1</v>
      </c>
      <c r="BO37" s="400">
        <f t="shared" ca="1" si="10"/>
        <v>0</v>
      </c>
      <c r="BQ37" t="s">
        <v>14</v>
      </c>
      <c r="BR37" s="4">
        <v>1291</v>
      </c>
      <c r="BS37">
        <v>389.9</v>
      </c>
      <c r="BU37" s="389">
        <f t="shared" si="11"/>
        <v>269</v>
      </c>
      <c r="BV37" s="419">
        <f t="shared" ca="1" si="12"/>
        <v>199448</v>
      </c>
      <c r="BX37" s="404" t="s">
        <v>328</v>
      </c>
      <c r="BY37" s="404" t="s">
        <v>69</v>
      </c>
      <c r="BZ37" s="404" t="s">
        <v>2207</v>
      </c>
      <c r="CA37" s="405">
        <v>547627</v>
      </c>
      <c r="CB37" s="548">
        <f t="shared" ca="1" si="13"/>
        <v>124</v>
      </c>
      <c r="CC37" s="50" t="str">
        <f t="shared" ca="1" si="14"/>
        <v/>
      </c>
    </row>
    <row r="38" spans="1:81" x14ac:dyDescent="0.25">
      <c r="A38" s="386">
        <v>2</v>
      </c>
      <c r="B38" s="386" t="s">
        <v>144</v>
      </c>
      <c r="C38" s="386" t="s">
        <v>394</v>
      </c>
      <c r="D38" s="386" t="s">
        <v>15</v>
      </c>
      <c r="E38" s="386" t="s">
        <v>604</v>
      </c>
      <c r="F38" s="386" t="s">
        <v>1124</v>
      </c>
      <c r="G38">
        <v>95927</v>
      </c>
      <c r="H38">
        <v>170</v>
      </c>
      <c r="I38" s="397">
        <v>173</v>
      </c>
      <c r="J38" s="419">
        <v>173</v>
      </c>
      <c r="K38" s="419">
        <v>175</v>
      </c>
      <c r="L38" s="419">
        <v>175</v>
      </c>
      <c r="M38" s="433">
        <v>175</v>
      </c>
      <c r="N38" s="434">
        <v>178</v>
      </c>
      <c r="O38" s="437">
        <v>178</v>
      </c>
      <c r="P38" s="438">
        <v>178</v>
      </c>
      <c r="Q38" s="447">
        <v>178</v>
      </c>
      <c r="R38" s="494">
        <v>180</v>
      </c>
      <c r="S38" s="498">
        <v>183</v>
      </c>
      <c r="T38" s="498">
        <v>186</v>
      </c>
      <c r="U38" s="537">
        <v>195</v>
      </c>
      <c r="V38" s="537">
        <v>198</v>
      </c>
      <c r="W38" s="537">
        <v>198</v>
      </c>
      <c r="X38" s="537">
        <v>199</v>
      </c>
      <c r="Y38" s="538">
        <v>199</v>
      </c>
      <c r="Z38" s="540">
        <v>199</v>
      </c>
      <c r="AA38" s="540">
        <v>199</v>
      </c>
      <c r="AB38" s="541">
        <v>200</v>
      </c>
      <c r="AC38" s="541">
        <v>200</v>
      </c>
      <c r="AD38" s="542">
        <v>200</v>
      </c>
      <c r="AE38" s="542">
        <v>200</v>
      </c>
      <c r="AF38" s="544">
        <v>200</v>
      </c>
      <c r="AG38" s="544">
        <v>200</v>
      </c>
      <c r="AH38" s="545">
        <v>200</v>
      </c>
      <c r="AI38" s="546">
        <v>200</v>
      </c>
      <c r="AJ38" s="547">
        <v>200</v>
      </c>
      <c r="AK38" s="548">
        <v>201</v>
      </c>
      <c r="AL38" s="550">
        <v>201</v>
      </c>
      <c r="AM38" s="551">
        <v>201</v>
      </c>
      <c r="AN38" s="552">
        <v>201</v>
      </c>
      <c r="AO38" s="553">
        <v>202</v>
      </c>
      <c r="AP38" s="553">
        <v>202</v>
      </c>
      <c r="AQ38" s="553">
        <v>203</v>
      </c>
      <c r="AR38" s="553">
        <v>204</v>
      </c>
      <c r="AS38" s="554">
        <v>204</v>
      </c>
      <c r="AT38" s="555">
        <v>204</v>
      </c>
      <c r="AU38" s="556">
        <v>204</v>
      </c>
      <c r="AV38" s="556">
        <v>204</v>
      </c>
      <c r="AW38" s="556">
        <v>204</v>
      </c>
      <c r="AX38" s="557">
        <v>204</v>
      </c>
      <c r="AY38" s="557">
        <v>204</v>
      </c>
      <c r="AZ38" s="559">
        <v>206</v>
      </c>
      <c r="BA38" s="559">
        <v>206</v>
      </c>
      <c r="BB38" s="559">
        <v>206</v>
      </c>
      <c r="BD38" s="178">
        <f t="shared" ca="1" si="2"/>
        <v>0</v>
      </c>
      <c r="BE38" s="411">
        <f t="shared" ca="1" si="3"/>
        <v>0</v>
      </c>
      <c r="BF38" s="412">
        <f t="shared" ca="1" si="4"/>
        <v>0</v>
      </c>
      <c r="BG38" s="178">
        <f t="shared" ca="1" si="5"/>
        <v>2</v>
      </c>
      <c r="BH38" s="411">
        <f t="shared" ca="1" si="6"/>
        <v>9.8039215686274508E-3</v>
      </c>
      <c r="BI38" s="412">
        <f t="shared" ca="1" si="7"/>
        <v>2.084918740292097</v>
      </c>
      <c r="BJ38" s="398">
        <f t="shared" ca="1" si="0"/>
        <v>214.74663025008601</v>
      </c>
      <c r="BL38" s="391">
        <f t="shared" si="1"/>
        <v>59</v>
      </c>
      <c r="BM38" s="386">
        <f t="shared" ca="1" si="8"/>
        <v>206</v>
      </c>
      <c r="BN38" s="386">
        <f t="shared" ca="1" si="9"/>
        <v>214.7</v>
      </c>
      <c r="BO38" s="400">
        <f t="shared" ca="1" si="10"/>
        <v>0</v>
      </c>
      <c r="BQ38" t="s">
        <v>1604</v>
      </c>
      <c r="BR38">
        <v>309</v>
      </c>
      <c r="BS38">
        <v>313.2</v>
      </c>
      <c r="BU38" s="389">
        <f t="shared" si="11"/>
        <v>270</v>
      </c>
      <c r="BV38" s="419">
        <f t="shared" ca="1" si="12"/>
        <v>95927</v>
      </c>
      <c r="BX38" s="404" t="s">
        <v>329</v>
      </c>
      <c r="BY38" s="404" t="s">
        <v>81</v>
      </c>
      <c r="BZ38" s="404" t="s">
        <v>2207</v>
      </c>
      <c r="CA38" s="405">
        <v>235623</v>
      </c>
      <c r="CB38" s="548">
        <f t="shared" ca="1" si="13"/>
        <v>159</v>
      </c>
      <c r="CC38" s="50" t="str">
        <f t="shared" ca="1" si="14"/>
        <v/>
      </c>
    </row>
    <row r="39" spans="1:81" x14ac:dyDescent="0.25">
      <c r="A39" s="386">
        <v>2</v>
      </c>
      <c r="B39" s="386" t="s">
        <v>144</v>
      </c>
      <c r="C39" s="386" t="s">
        <v>394</v>
      </c>
      <c r="D39" s="386" t="s">
        <v>15</v>
      </c>
      <c r="E39" s="386" t="s">
        <v>606</v>
      </c>
      <c r="F39" s="386" t="s">
        <v>1126</v>
      </c>
      <c r="G39">
        <v>70043</v>
      </c>
      <c r="H39">
        <v>137</v>
      </c>
      <c r="I39" s="397">
        <v>138</v>
      </c>
      <c r="J39" s="419">
        <v>139</v>
      </c>
      <c r="K39" s="419">
        <v>139</v>
      </c>
      <c r="L39" s="419">
        <v>140</v>
      </c>
      <c r="M39" s="433">
        <v>140</v>
      </c>
      <c r="N39" s="434">
        <v>141</v>
      </c>
      <c r="O39" s="437">
        <v>142</v>
      </c>
      <c r="P39" s="438">
        <v>142</v>
      </c>
      <c r="Q39" s="447">
        <v>144</v>
      </c>
      <c r="R39" s="494">
        <v>145</v>
      </c>
      <c r="S39" s="498">
        <v>145</v>
      </c>
      <c r="T39" s="498">
        <v>146</v>
      </c>
      <c r="U39" s="537">
        <v>145</v>
      </c>
      <c r="V39" s="537">
        <v>145</v>
      </c>
      <c r="W39" s="537">
        <v>145</v>
      </c>
      <c r="X39" s="537">
        <v>146</v>
      </c>
      <c r="Y39" s="538">
        <v>146</v>
      </c>
      <c r="Z39" s="540">
        <v>146</v>
      </c>
      <c r="AA39" s="540">
        <v>146</v>
      </c>
      <c r="AB39" s="541">
        <v>146</v>
      </c>
      <c r="AC39" s="541">
        <v>146</v>
      </c>
      <c r="AD39" s="542">
        <v>146</v>
      </c>
      <c r="AE39" s="542">
        <v>146</v>
      </c>
      <c r="AF39" s="544">
        <v>146</v>
      </c>
      <c r="AG39" s="544">
        <v>146</v>
      </c>
      <c r="AH39" s="545">
        <v>146</v>
      </c>
      <c r="AI39" s="546">
        <v>146</v>
      </c>
      <c r="AJ39" s="547">
        <v>147</v>
      </c>
      <c r="AK39" s="548">
        <v>148</v>
      </c>
      <c r="AL39" s="550">
        <v>148</v>
      </c>
      <c r="AM39" s="551">
        <v>148</v>
      </c>
      <c r="AN39" s="552">
        <v>148</v>
      </c>
      <c r="AO39" s="553">
        <v>148</v>
      </c>
      <c r="AP39" s="553">
        <v>148</v>
      </c>
      <c r="AQ39" s="553">
        <v>148</v>
      </c>
      <c r="AR39" s="553">
        <v>148</v>
      </c>
      <c r="AS39" s="554">
        <v>148</v>
      </c>
      <c r="AT39" s="555">
        <v>148</v>
      </c>
      <c r="AU39" s="556">
        <v>149</v>
      </c>
      <c r="AV39" s="556">
        <v>149</v>
      </c>
      <c r="AW39" s="556">
        <v>149</v>
      </c>
      <c r="AX39" s="557">
        <v>149</v>
      </c>
      <c r="AY39" s="557">
        <v>149</v>
      </c>
      <c r="AZ39" s="559">
        <v>149</v>
      </c>
      <c r="BA39" s="559">
        <v>149</v>
      </c>
      <c r="BB39" s="559">
        <v>149</v>
      </c>
      <c r="BD39" s="178">
        <f t="shared" ca="1" si="2"/>
        <v>0</v>
      </c>
      <c r="BE39" s="411">
        <f t="shared" ca="1" si="3"/>
        <v>0</v>
      </c>
      <c r="BF39" s="412">
        <f t="shared" ca="1" si="4"/>
        <v>0</v>
      </c>
      <c r="BG39" s="178">
        <f t="shared" ca="1" si="5"/>
        <v>0</v>
      </c>
      <c r="BH39" s="411">
        <f t="shared" ca="1" si="6"/>
        <v>0</v>
      </c>
      <c r="BI39" s="412">
        <f t="shared" ca="1" si="7"/>
        <v>0</v>
      </c>
      <c r="BJ39" s="398">
        <f t="shared" ca="1" si="0"/>
        <v>212.72646802678355</v>
      </c>
      <c r="BL39" s="391">
        <f t="shared" si="1"/>
        <v>232</v>
      </c>
      <c r="BM39" s="386">
        <f t="shared" ca="1" si="8"/>
        <v>149</v>
      </c>
      <c r="BN39" s="386">
        <f t="shared" ca="1" si="9"/>
        <v>212.7</v>
      </c>
      <c r="BO39" s="400">
        <f t="shared" ca="1" si="10"/>
        <v>0</v>
      </c>
      <c r="BQ39" t="s">
        <v>1375</v>
      </c>
      <c r="BR39">
        <v>192</v>
      </c>
      <c r="BS39">
        <v>198.2</v>
      </c>
      <c r="BU39" s="389">
        <f t="shared" si="11"/>
        <v>271</v>
      </c>
      <c r="BV39" s="419">
        <f t="shared" ca="1" si="12"/>
        <v>70043</v>
      </c>
      <c r="BX39" s="404" t="s">
        <v>330</v>
      </c>
      <c r="BY39" s="404" t="s">
        <v>90</v>
      </c>
      <c r="BZ39" s="404" t="s">
        <v>2207</v>
      </c>
      <c r="CA39" s="405">
        <v>220001</v>
      </c>
      <c r="CB39" s="548">
        <f t="shared" ca="1" si="13"/>
        <v>272</v>
      </c>
      <c r="CC39" s="50" t="str">
        <f t="shared" ca="1" si="14"/>
        <v/>
      </c>
    </row>
    <row r="40" spans="1:81" x14ac:dyDescent="0.25">
      <c r="A40" s="386">
        <v>2</v>
      </c>
      <c r="B40" s="386" t="s">
        <v>144</v>
      </c>
      <c r="C40" s="31" t="s">
        <v>394</v>
      </c>
      <c r="D40" s="31" t="s">
        <v>15</v>
      </c>
      <c r="E40" s="31" t="s">
        <v>608</v>
      </c>
      <c r="F40" s="31" t="s">
        <v>1128</v>
      </c>
      <c r="G40" s="31">
        <v>174641</v>
      </c>
      <c r="H40" s="31">
        <v>213</v>
      </c>
      <c r="I40" s="31">
        <v>216</v>
      </c>
      <c r="J40" s="31">
        <v>218</v>
      </c>
      <c r="K40" s="31">
        <v>220</v>
      </c>
      <c r="L40" s="31">
        <v>220</v>
      </c>
      <c r="M40" s="31">
        <v>221</v>
      </c>
      <c r="N40" s="31">
        <v>222</v>
      </c>
      <c r="O40" s="31">
        <v>226</v>
      </c>
      <c r="P40" s="31">
        <v>227</v>
      </c>
      <c r="Q40" s="31">
        <v>231</v>
      </c>
      <c r="R40" s="31">
        <v>231</v>
      </c>
      <c r="S40" s="31">
        <v>232</v>
      </c>
      <c r="T40" s="31">
        <v>233</v>
      </c>
      <c r="U40" s="31">
        <v>234</v>
      </c>
      <c r="V40" s="31">
        <v>235</v>
      </c>
      <c r="W40" s="31">
        <v>235</v>
      </c>
      <c r="X40" s="31">
        <v>237</v>
      </c>
      <c r="Y40" s="31">
        <v>240</v>
      </c>
      <c r="Z40" s="31">
        <v>242</v>
      </c>
      <c r="AA40" s="31">
        <v>243</v>
      </c>
      <c r="AB40" s="31">
        <v>243</v>
      </c>
      <c r="AC40" s="31">
        <v>244</v>
      </c>
      <c r="AD40" s="31">
        <v>244</v>
      </c>
      <c r="AE40" s="31">
        <v>244</v>
      </c>
      <c r="AF40" s="31">
        <v>246</v>
      </c>
      <c r="AG40" s="31">
        <v>246</v>
      </c>
      <c r="AH40" s="31">
        <v>246</v>
      </c>
      <c r="AI40" s="31">
        <v>246</v>
      </c>
      <c r="AJ40" s="31">
        <v>247</v>
      </c>
      <c r="AK40" s="31">
        <v>247</v>
      </c>
      <c r="AL40" s="31">
        <v>249</v>
      </c>
      <c r="AM40" s="31">
        <v>249</v>
      </c>
      <c r="AN40" s="31">
        <v>249</v>
      </c>
      <c r="AO40" s="31">
        <v>251</v>
      </c>
      <c r="AP40" s="31">
        <v>252</v>
      </c>
      <c r="AQ40" s="31">
        <v>253</v>
      </c>
      <c r="AR40" s="31">
        <v>254</v>
      </c>
      <c r="AS40" s="31">
        <v>256</v>
      </c>
      <c r="AT40" s="31">
        <v>258</v>
      </c>
      <c r="AU40" s="31">
        <v>258</v>
      </c>
      <c r="AV40" s="31">
        <v>258</v>
      </c>
      <c r="AW40" s="31">
        <v>258</v>
      </c>
      <c r="AX40" s="31">
        <v>258</v>
      </c>
      <c r="AY40" s="31">
        <v>258</v>
      </c>
      <c r="AZ40" s="31">
        <v>262</v>
      </c>
      <c r="BA40" s="31">
        <v>263</v>
      </c>
      <c r="BB40" s="31">
        <v>263</v>
      </c>
      <c r="BC40" s="31"/>
      <c r="BD40" s="393">
        <f t="shared" ca="1" si="2"/>
        <v>0</v>
      </c>
      <c r="BE40" s="413">
        <f t="shared" ca="1" si="3"/>
        <v>0</v>
      </c>
      <c r="BF40" s="415">
        <f t="shared" ca="1" si="4"/>
        <v>0</v>
      </c>
      <c r="BG40" s="393">
        <f t="shared" ca="1" si="5"/>
        <v>5</v>
      </c>
      <c r="BH40" s="413">
        <f t="shared" ca="1" si="6"/>
        <v>1.937984496124031E-2</v>
      </c>
      <c r="BI40" s="415">
        <f t="shared" ca="1" si="7"/>
        <v>2.8630161302328778</v>
      </c>
      <c r="BJ40" s="401">
        <f t="shared" ca="1" si="0"/>
        <v>150.59464845024937</v>
      </c>
      <c r="BL40" s="391">
        <f t="shared" si="1"/>
        <v>314</v>
      </c>
      <c r="BM40" s="386">
        <f t="shared" ca="1" si="8"/>
        <v>263</v>
      </c>
      <c r="BN40" s="386">
        <f t="shared" ca="1" si="9"/>
        <v>150.6</v>
      </c>
      <c r="BO40" s="400">
        <f t="shared" ca="1" si="10"/>
        <v>0</v>
      </c>
      <c r="BQ40" t="s">
        <v>1510</v>
      </c>
      <c r="BR40">
        <v>242</v>
      </c>
      <c r="BS40">
        <v>213.6</v>
      </c>
      <c r="BU40" s="389">
        <f t="shared" si="11"/>
        <v>272</v>
      </c>
      <c r="BV40" s="419">
        <f t="shared" ca="1" si="12"/>
        <v>174641</v>
      </c>
      <c r="BX40" s="404" t="s">
        <v>331</v>
      </c>
      <c r="BY40" s="404" t="s">
        <v>177</v>
      </c>
      <c r="BZ40" s="404" t="s">
        <v>2207</v>
      </c>
      <c r="CA40" s="405">
        <v>254408</v>
      </c>
      <c r="CB40" s="548">
        <f t="shared" ca="1" si="13"/>
        <v>132</v>
      </c>
      <c r="CC40" s="50" t="str">
        <f t="shared" ca="1" si="14"/>
        <v/>
      </c>
    </row>
    <row r="41" spans="1:81" x14ac:dyDescent="0.25">
      <c r="A41" s="386">
        <v>2</v>
      </c>
      <c r="B41" s="386" t="s">
        <v>144</v>
      </c>
      <c r="C41" s="386" t="s">
        <v>399</v>
      </c>
      <c r="D41" s="386" t="s">
        <v>37</v>
      </c>
      <c r="E41" s="386" t="s">
        <v>664</v>
      </c>
      <c r="F41" s="386" t="s">
        <v>1291</v>
      </c>
      <c r="G41">
        <v>103160</v>
      </c>
      <c r="H41">
        <v>139</v>
      </c>
      <c r="I41" s="397">
        <v>144</v>
      </c>
      <c r="J41" s="419">
        <v>144</v>
      </c>
      <c r="K41" s="419">
        <v>146</v>
      </c>
      <c r="L41" s="419">
        <v>146</v>
      </c>
      <c r="M41" s="433">
        <v>147</v>
      </c>
      <c r="N41" s="434">
        <v>147</v>
      </c>
      <c r="O41" s="437">
        <v>146</v>
      </c>
      <c r="P41" s="438">
        <v>147</v>
      </c>
      <c r="Q41" s="447">
        <v>147</v>
      </c>
      <c r="R41" s="494">
        <v>147</v>
      </c>
      <c r="S41" s="498">
        <v>147</v>
      </c>
      <c r="T41" s="498">
        <v>147</v>
      </c>
      <c r="U41" s="537">
        <v>147</v>
      </c>
      <c r="V41" s="537">
        <v>147</v>
      </c>
      <c r="W41" s="537">
        <v>148</v>
      </c>
      <c r="X41" s="537">
        <v>148</v>
      </c>
      <c r="Y41" s="538">
        <v>148</v>
      </c>
      <c r="Z41" s="540">
        <v>149</v>
      </c>
      <c r="AA41" s="540">
        <v>149</v>
      </c>
      <c r="AB41" s="541">
        <v>150</v>
      </c>
      <c r="AC41" s="541">
        <v>150</v>
      </c>
      <c r="AD41" s="542">
        <v>150</v>
      </c>
      <c r="AE41" s="542">
        <v>150</v>
      </c>
      <c r="AF41" s="544">
        <v>151</v>
      </c>
      <c r="AG41" s="544">
        <v>151</v>
      </c>
      <c r="AH41" s="545">
        <v>152</v>
      </c>
      <c r="AI41" s="546">
        <v>152</v>
      </c>
      <c r="AJ41" s="547">
        <v>152</v>
      </c>
      <c r="AK41" s="548">
        <v>152</v>
      </c>
      <c r="AL41" s="550">
        <v>152</v>
      </c>
      <c r="AM41" s="551">
        <v>152</v>
      </c>
      <c r="AN41" s="552">
        <v>152</v>
      </c>
      <c r="AO41" s="553">
        <v>152</v>
      </c>
      <c r="AP41" s="553">
        <v>152</v>
      </c>
      <c r="AQ41" s="553">
        <v>152</v>
      </c>
      <c r="AR41" s="553">
        <v>152</v>
      </c>
      <c r="AS41" s="554">
        <v>153</v>
      </c>
      <c r="AT41" s="555">
        <v>154</v>
      </c>
      <c r="AU41" s="556">
        <v>155</v>
      </c>
      <c r="AV41" s="556">
        <v>155</v>
      </c>
      <c r="AW41" s="556">
        <v>157</v>
      </c>
      <c r="AX41" s="557">
        <v>158</v>
      </c>
      <c r="AY41" s="557">
        <v>160</v>
      </c>
      <c r="AZ41" s="559">
        <v>161</v>
      </c>
      <c r="BA41" s="559">
        <v>162</v>
      </c>
      <c r="BB41" s="559">
        <v>162</v>
      </c>
      <c r="BD41" s="178">
        <f t="shared" ca="1" si="2"/>
        <v>0</v>
      </c>
      <c r="BE41" s="411">
        <f t="shared" ca="1" si="3"/>
        <v>0</v>
      </c>
      <c r="BF41" s="412">
        <f t="shared" ca="1" si="4"/>
        <v>0</v>
      </c>
      <c r="BG41" s="178">
        <f t="shared" ca="1" si="5"/>
        <v>7</v>
      </c>
      <c r="BH41" s="411">
        <f t="shared" ca="1" si="6"/>
        <v>4.5161290322580643E-2</v>
      </c>
      <c r="BI41" s="412">
        <f t="shared" ca="1" si="7"/>
        <v>6.7855758045754166</v>
      </c>
      <c r="BJ41" s="398">
        <f t="shared" ca="1" si="0"/>
        <v>157.0376114773168</v>
      </c>
      <c r="BL41" s="391">
        <f t="shared" si="1"/>
        <v>92</v>
      </c>
      <c r="BM41" s="386">
        <f t="shared" ca="1" si="8"/>
        <v>162</v>
      </c>
      <c r="BN41" s="386">
        <f t="shared" ca="1" si="9"/>
        <v>157</v>
      </c>
      <c r="BO41" s="400">
        <f t="shared" ca="1" si="10"/>
        <v>0</v>
      </c>
      <c r="BQ41" t="s">
        <v>1418</v>
      </c>
      <c r="BR41">
        <v>201</v>
      </c>
      <c r="BS41">
        <v>227</v>
      </c>
      <c r="BU41" s="389">
        <f t="shared" si="11"/>
        <v>274</v>
      </c>
      <c r="BV41" s="419">
        <f t="shared" ca="1" si="12"/>
        <v>103160</v>
      </c>
      <c r="BX41" s="404" t="s">
        <v>332</v>
      </c>
      <c r="BY41" s="404" t="s">
        <v>102</v>
      </c>
      <c r="BZ41" s="404" t="s">
        <v>2207</v>
      </c>
      <c r="CA41" s="405">
        <v>291775</v>
      </c>
      <c r="CB41" s="548">
        <f t="shared" ca="1" si="13"/>
        <v>50</v>
      </c>
      <c r="CC41" s="50" t="str">
        <f t="shared" ca="1" si="14"/>
        <v>Worst 50</v>
      </c>
    </row>
    <row r="42" spans="1:81" x14ac:dyDescent="0.25">
      <c r="A42" s="386">
        <v>2</v>
      </c>
      <c r="B42" s="386" t="s">
        <v>144</v>
      </c>
      <c r="C42" s="386" t="s">
        <v>399</v>
      </c>
      <c r="D42" s="386" t="s">
        <v>37</v>
      </c>
      <c r="E42" s="386" t="s">
        <v>666</v>
      </c>
      <c r="F42" s="386" t="s">
        <v>1168</v>
      </c>
      <c r="G42">
        <v>92855</v>
      </c>
      <c r="H42">
        <v>44</v>
      </c>
      <c r="I42" s="397">
        <v>44</v>
      </c>
      <c r="J42" s="419">
        <v>44</v>
      </c>
      <c r="K42" s="419">
        <v>44</v>
      </c>
      <c r="L42" s="419">
        <v>44</v>
      </c>
      <c r="M42" s="433">
        <v>44</v>
      </c>
      <c r="N42" s="434">
        <v>45</v>
      </c>
      <c r="O42" s="437">
        <v>45</v>
      </c>
      <c r="P42" s="438">
        <v>46</v>
      </c>
      <c r="Q42" s="447">
        <v>48</v>
      </c>
      <c r="R42" s="494">
        <v>48</v>
      </c>
      <c r="S42" s="498">
        <v>49</v>
      </c>
      <c r="T42" s="498">
        <v>49</v>
      </c>
      <c r="U42" s="537">
        <v>49</v>
      </c>
      <c r="V42" s="537">
        <v>49</v>
      </c>
      <c r="W42" s="537">
        <v>50</v>
      </c>
      <c r="X42" s="537">
        <v>50</v>
      </c>
      <c r="Y42" s="538">
        <v>53</v>
      </c>
      <c r="Z42" s="540">
        <v>53</v>
      </c>
      <c r="AA42" s="540">
        <v>53</v>
      </c>
      <c r="AB42" s="541">
        <v>53</v>
      </c>
      <c r="AC42" s="541">
        <v>53</v>
      </c>
      <c r="AD42" s="542">
        <v>53</v>
      </c>
      <c r="AE42" s="542">
        <v>55</v>
      </c>
      <c r="AF42" s="544">
        <v>55</v>
      </c>
      <c r="AG42" s="544">
        <v>55</v>
      </c>
      <c r="AH42" s="545">
        <v>55</v>
      </c>
      <c r="AI42" s="546">
        <v>55</v>
      </c>
      <c r="AJ42" s="547">
        <v>55</v>
      </c>
      <c r="AK42" s="548">
        <v>55</v>
      </c>
      <c r="AL42" s="550">
        <v>55</v>
      </c>
      <c r="AM42" s="551">
        <v>55</v>
      </c>
      <c r="AN42" s="552">
        <v>55</v>
      </c>
      <c r="AO42" s="553">
        <v>55</v>
      </c>
      <c r="AP42" s="553">
        <v>55</v>
      </c>
      <c r="AQ42" s="553">
        <v>55</v>
      </c>
      <c r="AR42" s="553">
        <v>55</v>
      </c>
      <c r="AS42" s="554">
        <v>55</v>
      </c>
      <c r="AT42" s="555">
        <v>55</v>
      </c>
      <c r="AU42" s="556">
        <v>55</v>
      </c>
      <c r="AV42" s="556">
        <v>55</v>
      </c>
      <c r="AW42" s="556">
        <v>55</v>
      </c>
      <c r="AX42" s="557">
        <v>58</v>
      </c>
      <c r="AY42" s="557">
        <v>58</v>
      </c>
      <c r="AZ42" s="559">
        <v>58</v>
      </c>
      <c r="BA42" s="559">
        <v>58</v>
      </c>
      <c r="BB42" s="559">
        <v>58</v>
      </c>
      <c r="BD42" s="178">
        <f t="shared" ca="1" si="2"/>
        <v>0</v>
      </c>
      <c r="BE42" s="411">
        <f t="shared" ca="1" si="3"/>
        <v>0</v>
      </c>
      <c r="BF42" s="412">
        <f t="shared" ca="1" si="4"/>
        <v>0</v>
      </c>
      <c r="BG42" s="178">
        <f t="shared" ca="1" si="5"/>
        <v>3</v>
      </c>
      <c r="BH42" s="411">
        <f t="shared" ca="1" si="6"/>
        <v>5.4545454545454543E-2</v>
      </c>
      <c r="BI42" s="412">
        <f t="shared" ca="1" si="7"/>
        <v>3.2308437887028161</v>
      </c>
      <c r="BJ42" s="398">
        <f t="shared" ca="1" si="0"/>
        <v>62.462979914921114</v>
      </c>
      <c r="BL42" s="391">
        <f t="shared" si="1"/>
        <v>125</v>
      </c>
      <c r="BM42" s="386">
        <f t="shared" ca="1" si="8"/>
        <v>58</v>
      </c>
      <c r="BN42" s="386">
        <f t="shared" ca="1" si="9"/>
        <v>62.5</v>
      </c>
      <c r="BO42" s="400">
        <f t="shared" ca="1" si="10"/>
        <v>0</v>
      </c>
      <c r="BQ42" t="s">
        <v>16</v>
      </c>
      <c r="BR42">
        <v>815</v>
      </c>
      <c r="BS42">
        <v>428.7</v>
      </c>
      <c r="BU42" s="389">
        <f t="shared" si="11"/>
        <v>275</v>
      </c>
      <c r="BV42" s="419">
        <f t="shared" ca="1" si="12"/>
        <v>92855</v>
      </c>
      <c r="BX42" s="404" t="s">
        <v>333</v>
      </c>
      <c r="BY42" s="404" t="s">
        <v>109</v>
      </c>
      <c r="BZ42" s="404" t="s">
        <v>2207</v>
      </c>
      <c r="CA42" s="405">
        <v>225197</v>
      </c>
      <c r="CB42" s="548">
        <f t="shared" ca="1" si="13"/>
        <v>120</v>
      </c>
      <c r="CC42" s="50" t="str">
        <f t="shared" ca="1" si="14"/>
        <v/>
      </c>
    </row>
    <row r="43" spans="1:81" x14ac:dyDescent="0.25">
      <c r="A43" s="386">
        <v>2</v>
      </c>
      <c r="B43" s="386" t="s">
        <v>144</v>
      </c>
      <c r="C43" s="386" t="s">
        <v>399</v>
      </c>
      <c r="D43" s="386" t="s">
        <v>37</v>
      </c>
      <c r="E43" s="386" t="s">
        <v>668</v>
      </c>
      <c r="F43" s="386" t="s">
        <v>1170</v>
      </c>
      <c r="G43">
        <v>102744</v>
      </c>
      <c r="H43">
        <v>179</v>
      </c>
      <c r="I43" s="397">
        <v>179</v>
      </c>
      <c r="J43" s="419">
        <v>179</v>
      </c>
      <c r="K43" s="419">
        <v>179</v>
      </c>
      <c r="L43" s="419">
        <v>179</v>
      </c>
      <c r="M43" s="433">
        <v>179</v>
      </c>
      <c r="N43" s="434">
        <v>180</v>
      </c>
      <c r="O43" s="437">
        <v>181</v>
      </c>
      <c r="P43" s="438">
        <v>182</v>
      </c>
      <c r="Q43" s="447">
        <v>183</v>
      </c>
      <c r="R43" s="494">
        <v>185</v>
      </c>
      <c r="S43" s="498">
        <v>184</v>
      </c>
      <c r="T43" s="498">
        <v>185</v>
      </c>
      <c r="U43" s="537">
        <v>185</v>
      </c>
      <c r="V43" s="537">
        <v>186</v>
      </c>
      <c r="W43" s="537">
        <v>188</v>
      </c>
      <c r="X43" s="537">
        <v>188</v>
      </c>
      <c r="Y43" s="538">
        <v>188</v>
      </c>
      <c r="Z43" s="540">
        <v>188</v>
      </c>
      <c r="AA43" s="540">
        <v>188</v>
      </c>
      <c r="AB43" s="541">
        <v>194</v>
      </c>
      <c r="AC43" s="541">
        <v>199</v>
      </c>
      <c r="AD43" s="542">
        <v>199</v>
      </c>
      <c r="AE43" s="542">
        <v>201</v>
      </c>
      <c r="AF43" s="544">
        <v>202</v>
      </c>
      <c r="AG43" s="544">
        <v>203</v>
      </c>
      <c r="AH43" s="545">
        <v>203</v>
      </c>
      <c r="AI43" s="546">
        <v>203</v>
      </c>
      <c r="AJ43" s="547">
        <v>207</v>
      </c>
      <c r="AK43" s="548">
        <v>207</v>
      </c>
      <c r="AL43" s="550">
        <v>207</v>
      </c>
      <c r="AM43" s="551">
        <v>207</v>
      </c>
      <c r="AN43" s="552">
        <v>208</v>
      </c>
      <c r="AO43" s="553">
        <v>208</v>
      </c>
      <c r="AP43" s="553">
        <v>208</v>
      </c>
      <c r="AQ43" s="553">
        <v>208</v>
      </c>
      <c r="AR43" s="553">
        <v>209</v>
      </c>
      <c r="AS43" s="554">
        <v>209</v>
      </c>
      <c r="AT43" s="555">
        <v>209</v>
      </c>
      <c r="AU43" s="556">
        <v>209</v>
      </c>
      <c r="AV43" s="556">
        <v>211</v>
      </c>
      <c r="AW43" s="556">
        <v>211</v>
      </c>
      <c r="AX43" s="557">
        <v>215</v>
      </c>
      <c r="AY43" s="557">
        <v>215</v>
      </c>
      <c r="AZ43" s="559">
        <v>216</v>
      </c>
      <c r="BA43" s="559">
        <v>216</v>
      </c>
      <c r="BB43" s="559">
        <v>216</v>
      </c>
      <c r="BD43" s="178">
        <f t="shared" ca="1" si="2"/>
        <v>0</v>
      </c>
      <c r="BE43" s="411">
        <f t="shared" ca="1" si="3"/>
        <v>0</v>
      </c>
      <c r="BF43" s="412">
        <f t="shared" ca="1" si="4"/>
        <v>0</v>
      </c>
      <c r="BG43" s="178">
        <f t="shared" ca="1" si="5"/>
        <v>7</v>
      </c>
      <c r="BH43" s="411">
        <f t="shared" ca="1" si="6"/>
        <v>3.3492822966507178E-2</v>
      </c>
      <c r="BI43" s="412">
        <f t="shared" ca="1" si="7"/>
        <v>6.8130499104570585</v>
      </c>
      <c r="BJ43" s="398">
        <f t="shared" ca="1" si="0"/>
        <v>210.23125437981781</v>
      </c>
      <c r="BL43" s="391">
        <f t="shared" si="1"/>
        <v>151</v>
      </c>
      <c r="BM43" s="386">
        <f t="shared" ca="1" si="8"/>
        <v>216</v>
      </c>
      <c r="BN43" s="386">
        <f t="shared" ca="1" si="9"/>
        <v>210.2</v>
      </c>
      <c r="BO43" s="400">
        <f t="shared" ca="1" si="10"/>
        <v>0</v>
      </c>
      <c r="BQ43" t="s">
        <v>17</v>
      </c>
      <c r="BR43">
        <v>302</v>
      </c>
      <c r="BS43">
        <v>143.80000000000001</v>
      </c>
      <c r="BU43" s="389">
        <f t="shared" si="11"/>
        <v>276</v>
      </c>
      <c r="BV43" s="419">
        <f t="shared" ca="1" si="12"/>
        <v>102744</v>
      </c>
      <c r="BX43" s="404" t="s">
        <v>334</v>
      </c>
      <c r="BY43" s="404" t="s">
        <v>112</v>
      </c>
      <c r="BZ43" s="404" t="s">
        <v>2207</v>
      </c>
      <c r="CA43" s="405">
        <v>236370</v>
      </c>
      <c r="CB43" s="548">
        <f t="shared" ca="1" si="13"/>
        <v>49</v>
      </c>
      <c r="CC43" s="50" t="str">
        <f t="shared" ca="1" si="14"/>
        <v>Worst 50</v>
      </c>
    </row>
    <row r="44" spans="1:81" x14ac:dyDescent="0.25">
      <c r="A44" s="386">
        <v>2</v>
      </c>
      <c r="B44" s="386" t="s">
        <v>144</v>
      </c>
      <c r="C44" s="386" t="s">
        <v>399</v>
      </c>
      <c r="D44" s="386" t="s">
        <v>37</v>
      </c>
      <c r="E44" s="386" t="s">
        <v>670</v>
      </c>
      <c r="F44" s="386" t="s">
        <v>1172</v>
      </c>
      <c r="G44">
        <v>95656</v>
      </c>
      <c r="H44">
        <v>83</v>
      </c>
      <c r="I44" s="397">
        <v>85</v>
      </c>
      <c r="J44" s="419">
        <v>85</v>
      </c>
      <c r="K44" s="419">
        <v>85</v>
      </c>
      <c r="L44" s="419">
        <v>86</v>
      </c>
      <c r="M44" s="433">
        <v>86</v>
      </c>
      <c r="N44" s="434">
        <v>86</v>
      </c>
      <c r="O44" s="437">
        <v>85</v>
      </c>
      <c r="P44" s="438">
        <v>85</v>
      </c>
      <c r="Q44" s="447">
        <v>86</v>
      </c>
      <c r="R44" s="494">
        <v>86</v>
      </c>
      <c r="S44" s="498">
        <v>87</v>
      </c>
      <c r="T44" s="498">
        <v>87</v>
      </c>
      <c r="U44" s="537">
        <v>88</v>
      </c>
      <c r="V44" s="537">
        <v>88</v>
      </c>
      <c r="W44" s="537">
        <v>88</v>
      </c>
      <c r="X44" s="537">
        <v>88</v>
      </c>
      <c r="Y44" s="538">
        <v>94</v>
      </c>
      <c r="Z44" s="540">
        <v>95</v>
      </c>
      <c r="AA44" s="540">
        <v>95</v>
      </c>
      <c r="AB44" s="541">
        <v>95</v>
      </c>
      <c r="AC44" s="541">
        <v>95</v>
      </c>
      <c r="AD44" s="542">
        <v>95</v>
      </c>
      <c r="AE44" s="542">
        <v>95</v>
      </c>
      <c r="AF44" s="544">
        <v>95</v>
      </c>
      <c r="AG44" s="544">
        <v>95</v>
      </c>
      <c r="AH44" s="545">
        <v>95</v>
      </c>
      <c r="AI44" s="546">
        <v>96</v>
      </c>
      <c r="AJ44" s="547">
        <v>97</v>
      </c>
      <c r="AK44" s="548">
        <v>97</v>
      </c>
      <c r="AL44" s="550">
        <v>99</v>
      </c>
      <c r="AM44" s="551">
        <v>99</v>
      </c>
      <c r="AN44" s="552">
        <v>99</v>
      </c>
      <c r="AO44" s="553">
        <v>99</v>
      </c>
      <c r="AP44" s="553">
        <v>99</v>
      </c>
      <c r="AQ44" s="553">
        <v>100</v>
      </c>
      <c r="AR44" s="553">
        <v>100</v>
      </c>
      <c r="AS44" s="554">
        <v>100</v>
      </c>
      <c r="AT44" s="555">
        <v>103</v>
      </c>
      <c r="AU44" s="556">
        <v>103</v>
      </c>
      <c r="AV44" s="556">
        <v>103</v>
      </c>
      <c r="AW44" s="556">
        <v>103</v>
      </c>
      <c r="AX44" s="557">
        <v>106</v>
      </c>
      <c r="AY44" s="557">
        <v>106</v>
      </c>
      <c r="AZ44" s="559">
        <v>106</v>
      </c>
      <c r="BA44" s="559">
        <v>107</v>
      </c>
      <c r="BB44" s="559">
        <v>108</v>
      </c>
      <c r="BD44" s="178">
        <f t="shared" ca="1" si="2"/>
        <v>1</v>
      </c>
      <c r="BE44" s="411">
        <f t="shared" ca="1" si="3"/>
        <v>9.3457943925233638E-3</v>
      </c>
      <c r="BF44" s="412">
        <f t="shared" ca="1" si="4"/>
        <v>1.0454127289453876</v>
      </c>
      <c r="BG44" s="178">
        <f t="shared" ca="1" si="5"/>
        <v>5</v>
      </c>
      <c r="BH44" s="411">
        <f t="shared" ca="1" si="6"/>
        <v>4.8543689320388349E-2</v>
      </c>
      <c r="BI44" s="412">
        <f t="shared" ca="1" si="7"/>
        <v>5.2270636447269379</v>
      </c>
      <c r="BJ44" s="398">
        <f t="shared" ca="1" si="0"/>
        <v>112.90457472610187</v>
      </c>
      <c r="BL44" s="391">
        <f t="shared" si="1"/>
        <v>212</v>
      </c>
      <c r="BM44" s="386">
        <f t="shared" ca="1" si="8"/>
        <v>108</v>
      </c>
      <c r="BN44" s="386">
        <f t="shared" ca="1" si="9"/>
        <v>112.9</v>
      </c>
      <c r="BO44" s="400">
        <f t="shared" ca="1" si="10"/>
        <v>0</v>
      </c>
      <c r="BQ44" t="s">
        <v>1225</v>
      </c>
      <c r="BR44">
        <v>236</v>
      </c>
      <c r="BS44">
        <v>187.7</v>
      </c>
      <c r="BU44" s="389">
        <f t="shared" si="11"/>
        <v>277</v>
      </c>
      <c r="BV44" s="419">
        <f t="shared" ca="1" si="12"/>
        <v>95656</v>
      </c>
      <c r="BX44" s="404" t="s">
        <v>335</v>
      </c>
      <c r="BY44" s="404" t="s">
        <v>122</v>
      </c>
      <c r="BZ44" s="404" t="s">
        <v>2207</v>
      </c>
      <c r="CA44" s="405">
        <v>326088</v>
      </c>
      <c r="CB44" s="548">
        <f t="shared" ca="1" si="13"/>
        <v>76</v>
      </c>
      <c r="CC44" s="50" t="str">
        <f t="shared" ca="1" si="14"/>
        <v/>
      </c>
    </row>
    <row r="45" spans="1:81" x14ac:dyDescent="0.25">
      <c r="A45" s="386">
        <v>2</v>
      </c>
      <c r="B45" s="386" t="s">
        <v>144</v>
      </c>
      <c r="C45" s="31" t="s">
        <v>399</v>
      </c>
      <c r="D45" s="31" t="s">
        <v>37</v>
      </c>
      <c r="E45" s="31" t="s">
        <v>672</v>
      </c>
      <c r="F45" s="31" t="s">
        <v>1174</v>
      </c>
      <c r="G45" s="31">
        <v>160175</v>
      </c>
      <c r="H45" s="31">
        <v>194</v>
      </c>
      <c r="I45" s="31">
        <v>194</v>
      </c>
      <c r="J45" s="31">
        <v>194</v>
      </c>
      <c r="K45" s="31">
        <v>194</v>
      </c>
      <c r="L45" s="31">
        <v>193</v>
      </c>
      <c r="M45" s="31">
        <v>194</v>
      </c>
      <c r="N45" s="31">
        <v>194</v>
      </c>
      <c r="O45" s="31">
        <v>195</v>
      </c>
      <c r="P45" s="31">
        <v>195</v>
      </c>
      <c r="Q45" s="31">
        <v>197</v>
      </c>
      <c r="R45" s="31">
        <v>197</v>
      </c>
      <c r="S45" s="31">
        <v>198</v>
      </c>
      <c r="T45" s="31">
        <v>198</v>
      </c>
      <c r="U45" s="31">
        <v>198</v>
      </c>
      <c r="V45" s="31">
        <v>199</v>
      </c>
      <c r="W45" s="31">
        <v>200</v>
      </c>
      <c r="X45" s="31">
        <v>201</v>
      </c>
      <c r="Y45" s="31">
        <v>204</v>
      </c>
      <c r="Z45" s="31">
        <v>204</v>
      </c>
      <c r="AA45" s="31">
        <v>204</v>
      </c>
      <c r="AB45" s="31">
        <v>208</v>
      </c>
      <c r="AC45" s="31">
        <v>211</v>
      </c>
      <c r="AD45" s="31">
        <v>211</v>
      </c>
      <c r="AE45" s="31">
        <v>213</v>
      </c>
      <c r="AF45" s="31">
        <v>213</v>
      </c>
      <c r="AG45" s="31">
        <v>213</v>
      </c>
      <c r="AH45" s="31">
        <v>216</v>
      </c>
      <c r="AI45" s="31">
        <v>217</v>
      </c>
      <c r="AJ45" s="31">
        <v>218</v>
      </c>
      <c r="AK45" s="31">
        <v>218</v>
      </c>
      <c r="AL45" s="31">
        <v>219</v>
      </c>
      <c r="AM45" s="31">
        <v>219</v>
      </c>
      <c r="AN45" s="31">
        <v>220</v>
      </c>
      <c r="AO45" s="31">
        <v>221</v>
      </c>
      <c r="AP45" s="31">
        <v>221</v>
      </c>
      <c r="AQ45" s="31">
        <v>221</v>
      </c>
      <c r="AR45" s="31">
        <v>221</v>
      </c>
      <c r="AS45" s="31">
        <v>221</v>
      </c>
      <c r="AT45" s="31">
        <v>222</v>
      </c>
      <c r="AU45" s="31">
        <v>224</v>
      </c>
      <c r="AV45" s="31">
        <v>224</v>
      </c>
      <c r="AW45" s="31">
        <v>227</v>
      </c>
      <c r="AX45" s="31">
        <v>230</v>
      </c>
      <c r="AY45" s="31">
        <v>231</v>
      </c>
      <c r="AZ45" s="31">
        <v>231</v>
      </c>
      <c r="BA45" s="31">
        <v>231</v>
      </c>
      <c r="BB45" s="31">
        <v>231</v>
      </c>
      <c r="BC45" s="31"/>
      <c r="BD45" s="393">
        <f t="shared" ca="1" si="2"/>
        <v>0</v>
      </c>
      <c r="BE45" s="413">
        <f t="shared" ca="1" si="3"/>
        <v>0</v>
      </c>
      <c r="BF45" s="415">
        <f t="shared" ca="1" si="4"/>
        <v>0</v>
      </c>
      <c r="BG45" s="393">
        <f t="shared" ca="1" si="5"/>
        <v>7</v>
      </c>
      <c r="BH45" s="413">
        <f t="shared" ca="1" si="6"/>
        <v>3.125E-2</v>
      </c>
      <c r="BI45" s="415">
        <f t="shared" ca="1" si="7"/>
        <v>4.3702200717964725</v>
      </c>
      <c r="BJ45" s="401">
        <f t="shared" ca="1" si="0"/>
        <v>144.21726236928359</v>
      </c>
      <c r="BL45" s="391">
        <f t="shared" si="1"/>
        <v>293</v>
      </c>
      <c r="BM45" s="386">
        <f t="shared" ca="1" si="8"/>
        <v>231</v>
      </c>
      <c r="BN45" s="386">
        <f t="shared" ca="1" si="9"/>
        <v>144.19999999999999</v>
      </c>
      <c r="BO45" s="400">
        <f t="shared" ca="1" si="10"/>
        <v>0</v>
      </c>
      <c r="BQ45" t="s">
        <v>19</v>
      </c>
      <c r="BR45">
        <v>641</v>
      </c>
      <c r="BS45">
        <v>244.4</v>
      </c>
      <c r="BU45" s="389">
        <f t="shared" si="11"/>
        <v>278</v>
      </c>
      <c r="BV45" s="419">
        <f t="shared" ca="1" si="12"/>
        <v>160175</v>
      </c>
      <c r="BX45" s="404" t="s">
        <v>405</v>
      </c>
      <c r="BY45" s="404" t="s">
        <v>61</v>
      </c>
      <c r="BZ45" s="404" t="s">
        <v>2209</v>
      </c>
      <c r="CA45" s="405">
        <v>1210053</v>
      </c>
      <c r="CB45" s="548">
        <f t="shared" ca="1" si="13"/>
        <v>94</v>
      </c>
      <c r="CC45" s="50" t="str">
        <f t="shared" ca="1" si="14"/>
        <v/>
      </c>
    </row>
    <row r="46" spans="1:81" x14ac:dyDescent="0.25">
      <c r="A46" s="386">
        <v>2</v>
      </c>
      <c r="B46" s="386" t="s">
        <v>144</v>
      </c>
      <c r="C46" s="386" t="s">
        <v>402</v>
      </c>
      <c r="D46" s="386" t="s">
        <v>45</v>
      </c>
      <c r="E46" s="386" t="s">
        <v>710</v>
      </c>
      <c r="F46" s="386" t="s">
        <v>1335</v>
      </c>
      <c r="G46">
        <v>175729</v>
      </c>
      <c r="H46">
        <v>631</v>
      </c>
      <c r="I46" s="397">
        <v>632</v>
      </c>
      <c r="J46" s="419">
        <v>636</v>
      </c>
      <c r="K46" s="419">
        <v>638</v>
      </c>
      <c r="L46" s="419">
        <v>639</v>
      </c>
      <c r="M46" s="433">
        <v>640</v>
      </c>
      <c r="N46" s="434">
        <v>655</v>
      </c>
      <c r="O46" s="437">
        <v>655</v>
      </c>
      <c r="P46" s="438">
        <v>658</v>
      </c>
      <c r="Q46" s="447">
        <v>659</v>
      </c>
      <c r="R46" s="494">
        <v>661</v>
      </c>
      <c r="S46" s="498">
        <v>662</v>
      </c>
      <c r="T46" s="498">
        <v>667</v>
      </c>
      <c r="U46" s="537">
        <v>669</v>
      </c>
      <c r="V46" s="537">
        <v>676</v>
      </c>
      <c r="W46" s="537">
        <v>697</v>
      </c>
      <c r="X46" s="537">
        <v>700</v>
      </c>
      <c r="Y46" s="538">
        <v>705</v>
      </c>
      <c r="Z46" s="540">
        <v>706</v>
      </c>
      <c r="AA46" s="540">
        <v>709</v>
      </c>
      <c r="AB46" s="541">
        <v>721</v>
      </c>
      <c r="AC46" s="541">
        <v>721</v>
      </c>
      <c r="AD46" s="542">
        <v>720</v>
      </c>
      <c r="AE46" s="542">
        <v>722</v>
      </c>
      <c r="AF46" s="544">
        <v>722</v>
      </c>
      <c r="AG46" s="544">
        <v>723</v>
      </c>
      <c r="AH46" s="545">
        <v>723</v>
      </c>
      <c r="AI46" s="546">
        <v>727</v>
      </c>
      <c r="AJ46" s="547">
        <v>727</v>
      </c>
      <c r="AK46" s="548">
        <v>727</v>
      </c>
      <c r="AL46" s="550">
        <v>729</v>
      </c>
      <c r="AM46" s="551">
        <v>730</v>
      </c>
      <c r="AN46" s="552">
        <v>730</v>
      </c>
      <c r="AO46" s="553">
        <v>730</v>
      </c>
      <c r="AP46" s="553">
        <v>730</v>
      </c>
      <c r="AQ46" s="553">
        <v>731</v>
      </c>
      <c r="AR46" s="553">
        <v>733</v>
      </c>
      <c r="AS46" s="554">
        <v>733</v>
      </c>
      <c r="AT46" s="555">
        <v>733</v>
      </c>
      <c r="AU46" s="556">
        <v>733</v>
      </c>
      <c r="AV46" s="556">
        <v>733</v>
      </c>
      <c r="AW46" s="556">
        <v>733</v>
      </c>
      <c r="AX46" s="557">
        <v>733</v>
      </c>
      <c r="AY46" s="557">
        <v>733</v>
      </c>
      <c r="AZ46" s="559">
        <v>733</v>
      </c>
      <c r="BA46" s="559">
        <v>733</v>
      </c>
      <c r="BB46" s="559">
        <v>734</v>
      </c>
      <c r="BD46" s="178">
        <f t="shared" ca="1" si="2"/>
        <v>1</v>
      </c>
      <c r="BE46" s="411">
        <f t="shared" ca="1" si="3"/>
        <v>1.364256480218281E-3</v>
      </c>
      <c r="BF46" s="412">
        <f t="shared" ca="1" si="4"/>
        <v>0.569058038229319</v>
      </c>
      <c r="BG46" s="178">
        <f t="shared" ca="1" si="5"/>
        <v>1</v>
      </c>
      <c r="BH46" s="411">
        <f t="shared" ca="1" si="6"/>
        <v>1.364256480218281E-3</v>
      </c>
      <c r="BI46" s="412">
        <f t="shared" ca="1" si="7"/>
        <v>0.569058038229319</v>
      </c>
      <c r="BJ46" s="398">
        <f t="shared" ca="1" si="0"/>
        <v>417.68860006032014</v>
      </c>
      <c r="BL46" s="391">
        <f t="shared" si="1"/>
        <v>15</v>
      </c>
      <c r="BM46" s="386">
        <f t="shared" ca="1" si="8"/>
        <v>734</v>
      </c>
      <c r="BN46" s="386">
        <f t="shared" ca="1" si="9"/>
        <v>417.7</v>
      </c>
      <c r="BO46" s="400">
        <f t="shared" ca="1" si="10"/>
        <v>0</v>
      </c>
      <c r="BQ46" t="s">
        <v>1327</v>
      </c>
      <c r="BR46">
        <v>217</v>
      </c>
      <c r="BS46">
        <v>216.8</v>
      </c>
      <c r="BU46" s="389">
        <f t="shared" si="11"/>
        <v>280</v>
      </c>
      <c r="BV46" s="419">
        <f t="shared" ca="1" si="12"/>
        <v>175729</v>
      </c>
      <c r="BX46" s="404" t="s">
        <v>768</v>
      </c>
      <c r="BY46" s="404" t="s">
        <v>1418</v>
      </c>
      <c r="BZ46" s="404" t="s">
        <v>2210</v>
      </c>
      <c r="CA46" s="405">
        <v>88527</v>
      </c>
      <c r="CB46" s="548">
        <f t="shared" ca="1" si="13"/>
        <v>262</v>
      </c>
      <c r="CC46" s="50" t="str">
        <f t="shared" ca="1" si="14"/>
        <v/>
      </c>
    </row>
    <row r="47" spans="1:81" x14ac:dyDescent="0.25">
      <c r="A47" s="386">
        <v>2</v>
      </c>
      <c r="B47" s="386" t="s">
        <v>144</v>
      </c>
      <c r="C47" s="386" t="s">
        <v>402</v>
      </c>
      <c r="D47" s="386" t="s">
        <v>45</v>
      </c>
      <c r="E47" s="386" t="s">
        <v>712</v>
      </c>
      <c r="F47" s="386" t="s">
        <v>1337</v>
      </c>
      <c r="G47">
        <v>120681</v>
      </c>
      <c r="H47">
        <v>252</v>
      </c>
      <c r="I47" s="397">
        <v>253</v>
      </c>
      <c r="J47" s="419">
        <v>258</v>
      </c>
      <c r="K47" s="419">
        <v>259</v>
      </c>
      <c r="L47" s="419">
        <v>260</v>
      </c>
      <c r="M47" s="433">
        <v>260</v>
      </c>
      <c r="N47" s="434">
        <v>262</v>
      </c>
      <c r="O47" s="437">
        <v>262</v>
      </c>
      <c r="P47" s="438">
        <v>262</v>
      </c>
      <c r="Q47" s="447">
        <v>263</v>
      </c>
      <c r="R47" s="494">
        <v>264</v>
      </c>
      <c r="S47" s="498">
        <v>264</v>
      </c>
      <c r="T47" s="498">
        <v>265</v>
      </c>
      <c r="U47" s="537">
        <v>266</v>
      </c>
      <c r="V47" s="537">
        <v>266</v>
      </c>
      <c r="W47" s="537">
        <v>269</v>
      </c>
      <c r="X47" s="537">
        <v>269</v>
      </c>
      <c r="Y47" s="538">
        <v>269</v>
      </c>
      <c r="Z47" s="540">
        <v>269</v>
      </c>
      <c r="AA47" s="540">
        <v>270</v>
      </c>
      <c r="AB47" s="541">
        <v>270</v>
      </c>
      <c r="AC47" s="541">
        <v>271</v>
      </c>
      <c r="AD47" s="542">
        <v>271</v>
      </c>
      <c r="AE47" s="542">
        <v>273</v>
      </c>
      <c r="AF47" s="544">
        <v>273</v>
      </c>
      <c r="AG47" s="544">
        <v>274</v>
      </c>
      <c r="AH47" s="545">
        <v>274</v>
      </c>
      <c r="AI47" s="546">
        <v>274</v>
      </c>
      <c r="AJ47" s="547">
        <v>274</v>
      </c>
      <c r="AK47" s="548">
        <v>274</v>
      </c>
      <c r="AL47" s="550">
        <v>274</v>
      </c>
      <c r="AM47" s="551">
        <v>274</v>
      </c>
      <c r="AN47" s="552">
        <v>274</v>
      </c>
      <c r="AO47" s="553">
        <v>274</v>
      </c>
      <c r="AP47" s="553">
        <v>275</v>
      </c>
      <c r="AQ47" s="553">
        <v>275</v>
      </c>
      <c r="AR47" s="553">
        <v>276</v>
      </c>
      <c r="AS47" s="554">
        <v>276</v>
      </c>
      <c r="AT47" s="555">
        <v>278</v>
      </c>
      <c r="AU47" s="556">
        <v>278</v>
      </c>
      <c r="AV47" s="556">
        <v>278</v>
      </c>
      <c r="AW47" s="556">
        <v>278</v>
      </c>
      <c r="AX47" s="557">
        <v>278</v>
      </c>
      <c r="AY47" s="557">
        <v>278</v>
      </c>
      <c r="AZ47" s="559">
        <v>278</v>
      </c>
      <c r="BA47" s="559">
        <v>278</v>
      </c>
      <c r="BB47" s="559">
        <v>278</v>
      </c>
      <c r="BD47" s="178">
        <f t="shared" ca="1" si="2"/>
        <v>0</v>
      </c>
      <c r="BE47" s="411">
        <f t="shared" ca="1" si="3"/>
        <v>0</v>
      </c>
      <c r="BF47" s="412">
        <f t="shared" ca="1" si="4"/>
        <v>0</v>
      </c>
      <c r="BG47" s="178">
        <f t="shared" ca="1" si="5"/>
        <v>0</v>
      </c>
      <c r="BH47" s="411">
        <f t="shared" ca="1" si="6"/>
        <v>0</v>
      </c>
      <c r="BI47" s="412">
        <f t="shared" ca="1" si="7"/>
        <v>0</v>
      </c>
      <c r="BJ47" s="398">
        <f t="shared" ca="1" si="0"/>
        <v>230.35937720105071</v>
      </c>
      <c r="BL47" s="391">
        <f t="shared" si="1"/>
        <v>85</v>
      </c>
      <c r="BM47" s="386">
        <f t="shared" ca="1" si="8"/>
        <v>278</v>
      </c>
      <c r="BN47" s="386">
        <f t="shared" ca="1" si="9"/>
        <v>230.4</v>
      </c>
      <c r="BO47" s="400">
        <f t="shared" ca="1" si="10"/>
        <v>0</v>
      </c>
      <c r="BQ47" t="s">
        <v>1396</v>
      </c>
      <c r="BR47">
        <v>536</v>
      </c>
      <c r="BS47">
        <v>325.7</v>
      </c>
      <c r="BU47" s="389">
        <f t="shared" si="11"/>
        <v>281</v>
      </c>
      <c r="BV47" s="419">
        <f t="shared" ca="1" si="12"/>
        <v>120681</v>
      </c>
      <c r="BX47" s="404" t="s">
        <v>770</v>
      </c>
      <c r="BY47" s="404" t="s">
        <v>1420</v>
      </c>
      <c r="BZ47" s="404" t="s">
        <v>2210</v>
      </c>
      <c r="CA47" s="405">
        <v>116821</v>
      </c>
      <c r="CB47" s="548">
        <f t="shared" ca="1" si="13"/>
        <v>272</v>
      </c>
      <c r="CC47" s="50" t="str">
        <f t="shared" ca="1" si="14"/>
        <v/>
      </c>
    </row>
    <row r="48" spans="1:81" x14ac:dyDescent="0.25">
      <c r="A48" s="386">
        <v>2</v>
      </c>
      <c r="B48" s="386" t="s">
        <v>144</v>
      </c>
      <c r="C48" s="386" t="s">
        <v>402</v>
      </c>
      <c r="D48" s="386" t="s">
        <v>45</v>
      </c>
      <c r="E48" s="386" t="s">
        <v>714</v>
      </c>
      <c r="F48" s="386" t="s">
        <v>1339</v>
      </c>
      <c r="G48">
        <v>131819</v>
      </c>
      <c r="H48">
        <v>241</v>
      </c>
      <c r="I48" s="397">
        <v>242</v>
      </c>
      <c r="J48" s="419">
        <v>243</v>
      </c>
      <c r="K48" s="419">
        <v>243</v>
      </c>
      <c r="L48" s="419">
        <v>244</v>
      </c>
      <c r="M48" s="433">
        <v>243</v>
      </c>
      <c r="N48" s="434">
        <v>249</v>
      </c>
      <c r="O48" s="437">
        <v>250</v>
      </c>
      <c r="P48" s="438">
        <v>256</v>
      </c>
      <c r="Q48" s="447">
        <v>256</v>
      </c>
      <c r="R48" s="494">
        <v>257</v>
      </c>
      <c r="S48" s="498">
        <v>259</v>
      </c>
      <c r="T48" s="498">
        <v>260</v>
      </c>
      <c r="U48" s="537">
        <v>262</v>
      </c>
      <c r="V48" s="537">
        <v>262</v>
      </c>
      <c r="W48" s="537">
        <v>262</v>
      </c>
      <c r="X48" s="537">
        <v>265</v>
      </c>
      <c r="Y48" s="538">
        <v>265</v>
      </c>
      <c r="Z48" s="540">
        <v>266</v>
      </c>
      <c r="AA48" s="540">
        <v>266</v>
      </c>
      <c r="AB48" s="541">
        <v>266</v>
      </c>
      <c r="AC48" s="541">
        <v>267</v>
      </c>
      <c r="AD48" s="542">
        <v>267</v>
      </c>
      <c r="AE48" s="542">
        <v>268</v>
      </c>
      <c r="AF48" s="544">
        <v>268</v>
      </c>
      <c r="AG48" s="544">
        <v>268</v>
      </c>
      <c r="AH48" s="545">
        <v>267</v>
      </c>
      <c r="AI48" s="546">
        <v>267</v>
      </c>
      <c r="AJ48" s="547">
        <v>267</v>
      </c>
      <c r="AK48" s="548">
        <v>268</v>
      </c>
      <c r="AL48" s="550">
        <v>268</v>
      </c>
      <c r="AM48" s="551">
        <v>268</v>
      </c>
      <c r="AN48" s="552">
        <v>268</v>
      </c>
      <c r="AO48" s="553">
        <v>268</v>
      </c>
      <c r="AP48" s="553">
        <v>268</v>
      </c>
      <c r="AQ48" s="553">
        <v>270</v>
      </c>
      <c r="AR48" s="553">
        <v>270</v>
      </c>
      <c r="AS48" s="554">
        <v>270</v>
      </c>
      <c r="AT48" s="555">
        <v>270</v>
      </c>
      <c r="AU48" s="556">
        <v>270</v>
      </c>
      <c r="AV48" s="556">
        <v>270</v>
      </c>
      <c r="AW48" s="556">
        <v>270</v>
      </c>
      <c r="AX48" s="557">
        <v>270</v>
      </c>
      <c r="AY48" s="557">
        <v>270</v>
      </c>
      <c r="AZ48" s="559">
        <v>270</v>
      </c>
      <c r="BA48" s="559">
        <v>270</v>
      </c>
      <c r="BB48" s="559">
        <v>270</v>
      </c>
      <c r="BD48" s="178">
        <f t="shared" ca="1" si="2"/>
        <v>0</v>
      </c>
      <c r="BE48" s="411">
        <f t="shared" ca="1" si="3"/>
        <v>0</v>
      </c>
      <c r="BF48" s="412">
        <f t="shared" ca="1" si="4"/>
        <v>0</v>
      </c>
      <c r="BG48" s="178">
        <f t="shared" ca="1" si="5"/>
        <v>0</v>
      </c>
      <c r="BH48" s="411">
        <f t="shared" ca="1" si="6"/>
        <v>0</v>
      </c>
      <c r="BI48" s="412">
        <f t="shared" ca="1" si="7"/>
        <v>0</v>
      </c>
      <c r="BJ48" s="398">
        <f t="shared" ca="1" si="0"/>
        <v>204.82631487114907</v>
      </c>
      <c r="BL48" s="391">
        <f t="shared" si="1"/>
        <v>93</v>
      </c>
      <c r="BM48" s="386">
        <f t="shared" ca="1" si="8"/>
        <v>270</v>
      </c>
      <c r="BN48" s="386">
        <f t="shared" ca="1" si="9"/>
        <v>204.8</v>
      </c>
      <c r="BO48" s="400">
        <f t="shared" ca="1" si="10"/>
        <v>0</v>
      </c>
      <c r="BQ48" t="s">
        <v>1239</v>
      </c>
      <c r="BR48">
        <v>500</v>
      </c>
      <c r="BS48">
        <v>461.3</v>
      </c>
      <c r="BU48" s="389">
        <f t="shared" si="11"/>
        <v>282</v>
      </c>
      <c r="BV48" s="419">
        <f t="shared" ca="1" si="12"/>
        <v>131819</v>
      </c>
      <c r="BX48" s="404" t="s">
        <v>772</v>
      </c>
      <c r="BY48" s="404" t="s">
        <v>1422</v>
      </c>
      <c r="BZ48" s="404" t="s">
        <v>2210</v>
      </c>
      <c r="CA48" s="405">
        <v>79770</v>
      </c>
      <c r="CB48" s="548">
        <f t="shared" ca="1" si="13"/>
        <v>272</v>
      </c>
      <c r="CC48" s="50" t="str">
        <f t="shared" ca="1" si="14"/>
        <v/>
      </c>
    </row>
    <row r="49" spans="1:81" x14ac:dyDescent="0.25">
      <c r="A49" s="386">
        <v>2</v>
      </c>
      <c r="B49" s="386" t="s">
        <v>144</v>
      </c>
      <c r="C49" s="386" t="s">
        <v>402</v>
      </c>
      <c r="D49" s="386" t="s">
        <v>45</v>
      </c>
      <c r="E49" s="386" t="s">
        <v>716</v>
      </c>
      <c r="F49" s="386" t="s">
        <v>1341</v>
      </c>
      <c r="G49">
        <v>116339</v>
      </c>
      <c r="H49">
        <v>163</v>
      </c>
      <c r="I49" s="397">
        <v>164</v>
      </c>
      <c r="J49" s="419">
        <v>166</v>
      </c>
      <c r="K49" s="419">
        <v>168</v>
      </c>
      <c r="L49" s="419">
        <v>169</v>
      </c>
      <c r="M49" s="433">
        <v>169</v>
      </c>
      <c r="N49" s="434">
        <v>168</v>
      </c>
      <c r="O49" s="437">
        <v>170</v>
      </c>
      <c r="P49" s="438">
        <v>170</v>
      </c>
      <c r="Q49" s="447">
        <v>171</v>
      </c>
      <c r="R49" s="494">
        <v>171</v>
      </c>
      <c r="S49" s="498">
        <v>171</v>
      </c>
      <c r="T49" s="498">
        <v>171</v>
      </c>
      <c r="U49" s="537">
        <v>171</v>
      </c>
      <c r="V49" s="537">
        <v>173</v>
      </c>
      <c r="W49" s="537">
        <v>173</v>
      </c>
      <c r="X49" s="537">
        <v>173</v>
      </c>
      <c r="Y49" s="538">
        <v>176</v>
      </c>
      <c r="Z49" s="540">
        <v>177</v>
      </c>
      <c r="AA49" s="540">
        <v>178</v>
      </c>
      <c r="AB49" s="541">
        <v>178</v>
      </c>
      <c r="AC49" s="541">
        <v>178</v>
      </c>
      <c r="AD49" s="542">
        <v>178</v>
      </c>
      <c r="AE49" s="542">
        <v>179</v>
      </c>
      <c r="AF49" s="544">
        <v>180</v>
      </c>
      <c r="AG49" s="544">
        <v>181</v>
      </c>
      <c r="AH49" s="545">
        <v>181</v>
      </c>
      <c r="AI49" s="546">
        <v>181</v>
      </c>
      <c r="AJ49" s="547">
        <v>182</v>
      </c>
      <c r="AK49" s="548">
        <v>181</v>
      </c>
      <c r="AL49" s="550">
        <v>181</v>
      </c>
      <c r="AM49" s="551">
        <v>181</v>
      </c>
      <c r="AN49" s="552">
        <v>181</v>
      </c>
      <c r="AO49" s="553">
        <v>181</v>
      </c>
      <c r="AP49" s="553">
        <v>181</v>
      </c>
      <c r="AQ49" s="553">
        <v>181</v>
      </c>
      <c r="AR49" s="553">
        <v>181</v>
      </c>
      <c r="AS49" s="554">
        <v>181</v>
      </c>
      <c r="AT49" s="555">
        <v>181</v>
      </c>
      <c r="AU49" s="556">
        <v>181</v>
      </c>
      <c r="AV49" s="556">
        <v>181</v>
      </c>
      <c r="AW49" s="556">
        <v>181</v>
      </c>
      <c r="AX49" s="557">
        <v>181</v>
      </c>
      <c r="AY49" s="557">
        <v>181</v>
      </c>
      <c r="AZ49" s="559">
        <v>181</v>
      </c>
      <c r="BA49" s="559">
        <v>181</v>
      </c>
      <c r="BB49" s="559">
        <v>181</v>
      </c>
      <c r="BD49" s="178">
        <f t="shared" ca="1" si="2"/>
        <v>0</v>
      </c>
      <c r="BE49" s="411">
        <f t="shared" ca="1" si="3"/>
        <v>0</v>
      </c>
      <c r="BF49" s="412">
        <f t="shared" ca="1" si="4"/>
        <v>0</v>
      </c>
      <c r="BG49" s="178">
        <f t="shared" ca="1" si="5"/>
        <v>0</v>
      </c>
      <c r="BH49" s="411">
        <f t="shared" ca="1" si="6"/>
        <v>0</v>
      </c>
      <c r="BI49" s="412">
        <f t="shared" ca="1" si="7"/>
        <v>0</v>
      </c>
      <c r="BJ49" s="398">
        <f t="shared" ca="1" si="0"/>
        <v>155.57981416377999</v>
      </c>
      <c r="BL49" s="391">
        <f t="shared" si="1"/>
        <v>101</v>
      </c>
      <c r="BM49" s="386">
        <f t="shared" ca="1" si="8"/>
        <v>181</v>
      </c>
      <c r="BN49" s="386">
        <f t="shared" ca="1" si="9"/>
        <v>155.6</v>
      </c>
      <c r="BO49" s="400">
        <f t="shared" ca="1" si="10"/>
        <v>0</v>
      </c>
      <c r="BQ49" t="s">
        <v>1293</v>
      </c>
      <c r="BR49">
        <v>206</v>
      </c>
      <c r="BS49">
        <v>228.7</v>
      </c>
      <c r="BU49" s="389">
        <f t="shared" si="11"/>
        <v>283</v>
      </c>
      <c r="BV49" s="419">
        <f t="shared" ca="1" si="12"/>
        <v>116339</v>
      </c>
      <c r="BX49" s="404" t="s">
        <v>774</v>
      </c>
      <c r="BY49" s="404" t="s">
        <v>1424</v>
      </c>
      <c r="BZ49" s="404" t="s">
        <v>2210</v>
      </c>
      <c r="CA49" s="405">
        <v>80815</v>
      </c>
      <c r="CB49" s="548">
        <f t="shared" ca="1" si="13"/>
        <v>272</v>
      </c>
      <c r="CC49" s="50" t="str">
        <f t="shared" ca="1" si="14"/>
        <v/>
      </c>
    </row>
    <row r="50" spans="1:81" x14ac:dyDescent="0.25">
      <c r="A50" s="386">
        <v>2</v>
      </c>
      <c r="B50" s="386" t="s">
        <v>144</v>
      </c>
      <c r="C50" s="386" t="s">
        <v>402</v>
      </c>
      <c r="D50" s="386" t="s">
        <v>45</v>
      </c>
      <c r="E50" s="386" t="s">
        <v>718</v>
      </c>
      <c r="F50" s="386" t="s">
        <v>1361</v>
      </c>
      <c r="G50">
        <v>85283</v>
      </c>
      <c r="H50">
        <v>117</v>
      </c>
      <c r="I50" s="397">
        <v>117</v>
      </c>
      <c r="J50" s="419">
        <v>117</v>
      </c>
      <c r="K50" s="419">
        <v>118</v>
      </c>
      <c r="L50" s="419">
        <v>118</v>
      </c>
      <c r="M50" s="433">
        <v>119</v>
      </c>
      <c r="N50" s="434">
        <v>120</v>
      </c>
      <c r="O50" s="437">
        <v>121</v>
      </c>
      <c r="P50" s="438">
        <v>122</v>
      </c>
      <c r="Q50" s="447">
        <v>122</v>
      </c>
      <c r="R50" s="494">
        <v>122</v>
      </c>
      <c r="S50" s="498">
        <v>122</v>
      </c>
      <c r="T50" s="498">
        <v>122</v>
      </c>
      <c r="U50" s="537">
        <v>122</v>
      </c>
      <c r="V50" s="537">
        <v>123</v>
      </c>
      <c r="W50" s="537">
        <v>123</v>
      </c>
      <c r="X50" s="537">
        <v>123</v>
      </c>
      <c r="Y50" s="538">
        <v>123</v>
      </c>
      <c r="Z50" s="540">
        <v>123</v>
      </c>
      <c r="AA50" s="540">
        <v>123</v>
      </c>
      <c r="AB50" s="541">
        <v>123</v>
      </c>
      <c r="AC50" s="541">
        <v>123</v>
      </c>
      <c r="AD50" s="542">
        <v>123</v>
      </c>
      <c r="AE50" s="542">
        <v>124</v>
      </c>
      <c r="AF50" s="544">
        <v>124</v>
      </c>
      <c r="AG50" s="544">
        <v>124</v>
      </c>
      <c r="AH50" s="545">
        <v>124</v>
      </c>
      <c r="AI50" s="546">
        <v>124</v>
      </c>
      <c r="AJ50" s="547">
        <v>124</v>
      </c>
      <c r="AK50" s="548">
        <v>124</v>
      </c>
      <c r="AL50" s="550">
        <v>124</v>
      </c>
      <c r="AM50" s="551">
        <v>124</v>
      </c>
      <c r="AN50" s="552">
        <v>124</v>
      </c>
      <c r="AO50" s="553">
        <v>124</v>
      </c>
      <c r="AP50" s="553">
        <v>124</v>
      </c>
      <c r="AQ50" s="553">
        <v>125</v>
      </c>
      <c r="AR50" s="553">
        <v>125</v>
      </c>
      <c r="AS50" s="554">
        <v>125</v>
      </c>
      <c r="AT50" s="555">
        <v>125</v>
      </c>
      <c r="AU50" s="556">
        <v>125</v>
      </c>
      <c r="AV50" s="556">
        <v>125</v>
      </c>
      <c r="AW50" s="556">
        <v>125</v>
      </c>
      <c r="AX50" s="557">
        <v>125</v>
      </c>
      <c r="AY50" s="557">
        <v>125</v>
      </c>
      <c r="AZ50" s="559">
        <v>125</v>
      </c>
      <c r="BA50" s="559">
        <v>125</v>
      </c>
      <c r="BB50" s="559">
        <v>125</v>
      </c>
      <c r="BD50" s="178">
        <f t="shared" ca="1" si="2"/>
        <v>0</v>
      </c>
      <c r="BE50" s="411">
        <f t="shared" ca="1" si="3"/>
        <v>0</v>
      </c>
      <c r="BF50" s="412">
        <f t="shared" ca="1" si="4"/>
        <v>0</v>
      </c>
      <c r="BG50" s="178">
        <f t="shared" ca="1" si="5"/>
        <v>0</v>
      </c>
      <c r="BH50" s="411">
        <f t="shared" ca="1" si="6"/>
        <v>0</v>
      </c>
      <c r="BI50" s="412">
        <f t="shared" ca="1" si="7"/>
        <v>0</v>
      </c>
      <c r="BJ50" s="398">
        <f t="shared" ca="1" si="0"/>
        <v>146.57082888735152</v>
      </c>
      <c r="BL50" s="391">
        <f t="shared" si="1"/>
        <v>109</v>
      </c>
      <c r="BM50" s="386">
        <f t="shared" ca="1" si="8"/>
        <v>125</v>
      </c>
      <c r="BN50" s="386">
        <f t="shared" ca="1" si="9"/>
        <v>146.6</v>
      </c>
      <c r="BO50" s="400">
        <f t="shared" ca="1" si="10"/>
        <v>0</v>
      </c>
      <c r="BQ50" t="s">
        <v>20</v>
      </c>
      <c r="BR50">
        <v>747</v>
      </c>
      <c r="BS50">
        <v>263.39999999999998</v>
      </c>
      <c r="BU50" s="389">
        <f t="shared" si="11"/>
        <v>284</v>
      </c>
      <c r="BV50" s="419">
        <f t="shared" ca="1" si="12"/>
        <v>85283</v>
      </c>
      <c r="BX50" s="404" t="s">
        <v>776</v>
      </c>
      <c r="BY50" s="404" t="s">
        <v>1426</v>
      </c>
      <c r="BZ50" s="404" t="s">
        <v>2210</v>
      </c>
      <c r="CA50" s="405">
        <v>144246</v>
      </c>
      <c r="CB50" s="548">
        <f t="shared" ca="1" si="13"/>
        <v>272</v>
      </c>
      <c r="CC50" s="50" t="str">
        <f t="shared" ca="1" si="14"/>
        <v/>
      </c>
    </row>
    <row r="51" spans="1:81" x14ac:dyDescent="0.25">
      <c r="A51" s="386">
        <v>2</v>
      </c>
      <c r="B51" s="386" t="s">
        <v>144</v>
      </c>
      <c r="C51" s="386" t="s">
        <v>402</v>
      </c>
      <c r="D51" s="386" t="s">
        <v>45</v>
      </c>
      <c r="E51" s="386" t="s">
        <v>720</v>
      </c>
      <c r="F51" s="386" t="s">
        <v>1363</v>
      </c>
      <c r="G51">
        <v>96293</v>
      </c>
      <c r="H51">
        <v>162</v>
      </c>
      <c r="I51" s="397">
        <v>162</v>
      </c>
      <c r="J51" s="419">
        <v>162</v>
      </c>
      <c r="K51" s="419">
        <v>162</v>
      </c>
      <c r="L51" s="419">
        <v>162</v>
      </c>
      <c r="M51" s="433">
        <v>163</v>
      </c>
      <c r="N51" s="434">
        <v>166</v>
      </c>
      <c r="O51" s="437">
        <v>166</v>
      </c>
      <c r="P51" s="438">
        <v>166</v>
      </c>
      <c r="Q51" s="447">
        <v>167</v>
      </c>
      <c r="R51" s="494">
        <v>169</v>
      </c>
      <c r="S51" s="498">
        <v>172</v>
      </c>
      <c r="T51" s="498">
        <v>175</v>
      </c>
      <c r="U51" s="537">
        <v>175</v>
      </c>
      <c r="V51" s="537">
        <v>175</v>
      </c>
      <c r="W51" s="537">
        <v>177</v>
      </c>
      <c r="X51" s="537">
        <v>177</v>
      </c>
      <c r="Y51" s="538">
        <v>177</v>
      </c>
      <c r="Z51" s="540">
        <v>177</v>
      </c>
      <c r="AA51" s="540">
        <v>178</v>
      </c>
      <c r="AB51" s="541">
        <v>178</v>
      </c>
      <c r="AC51" s="541">
        <v>178</v>
      </c>
      <c r="AD51" s="542">
        <v>179</v>
      </c>
      <c r="AE51" s="542">
        <v>182</v>
      </c>
      <c r="AF51" s="544">
        <v>183</v>
      </c>
      <c r="AG51" s="544">
        <v>183</v>
      </c>
      <c r="AH51" s="545">
        <v>183</v>
      </c>
      <c r="AI51" s="546">
        <v>184</v>
      </c>
      <c r="AJ51" s="547">
        <v>184</v>
      </c>
      <c r="AK51" s="548">
        <v>184</v>
      </c>
      <c r="AL51" s="550">
        <v>184</v>
      </c>
      <c r="AM51" s="551">
        <v>184</v>
      </c>
      <c r="AN51" s="552">
        <v>184</v>
      </c>
      <c r="AO51" s="553">
        <v>184</v>
      </c>
      <c r="AP51" s="553">
        <v>184</v>
      </c>
      <c r="AQ51" s="553">
        <v>186</v>
      </c>
      <c r="AR51" s="553">
        <v>186</v>
      </c>
      <c r="AS51" s="554">
        <v>186</v>
      </c>
      <c r="AT51" s="555">
        <v>186</v>
      </c>
      <c r="AU51" s="556">
        <v>186</v>
      </c>
      <c r="AV51" s="556">
        <v>186</v>
      </c>
      <c r="AW51" s="556">
        <v>186</v>
      </c>
      <c r="AX51" s="557">
        <v>186</v>
      </c>
      <c r="AY51" s="557">
        <v>186</v>
      </c>
      <c r="AZ51" s="559">
        <v>186</v>
      </c>
      <c r="BA51" s="559">
        <v>186</v>
      </c>
      <c r="BB51" s="559">
        <v>186</v>
      </c>
      <c r="BD51" s="178">
        <f t="shared" ca="1" si="2"/>
        <v>0</v>
      </c>
      <c r="BE51" s="411">
        <f t="shared" ca="1" si="3"/>
        <v>0</v>
      </c>
      <c r="BF51" s="412">
        <f t="shared" ca="1" si="4"/>
        <v>0</v>
      </c>
      <c r="BG51" s="178">
        <f t="shared" ca="1" si="5"/>
        <v>0</v>
      </c>
      <c r="BH51" s="411">
        <f t="shared" ca="1" si="6"/>
        <v>0</v>
      </c>
      <c r="BI51" s="412">
        <f t="shared" ca="1" si="7"/>
        <v>0</v>
      </c>
      <c r="BJ51" s="398">
        <f t="shared" ca="1" si="0"/>
        <v>193.1604581849148</v>
      </c>
      <c r="BL51" s="391">
        <f t="shared" si="1"/>
        <v>123</v>
      </c>
      <c r="BM51" s="386">
        <f t="shared" ca="1" si="8"/>
        <v>186</v>
      </c>
      <c r="BN51" s="386">
        <f t="shared" ca="1" si="9"/>
        <v>193.2</v>
      </c>
      <c r="BO51" s="400">
        <f t="shared" ca="1" si="10"/>
        <v>0</v>
      </c>
      <c r="BQ51" t="s">
        <v>1301</v>
      </c>
      <c r="BR51">
        <v>318</v>
      </c>
      <c r="BS51">
        <v>174.1</v>
      </c>
      <c r="BU51" s="389">
        <f t="shared" si="11"/>
        <v>285</v>
      </c>
      <c r="BV51" s="419">
        <f t="shared" ca="1" si="12"/>
        <v>96293</v>
      </c>
      <c r="BX51" s="404" t="s">
        <v>778</v>
      </c>
      <c r="BY51" s="404" t="s">
        <v>1428</v>
      </c>
      <c r="BZ51" s="404" t="s">
        <v>2210</v>
      </c>
      <c r="CA51" s="405">
        <v>91405</v>
      </c>
      <c r="CB51" s="548">
        <f t="shared" ca="1" si="13"/>
        <v>272</v>
      </c>
      <c r="CC51" s="50" t="str">
        <f t="shared" ca="1" si="14"/>
        <v/>
      </c>
    </row>
    <row r="52" spans="1:81" x14ac:dyDescent="0.25">
      <c r="A52" s="386">
        <v>2</v>
      </c>
      <c r="B52" s="386" t="s">
        <v>144</v>
      </c>
      <c r="C52" s="386" t="s">
        <v>402</v>
      </c>
      <c r="D52" s="386" t="s">
        <v>45</v>
      </c>
      <c r="E52" s="386" t="s">
        <v>722</v>
      </c>
      <c r="F52" s="386" t="s">
        <v>1365</v>
      </c>
      <c r="G52">
        <v>125813</v>
      </c>
      <c r="H52">
        <v>206</v>
      </c>
      <c r="I52" s="397">
        <v>206</v>
      </c>
      <c r="J52" s="419">
        <v>208</v>
      </c>
      <c r="K52" s="419">
        <v>210</v>
      </c>
      <c r="L52" s="419">
        <v>212</v>
      </c>
      <c r="M52" s="433">
        <v>214</v>
      </c>
      <c r="N52" s="434">
        <v>214</v>
      </c>
      <c r="O52" s="437">
        <v>225</v>
      </c>
      <c r="P52" s="438">
        <v>226</v>
      </c>
      <c r="Q52" s="447">
        <v>226</v>
      </c>
      <c r="R52" s="494">
        <v>236</v>
      </c>
      <c r="S52" s="498">
        <v>236</v>
      </c>
      <c r="T52" s="498">
        <v>236</v>
      </c>
      <c r="U52" s="537">
        <v>236</v>
      </c>
      <c r="V52" s="537">
        <v>236</v>
      </c>
      <c r="W52" s="537">
        <v>236</v>
      </c>
      <c r="X52" s="537">
        <v>236</v>
      </c>
      <c r="Y52" s="538">
        <v>239</v>
      </c>
      <c r="Z52" s="540">
        <v>239</v>
      </c>
      <c r="AA52" s="540">
        <v>239</v>
      </c>
      <c r="AB52" s="541">
        <v>239</v>
      </c>
      <c r="AC52" s="541">
        <v>239</v>
      </c>
      <c r="AD52" s="542">
        <v>241</v>
      </c>
      <c r="AE52" s="542">
        <v>243</v>
      </c>
      <c r="AF52" s="544">
        <v>243</v>
      </c>
      <c r="AG52" s="544">
        <v>242</v>
      </c>
      <c r="AH52" s="545">
        <v>242</v>
      </c>
      <c r="AI52" s="546">
        <v>242</v>
      </c>
      <c r="AJ52" s="547">
        <v>242</v>
      </c>
      <c r="AK52" s="548">
        <v>242</v>
      </c>
      <c r="AL52" s="550">
        <v>242</v>
      </c>
      <c r="AM52" s="551">
        <v>242</v>
      </c>
      <c r="AN52" s="552">
        <v>242</v>
      </c>
      <c r="AO52" s="553">
        <v>242</v>
      </c>
      <c r="AP52" s="553">
        <v>242</v>
      </c>
      <c r="AQ52" s="553">
        <v>243</v>
      </c>
      <c r="AR52" s="553">
        <v>243</v>
      </c>
      <c r="AS52" s="554">
        <v>244</v>
      </c>
      <c r="AT52" s="555">
        <v>244</v>
      </c>
      <c r="AU52" s="556">
        <v>244</v>
      </c>
      <c r="AV52" s="556">
        <v>244</v>
      </c>
      <c r="AW52" s="556">
        <v>244</v>
      </c>
      <c r="AX52" s="557">
        <v>245</v>
      </c>
      <c r="AY52" s="557">
        <v>245</v>
      </c>
      <c r="AZ52" s="559">
        <v>245</v>
      </c>
      <c r="BA52" s="559">
        <v>245</v>
      </c>
      <c r="BB52" s="559">
        <v>245</v>
      </c>
      <c r="BD52" s="178">
        <f t="shared" ca="1" si="2"/>
        <v>0</v>
      </c>
      <c r="BE52" s="411">
        <f t="shared" ca="1" si="3"/>
        <v>0</v>
      </c>
      <c r="BF52" s="412">
        <f t="shared" ca="1" si="4"/>
        <v>0</v>
      </c>
      <c r="BG52" s="178">
        <f t="shared" ca="1" si="5"/>
        <v>1</v>
      </c>
      <c r="BH52" s="411">
        <f t="shared" ca="1" si="6"/>
        <v>4.0983606557377051E-3</v>
      </c>
      <c r="BI52" s="412">
        <f t="shared" ca="1" si="7"/>
        <v>0.79483042292926809</v>
      </c>
      <c r="BJ52" s="398">
        <f t="shared" ca="1" si="0"/>
        <v>194.73345361767068</v>
      </c>
      <c r="BL52" s="391">
        <f t="shared" si="1"/>
        <v>126</v>
      </c>
      <c r="BM52" s="386">
        <f t="shared" ca="1" si="8"/>
        <v>245</v>
      </c>
      <c r="BN52" s="386">
        <f t="shared" ca="1" si="9"/>
        <v>194.7</v>
      </c>
      <c r="BO52" s="400">
        <f t="shared" ca="1" si="10"/>
        <v>0</v>
      </c>
      <c r="BQ52" t="s">
        <v>1295</v>
      </c>
      <c r="BR52">
        <v>426</v>
      </c>
      <c r="BS52">
        <v>240.6</v>
      </c>
      <c r="BU52" s="389">
        <f t="shared" si="11"/>
        <v>286</v>
      </c>
      <c r="BV52" s="419">
        <f t="shared" ca="1" si="12"/>
        <v>125813</v>
      </c>
      <c r="BX52" s="404" t="s">
        <v>780</v>
      </c>
      <c r="BY52" s="404" t="s">
        <v>1430</v>
      </c>
      <c r="BZ52" s="404" t="s">
        <v>2210</v>
      </c>
      <c r="CA52" s="405">
        <v>141818</v>
      </c>
      <c r="CB52" s="548">
        <f t="shared" ca="1" si="13"/>
        <v>240</v>
      </c>
      <c r="CC52" s="50" t="str">
        <f t="shared" ca="1" si="14"/>
        <v/>
      </c>
    </row>
    <row r="53" spans="1:81" x14ac:dyDescent="0.25">
      <c r="A53" s="386">
        <v>2</v>
      </c>
      <c r="B53" s="386" t="s">
        <v>144</v>
      </c>
      <c r="C53" s="386" t="s">
        <v>402</v>
      </c>
      <c r="D53" s="386" t="s">
        <v>45</v>
      </c>
      <c r="E53" s="386" t="s">
        <v>724</v>
      </c>
      <c r="F53" s="386" t="s">
        <v>1367</v>
      </c>
      <c r="G53">
        <v>179753</v>
      </c>
      <c r="H53">
        <v>238</v>
      </c>
      <c r="I53" s="397">
        <v>239</v>
      </c>
      <c r="J53" s="419">
        <v>243</v>
      </c>
      <c r="K53" s="419">
        <v>244</v>
      </c>
      <c r="L53" s="419">
        <v>246</v>
      </c>
      <c r="M53" s="433">
        <v>248</v>
      </c>
      <c r="N53" s="434">
        <v>250</v>
      </c>
      <c r="O53" s="437">
        <v>252</v>
      </c>
      <c r="P53" s="438">
        <v>257</v>
      </c>
      <c r="Q53" s="447">
        <v>259</v>
      </c>
      <c r="R53" s="494">
        <v>265</v>
      </c>
      <c r="S53" s="498">
        <v>266</v>
      </c>
      <c r="T53" s="498">
        <v>266</v>
      </c>
      <c r="U53" s="537">
        <v>268</v>
      </c>
      <c r="V53" s="537">
        <v>268</v>
      </c>
      <c r="W53" s="537">
        <v>269</v>
      </c>
      <c r="X53" s="537">
        <v>274</v>
      </c>
      <c r="Y53" s="538">
        <v>274</v>
      </c>
      <c r="Z53" s="540">
        <v>275</v>
      </c>
      <c r="AA53" s="540">
        <v>274</v>
      </c>
      <c r="AB53" s="541">
        <v>276</v>
      </c>
      <c r="AC53" s="541">
        <v>277</v>
      </c>
      <c r="AD53" s="542">
        <v>277</v>
      </c>
      <c r="AE53" s="542">
        <v>279</v>
      </c>
      <c r="AF53" s="544">
        <v>279</v>
      </c>
      <c r="AG53" s="544">
        <v>280</v>
      </c>
      <c r="AH53" s="545">
        <v>280</v>
      </c>
      <c r="AI53" s="546">
        <v>281</v>
      </c>
      <c r="AJ53" s="547">
        <v>281</v>
      </c>
      <c r="AK53" s="548">
        <v>281</v>
      </c>
      <c r="AL53" s="550">
        <v>281</v>
      </c>
      <c r="AM53" s="551">
        <v>281</v>
      </c>
      <c r="AN53" s="552">
        <v>281</v>
      </c>
      <c r="AO53" s="553">
        <v>282</v>
      </c>
      <c r="AP53" s="553">
        <v>283</v>
      </c>
      <c r="AQ53" s="553">
        <v>284</v>
      </c>
      <c r="AR53" s="553">
        <v>285</v>
      </c>
      <c r="AS53" s="554">
        <v>285</v>
      </c>
      <c r="AT53" s="555">
        <v>285</v>
      </c>
      <c r="AU53" s="556">
        <v>285</v>
      </c>
      <c r="AV53" s="556">
        <v>285</v>
      </c>
      <c r="AW53" s="556">
        <v>285</v>
      </c>
      <c r="AX53" s="557">
        <v>286</v>
      </c>
      <c r="AY53" s="557">
        <v>286</v>
      </c>
      <c r="AZ53" s="559">
        <v>286</v>
      </c>
      <c r="BA53" s="559">
        <v>286</v>
      </c>
      <c r="BB53" s="559">
        <v>286</v>
      </c>
      <c r="BD53" s="178">
        <f t="shared" ca="1" si="2"/>
        <v>0</v>
      </c>
      <c r="BE53" s="411">
        <f t="shared" ca="1" si="3"/>
        <v>0</v>
      </c>
      <c r="BF53" s="412">
        <f t="shared" ca="1" si="4"/>
        <v>0</v>
      </c>
      <c r="BG53" s="178">
        <f t="shared" ca="1" si="5"/>
        <v>1</v>
      </c>
      <c r="BH53" s="411">
        <f t="shared" ca="1" si="6"/>
        <v>3.5087719298245615E-3</v>
      </c>
      <c r="BI53" s="412">
        <f t="shared" ca="1" si="7"/>
        <v>0.55631894877971444</v>
      </c>
      <c r="BJ53" s="398">
        <f t="shared" ca="1" si="0"/>
        <v>159.10721935099832</v>
      </c>
      <c r="BL53" s="391">
        <f t="shared" si="1"/>
        <v>172</v>
      </c>
      <c r="BM53" s="386">
        <f t="shared" ca="1" si="8"/>
        <v>286</v>
      </c>
      <c r="BN53" s="386">
        <f t="shared" ca="1" si="9"/>
        <v>159.1</v>
      </c>
      <c r="BO53" s="400">
        <f t="shared" ca="1" si="10"/>
        <v>0</v>
      </c>
      <c r="BQ53" t="s">
        <v>1321</v>
      </c>
      <c r="BR53">
        <v>324</v>
      </c>
      <c r="BS53">
        <v>276.7</v>
      </c>
      <c r="BU53" s="389">
        <f t="shared" si="11"/>
        <v>287</v>
      </c>
      <c r="BV53" s="419">
        <f t="shared" ca="1" si="12"/>
        <v>179753</v>
      </c>
      <c r="BX53" s="404" t="s">
        <v>782</v>
      </c>
      <c r="BY53" s="404" t="s">
        <v>1432</v>
      </c>
      <c r="BZ53" s="404" t="s">
        <v>2210</v>
      </c>
      <c r="CA53" s="405">
        <v>60057</v>
      </c>
      <c r="CB53" s="548">
        <f t="shared" ca="1" si="13"/>
        <v>263</v>
      </c>
      <c r="CC53" s="50" t="str">
        <f t="shared" ca="1" si="14"/>
        <v/>
      </c>
    </row>
    <row r="54" spans="1:81" x14ac:dyDescent="0.25">
      <c r="A54" s="386">
        <v>2</v>
      </c>
      <c r="B54" s="386" t="s">
        <v>144</v>
      </c>
      <c r="C54" s="386" t="s">
        <v>402</v>
      </c>
      <c r="D54" s="386" t="s">
        <v>45</v>
      </c>
      <c r="E54" s="386" t="s">
        <v>726</v>
      </c>
      <c r="F54" s="386" t="s">
        <v>1369</v>
      </c>
      <c r="G54">
        <v>95142</v>
      </c>
      <c r="H54">
        <v>350</v>
      </c>
      <c r="I54" s="397">
        <v>350</v>
      </c>
      <c r="J54" s="419">
        <v>351</v>
      </c>
      <c r="K54" s="419">
        <v>352</v>
      </c>
      <c r="L54" s="419">
        <v>354</v>
      </c>
      <c r="M54" s="433">
        <v>356</v>
      </c>
      <c r="N54" s="434">
        <v>357</v>
      </c>
      <c r="O54" s="437">
        <v>357</v>
      </c>
      <c r="P54" s="438">
        <v>361</v>
      </c>
      <c r="Q54" s="447">
        <v>363</v>
      </c>
      <c r="R54" s="494">
        <v>365</v>
      </c>
      <c r="S54" s="498">
        <v>365</v>
      </c>
      <c r="T54" s="498">
        <v>367</v>
      </c>
      <c r="U54" s="537">
        <v>370</v>
      </c>
      <c r="V54" s="537">
        <v>371</v>
      </c>
      <c r="W54" s="537">
        <v>374</v>
      </c>
      <c r="X54" s="537">
        <v>380</v>
      </c>
      <c r="Y54" s="538">
        <v>383</v>
      </c>
      <c r="Z54" s="540">
        <v>382</v>
      </c>
      <c r="AA54" s="540">
        <v>383</v>
      </c>
      <c r="AB54" s="541">
        <v>384</v>
      </c>
      <c r="AC54" s="541">
        <v>387</v>
      </c>
      <c r="AD54" s="542">
        <v>388</v>
      </c>
      <c r="AE54" s="542">
        <v>389</v>
      </c>
      <c r="AF54" s="544">
        <v>389</v>
      </c>
      <c r="AG54" s="544">
        <v>389</v>
      </c>
      <c r="AH54" s="545">
        <v>390</v>
      </c>
      <c r="AI54" s="546">
        <v>391</v>
      </c>
      <c r="AJ54" s="547">
        <v>391</v>
      </c>
      <c r="AK54" s="548">
        <v>392</v>
      </c>
      <c r="AL54" s="550">
        <v>394</v>
      </c>
      <c r="AM54" s="551">
        <v>395</v>
      </c>
      <c r="AN54" s="552">
        <v>395</v>
      </c>
      <c r="AO54" s="553">
        <v>396</v>
      </c>
      <c r="AP54" s="553">
        <v>396</v>
      </c>
      <c r="AQ54" s="553">
        <v>396</v>
      </c>
      <c r="AR54" s="553">
        <v>396</v>
      </c>
      <c r="AS54" s="554">
        <v>396</v>
      </c>
      <c r="AT54" s="555">
        <v>397</v>
      </c>
      <c r="AU54" s="556">
        <v>398</v>
      </c>
      <c r="AV54" s="556">
        <v>398</v>
      </c>
      <c r="AW54" s="556">
        <v>398</v>
      </c>
      <c r="AX54" s="557">
        <v>399</v>
      </c>
      <c r="AY54" s="557">
        <v>400</v>
      </c>
      <c r="AZ54" s="559">
        <v>401</v>
      </c>
      <c r="BA54" s="559">
        <v>401</v>
      </c>
      <c r="BB54" s="559">
        <v>400</v>
      </c>
      <c r="BD54" s="178">
        <f t="shared" ca="1" si="2"/>
        <v>-1</v>
      </c>
      <c r="BE54" s="411">
        <f t="shared" ca="1" si="3"/>
        <v>-2.4937655860349127E-3</v>
      </c>
      <c r="BF54" s="412">
        <f t="shared" ca="1" si="4"/>
        <v>-1.0510605200647454</v>
      </c>
      <c r="BG54" s="178">
        <f t="shared" ca="1" si="5"/>
        <v>2</v>
      </c>
      <c r="BH54" s="411">
        <f t="shared" ca="1" si="6"/>
        <v>5.0251256281407036E-3</v>
      </c>
      <c r="BI54" s="412">
        <f t="shared" ca="1" si="7"/>
        <v>2.1021210401294907</v>
      </c>
      <c r="BJ54" s="398">
        <f t="shared" ca="1" si="0"/>
        <v>420.42420802589811</v>
      </c>
      <c r="BL54" s="391">
        <f t="shared" si="1"/>
        <v>217</v>
      </c>
      <c r="BM54" s="386">
        <f t="shared" ca="1" si="8"/>
        <v>400</v>
      </c>
      <c r="BN54" s="386">
        <f t="shared" ca="1" si="9"/>
        <v>420.4</v>
      </c>
      <c r="BO54" s="400">
        <f t="shared" ca="1" si="10"/>
        <v>0</v>
      </c>
      <c r="BQ54" t="s">
        <v>1520</v>
      </c>
      <c r="BR54">
        <v>422</v>
      </c>
      <c r="BS54">
        <v>282.89999999999998</v>
      </c>
      <c r="BU54" s="389">
        <f t="shared" si="11"/>
        <v>288</v>
      </c>
      <c r="BV54" s="419">
        <f t="shared" ca="1" si="12"/>
        <v>95142</v>
      </c>
      <c r="BX54" s="404" t="s">
        <v>784</v>
      </c>
      <c r="BY54" s="404" t="s">
        <v>1434</v>
      </c>
      <c r="BZ54" s="404" t="s">
        <v>2210</v>
      </c>
      <c r="CA54" s="405">
        <v>70895</v>
      </c>
      <c r="CB54" s="548">
        <f t="shared" ca="1" si="13"/>
        <v>158</v>
      </c>
      <c r="CC54" s="50" t="str">
        <f t="shared" ca="1" si="14"/>
        <v/>
      </c>
    </row>
    <row r="55" spans="1:81" x14ac:dyDescent="0.25">
      <c r="A55" s="386">
        <v>2</v>
      </c>
      <c r="B55" s="386" t="s">
        <v>144</v>
      </c>
      <c r="C55" s="386" t="s">
        <v>402</v>
      </c>
      <c r="D55" s="386" t="s">
        <v>45</v>
      </c>
      <c r="E55" s="386" t="s">
        <v>728</v>
      </c>
      <c r="F55" s="386" t="s">
        <v>1371</v>
      </c>
      <c r="G55">
        <v>125169</v>
      </c>
      <c r="H55">
        <v>279</v>
      </c>
      <c r="I55" s="397">
        <v>280</v>
      </c>
      <c r="J55" s="419">
        <v>283</v>
      </c>
      <c r="K55" s="419">
        <v>284</v>
      </c>
      <c r="L55" s="419">
        <v>284</v>
      </c>
      <c r="M55" s="433">
        <v>286</v>
      </c>
      <c r="N55" s="434">
        <v>289</v>
      </c>
      <c r="O55" s="437">
        <v>289</v>
      </c>
      <c r="P55" s="438">
        <v>291</v>
      </c>
      <c r="Q55" s="447">
        <v>293</v>
      </c>
      <c r="R55" s="494">
        <v>293</v>
      </c>
      <c r="S55" s="498">
        <v>294</v>
      </c>
      <c r="T55" s="498">
        <v>295</v>
      </c>
      <c r="U55" s="537">
        <v>295</v>
      </c>
      <c r="V55" s="537">
        <v>295</v>
      </c>
      <c r="W55" s="537">
        <v>298</v>
      </c>
      <c r="X55" s="537">
        <v>299</v>
      </c>
      <c r="Y55" s="538">
        <v>299</v>
      </c>
      <c r="Z55" s="540">
        <v>301</v>
      </c>
      <c r="AA55" s="540">
        <v>302</v>
      </c>
      <c r="AB55" s="541">
        <v>303</v>
      </c>
      <c r="AC55" s="541">
        <v>303</v>
      </c>
      <c r="AD55" s="542">
        <v>303</v>
      </c>
      <c r="AE55" s="542">
        <v>304</v>
      </c>
      <c r="AF55" s="544">
        <v>305</v>
      </c>
      <c r="AG55" s="544">
        <v>305</v>
      </c>
      <c r="AH55" s="545">
        <v>305</v>
      </c>
      <c r="AI55" s="546">
        <v>307</v>
      </c>
      <c r="AJ55" s="547">
        <v>307</v>
      </c>
      <c r="AK55" s="548">
        <v>307</v>
      </c>
      <c r="AL55" s="550">
        <v>307</v>
      </c>
      <c r="AM55" s="551">
        <v>308</v>
      </c>
      <c r="AN55" s="552">
        <v>308</v>
      </c>
      <c r="AO55" s="553">
        <v>308</v>
      </c>
      <c r="AP55" s="553">
        <v>308</v>
      </c>
      <c r="AQ55" s="553">
        <v>308</v>
      </c>
      <c r="AR55" s="553">
        <v>308</v>
      </c>
      <c r="AS55" s="554">
        <v>308</v>
      </c>
      <c r="AT55" s="555">
        <v>308</v>
      </c>
      <c r="AU55" s="556">
        <v>308</v>
      </c>
      <c r="AV55" s="556">
        <v>308</v>
      </c>
      <c r="AW55" s="556">
        <v>308</v>
      </c>
      <c r="AX55" s="557">
        <v>308</v>
      </c>
      <c r="AY55" s="557">
        <v>308</v>
      </c>
      <c r="AZ55" s="559">
        <v>308</v>
      </c>
      <c r="BA55" s="559">
        <v>309</v>
      </c>
      <c r="BB55" s="559">
        <v>309</v>
      </c>
      <c r="BD55" s="178">
        <f t="shared" ca="1" si="2"/>
        <v>0</v>
      </c>
      <c r="BE55" s="411">
        <f t="shared" ca="1" si="3"/>
        <v>0</v>
      </c>
      <c r="BF55" s="412">
        <f t="shared" ca="1" si="4"/>
        <v>0</v>
      </c>
      <c r="BG55" s="178">
        <f t="shared" ca="1" si="5"/>
        <v>1</v>
      </c>
      <c r="BH55" s="411">
        <f t="shared" ca="1" si="6"/>
        <v>3.246753246753247E-3</v>
      </c>
      <c r="BI55" s="412">
        <f t="shared" ca="1" si="7"/>
        <v>0.79891986034880846</v>
      </c>
      <c r="BJ55" s="398">
        <f t="shared" ca="1" si="0"/>
        <v>246.86623684778181</v>
      </c>
      <c r="BL55" s="391">
        <f t="shared" si="1"/>
        <v>272</v>
      </c>
      <c r="BM55" s="386">
        <f t="shared" ca="1" si="8"/>
        <v>309</v>
      </c>
      <c r="BN55" s="386">
        <f t="shared" ca="1" si="9"/>
        <v>246.9</v>
      </c>
      <c r="BO55" s="400">
        <f t="shared" ca="1" si="10"/>
        <v>0</v>
      </c>
      <c r="BQ55" t="s">
        <v>21</v>
      </c>
      <c r="BR55" s="4">
        <v>1337</v>
      </c>
      <c r="BS55">
        <v>351.1</v>
      </c>
      <c r="BU55" s="389">
        <f t="shared" si="11"/>
        <v>289</v>
      </c>
      <c r="BV55" s="419">
        <f t="shared" ca="1" si="12"/>
        <v>125169</v>
      </c>
      <c r="BX55" s="404" t="s">
        <v>786</v>
      </c>
      <c r="BY55" s="404" t="s">
        <v>1436</v>
      </c>
      <c r="BZ55" s="404" t="s">
        <v>2210</v>
      </c>
      <c r="CA55" s="405">
        <v>110527</v>
      </c>
      <c r="CB55" s="548">
        <f t="shared" ca="1" si="13"/>
        <v>239</v>
      </c>
      <c r="CC55" s="50" t="str">
        <f t="shared" ca="1" si="14"/>
        <v/>
      </c>
    </row>
    <row r="56" spans="1:81" x14ac:dyDescent="0.25">
      <c r="A56" s="386">
        <v>2</v>
      </c>
      <c r="B56" s="386" t="s">
        <v>144</v>
      </c>
      <c r="C56" s="386" t="s">
        <v>402</v>
      </c>
      <c r="D56" s="386" t="s">
        <v>45</v>
      </c>
      <c r="E56" s="386" t="s">
        <v>730</v>
      </c>
      <c r="F56" s="386" t="s">
        <v>1373</v>
      </c>
      <c r="G56">
        <v>124295</v>
      </c>
      <c r="H56">
        <v>330</v>
      </c>
      <c r="I56" s="397">
        <v>334</v>
      </c>
      <c r="J56" s="419">
        <v>338</v>
      </c>
      <c r="K56" s="419">
        <v>343</v>
      </c>
      <c r="L56" s="419">
        <v>344</v>
      </c>
      <c r="M56" s="433">
        <v>345</v>
      </c>
      <c r="N56" s="434">
        <v>351</v>
      </c>
      <c r="O56" s="437">
        <v>351</v>
      </c>
      <c r="P56" s="438">
        <v>352</v>
      </c>
      <c r="Q56" s="447">
        <v>354</v>
      </c>
      <c r="R56" s="494">
        <v>354</v>
      </c>
      <c r="S56" s="498">
        <v>357</v>
      </c>
      <c r="T56" s="498">
        <v>359</v>
      </c>
      <c r="U56" s="537">
        <v>359</v>
      </c>
      <c r="V56" s="537">
        <v>361</v>
      </c>
      <c r="W56" s="537">
        <v>363</v>
      </c>
      <c r="X56" s="537">
        <v>366</v>
      </c>
      <c r="Y56" s="538">
        <v>366</v>
      </c>
      <c r="Z56" s="540">
        <v>367</v>
      </c>
      <c r="AA56" s="540">
        <v>367</v>
      </c>
      <c r="AB56" s="541">
        <v>367</v>
      </c>
      <c r="AC56" s="541">
        <v>367</v>
      </c>
      <c r="AD56" s="542">
        <v>368</v>
      </c>
      <c r="AE56" s="542">
        <v>368</v>
      </c>
      <c r="AF56" s="544">
        <v>368</v>
      </c>
      <c r="AG56" s="544">
        <v>367</v>
      </c>
      <c r="AH56" s="545">
        <v>367</v>
      </c>
      <c r="AI56" s="546">
        <v>367</v>
      </c>
      <c r="AJ56" s="547">
        <v>368</v>
      </c>
      <c r="AK56" s="548">
        <v>368</v>
      </c>
      <c r="AL56" s="550">
        <v>368</v>
      </c>
      <c r="AM56" s="551">
        <v>368</v>
      </c>
      <c r="AN56" s="552">
        <v>368</v>
      </c>
      <c r="AO56" s="553">
        <v>369</v>
      </c>
      <c r="AP56" s="553">
        <v>369</v>
      </c>
      <c r="AQ56" s="553">
        <v>369</v>
      </c>
      <c r="AR56" s="553">
        <v>369</v>
      </c>
      <c r="AS56" s="554">
        <v>369</v>
      </c>
      <c r="AT56" s="555">
        <v>369</v>
      </c>
      <c r="AU56" s="556">
        <v>369</v>
      </c>
      <c r="AV56" s="556">
        <v>369</v>
      </c>
      <c r="AW56" s="556">
        <v>369</v>
      </c>
      <c r="AX56" s="557">
        <v>369</v>
      </c>
      <c r="AY56" s="557">
        <v>369</v>
      </c>
      <c r="AZ56" s="559">
        <v>369</v>
      </c>
      <c r="BA56" s="559">
        <v>369</v>
      </c>
      <c r="BB56" s="559">
        <v>369</v>
      </c>
      <c r="BD56" s="178">
        <f t="shared" ca="1" si="2"/>
        <v>0</v>
      </c>
      <c r="BE56" s="411">
        <f t="shared" ca="1" si="3"/>
        <v>0</v>
      </c>
      <c r="BF56" s="412">
        <f t="shared" ca="1" si="4"/>
        <v>0</v>
      </c>
      <c r="BG56" s="178">
        <f t="shared" ca="1" si="5"/>
        <v>0</v>
      </c>
      <c r="BH56" s="411">
        <f t="shared" ca="1" si="6"/>
        <v>0</v>
      </c>
      <c r="BI56" s="412">
        <f t="shared" ca="1" si="7"/>
        <v>0</v>
      </c>
      <c r="BJ56" s="398">
        <f t="shared" ca="1" si="0"/>
        <v>296.87437145500621</v>
      </c>
      <c r="BL56" s="391">
        <f t="shared" si="1"/>
        <v>305</v>
      </c>
      <c r="BM56" s="386">
        <f t="shared" ca="1" si="8"/>
        <v>369</v>
      </c>
      <c r="BN56" s="386">
        <f t="shared" ca="1" si="9"/>
        <v>296.89999999999998</v>
      </c>
      <c r="BO56" s="400">
        <f t="shared" ca="1" si="10"/>
        <v>0</v>
      </c>
      <c r="BQ56" t="s">
        <v>22</v>
      </c>
      <c r="BR56" s="4">
        <v>1235</v>
      </c>
      <c r="BS56">
        <v>362.7</v>
      </c>
      <c r="BU56" s="389">
        <f t="shared" si="11"/>
        <v>290</v>
      </c>
      <c r="BV56" s="419">
        <f t="shared" ca="1" si="12"/>
        <v>124295</v>
      </c>
      <c r="BX56" s="404" t="s">
        <v>788</v>
      </c>
      <c r="BY56" s="404" t="s">
        <v>1438</v>
      </c>
      <c r="BZ56" s="404" t="s">
        <v>2210</v>
      </c>
      <c r="CA56" s="405">
        <v>113949</v>
      </c>
      <c r="CB56" s="548">
        <f t="shared" ca="1" si="13"/>
        <v>272</v>
      </c>
      <c r="CC56" s="50" t="str">
        <f t="shared" ca="1" si="14"/>
        <v/>
      </c>
    </row>
    <row r="57" spans="1:81" x14ac:dyDescent="0.25">
      <c r="A57" s="386">
        <v>2</v>
      </c>
      <c r="B57" s="386" t="s">
        <v>144</v>
      </c>
      <c r="C57" s="31" t="s">
        <v>314</v>
      </c>
      <c r="D57" s="31" t="s">
        <v>53</v>
      </c>
      <c r="E57" s="31" t="s">
        <v>314</v>
      </c>
      <c r="F57" s="31" t="s">
        <v>53</v>
      </c>
      <c r="G57" s="31">
        <v>141538</v>
      </c>
      <c r="H57" s="31">
        <v>149</v>
      </c>
      <c r="I57" s="31">
        <v>152</v>
      </c>
      <c r="J57" s="31">
        <v>155</v>
      </c>
      <c r="K57" s="31">
        <v>155</v>
      </c>
      <c r="L57" s="31">
        <v>154</v>
      </c>
      <c r="M57" s="31">
        <v>156</v>
      </c>
      <c r="N57" s="31">
        <v>157</v>
      </c>
      <c r="O57" s="31">
        <v>161</v>
      </c>
      <c r="P57" s="31">
        <v>166</v>
      </c>
      <c r="Q57" s="31">
        <v>169</v>
      </c>
      <c r="R57" s="31">
        <v>177</v>
      </c>
      <c r="S57" s="31">
        <v>178</v>
      </c>
      <c r="T57" s="31">
        <v>178</v>
      </c>
      <c r="U57" s="31">
        <v>178</v>
      </c>
      <c r="V57" s="31">
        <v>181</v>
      </c>
      <c r="W57" s="31">
        <v>185</v>
      </c>
      <c r="X57" s="31">
        <v>189</v>
      </c>
      <c r="Y57" s="31">
        <v>194</v>
      </c>
      <c r="Z57" s="31">
        <v>195</v>
      </c>
      <c r="AA57" s="31">
        <v>196</v>
      </c>
      <c r="AB57" s="31">
        <v>196</v>
      </c>
      <c r="AC57" s="31">
        <v>196</v>
      </c>
      <c r="AD57" s="31">
        <v>198</v>
      </c>
      <c r="AE57" s="31">
        <v>199</v>
      </c>
      <c r="AF57" s="31">
        <v>199</v>
      </c>
      <c r="AG57" s="31">
        <v>199</v>
      </c>
      <c r="AH57" s="31">
        <v>200</v>
      </c>
      <c r="AI57" s="31">
        <v>200</v>
      </c>
      <c r="AJ57" s="31">
        <v>200</v>
      </c>
      <c r="AK57" s="31">
        <v>200</v>
      </c>
      <c r="AL57" s="31">
        <v>200</v>
      </c>
      <c r="AM57" s="31">
        <v>200</v>
      </c>
      <c r="AN57" s="31">
        <v>200</v>
      </c>
      <c r="AO57" s="31">
        <v>201</v>
      </c>
      <c r="AP57" s="31">
        <v>201</v>
      </c>
      <c r="AQ57" s="31">
        <v>201</v>
      </c>
      <c r="AR57" s="31">
        <v>201</v>
      </c>
      <c r="AS57" s="31">
        <v>201</v>
      </c>
      <c r="AT57" s="31">
        <v>202</v>
      </c>
      <c r="AU57" s="31">
        <v>202</v>
      </c>
      <c r="AV57" s="31">
        <v>202</v>
      </c>
      <c r="AW57" s="31">
        <v>202</v>
      </c>
      <c r="AX57" s="31">
        <v>202</v>
      </c>
      <c r="AY57" s="31">
        <v>202</v>
      </c>
      <c r="AZ57" s="31">
        <v>202</v>
      </c>
      <c r="BA57" s="31">
        <v>202</v>
      </c>
      <c r="BB57" s="31">
        <v>202</v>
      </c>
      <c r="BC57" s="31"/>
      <c r="BD57" s="393">
        <f t="shared" ca="1" si="2"/>
        <v>0</v>
      </c>
      <c r="BE57" s="413">
        <f t="shared" ca="1" si="3"/>
        <v>0</v>
      </c>
      <c r="BF57" s="415">
        <f t="shared" ca="1" si="4"/>
        <v>0</v>
      </c>
      <c r="BG57" s="393">
        <f t="shared" ca="1" si="5"/>
        <v>0</v>
      </c>
      <c r="BH57" s="413">
        <f t="shared" ca="1" si="6"/>
        <v>0</v>
      </c>
      <c r="BI57" s="415">
        <f t="shared" ca="1" si="7"/>
        <v>0</v>
      </c>
      <c r="BJ57" s="401">
        <f t="shared" ca="1" si="0"/>
        <v>142.71785668866312</v>
      </c>
      <c r="BL57" s="391">
        <f t="shared" si="1"/>
        <v>138</v>
      </c>
      <c r="BM57" s="386">
        <f t="shared" ca="1" si="8"/>
        <v>202</v>
      </c>
      <c r="BN57" s="386">
        <f t="shared" ca="1" si="9"/>
        <v>142.69999999999999</v>
      </c>
      <c r="BO57" s="400">
        <f t="shared" ca="1" si="10"/>
        <v>0</v>
      </c>
      <c r="BQ57" t="s">
        <v>1251</v>
      </c>
      <c r="BR57">
        <v>235</v>
      </c>
      <c r="BS57">
        <v>224.6</v>
      </c>
      <c r="BU57" s="389">
        <f t="shared" si="11"/>
        <v>258</v>
      </c>
      <c r="BV57" s="419">
        <f t="shared" ca="1" si="12"/>
        <v>141538</v>
      </c>
      <c r="BX57" s="404" t="s">
        <v>790</v>
      </c>
      <c r="BY57" s="404" t="s">
        <v>1440</v>
      </c>
      <c r="BZ57" s="404" t="s">
        <v>2210</v>
      </c>
      <c r="CA57" s="405">
        <v>111223</v>
      </c>
      <c r="CB57" s="548">
        <f t="shared" ca="1" si="13"/>
        <v>272</v>
      </c>
      <c r="CC57" s="50" t="str">
        <f t="shared" ca="1" si="14"/>
        <v/>
      </c>
    </row>
    <row r="58" spans="1:81" x14ac:dyDescent="0.25">
      <c r="A58" s="386">
        <v>2</v>
      </c>
      <c r="B58" s="386" t="s">
        <v>144</v>
      </c>
      <c r="C58" s="386" t="s">
        <v>404</v>
      </c>
      <c r="D58" s="386" t="s">
        <v>56</v>
      </c>
      <c r="E58" s="386" t="s">
        <v>744</v>
      </c>
      <c r="F58" s="386" t="s">
        <v>1394</v>
      </c>
      <c r="G58">
        <v>129281</v>
      </c>
      <c r="H58">
        <v>573</v>
      </c>
      <c r="I58" s="397">
        <v>582</v>
      </c>
      <c r="J58" s="419">
        <v>595</v>
      </c>
      <c r="K58" s="419">
        <v>606</v>
      </c>
      <c r="L58" s="419">
        <v>614</v>
      </c>
      <c r="M58" s="433">
        <v>626</v>
      </c>
      <c r="N58" s="434">
        <v>637</v>
      </c>
      <c r="O58" s="437">
        <v>642</v>
      </c>
      <c r="P58" s="438">
        <v>651</v>
      </c>
      <c r="Q58" s="447">
        <v>660</v>
      </c>
      <c r="R58" s="494">
        <v>667</v>
      </c>
      <c r="S58" s="498">
        <v>678</v>
      </c>
      <c r="T58" s="498">
        <v>684</v>
      </c>
      <c r="U58" s="537">
        <v>693</v>
      </c>
      <c r="V58" s="537">
        <v>704</v>
      </c>
      <c r="W58" s="537">
        <v>723</v>
      </c>
      <c r="X58" s="537">
        <v>732</v>
      </c>
      <c r="Y58" s="538">
        <v>735</v>
      </c>
      <c r="Z58" s="540">
        <v>747</v>
      </c>
      <c r="AA58" s="540">
        <v>762</v>
      </c>
      <c r="AB58" s="541">
        <v>773</v>
      </c>
      <c r="AC58" s="541">
        <v>775</v>
      </c>
      <c r="AD58" s="542">
        <v>795</v>
      </c>
      <c r="AE58" s="542">
        <v>796</v>
      </c>
      <c r="AF58" s="544">
        <v>805</v>
      </c>
      <c r="AG58" s="544">
        <v>809</v>
      </c>
      <c r="AH58" s="545">
        <v>812</v>
      </c>
      <c r="AI58" s="546">
        <v>824</v>
      </c>
      <c r="AJ58" s="547">
        <v>831</v>
      </c>
      <c r="AK58" s="548">
        <v>834</v>
      </c>
      <c r="AL58" s="550">
        <v>838</v>
      </c>
      <c r="AM58" s="551">
        <v>843</v>
      </c>
      <c r="AN58" s="552">
        <v>842</v>
      </c>
      <c r="AO58" s="553">
        <v>847</v>
      </c>
      <c r="AP58" s="553">
        <v>853</v>
      </c>
      <c r="AQ58" s="553">
        <v>858</v>
      </c>
      <c r="AR58" s="553">
        <v>861</v>
      </c>
      <c r="AS58" s="554">
        <v>866</v>
      </c>
      <c r="AT58" s="555">
        <v>867</v>
      </c>
      <c r="AU58" s="556">
        <v>871</v>
      </c>
      <c r="AV58" s="556">
        <v>879</v>
      </c>
      <c r="AW58" s="556">
        <v>882</v>
      </c>
      <c r="AX58" s="557">
        <v>883</v>
      </c>
      <c r="AY58" s="557">
        <v>892</v>
      </c>
      <c r="AZ58" s="559">
        <v>897</v>
      </c>
      <c r="BA58" s="559">
        <v>898</v>
      </c>
      <c r="BB58" s="559">
        <v>899</v>
      </c>
      <c r="BD58" s="178">
        <f t="shared" ca="1" si="2"/>
        <v>1</v>
      </c>
      <c r="BE58" s="411">
        <f t="shared" ca="1" si="3"/>
        <v>1.1135857461024498E-3</v>
      </c>
      <c r="BF58" s="412">
        <f t="shared" ca="1" si="4"/>
        <v>0.77350886827917487</v>
      </c>
      <c r="BG58" s="178">
        <f t="shared" ca="1" si="5"/>
        <v>28</v>
      </c>
      <c r="BH58" s="411">
        <f t="shared" ca="1" si="6"/>
        <v>3.2146957520091848E-2</v>
      </c>
      <c r="BI58" s="412">
        <f t="shared" ca="1" si="7"/>
        <v>21.658248311816894</v>
      </c>
      <c r="BJ58" s="398">
        <f t="shared" ca="1" si="0"/>
        <v>695.38447258297822</v>
      </c>
      <c r="BL58" s="391">
        <f t="shared" si="1"/>
        <v>7</v>
      </c>
      <c r="BM58" s="386">
        <f t="shared" ca="1" si="8"/>
        <v>899</v>
      </c>
      <c r="BN58" s="386">
        <f t="shared" ca="1" si="9"/>
        <v>695.4</v>
      </c>
      <c r="BO58" s="400">
        <f t="shared" ca="1" si="10"/>
        <v>0</v>
      </c>
      <c r="BQ58" t="s">
        <v>1594</v>
      </c>
      <c r="BR58">
        <v>143</v>
      </c>
      <c r="BS58">
        <v>118.4</v>
      </c>
      <c r="BU58" s="389">
        <f t="shared" si="11"/>
        <v>292</v>
      </c>
      <c r="BV58" s="419">
        <f t="shared" ca="1" si="12"/>
        <v>129281</v>
      </c>
      <c r="BX58" s="404" t="s">
        <v>2213</v>
      </c>
      <c r="BY58" s="404" t="s">
        <v>2214</v>
      </c>
      <c r="BZ58" s="404" t="s">
        <v>2206</v>
      </c>
      <c r="CA58" s="405">
        <v>1423065</v>
      </c>
      <c r="CB58" s="548">
        <f t="shared" ca="1" si="13"/>
        <v>8</v>
      </c>
      <c r="CC58" s="50" t="str">
        <f t="shared" ca="1" si="14"/>
        <v>Worst 50</v>
      </c>
    </row>
    <row r="59" spans="1:81" x14ac:dyDescent="0.25">
      <c r="A59" s="386">
        <v>2</v>
      </c>
      <c r="B59" s="386" t="s">
        <v>144</v>
      </c>
      <c r="C59" s="386" t="s">
        <v>404</v>
      </c>
      <c r="D59" s="386" t="s">
        <v>56</v>
      </c>
      <c r="E59" s="386" t="s">
        <v>746</v>
      </c>
      <c r="F59" s="386" t="s">
        <v>1396</v>
      </c>
      <c r="G59">
        <v>164553</v>
      </c>
      <c r="H59">
        <v>400</v>
      </c>
      <c r="I59" s="397">
        <v>405</v>
      </c>
      <c r="J59" s="419">
        <v>413</v>
      </c>
      <c r="K59" s="419">
        <v>420</v>
      </c>
      <c r="L59" s="419">
        <v>430</v>
      </c>
      <c r="M59" s="433">
        <v>435</v>
      </c>
      <c r="N59" s="434">
        <v>438</v>
      </c>
      <c r="O59" s="437">
        <v>443</v>
      </c>
      <c r="P59" s="438">
        <v>449</v>
      </c>
      <c r="Q59" s="447">
        <v>451</v>
      </c>
      <c r="R59" s="494">
        <v>456</v>
      </c>
      <c r="S59" s="498">
        <v>462</v>
      </c>
      <c r="T59" s="498">
        <v>463</v>
      </c>
      <c r="U59" s="537">
        <v>468</v>
      </c>
      <c r="V59" s="537">
        <v>480</v>
      </c>
      <c r="W59" s="537">
        <v>482</v>
      </c>
      <c r="X59" s="537">
        <v>484</v>
      </c>
      <c r="Y59" s="538">
        <v>486</v>
      </c>
      <c r="Z59" s="540">
        <v>488</v>
      </c>
      <c r="AA59" s="540">
        <v>489</v>
      </c>
      <c r="AB59" s="541">
        <v>490</v>
      </c>
      <c r="AC59" s="541">
        <v>493</v>
      </c>
      <c r="AD59" s="542">
        <v>494</v>
      </c>
      <c r="AE59" s="542">
        <v>495</v>
      </c>
      <c r="AF59" s="544">
        <v>496</v>
      </c>
      <c r="AG59" s="544">
        <v>496</v>
      </c>
      <c r="AH59" s="545">
        <v>496</v>
      </c>
      <c r="AI59" s="546">
        <v>502</v>
      </c>
      <c r="AJ59" s="547">
        <v>504</v>
      </c>
      <c r="AK59" s="548">
        <v>507</v>
      </c>
      <c r="AL59" s="550">
        <v>510</v>
      </c>
      <c r="AM59" s="551">
        <v>510</v>
      </c>
      <c r="AN59" s="552">
        <v>510</v>
      </c>
      <c r="AO59" s="553">
        <v>512</v>
      </c>
      <c r="AP59" s="553">
        <v>515</v>
      </c>
      <c r="AQ59" s="553">
        <v>520</v>
      </c>
      <c r="AR59" s="553">
        <v>521</v>
      </c>
      <c r="AS59" s="554">
        <v>521</v>
      </c>
      <c r="AT59" s="555">
        <v>521</v>
      </c>
      <c r="AU59" s="556">
        <v>523</v>
      </c>
      <c r="AV59" s="556">
        <v>524</v>
      </c>
      <c r="AW59" s="556">
        <v>526</v>
      </c>
      <c r="AX59" s="557">
        <v>526</v>
      </c>
      <c r="AY59" s="557">
        <v>528</v>
      </c>
      <c r="AZ59" s="559">
        <v>531</v>
      </c>
      <c r="BA59" s="559">
        <v>535</v>
      </c>
      <c r="BB59" s="559">
        <v>536</v>
      </c>
      <c r="BD59" s="178">
        <f t="shared" ca="1" si="2"/>
        <v>1</v>
      </c>
      <c r="BE59" s="411">
        <f t="shared" ca="1" si="3"/>
        <v>1.869158878504673E-3</v>
      </c>
      <c r="BF59" s="412">
        <f t="shared" ca="1" si="4"/>
        <v>0.6077069394055411</v>
      </c>
      <c r="BG59" s="178">
        <f t="shared" ca="1" si="5"/>
        <v>13</v>
      </c>
      <c r="BH59" s="411">
        <f t="shared" ca="1" si="6"/>
        <v>2.4856596558317401E-2</v>
      </c>
      <c r="BI59" s="412">
        <f t="shared" ca="1" si="7"/>
        <v>7.900190212272034</v>
      </c>
      <c r="BJ59" s="398">
        <f t="shared" ca="1" si="0"/>
        <v>325.73091952137003</v>
      </c>
      <c r="BL59" s="391">
        <f t="shared" si="1"/>
        <v>47</v>
      </c>
      <c r="BM59" s="386">
        <f t="shared" ca="1" si="8"/>
        <v>536</v>
      </c>
      <c r="BN59" s="386">
        <f t="shared" ca="1" si="9"/>
        <v>325.7</v>
      </c>
      <c r="BO59" s="400">
        <f t="shared" ca="1" si="10"/>
        <v>0</v>
      </c>
      <c r="BQ59" t="s">
        <v>1124</v>
      </c>
      <c r="BR59">
        <v>206</v>
      </c>
      <c r="BS59">
        <v>214.7</v>
      </c>
      <c r="BU59" s="389">
        <f t="shared" si="11"/>
        <v>293</v>
      </c>
      <c r="BV59" s="419">
        <f t="shared" ca="1" si="12"/>
        <v>164553</v>
      </c>
      <c r="BX59" s="404" t="s">
        <v>336</v>
      </c>
      <c r="BY59" s="404" t="s">
        <v>189</v>
      </c>
      <c r="BZ59" s="404" t="s">
        <v>2207</v>
      </c>
      <c r="CA59" s="405">
        <v>149571</v>
      </c>
      <c r="CB59" s="548">
        <f t="shared" ca="1" si="13"/>
        <v>41</v>
      </c>
      <c r="CC59" s="50" t="str">
        <f t="shared" ca="1" si="14"/>
        <v>Worst 50</v>
      </c>
    </row>
    <row r="60" spans="1:81" x14ac:dyDescent="0.25">
      <c r="A60" s="386">
        <v>2</v>
      </c>
      <c r="B60" s="386" t="s">
        <v>144</v>
      </c>
      <c r="C60" s="386" t="s">
        <v>404</v>
      </c>
      <c r="D60" s="386" t="s">
        <v>56</v>
      </c>
      <c r="E60" s="386" t="s">
        <v>748</v>
      </c>
      <c r="F60" s="386" t="s">
        <v>1398</v>
      </c>
      <c r="G60">
        <v>109709</v>
      </c>
      <c r="H60">
        <v>422</v>
      </c>
      <c r="I60" s="397">
        <v>424</v>
      </c>
      <c r="J60" s="419">
        <v>431</v>
      </c>
      <c r="K60" s="419">
        <v>434</v>
      </c>
      <c r="L60" s="419">
        <v>435</v>
      </c>
      <c r="M60" s="433">
        <v>436</v>
      </c>
      <c r="N60" s="434">
        <v>439</v>
      </c>
      <c r="O60" s="437">
        <v>444</v>
      </c>
      <c r="P60" s="438">
        <v>448</v>
      </c>
      <c r="Q60" s="447">
        <v>450</v>
      </c>
      <c r="R60" s="494">
        <v>453</v>
      </c>
      <c r="S60" s="498">
        <v>453</v>
      </c>
      <c r="T60" s="498">
        <v>453</v>
      </c>
      <c r="U60" s="537">
        <v>454</v>
      </c>
      <c r="V60" s="537">
        <v>457</v>
      </c>
      <c r="W60" s="537">
        <v>460</v>
      </c>
      <c r="X60" s="537">
        <v>462</v>
      </c>
      <c r="Y60" s="538">
        <v>464</v>
      </c>
      <c r="Z60" s="540">
        <v>464</v>
      </c>
      <c r="AA60" s="540">
        <v>464</v>
      </c>
      <c r="AB60" s="541">
        <v>467</v>
      </c>
      <c r="AC60" s="541">
        <v>471</v>
      </c>
      <c r="AD60" s="542">
        <v>472</v>
      </c>
      <c r="AE60" s="542">
        <v>475</v>
      </c>
      <c r="AF60" s="544">
        <v>476</v>
      </c>
      <c r="AG60" s="544">
        <v>479</v>
      </c>
      <c r="AH60" s="545">
        <v>479</v>
      </c>
      <c r="AI60" s="546">
        <v>482</v>
      </c>
      <c r="AJ60" s="547">
        <v>486</v>
      </c>
      <c r="AK60" s="548">
        <v>487</v>
      </c>
      <c r="AL60" s="550">
        <v>490</v>
      </c>
      <c r="AM60" s="551">
        <v>490</v>
      </c>
      <c r="AN60" s="552">
        <v>491</v>
      </c>
      <c r="AO60" s="553">
        <v>492</v>
      </c>
      <c r="AP60" s="553">
        <v>494</v>
      </c>
      <c r="AQ60" s="553">
        <v>495</v>
      </c>
      <c r="AR60" s="553">
        <v>497</v>
      </c>
      <c r="AS60" s="554">
        <v>499</v>
      </c>
      <c r="AT60" s="555">
        <v>500</v>
      </c>
      <c r="AU60" s="556">
        <v>501</v>
      </c>
      <c r="AV60" s="556">
        <v>501</v>
      </c>
      <c r="AW60" s="556">
        <v>501</v>
      </c>
      <c r="AX60" s="557">
        <v>502</v>
      </c>
      <c r="AY60" s="557">
        <v>504</v>
      </c>
      <c r="AZ60" s="559">
        <v>505</v>
      </c>
      <c r="BA60" s="559">
        <v>508</v>
      </c>
      <c r="BB60" s="559">
        <v>510</v>
      </c>
      <c r="BD60" s="178">
        <f t="shared" ca="1" si="2"/>
        <v>2</v>
      </c>
      <c r="BE60" s="411">
        <f t="shared" ca="1" si="3"/>
        <v>3.937007874015748E-3</v>
      </c>
      <c r="BF60" s="412">
        <f t="shared" ca="1" si="4"/>
        <v>1.823004493706077</v>
      </c>
      <c r="BG60" s="178">
        <f t="shared" ca="1" si="5"/>
        <v>9</v>
      </c>
      <c r="BH60" s="411">
        <f t="shared" ca="1" si="6"/>
        <v>1.7964071856287425E-2</v>
      </c>
      <c r="BI60" s="412">
        <f t="shared" ca="1" si="7"/>
        <v>8.203520221677346</v>
      </c>
      <c r="BJ60" s="398">
        <f t="shared" ca="1" si="0"/>
        <v>464.86614589504961</v>
      </c>
      <c r="BL60" s="391">
        <f t="shared" si="1"/>
        <v>74</v>
      </c>
      <c r="BM60" s="386">
        <f t="shared" ca="1" si="8"/>
        <v>510</v>
      </c>
      <c r="BN60" s="386">
        <f t="shared" ca="1" si="9"/>
        <v>464.9</v>
      </c>
      <c r="BO60" s="400">
        <f t="shared" ca="1" si="10"/>
        <v>0</v>
      </c>
      <c r="BQ60" t="s">
        <v>1420</v>
      </c>
      <c r="BR60">
        <v>362</v>
      </c>
      <c r="BS60">
        <v>309.89999999999998</v>
      </c>
      <c r="BU60" s="389">
        <f t="shared" si="11"/>
        <v>294</v>
      </c>
      <c r="BV60" s="419">
        <f t="shared" ca="1" si="12"/>
        <v>109709</v>
      </c>
      <c r="BX60" s="404" t="s">
        <v>337</v>
      </c>
      <c r="BY60" s="404" t="s">
        <v>67</v>
      </c>
      <c r="BZ60" s="404" t="s">
        <v>2207</v>
      </c>
      <c r="CA60" s="405">
        <v>494814</v>
      </c>
      <c r="CB60" s="548">
        <f t="shared" ca="1" si="13"/>
        <v>39</v>
      </c>
      <c r="CC60" s="50" t="str">
        <f t="shared" ca="1" si="14"/>
        <v>Worst 50</v>
      </c>
    </row>
    <row r="61" spans="1:81" x14ac:dyDescent="0.25">
      <c r="A61" s="386">
        <v>2</v>
      </c>
      <c r="B61" s="386" t="s">
        <v>144</v>
      </c>
      <c r="C61" s="386" t="s">
        <v>404</v>
      </c>
      <c r="D61" s="386" t="s">
        <v>56</v>
      </c>
      <c r="E61" s="386" t="s">
        <v>750</v>
      </c>
      <c r="F61" s="386" t="s">
        <v>1400</v>
      </c>
      <c r="G61">
        <v>116969</v>
      </c>
      <c r="H61">
        <v>289</v>
      </c>
      <c r="I61" s="397">
        <v>292</v>
      </c>
      <c r="J61" s="419">
        <v>300</v>
      </c>
      <c r="K61" s="419">
        <v>304</v>
      </c>
      <c r="L61" s="419">
        <v>308</v>
      </c>
      <c r="M61" s="433">
        <v>312</v>
      </c>
      <c r="N61" s="434">
        <v>318</v>
      </c>
      <c r="O61" s="437">
        <v>319</v>
      </c>
      <c r="P61" s="438">
        <v>322</v>
      </c>
      <c r="Q61" s="447">
        <v>328</v>
      </c>
      <c r="R61" s="494">
        <v>329</v>
      </c>
      <c r="S61" s="498">
        <v>329</v>
      </c>
      <c r="T61" s="498">
        <v>329</v>
      </c>
      <c r="U61" s="537">
        <v>338</v>
      </c>
      <c r="V61" s="537">
        <v>341</v>
      </c>
      <c r="W61" s="537">
        <v>353</v>
      </c>
      <c r="X61" s="537">
        <v>356</v>
      </c>
      <c r="Y61" s="538">
        <v>358</v>
      </c>
      <c r="Z61" s="540">
        <v>365</v>
      </c>
      <c r="AA61" s="540">
        <v>372</v>
      </c>
      <c r="AB61" s="541">
        <v>375</v>
      </c>
      <c r="AC61" s="541">
        <v>379</v>
      </c>
      <c r="AD61" s="542">
        <v>383</v>
      </c>
      <c r="AE61" s="542">
        <v>387</v>
      </c>
      <c r="AF61" s="544">
        <v>391</v>
      </c>
      <c r="AG61" s="544">
        <v>393</v>
      </c>
      <c r="AH61" s="545">
        <v>393</v>
      </c>
      <c r="AI61" s="546">
        <v>396</v>
      </c>
      <c r="AJ61" s="547">
        <v>398</v>
      </c>
      <c r="AK61" s="548">
        <v>401</v>
      </c>
      <c r="AL61" s="550">
        <v>403</v>
      </c>
      <c r="AM61" s="551">
        <v>405</v>
      </c>
      <c r="AN61" s="552">
        <v>405</v>
      </c>
      <c r="AO61" s="553">
        <v>407</v>
      </c>
      <c r="AP61" s="553">
        <v>410</v>
      </c>
      <c r="AQ61" s="553">
        <v>411</v>
      </c>
      <c r="AR61" s="553">
        <v>414</v>
      </c>
      <c r="AS61" s="554">
        <v>417</v>
      </c>
      <c r="AT61" s="555">
        <v>418</v>
      </c>
      <c r="AU61" s="556">
        <v>421</v>
      </c>
      <c r="AV61" s="556">
        <v>422</v>
      </c>
      <c r="AW61" s="556">
        <v>423</v>
      </c>
      <c r="AX61" s="557">
        <v>425</v>
      </c>
      <c r="AY61" s="557">
        <v>428</v>
      </c>
      <c r="AZ61" s="559">
        <v>430</v>
      </c>
      <c r="BA61" s="559">
        <v>433</v>
      </c>
      <c r="BB61" s="559">
        <v>435</v>
      </c>
      <c r="BD61" s="178">
        <f t="shared" ca="1" si="2"/>
        <v>2</v>
      </c>
      <c r="BE61" s="411">
        <f t="shared" ca="1" si="3"/>
        <v>4.6189376443418013E-3</v>
      </c>
      <c r="BF61" s="412">
        <f t="shared" ca="1" si="4"/>
        <v>1.709854747839171</v>
      </c>
      <c r="BG61" s="178">
        <f t="shared" ca="1" si="5"/>
        <v>14</v>
      </c>
      <c r="BH61" s="411">
        <f t="shared" ca="1" si="6"/>
        <v>3.3254156769596199E-2</v>
      </c>
      <c r="BI61" s="412">
        <f t="shared" ca="1" si="7"/>
        <v>11.968983234874198</v>
      </c>
      <c r="BJ61" s="398">
        <f t="shared" ca="1" si="0"/>
        <v>371.8934076550197</v>
      </c>
      <c r="BL61" s="391">
        <f t="shared" si="1"/>
        <v>80</v>
      </c>
      <c r="BM61" s="386">
        <f t="shared" ca="1" si="8"/>
        <v>435</v>
      </c>
      <c r="BN61" s="386">
        <f t="shared" ca="1" si="9"/>
        <v>371.9</v>
      </c>
      <c r="BO61" s="400">
        <f t="shared" ca="1" si="10"/>
        <v>0</v>
      </c>
      <c r="BQ61" t="s">
        <v>530</v>
      </c>
      <c r="BR61">
        <v>18</v>
      </c>
      <c r="BS61">
        <v>206.8</v>
      </c>
      <c r="BU61" s="389">
        <f t="shared" si="11"/>
        <v>295</v>
      </c>
      <c r="BV61" s="419">
        <f t="shared" ca="1" si="12"/>
        <v>116969</v>
      </c>
      <c r="BX61" s="404" t="s">
        <v>339</v>
      </c>
      <c r="BY61" s="404" t="s">
        <v>92</v>
      </c>
      <c r="BZ61" s="404" t="s">
        <v>2207</v>
      </c>
      <c r="CA61" s="405">
        <v>275396</v>
      </c>
      <c r="CB61" s="548">
        <f t="shared" ca="1" si="13"/>
        <v>25</v>
      </c>
      <c r="CC61" s="50" t="str">
        <f t="shared" ca="1" si="14"/>
        <v>Worst 50</v>
      </c>
    </row>
    <row r="62" spans="1:81" x14ac:dyDescent="0.25">
      <c r="A62" s="386">
        <v>2</v>
      </c>
      <c r="B62" s="386" t="s">
        <v>144</v>
      </c>
      <c r="C62" s="386" t="s">
        <v>404</v>
      </c>
      <c r="D62" s="386" t="s">
        <v>56</v>
      </c>
      <c r="E62" s="386" t="s">
        <v>752</v>
      </c>
      <c r="F62" s="386" t="s">
        <v>1402</v>
      </c>
      <c r="G62">
        <v>106385</v>
      </c>
      <c r="H62">
        <v>250</v>
      </c>
      <c r="I62" s="397">
        <v>252</v>
      </c>
      <c r="J62" s="419">
        <v>254</v>
      </c>
      <c r="K62" s="419">
        <v>255</v>
      </c>
      <c r="L62" s="419">
        <v>256</v>
      </c>
      <c r="M62" s="433">
        <v>257</v>
      </c>
      <c r="N62" s="434">
        <v>256</v>
      </c>
      <c r="O62" s="437">
        <v>259</v>
      </c>
      <c r="P62" s="438">
        <v>265</v>
      </c>
      <c r="Q62" s="447">
        <v>267</v>
      </c>
      <c r="R62" s="494">
        <v>269</v>
      </c>
      <c r="S62" s="498">
        <v>270</v>
      </c>
      <c r="T62" s="498">
        <v>274</v>
      </c>
      <c r="U62" s="537">
        <v>275</v>
      </c>
      <c r="V62" s="537">
        <v>279</v>
      </c>
      <c r="W62" s="537">
        <v>280</v>
      </c>
      <c r="X62" s="537">
        <v>282</v>
      </c>
      <c r="Y62" s="538">
        <v>285</v>
      </c>
      <c r="Z62" s="540">
        <v>286</v>
      </c>
      <c r="AA62" s="540">
        <v>286</v>
      </c>
      <c r="AB62" s="541">
        <v>287</v>
      </c>
      <c r="AC62" s="541">
        <v>290</v>
      </c>
      <c r="AD62" s="542">
        <v>291</v>
      </c>
      <c r="AE62" s="542">
        <v>292</v>
      </c>
      <c r="AF62" s="544">
        <v>294</v>
      </c>
      <c r="AG62" s="544">
        <v>297</v>
      </c>
      <c r="AH62" s="545">
        <v>297</v>
      </c>
      <c r="AI62" s="546">
        <v>300</v>
      </c>
      <c r="AJ62" s="547">
        <v>302</v>
      </c>
      <c r="AK62" s="548">
        <v>302</v>
      </c>
      <c r="AL62" s="550">
        <v>306</v>
      </c>
      <c r="AM62" s="551">
        <v>307</v>
      </c>
      <c r="AN62" s="552">
        <v>310</v>
      </c>
      <c r="AO62" s="553">
        <v>314</v>
      </c>
      <c r="AP62" s="553">
        <v>316</v>
      </c>
      <c r="AQ62" s="553">
        <v>319</v>
      </c>
      <c r="AR62" s="553">
        <v>325</v>
      </c>
      <c r="AS62" s="554">
        <v>329</v>
      </c>
      <c r="AT62" s="555">
        <v>330</v>
      </c>
      <c r="AU62" s="556">
        <v>331</v>
      </c>
      <c r="AV62" s="556">
        <v>331</v>
      </c>
      <c r="AW62" s="556">
        <v>331</v>
      </c>
      <c r="AX62" s="557">
        <v>335</v>
      </c>
      <c r="AY62" s="557">
        <v>336</v>
      </c>
      <c r="AZ62" s="559">
        <v>335</v>
      </c>
      <c r="BA62" s="559">
        <v>338</v>
      </c>
      <c r="BB62" s="559">
        <v>336</v>
      </c>
      <c r="BD62" s="178">
        <f t="shared" ca="1" si="2"/>
        <v>-2</v>
      </c>
      <c r="BE62" s="411">
        <f t="shared" ca="1" si="3"/>
        <v>-5.9171597633136093E-3</v>
      </c>
      <c r="BF62" s="412">
        <f t="shared" ca="1" si="4"/>
        <v>-1.8799642806786672</v>
      </c>
      <c r="BG62" s="178">
        <f t="shared" ca="1" si="5"/>
        <v>5</v>
      </c>
      <c r="BH62" s="411">
        <f t="shared" ca="1" si="6"/>
        <v>1.5105740181268883E-2</v>
      </c>
      <c r="BI62" s="412">
        <f t="shared" ca="1" si="7"/>
        <v>4.6999107016966679</v>
      </c>
      <c r="BJ62" s="398">
        <f t="shared" ca="1" si="0"/>
        <v>315.83399915401606</v>
      </c>
      <c r="BL62" s="391">
        <f t="shared" si="1"/>
        <v>110</v>
      </c>
      <c r="BM62" s="386">
        <f t="shared" ca="1" si="8"/>
        <v>336</v>
      </c>
      <c r="BN62" s="386">
        <f t="shared" ca="1" si="9"/>
        <v>315.8</v>
      </c>
      <c r="BO62" s="400">
        <f t="shared" ca="1" si="10"/>
        <v>0</v>
      </c>
      <c r="BQ62" t="s">
        <v>1297</v>
      </c>
      <c r="BR62">
        <v>384</v>
      </c>
      <c r="BS62">
        <v>199.5</v>
      </c>
      <c r="BU62" s="389">
        <f t="shared" si="11"/>
        <v>297</v>
      </c>
      <c r="BV62" s="419">
        <f t="shared" ca="1" si="12"/>
        <v>106385</v>
      </c>
      <c r="BX62" s="404" t="s">
        <v>338</v>
      </c>
      <c r="BY62" s="404" t="s">
        <v>100</v>
      </c>
      <c r="BZ62" s="404" t="s">
        <v>2207</v>
      </c>
      <c r="CA62" s="405">
        <v>180049</v>
      </c>
      <c r="CB62" s="548">
        <f t="shared" ca="1" si="13"/>
        <v>84</v>
      </c>
      <c r="CC62" s="50" t="str">
        <f t="shared" ca="1" si="14"/>
        <v/>
      </c>
    </row>
    <row r="63" spans="1:81" x14ac:dyDescent="0.25">
      <c r="A63" s="386">
        <v>2</v>
      </c>
      <c r="B63" s="386" t="s">
        <v>144</v>
      </c>
      <c r="C63" s="386" t="s">
        <v>404</v>
      </c>
      <c r="D63" s="386" t="s">
        <v>56</v>
      </c>
      <c r="E63" s="386" t="s">
        <v>754</v>
      </c>
      <c r="F63" s="386" t="s">
        <v>1404</v>
      </c>
      <c r="G63">
        <v>169955</v>
      </c>
      <c r="H63">
        <v>369</v>
      </c>
      <c r="I63" s="397">
        <v>397</v>
      </c>
      <c r="J63" s="419">
        <v>401</v>
      </c>
      <c r="K63" s="419">
        <v>400</v>
      </c>
      <c r="L63" s="419">
        <v>403</v>
      </c>
      <c r="M63" s="433">
        <v>404</v>
      </c>
      <c r="N63" s="434">
        <v>403</v>
      </c>
      <c r="O63" s="437">
        <v>406</v>
      </c>
      <c r="P63" s="438">
        <v>405</v>
      </c>
      <c r="Q63" s="447">
        <v>414</v>
      </c>
      <c r="R63" s="494">
        <v>416</v>
      </c>
      <c r="S63" s="498">
        <v>419</v>
      </c>
      <c r="T63" s="498">
        <v>421</v>
      </c>
      <c r="U63" s="537">
        <v>420</v>
      </c>
      <c r="V63" s="537">
        <v>423</v>
      </c>
      <c r="W63" s="537">
        <v>427</v>
      </c>
      <c r="X63" s="537">
        <v>427</v>
      </c>
      <c r="Y63" s="538">
        <v>429</v>
      </c>
      <c r="Z63" s="540">
        <v>428</v>
      </c>
      <c r="AA63" s="540">
        <v>429</v>
      </c>
      <c r="AB63" s="541">
        <v>429</v>
      </c>
      <c r="AC63" s="541">
        <v>432</v>
      </c>
      <c r="AD63" s="542">
        <v>434</v>
      </c>
      <c r="AE63" s="542">
        <v>435</v>
      </c>
      <c r="AF63" s="544">
        <v>434</v>
      </c>
      <c r="AG63" s="544">
        <v>437</v>
      </c>
      <c r="AH63" s="545">
        <v>438</v>
      </c>
      <c r="AI63" s="546">
        <v>441</v>
      </c>
      <c r="AJ63" s="547">
        <v>441</v>
      </c>
      <c r="AK63" s="548">
        <v>441</v>
      </c>
      <c r="AL63" s="550">
        <v>449</v>
      </c>
      <c r="AM63" s="551">
        <v>450</v>
      </c>
      <c r="AN63" s="552">
        <v>449</v>
      </c>
      <c r="AO63" s="553">
        <v>451</v>
      </c>
      <c r="AP63" s="553">
        <v>451</v>
      </c>
      <c r="AQ63" s="553">
        <v>454</v>
      </c>
      <c r="AR63" s="553">
        <v>454</v>
      </c>
      <c r="AS63" s="554">
        <v>456</v>
      </c>
      <c r="AT63" s="555">
        <v>458</v>
      </c>
      <c r="AU63" s="556">
        <v>460</v>
      </c>
      <c r="AV63" s="556">
        <v>460</v>
      </c>
      <c r="AW63" s="556">
        <v>459</v>
      </c>
      <c r="AX63" s="557">
        <v>460</v>
      </c>
      <c r="AY63" s="557">
        <v>460</v>
      </c>
      <c r="AZ63" s="559">
        <v>462</v>
      </c>
      <c r="BA63" s="559">
        <v>462</v>
      </c>
      <c r="BB63" s="559">
        <v>464</v>
      </c>
      <c r="BD63" s="178">
        <f t="shared" ca="1" si="2"/>
        <v>2</v>
      </c>
      <c r="BE63" s="411">
        <f t="shared" ca="1" si="3"/>
        <v>4.329004329004329E-3</v>
      </c>
      <c r="BF63" s="412">
        <f t="shared" ca="1" si="4"/>
        <v>1.1767820893765997</v>
      </c>
      <c r="BG63" s="178">
        <f t="shared" ca="1" si="5"/>
        <v>4</v>
      </c>
      <c r="BH63" s="411">
        <f t="shared" ca="1" si="6"/>
        <v>8.6956521739130436E-3</v>
      </c>
      <c r="BI63" s="412">
        <f t="shared" ca="1" si="7"/>
        <v>2.3535641787531993</v>
      </c>
      <c r="BJ63" s="398">
        <f t="shared" ca="1" si="0"/>
        <v>273.01344473537114</v>
      </c>
      <c r="BL63" s="391">
        <f t="shared" si="1"/>
        <v>157</v>
      </c>
      <c r="BM63" s="386">
        <f t="shared" ca="1" si="8"/>
        <v>464</v>
      </c>
      <c r="BN63" s="386">
        <f t="shared" ca="1" si="9"/>
        <v>273</v>
      </c>
      <c r="BO63" s="400">
        <f t="shared" ca="1" si="10"/>
        <v>0</v>
      </c>
      <c r="BQ63" t="s">
        <v>1241</v>
      </c>
      <c r="BR63">
        <v>298</v>
      </c>
      <c r="BS63">
        <v>435.5</v>
      </c>
      <c r="BU63" s="389">
        <f t="shared" si="11"/>
        <v>298</v>
      </c>
      <c r="BV63" s="419">
        <f t="shared" ca="1" si="12"/>
        <v>169955</v>
      </c>
      <c r="BX63" s="404" t="s">
        <v>340</v>
      </c>
      <c r="BY63" s="404" t="s">
        <v>125</v>
      </c>
      <c r="BZ63" s="404" t="s">
        <v>2207</v>
      </c>
      <c r="CA63" s="405">
        <v>323235</v>
      </c>
      <c r="CB63" s="548">
        <f t="shared" ca="1" si="13"/>
        <v>145</v>
      </c>
      <c r="CC63" s="50" t="str">
        <f t="shared" ca="1" si="14"/>
        <v/>
      </c>
    </row>
    <row r="64" spans="1:81" x14ac:dyDescent="0.25">
      <c r="A64" s="386">
        <v>2</v>
      </c>
      <c r="B64" s="386" t="s">
        <v>144</v>
      </c>
      <c r="C64" s="386" t="s">
        <v>404</v>
      </c>
      <c r="D64" s="386" t="s">
        <v>56</v>
      </c>
      <c r="E64" s="386" t="s">
        <v>756</v>
      </c>
      <c r="F64" s="386" t="s">
        <v>1406</v>
      </c>
      <c r="G64">
        <v>120293</v>
      </c>
      <c r="H64">
        <v>204</v>
      </c>
      <c r="I64" s="397">
        <v>207</v>
      </c>
      <c r="J64" s="419">
        <v>210</v>
      </c>
      <c r="K64" s="419">
        <v>209</v>
      </c>
      <c r="L64" s="419">
        <v>209</v>
      </c>
      <c r="M64" s="433">
        <v>210</v>
      </c>
      <c r="N64" s="434">
        <v>211</v>
      </c>
      <c r="O64" s="437">
        <v>218</v>
      </c>
      <c r="P64" s="438">
        <v>219</v>
      </c>
      <c r="Q64" s="447">
        <v>220</v>
      </c>
      <c r="R64" s="494">
        <v>223</v>
      </c>
      <c r="S64" s="498">
        <v>223</v>
      </c>
      <c r="T64" s="498">
        <v>227</v>
      </c>
      <c r="U64" s="537">
        <v>229</v>
      </c>
      <c r="V64" s="537">
        <v>229</v>
      </c>
      <c r="W64" s="537">
        <v>231</v>
      </c>
      <c r="X64" s="537">
        <v>231</v>
      </c>
      <c r="Y64" s="538">
        <v>231</v>
      </c>
      <c r="Z64" s="540">
        <v>231</v>
      </c>
      <c r="AA64" s="540">
        <v>231</v>
      </c>
      <c r="AB64" s="541">
        <v>231</v>
      </c>
      <c r="AC64" s="541">
        <v>231</v>
      </c>
      <c r="AD64" s="542">
        <v>232</v>
      </c>
      <c r="AE64" s="542">
        <v>233</v>
      </c>
      <c r="AF64" s="544">
        <v>235</v>
      </c>
      <c r="AG64" s="544">
        <v>235</v>
      </c>
      <c r="AH64" s="545">
        <v>236</v>
      </c>
      <c r="AI64" s="546">
        <v>239</v>
      </c>
      <c r="AJ64" s="547">
        <v>244</v>
      </c>
      <c r="AK64" s="548">
        <v>244</v>
      </c>
      <c r="AL64" s="550">
        <v>245</v>
      </c>
      <c r="AM64" s="551">
        <v>245</v>
      </c>
      <c r="AN64" s="552">
        <v>246</v>
      </c>
      <c r="AO64" s="553">
        <v>249</v>
      </c>
      <c r="AP64" s="553">
        <v>249</v>
      </c>
      <c r="AQ64" s="553">
        <v>251</v>
      </c>
      <c r="AR64" s="553">
        <v>252</v>
      </c>
      <c r="AS64" s="554">
        <v>253</v>
      </c>
      <c r="AT64" s="555">
        <v>253</v>
      </c>
      <c r="AU64" s="556">
        <v>254</v>
      </c>
      <c r="AV64" s="556">
        <v>254</v>
      </c>
      <c r="AW64" s="556">
        <v>254</v>
      </c>
      <c r="AX64" s="557">
        <v>254</v>
      </c>
      <c r="AY64" s="557">
        <v>254</v>
      </c>
      <c r="AZ64" s="559">
        <v>255</v>
      </c>
      <c r="BA64" s="559">
        <v>256</v>
      </c>
      <c r="BB64" s="559">
        <v>256</v>
      </c>
      <c r="BD64" s="178">
        <f t="shared" ca="1" si="2"/>
        <v>0</v>
      </c>
      <c r="BE64" s="411">
        <f t="shared" ca="1" si="3"/>
        <v>0</v>
      </c>
      <c r="BF64" s="412">
        <f t="shared" ca="1" si="4"/>
        <v>0</v>
      </c>
      <c r="BG64" s="178">
        <f t="shared" ca="1" si="5"/>
        <v>2</v>
      </c>
      <c r="BH64" s="411">
        <f t="shared" ca="1" si="6"/>
        <v>7.874015748031496E-3</v>
      </c>
      <c r="BI64" s="412">
        <f t="shared" ca="1" si="7"/>
        <v>1.6626071342472131</v>
      </c>
      <c r="BJ64" s="398">
        <f t="shared" ca="1" si="0"/>
        <v>212.81371318364327</v>
      </c>
      <c r="BL64" s="391">
        <f t="shared" si="1"/>
        <v>226</v>
      </c>
      <c r="BM64" s="386">
        <f t="shared" ca="1" si="8"/>
        <v>256</v>
      </c>
      <c r="BN64" s="386">
        <f t="shared" ca="1" si="9"/>
        <v>212.8</v>
      </c>
      <c r="BO64" s="400">
        <f t="shared" ca="1" si="10"/>
        <v>0</v>
      </c>
      <c r="BQ64" t="s">
        <v>1478</v>
      </c>
      <c r="BR64">
        <v>130</v>
      </c>
      <c r="BS64">
        <v>183.5</v>
      </c>
      <c r="BU64" s="389">
        <f t="shared" si="11"/>
        <v>299</v>
      </c>
      <c r="BV64" s="419">
        <f t="shared" ca="1" si="12"/>
        <v>120293</v>
      </c>
      <c r="BX64" s="404" t="s">
        <v>2173</v>
      </c>
      <c r="BY64" s="404" t="s">
        <v>2215</v>
      </c>
      <c r="BZ64" s="404" t="s">
        <v>210</v>
      </c>
      <c r="CA64" s="405">
        <v>5479615</v>
      </c>
      <c r="CB64" s="548">
        <f t="shared" ca="1" si="13"/>
        <v>181</v>
      </c>
      <c r="CC64" s="50" t="str">
        <f t="shared" ca="1" si="14"/>
        <v/>
      </c>
    </row>
    <row r="65" spans="1:81" x14ac:dyDescent="0.25">
      <c r="A65" s="386">
        <v>2</v>
      </c>
      <c r="B65" s="386" t="s">
        <v>144</v>
      </c>
      <c r="C65" s="386" t="s">
        <v>404</v>
      </c>
      <c r="D65" s="386" t="s">
        <v>56</v>
      </c>
      <c r="E65" s="386" t="s">
        <v>758</v>
      </c>
      <c r="F65" s="386" t="s">
        <v>1749</v>
      </c>
      <c r="G65">
        <v>112578</v>
      </c>
      <c r="H65">
        <v>297</v>
      </c>
      <c r="I65" s="397">
        <v>306</v>
      </c>
      <c r="J65" s="419">
        <v>314</v>
      </c>
      <c r="K65" s="419">
        <v>315</v>
      </c>
      <c r="L65" s="419">
        <v>326</v>
      </c>
      <c r="M65" s="433">
        <v>328</v>
      </c>
      <c r="N65" s="434">
        <v>328</v>
      </c>
      <c r="O65" s="437">
        <v>338</v>
      </c>
      <c r="P65" s="438">
        <v>355</v>
      </c>
      <c r="Q65" s="447">
        <v>371</v>
      </c>
      <c r="R65" s="494">
        <v>372</v>
      </c>
      <c r="S65" s="498">
        <v>373</v>
      </c>
      <c r="T65" s="498">
        <v>375</v>
      </c>
      <c r="U65" s="537">
        <v>382</v>
      </c>
      <c r="V65" s="537">
        <v>391</v>
      </c>
      <c r="W65" s="537">
        <v>414</v>
      </c>
      <c r="X65" s="537">
        <v>423</v>
      </c>
      <c r="Y65" s="538">
        <v>425</v>
      </c>
      <c r="Z65" s="540">
        <v>430</v>
      </c>
      <c r="AA65" s="540">
        <v>435</v>
      </c>
      <c r="AB65" s="541">
        <v>437</v>
      </c>
      <c r="AC65" s="541">
        <v>440</v>
      </c>
      <c r="AD65" s="542">
        <v>443</v>
      </c>
      <c r="AE65" s="542">
        <v>447</v>
      </c>
      <c r="AF65" s="544">
        <v>452</v>
      </c>
      <c r="AG65" s="544">
        <v>453</v>
      </c>
      <c r="AH65" s="545">
        <v>459</v>
      </c>
      <c r="AI65" s="546">
        <v>460</v>
      </c>
      <c r="AJ65" s="547">
        <v>462</v>
      </c>
      <c r="AK65" s="548">
        <v>464</v>
      </c>
      <c r="AL65" s="550">
        <v>466</v>
      </c>
      <c r="AM65" s="551">
        <v>468</v>
      </c>
      <c r="AN65" s="552">
        <v>469</v>
      </c>
      <c r="AO65" s="553">
        <v>471</v>
      </c>
      <c r="AP65" s="553">
        <v>474</v>
      </c>
      <c r="AQ65" s="553">
        <v>473</v>
      </c>
      <c r="AR65" s="553">
        <v>473</v>
      </c>
      <c r="AS65" s="554">
        <v>475</v>
      </c>
      <c r="AT65" s="555">
        <v>475</v>
      </c>
      <c r="AU65" s="556">
        <v>477</v>
      </c>
      <c r="AV65" s="556">
        <v>478</v>
      </c>
      <c r="AW65" s="556">
        <v>481</v>
      </c>
      <c r="AX65" s="557">
        <v>481</v>
      </c>
      <c r="AY65" s="557">
        <v>486</v>
      </c>
      <c r="AZ65" s="559">
        <v>489</v>
      </c>
      <c r="BA65" s="559">
        <v>489</v>
      </c>
      <c r="BB65" s="559">
        <v>492</v>
      </c>
      <c r="BD65" s="178">
        <f t="shared" ca="1" si="2"/>
        <v>3</v>
      </c>
      <c r="BE65" s="411">
        <f t="shared" ca="1" si="3"/>
        <v>6.1349693251533744E-3</v>
      </c>
      <c r="BF65" s="412">
        <f t="shared" ca="1" si="4"/>
        <v>2.6648190587859086</v>
      </c>
      <c r="BG65" s="178">
        <f t="shared" ca="1" si="5"/>
        <v>15</v>
      </c>
      <c r="BH65" s="411">
        <f t="shared" ca="1" si="6"/>
        <v>3.1446540880503145E-2</v>
      </c>
      <c r="BI65" s="412">
        <f t="shared" ca="1" si="7"/>
        <v>13.324095293929542</v>
      </c>
      <c r="BJ65" s="398">
        <f t="shared" ca="1" si="0"/>
        <v>437.03032564088898</v>
      </c>
      <c r="BL65" s="391">
        <f t="shared" si="1"/>
        <v>103</v>
      </c>
      <c r="BM65" s="386">
        <f t="shared" ca="1" si="8"/>
        <v>492</v>
      </c>
      <c r="BN65" s="386">
        <f t="shared" ca="1" si="9"/>
        <v>437</v>
      </c>
      <c r="BO65" s="400">
        <f t="shared" ca="1" si="10"/>
        <v>0</v>
      </c>
      <c r="BQ65" t="s">
        <v>23</v>
      </c>
      <c r="BR65">
        <v>594</v>
      </c>
      <c r="BS65">
        <v>104.5</v>
      </c>
      <c r="BU65" s="389">
        <f t="shared" si="11"/>
        <v>296</v>
      </c>
      <c r="BV65" s="419">
        <f t="shared" ca="1" si="12"/>
        <v>112578</v>
      </c>
      <c r="BX65" s="404" t="s">
        <v>281</v>
      </c>
      <c r="BY65" s="404" t="s">
        <v>36</v>
      </c>
      <c r="BZ65" s="404" t="s">
        <v>2203</v>
      </c>
      <c r="CA65" s="405">
        <v>339614</v>
      </c>
      <c r="CB65" s="548">
        <f t="shared" ca="1" si="13"/>
        <v>17</v>
      </c>
      <c r="CC65" s="50" t="str">
        <f t="shared" ca="1" si="14"/>
        <v>Worst 50</v>
      </c>
    </row>
    <row r="66" spans="1:81" x14ac:dyDescent="0.25">
      <c r="A66" s="386">
        <v>2</v>
      </c>
      <c r="B66" s="386" t="s">
        <v>144</v>
      </c>
      <c r="C66" s="386" t="s">
        <v>404</v>
      </c>
      <c r="D66" s="386" t="s">
        <v>56</v>
      </c>
      <c r="E66" s="386" t="s">
        <v>760</v>
      </c>
      <c r="F66" s="386" t="s">
        <v>1410</v>
      </c>
      <c r="G66">
        <v>148519</v>
      </c>
      <c r="H66">
        <v>284</v>
      </c>
      <c r="I66" s="397">
        <v>288</v>
      </c>
      <c r="J66" s="419">
        <v>288</v>
      </c>
      <c r="K66" s="419">
        <v>290</v>
      </c>
      <c r="L66" s="419">
        <v>293</v>
      </c>
      <c r="M66" s="433">
        <v>296</v>
      </c>
      <c r="N66" s="434">
        <v>294</v>
      </c>
      <c r="O66" s="437">
        <v>298</v>
      </c>
      <c r="P66" s="438">
        <v>303</v>
      </c>
      <c r="Q66" s="447">
        <v>306</v>
      </c>
      <c r="R66" s="494">
        <v>309</v>
      </c>
      <c r="S66" s="498">
        <v>310</v>
      </c>
      <c r="T66" s="498">
        <v>312</v>
      </c>
      <c r="U66" s="537">
        <v>320</v>
      </c>
      <c r="V66" s="537">
        <v>324</v>
      </c>
      <c r="W66" s="537">
        <v>324</v>
      </c>
      <c r="X66" s="537">
        <v>325</v>
      </c>
      <c r="Y66" s="538">
        <v>326</v>
      </c>
      <c r="Z66" s="540">
        <v>327</v>
      </c>
      <c r="AA66" s="540">
        <v>327</v>
      </c>
      <c r="AB66" s="541">
        <v>328</v>
      </c>
      <c r="AC66" s="541">
        <v>328</v>
      </c>
      <c r="AD66" s="542">
        <v>329</v>
      </c>
      <c r="AE66" s="542">
        <v>329</v>
      </c>
      <c r="AF66" s="544">
        <v>331</v>
      </c>
      <c r="AG66" s="544">
        <v>333</v>
      </c>
      <c r="AH66" s="545">
        <v>334</v>
      </c>
      <c r="AI66" s="546">
        <v>336</v>
      </c>
      <c r="AJ66" s="547">
        <v>336</v>
      </c>
      <c r="AK66" s="548">
        <v>336</v>
      </c>
      <c r="AL66" s="550">
        <v>342</v>
      </c>
      <c r="AM66" s="551">
        <v>351</v>
      </c>
      <c r="AN66" s="552">
        <v>351</v>
      </c>
      <c r="AO66" s="553">
        <v>357</v>
      </c>
      <c r="AP66" s="553">
        <v>359</v>
      </c>
      <c r="AQ66" s="553">
        <v>365</v>
      </c>
      <c r="AR66" s="553">
        <v>366</v>
      </c>
      <c r="AS66" s="554">
        <v>366</v>
      </c>
      <c r="AT66" s="555">
        <v>366</v>
      </c>
      <c r="AU66" s="556">
        <v>369</v>
      </c>
      <c r="AV66" s="556">
        <v>369</v>
      </c>
      <c r="AW66" s="556">
        <v>369</v>
      </c>
      <c r="AX66" s="557">
        <v>369</v>
      </c>
      <c r="AY66" s="557">
        <v>369</v>
      </c>
      <c r="AZ66" s="559">
        <v>369</v>
      </c>
      <c r="BA66" s="559">
        <v>370</v>
      </c>
      <c r="BB66" s="559">
        <v>370</v>
      </c>
      <c r="BD66" s="178">
        <f t="shared" ca="1" si="2"/>
        <v>0</v>
      </c>
      <c r="BE66" s="411">
        <f t="shared" ca="1" si="3"/>
        <v>0</v>
      </c>
      <c r="BF66" s="412">
        <f t="shared" ca="1" si="4"/>
        <v>0</v>
      </c>
      <c r="BG66" s="178">
        <f t="shared" ca="1" si="5"/>
        <v>1</v>
      </c>
      <c r="BH66" s="411">
        <f t="shared" ca="1" si="6"/>
        <v>2.7100271002710027E-3</v>
      </c>
      <c r="BI66" s="412">
        <f t="shared" ca="1" si="7"/>
        <v>0.67331452541425674</v>
      </c>
      <c r="BJ66" s="398">
        <f t="shared" ref="BJ66:BJ129" ca="1" si="15">100000*OFFSET($G66,0,COUNTA($H$1:$BC$1))/$G66</f>
        <v>249.12637440327501</v>
      </c>
      <c r="BL66" s="391">
        <f t="shared" ref="BL66:BL129" si="16">MATCH($F66,$BQ:$BQ,0)</f>
        <v>264</v>
      </c>
      <c r="BM66" s="386">
        <f t="shared" ca="1" si="8"/>
        <v>370</v>
      </c>
      <c r="BN66" s="386">
        <f t="shared" ca="1" si="9"/>
        <v>249.1</v>
      </c>
      <c r="BO66" s="400">
        <f t="shared" ca="1" si="10"/>
        <v>0</v>
      </c>
      <c r="BQ66" t="s">
        <v>1323</v>
      </c>
      <c r="BR66">
        <v>156</v>
      </c>
      <c r="BS66">
        <v>175.2</v>
      </c>
      <c r="BU66" s="389">
        <f t="shared" si="11"/>
        <v>300</v>
      </c>
      <c r="BV66" s="419">
        <f t="shared" ca="1" si="12"/>
        <v>148519</v>
      </c>
      <c r="BX66" s="404" t="s">
        <v>280</v>
      </c>
      <c r="BY66" s="404" t="s">
        <v>57</v>
      </c>
      <c r="BZ66" s="404" t="s">
        <v>2203</v>
      </c>
      <c r="CA66" s="405">
        <v>260645</v>
      </c>
      <c r="CB66" s="548">
        <f t="shared" ca="1" si="13"/>
        <v>250</v>
      </c>
      <c r="CC66" s="50" t="str">
        <f t="shared" ca="1" si="14"/>
        <v/>
      </c>
    </row>
    <row r="67" spans="1:81" x14ac:dyDescent="0.25">
      <c r="A67" s="386">
        <v>2</v>
      </c>
      <c r="B67" s="386" t="s">
        <v>144</v>
      </c>
      <c r="C67" s="386" t="s">
        <v>404</v>
      </c>
      <c r="D67" s="386" t="s">
        <v>56</v>
      </c>
      <c r="E67" s="386" t="s">
        <v>762</v>
      </c>
      <c r="F67" s="386" t="s">
        <v>1412</v>
      </c>
      <c r="G67">
        <v>141819</v>
      </c>
      <c r="H67">
        <v>532</v>
      </c>
      <c r="I67" s="397">
        <v>540</v>
      </c>
      <c r="J67" s="419">
        <v>547</v>
      </c>
      <c r="K67" s="419">
        <v>550</v>
      </c>
      <c r="L67" s="419">
        <v>557</v>
      </c>
      <c r="M67" s="433">
        <v>564</v>
      </c>
      <c r="N67" s="434">
        <v>568</v>
      </c>
      <c r="O67" s="437">
        <v>575</v>
      </c>
      <c r="P67" s="438">
        <v>575</v>
      </c>
      <c r="Q67" s="447">
        <v>576</v>
      </c>
      <c r="R67" s="494">
        <v>578</v>
      </c>
      <c r="S67" s="498">
        <v>582</v>
      </c>
      <c r="T67" s="498">
        <v>590</v>
      </c>
      <c r="U67" s="537">
        <v>601</v>
      </c>
      <c r="V67" s="537">
        <v>603</v>
      </c>
      <c r="W67" s="537">
        <v>612</v>
      </c>
      <c r="X67" s="537">
        <v>624</v>
      </c>
      <c r="Y67" s="538">
        <v>624</v>
      </c>
      <c r="Z67" s="540">
        <v>630</v>
      </c>
      <c r="AA67" s="540">
        <v>637</v>
      </c>
      <c r="AB67" s="541">
        <v>642</v>
      </c>
      <c r="AC67" s="541">
        <v>645</v>
      </c>
      <c r="AD67" s="542">
        <v>649</v>
      </c>
      <c r="AE67" s="542">
        <v>649</v>
      </c>
      <c r="AF67" s="544">
        <v>651</v>
      </c>
      <c r="AG67" s="544">
        <v>651</v>
      </c>
      <c r="AH67" s="545">
        <v>651</v>
      </c>
      <c r="AI67" s="546">
        <v>655</v>
      </c>
      <c r="AJ67" s="547">
        <v>655</v>
      </c>
      <c r="AK67" s="548">
        <v>655</v>
      </c>
      <c r="AL67" s="550">
        <v>658</v>
      </c>
      <c r="AM67" s="551">
        <v>661</v>
      </c>
      <c r="AN67" s="552">
        <v>661</v>
      </c>
      <c r="AO67" s="553">
        <v>662</v>
      </c>
      <c r="AP67" s="553">
        <v>663</v>
      </c>
      <c r="AQ67" s="553">
        <v>663</v>
      </c>
      <c r="AR67" s="553">
        <v>665</v>
      </c>
      <c r="AS67" s="554">
        <v>665</v>
      </c>
      <c r="AT67" s="555">
        <v>665</v>
      </c>
      <c r="AU67" s="556">
        <v>665</v>
      </c>
      <c r="AV67" s="556">
        <v>665</v>
      </c>
      <c r="AW67" s="556">
        <v>666</v>
      </c>
      <c r="AX67" s="557">
        <v>667</v>
      </c>
      <c r="AY67" s="557">
        <v>668</v>
      </c>
      <c r="AZ67" s="559">
        <v>669</v>
      </c>
      <c r="BA67" s="559">
        <v>672</v>
      </c>
      <c r="BB67" s="559">
        <v>674</v>
      </c>
      <c r="BD67" s="178">
        <f t="shared" ref="BD67:BD130" ca="1" si="17">OFFSET($G67,0,COUNTA($H$1:$BC$1))-OFFSET($G67,0,COUNTA($H$1:$BC$1)-1)</f>
        <v>2</v>
      </c>
      <c r="BE67" s="411">
        <f t="shared" ref="BE67:BE130" ca="1" si="18">BD67/OFFSET($G67,0,COUNTA($H$1:$BC$1)-1)</f>
        <v>2.976190476190476E-3</v>
      </c>
      <c r="BF67" s="412">
        <f t="shared" ref="BF67:BF130" ca="1" si="19">100000*BD67/$G67</f>
        <v>1.4102482742086744</v>
      </c>
      <c r="BG67" s="178">
        <f t="shared" ref="BG67:BG130" ca="1" si="20">OFFSET($G67,0,COUNTA($H$1:$BC$1))-OFFSET($G67,0,COUNTA($H$1:$BC$1)-7)</f>
        <v>9</v>
      </c>
      <c r="BH67" s="411">
        <f t="shared" ref="BH67:BH130" ca="1" si="21">BG67/OFFSET($G67,0,COUNTA($H$1:$BC$1)-7)</f>
        <v>1.3533834586466165E-2</v>
      </c>
      <c r="BI67" s="412">
        <f t="shared" ref="BI67:BI130" ca="1" si="22">100000*BG67/$G67</f>
        <v>6.3461172339390348</v>
      </c>
      <c r="BJ67" s="398">
        <f t="shared" ca="1" si="15"/>
        <v>475.25366840832328</v>
      </c>
      <c r="BL67" s="391">
        <f t="shared" si="16"/>
        <v>274</v>
      </c>
      <c r="BM67" s="386">
        <f t="shared" ref="BM67:BM130" ca="1" si="23">OFFSET(BR$1,$BL67-1,0)</f>
        <v>674</v>
      </c>
      <c r="BN67" s="386">
        <f t="shared" ref="BN67:BN130" ca="1" si="24">OFFSET(BS$1,$BL67-1,0)</f>
        <v>475.3</v>
      </c>
      <c r="BO67" s="400">
        <f t="shared" ref="BO67:BO130" ca="1" si="25">ROUND(BJ67,1)-BN67</f>
        <v>0</v>
      </c>
      <c r="BQ67" t="s">
        <v>24</v>
      </c>
      <c r="BR67" s="4">
        <v>2063</v>
      </c>
      <c r="BS67">
        <v>391.5</v>
      </c>
      <c r="BU67" s="389">
        <f t="shared" ref="BU67:BU130" si="26">MATCH($E67,$BX:$BX,0)</f>
        <v>301</v>
      </c>
      <c r="BV67" s="419">
        <f t="shared" ref="BV67:BV130" ca="1" si="27">OFFSET($CA$1,BU67-1,0)</f>
        <v>141819</v>
      </c>
      <c r="BX67" s="404" t="s">
        <v>282</v>
      </c>
      <c r="BY67" s="404" t="s">
        <v>245</v>
      </c>
      <c r="BZ67" s="404" t="s">
        <v>2203</v>
      </c>
      <c r="CA67" s="405">
        <v>159821</v>
      </c>
      <c r="CB67" s="548">
        <f t="shared" ref="CB67:CB130" ca="1" si="28">RANK(BI67,$BI$2:$BI$371,0)</f>
        <v>53</v>
      </c>
      <c r="CC67" s="50" t="str">
        <f t="shared" ref="CC67:CC130" ca="1" si="29">IF(CB67&lt;=$CD$1,"Worst "&amp;$CD$1,"")</f>
        <v/>
      </c>
    </row>
    <row r="68" spans="1:81" x14ac:dyDescent="0.25">
      <c r="A68" s="386">
        <v>2</v>
      </c>
      <c r="B68" s="386" t="s">
        <v>144</v>
      </c>
      <c r="C68" s="386" t="s">
        <v>404</v>
      </c>
      <c r="D68" s="386" t="s">
        <v>56</v>
      </c>
      <c r="E68" s="386" t="s">
        <v>764</v>
      </c>
      <c r="F68" s="386" t="s">
        <v>1414</v>
      </c>
      <c r="G68">
        <v>130508</v>
      </c>
      <c r="H68">
        <v>188</v>
      </c>
      <c r="I68" s="397">
        <v>196</v>
      </c>
      <c r="J68" s="419">
        <v>196</v>
      </c>
      <c r="K68" s="419">
        <v>197</v>
      </c>
      <c r="L68" s="419">
        <v>198</v>
      </c>
      <c r="M68" s="433">
        <v>199</v>
      </c>
      <c r="N68" s="434">
        <v>200</v>
      </c>
      <c r="O68" s="437">
        <v>203</v>
      </c>
      <c r="P68" s="438">
        <v>203</v>
      </c>
      <c r="Q68" s="447">
        <v>204</v>
      </c>
      <c r="R68" s="494">
        <v>204</v>
      </c>
      <c r="S68" s="498">
        <v>204</v>
      </c>
      <c r="T68" s="498">
        <v>206</v>
      </c>
      <c r="U68" s="537">
        <v>206</v>
      </c>
      <c r="V68" s="537">
        <v>208</v>
      </c>
      <c r="W68" s="537">
        <v>210</v>
      </c>
      <c r="X68" s="537">
        <v>210</v>
      </c>
      <c r="Y68" s="538">
        <v>213</v>
      </c>
      <c r="Z68" s="540">
        <v>213</v>
      </c>
      <c r="AA68" s="540">
        <v>213</v>
      </c>
      <c r="AB68" s="541">
        <v>216</v>
      </c>
      <c r="AC68" s="541">
        <v>216</v>
      </c>
      <c r="AD68" s="542">
        <v>216</v>
      </c>
      <c r="AE68" s="542">
        <v>218</v>
      </c>
      <c r="AF68" s="544">
        <v>218</v>
      </c>
      <c r="AG68" s="544">
        <v>219</v>
      </c>
      <c r="AH68" s="545">
        <v>223</v>
      </c>
      <c r="AI68" s="546">
        <v>224</v>
      </c>
      <c r="AJ68" s="547">
        <v>224</v>
      </c>
      <c r="AK68" s="548">
        <v>224</v>
      </c>
      <c r="AL68" s="550">
        <v>233</v>
      </c>
      <c r="AM68" s="551">
        <v>233</v>
      </c>
      <c r="AN68" s="552">
        <v>233</v>
      </c>
      <c r="AO68" s="553">
        <v>235</v>
      </c>
      <c r="AP68" s="553">
        <v>235</v>
      </c>
      <c r="AQ68" s="553">
        <v>235</v>
      </c>
      <c r="AR68" s="553">
        <v>235</v>
      </c>
      <c r="AS68" s="554">
        <v>235</v>
      </c>
      <c r="AT68" s="555">
        <v>235</v>
      </c>
      <c r="AU68" s="556">
        <v>235</v>
      </c>
      <c r="AV68" s="556">
        <v>235</v>
      </c>
      <c r="AW68" s="556">
        <v>237</v>
      </c>
      <c r="AX68" s="557">
        <v>237</v>
      </c>
      <c r="AY68" s="557">
        <v>238</v>
      </c>
      <c r="AZ68" s="559">
        <v>238</v>
      </c>
      <c r="BA68" s="559">
        <v>238</v>
      </c>
      <c r="BB68" s="559">
        <v>238</v>
      </c>
      <c r="BD68" s="178">
        <f t="shared" ca="1" si="17"/>
        <v>0</v>
      </c>
      <c r="BE68" s="411">
        <f t="shared" ca="1" si="18"/>
        <v>0</v>
      </c>
      <c r="BF68" s="412">
        <f t="shared" ca="1" si="19"/>
        <v>0</v>
      </c>
      <c r="BG68" s="178">
        <f t="shared" ca="1" si="20"/>
        <v>3</v>
      </c>
      <c r="BH68" s="411">
        <f t="shared" ca="1" si="21"/>
        <v>1.276595744680851E-2</v>
      </c>
      <c r="BI68" s="412">
        <f t="shared" ca="1" si="22"/>
        <v>2.2987096576455084</v>
      </c>
      <c r="BJ68" s="398">
        <f t="shared" ca="1" si="15"/>
        <v>182.36429950654366</v>
      </c>
      <c r="BL68" s="391">
        <f t="shared" si="16"/>
        <v>277</v>
      </c>
      <c r="BM68" s="386">
        <f t="shared" ca="1" si="23"/>
        <v>238</v>
      </c>
      <c r="BN68" s="386">
        <f t="shared" ca="1" si="24"/>
        <v>182.4</v>
      </c>
      <c r="BO68" s="400">
        <f t="shared" ca="1" si="25"/>
        <v>0</v>
      </c>
      <c r="BQ68" t="s">
        <v>25</v>
      </c>
      <c r="BR68">
        <v>836</v>
      </c>
      <c r="BS68">
        <v>227.9</v>
      </c>
      <c r="BU68" s="389">
        <f t="shared" si="26"/>
        <v>302</v>
      </c>
      <c r="BV68" s="419">
        <f t="shared" ca="1" si="27"/>
        <v>130508</v>
      </c>
      <c r="BX68" s="404" t="s">
        <v>283</v>
      </c>
      <c r="BY68" s="404" t="s">
        <v>75</v>
      </c>
      <c r="BZ68" s="404" t="s">
        <v>2203</v>
      </c>
      <c r="CA68" s="405">
        <v>172005</v>
      </c>
      <c r="CB68" s="548">
        <f t="shared" ca="1" si="28"/>
        <v>148</v>
      </c>
      <c r="CC68" s="50" t="str">
        <f t="shared" ca="1" si="29"/>
        <v/>
      </c>
    </row>
    <row r="69" spans="1:81" x14ac:dyDescent="0.25">
      <c r="A69" s="386">
        <v>2</v>
      </c>
      <c r="B69" s="386" t="s">
        <v>144</v>
      </c>
      <c r="C69" s="386" t="s">
        <v>404</v>
      </c>
      <c r="D69" s="386" t="s">
        <v>56</v>
      </c>
      <c r="E69" s="386" t="s">
        <v>766</v>
      </c>
      <c r="F69" s="386" t="s">
        <v>1416</v>
      </c>
      <c r="G69">
        <v>118054</v>
      </c>
      <c r="H69">
        <v>160</v>
      </c>
      <c r="I69" s="397">
        <v>161</v>
      </c>
      <c r="J69" s="419">
        <v>161</v>
      </c>
      <c r="K69" s="419">
        <v>161</v>
      </c>
      <c r="L69" s="419">
        <v>162</v>
      </c>
      <c r="M69" s="433">
        <v>162</v>
      </c>
      <c r="N69" s="434">
        <v>162</v>
      </c>
      <c r="O69" s="437">
        <v>163</v>
      </c>
      <c r="P69" s="438">
        <v>163</v>
      </c>
      <c r="Q69" s="447">
        <v>164</v>
      </c>
      <c r="R69" s="494">
        <v>165</v>
      </c>
      <c r="S69" s="498">
        <v>172</v>
      </c>
      <c r="T69" s="498">
        <v>173</v>
      </c>
      <c r="U69" s="537">
        <v>176</v>
      </c>
      <c r="V69" s="537">
        <v>179</v>
      </c>
      <c r="W69" s="537">
        <v>180</v>
      </c>
      <c r="X69" s="537">
        <v>180</v>
      </c>
      <c r="Y69" s="538">
        <v>188</v>
      </c>
      <c r="Z69" s="540">
        <v>190</v>
      </c>
      <c r="AA69" s="540">
        <v>190</v>
      </c>
      <c r="AB69" s="541">
        <v>194</v>
      </c>
      <c r="AC69" s="541">
        <v>197</v>
      </c>
      <c r="AD69" s="542">
        <v>198</v>
      </c>
      <c r="AE69" s="542">
        <v>206</v>
      </c>
      <c r="AF69" s="544">
        <v>206</v>
      </c>
      <c r="AG69" s="544">
        <v>206</v>
      </c>
      <c r="AH69" s="545">
        <v>217</v>
      </c>
      <c r="AI69" s="546">
        <v>224</v>
      </c>
      <c r="AJ69" s="547">
        <v>227</v>
      </c>
      <c r="AK69" s="548">
        <v>227</v>
      </c>
      <c r="AL69" s="550">
        <v>238</v>
      </c>
      <c r="AM69" s="551">
        <v>238</v>
      </c>
      <c r="AN69" s="552">
        <v>244</v>
      </c>
      <c r="AO69" s="553">
        <v>259</v>
      </c>
      <c r="AP69" s="553">
        <v>259</v>
      </c>
      <c r="AQ69" s="553">
        <v>258</v>
      </c>
      <c r="AR69" s="553">
        <v>260</v>
      </c>
      <c r="AS69" s="554">
        <v>262</v>
      </c>
      <c r="AT69" s="555">
        <v>262</v>
      </c>
      <c r="AU69" s="556">
        <v>265</v>
      </c>
      <c r="AV69" s="556">
        <v>265</v>
      </c>
      <c r="AW69" s="556">
        <v>265</v>
      </c>
      <c r="AX69" s="557">
        <v>268</v>
      </c>
      <c r="AY69" s="557">
        <v>270</v>
      </c>
      <c r="AZ69" s="559">
        <v>271</v>
      </c>
      <c r="BA69" s="559">
        <v>271</v>
      </c>
      <c r="BB69" s="559">
        <v>271</v>
      </c>
      <c r="BD69" s="178">
        <f t="shared" ca="1" si="17"/>
        <v>0</v>
      </c>
      <c r="BE69" s="411">
        <f t="shared" ca="1" si="18"/>
        <v>0</v>
      </c>
      <c r="BF69" s="412">
        <f t="shared" ca="1" si="19"/>
        <v>0</v>
      </c>
      <c r="BG69" s="178">
        <f t="shared" ca="1" si="20"/>
        <v>6</v>
      </c>
      <c r="BH69" s="411">
        <f t="shared" ca="1" si="21"/>
        <v>2.2641509433962263E-2</v>
      </c>
      <c r="BI69" s="412">
        <f t="shared" ca="1" si="22"/>
        <v>5.0824199095329252</v>
      </c>
      <c r="BJ69" s="398">
        <f t="shared" ca="1" si="15"/>
        <v>229.5559659139038</v>
      </c>
      <c r="BL69" s="391">
        <f t="shared" si="16"/>
        <v>282</v>
      </c>
      <c r="BM69" s="386">
        <f t="shared" ca="1" si="23"/>
        <v>271</v>
      </c>
      <c r="BN69" s="386">
        <f t="shared" ca="1" si="24"/>
        <v>229.6</v>
      </c>
      <c r="BO69" s="400">
        <f t="shared" ca="1" si="25"/>
        <v>0</v>
      </c>
      <c r="BQ69" t="s">
        <v>1492</v>
      </c>
      <c r="BR69">
        <v>146</v>
      </c>
      <c r="BS69">
        <v>256.89999999999998</v>
      </c>
      <c r="BU69" s="389">
        <f t="shared" si="26"/>
        <v>303</v>
      </c>
      <c r="BV69" s="419">
        <f t="shared" ca="1" si="27"/>
        <v>118054</v>
      </c>
      <c r="BX69" s="404" t="s">
        <v>284</v>
      </c>
      <c r="BY69" s="404" t="s">
        <v>129</v>
      </c>
      <c r="BZ69" s="404" t="s">
        <v>2203</v>
      </c>
      <c r="CA69" s="405">
        <v>209893</v>
      </c>
      <c r="CB69" s="548">
        <f t="shared" ca="1" si="28"/>
        <v>77</v>
      </c>
      <c r="CC69" s="50" t="str">
        <f t="shared" ca="1" si="29"/>
        <v/>
      </c>
    </row>
    <row r="70" spans="1:81" x14ac:dyDescent="0.25">
      <c r="A70" s="386">
        <v>2</v>
      </c>
      <c r="B70" s="386" t="s">
        <v>144</v>
      </c>
      <c r="C70" s="31" t="s">
        <v>303</v>
      </c>
      <c r="D70" s="31" t="s">
        <v>70</v>
      </c>
      <c r="E70" s="31" t="s">
        <v>303</v>
      </c>
      <c r="F70" s="31" t="s">
        <v>70</v>
      </c>
      <c r="G70" s="31">
        <v>277855</v>
      </c>
      <c r="H70" s="31">
        <v>667</v>
      </c>
      <c r="I70" s="31">
        <v>675</v>
      </c>
      <c r="J70" s="31">
        <v>693</v>
      </c>
      <c r="K70" s="31">
        <v>695</v>
      </c>
      <c r="L70" s="31">
        <v>701</v>
      </c>
      <c r="M70" s="31">
        <v>704</v>
      </c>
      <c r="N70" s="31">
        <v>706</v>
      </c>
      <c r="O70" s="31">
        <v>715</v>
      </c>
      <c r="P70" s="31">
        <v>725</v>
      </c>
      <c r="Q70" s="31">
        <v>733</v>
      </c>
      <c r="R70" s="31">
        <v>733</v>
      </c>
      <c r="S70" s="31">
        <v>735</v>
      </c>
      <c r="T70" s="31">
        <v>735</v>
      </c>
      <c r="U70" s="31">
        <v>736</v>
      </c>
      <c r="V70" s="31">
        <v>741</v>
      </c>
      <c r="W70" s="31">
        <v>747</v>
      </c>
      <c r="X70" s="31">
        <v>750</v>
      </c>
      <c r="Y70" s="31">
        <v>754</v>
      </c>
      <c r="Z70" s="31">
        <v>758</v>
      </c>
      <c r="AA70" s="31">
        <v>760</v>
      </c>
      <c r="AB70" s="31">
        <v>764</v>
      </c>
      <c r="AC70" s="31">
        <v>764</v>
      </c>
      <c r="AD70" s="31">
        <v>763</v>
      </c>
      <c r="AE70" s="31">
        <v>764</v>
      </c>
      <c r="AF70" s="31">
        <v>764</v>
      </c>
      <c r="AG70" s="31">
        <v>766</v>
      </c>
      <c r="AH70" s="31">
        <v>766</v>
      </c>
      <c r="AI70" s="31">
        <v>770</v>
      </c>
      <c r="AJ70" s="31">
        <v>770</v>
      </c>
      <c r="AK70" s="31">
        <v>770</v>
      </c>
      <c r="AL70" s="31">
        <v>771</v>
      </c>
      <c r="AM70" s="31">
        <v>773</v>
      </c>
      <c r="AN70" s="31">
        <v>775</v>
      </c>
      <c r="AO70" s="31">
        <v>776</v>
      </c>
      <c r="AP70" s="31">
        <v>777</v>
      </c>
      <c r="AQ70" s="31">
        <v>781</v>
      </c>
      <c r="AR70" s="31">
        <v>781</v>
      </c>
      <c r="AS70" s="31">
        <v>781</v>
      </c>
      <c r="AT70" s="31">
        <v>781</v>
      </c>
      <c r="AU70" s="31">
        <v>782</v>
      </c>
      <c r="AV70" s="31">
        <v>783</v>
      </c>
      <c r="AW70" s="31">
        <v>783</v>
      </c>
      <c r="AX70" s="31">
        <v>784</v>
      </c>
      <c r="AY70" s="31">
        <v>785</v>
      </c>
      <c r="AZ70" s="31">
        <v>785</v>
      </c>
      <c r="BA70" s="31">
        <v>787</v>
      </c>
      <c r="BB70" s="31">
        <v>790</v>
      </c>
      <c r="BC70" s="31"/>
      <c r="BD70" s="393">
        <f t="shared" ca="1" si="17"/>
        <v>3</v>
      </c>
      <c r="BE70" s="413">
        <f t="shared" ca="1" si="18"/>
        <v>3.8119440914866584E-3</v>
      </c>
      <c r="BF70" s="415">
        <f t="shared" ca="1" si="19"/>
        <v>1.0796998434435228</v>
      </c>
      <c r="BG70" s="393">
        <f t="shared" ca="1" si="20"/>
        <v>8</v>
      </c>
      <c r="BH70" s="413">
        <f t="shared" ca="1" si="21"/>
        <v>1.0230179028132993E-2</v>
      </c>
      <c r="BI70" s="415">
        <f t="shared" ca="1" si="22"/>
        <v>2.8791995825160606</v>
      </c>
      <c r="BJ70" s="401">
        <f t="shared" ca="1" si="15"/>
        <v>284.32095877346097</v>
      </c>
      <c r="BL70" s="391">
        <f t="shared" si="16"/>
        <v>162</v>
      </c>
      <c r="BM70" s="386">
        <f t="shared" ca="1" si="23"/>
        <v>790</v>
      </c>
      <c r="BN70" s="386">
        <f t="shared" ca="1" si="24"/>
        <v>284.3</v>
      </c>
      <c r="BO70" s="400">
        <f t="shared" ca="1" si="25"/>
        <v>0</v>
      </c>
      <c r="BQ70" t="s">
        <v>1596</v>
      </c>
      <c r="BR70">
        <v>223</v>
      </c>
      <c r="BS70">
        <v>198.3</v>
      </c>
      <c r="BU70" s="389">
        <f t="shared" si="26"/>
        <v>259</v>
      </c>
      <c r="BV70" s="419">
        <f t="shared" ca="1" si="27"/>
        <v>277855</v>
      </c>
      <c r="BX70" s="404" t="s">
        <v>410</v>
      </c>
      <c r="BY70" s="404" t="s">
        <v>77</v>
      </c>
      <c r="BZ70" s="404" t="s">
        <v>2209</v>
      </c>
      <c r="CA70" s="405">
        <v>614505</v>
      </c>
      <c r="CB70" s="548">
        <f t="shared" ca="1" si="28"/>
        <v>130</v>
      </c>
      <c r="CC70" s="50" t="str">
        <f t="shared" ca="1" si="29"/>
        <v/>
      </c>
    </row>
    <row r="71" spans="1:81" x14ac:dyDescent="0.25">
      <c r="A71" s="386">
        <v>2</v>
      </c>
      <c r="B71" s="386" t="s">
        <v>144</v>
      </c>
      <c r="C71" s="386" t="s">
        <v>412</v>
      </c>
      <c r="D71" s="386" t="s">
        <v>82</v>
      </c>
      <c r="E71" s="386" t="s">
        <v>876</v>
      </c>
      <c r="F71" s="386" t="s">
        <v>1520</v>
      </c>
      <c r="G71">
        <v>149161</v>
      </c>
      <c r="H71">
        <v>328</v>
      </c>
      <c r="I71" s="397">
        <v>335</v>
      </c>
      <c r="J71" s="419">
        <v>342</v>
      </c>
      <c r="K71" s="419">
        <v>343</v>
      </c>
      <c r="L71" s="419">
        <v>349</v>
      </c>
      <c r="M71" s="433">
        <v>357</v>
      </c>
      <c r="N71" s="434">
        <v>357</v>
      </c>
      <c r="O71" s="437">
        <v>362</v>
      </c>
      <c r="P71" s="438">
        <v>367</v>
      </c>
      <c r="Q71" s="447">
        <v>367</v>
      </c>
      <c r="R71" s="494">
        <v>375</v>
      </c>
      <c r="S71" s="498">
        <v>380</v>
      </c>
      <c r="T71" s="498">
        <v>386</v>
      </c>
      <c r="U71" s="537">
        <v>389</v>
      </c>
      <c r="V71" s="537">
        <v>395</v>
      </c>
      <c r="W71" s="537">
        <v>396</v>
      </c>
      <c r="X71" s="537">
        <v>403</v>
      </c>
      <c r="Y71" s="538">
        <v>405</v>
      </c>
      <c r="Z71" s="540">
        <v>405</v>
      </c>
      <c r="AA71" s="540">
        <v>405</v>
      </c>
      <c r="AB71" s="541">
        <v>406</v>
      </c>
      <c r="AC71" s="541">
        <v>407</v>
      </c>
      <c r="AD71" s="542">
        <v>410</v>
      </c>
      <c r="AE71" s="542">
        <v>411</v>
      </c>
      <c r="AF71" s="544">
        <v>412</v>
      </c>
      <c r="AG71" s="544">
        <v>413</v>
      </c>
      <c r="AH71" s="545">
        <v>413</v>
      </c>
      <c r="AI71" s="546">
        <v>413</v>
      </c>
      <c r="AJ71" s="547">
        <v>416</v>
      </c>
      <c r="AK71" s="548">
        <v>416</v>
      </c>
      <c r="AL71" s="550">
        <v>417</v>
      </c>
      <c r="AM71" s="551">
        <v>417</v>
      </c>
      <c r="AN71" s="552">
        <v>417</v>
      </c>
      <c r="AO71" s="553">
        <v>417</v>
      </c>
      <c r="AP71" s="553">
        <v>417</v>
      </c>
      <c r="AQ71" s="553">
        <v>417</v>
      </c>
      <c r="AR71" s="553">
        <v>417</v>
      </c>
      <c r="AS71" s="554">
        <v>417</v>
      </c>
      <c r="AT71" s="555">
        <v>419</v>
      </c>
      <c r="AU71" s="556">
        <v>420</v>
      </c>
      <c r="AV71" s="556">
        <v>421</v>
      </c>
      <c r="AW71" s="556">
        <v>421</v>
      </c>
      <c r="AX71" s="557">
        <v>423</v>
      </c>
      <c r="AY71" s="557">
        <v>423</v>
      </c>
      <c r="AZ71" s="559">
        <v>423</v>
      </c>
      <c r="BA71" s="559">
        <v>424</v>
      </c>
      <c r="BB71" s="559">
        <v>422</v>
      </c>
      <c r="BD71" s="178">
        <f t="shared" ca="1" si="17"/>
        <v>-2</v>
      </c>
      <c r="BE71" s="411">
        <f t="shared" ca="1" si="18"/>
        <v>-4.7169811320754715E-3</v>
      </c>
      <c r="BF71" s="412">
        <f t="shared" ca="1" si="19"/>
        <v>-1.3408330595799169</v>
      </c>
      <c r="BG71" s="178">
        <f t="shared" ca="1" si="20"/>
        <v>2</v>
      </c>
      <c r="BH71" s="411">
        <f t="shared" ca="1" si="21"/>
        <v>4.7619047619047623E-3</v>
      </c>
      <c r="BI71" s="412">
        <f t="shared" ca="1" si="22"/>
        <v>1.3408330595799169</v>
      </c>
      <c r="BJ71" s="398">
        <f t="shared" ca="1" si="15"/>
        <v>282.91577557136247</v>
      </c>
      <c r="BL71" s="391">
        <f t="shared" si="16"/>
        <v>54</v>
      </c>
      <c r="BM71" s="386">
        <f t="shared" ca="1" si="23"/>
        <v>422</v>
      </c>
      <c r="BN71" s="386">
        <f t="shared" ca="1" si="24"/>
        <v>282.89999999999998</v>
      </c>
      <c r="BO71" s="400">
        <f t="shared" ca="1" si="25"/>
        <v>0</v>
      </c>
      <c r="BQ71" t="s">
        <v>26</v>
      </c>
      <c r="BR71" s="4">
        <v>1521</v>
      </c>
      <c r="BS71">
        <v>394.7</v>
      </c>
      <c r="BU71" s="389">
        <f t="shared" si="26"/>
        <v>305</v>
      </c>
      <c r="BV71" s="419">
        <f t="shared" ca="1" si="27"/>
        <v>149161</v>
      </c>
      <c r="BX71" s="404" t="s">
        <v>848</v>
      </c>
      <c r="BY71" s="404" t="s">
        <v>1492</v>
      </c>
      <c r="BZ71" s="404" t="s">
        <v>2210</v>
      </c>
      <c r="CA71" s="405">
        <v>56832</v>
      </c>
      <c r="CB71" s="548">
        <f t="shared" ca="1" si="28"/>
        <v>199</v>
      </c>
      <c r="CC71" s="50" t="str">
        <f t="shared" ca="1" si="29"/>
        <v/>
      </c>
    </row>
    <row r="72" spans="1:81" x14ac:dyDescent="0.25">
      <c r="A72" s="386">
        <v>2</v>
      </c>
      <c r="B72" s="386" t="s">
        <v>144</v>
      </c>
      <c r="C72" s="386" t="s">
        <v>412</v>
      </c>
      <c r="D72" s="386" t="s">
        <v>82</v>
      </c>
      <c r="E72" s="386" t="s">
        <v>878</v>
      </c>
      <c r="F72" s="386" t="s">
        <v>1524</v>
      </c>
      <c r="G72">
        <v>154327</v>
      </c>
      <c r="H72">
        <v>490</v>
      </c>
      <c r="I72" s="397">
        <v>506</v>
      </c>
      <c r="J72" s="419">
        <v>513</v>
      </c>
      <c r="K72" s="419">
        <v>522</v>
      </c>
      <c r="L72" s="419">
        <v>525</v>
      </c>
      <c r="M72" s="433">
        <v>537</v>
      </c>
      <c r="N72" s="434">
        <v>550</v>
      </c>
      <c r="O72" s="437">
        <v>558</v>
      </c>
      <c r="P72" s="438">
        <v>562</v>
      </c>
      <c r="Q72" s="447">
        <v>577</v>
      </c>
      <c r="R72" s="494">
        <v>590</v>
      </c>
      <c r="S72" s="498">
        <v>599</v>
      </c>
      <c r="T72" s="498">
        <v>601</v>
      </c>
      <c r="U72" s="537">
        <v>602</v>
      </c>
      <c r="V72" s="537">
        <v>607</v>
      </c>
      <c r="W72" s="537">
        <v>615</v>
      </c>
      <c r="X72" s="537">
        <v>618</v>
      </c>
      <c r="Y72" s="538">
        <v>623</v>
      </c>
      <c r="Z72" s="540">
        <v>627</v>
      </c>
      <c r="AA72" s="540">
        <v>628</v>
      </c>
      <c r="AB72" s="541">
        <v>630</v>
      </c>
      <c r="AC72" s="541">
        <v>631</v>
      </c>
      <c r="AD72" s="542">
        <v>637</v>
      </c>
      <c r="AE72" s="542">
        <v>638</v>
      </c>
      <c r="AF72" s="544">
        <v>642</v>
      </c>
      <c r="AG72" s="544">
        <v>643</v>
      </c>
      <c r="AH72" s="545">
        <v>643</v>
      </c>
      <c r="AI72" s="546">
        <v>644</v>
      </c>
      <c r="AJ72" s="547">
        <v>648</v>
      </c>
      <c r="AK72" s="548">
        <v>651</v>
      </c>
      <c r="AL72" s="550">
        <v>653</v>
      </c>
      <c r="AM72" s="551">
        <v>654</v>
      </c>
      <c r="AN72" s="552">
        <v>654</v>
      </c>
      <c r="AO72" s="553">
        <v>655</v>
      </c>
      <c r="AP72" s="553">
        <v>656</v>
      </c>
      <c r="AQ72" s="553">
        <v>657</v>
      </c>
      <c r="AR72" s="553">
        <v>658</v>
      </c>
      <c r="AS72" s="554">
        <v>658</v>
      </c>
      <c r="AT72" s="555">
        <v>658</v>
      </c>
      <c r="AU72" s="556">
        <v>661</v>
      </c>
      <c r="AV72" s="556">
        <v>661</v>
      </c>
      <c r="AW72" s="556">
        <v>661</v>
      </c>
      <c r="AX72" s="557">
        <v>661</v>
      </c>
      <c r="AY72" s="557">
        <v>661</v>
      </c>
      <c r="AZ72" s="559">
        <v>664</v>
      </c>
      <c r="BA72" s="559">
        <v>665</v>
      </c>
      <c r="BB72" s="559">
        <v>665</v>
      </c>
      <c r="BD72" s="178">
        <f t="shared" ca="1" si="17"/>
        <v>0</v>
      </c>
      <c r="BE72" s="411">
        <f t="shared" ca="1" si="18"/>
        <v>0</v>
      </c>
      <c r="BF72" s="412">
        <f t="shared" ca="1" si="19"/>
        <v>0</v>
      </c>
      <c r="BG72" s="178">
        <f t="shared" ca="1" si="20"/>
        <v>4</v>
      </c>
      <c r="BH72" s="411">
        <f t="shared" ca="1" si="21"/>
        <v>6.0514372163388806E-3</v>
      </c>
      <c r="BI72" s="412">
        <f t="shared" ca="1" si="22"/>
        <v>2.5918990196141958</v>
      </c>
      <c r="BJ72" s="398">
        <f t="shared" ca="1" si="15"/>
        <v>430.90321201086005</v>
      </c>
      <c r="BL72" s="391">
        <f t="shared" si="16"/>
        <v>195</v>
      </c>
      <c r="BM72" s="386">
        <f t="shared" ca="1" si="23"/>
        <v>665</v>
      </c>
      <c r="BN72" s="386">
        <f t="shared" ca="1" si="24"/>
        <v>430.9</v>
      </c>
      <c r="BO72" s="400">
        <f t="shared" ca="1" si="25"/>
        <v>0</v>
      </c>
      <c r="BQ72" t="s">
        <v>1377</v>
      </c>
      <c r="BR72">
        <v>376</v>
      </c>
      <c r="BS72">
        <v>243.7</v>
      </c>
      <c r="BU72" s="389">
        <f t="shared" si="26"/>
        <v>306</v>
      </c>
      <c r="BV72" s="419">
        <f t="shared" ca="1" si="27"/>
        <v>154327</v>
      </c>
      <c r="BX72" s="404" t="s">
        <v>850</v>
      </c>
      <c r="BY72" s="404" t="s">
        <v>1494</v>
      </c>
      <c r="BZ72" s="404" t="s">
        <v>2210</v>
      </c>
      <c r="CA72" s="405">
        <v>91134</v>
      </c>
      <c r="CB72" s="548">
        <f t="shared" ca="1" si="28"/>
        <v>140</v>
      </c>
      <c r="CC72" s="50" t="str">
        <f t="shared" ca="1" si="29"/>
        <v/>
      </c>
    </row>
    <row r="73" spans="1:81" x14ac:dyDescent="0.25">
      <c r="A73" s="386">
        <v>2</v>
      </c>
      <c r="B73" s="386" t="s">
        <v>144</v>
      </c>
      <c r="C73" s="386" t="s">
        <v>412</v>
      </c>
      <c r="D73" s="386" t="s">
        <v>82</v>
      </c>
      <c r="E73" s="386" t="s">
        <v>880</v>
      </c>
      <c r="F73" s="386" t="s">
        <v>1526</v>
      </c>
      <c r="G73">
        <v>140504</v>
      </c>
      <c r="H73">
        <v>301</v>
      </c>
      <c r="I73" s="397">
        <v>311</v>
      </c>
      <c r="J73" s="419">
        <v>317</v>
      </c>
      <c r="K73" s="419">
        <v>321</v>
      </c>
      <c r="L73" s="419">
        <v>323</v>
      </c>
      <c r="M73" s="433">
        <v>326</v>
      </c>
      <c r="N73" s="434">
        <v>331</v>
      </c>
      <c r="O73" s="437">
        <v>345</v>
      </c>
      <c r="P73" s="438">
        <v>349</v>
      </c>
      <c r="Q73" s="447">
        <v>355</v>
      </c>
      <c r="R73" s="494">
        <v>357</v>
      </c>
      <c r="S73" s="498">
        <v>357</v>
      </c>
      <c r="T73" s="498">
        <v>357</v>
      </c>
      <c r="U73" s="537">
        <v>358</v>
      </c>
      <c r="V73" s="537">
        <v>359</v>
      </c>
      <c r="W73" s="537">
        <v>358</v>
      </c>
      <c r="X73" s="537">
        <v>360</v>
      </c>
      <c r="Y73" s="538">
        <v>361</v>
      </c>
      <c r="Z73" s="540">
        <v>362</v>
      </c>
      <c r="AA73" s="540">
        <v>362</v>
      </c>
      <c r="AB73" s="541">
        <v>362</v>
      </c>
      <c r="AC73" s="541">
        <v>362</v>
      </c>
      <c r="AD73" s="542">
        <v>363</v>
      </c>
      <c r="AE73" s="542">
        <v>365</v>
      </c>
      <c r="AF73" s="544">
        <v>365</v>
      </c>
      <c r="AG73" s="544">
        <v>364</v>
      </c>
      <c r="AH73" s="545">
        <v>365</v>
      </c>
      <c r="AI73" s="546">
        <v>365</v>
      </c>
      <c r="AJ73" s="547">
        <v>365</v>
      </c>
      <c r="AK73" s="548">
        <v>365</v>
      </c>
      <c r="AL73" s="550">
        <v>366</v>
      </c>
      <c r="AM73" s="551">
        <v>366</v>
      </c>
      <c r="AN73" s="552">
        <v>366</v>
      </c>
      <c r="AO73" s="553">
        <v>366</v>
      </c>
      <c r="AP73" s="553">
        <v>366</v>
      </c>
      <c r="AQ73" s="553">
        <v>367</v>
      </c>
      <c r="AR73" s="553">
        <v>367</v>
      </c>
      <c r="AS73" s="554">
        <v>368</v>
      </c>
      <c r="AT73" s="555">
        <v>368</v>
      </c>
      <c r="AU73" s="556">
        <v>368</v>
      </c>
      <c r="AV73" s="556">
        <v>368</v>
      </c>
      <c r="AW73" s="556">
        <v>368</v>
      </c>
      <c r="AX73" s="557">
        <v>368</v>
      </c>
      <c r="AY73" s="557">
        <v>368</v>
      </c>
      <c r="AZ73" s="559">
        <v>369</v>
      </c>
      <c r="BA73" s="559">
        <v>369</v>
      </c>
      <c r="BB73" s="559">
        <v>369</v>
      </c>
      <c r="BD73" s="178">
        <f t="shared" ca="1" si="17"/>
        <v>0</v>
      </c>
      <c r="BE73" s="411">
        <f t="shared" ca="1" si="18"/>
        <v>0</v>
      </c>
      <c r="BF73" s="412">
        <f t="shared" ca="1" si="19"/>
        <v>0</v>
      </c>
      <c r="BG73" s="178">
        <f t="shared" ca="1" si="20"/>
        <v>1</v>
      </c>
      <c r="BH73" s="411">
        <f t="shared" ca="1" si="21"/>
        <v>2.717391304347826E-3</v>
      </c>
      <c r="BI73" s="412">
        <f t="shared" ca="1" si="22"/>
        <v>0.71172350965097075</v>
      </c>
      <c r="BJ73" s="398">
        <f t="shared" ca="1" si="15"/>
        <v>262.62597506120824</v>
      </c>
      <c r="BL73" s="391">
        <f t="shared" si="16"/>
        <v>242</v>
      </c>
      <c r="BM73" s="386">
        <f t="shared" ca="1" si="23"/>
        <v>369</v>
      </c>
      <c r="BN73" s="386">
        <f t="shared" ca="1" si="24"/>
        <v>262.60000000000002</v>
      </c>
      <c r="BO73" s="400">
        <f t="shared" ca="1" si="25"/>
        <v>0</v>
      </c>
      <c r="BQ73" t="s">
        <v>28</v>
      </c>
      <c r="BR73">
        <v>408</v>
      </c>
      <c r="BS73">
        <v>382.9</v>
      </c>
      <c r="BU73" s="389">
        <f t="shared" si="26"/>
        <v>307</v>
      </c>
      <c r="BV73" s="419">
        <f t="shared" ca="1" si="27"/>
        <v>140504</v>
      </c>
      <c r="BX73" s="404" t="s">
        <v>852</v>
      </c>
      <c r="BY73" s="404" t="s">
        <v>1496</v>
      </c>
      <c r="BZ73" s="404" t="s">
        <v>2210</v>
      </c>
      <c r="CA73" s="405">
        <v>160533</v>
      </c>
      <c r="CB73" s="548">
        <f t="shared" ca="1" si="28"/>
        <v>246</v>
      </c>
      <c r="CC73" s="50" t="str">
        <f t="shared" ca="1" si="29"/>
        <v/>
      </c>
    </row>
    <row r="74" spans="1:81" x14ac:dyDescent="0.25">
      <c r="A74" s="386">
        <v>2</v>
      </c>
      <c r="B74" s="386" t="s">
        <v>144</v>
      </c>
      <c r="C74" s="386" t="s">
        <v>412</v>
      </c>
      <c r="D74" s="386" t="s">
        <v>82</v>
      </c>
      <c r="E74" s="386" t="s">
        <v>882</v>
      </c>
      <c r="F74" s="386" t="s">
        <v>1528</v>
      </c>
      <c r="G74">
        <v>133732</v>
      </c>
      <c r="H74">
        <v>264</v>
      </c>
      <c r="I74" s="397">
        <v>266</v>
      </c>
      <c r="J74" s="419">
        <v>268</v>
      </c>
      <c r="K74" s="419">
        <v>284</v>
      </c>
      <c r="L74" s="419">
        <v>284</v>
      </c>
      <c r="M74" s="433">
        <v>290</v>
      </c>
      <c r="N74" s="434">
        <v>294</v>
      </c>
      <c r="O74" s="437">
        <v>298</v>
      </c>
      <c r="P74" s="438">
        <v>302</v>
      </c>
      <c r="Q74" s="447">
        <v>303</v>
      </c>
      <c r="R74" s="494">
        <v>306</v>
      </c>
      <c r="S74" s="498">
        <v>308</v>
      </c>
      <c r="T74" s="498">
        <v>308</v>
      </c>
      <c r="U74" s="537">
        <v>309</v>
      </c>
      <c r="V74" s="537">
        <v>310</v>
      </c>
      <c r="W74" s="537">
        <v>311</v>
      </c>
      <c r="X74" s="537">
        <v>312</v>
      </c>
      <c r="Y74" s="538">
        <v>312</v>
      </c>
      <c r="Z74" s="540">
        <v>313</v>
      </c>
      <c r="AA74" s="540">
        <v>313</v>
      </c>
      <c r="AB74" s="541">
        <v>313</v>
      </c>
      <c r="AC74" s="541">
        <v>313</v>
      </c>
      <c r="AD74" s="542">
        <v>313</v>
      </c>
      <c r="AE74" s="542">
        <v>313</v>
      </c>
      <c r="AF74" s="544">
        <v>314</v>
      </c>
      <c r="AG74" s="544">
        <v>315</v>
      </c>
      <c r="AH74" s="545">
        <v>314</v>
      </c>
      <c r="AI74" s="546">
        <v>315</v>
      </c>
      <c r="AJ74" s="547">
        <v>315</v>
      </c>
      <c r="AK74" s="548">
        <v>315</v>
      </c>
      <c r="AL74" s="550">
        <v>315</v>
      </c>
      <c r="AM74" s="551">
        <v>316</v>
      </c>
      <c r="AN74" s="552">
        <v>316</v>
      </c>
      <c r="AO74" s="553">
        <v>316</v>
      </c>
      <c r="AP74" s="553">
        <v>316</v>
      </c>
      <c r="AQ74" s="553">
        <v>316</v>
      </c>
      <c r="AR74" s="553">
        <v>316</v>
      </c>
      <c r="AS74" s="554">
        <v>316</v>
      </c>
      <c r="AT74" s="555">
        <v>317</v>
      </c>
      <c r="AU74" s="556">
        <v>317</v>
      </c>
      <c r="AV74" s="556">
        <v>317</v>
      </c>
      <c r="AW74" s="556">
        <v>317</v>
      </c>
      <c r="AX74" s="557">
        <v>317</v>
      </c>
      <c r="AY74" s="557">
        <v>317</v>
      </c>
      <c r="AZ74" s="559">
        <v>317</v>
      </c>
      <c r="BA74" s="559">
        <v>318</v>
      </c>
      <c r="BB74" s="559">
        <v>317</v>
      </c>
      <c r="BD74" s="178">
        <f t="shared" ca="1" si="17"/>
        <v>-1</v>
      </c>
      <c r="BE74" s="411">
        <f t="shared" ca="1" si="18"/>
        <v>-3.1446540880503146E-3</v>
      </c>
      <c r="BF74" s="412">
        <f t="shared" ca="1" si="19"/>
        <v>-0.74776418508659104</v>
      </c>
      <c r="BG74" s="178">
        <f t="shared" ca="1" si="20"/>
        <v>0</v>
      </c>
      <c r="BH74" s="411">
        <f t="shared" ca="1" si="21"/>
        <v>0</v>
      </c>
      <c r="BI74" s="412">
        <f t="shared" ca="1" si="22"/>
        <v>0</v>
      </c>
      <c r="BJ74" s="398">
        <f t="shared" ca="1" si="15"/>
        <v>237.04124667244938</v>
      </c>
      <c r="BL74" s="391">
        <f t="shared" si="16"/>
        <v>284</v>
      </c>
      <c r="BM74" s="386">
        <f t="shared" ca="1" si="23"/>
        <v>317</v>
      </c>
      <c r="BN74" s="386">
        <f t="shared" ca="1" si="24"/>
        <v>237</v>
      </c>
      <c r="BO74" s="400">
        <f t="shared" ca="1" si="25"/>
        <v>0</v>
      </c>
      <c r="BQ74" t="s">
        <v>1398</v>
      </c>
      <c r="BR74">
        <v>510</v>
      </c>
      <c r="BS74">
        <v>464.9</v>
      </c>
      <c r="BU74" s="389">
        <f t="shared" si="26"/>
        <v>308</v>
      </c>
      <c r="BV74" s="419">
        <f t="shared" ca="1" si="27"/>
        <v>133732</v>
      </c>
      <c r="BX74" s="404" t="s">
        <v>854</v>
      </c>
      <c r="BY74" s="404" t="s">
        <v>1498</v>
      </c>
      <c r="BZ74" s="404" t="s">
        <v>2210</v>
      </c>
      <c r="CA74" s="405">
        <v>53244</v>
      </c>
      <c r="CB74" s="548">
        <f t="shared" ca="1" si="28"/>
        <v>272</v>
      </c>
      <c r="CC74" s="50" t="str">
        <f t="shared" ca="1" si="29"/>
        <v/>
      </c>
    </row>
    <row r="75" spans="1:81" x14ac:dyDescent="0.25">
      <c r="A75" s="386">
        <v>2</v>
      </c>
      <c r="B75" s="386" t="s">
        <v>144</v>
      </c>
      <c r="C75" s="31" t="s">
        <v>412</v>
      </c>
      <c r="D75" s="31" t="s">
        <v>82</v>
      </c>
      <c r="E75" s="31" t="s">
        <v>884</v>
      </c>
      <c r="F75" s="31" t="s">
        <v>1530</v>
      </c>
      <c r="G75" s="31">
        <v>109800</v>
      </c>
      <c r="H75" s="31">
        <v>269</v>
      </c>
      <c r="I75" s="31">
        <v>270</v>
      </c>
      <c r="J75" s="31">
        <v>271</v>
      </c>
      <c r="K75" s="31">
        <v>271</v>
      </c>
      <c r="L75" s="31">
        <v>274</v>
      </c>
      <c r="M75" s="31">
        <v>275</v>
      </c>
      <c r="N75" s="31">
        <v>276</v>
      </c>
      <c r="O75" s="31">
        <v>285</v>
      </c>
      <c r="P75" s="31">
        <v>299</v>
      </c>
      <c r="Q75" s="31">
        <v>300</v>
      </c>
      <c r="R75" s="31">
        <v>319</v>
      </c>
      <c r="S75" s="31">
        <v>321</v>
      </c>
      <c r="T75" s="31">
        <v>322</v>
      </c>
      <c r="U75" s="31">
        <v>323</v>
      </c>
      <c r="V75" s="31">
        <v>323</v>
      </c>
      <c r="W75" s="31">
        <v>324</v>
      </c>
      <c r="X75" s="31">
        <v>327</v>
      </c>
      <c r="Y75" s="31">
        <v>331</v>
      </c>
      <c r="Z75" s="31">
        <v>333</v>
      </c>
      <c r="AA75" s="31">
        <v>334</v>
      </c>
      <c r="AB75" s="31">
        <v>336</v>
      </c>
      <c r="AC75" s="31">
        <v>336</v>
      </c>
      <c r="AD75" s="31">
        <v>338</v>
      </c>
      <c r="AE75" s="31">
        <v>338</v>
      </c>
      <c r="AF75" s="31">
        <v>339</v>
      </c>
      <c r="AG75" s="31">
        <v>339</v>
      </c>
      <c r="AH75" s="31">
        <v>339</v>
      </c>
      <c r="AI75" s="31">
        <v>340</v>
      </c>
      <c r="AJ75" s="31">
        <v>340</v>
      </c>
      <c r="AK75" s="31">
        <v>340</v>
      </c>
      <c r="AL75" s="31">
        <v>342</v>
      </c>
      <c r="AM75" s="31">
        <v>342</v>
      </c>
      <c r="AN75" s="31">
        <v>342</v>
      </c>
      <c r="AO75" s="31">
        <v>342</v>
      </c>
      <c r="AP75" s="31">
        <v>342</v>
      </c>
      <c r="AQ75" s="31">
        <v>343</v>
      </c>
      <c r="AR75" s="31">
        <v>343</v>
      </c>
      <c r="AS75" s="31">
        <v>350</v>
      </c>
      <c r="AT75" s="31">
        <v>350</v>
      </c>
      <c r="AU75" s="31">
        <v>350</v>
      </c>
      <c r="AV75" s="31">
        <v>350</v>
      </c>
      <c r="AW75" s="31">
        <v>350</v>
      </c>
      <c r="AX75" s="31">
        <v>350</v>
      </c>
      <c r="AY75" s="31">
        <v>350</v>
      </c>
      <c r="AZ75" s="31">
        <v>350</v>
      </c>
      <c r="BA75" s="31">
        <v>350</v>
      </c>
      <c r="BB75" s="31">
        <v>350</v>
      </c>
      <c r="BC75" s="31"/>
      <c r="BD75" s="393">
        <f t="shared" ca="1" si="17"/>
        <v>0</v>
      </c>
      <c r="BE75" s="413">
        <f t="shared" ca="1" si="18"/>
        <v>0</v>
      </c>
      <c r="BF75" s="415">
        <f t="shared" ca="1" si="19"/>
        <v>0</v>
      </c>
      <c r="BG75" s="393">
        <f t="shared" ca="1" si="20"/>
        <v>0</v>
      </c>
      <c r="BH75" s="413">
        <f t="shared" ca="1" si="21"/>
        <v>0</v>
      </c>
      <c r="BI75" s="415">
        <f t="shared" ca="1" si="22"/>
        <v>0</v>
      </c>
      <c r="BJ75" s="401">
        <f t="shared" ca="1" si="15"/>
        <v>318.76138433515484</v>
      </c>
      <c r="BL75" s="391">
        <f t="shared" si="16"/>
        <v>300</v>
      </c>
      <c r="BM75" s="386">
        <f t="shared" ca="1" si="23"/>
        <v>350</v>
      </c>
      <c r="BN75" s="386">
        <f t="shared" ca="1" si="24"/>
        <v>318.8</v>
      </c>
      <c r="BO75" s="400">
        <f t="shared" ca="1" si="25"/>
        <v>0</v>
      </c>
      <c r="BQ75" t="s">
        <v>1480</v>
      </c>
      <c r="BR75">
        <v>154</v>
      </c>
      <c r="BS75">
        <v>182.3</v>
      </c>
      <c r="BU75" s="389">
        <f t="shared" si="26"/>
        <v>309</v>
      </c>
      <c r="BV75" s="419">
        <f t="shared" ca="1" si="27"/>
        <v>109800</v>
      </c>
      <c r="BX75" s="404" t="s">
        <v>856</v>
      </c>
      <c r="BY75" s="404" t="s">
        <v>1500</v>
      </c>
      <c r="BZ75" s="404" t="s">
        <v>2210</v>
      </c>
      <c r="CA75" s="405">
        <v>54920</v>
      </c>
      <c r="CB75" s="548">
        <f t="shared" ca="1" si="28"/>
        <v>272</v>
      </c>
      <c r="CC75" s="50" t="str">
        <f t="shared" ca="1" si="29"/>
        <v/>
      </c>
    </row>
    <row r="76" spans="1:81" x14ac:dyDescent="0.25">
      <c r="A76" s="386">
        <v>2</v>
      </c>
      <c r="B76" s="386" t="s">
        <v>144</v>
      </c>
      <c r="C76" s="386" t="s">
        <v>312</v>
      </c>
      <c r="D76" s="386" t="s">
        <v>85</v>
      </c>
      <c r="E76" s="386" t="s">
        <v>312</v>
      </c>
      <c r="F76" s="386" t="s">
        <v>85</v>
      </c>
      <c r="G76">
        <v>215133</v>
      </c>
      <c r="H76">
        <v>299</v>
      </c>
      <c r="I76" s="397">
        <v>307</v>
      </c>
      <c r="J76" s="419">
        <v>308</v>
      </c>
      <c r="K76" s="419">
        <v>308</v>
      </c>
      <c r="L76" s="419">
        <v>308</v>
      </c>
      <c r="M76" s="433">
        <v>310</v>
      </c>
      <c r="N76" s="434">
        <v>310</v>
      </c>
      <c r="O76" s="437">
        <v>310</v>
      </c>
      <c r="P76" s="438">
        <v>311</v>
      </c>
      <c r="Q76" s="447">
        <v>311</v>
      </c>
      <c r="R76" s="494">
        <v>312</v>
      </c>
      <c r="S76" s="498">
        <v>312</v>
      </c>
      <c r="T76" s="498">
        <v>312</v>
      </c>
      <c r="U76" s="537">
        <v>313</v>
      </c>
      <c r="V76" s="537">
        <v>313</v>
      </c>
      <c r="W76" s="537">
        <v>314</v>
      </c>
      <c r="X76" s="537">
        <v>315</v>
      </c>
      <c r="Y76" s="538">
        <v>315</v>
      </c>
      <c r="Z76" s="540">
        <v>316</v>
      </c>
      <c r="AA76" s="540">
        <v>316</v>
      </c>
      <c r="AB76" s="541">
        <v>317</v>
      </c>
      <c r="AC76" s="541">
        <v>317</v>
      </c>
      <c r="AD76" s="542">
        <v>318</v>
      </c>
      <c r="AE76" s="542">
        <v>319</v>
      </c>
      <c r="AF76" s="544">
        <v>319</v>
      </c>
      <c r="AG76" s="544">
        <v>320</v>
      </c>
      <c r="AH76" s="545">
        <v>320</v>
      </c>
      <c r="AI76" s="546">
        <v>320</v>
      </c>
      <c r="AJ76" s="547">
        <v>320</v>
      </c>
      <c r="AK76" s="548">
        <v>320</v>
      </c>
      <c r="AL76" s="550">
        <v>320</v>
      </c>
      <c r="AM76" s="551">
        <v>321</v>
      </c>
      <c r="AN76" s="552">
        <v>321</v>
      </c>
      <c r="AO76" s="553">
        <v>322</v>
      </c>
      <c r="AP76" s="553">
        <v>323</v>
      </c>
      <c r="AQ76" s="553">
        <v>324</v>
      </c>
      <c r="AR76" s="553">
        <v>324</v>
      </c>
      <c r="AS76" s="554">
        <v>324</v>
      </c>
      <c r="AT76" s="555">
        <v>324</v>
      </c>
      <c r="AU76" s="556">
        <v>324</v>
      </c>
      <c r="AV76" s="556">
        <v>324</v>
      </c>
      <c r="AW76" s="556">
        <v>324</v>
      </c>
      <c r="AX76" s="557">
        <v>324</v>
      </c>
      <c r="AY76" s="557">
        <v>324</v>
      </c>
      <c r="AZ76" s="559">
        <v>324</v>
      </c>
      <c r="BA76" s="559">
        <v>324</v>
      </c>
      <c r="BB76" s="559">
        <v>324</v>
      </c>
      <c r="BD76" s="178">
        <f t="shared" ca="1" si="17"/>
        <v>0</v>
      </c>
      <c r="BE76" s="411">
        <f t="shared" ca="1" si="18"/>
        <v>0</v>
      </c>
      <c r="BF76" s="412">
        <f t="shared" ca="1" si="19"/>
        <v>0</v>
      </c>
      <c r="BG76" s="178">
        <f t="shared" ca="1" si="20"/>
        <v>0</v>
      </c>
      <c r="BH76" s="411">
        <f t="shared" ca="1" si="21"/>
        <v>0</v>
      </c>
      <c r="BI76" s="412">
        <f t="shared" ca="1" si="22"/>
        <v>0</v>
      </c>
      <c r="BJ76" s="398">
        <f t="shared" ca="1" si="15"/>
        <v>150.60450976837583</v>
      </c>
      <c r="BL76" s="391">
        <f t="shared" si="16"/>
        <v>199</v>
      </c>
      <c r="BM76" s="386">
        <f t="shared" ca="1" si="23"/>
        <v>324</v>
      </c>
      <c r="BN76" s="386">
        <f t="shared" ca="1" si="24"/>
        <v>150.6</v>
      </c>
      <c r="BO76" s="400">
        <f t="shared" ca="1" si="25"/>
        <v>0</v>
      </c>
      <c r="BQ76" t="s">
        <v>29</v>
      </c>
      <c r="BR76">
        <v>636</v>
      </c>
      <c r="BS76">
        <v>247.3</v>
      </c>
      <c r="BU76" s="389">
        <f t="shared" si="26"/>
        <v>261</v>
      </c>
      <c r="BV76" s="419">
        <f t="shared" ca="1" si="27"/>
        <v>215133</v>
      </c>
      <c r="BX76" s="404" t="s">
        <v>858</v>
      </c>
      <c r="BY76" s="404" t="s">
        <v>1502</v>
      </c>
      <c r="BZ76" s="404" t="s">
        <v>2210</v>
      </c>
      <c r="CA76" s="405">
        <v>108736</v>
      </c>
      <c r="CB76" s="548">
        <f t="shared" ca="1" si="28"/>
        <v>272</v>
      </c>
      <c r="CC76" s="50" t="str">
        <f t="shared" ca="1" si="29"/>
        <v/>
      </c>
    </row>
    <row r="77" spans="1:81" x14ac:dyDescent="0.25">
      <c r="A77" s="386">
        <v>2</v>
      </c>
      <c r="B77" s="386" t="s">
        <v>144</v>
      </c>
      <c r="C77" s="386" t="s">
        <v>306</v>
      </c>
      <c r="D77" s="386" t="s">
        <v>86</v>
      </c>
      <c r="E77" s="386" t="s">
        <v>306</v>
      </c>
      <c r="F77" s="386" t="s">
        <v>86</v>
      </c>
      <c r="G77">
        <v>163203</v>
      </c>
      <c r="H77">
        <v>517</v>
      </c>
      <c r="I77" s="397">
        <v>529</v>
      </c>
      <c r="J77" s="419">
        <v>536</v>
      </c>
      <c r="K77" s="419">
        <v>536</v>
      </c>
      <c r="L77" s="419">
        <v>541</v>
      </c>
      <c r="M77" s="433">
        <v>543</v>
      </c>
      <c r="N77" s="434">
        <v>545</v>
      </c>
      <c r="O77" s="437">
        <v>547</v>
      </c>
      <c r="P77" s="438">
        <v>551</v>
      </c>
      <c r="Q77" s="447">
        <v>552</v>
      </c>
      <c r="R77" s="494">
        <v>558</v>
      </c>
      <c r="S77" s="498">
        <v>564</v>
      </c>
      <c r="T77" s="498">
        <v>568</v>
      </c>
      <c r="U77" s="537">
        <v>566</v>
      </c>
      <c r="V77" s="537">
        <v>569</v>
      </c>
      <c r="W77" s="537">
        <v>572</v>
      </c>
      <c r="X77" s="537">
        <v>575</v>
      </c>
      <c r="Y77" s="538">
        <v>578</v>
      </c>
      <c r="Z77" s="540">
        <v>579</v>
      </c>
      <c r="AA77" s="540">
        <v>580</v>
      </c>
      <c r="AB77" s="541">
        <v>583</v>
      </c>
      <c r="AC77" s="541">
        <v>584</v>
      </c>
      <c r="AD77" s="542">
        <v>584</v>
      </c>
      <c r="AE77" s="542">
        <v>585</v>
      </c>
      <c r="AF77" s="544">
        <v>586</v>
      </c>
      <c r="AG77" s="544">
        <v>586</v>
      </c>
      <c r="AH77" s="545">
        <v>585</v>
      </c>
      <c r="AI77" s="546">
        <v>587</v>
      </c>
      <c r="AJ77" s="547">
        <v>587</v>
      </c>
      <c r="AK77" s="548">
        <v>588</v>
      </c>
      <c r="AL77" s="550">
        <v>591</v>
      </c>
      <c r="AM77" s="551">
        <v>591</v>
      </c>
      <c r="AN77" s="552">
        <v>592</v>
      </c>
      <c r="AO77" s="553">
        <v>591</v>
      </c>
      <c r="AP77" s="553">
        <v>591</v>
      </c>
      <c r="AQ77" s="553">
        <v>593</v>
      </c>
      <c r="AR77" s="553">
        <v>592</v>
      </c>
      <c r="AS77" s="554">
        <v>592</v>
      </c>
      <c r="AT77" s="555">
        <v>591</v>
      </c>
      <c r="AU77" s="556">
        <v>592</v>
      </c>
      <c r="AV77" s="556">
        <v>593</v>
      </c>
      <c r="AW77" s="556">
        <v>593</v>
      </c>
      <c r="AX77" s="557">
        <v>594</v>
      </c>
      <c r="AY77" s="557">
        <v>595</v>
      </c>
      <c r="AZ77" s="559">
        <v>595</v>
      </c>
      <c r="BA77" s="559">
        <v>595</v>
      </c>
      <c r="BB77" s="559">
        <v>595</v>
      </c>
      <c r="BD77" s="178">
        <f t="shared" ca="1" si="17"/>
        <v>0</v>
      </c>
      <c r="BE77" s="411">
        <f t="shared" ca="1" si="18"/>
        <v>0</v>
      </c>
      <c r="BF77" s="412">
        <f t="shared" ca="1" si="19"/>
        <v>0</v>
      </c>
      <c r="BG77" s="178">
        <f t="shared" ca="1" si="20"/>
        <v>3</v>
      </c>
      <c r="BH77" s="411">
        <f t="shared" ca="1" si="21"/>
        <v>5.0675675675675678E-3</v>
      </c>
      <c r="BI77" s="412">
        <f t="shared" ca="1" si="22"/>
        <v>1.8382015036488299</v>
      </c>
      <c r="BJ77" s="398">
        <f t="shared" ca="1" si="15"/>
        <v>364.57663155701795</v>
      </c>
      <c r="BL77" s="391">
        <f t="shared" si="16"/>
        <v>201</v>
      </c>
      <c r="BM77" s="386">
        <f t="shared" ca="1" si="23"/>
        <v>595</v>
      </c>
      <c r="BN77" s="386">
        <f t="shared" ca="1" si="24"/>
        <v>364.6</v>
      </c>
      <c r="BO77" s="400">
        <f t="shared" ca="1" si="25"/>
        <v>0</v>
      </c>
      <c r="BQ77" t="s">
        <v>1253</v>
      </c>
      <c r="BR77">
        <v>162</v>
      </c>
      <c r="BS77">
        <v>225.1</v>
      </c>
      <c r="BU77" s="389">
        <f t="shared" si="26"/>
        <v>262</v>
      </c>
      <c r="BV77" s="419">
        <f t="shared" ca="1" si="27"/>
        <v>163203</v>
      </c>
      <c r="BX77" s="404" t="s">
        <v>860</v>
      </c>
      <c r="BY77" s="404" t="s">
        <v>1504</v>
      </c>
      <c r="BZ77" s="404" t="s">
        <v>2210</v>
      </c>
      <c r="CA77" s="405">
        <v>89106</v>
      </c>
      <c r="CB77" s="548">
        <f t="shared" ca="1" si="28"/>
        <v>175</v>
      </c>
      <c r="CC77" s="50" t="str">
        <f t="shared" ca="1" si="29"/>
        <v/>
      </c>
    </row>
    <row r="78" spans="1:81" x14ac:dyDescent="0.25">
      <c r="A78" s="386">
        <v>2</v>
      </c>
      <c r="B78" s="386" t="s">
        <v>144</v>
      </c>
      <c r="C78" s="386" t="s">
        <v>307</v>
      </c>
      <c r="D78" s="386" t="s">
        <v>95</v>
      </c>
      <c r="E78" s="386" t="s">
        <v>307</v>
      </c>
      <c r="F78" s="386" t="s">
        <v>95</v>
      </c>
      <c r="G78">
        <v>149112</v>
      </c>
      <c r="H78">
        <v>424</v>
      </c>
      <c r="I78" s="397">
        <v>428</v>
      </c>
      <c r="J78" s="419">
        <v>432</v>
      </c>
      <c r="K78" s="419">
        <v>432</v>
      </c>
      <c r="L78" s="419">
        <v>433</v>
      </c>
      <c r="M78" s="433">
        <v>434</v>
      </c>
      <c r="N78" s="434">
        <v>436</v>
      </c>
      <c r="O78" s="437">
        <v>438</v>
      </c>
      <c r="P78" s="438">
        <v>440</v>
      </c>
      <c r="Q78" s="447">
        <v>441</v>
      </c>
      <c r="R78" s="494">
        <v>444</v>
      </c>
      <c r="S78" s="498">
        <v>446</v>
      </c>
      <c r="T78" s="498">
        <v>446</v>
      </c>
      <c r="U78" s="537">
        <v>446</v>
      </c>
      <c r="V78" s="537">
        <v>446</v>
      </c>
      <c r="W78" s="537">
        <v>449</v>
      </c>
      <c r="X78" s="537">
        <v>449</v>
      </c>
      <c r="Y78" s="538">
        <v>449</v>
      </c>
      <c r="Z78" s="540">
        <v>449</v>
      </c>
      <c r="AA78" s="540">
        <v>450</v>
      </c>
      <c r="AB78" s="541">
        <v>451</v>
      </c>
      <c r="AC78" s="541">
        <v>451</v>
      </c>
      <c r="AD78" s="542">
        <v>452</v>
      </c>
      <c r="AE78" s="542">
        <v>453</v>
      </c>
      <c r="AF78" s="544">
        <v>453</v>
      </c>
      <c r="AG78" s="544">
        <v>454</v>
      </c>
      <c r="AH78" s="545">
        <v>454</v>
      </c>
      <c r="AI78" s="546">
        <v>454</v>
      </c>
      <c r="AJ78" s="547">
        <v>453</v>
      </c>
      <c r="AK78" s="548">
        <v>453</v>
      </c>
      <c r="AL78" s="550">
        <v>455</v>
      </c>
      <c r="AM78" s="551">
        <v>457</v>
      </c>
      <c r="AN78" s="552">
        <v>457</v>
      </c>
      <c r="AO78" s="553">
        <v>458</v>
      </c>
      <c r="AP78" s="553">
        <v>458</v>
      </c>
      <c r="AQ78" s="553">
        <v>458</v>
      </c>
      <c r="AR78" s="553">
        <v>458</v>
      </c>
      <c r="AS78" s="554">
        <v>458</v>
      </c>
      <c r="AT78" s="555">
        <v>459</v>
      </c>
      <c r="AU78" s="556">
        <v>459</v>
      </c>
      <c r="AV78" s="556">
        <v>460</v>
      </c>
      <c r="AW78" s="556">
        <v>460</v>
      </c>
      <c r="AX78" s="557">
        <v>462</v>
      </c>
      <c r="AY78" s="557">
        <v>462</v>
      </c>
      <c r="AZ78" s="559">
        <v>465</v>
      </c>
      <c r="BA78" s="559">
        <v>465</v>
      </c>
      <c r="BB78" s="559">
        <v>465</v>
      </c>
      <c r="BD78" s="178">
        <f t="shared" ca="1" si="17"/>
        <v>0</v>
      </c>
      <c r="BE78" s="411">
        <f t="shared" ca="1" si="18"/>
        <v>0</v>
      </c>
      <c r="BF78" s="412">
        <f t="shared" ca="1" si="19"/>
        <v>0</v>
      </c>
      <c r="BG78" s="178">
        <f t="shared" ca="1" si="20"/>
        <v>6</v>
      </c>
      <c r="BH78" s="411">
        <f t="shared" ca="1" si="21"/>
        <v>1.3071895424836602E-2</v>
      </c>
      <c r="BI78" s="412">
        <f t="shared" ca="1" si="22"/>
        <v>4.0238210204410105</v>
      </c>
      <c r="BJ78" s="398">
        <f t="shared" ca="1" si="15"/>
        <v>311.84612908417836</v>
      </c>
      <c r="BL78" s="391">
        <f t="shared" si="16"/>
        <v>229</v>
      </c>
      <c r="BM78" s="386">
        <f t="shared" ca="1" si="23"/>
        <v>465</v>
      </c>
      <c r="BN78" s="386">
        <f t="shared" ca="1" si="24"/>
        <v>311.8</v>
      </c>
      <c r="BO78" s="400">
        <f t="shared" ca="1" si="25"/>
        <v>0</v>
      </c>
      <c r="BQ78" t="s">
        <v>32</v>
      </c>
      <c r="BR78">
        <v>918</v>
      </c>
      <c r="BS78">
        <v>295.60000000000002</v>
      </c>
      <c r="BU78" s="389">
        <f t="shared" si="26"/>
        <v>263</v>
      </c>
      <c r="BV78" s="419">
        <f t="shared" ca="1" si="27"/>
        <v>149112</v>
      </c>
      <c r="BX78" s="404" t="s">
        <v>2216</v>
      </c>
      <c r="BY78" s="404" t="s">
        <v>2217</v>
      </c>
      <c r="BZ78" s="404" t="s">
        <v>2206</v>
      </c>
      <c r="CA78" s="405">
        <v>1402918</v>
      </c>
      <c r="CB78" s="548">
        <f t="shared" ca="1" si="28"/>
        <v>101</v>
      </c>
      <c r="CC78" s="50" t="str">
        <f t="shared" ca="1" si="29"/>
        <v/>
      </c>
    </row>
    <row r="79" spans="1:81" x14ac:dyDescent="0.25">
      <c r="A79" s="386">
        <v>2</v>
      </c>
      <c r="B79" s="386" t="s">
        <v>144</v>
      </c>
      <c r="C79" s="31" t="s">
        <v>313</v>
      </c>
      <c r="D79" s="31" t="s">
        <v>176</v>
      </c>
      <c r="E79" s="31" t="s">
        <v>313</v>
      </c>
      <c r="F79" s="31" t="s">
        <v>176</v>
      </c>
      <c r="G79" s="31">
        <v>252796</v>
      </c>
      <c r="H79" s="31">
        <v>519</v>
      </c>
      <c r="I79" s="31">
        <v>522</v>
      </c>
      <c r="J79" s="31">
        <v>532</v>
      </c>
      <c r="K79" s="31">
        <v>536</v>
      </c>
      <c r="L79" s="31">
        <v>539</v>
      </c>
      <c r="M79" s="31">
        <v>541</v>
      </c>
      <c r="N79" s="31">
        <v>548</v>
      </c>
      <c r="O79" s="31">
        <v>554</v>
      </c>
      <c r="P79" s="31">
        <v>560</v>
      </c>
      <c r="Q79" s="31">
        <v>561</v>
      </c>
      <c r="R79" s="31">
        <v>564</v>
      </c>
      <c r="S79" s="31">
        <v>564</v>
      </c>
      <c r="T79" s="31">
        <v>565</v>
      </c>
      <c r="U79" s="31">
        <v>567</v>
      </c>
      <c r="V79" s="31">
        <v>569</v>
      </c>
      <c r="W79" s="31">
        <v>573</v>
      </c>
      <c r="X79" s="31">
        <v>574</v>
      </c>
      <c r="Y79" s="31">
        <v>577</v>
      </c>
      <c r="Z79" s="31">
        <v>579</v>
      </c>
      <c r="AA79" s="31">
        <v>579</v>
      </c>
      <c r="AB79" s="31">
        <v>582</v>
      </c>
      <c r="AC79" s="31">
        <v>583</v>
      </c>
      <c r="AD79" s="31">
        <v>584</v>
      </c>
      <c r="AE79" s="31">
        <v>588</v>
      </c>
      <c r="AF79" s="31">
        <v>589</v>
      </c>
      <c r="AG79" s="31">
        <v>589</v>
      </c>
      <c r="AH79" s="31">
        <v>589</v>
      </c>
      <c r="AI79" s="31">
        <v>593</v>
      </c>
      <c r="AJ79" s="31">
        <v>593</v>
      </c>
      <c r="AK79" s="31">
        <v>597</v>
      </c>
      <c r="AL79" s="31">
        <v>597</v>
      </c>
      <c r="AM79" s="31">
        <v>597</v>
      </c>
      <c r="AN79" s="31">
        <v>597</v>
      </c>
      <c r="AO79" s="31">
        <v>601</v>
      </c>
      <c r="AP79" s="31">
        <v>603</v>
      </c>
      <c r="AQ79" s="31">
        <v>604</v>
      </c>
      <c r="AR79" s="31">
        <v>605</v>
      </c>
      <c r="AS79" s="31">
        <v>604</v>
      </c>
      <c r="AT79" s="31">
        <v>605</v>
      </c>
      <c r="AU79" s="31">
        <v>605</v>
      </c>
      <c r="AV79" s="31">
        <v>605</v>
      </c>
      <c r="AW79" s="31">
        <v>607</v>
      </c>
      <c r="AX79" s="31">
        <v>610</v>
      </c>
      <c r="AY79" s="31">
        <v>611</v>
      </c>
      <c r="AZ79" s="31">
        <v>611</v>
      </c>
      <c r="BA79" s="31">
        <v>612</v>
      </c>
      <c r="BB79" s="31">
        <v>612</v>
      </c>
      <c r="BC79" s="31"/>
      <c r="BD79" s="393">
        <f t="shared" ca="1" si="17"/>
        <v>0</v>
      </c>
      <c r="BE79" s="413">
        <f t="shared" ca="1" si="18"/>
        <v>0</v>
      </c>
      <c r="BF79" s="415">
        <f t="shared" ca="1" si="19"/>
        <v>0</v>
      </c>
      <c r="BG79" s="393">
        <f t="shared" ca="1" si="20"/>
        <v>7</v>
      </c>
      <c r="BH79" s="413">
        <f t="shared" ca="1" si="21"/>
        <v>1.1570247933884297E-2</v>
      </c>
      <c r="BI79" s="415">
        <f t="shared" ca="1" si="22"/>
        <v>2.769031155556259</v>
      </c>
      <c r="BJ79" s="401">
        <f t="shared" ca="1" si="15"/>
        <v>242.09243817149004</v>
      </c>
      <c r="BL79" s="391">
        <f t="shared" si="16"/>
        <v>247</v>
      </c>
      <c r="BM79" s="386">
        <f t="shared" ca="1" si="23"/>
        <v>612</v>
      </c>
      <c r="BN79" s="386">
        <f t="shared" ca="1" si="24"/>
        <v>242.1</v>
      </c>
      <c r="BO79" s="400">
        <f t="shared" ca="1" si="25"/>
        <v>0</v>
      </c>
      <c r="BQ79" t="s">
        <v>33</v>
      </c>
      <c r="BR79">
        <v>372</v>
      </c>
      <c r="BS79">
        <v>98.8</v>
      </c>
      <c r="BU79" s="389">
        <f t="shared" si="26"/>
        <v>264</v>
      </c>
      <c r="BV79" s="419">
        <f t="shared" ca="1" si="27"/>
        <v>252796</v>
      </c>
      <c r="BX79" s="404" t="s">
        <v>341</v>
      </c>
      <c r="BY79" s="404" t="s">
        <v>2</v>
      </c>
      <c r="BZ79" s="404" t="s">
        <v>2207</v>
      </c>
      <c r="CA79" s="405">
        <v>245199</v>
      </c>
      <c r="CB79" s="548">
        <f t="shared" ca="1" si="28"/>
        <v>134</v>
      </c>
      <c r="CC79" s="50" t="str">
        <f t="shared" ca="1" si="29"/>
        <v/>
      </c>
    </row>
    <row r="80" spans="1:81" x14ac:dyDescent="0.25">
      <c r="A80" s="386">
        <v>2</v>
      </c>
      <c r="B80" s="386" t="s">
        <v>144</v>
      </c>
      <c r="C80" s="386" t="s">
        <v>416</v>
      </c>
      <c r="D80" s="386" t="s">
        <v>106</v>
      </c>
      <c r="E80" s="386" t="s">
        <v>914</v>
      </c>
      <c r="F80" s="386" t="s">
        <v>1552</v>
      </c>
      <c r="G80">
        <v>136626</v>
      </c>
      <c r="H80">
        <v>237</v>
      </c>
      <c r="I80" s="397">
        <v>240</v>
      </c>
      <c r="J80" s="419">
        <v>241</v>
      </c>
      <c r="K80" s="419">
        <v>241</v>
      </c>
      <c r="L80" s="419">
        <v>241</v>
      </c>
      <c r="M80" s="433">
        <v>241</v>
      </c>
      <c r="N80" s="434">
        <v>243</v>
      </c>
      <c r="O80" s="437">
        <v>243</v>
      </c>
      <c r="P80" s="438">
        <v>243</v>
      </c>
      <c r="Q80" s="447">
        <v>247</v>
      </c>
      <c r="R80" s="494">
        <v>250</v>
      </c>
      <c r="S80" s="498">
        <v>251</v>
      </c>
      <c r="T80" s="498">
        <v>251</v>
      </c>
      <c r="U80" s="537">
        <v>251</v>
      </c>
      <c r="V80" s="537">
        <v>253</v>
      </c>
      <c r="W80" s="537">
        <v>253</v>
      </c>
      <c r="X80" s="537">
        <v>256</v>
      </c>
      <c r="Y80" s="538">
        <v>256</v>
      </c>
      <c r="Z80" s="540">
        <v>256</v>
      </c>
      <c r="AA80" s="540">
        <v>256</v>
      </c>
      <c r="AB80" s="541">
        <v>257</v>
      </c>
      <c r="AC80" s="541">
        <v>257</v>
      </c>
      <c r="AD80" s="542">
        <v>257</v>
      </c>
      <c r="AE80" s="542">
        <v>258</v>
      </c>
      <c r="AF80" s="544">
        <v>258</v>
      </c>
      <c r="AG80" s="544">
        <v>258</v>
      </c>
      <c r="AH80" s="545">
        <v>258</v>
      </c>
      <c r="AI80" s="546">
        <v>258</v>
      </c>
      <c r="AJ80" s="547">
        <v>258</v>
      </c>
      <c r="AK80" s="548">
        <v>258</v>
      </c>
      <c r="AL80" s="550">
        <v>258</v>
      </c>
      <c r="AM80" s="551">
        <v>258</v>
      </c>
      <c r="AN80" s="552">
        <v>257</v>
      </c>
      <c r="AO80" s="553">
        <v>259</v>
      </c>
      <c r="AP80" s="553">
        <v>259</v>
      </c>
      <c r="AQ80" s="553">
        <v>260</v>
      </c>
      <c r="AR80" s="553">
        <v>260</v>
      </c>
      <c r="AS80" s="554">
        <v>260</v>
      </c>
      <c r="AT80" s="555">
        <v>262</v>
      </c>
      <c r="AU80" s="556">
        <v>263</v>
      </c>
      <c r="AV80" s="556">
        <v>263</v>
      </c>
      <c r="AW80" s="556">
        <v>263</v>
      </c>
      <c r="AX80" s="557">
        <v>264</v>
      </c>
      <c r="AY80" s="557">
        <v>264</v>
      </c>
      <c r="AZ80" s="559">
        <v>264</v>
      </c>
      <c r="BA80" s="559">
        <v>265</v>
      </c>
      <c r="BB80" s="559">
        <v>265</v>
      </c>
      <c r="BD80" s="178">
        <f t="shared" ca="1" si="17"/>
        <v>0</v>
      </c>
      <c r="BE80" s="411">
        <f t="shared" ca="1" si="18"/>
        <v>0</v>
      </c>
      <c r="BF80" s="412">
        <f t="shared" ca="1" si="19"/>
        <v>0</v>
      </c>
      <c r="BG80" s="178">
        <f t="shared" ca="1" si="20"/>
        <v>2</v>
      </c>
      <c r="BH80" s="411">
        <f t="shared" ca="1" si="21"/>
        <v>7.6045627376425855E-3</v>
      </c>
      <c r="BI80" s="412">
        <f t="shared" ca="1" si="22"/>
        <v>1.4638502188456077</v>
      </c>
      <c r="BJ80" s="398">
        <f t="shared" ca="1" si="15"/>
        <v>193.96015399704302</v>
      </c>
      <c r="BL80" s="391">
        <f t="shared" si="16"/>
        <v>95</v>
      </c>
      <c r="BM80" s="386">
        <f t="shared" ca="1" si="23"/>
        <v>265</v>
      </c>
      <c r="BN80" s="386">
        <f t="shared" ca="1" si="24"/>
        <v>194</v>
      </c>
      <c r="BO80" s="400">
        <f t="shared" ca="1" si="25"/>
        <v>0</v>
      </c>
      <c r="BQ80" t="s">
        <v>1400</v>
      </c>
      <c r="BR80">
        <v>435</v>
      </c>
      <c r="BS80">
        <v>371.9</v>
      </c>
      <c r="BU80" s="389">
        <f t="shared" si="26"/>
        <v>311</v>
      </c>
      <c r="BV80" s="419">
        <f t="shared" ca="1" si="27"/>
        <v>136626</v>
      </c>
      <c r="BX80" s="404" t="s">
        <v>342</v>
      </c>
      <c r="BY80" s="404" t="s">
        <v>32</v>
      </c>
      <c r="BZ80" s="404" t="s">
        <v>2207</v>
      </c>
      <c r="CA80" s="405">
        <v>310542</v>
      </c>
      <c r="CB80" s="548">
        <f t="shared" ca="1" si="28"/>
        <v>189</v>
      </c>
      <c r="CC80" s="50" t="str">
        <f t="shared" ca="1" si="29"/>
        <v/>
      </c>
    </row>
    <row r="81" spans="1:81" x14ac:dyDescent="0.25">
      <c r="A81" s="386">
        <v>2</v>
      </c>
      <c r="B81" s="386" t="s">
        <v>144</v>
      </c>
      <c r="C81" s="386" t="s">
        <v>416</v>
      </c>
      <c r="D81" s="386" t="s">
        <v>106</v>
      </c>
      <c r="E81" s="386" t="s">
        <v>916</v>
      </c>
      <c r="F81" s="386" t="s">
        <v>1556</v>
      </c>
      <c r="G81">
        <v>79928</v>
      </c>
      <c r="H81">
        <v>199</v>
      </c>
      <c r="I81" s="397">
        <v>199</v>
      </c>
      <c r="J81" s="419">
        <v>201</v>
      </c>
      <c r="K81" s="419">
        <v>201</v>
      </c>
      <c r="L81" s="419">
        <v>201</v>
      </c>
      <c r="M81" s="433">
        <v>201</v>
      </c>
      <c r="N81" s="434">
        <v>201</v>
      </c>
      <c r="O81" s="437">
        <v>201</v>
      </c>
      <c r="P81" s="438">
        <v>201</v>
      </c>
      <c r="Q81" s="447">
        <v>202</v>
      </c>
      <c r="R81" s="494">
        <v>202</v>
      </c>
      <c r="S81" s="498">
        <v>202</v>
      </c>
      <c r="T81" s="498">
        <v>202</v>
      </c>
      <c r="U81" s="537">
        <v>202</v>
      </c>
      <c r="V81" s="537">
        <v>202</v>
      </c>
      <c r="W81" s="537">
        <v>202</v>
      </c>
      <c r="X81" s="537">
        <v>202</v>
      </c>
      <c r="Y81" s="538">
        <v>202</v>
      </c>
      <c r="Z81" s="540">
        <v>202</v>
      </c>
      <c r="AA81" s="540">
        <v>202</v>
      </c>
      <c r="AB81" s="541">
        <v>203</v>
      </c>
      <c r="AC81" s="541">
        <v>203</v>
      </c>
      <c r="AD81" s="542">
        <v>203</v>
      </c>
      <c r="AE81" s="542">
        <v>203</v>
      </c>
      <c r="AF81" s="544">
        <v>203</v>
      </c>
      <c r="AG81" s="544">
        <v>203</v>
      </c>
      <c r="AH81" s="545">
        <v>206</v>
      </c>
      <c r="AI81" s="546">
        <v>206</v>
      </c>
      <c r="AJ81" s="547">
        <v>206</v>
      </c>
      <c r="AK81" s="548">
        <v>206</v>
      </c>
      <c r="AL81" s="550">
        <v>206</v>
      </c>
      <c r="AM81" s="551">
        <v>206</v>
      </c>
      <c r="AN81" s="552">
        <v>206</v>
      </c>
      <c r="AO81" s="553">
        <v>207</v>
      </c>
      <c r="AP81" s="553">
        <v>207</v>
      </c>
      <c r="AQ81" s="553">
        <v>207</v>
      </c>
      <c r="AR81" s="553">
        <v>207</v>
      </c>
      <c r="AS81" s="554">
        <v>207</v>
      </c>
      <c r="AT81" s="555">
        <v>207</v>
      </c>
      <c r="AU81" s="556">
        <v>208</v>
      </c>
      <c r="AV81" s="556">
        <v>208</v>
      </c>
      <c r="AW81" s="556">
        <v>208</v>
      </c>
      <c r="AX81" s="557">
        <v>208</v>
      </c>
      <c r="AY81" s="557">
        <v>208</v>
      </c>
      <c r="AZ81" s="559">
        <v>209</v>
      </c>
      <c r="BA81" s="559">
        <v>209</v>
      </c>
      <c r="BB81" s="559">
        <v>209</v>
      </c>
      <c r="BD81" s="178">
        <f t="shared" ca="1" si="17"/>
        <v>0</v>
      </c>
      <c r="BE81" s="411">
        <f t="shared" ca="1" si="18"/>
        <v>0</v>
      </c>
      <c r="BF81" s="412">
        <f t="shared" ca="1" si="19"/>
        <v>0</v>
      </c>
      <c r="BG81" s="178">
        <f t="shared" ca="1" si="20"/>
        <v>1</v>
      </c>
      <c r="BH81" s="411">
        <f t="shared" ca="1" si="21"/>
        <v>4.807692307692308E-3</v>
      </c>
      <c r="BI81" s="412">
        <f t="shared" ca="1" si="22"/>
        <v>1.251126013412071</v>
      </c>
      <c r="BJ81" s="398">
        <f t="shared" ca="1" si="15"/>
        <v>261.48533680312283</v>
      </c>
      <c r="BL81" s="391">
        <f t="shared" si="16"/>
        <v>98</v>
      </c>
      <c r="BM81" s="386">
        <f t="shared" ca="1" si="23"/>
        <v>209</v>
      </c>
      <c r="BN81" s="386">
        <f t="shared" ca="1" si="24"/>
        <v>261.5</v>
      </c>
      <c r="BO81" s="400">
        <f t="shared" ca="1" si="25"/>
        <v>0</v>
      </c>
      <c r="BQ81" t="s">
        <v>34</v>
      </c>
      <c r="BR81">
        <v>895</v>
      </c>
      <c r="BS81">
        <v>279.10000000000002</v>
      </c>
      <c r="BU81" s="389">
        <f t="shared" si="26"/>
        <v>312</v>
      </c>
      <c r="BV81" s="419">
        <f t="shared" ca="1" si="27"/>
        <v>79928</v>
      </c>
      <c r="BX81" s="404" t="s">
        <v>343</v>
      </c>
      <c r="BY81" s="404" t="s">
        <v>91</v>
      </c>
      <c r="BZ81" s="404" t="s">
        <v>2207</v>
      </c>
      <c r="CA81" s="405">
        <v>264671</v>
      </c>
      <c r="CB81" s="548">
        <f t="shared" ca="1" si="28"/>
        <v>204</v>
      </c>
      <c r="CC81" s="50" t="str">
        <f t="shared" ca="1" si="29"/>
        <v/>
      </c>
    </row>
    <row r="82" spans="1:81" x14ac:dyDescent="0.25">
      <c r="A82" s="386">
        <v>2</v>
      </c>
      <c r="B82" s="386" t="s">
        <v>144</v>
      </c>
      <c r="C82" s="386" t="s">
        <v>416</v>
      </c>
      <c r="D82" s="386" t="s">
        <v>106</v>
      </c>
      <c r="E82" s="386" t="s">
        <v>918</v>
      </c>
      <c r="F82" s="386" t="s">
        <v>1558</v>
      </c>
      <c r="G82">
        <v>147889</v>
      </c>
      <c r="H82">
        <v>343</v>
      </c>
      <c r="I82" s="397">
        <v>348</v>
      </c>
      <c r="J82" s="419">
        <v>352</v>
      </c>
      <c r="K82" s="419">
        <v>355</v>
      </c>
      <c r="L82" s="419">
        <v>356</v>
      </c>
      <c r="M82" s="433">
        <v>356</v>
      </c>
      <c r="N82" s="434">
        <v>355</v>
      </c>
      <c r="O82" s="437">
        <v>357</v>
      </c>
      <c r="P82" s="438">
        <v>357</v>
      </c>
      <c r="Q82" s="447">
        <v>358</v>
      </c>
      <c r="R82" s="494">
        <v>361</v>
      </c>
      <c r="S82" s="498">
        <v>362</v>
      </c>
      <c r="T82" s="498">
        <v>363</v>
      </c>
      <c r="U82" s="537">
        <v>366</v>
      </c>
      <c r="V82" s="537">
        <v>369</v>
      </c>
      <c r="W82" s="537">
        <v>371</v>
      </c>
      <c r="X82" s="537">
        <v>371</v>
      </c>
      <c r="Y82" s="538">
        <v>373</v>
      </c>
      <c r="Z82" s="540">
        <v>374</v>
      </c>
      <c r="AA82" s="540">
        <v>375</v>
      </c>
      <c r="AB82" s="541">
        <v>375</v>
      </c>
      <c r="AC82" s="541">
        <v>376</v>
      </c>
      <c r="AD82" s="542">
        <v>378</v>
      </c>
      <c r="AE82" s="542">
        <v>378</v>
      </c>
      <c r="AF82" s="544">
        <v>378</v>
      </c>
      <c r="AG82" s="544">
        <v>378</v>
      </c>
      <c r="AH82" s="545">
        <v>379</v>
      </c>
      <c r="AI82" s="546">
        <v>379</v>
      </c>
      <c r="AJ82" s="547">
        <v>379</v>
      </c>
      <c r="AK82" s="548">
        <v>380</v>
      </c>
      <c r="AL82" s="550">
        <v>381</v>
      </c>
      <c r="AM82" s="551">
        <v>381</v>
      </c>
      <c r="AN82" s="552">
        <v>381</v>
      </c>
      <c r="AO82" s="553">
        <v>381</v>
      </c>
      <c r="AP82" s="553">
        <v>381</v>
      </c>
      <c r="AQ82" s="553">
        <v>381</v>
      </c>
      <c r="AR82" s="553">
        <v>381</v>
      </c>
      <c r="AS82" s="554">
        <v>381</v>
      </c>
      <c r="AT82" s="555">
        <v>383</v>
      </c>
      <c r="AU82" s="556">
        <v>386</v>
      </c>
      <c r="AV82" s="556">
        <v>386</v>
      </c>
      <c r="AW82" s="556">
        <v>386</v>
      </c>
      <c r="AX82" s="557">
        <v>386</v>
      </c>
      <c r="AY82" s="557">
        <v>386</v>
      </c>
      <c r="AZ82" s="559">
        <v>386</v>
      </c>
      <c r="BA82" s="559">
        <v>386</v>
      </c>
      <c r="BB82" s="559">
        <v>386</v>
      </c>
      <c r="BD82" s="178">
        <f t="shared" ca="1" si="17"/>
        <v>0</v>
      </c>
      <c r="BE82" s="411">
        <f t="shared" ca="1" si="18"/>
        <v>0</v>
      </c>
      <c r="BF82" s="412">
        <f t="shared" ca="1" si="19"/>
        <v>0</v>
      </c>
      <c r="BG82" s="178">
        <f t="shared" ca="1" si="20"/>
        <v>0</v>
      </c>
      <c r="BH82" s="411">
        <f t="shared" ca="1" si="21"/>
        <v>0</v>
      </c>
      <c r="BI82" s="412">
        <f t="shared" ca="1" si="22"/>
        <v>0</v>
      </c>
      <c r="BJ82" s="398">
        <f t="shared" ca="1" si="15"/>
        <v>261.00656573511213</v>
      </c>
      <c r="BL82" s="391">
        <f t="shared" si="16"/>
        <v>113</v>
      </c>
      <c r="BM82" s="386">
        <f t="shared" ca="1" si="23"/>
        <v>386</v>
      </c>
      <c r="BN82" s="386">
        <f t="shared" ca="1" si="24"/>
        <v>261</v>
      </c>
      <c r="BO82" s="400">
        <f t="shared" ca="1" si="25"/>
        <v>0</v>
      </c>
      <c r="BQ82" t="s">
        <v>35</v>
      </c>
      <c r="BR82" s="4">
        <v>1228</v>
      </c>
      <c r="BS82">
        <v>359.1</v>
      </c>
      <c r="BU82" s="389">
        <f t="shared" si="26"/>
        <v>313</v>
      </c>
      <c r="BV82" s="419">
        <f t="shared" ca="1" si="27"/>
        <v>147889</v>
      </c>
      <c r="BX82" s="404" t="s">
        <v>344</v>
      </c>
      <c r="BY82" s="404" t="s">
        <v>93</v>
      </c>
      <c r="BZ82" s="404" t="s">
        <v>2207</v>
      </c>
      <c r="CA82" s="405">
        <v>582506</v>
      </c>
      <c r="CB82" s="548">
        <f t="shared" ca="1" si="28"/>
        <v>272</v>
      </c>
      <c r="CC82" s="50" t="str">
        <f t="shared" ca="1" si="29"/>
        <v/>
      </c>
    </row>
    <row r="83" spans="1:81" x14ac:dyDescent="0.25">
      <c r="A83" s="386">
        <v>2</v>
      </c>
      <c r="B83" s="386" t="s">
        <v>144</v>
      </c>
      <c r="C83" s="386" t="s">
        <v>416</v>
      </c>
      <c r="D83" s="386" t="s">
        <v>106</v>
      </c>
      <c r="E83" s="386" t="s">
        <v>920</v>
      </c>
      <c r="F83" s="386" t="s">
        <v>1560</v>
      </c>
      <c r="G83">
        <v>87253</v>
      </c>
      <c r="H83">
        <v>217</v>
      </c>
      <c r="I83" s="397">
        <v>219</v>
      </c>
      <c r="J83" s="419">
        <v>219</v>
      </c>
      <c r="K83" s="419">
        <v>220</v>
      </c>
      <c r="L83" s="419">
        <v>219</v>
      </c>
      <c r="M83" s="433">
        <v>220</v>
      </c>
      <c r="N83" s="434">
        <v>219</v>
      </c>
      <c r="O83" s="437">
        <v>220</v>
      </c>
      <c r="P83" s="438">
        <v>220</v>
      </c>
      <c r="Q83" s="447">
        <v>220</v>
      </c>
      <c r="R83" s="494">
        <v>220</v>
      </c>
      <c r="S83" s="498">
        <v>221</v>
      </c>
      <c r="T83" s="498">
        <v>221</v>
      </c>
      <c r="U83" s="537">
        <v>220</v>
      </c>
      <c r="V83" s="537">
        <v>220</v>
      </c>
      <c r="W83" s="537">
        <v>221</v>
      </c>
      <c r="X83" s="537">
        <v>223</v>
      </c>
      <c r="Y83" s="538">
        <v>223</v>
      </c>
      <c r="Z83" s="540">
        <v>223</v>
      </c>
      <c r="AA83" s="540">
        <v>223</v>
      </c>
      <c r="AB83" s="541">
        <v>224</v>
      </c>
      <c r="AC83" s="541">
        <v>226</v>
      </c>
      <c r="AD83" s="542">
        <v>225</v>
      </c>
      <c r="AE83" s="542">
        <v>227</v>
      </c>
      <c r="AF83" s="544">
        <v>227</v>
      </c>
      <c r="AG83" s="544">
        <v>228</v>
      </c>
      <c r="AH83" s="545">
        <v>229</v>
      </c>
      <c r="AI83" s="546">
        <v>228</v>
      </c>
      <c r="AJ83" s="547">
        <v>229</v>
      </c>
      <c r="AK83" s="548">
        <v>230</v>
      </c>
      <c r="AL83" s="550">
        <v>230</v>
      </c>
      <c r="AM83" s="551">
        <v>229</v>
      </c>
      <c r="AN83" s="552">
        <v>230</v>
      </c>
      <c r="AO83" s="553">
        <v>229</v>
      </c>
      <c r="AP83" s="553">
        <v>229</v>
      </c>
      <c r="AQ83" s="553">
        <v>230</v>
      </c>
      <c r="AR83" s="553">
        <v>230</v>
      </c>
      <c r="AS83" s="554">
        <v>230</v>
      </c>
      <c r="AT83" s="555">
        <v>230</v>
      </c>
      <c r="AU83" s="556">
        <v>230</v>
      </c>
      <c r="AV83" s="556">
        <v>230</v>
      </c>
      <c r="AW83" s="556">
        <v>230</v>
      </c>
      <c r="AX83" s="557">
        <v>231</v>
      </c>
      <c r="AY83" s="557">
        <v>231</v>
      </c>
      <c r="AZ83" s="559">
        <v>232</v>
      </c>
      <c r="BA83" s="559">
        <v>231</v>
      </c>
      <c r="BB83" s="559">
        <v>231</v>
      </c>
      <c r="BD83" s="178">
        <f t="shared" ca="1" si="17"/>
        <v>0</v>
      </c>
      <c r="BE83" s="411">
        <f t="shared" ca="1" si="18"/>
        <v>0</v>
      </c>
      <c r="BF83" s="412">
        <f t="shared" ca="1" si="19"/>
        <v>0</v>
      </c>
      <c r="BG83" s="178">
        <f t="shared" ca="1" si="20"/>
        <v>1</v>
      </c>
      <c r="BH83" s="411">
        <f t="shared" ca="1" si="21"/>
        <v>4.3478260869565218E-3</v>
      </c>
      <c r="BI83" s="412">
        <f t="shared" ca="1" si="22"/>
        <v>1.1460923979691242</v>
      </c>
      <c r="BJ83" s="398">
        <f t="shared" ca="1" si="15"/>
        <v>264.74734393086771</v>
      </c>
      <c r="BL83" s="391">
        <f t="shared" si="16"/>
        <v>171</v>
      </c>
      <c r="BM83" s="386">
        <f t="shared" ca="1" si="23"/>
        <v>231</v>
      </c>
      <c r="BN83" s="386">
        <f t="shared" ca="1" si="24"/>
        <v>264.7</v>
      </c>
      <c r="BO83" s="400">
        <f t="shared" ca="1" si="25"/>
        <v>0</v>
      </c>
      <c r="BQ83" t="s">
        <v>1227</v>
      </c>
      <c r="BR83">
        <v>116</v>
      </c>
      <c r="BS83">
        <v>129.80000000000001</v>
      </c>
      <c r="BU83" s="389">
        <f t="shared" si="26"/>
        <v>314</v>
      </c>
      <c r="BV83" s="419">
        <f t="shared" ca="1" si="27"/>
        <v>87253</v>
      </c>
      <c r="BX83" s="404" t="s">
        <v>2218</v>
      </c>
      <c r="BY83" s="404" t="s">
        <v>2219</v>
      </c>
      <c r="BZ83" s="404" t="s">
        <v>2206</v>
      </c>
      <c r="CA83" s="405">
        <v>2320214</v>
      </c>
      <c r="CB83" s="548">
        <f t="shared" ca="1" si="28"/>
        <v>208</v>
      </c>
      <c r="CC83" s="50" t="str">
        <f t="shared" ca="1" si="29"/>
        <v/>
      </c>
    </row>
    <row r="84" spans="1:81" x14ac:dyDescent="0.25">
      <c r="A84" s="386">
        <v>2</v>
      </c>
      <c r="B84" s="386" t="s">
        <v>144</v>
      </c>
      <c r="C84" s="386" t="s">
        <v>416</v>
      </c>
      <c r="D84" s="386" t="s">
        <v>106</v>
      </c>
      <c r="E84" s="386" t="s">
        <v>922</v>
      </c>
      <c r="F84" s="386" t="s">
        <v>1562</v>
      </c>
      <c r="G84">
        <v>147757</v>
      </c>
      <c r="H84">
        <v>484</v>
      </c>
      <c r="I84" s="397">
        <v>489</v>
      </c>
      <c r="J84" s="419">
        <v>492</v>
      </c>
      <c r="K84" s="419">
        <v>492</v>
      </c>
      <c r="L84" s="419">
        <v>493</v>
      </c>
      <c r="M84" s="433">
        <v>493</v>
      </c>
      <c r="N84" s="434">
        <v>495</v>
      </c>
      <c r="O84" s="437">
        <v>495</v>
      </c>
      <c r="P84" s="438">
        <v>495</v>
      </c>
      <c r="Q84" s="447">
        <v>495</v>
      </c>
      <c r="R84" s="494">
        <v>495</v>
      </c>
      <c r="S84" s="498">
        <v>495</v>
      </c>
      <c r="T84" s="498">
        <v>498</v>
      </c>
      <c r="U84" s="537">
        <v>499</v>
      </c>
      <c r="V84" s="537">
        <v>501</v>
      </c>
      <c r="W84" s="537">
        <v>508</v>
      </c>
      <c r="X84" s="537">
        <v>512</v>
      </c>
      <c r="Y84" s="538">
        <v>511</v>
      </c>
      <c r="Z84" s="540">
        <v>512</v>
      </c>
      <c r="AA84" s="540">
        <v>512</v>
      </c>
      <c r="AB84" s="541">
        <v>513</v>
      </c>
      <c r="AC84" s="541">
        <v>513</v>
      </c>
      <c r="AD84" s="542">
        <v>513</v>
      </c>
      <c r="AE84" s="542">
        <v>513</v>
      </c>
      <c r="AF84" s="544">
        <v>513</v>
      </c>
      <c r="AG84" s="544">
        <v>513</v>
      </c>
      <c r="AH84" s="545">
        <v>514</v>
      </c>
      <c r="AI84" s="546">
        <v>515</v>
      </c>
      <c r="AJ84" s="547">
        <v>515</v>
      </c>
      <c r="AK84" s="548">
        <v>515</v>
      </c>
      <c r="AL84" s="550">
        <v>515</v>
      </c>
      <c r="AM84" s="551">
        <v>516</v>
      </c>
      <c r="AN84" s="552">
        <v>516</v>
      </c>
      <c r="AO84" s="553">
        <v>516</v>
      </c>
      <c r="AP84" s="553">
        <v>517</v>
      </c>
      <c r="AQ84" s="553">
        <v>518</v>
      </c>
      <c r="AR84" s="553">
        <v>519</v>
      </c>
      <c r="AS84" s="554">
        <v>520</v>
      </c>
      <c r="AT84" s="555">
        <v>522</v>
      </c>
      <c r="AU84" s="556">
        <v>523</v>
      </c>
      <c r="AV84" s="556">
        <v>523</v>
      </c>
      <c r="AW84" s="556">
        <v>524</v>
      </c>
      <c r="AX84" s="557">
        <v>526</v>
      </c>
      <c r="AY84" s="557">
        <v>526</v>
      </c>
      <c r="AZ84" s="559">
        <v>527</v>
      </c>
      <c r="BA84" s="559">
        <v>527</v>
      </c>
      <c r="BB84" s="559">
        <v>529</v>
      </c>
      <c r="BD84" s="178">
        <f t="shared" ca="1" si="17"/>
        <v>2</v>
      </c>
      <c r="BE84" s="411">
        <f t="shared" ca="1" si="18"/>
        <v>3.7950664136622392E-3</v>
      </c>
      <c r="BF84" s="412">
        <f t="shared" ca="1" si="19"/>
        <v>1.3535737731545714</v>
      </c>
      <c r="BG84" s="178">
        <f t="shared" ca="1" si="20"/>
        <v>6</v>
      </c>
      <c r="BH84" s="411">
        <f t="shared" ca="1" si="21"/>
        <v>1.1472275334608031E-2</v>
      </c>
      <c r="BI84" s="412">
        <f t="shared" ca="1" si="22"/>
        <v>4.0607213194637142</v>
      </c>
      <c r="BJ84" s="398">
        <f t="shared" ca="1" si="15"/>
        <v>358.0202629993841</v>
      </c>
      <c r="BL84" s="391">
        <f t="shared" si="16"/>
        <v>205</v>
      </c>
      <c r="BM84" s="386">
        <f t="shared" ca="1" si="23"/>
        <v>529</v>
      </c>
      <c r="BN84" s="386">
        <f t="shared" ca="1" si="24"/>
        <v>358</v>
      </c>
      <c r="BO84" s="400">
        <f t="shared" ca="1" si="25"/>
        <v>0</v>
      </c>
      <c r="BQ84" t="s">
        <v>1263</v>
      </c>
      <c r="BR84">
        <v>142</v>
      </c>
      <c r="BS84">
        <v>98.4</v>
      </c>
      <c r="BU84" s="389">
        <f t="shared" si="26"/>
        <v>315</v>
      </c>
      <c r="BV84" s="419">
        <f t="shared" ca="1" si="27"/>
        <v>147757</v>
      </c>
      <c r="BX84" s="404" t="s">
        <v>356</v>
      </c>
      <c r="BY84" s="404" t="s">
        <v>10</v>
      </c>
      <c r="BZ84" s="404" t="s">
        <v>2207</v>
      </c>
      <c r="CA84" s="405">
        <v>537173</v>
      </c>
      <c r="CB84" s="548">
        <f t="shared" ca="1" si="28"/>
        <v>99</v>
      </c>
      <c r="CC84" s="50" t="str">
        <f t="shared" ca="1" si="29"/>
        <v/>
      </c>
    </row>
    <row r="85" spans="1:81" x14ac:dyDescent="0.25">
      <c r="A85" s="386">
        <v>2</v>
      </c>
      <c r="B85" s="386" t="s">
        <v>144</v>
      </c>
      <c r="C85" s="386" t="s">
        <v>416</v>
      </c>
      <c r="D85" s="386" t="s">
        <v>106</v>
      </c>
      <c r="E85" s="386" t="s">
        <v>924</v>
      </c>
      <c r="F85" s="386" t="s">
        <v>1564</v>
      </c>
      <c r="G85">
        <v>88000</v>
      </c>
      <c r="H85">
        <v>171</v>
      </c>
      <c r="I85" s="397">
        <v>174</v>
      </c>
      <c r="J85" s="419">
        <v>175</v>
      </c>
      <c r="K85" s="419">
        <v>177</v>
      </c>
      <c r="L85" s="419">
        <v>177</v>
      </c>
      <c r="M85" s="433">
        <v>179</v>
      </c>
      <c r="N85" s="434">
        <v>181</v>
      </c>
      <c r="O85" s="437">
        <v>181</v>
      </c>
      <c r="P85" s="438">
        <v>181</v>
      </c>
      <c r="Q85" s="447">
        <v>181</v>
      </c>
      <c r="R85" s="494">
        <v>181</v>
      </c>
      <c r="S85" s="498">
        <v>182</v>
      </c>
      <c r="T85" s="498">
        <v>185</v>
      </c>
      <c r="U85" s="537">
        <v>185</v>
      </c>
      <c r="V85" s="537">
        <v>187</v>
      </c>
      <c r="W85" s="537">
        <v>187</v>
      </c>
      <c r="X85" s="537">
        <v>188</v>
      </c>
      <c r="Y85" s="538">
        <v>189</v>
      </c>
      <c r="Z85" s="540">
        <v>189</v>
      </c>
      <c r="AA85" s="540">
        <v>190</v>
      </c>
      <c r="AB85" s="541">
        <v>190</v>
      </c>
      <c r="AC85" s="541">
        <v>190</v>
      </c>
      <c r="AD85" s="542">
        <v>190</v>
      </c>
      <c r="AE85" s="542">
        <v>190</v>
      </c>
      <c r="AF85" s="544">
        <v>190</v>
      </c>
      <c r="AG85" s="544">
        <v>190</v>
      </c>
      <c r="AH85" s="545">
        <v>190</v>
      </c>
      <c r="AI85" s="546">
        <v>190</v>
      </c>
      <c r="AJ85" s="547">
        <v>190</v>
      </c>
      <c r="AK85" s="548">
        <v>191</v>
      </c>
      <c r="AL85" s="550">
        <v>191</v>
      </c>
      <c r="AM85" s="551">
        <v>192</v>
      </c>
      <c r="AN85" s="552">
        <v>192</v>
      </c>
      <c r="AO85" s="553">
        <v>192</v>
      </c>
      <c r="AP85" s="553">
        <v>192</v>
      </c>
      <c r="AQ85" s="553">
        <v>192</v>
      </c>
      <c r="AR85" s="553">
        <v>192</v>
      </c>
      <c r="AS85" s="554">
        <v>192</v>
      </c>
      <c r="AT85" s="555">
        <v>192</v>
      </c>
      <c r="AU85" s="556">
        <v>194</v>
      </c>
      <c r="AV85" s="556">
        <v>194</v>
      </c>
      <c r="AW85" s="556">
        <v>195</v>
      </c>
      <c r="AX85" s="557">
        <v>196</v>
      </c>
      <c r="AY85" s="557">
        <v>196</v>
      </c>
      <c r="AZ85" s="559">
        <v>198</v>
      </c>
      <c r="BA85" s="559">
        <v>198</v>
      </c>
      <c r="BB85" s="559">
        <v>198</v>
      </c>
      <c r="BD85" s="178">
        <f t="shared" ca="1" si="17"/>
        <v>0</v>
      </c>
      <c r="BE85" s="411">
        <f t="shared" ca="1" si="18"/>
        <v>0</v>
      </c>
      <c r="BF85" s="412">
        <f t="shared" ca="1" si="19"/>
        <v>0</v>
      </c>
      <c r="BG85" s="178">
        <f t="shared" ca="1" si="20"/>
        <v>4</v>
      </c>
      <c r="BH85" s="411">
        <f t="shared" ca="1" si="21"/>
        <v>2.0618556701030927E-2</v>
      </c>
      <c r="BI85" s="412">
        <f t="shared" ca="1" si="22"/>
        <v>4.5454545454545459</v>
      </c>
      <c r="BJ85" s="398">
        <f t="shared" ca="1" si="15"/>
        <v>225</v>
      </c>
      <c r="BL85" s="391">
        <f t="shared" si="16"/>
        <v>215</v>
      </c>
      <c r="BM85" s="386">
        <f t="shared" ca="1" si="23"/>
        <v>198</v>
      </c>
      <c r="BN85" s="386">
        <f t="shared" ca="1" si="24"/>
        <v>225</v>
      </c>
      <c r="BO85" s="400">
        <f t="shared" ca="1" si="25"/>
        <v>0</v>
      </c>
      <c r="BQ85" t="s">
        <v>1337</v>
      </c>
      <c r="BR85">
        <v>278</v>
      </c>
      <c r="BS85">
        <v>230.4</v>
      </c>
      <c r="BU85" s="389">
        <f t="shared" si="26"/>
        <v>316</v>
      </c>
      <c r="BV85" s="419">
        <f t="shared" ca="1" si="27"/>
        <v>88000</v>
      </c>
      <c r="BX85" s="404" t="s">
        <v>357</v>
      </c>
      <c r="BY85" s="404" t="s">
        <v>17</v>
      </c>
      <c r="BZ85" s="404" t="s">
        <v>2207</v>
      </c>
      <c r="CA85" s="405">
        <v>210082</v>
      </c>
      <c r="CB85" s="548">
        <f t="shared" ca="1" si="28"/>
        <v>88</v>
      </c>
      <c r="CC85" s="50" t="str">
        <f t="shared" ca="1" si="29"/>
        <v/>
      </c>
    </row>
    <row r="86" spans="1:81" x14ac:dyDescent="0.25">
      <c r="A86" s="386">
        <v>2</v>
      </c>
      <c r="B86" s="386" t="s">
        <v>144</v>
      </c>
      <c r="C86" s="386" t="s">
        <v>416</v>
      </c>
      <c r="D86" s="386" t="s">
        <v>106</v>
      </c>
      <c r="E86" s="386" t="s">
        <v>926</v>
      </c>
      <c r="F86" s="386" t="s">
        <v>1566</v>
      </c>
      <c r="G86">
        <v>99334</v>
      </c>
      <c r="H86">
        <v>172</v>
      </c>
      <c r="I86" s="397">
        <v>173</v>
      </c>
      <c r="J86" s="419">
        <v>175</v>
      </c>
      <c r="K86" s="419">
        <v>176</v>
      </c>
      <c r="L86" s="419">
        <v>177</v>
      </c>
      <c r="M86" s="433">
        <v>177</v>
      </c>
      <c r="N86" s="434">
        <v>179</v>
      </c>
      <c r="O86" s="437">
        <v>180</v>
      </c>
      <c r="P86" s="438">
        <v>180</v>
      </c>
      <c r="Q86" s="447">
        <v>181</v>
      </c>
      <c r="R86" s="494">
        <v>181</v>
      </c>
      <c r="S86" s="498">
        <v>181</v>
      </c>
      <c r="T86" s="498">
        <v>182</v>
      </c>
      <c r="U86" s="537">
        <v>182</v>
      </c>
      <c r="V86" s="537">
        <v>183</v>
      </c>
      <c r="W86" s="537">
        <v>184</v>
      </c>
      <c r="X86" s="537">
        <v>187</v>
      </c>
      <c r="Y86" s="538">
        <v>188</v>
      </c>
      <c r="Z86" s="540">
        <v>189</v>
      </c>
      <c r="AA86" s="540">
        <v>189</v>
      </c>
      <c r="AB86" s="541">
        <v>189</v>
      </c>
      <c r="AC86" s="541">
        <v>189</v>
      </c>
      <c r="AD86" s="542">
        <v>188</v>
      </c>
      <c r="AE86" s="542">
        <v>188</v>
      </c>
      <c r="AF86" s="544">
        <v>188</v>
      </c>
      <c r="AG86" s="544">
        <v>188</v>
      </c>
      <c r="AH86" s="545">
        <v>188</v>
      </c>
      <c r="AI86" s="546">
        <v>189</v>
      </c>
      <c r="AJ86" s="547">
        <v>190</v>
      </c>
      <c r="AK86" s="548">
        <v>191</v>
      </c>
      <c r="AL86" s="550">
        <v>191</v>
      </c>
      <c r="AM86" s="551">
        <v>192</v>
      </c>
      <c r="AN86" s="552">
        <v>192</v>
      </c>
      <c r="AO86" s="553">
        <v>192</v>
      </c>
      <c r="AP86" s="553">
        <v>192</v>
      </c>
      <c r="AQ86" s="553">
        <v>192</v>
      </c>
      <c r="AR86" s="553">
        <v>192</v>
      </c>
      <c r="AS86" s="554">
        <v>192</v>
      </c>
      <c r="AT86" s="555">
        <v>192</v>
      </c>
      <c r="AU86" s="556">
        <v>192</v>
      </c>
      <c r="AV86" s="556">
        <v>192</v>
      </c>
      <c r="AW86" s="556">
        <v>192</v>
      </c>
      <c r="AX86" s="557">
        <v>193</v>
      </c>
      <c r="AY86" s="557">
        <v>193</v>
      </c>
      <c r="AZ86" s="559">
        <v>193</v>
      </c>
      <c r="BA86" s="559">
        <v>193</v>
      </c>
      <c r="BB86" s="559">
        <v>193</v>
      </c>
      <c r="BD86" s="178">
        <f t="shared" ca="1" si="17"/>
        <v>0</v>
      </c>
      <c r="BE86" s="411">
        <f t="shared" ca="1" si="18"/>
        <v>0</v>
      </c>
      <c r="BF86" s="412">
        <f t="shared" ca="1" si="19"/>
        <v>0</v>
      </c>
      <c r="BG86" s="178">
        <f t="shared" ca="1" si="20"/>
        <v>1</v>
      </c>
      <c r="BH86" s="411">
        <f t="shared" ca="1" si="21"/>
        <v>5.208333333333333E-3</v>
      </c>
      <c r="BI86" s="412">
        <f t="shared" ca="1" si="22"/>
        <v>1.0067046529889061</v>
      </c>
      <c r="BJ86" s="398">
        <f t="shared" ca="1" si="15"/>
        <v>194.29399802685887</v>
      </c>
      <c r="BL86" s="391">
        <f t="shared" si="16"/>
        <v>250</v>
      </c>
      <c r="BM86" s="386">
        <f t="shared" ca="1" si="23"/>
        <v>193</v>
      </c>
      <c r="BN86" s="386">
        <f t="shared" ca="1" si="24"/>
        <v>194.3</v>
      </c>
      <c r="BO86" s="400">
        <f t="shared" ca="1" si="25"/>
        <v>0</v>
      </c>
      <c r="BQ86" t="s">
        <v>1385</v>
      </c>
      <c r="BR86">
        <v>268</v>
      </c>
      <c r="BS86">
        <v>181</v>
      </c>
      <c r="BU86" s="389">
        <f t="shared" si="26"/>
        <v>317</v>
      </c>
      <c r="BV86" s="419">
        <f t="shared" ca="1" si="27"/>
        <v>99334</v>
      </c>
      <c r="BX86" s="404" t="s">
        <v>358</v>
      </c>
      <c r="BY86" s="404" t="s">
        <v>59</v>
      </c>
      <c r="BZ86" s="404" t="s">
        <v>2207</v>
      </c>
      <c r="CA86" s="405">
        <v>438727</v>
      </c>
      <c r="CB86" s="548">
        <f t="shared" ca="1" si="28"/>
        <v>222</v>
      </c>
      <c r="CC86" s="50" t="str">
        <f t="shared" ca="1" si="29"/>
        <v/>
      </c>
    </row>
    <row r="87" spans="1:81" x14ac:dyDescent="0.25">
      <c r="A87" s="386">
        <v>2</v>
      </c>
      <c r="B87" s="386" t="s">
        <v>144</v>
      </c>
      <c r="C87" s="386" t="s">
        <v>416</v>
      </c>
      <c r="D87" s="386" t="s">
        <v>106</v>
      </c>
      <c r="E87" s="386" t="s">
        <v>928</v>
      </c>
      <c r="F87" s="386" t="s">
        <v>1568</v>
      </c>
      <c r="G87">
        <v>88874</v>
      </c>
      <c r="H87">
        <v>239</v>
      </c>
      <c r="I87" s="397">
        <v>242</v>
      </c>
      <c r="J87" s="419">
        <v>242</v>
      </c>
      <c r="K87" s="419">
        <v>245</v>
      </c>
      <c r="L87" s="419">
        <v>245</v>
      </c>
      <c r="M87" s="433">
        <v>246</v>
      </c>
      <c r="N87" s="434">
        <v>248</v>
      </c>
      <c r="O87" s="437">
        <v>251</v>
      </c>
      <c r="P87" s="438">
        <v>251</v>
      </c>
      <c r="Q87" s="447">
        <v>251</v>
      </c>
      <c r="R87" s="494">
        <v>253</v>
      </c>
      <c r="S87" s="498">
        <v>256</v>
      </c>
      <c r="T87" s="498">
        <v>259</v>
      </c>
      <c r="U87" s="537">
        <v>259</v>
      </c>
      <c r="V87" s="537">
        <v>261</v>
      </c>
      <c r="W87" s="537">
        <v>262</v>
      </c>
      <c r="X87" s="537">
        <v>267</v>
      </c>
      <c r="Y87" s="538">
        <v>273</v>
      </c>
      <c r="Z87" s="540">
        <v>276</v>
      </c>
      <c r="AA87" s="540">
        <v>276</v>
      </c>
      <c r="AB87" s="541">
        <v>277</v>
      </c>
      <c r="AC87" s="541">
        <v>278</v>
      </c>
      <c r="AD87" s="542">
        <v>280</v>
      </c>
      <c r="AE87" s="542">
        <v>280</v>
      </c>
      <c r="AF87" s="544">
        <v>280</v>
      </c>
      <c r="AG87" s="544">
        <v>280</v>
      </c>
      <c r="AH87" s="545">
        <v>280</v>
      </c>
      <c r="AI87" s="546">
        <v>280</v>
      </c>
      <c r="AJ87" s="547">
        <v>280</v>
      </c>
      <c r="AK87" s="548">
        <v>280</v>
      </c>
      <c r="AL87" s="550">
        <v>283</v>
      </c>
      <c r="AM87" s="551">
        <v>283</v>
      </c>
      <c r="AN87" s="552">
        <v>284</v>
      </c>
      <c r="AO87" s="553">
        <v>284</v>
      </c>
      <c r="AP87" s="553">
        <v>284</v>
      </c>
      <c r="AQ87" s="553">
        <v>284</v>
      </c>
      <c r="AR87" s="553">
        <v>284</v>
      </c>
      <c r="AS87" s="554">
        <v>284</v>
      </c>
      <c r="AT87" s="555">
        <v>284</v>
      </c>
      <c r="AU87" s="556">
        <v>284</v>
      </c>
      <c r="AV87" s="556">
        <v>285</v>
      </c>
      <c r="AW87" s="556">
        <v>285</v>
      </c>
      <c r="AX87" s="557">
        <v>285</v>
      </c>
      <c r="AY87" s="557">
        <v>285</v>
      </c>
      <c r="AZ87" s="559">
        <v>288</v>
      </c>
      <c r="BA87" s="559">
        <v>288</v>
      </c>
      <c r="BB87" s="559">
        <v>288</v>
      </c>
      <c r="BD87" s="178">
        <f t="shared" ca="1" si="17"/>
        <v>0</v>
      </c>
      <c r="BE87" s="411">
        <f t="shared" ca="1" si="18"/>
        <v>0</v>
      </c>
      <c r="BF87" s="412">
        <f t="shared" ca="1" si="19"/>
        <v>0</v>
      </c>
      <c r="BG87" s="178">
        <f t="shared" ca="1" si="20"/>
        <v>4</v>
      </c>
      <c r="BH87" s="411">
        <f t="shared" ca="1" si="21"/>
        <v>1.4084507042253521E-2</v>
      </c>
      <c r="BI87" s="412">
        <f t="shared" ca="1" si="22"/>
        <v>4.5007538762742758</v>
      </c>
      <c r="BJ87" s="398">
        <f t="shared" ca="1" si="15"/>
        <v>324.05427909174784</v>
      </c>
      <c r="BL87" s="391">
        <f t="shared" si="16"/>
        <v>262</v>
      </c>
      <c r="BM87" s="386">
        <f t="shared" ca="1" si="23"/>
        <v>288</v>
      </c>
      <c r="BN87" s="386">
        <f t="shared" ca="1" si="24"/>
        <v>324.10000000000002</v>
      </c>
      <c r="BO87" s="400">
        <f t="shared" ca="1" si="25"/>
        <v>0</v>
      </c>
      <c r="BQ87" t="s">
        <v>1448</v>
      </c>
      <c r="BR87">
        <v>165</v>
      </c>
      <c r="BS87">
        <v>117.2</v>
      </c>
      <c r="BU87" s="389">
        <f t="shared" si="26"/>
        <v>318</v>
      </c>
      <c r="BV87" s="419">
        <f t="shared" ca="1" si="27"/>
        <v>88874</v>
      </c>
      <c r="BX87" s="404" t="s">
        <v>359</v>
      </c>
      <c r="BY87" s="404" t="s">
        <v>62</v>
      </c>
      <c r="BZ87" s="404" t="s">
        <v>2207</v>
      </c>
      <c r="CA87" s="405">
        <v>789194</v>
      </c>
      <c r="CB87" s="548">
        <f t="shared" ca="1" si="28"/>
        <v>91</v>
      </c>
      <c r="CC87" s="50" t="str">
        <f t="shared" ca="1" si="29"/>
        <v/>
      </c>
    </row>
    <row r="88" spans="1:81" x14ac:dyDescent="0.25">
      <c r="A88" s="386">
        <v>2</v>
      </c>
      <c r="B88" s="386" t="s">
        <v>144</v>
      </c>
      <c r="C88" s="386" t="s">
        <v>416</v>
      </c>
      <c r="D88" s="386" t="s">
        <v>106</v>
      </c>
      <c r="E88" s="386" t="s">
        <v>930</v>
      </c>
      <c r="F88" s="386" t="s">
        <v>1570</v>
      </c>
      <c r="G88">
        <v>87496</v>
      </c>
      <c r="H88">
        <v>185</v>
      </c>
      <c r="I88" s="397">
        <v>186</v>
      </c>
      <c r="J88" s="419">
        <v>186</v>
      </c>
      <c r="K88" s="419">
        <v>187</v>
      </c>
      <c r="L88" s="419">
        <v>187</v>
      </c>
      <c r="M88" s="433">
        <v>187</v>
      </c>
      <c r="N88" s="434">
        <v>187</v>
      </c>
      <c r="O88" s="437">
        <v>188</v>
      </c>
      <c r="P88" s="438">
        <v>190</v>
      </c>
      <c r="Q88" s="447">
        <v>190</v>
      </c>
      <c r="R88" s="494">
        <v>190</v>
      </c>
      <c r="S88" s="498">
        <v>191</v>
      </c>
      <c r="T88" s="498">
        <v>192</v>
      </c>
      <c r="U88" s="537">
        <v>192</v>
      </c>
      <c r="V88" s="537">
        <v>192</v>
      </c>
      <c r="W88" s="537">
        <v>192</v>
      </c>
      <c r="X88" s="537">
        <v>194</v>
      </c>
      <c r="Y88" s="538">
        <v>194</v>
      </c>
      <c r="Z88" s="540">
        <v>194</v>
      </c>
      <c r="AA88" s="540">
        <v>194</v>
      </c>
      <c r="AB88" s="541">
        <v>194</v>
      </c>
      <c r="AC88" s="541">
        <v>194</v>
      </c>
      <c r="AD88" s="542">
        <v>194</v>
      </c>
      <c r="AE88" s="542">
        <v>196</v>
      </c>
      <c r="AF88" s="544">
        <v>196</v>
      </c>
      <c r="AG88" s="544">
        <v>196</v>
      </c>
      <c r="AH88" s="545">
        <v>196</v>
      </c>
      <c r="AI88" s="546">
        <v>197</v>
      </c>
      <c r="AJ88" s="547">
        <v>198</v>
      </c>
      <c r="AK88" s="548">
        <v>198</v>
      </c>
      <c r="AL88" s="550">
        <v>198</v>
      </c>
      <c r="AM88" s="551">
        <v>199</v>
      </c>
      <c r="AN88" s="552">
        <v>199</v>
      </c>
      <c r="AO88" s="553">
        <v>199</v>
      </c>
      <c r="AP88" s="553">
        <v>199</v>
      </c>
      <c r="AQ88" s="553">
        <v>200</v>
      </c>
      <c r="AR88" s="553">
        <v>201</v>
      </c>
      <c r="AS88" s="554">
        <v>201</v>
      </c>
      <c r="AT88" s="555">
        <v>202</v>
      </c>
      <c r="AU88" s="556">
        <v>202</v>
      </c>
      <c r="AV88" s="556">
        <v>202</v>
      </c>
      <c r="AW88" s="556">
        <v>204</v>
      </c>
      <c r="AX88" s="557">
        <v>210</v>
      </c>
      <c r="AY88" s="557">
        <v>210</v>
      </c>
      <c r="AZ88" s="559">
        <v>210</v>
      </c>
      <c r="BA88" s="559">
        <v>210</v>
      </c>
      <c r="BB88" s="559">
        <v>210</v>
      </c>
      <c r="BD88" s="178">
        <f t="shared" ca="1" si="17"/>
        <v>0</v>
      </c>
      <c r="BE88" s="411">
        <f t="shared" ca="1" si="18"/>
        <v>0</v>
      </c>
      <c r="BF88" s="412">
        <f t="shared" ca="1" si="19"/>
        <v>0</v>
      </c>
      <c r="BG88" s="178">
        <f t="shared" ca="1" si="20"/>
        <v>8</v>
      </c>
      <c r="BH88" s="411">
        <f t="shared" ca="1" si="21"/>
        <v>3.9603960396039604E-2</v>
      </c>
      <c r="BI88" s="412">
        <f t="shared" ca="1" si="22"/>
        <v>9.1432751211483954</v>
      </c>
      <c r="BJ88" s="398">
        <f t="shared" ca="1" si="15"/>
        <v>240.01097193014539</v>
      </c>
      <c r="BL88" s="391">
        <f t="shared" si="16"/>
        <v>268</v>
      </c>
      <c r="BM88" s="386">
        <f t="shared" ca="1" si="23"/>
        <v>210</v>
      </c>
      <c r="BN88" s="386">
        <f t="shared" ca="1" si="24"/>
        <v>240</v>
      </c>
      <c r="BO88" s="400">
        <f t="shared" ca="1" si="25"/>
        <v>0</v>
      </c>
      <c r="BQ88" t="s">
        <v>1482</v>
      </c>
      <c r="BR88">
        <v>217</v>
      </c>
      <c r="BS88">
        <v>231.1</v>
      </c>
      <c r="BU88" s="389">
        <f t="shared" si="26"/>
        <v>319</v>
      </c>
      <c r="BV88" s="419">
        <f t="shared" ca="1" si="27"/>
        <v>87496</v>
      </c>
      <c r="BX88" s="404" t="s">
        <v>360</v>
      </c>
      <c r="BY88" s="404" t="s">
        <v>113</v>
      </c>
      <c r="BZ88" s="404" t="s">
        <v>2207</v>
      </c>
      <c r="CA88" s="405">
        <v>345038</v>
      </c>
      <c r="CB88" s="548">
        <f t="shared" ca="1" si="28"/>
        <v>31</v>
      </c>
      <c r="CC88" s="50" t="str">
        <f t="shared" ca="1" si="29"/>
        <v>Worst 50</v>
      </c>
    </row>
    <row r="89" spans="1:81" x14ac:dyDescent="0.25">
      <c r="A89" s="386">
        <v>2</v>
      </c>
      <c r="B89" s="386" t="s">
        <v>144</v>
      </c>
      <c r="C89" s="386" t="s">
        <v>416</v>
      </c>
      <c r="D89" s="386" t="s">
        <v>106</v>
      </c>
      <c r="E89" s="386" t="s">
        <v>932</v>
      </c>
      <c r="F89" s="386" t="s">
        <v>1572</v>
      </c>
      <c r="G89">
        <v>125610</v>
      </c>
      <c r="H89">
        <v>275</v>
      </c>
      <c r="I89" s="397">
        <v>278</v>
      </c>
      <c r="J89" s="419">
        <v>282</v>
      </c>
      <c r="K89" s="419">
        <v>285</v>
      </c>
      <c r="L89" s="419">
        <v>287</v>
      </c>
      <c r="M89" s="433">
        <v>287</v>
      </c>
      <c r="N89" s="434">
        <v>288</v>
      </c>
      <c r="O89" s="437">
        <v>289</v>
      </c>
      <c r="P89" s="438">
        <v>292</v>
      </c>
      <c r="Q89" s="447">
        <v>295</v>
      </c>
      <c r="R89" s="494">
        <v>295</v>
      </c>
      <c r="S89" s="498">
        <v>295</v>
      </c>
      <c r="T89" s="498">
        <v>296</v>
      </c>
      <c r="U89" s="537">
        <v>296</v>
      </c>
      <c r="V89" s="537">
        <v>296</v>
      </c>
      <c r="W89" s="537">
        <v>297</v>
      </c>
      <c r="X89" s="537">
        <v>300</v>
      </c>
      <c r="Y89" s="538">
        <v>302</v>
      </c>
      <c r="Z89" s="540">
        <v>303</v>
      </c>
      <c r="AA89" s="540">
        <v>303</v>
      </c>
      <c r="AB89" s="541">
        <v>303</v>
      </c>
      <c r="AC89" s="541">
        <v>303</v>
      </c>
      <c r="AD89" s="542">
        <v>303</v>
      </c>
      <c r="AE89" s="542">
        <v>303</v>
      </c>
      <c r="AF89" s="544">
        <v>303</v>
      </c>
      <c r="AG89" s="544">
        <v>303</v>
      </c>
      <c r="AH89" s="545">
        <v>303</v>
      </c>
      <c r="AI89" s="546">
        <v>304</v>
      </c>
      <c r="AJ89" s="547">
        <v>304</v>
      </c>
      <c r="AK89" s="548">
        <v>304</v>
      </c>
      <c r="AL89" s="550">
        <v>304</v>
      </c>
      <c r="AM89" s="551">
        <v>304</v>
      </c>
      <c r="AN89" s="552">
        <v>304</v>
      </c>
      <c r="AO89" s="553">
        <v>304</v>
      </c>
      <c r="AP89" s="553">
        <v>304</v>
      </c>
      <c r="AQ89" s="553">
        <v>305</v>
      </c>
      <c r="AR89" s="553">
        <v>305</v>
      </c>
      <c r="AS89" s="554">
        <v>305</v>
      </c>
      <c r="AT89" s="555">
        <v>305</v>
      </c>
      <c r="AU89" s="556">
        <v>305</v>
      </c>
      <c r="AV89" s="556">
        <v>305</v>
      </c>
      <c r="AW89" s="556">
        <v>306</v>
      </c>
      <c r="AX89" s="557">
        <v>306</v>
      </c>
      <c r="AY89" s="557">
        <v>307</v>
      </c>
      <c r="AZ89" s="559">
        <v>307</v>
      </c>
      <c r="BA89" s="559">
        <v>307</v>
      </c>
      <c r="BB89" s="559">
        <v>307</v>
      </c>
      <c r="BD89" s="178">
        <f t="shared" ca="1" si="17"/>
        <v>0</v>
      </c>
      <c r="BE89" s="411">
        <f t="shared" ca="1" si="18"/>
        <v>0</v>
      </c>
      <c r="BF89" s="412">
        <f t="shared" ca="1" si="19"/>
        <v>0</v>
      </c>
      <c r="BG89" s="178">
        <f t="shared" ca="1" si="20"/>
        <v>2</v>
      </c>
      <c r="BH89" s="411">
        <f t="shared" ca="1" si="21"/>
        <v>6.5573770491803279E-3</v>
      </c>
      <c r="BI89" s="412">
        <f t="shared" ca="1" si="22"/>
        <v>1.5922299180001591</v>
      </c>
      <c r="BJ89" s="398">
        <f t="shared" ca="1" si="15"/>
        <v>244.40729241302444</v>
      </c>
      <c r="BL89" s="391">
        <f t="shared" si="16"/>
        <v>292</v>
      </c>
      <c r="BM89" s="386">
        <f t="shared" ca="1" si="23"/>
        <v>307</v>
      </c>
      <c r="BN89" s="386">
        <f t="shared" ca="1" si="24"/>
        <v>244.4</v>
      </c>
      <c r="BO89" s="400">
        <f t="shared" ca="1" si="25"/>
        <v>0</v>
      </c>
      <c r="BQ89" t="s">
        <v>36</v>
      </c>
      <c r="BR89">
        <v>962</v>
      </c>
      <c r="BS89">
        <v>283.3</v>
      </c>
      <c r="BU89" s="389">
        <f t="shared" si="26"/>
        <v>320</v>
      </c>
      <c r="BV89" s="419">
        <f t="shared" ca="1" si="27"/>
        <v>125610</v>
      </c>
      <c r="BX89" s="404" t="s">
        <v>2172</v>
      </c>
      <c r="BY89" s="404" t="s">
        <v>2220</v>
      </c>
      <c r="BZ89" s="404" t="s">
        <v>210</v>
      </c>
      <c r="CA89" s="405">
        <v>4804149</v>
      </c>
      <c r="CB89" s="548">
        <f t="shared" ca="1" si="28"/>
        <v>183</v>
      </c>
      <c r="CC89" s="50" t="str">
        <f t="shared" ca="1" si="29"/>
        <v/>
      </c>
    </row>
    <row r="90" spans="1:81" x14ac:dyDescent="0.25">
      <c r="A90" s="386">
        <v>2</v>
      </c>
      <c r="B90" s="386" t="s">
        <v>144</v>
      </c>
      <c r="C90" s="31" t="s">
        <v>416</v>
      </c>
      <c r="D90" s="31" t="s">
        <v>106</v>
      </c>
      <c r="E90" s="31" t="s">
        <v>934</v>
      </c>
      <c r="F90" s="31" t="s">
        <v>1574</v>
      </c>
      <c r="G90" s="31">
        <v>101167</v>
      </c>
      <c r="H90" s="31">
        <v>171</v>
      </c>
      <c r="I90" s="31">
        <v>172</v>
      </c>
      <c r="J90" s="31">
        <v>175</v>
      </c>
      <c r="K90" s="31">
        <v>176</v>
      </c>
      <c r="L90" s="31">
        <v>176</v>
      </c>
      <c r="M90" s="31">
        <v>176</v>
      </c>
      <c r="N90" s="31">
        <v>178</v>
      </c>
      <c r="O90" s="31">
        <v>181</v>
      </c>
      <c r="P90" s="31">
        <v>182</v>
      </c>
      <c r="Q90" s="31">
        <v>183</v>
      </c>
      <c r="R90" s="31">
        <v>183</v>
      </c>
      <c r="S90" s="31">
        <v>183</v>
      </c>
      <c r="T90" s="31">
        <v>183</v>
      </c>
      <c r="U90" s="31">
        <v>183</v>
      </c>
      <c r="V90" s="31">
        <v>183</v>
      </c>
      <c r="W90" s="31">
        <v>184</v>
      </c>
      <c r="X90" s="31">
        <v>184</v>
      </c>
      <c r="Y90" s="31">
        <v>185</v>
      </c>
      <c r="Z90" s="31">
        <v>185</v>
      </c>
      <c r="AA90" s="31">
        <v>188</v>
      </c>
      <c r="AB90" s="31">
        <v>188</v>
      </c>
      <c r="AC90" s="31">
        <v>188</v>
      </c>
      <c r="AD90" s="31">
        <v>188</v>
      </c>
      <c r="AE90" s="31">
        <v>188</v>
      </c>
      <c r="AF90" s="31">
        <v>188</v>
      </c>
      <c r="AG90" s="31">
        <v>188</v>
      </c>
      <c r="AH90" s="31">
        <v>188</v>
      </c>
      <c r="AI90" s="31">
        <v>188</v>
      </c>
      <c r="AJ90" s="31">
        <v>188</v>
      </c>
      <c r="AK90" s="31">
        <v>188</v>
      </c>
      <c r="AL90" s="31">
        <v>188</v>
      </c>
      <c r="AM90" s="31">
        <v>188</v>
      </c>
      <c r="AN90" s="31">
        <v>188</v>
      </c>
      <c r="AO90" s="31">
        <v>188</v>
      </c>
      <c r="AP90" s="31">
        <v>188</v>
      </c>
      <c r="AQ90" s="31">
        <v>188</v>
      </c>
      <c r="AR90" s="31">
        <v>188</v>
      </c>
      <c r="AS90" s="31">
        <v>188</v>
      </c>
      <c r="AT90" s="31">
        <v>188</v>
      </c>
      <c r="AU90" s="31">
        <v>188</v>
      </c>
      <c r="AV90" s="31">
        <v>188</v>
      </c>
      <c r="AW90" s="31">
        <v>189</v>
      </c>
      <c r="AX90" s="31">
        <v>189</v>
      </c>
      <c r="AY90" s="31">
        <v>189</v>
      </c>
      <c r="AZ90" s="31">
        <v>191</v>
      </c>
      <c r="BA90" s="31">
        <v>192</v>
      </c>
      <c r="BB90" s="31">
        <v>194</v>
      </c>
      <c r="BC90" s="31"/>
      <c r="BD90" s="393">
        <f t="shared" ca="1" si="17"/>
        <v>2</v>
      </c>
      <c r="BE90" s="413">
        <f t="shared" ca="1" si="18"/>
        <v>1.0416666666666666E-2</v>
      </c>
      <c r="BF90" s="415">
        <f t="shared" ca="1" si="19"/>
        <v>1.9769292358180039</v>
      </c>
      <c r="BG90" s="393">
        <f t="shared" ca="1" si="20"/>
        <v>6</v>
      </c>
      <c r="BH90" s="413">
        <f t="shared" ca="1" si="21"/>
        <v>3.1914893617021274E-2</v>
      </c>
      <c r="BI90" s="415">
        <f t="shared" ca="1" si="22"/>
        <v>5.9307877074540114</v>
      </c>
      <c r="BJ90" s="401">
        <f t="shared" ca="1" si="15"/>
        <v>191.76213587434637</v>
      </c>
      <c r="BL90" s="391">
        <f t="shared" si="16"/>
        <v>308</v>
      </c>
      <c r="BM90" s="386">
        <f t="shared" ca="1" si="23"/>
        <v>194</v>
      </c>
      <c r="BN90" s="386">
        <f t="shared" ca="1" si="24"/>
        <v>191.8</v>
      </c>
      <c r="BO90" s="400">
        <f t="shared" ca="1" si="25"/>
        <v>0</v>
      </c>
      <c r="BQ90" t="s">
        <v>1343</v>
      </c>
      <c r="BR90">
        <v>335</v>
      </c>
      <c r="BS90">
        <v>282.5</v>
      </c>
      <c r="BU90" s="389">
        <f t="shared" si="26"/>
        <v>321</v>
      </c>
      <c r="BV90" s="419">
        <f t="shared" ca="1" si="27"/>
        <v>101167</v>
      </c>
      <c r="BX90" s="404" t="s">
        <v>285</v>
      </c>
      <c r="BY90" s="404" t="s">
        <v>29</v>
      </c>
      <c r="BZ90" s="404" t="s">
        <v>2203</v>
      </c>
      <c r="CA90" s="405">
        <v>257174</v>
      </c>
      <c r="CB90" s="548">
        <f t="shared" ca="1" si="28"/>
        <v>61</v>
      </c>
      <c r="CC90" s="50" t="str">
        <f t="shared" ca="1" si="29"/>
        <v/>
      </c>
    </row>
    <row r="91" spans="1:81" x14ac:dyDescent="0.25">
      <c r="A91" s="386">
        <v>2</v>
      </c>
      <c r="B91" s="386" t="s">
        <v>144</v>
      </c>
      <c r="C91" s="407" t="s">
        <v>305</v>
      </c>
      <c r="D91" s="407" t="s">
        <v>119</v>
      </c>
      <c r="E91" s="407" t="s">
        <v>305</v>
      </c>
      <c r="F91" s="407" t="s">
        <v>119</v>
      </c>
      <c r="G91" s="407">
        <v>158527</v>
      </c>
      <c r="H91" s="407">
        <v>339</v>
      </c>
      <c r="I91" s="407">
        <v>343</v>
      </c>
      <c r="J91" s="407">
        <v>343</v>
      </c>
      <c r="K91" s="407">
        <v>343</v>
      </c>
      <c r="L91" s="407">
        <v>344</v>
      </c>
      <c r="M91" s="407">
        <v>345</v>
      </c>
      <c r="N91" s="407">
        <v>346</v>
      </c>
      <c r="O91" s="407">
        <v>352</v>
      </c>
      <c r="P91" s="407">
        <v>352</v>
      </c>
      <c r="Q91" s="407">
        <v>353</v>
      </c>
      <c r="R91" s="407">
        <v>356</v>
      </c>
      <c r="S91" s="407">
        <v>359</v>
      </c>
      <c r="T91" s="407">
        <v>361</v>
      </c>
      <c r="U91" s="407">
        <v>361</v>
      </c>
      <c r="V91" s="407">
        <v>365</v>
      </c>
      <c r="W91" s="407">
        <v>368</v>
      </c>
      <c r="X91" s="407">
        <v>371</v>
      </c>
      <c r="Y91" s="407">
        <v>372</v>
      </c>
      <c r="Z91" s="407">
        <v>374</v>
      </c>
      <c r="AA91" s="407">
        <v>374</v>
      </c>
      <c r="AB91" s="407">
        <v>377</v>
      </c>
      <c r="AC91" s="407">
        <v>377</v>
      </c>
      <c r="AD91" s="407">
        <v>377</v>
      </c>
      <c r="AE91" s="407">
        <v>379</v>
      </c>
      <c r="AF91" s="407">
        <v>379</v>
      </c>
      <c r="AG91" s="407">
        <v>379</v>
      </c>
      <c r="AH91" s="407">
        <v>379</v>
      </c>
      <c r="AI91" s="407">
        <v>379</v>
      </c>
      <c r="AJ91" s="407">
        <v>380</v>
      </c>
      <c r="AK91" s="407">
        <v>380</v>
      </c>
      <c r="AL91" s="407">
        <v>382</v>
      </c>
      <c r="AM91" s="407">
        <v>382</v>
      </c>
      <c r="AN91" s="407">
        <v>382</v>
      </c>
      <c r="AO91" s="407">
        <v>382</v>
      </c>
      <c r="AP91" s="407">
        <v>382</v>
      </c>
      <c r="AQ91" s="407">
        <v>382</v>
      </c>
      <c r="AR91" s="407">
        <v>382</v>
      </c>
      <c r="AS91" s="407">
        <v>382</v>
      </c>
      <c r="AT91" s="407">
        <v>383</v>
      </c>
      <c r="AU91" s="407">
        <v>384</v>
      </c>
      <c r="AV91" s="407">
        <v>384</v>
      </c>
      <c r="AW91" s="407">
        <v>384</v>
      </c>
      <c r="AX91" s="407">
        <v>384</v>
      </c>
      <c r="AY91" s="407">
        <v>384</v>
      </c>
      <c r="AZ91" s="407">
        <v>384</v>
      </c>
      <c r="BA91" s="407">
        <v>384</v>
      </c>
      <c r="BB91" s="407">
        <v>384</v>
      </c>
      <c r="BC91" s="407"/>
      <c r="BD91" s="408">
        <f t="shared" ca="1" si="17"/>
        <v>0</v>
      </c>
      <c r="BE91" s="414">
        <f t="shared" ca="1" si="18"/>
        <v>0</v>
      </c>
      <c r="BF91" s="416">
        <f t="shared" ca="1" si="19"/>
        <v>0</v>
      </c>
      <c r="BG91" s="408">
        <f t="shared" ca="1" si="20"/>
        <v>0</v>
      </c>
      <c r="BH91" s="414">
        <f t="shared" ca="1" si="21"/>
        <v>0</v>
      </c>
      <c r="BI91" s="416">
        <f t="shared" ca="1" si="22"/>
        <v>0</v>
      </c>
      <c r="BJ91" s="409">
        <f t="shared" ca="1" si="15"/>
        <v>242.23003021567305</v>
      </c>
      <c r="BL91" s="391">
        <f t="shared" si="16"/>
        <v>296</v>
      </c>
      <c r="BM91" s="386">
        <f t="shared" ca="1" si="23"/>
        <v>384</v>
      </c>
      <c r="BN91" s="386">
        <f t="shared" ca="1" si="24"/>
        <v>242.2</v>
      </c>
      <c r="BO91" s="400">
        <f t="shared" ca="1" si="25"/>
        <v>0</v>
      </c>
      <c r="BQ91" t="s">
        <v>1750</v>
      </c>
      <c r="BR91">
        <v>625</v>
      </c>
      <c r="BS91">
        <v>251.8</v>
      </c>
      <c r="BU91" s="389">
        <f t="shared" si="26"/>
        <v>265</v>
      </c>
      <c r="BV91" s="419">
        <f t="shared" ca="1" si="27"/>
        <v>158527</v>
      </c>
      <c r="BX91" s="404" t="s">
        <v>286</v>
      </c>
      <c r="BY91" s="404" t="s">
        <v>63</v>
      </c>
      <c r="BZ91" s="404" t="s">
        <v>2203</v>
      </c>
      <c r="CA91" s="405">
        <v>355218</v>
      </c>
      <c r="CB91" s="548">
        <f t="shared" ca="1" si="28"/>
        <v>272</v>
      </c>
      <c r="CC91" s="50" t="str">
        <f t="shared" ca="1" si="29"/>
        <v/>
      </c>
    </row>
    <row r="92" spans="1:81" x14ac:dyDescent="0.25">
      <c r="A92" s="386">
        <v>2</v>
      </c>
      <c r="B92" s="386" t="s">
        <v>144</v>
      </c>
      <c r="C92" s="386" t="s">
        <v>418</v>
      </c>
      <c r="D92" s="386" t="s">
        <v>120</v>
      </c>
      <c r="E92" s="386" t="s">
        <v>946</v>
      </c>
      <c r="F92" s="386" t="s">
        <v>1590</v>
      </c>
      <c r="G92">
        <v>63869</v>
      </c>
      <c r="H92">
        <v>87</v>
      </c>
      <c r="I92" s="397">
        <v>87</v>
      </c>
      <c r="J92" s="419">
        <v>87</v>
      </c>
      <c r="K92" s="419">
        <v>87</v>
      </c>
      <c r="L92" s="419">
        <v>87</v>
      </c>
      <c r="M92" s="433">
        <v>87</v>
      </c>
      <c r="N92" s="434">
        <v>92</v>
      </c>
      <c r="O92" s="437">
        <v>92</v>
      </c>
      <c r="P92" s="438">
        <v>92</v>
      </c>
      <c r="Q92" s="447">
        <v>93</v>
      </c>
      <c r="R92" s="494">
        <v>93</v>
      </c>
      <c r="S92" s="498">
        <v>93</v>
      </c>
      <c r="T92" s="498">
        <v>93</v>
      </c>
      <c r="U92" s="537">
        <v>93</v>
      </c>
      <c r="V92" s="537">
        <v>93</v>
      </c>
      <c r="W92" s="537">
        <v>93</v>
      </c>
      <c r="X92" s="537">
        <v>97</v>
      </c>
      <c r="Y92" s="538">
        <v>97</v>
      </c>
      <c r="Z92" s="540">
        <v>98</v>
      </c>
      <c r="AA92" s="540">
        <v>98</v>
      </c>
      <c r="AB92" s="541">
        <v>98</v>
      </c>
      <c r="AC92" s="541">
        <v>98</v>
      </c>
      <c r="AD92" s="542">
        <v>98</v>
      </c>
      <c r="AE92" s="542">
        <v>98</v>
      </c>
      <c r="AF92" s="544">
        <v>99</v>
      </c>
      <c r="AG92" s="544">
        <v>99</v>
      </c>
      <c r="AH92" s="545">
        <v>99</v>
      </c>
      <c r="AI92" s="546">
        <v>99</v>
      </c>
      <c r="AJ92" s="547">
        <v>99</v>
      </c>
      <c r="AK92" s="548">
        <v>99</v>
      </c>
      <c r="AL92" s="550">
        <v>99</v>
      </c>
      <c r="AM92" s="551">
        <v>99</v>
      </c>
      <c r="AN92" s="552">
        <v>99</v>
      </c>
      <c r="AO92" s="553">
        <v>99</v>
      </c>
      <c r="AP92" s="553">
        <v>99</v>
      </c>
      <c r="AQ92" s="553">
        <v>99</v>
      </c>
      <c r="AR92" s="553">
        <v>99</v>
      </c>
      <c r="AS92" s="554">
        <v>99</v>
      </c>
      <c r="AT92" s="555">
        <v>99</v>
      </c>
      <c r="AU92" s="556">
        <v>100</v>
      </c>
      <c r="AV92" s="556">
        <v>100</v>
      </c>
      <c r="AW92" s="556">
        <v>100</v>
      </c>
      <c r="AX92" s="557">
        <v>100</v>
      </c>
      <c r="AY92" s="557">
        <v>100</v>
      </c>
      <c r="AZ92" s="559">
        <v>100</v>
      </c>
      <c r="BA92" s="559">
        <v>100</v>
      </c>
      <c r="BB92" s="559">
        <v>100</v>
      </c>
      <c r="BD92" s="178">
        <f t="shared" ca="1" si="17"/>
        <v>0</v>
      </c>
      <c r="BE92" s="411">
        <f t="shared" ca="1" si="18"/>
        <v>0</v>
      </c>
      <c r="BF92" s="412">
        <f t="shared" ca="1" si="19"/>
        <v>0</v>
      </c>
      <c r="BG92" s="178">
        <f t="shared" ca="1" si="20"/>
        <v>0</v>
      </c>
      <c r="BH92" s="411">
        <f t="shared" ca="1" si="21"/>
        <v>0</v>
      </c>
      <c r="BI92" s="412">
        <f t="shared" ca="1" si="22"/>
        <v>0</v>
      </c>
      <c r="BJ92" s="398">
        <f t="shared" ca="1" si="15"/>
        <v>156.57048020166278</v>
      </c>
      <c r="BL92" s="391">
        <f t="shared" si="16"/>
        <v>2</v>
      </c>
      <c r="BM92" s="386">
        <f t="shared" ca="1" si="23"/>
        <v>100</v>
      </c>
      <c r="BN92" s="386">
        <f t="shared" ca="1" si="24"/>
        <v>156.6</v>
      </c>
      <c r="BO92" s="400">
        <f t="shared" ca="1" si="25"/>
        <v>0</v>
      </c>
      <c r="BQ92" t="s">
        <v>1291</v>
      </c>
      <c r="BR92">
        <v>162</v>
      </c>
      <c r="BS92">
        <v>157</v>
      </c>
      <c r="BU92" s="389">
        <f t="shared" si="26"/>
        <v>323</v>
      </c>
      <c r="BV92" s="419">
        <f t="shared" ca="1" si="27"/>
        <v>63869</v>
      </c>
      <c r="BX92" s="404" t="s">
        <v>288</v>
      </c>
      <c r="BY92" s="404" t="s">
        <v>79</v>
      </c>
      <c r="BZ92" s="404" t="s">
        <v>2203</v>
      </c>
      <c r="CA92" s="405">
        <v>331069</v>
      </c>
      <c r="CB92" s="548">
        <f t="shared" ca="1" si="28"/>
        <v>272</v>
      </c>
      <c r="CC92" s="50" t="str">
        <f t="shared" ca="1" si="29"/>
        <v/>
      </c>
    </row>
    <row r="93" spans="1:81" x14ac:dyDescent="0.25">
      <c r="A93" s="386">
        <v>2</v>
      </c>
      <c r="B93" s="386" t="s">
        <v>144</v>
      </c>
      <c r="C93" s="386" t="s">
        <v>418</v>
      </c>
      <c r="D93" s="386" t="s">
        <v>120</v>
      </c>
      <c r="E93" s="386" t="s">
        <v>948</v>
      </c>
      <c r="F93" s="386" t="s">
        <v>1592</v>
      </c>
      <c r="G93">
        <v>159827</v>
      </c>
      <c r="H93">
        <v>145</v>
      </c>
      <c r="I93" s="397">
        <v>145</v>
      </c>
      <c r="J93" s="419">
        <v>145</v>
      </c>
      <c r="K93" s="419">
        <v>145</v>
      </c>
      <c r="L93" s="419">
        <v>146</v>
      </c>
      <c r="M93" s="433">
        <v>146</v>
      </c>
      <c r="N93" s="434">
        <v>151</v>
      </c>
      <c r="O93" s="437">
        <v>151</v>
      </c>
      <c r="P93" s="438">
        <v>151</v>
      </c>
      <c r="Q93" s="447">
        <v>153</v>
      </c>
      <c r="R93" s="494">
        <v>153</v>
      </c>
      <c r="S93" s="498">
        <v>153</v>
      </c>
      <c r="T93" s="498">
        <v>153</v>
      </c>
      <c r="U93" s="537">
        <v>153</v>
      </c>
      <c r="V93" s="537">
        <v>153</v>
      </c>
      <c r="W93" s="537">
        <v>154</v>
      </c>
      <c r="X93" s="537">
        <v>161</v>
      </c>
      <c r="Y93" s="538">
        <v>161</v>
      </c>
      <c r="Z93" s="540">
        <v>161</v>
      </c>
      <c r="AA93" s="540">
        <v>161</v>
      </c>
      <c r="AB93" s="541">
        <v>162</v>
      </c>
      <c r="AC93" s="541">
        <v>162</v>
      </c>
      <c r="AD93" s="542">
        <v>162</v>
      </c>
      <c r="AE93" s="542">
        <v>162</v>
      </c>
      <c r="AF93" s="544">
        <v>163</v>
      </c>
      <c r="AG93" s="544">
        <v>163</v>
      </c>
      <c r="AH93" s="545">
        <v>164</v>
      </c>
      <c r="AI93" s="546">
        <v>164</v>
      </c>
      <c r="AJ93" s="547">
        <v>164</v>
      </c>
      <c r="AK93" s="548">
        <v>164</v>
      </c>
      <c r="AL93" s="550">
        <v>164</v>
      </c>
      <c r="AM93" s="551">
        <v>164</v>
      </c>
      <c r="AN93" s="552">
        <v>164</v>
      </c>
      <c r="AO93" s="553">
        <v>164</v>
      </c>
      <c r="AP93" s="553">
        <v>164</v>
      </c>
      <c r="AQ93" s="553">
        <v>164</v>
      </c>
      <c r="AR93" s="553">
        <v>164</v>
      </c>
      <c r="AS93" s="554">
        <v>164</v>
      </c>
      <c r="AT93" s="555">
        <v>164</v>
      </c>
      <c r="AU93" s="556">
        <v>164</v>
      </c>
      <c r="AV93" s="556">
        <v>164</v>
      </c>
      <c r="AW93" s="556">
        <v>164</v>
      </c>
      <c r="AX93" s="557">
        <v>164</v>
      </c>
      <c r="AY93" s="557">
        <v>164</v>
      </c>
      <c r="AZ93" s="559">
        <v>164</v>
      </c>
      <c r="BA93" s="559">
        <v>164</v>
      </c>
      <c r="BB93" s="559">
        <v>164</v>
      </c>
      <c r="BD93" s="178">
        <f t="shared" ca="1" si="17"/>
        <v>0</v>
      </c>
      <c r="BE93" s="411">
        <f t="shared" ca="1" si="18"/>
        <v>0</v>
      </c>
      <c r="BF93" s="412">
        <f t="shared" ca="1" si="19"/>
        <v>0</v>
      </c>
      <c r="BG93" s="178">
        <f t="shared" ca="1" si="20"/>
        <v>0</v>
      </c>
      <c r="BH93" s="411">
        <f t="shared" ca="1" si="21"/>
        <v>0</v>
      </c>
      <c r="BI93" s="412">
        <f t="shared" ca="1" si="22"/>
        <v>0</v>
      </c>
      <c r="BJ93" s="398">
        <f t="shared" ca="1" si="15"/>
        <v>102.61094808761973</v>
      </c>
      <c r="BL93" s="391">
        <f t="shared" si="16"/>
        <v>5</v>
      </c>
      <c r="BM93" s="386">
        <f t="shared" ca="1" si="23"/>
        <v>164</v>
      </c>
      <c r="BN93" s="386">
        <f t="shared" ca="1" si="24"/>
        <v>102.6</v>
      </c>
      <c r="BO93" s="400">
        <f t="shared" ca="1" si="25"/>
        <v>0</v>
      </c>
      <c r="BQ93" t="s">
        <v>1339</v>
      </c>
      <c r="BR93">
        <v>270</v>
      </c>
      <c r="BS93">
        <v>204.8</v>
      </c>
      <c r="BU93" s="389">
        <f t="shared" si="26"/>
        <v>324</v>
      </c>
      <c r="BV93" s="419">
        <f t="shared" ca="1" si="27"/>
        <v>159827</v>
      </c>
      <c r="BX93" s="404" t="s">
        <v>287</v>
      </c>
      <c r="BY93" s="404" t="s">
        <v>246</v>
      </c>
      <c r="BZ93" s="404" t="s">
        <v>2203</v>
      </c>
      <c r="CA93" s="405">
        <v>39697</v>
      </c>
      <c r="CB93" s="548">
        <f t="shared" ca="1" si="28"/>
        <v>272</v>
      </c>
      <c r="CC93" s="50" t="str">
        <f t="shared" ca="1" si="29"/>
        <v/>
      </c>
    </row>
    <row r="94" spans="1:81" x14ac:dyDescent="0.25">
      <c r="A94" s="386">
        <v>2</v>
      </c>
      <c r="B94" s="386" t="s">
        <v>144</v>
      </c>
      <c r="C94" s="386" t="s">
        <v>418</v>
      </c>
      <c r="D94" s="386" t="s">
        <v>120</v>
      </c>
      <c r="E94" s="386" t="s">
        <v>950</v>
      </c>
      <c r="F94" s="386" t="s">
        <v>1594</v>
      </c>
      <c r="G94">
        <v>120750</v>
      </c>
      <c r="H94">
        <v>132</v>
      </c>
      <c r="I94" s="397">
        <v>132</v>
      </c>
      <c r="J94" s="419">
        <v>133</v>
      </c>
      <c r="K94" s="419">
        <v>134</v>
      </c>
      <c r="L94" s="419">
        <v>134</v>
      </c>
      <c r="M94" s="433">
        <v>134</v>
      </c>
      <c r="N94" s="434">
        <v>138</v>
      </c>
      <c r="O94" s="437">
        <v>138</v>
      </c>
      <c r="P94" s="438">
        <v>138</v>
      </c>
      <c r="Q94" s="447">
        <v>138</v>
      </c>
      <c r="R94" s="494">
        <v>138</v>
      </c>
      <c r="S94" s="498">
        <v>139</v>
      </c>
      <c r="T94" s="498">
        <v>139</v>
      </c>
      <c r="U94" s="537">
        <v>139</v>
      </c>
      <c r="V94" s="537">
        <v>139</v>
      </c>
      <c r="W94" s="537">
        <v>139</v>
      </c>
      <c r="X94" s="537">
        <v>142</v>
      </c>
      <c r="Y94" s="538">
        <v>142</v>
      </c>
      <c r="Z94" s="540">
        <v>142</v>
      </c>
      <c r="AA94" s="540">
        <v>142</v>
      </c>
      <c r="AB94" s="541">
        <v>142</v>
      </c>
      <c r="AC94" s="541">
        <v>142</v>
      </c>
      <c r="AD94" s="542">
        <v>142</v>
      </c>
      <c r="AE94" s="542">
        <v>142</v>
      </c>
      <c r="AF94" s="544">
        <v>142</v>
      </c>
      <c r="AG94" s="544">
        <v>142</v>
      </c>
      <c r="AH94" s="545">
        <v>142</v>
      </c>
      <c r="AI94" s="546">
        <v>142</v>
      </c>
      <c r="AJ94" s="547">
        <v>142</v>
      </c>
      <c r="AK94" s="548">
        <v>142</v>
      </c>
      <c r="AL94" s="550">
        <v>142</v>
      </c>
      <c r="AM94" s="551">
        <v>142</v>
      </c>
      <c r="AN94" s="552">
        <v>142</v>
      </c>
      <c r="AO94" s="553">
        <v>142</v>
      </c>
      <c r="AP94" s="553">
        <v>142</v>
      </c>
      <c r="AQ94" s="553">
        <v>143</v>
      </c>
      <c r="AR94" s="553">
        <v>143</v>
      </c>
      <c r="AS94" s="554">
        <v>143</v>
      </c>
      <c r="AT94" s="555">
        <v>143</v>
      </c>
      <c r="AU94" s="556">
        <v>143</v>
      </c>
      <c r="AV94" s="556">
        <v>143</v>
      </c>
      <c r="AW94" s="556">
        <v>143</v>
      </c>
      <c r="AX94" s="557">
        <v>143</v>
      </c>
      <c r="AY94" s="557">
        <v>143</v>
      </c>
      <c r="AZ94" s="559">
        <v>143</v>
      </c>
      <c r="BA94" s="559">
        <v>143</v>
      </c>
      <c r="BB94" s="559">
        <v>143</v>
      </c>
      <c r="BD94" s="178">
        <f t="shared" ca="1" si="17"/>
        <v>0</v>
      </c>
      <c r="BE94" s="411">
        <f t="shared" ca="1" si="18"/>
        <v>0</v>
      </c>
      <c r="BF94" s="412">
        <f t="shared" ca="1" si="19"/>
        <v>0</v>
      </c>
      <c r="BG94" s="178">
        <f t="shared" ca="1" si="20"/>
        <v>0</v>
      </c>
      <c r="BH94" s="411">
        <f t="shared" ca="1" si="21"/>
        <v>0</v>
      </c>
      <c r="BI94" s="412">
        <f t="shared" ca="1" si="22"/>
        <v>0</v>
      </c>
      <c r="BJ94" s="398">
        <f t="shared" ca="1" si="15"/>
        <v>118.42650103519669</v>
      </c>
      <c r="BL94" s="391">
        <f t="shared" si="16"/>
        <v>58</v>
      </c>
      <c r="BM94" s="386">
        <f t="shared" ca="1" si="23"/>
        <v>143</v>
      </c>
      <c r="BN94" s="386">
        <f t="shared" ca="1" si="24"/>
        <v>118.4</v>
      </c>
      <c r="BO94" s="400">
        <f t="shared" ca="1" si="25"/>
        <v>0</v>
      </c>
      <c r="BQ94" t="s">
        <v>1243</v>
      </c>
      <c r="BR94">
        <v>113</v>
      </c>
      <c r="BS94">
        <v>213.7</v>
      </c>
      <c r="BU94" s="389">
        <f t="shared" si="26"/>
        <v>325</v>
      </c>
      <c r="BV94" s="419">
        <f t="shared" ca="1" si="27"/>
        <v>120750</v>
      </c>
      <c r="BX94" s="404" t="s">
        <v>397</v>
      </c>
      <c r="BY94" s="404" t="s">
        <v>30</v>
      </c>
      <c r="BZ94" s="404" t="s">
        <v>2209</v>
      </c>
      <c r="CA94" s="405">
        <v>796142</v>
      </c>
      <c r="CB94" s="548">
        <f t="shared" ca="1" si="28"/>
        <v>272</v>
      </c>
      <c r="CC94" s="50" t="str">
        <f t="shared" ca="1" si="29"/>
        <v/>
      </c>
    </row>
    <row r="95" spans="1:81" x14ac:dyDescent="0.25">
      <c r="A95" s="386">
        <v>2</v>
      </c>
      <c r="B95" s="386" t="s">
        <v>144</v>
      </c>
      <c r="C95" s="386" t="s">
        <v>418</v>
      </c>
      <c r="D95" s="386" t="s">
        <v>120</v>
      </c>
      <c r="E95" s="386" t="s">
        <v>952</v>
      </c>
      <c r="F95" s="386" t="s">
        <v>1596</v>
      </c>
      <c r="G95">
        <v>112448</v>
      </c>
      <c r="H95">
        <v>191</v>
      </c>
      <c r="I95" s="397">
        <v>193</v>
      </c>
      <c r="J95" s="419">
        <v>194</v>
      </c>
      <c r="K95" s="419">
        <v>194</v>
      </c>
      <c r="L95" s="419">
        <v>194</v>
      </c>
      <c r="M95" s="433">
        <v>194</v>
      </c>
      <c r="N95" s="434">
        <v>194</v>
      </c>
      <c r="O95" s="437">
        <v>197</v>
      </c>
      <c r="P95" s="438">
        <v>199</v>
      </c>
      <c r="Q95" s="447">
        <v>199</v>
      </c>
      <c r="R95" s="494">
        <v>199</v>
      </c>
      <c r="S95" s="498">
        <v>199</v>
      </c>
      <c r="T95" s="498">
        <v>199</v>
      </c>
      <c r="U95" s="537">
        <v>199</v>
      </c>
      <c r="V95" s="537">
        <v>200</v>
      </c>
      <c r="W95" s="537">
        <v>202</v>
      </c>
      <c r="X95" s="537">
        <v>203</v>
      </c>
      <c r="Y95" s="538">
        <v>204</v>
      </c>
      <c r="Z95" s="540">
        <v>205</v>
      </c>
      <c r="AA95" s="540">
        <v>206</v>
      </c>
      <c r="AB95" s="541">
        <v>206</v>
      </c>
      <c r="AC95" s="541">
        <v>207</v>
      </c>
      <c r="AD95" s="542">
        <v>207</v>
      </c>
      <c r="AE95" s="542">
        <v>207</v>
      </c>
      <c r="AF95" s="544">
        <v>208</v>
      </c>
      <c r="AG95" s="544">
        <v>209</v>
      </c>
      <c r="AH95" s="545">
        <v>210</v>
      </c>
      <c r="AI95" s="546">
        <v>210</v>
      </c>
      <c r="AJ95" s="547">
        <v>210</v>
      </c>
      <c r="AK95" s="548">
        <v>211</v>
      </c>
      <c r="AL95" s="550">
        <v>211</v>
      </c>
      <c r="AM95" s="551">
        <v>211</v>
      </c>
      <c r="AN95" s="552">
        <v>211</v>
      </c>
      <c r="AO95" s="553">
        <v>212</v>
      </c>
      <c r="AP95" s="553">
        <v>212</v>
      </c>
      <c r="AQ95" s="553">
        <v>212</v>
      </c>
      <c r="AR95" s="553">
        <v>214</v>
      </c>
      <c r="AS95" s="554">
        <v>218</v>
      </c>
      <c r="AT95" s="555">
        <v>219</v>
      </c>
      <c r="AU95" s="556">
        <v>219</v>
      </c>
      <c r="AV95" s="556">
        <v>219</v>
      </c>
      <c r="AW95" s="556">
        <v>219</v>
      </c>
      <c r="AX95" s="557">
        <v>222</v>
      </c>
      <c r="AY95" s="557">
        <v>222</v>
      </c>
      <c r="AZ95" s="559">
        <v>222</v>
      </c>
      <c r="BA95" s="559">
        <v>223</v>
      </c>
      <c r="BB95" s="559">
        <v>223</v>
      </c>
      <c r="BD95" s="178">
        <f t="shared" ca="1" si="17"/>
        <v>0</v>
      </c>
      <c r="BE95" s="411">
        <f t="shared" ca="1" si="18"/>
        <v>0</v>
      </c>
      <c r="BF95" s="412">
        <f t="shared" ca="1" si="19"/>
        <v>0</v>
      </c>
      <c r="BG95" s="178">
        <f t="shared" ca="1" si="20"/>
        <v>4</v>
      </c>
      <c r="BH95" s="411">
        <f t="shared" ca="1" si="21"/>
        <v>1.8264840182648401E-2</v>
      </c>
      <c r="BI95" s="412">
        <f t="shared" ca="1" si="22"/>
        <v>3.5571997723392146</v>
      </c>
      <c r="BJ95" s="398">
        <f t="shared" ca="1" si="15"/>
        <v>198.31388730791122</v>
      </c>
      <c r="BL95" s="391">
        <f t="shared" si="16"/>
        <v>70</v>
      </c>
      <c r="BM95" s="386">
        <f t="shared" ca="1" si="23"/>
        <v>223</v>
      </c>
      <c r="BN95" s="386">
        <f t="shared" ca="1" si="24"/>
        <v>198.3</v>
      </c>
      <c r="BO95" s="400">
        <f t="shared" ca="1" si="25"/>
        <v>0</v>
      </c>
      <c r="BQ95" t="s">
        <v>1552</v>
      </c>
      <c r="BR95">
        <v>265</v>
      </c>
      <c r="BS95">
        <v>194</v>
      </c>
      <c r="BU95" s="389">
        <f t="shared" si="26"/>
        <v>326</v>
      </c>
      <c r="BV95" s="419">
        <f t="shared" ca="1" si="27"/>
        <v>112448</v>
      </c>
      <c r="BX95" s="404" t="s">
        <v>632</v>
      </c>
      <c r="BY95" s="404" t="s">
        <v>1247</v>
      </c>
      <c r="BZ95" s="404" t="s">
        <v>2210</v>
      </c>
      <c r="CA95" s="405">
        <v>126678</v>
      </c>
      <c r="CB95" s="548">
        <f t="shared" ca="1" si="28"/>
        <v>109</v>
      </c>
      <c r="CC95" s="50" t="str">
        <f t="shared" ca="1" si="29"/>
        <v/>
      </c>
    </row>
    <row r="96" spans="1:81" x14ac:dyDescent="0.25">
      <c r="A96" s="386">
        <v>2</v>
      </c>
      <c r="B96" s="386" t="s">
        <v>144</v>
      </c>
      <c r="C96" s="386" t="s">
        <v>418</v>
      </c>
      <c r="D96" s="386" t="s">
        <v>120</v>
      </c>
      <c r="E96" s="386" t="s">
        <v>954</v>
      </c>
      <c r="F96" s="386" t="s">
        <v>1598</v>
      </c>
      <c r="G96">
        <v>142217</v>
      </c>
      <c r="H96">
        <v>197</v>
      </c>
      <c r="I96" s="397">
        <v>198</v>
      </c>
      <c r="J96" s="419">
        <v>198</v>
      </c>
      <c r="K96" s="419">
        <v>198</v>
      </c>
      <c r="L96" s="419">
        <v>198</v>
      </c>
      <c r="M96" s="433">
        <v>198</v>
      </c>
      <c r="N96" s="434">
        <v>199</v>
      </c>
      <c r="O96" s="437">
        <v>200</v>
      </c>
      <c r="P96" s="438">
        <v>201</v>
      </c>
      <c r="Q96" s="447">
        <v>201</v>
      </c>
      <c r="R96" s="494">
        <v>202</v>
      </c>
      <c r="S96" s="498">
        <v>203</v>
      </c>
      <c r="T96" s="498">
        <v>203</v>
      </c>
      <c r="U96" s="537">
        <v>203</v>
      </c>
      <c r="V96" s="537">
        <v>203</v>
      </c>
      <c r="W96" s="537">
        <v>203</v>
      </c>
      <c r="X96" s="537">
        <v>206</v>
      </c>
      <c r="Y96" s="538">
        <v>206</v>
      </c>
      <c r="Z96" s="540">
        <v>207</v>
      </c>
      <c r="AA96" s="540">
        <v>208</v>
      </c>
      <c r="AB96" s="541">
        <v>208</v>
      </c>
      <c r="AC96" s="541">
        <v>208</v>
      </c>
      <c r="AD96" s="542">
        <v>208</v>
      </c>
      <c r="AE96" s="542">
        <v>208</v>
      </c>
      <c r="AF96" s="544">
        <v>210</v>
      </c>
      <c r="AG96" s="544">
        <v>211</v>
      </c>
      <c r="AH96" s="545">
        <v>211</v>
      </c>
      <c r="AI96" s="546">
        <v>211</v>
      </c>
      <c r="AJ96" s="547">
        <v>211</v>
      </c>
      <c r="AK96" s="548">
        <v>212</v>
      </c>
      <c r="AL96" s="550">
        <v>213</v>
      </c>
      <c r="AM96" s="551">
        <v>214</v>
      </c>
      <c r="AN96" s="552">
        <v>214</v>
      </c>
      <c r="AO96" s="553">
        <v>217</v>
      </c>
      <c r="AP96" s="553">
        <v>218</v>
      </c>
      <c r="AQ96" s="553">
        <v>218</v>
      </c>
      <c r="AR96" s="553">
        <v>221</v>
      </c>
      <c r="AS96" s="554">
        <v>221</v>
      </c>
      <c r="AT96" s="555">
        <v>221</v>
      </c>
      <c r="AU96" s="556">
        <v>223</v>
      </c>
      <c r="AV96" s="556">
        <v>223</v>
      </c>
      <c r="AW96" s="556">
        <v>224</v>
      </c>
      <c r="AX96" s="557">
        <v>226</v>
      </c>
      <c r="AY96" s="557">
        <v>226</v>
      </c>
      <c r="AZ96" s="559">
        <v>226</v>
      </c>
      <c r="BA96" s="559">
        <v>226</v>
      </c>
      <c r="BB96" s="559">
        <v>226</v>
      </c>
      <c r="BD96" s="178">
        <f t="shared" ca="1" si="17"/>
        <v>0</v>
      </c>
      <c r="BE96" s="411">
        <f t="shared" ca="1" si="18"/>
        <v>0</v>
      </c>
      <c r="BF96" s="412">
        <f t="shared" ca="1" si="19"/>
        <v>0</v>
      </c>
      <c r="BG96" s="178">
        <f t="shared" ca="1" si="20"/>
        <v>3</v>
      </c>
      <c r="BH96" s="411">
        <f t="shared" ca="1" si="21"/>
        <v>1.3452914798206279E-2</v>
      </c>
      <c r="BI96" s="412">
        <f t="shared" ca="1" si="22"/>
        <v>2.1094524564573853</v>
      </c>
      <c r="BJ96" s="398">
        <f t="shared" ca="1" si="15"/>
        <v>158.91208505312304</v>
      </c>
      <c r="BL96" s="391">
        <f t="shared" si="16"/>
        <v>133</v>
      </c>
      <c r="BM96" s="386">
        <f t="shared" ca="1" si="23"/>
        <v>226</v>
      </c>
      <c r="BN96" s="386">
        <f t="shared" ca="1" si="24"/>
        <v>158.9</v>
      </c>
      <c r="BO96" s="400">
        <f t="shared" ca="1" si="25"/>
        <v>0</v>
      </c>
      <c r="BQ96" t="s">
        <v>38</v>
      </c>
      <c r="BR96">
        <v>894</v>
      </c>
      <c r="BS96">
        <v>267.8</v>
      </c>
      <c r="BU96" s="389">
        <f t="shared" si="26"/>
        <v>327</v>
      </c>
      <c r="BV96" s="419">
        <f t="shared" ca="1" si="27"/>
        <v>142217</v>
      </c>
      <c r="BX96" s="404" t="s">
        <v>634</v>
      </c>
      <c r="BY96" s="404" t="s">
        <v>1249</v>
      </c>
      <c r="BZ96" s="404" t="s">
        <v>2210</v>
      </c>
      <c r="CA96" s="405">
        <v>79530</v>
      </c>
      <c r="CB96" s="548">
        <f t="shared" ca="1" si="28"/>
        <v>157</v>
      </c>
      <c r="CC96" s="50" t="str">
        <f t="shared" ca="1" si="29"/>
        <v/>
      </c>
    </row>
    <row r="97" spans="1:81" x14ac:dyDescent="0.25">
      <c r="A97" s="386">
        <v>2</v>
      </c>
      <c r="B97" s="386" t="s">
        <v>144</v>
      </c>
      <c r="C97" s="386" t="s">
        <v>418</v>
      </c>
      <c r="D97" s="386" t="s">
        <v>120</v>
      </c>
      <c r="E97" s="386" t="s">
        <v>956</v>
      </c>
      <c r="F97" s="386" t="s">
        <v>1600</v>
      </c>
      <c r="G97">
        <v>149716</v>
      </c>
      <c r="H97">
        <v>275</v>
      </c>
      <c r="I97" s="397">
        <v>277</v>
      </c>
      <c r="J97" s="419">
        <v>277</v>
      </c>
      <c r="K97" s="419">
        <v>277</v>
      </c>
      <c r="L97" s="419">
        <v>277</v>
      </c>
      <c r="M97" s="433">
        <v>277</v>
      </c>
      <c r="N97" s="434">
        <v>280</v>
      </c>
      <c r="O97" s="437">
        <v>280</v>
      </c>
      <c r="P97" s="438">
        <v>281</v>
      </c>
      <c r="Q97" s="447">
        <v>281</v>
      </c>
      <c r="R97" s="494">
        <v>282</v>
      </c>
      <c r="S97" s="498">
        <v>282</v>
      </c>
      <c r="T97" s="498">
        <v>282</v>
      </c>
      <c r="U97" s="537">
        <v>282</v>
      </c>
      <c r="V97" s="537">
        <v>283</v>
      </c>
      <c r="W97" s="537">
        <v>283</v>
      </c>
      <c r="X97" s="537">
        <v>283</v>
      </c>
      <c r="Y97" s="538">
        <v>282</v>
      </c>
      <c r="Z97" s="540">
        <v>285</v>
      </c>
      <c r="AA97" s="540">
        <v>285</v>
      </c>
      <c r="AB97" s="541">
        <v>285</v>
      </c>
      <c r="AC97" s="541">
        <v>286</v>
      </c>
      <c r="AD97" s="542">
        <v>286</v>
      </c>
      <c r="AE97" s="542">
        <v>286</v>
      </c>
      <c r="AF97" s="544">
        <v>287</v>
      </c>
      <c r="AG97" s="544">
        <v>288</v>
      </c>
      <c r="AH97" s="545">
        <v>288</v>
      </c>
      <c r="AI97" s="546">
        <v>288</v>
      </c>
      <c r="AJ97" s="547">
        <v>289</v>
      </c>
      <c r="AK97" s="548">
        <v>289</v>
      </c>
      <c r="AL97" s="550">
        <v>289</v>
      </c>
      <c r="AM97" s="551">
        <v>290</v>
      </c>
      <c r="AN97" s="552">
        <v>290</v>
      </c>
      <c r="AO97" s="553">
        <v>290</v>
      </c>
      <c r="AP97" s="553">
        <v>290</v>
      </c>
      <c r="AQ97" s="553">
        <v>290</v>
      </c>
      <c r="AR97" s="553">
        <v>290</v>
      </c>
      <c r="AS97" s="554">
        <v>290</v>
      </c>
      <c r="AT97" s="555">
        <v>291</v>
      </c>
      <c r="AU97" s="556">
        <v>291</v>
      </c>
      <c r="AV97" s="556">
        <v>292</v>
      </c>
      <c r="AW97" s="556">
        <v>292</v>
      </c>
      <c r="AX97" s="557">
        <v>293</v>
      </c>
      <c r="AY97" s="557">
        <v>293</v>
      </c>
      <c r="AZ97" s="559">
        <v>294</v>
      </c>
      <c r="BA97" s="559">
        <v>294</v>
      </c>
      <c r="BB97" s="559">
        <v>294</v>
      </c>
      <c r="BD97" s="178">
        <f t="shared" ca="1" si="17"/>
        <v>0</v>
      </c>
      <c r="BE97" s="411">
        <f t="shared" ca="1" si="18"/>
        <v>0</v>
      </c>
      <c r="BF97" s="412">
        <f t="shared" ca="1" si="19"/>
        <v>0</v>
      </c>
      <c r="BG97" s="178">
        <f t="shared" ca="1" si="20"/>
        <v>3</v>
      </c>
      <c r="BH97" s="411">
        <f t="shared" ca="1" si="21"/>
        <v>1.0309278350515464E-2</v>
      </c>
      <c r="BI97" s="412">
        <f t="shared" ca="1" si="22"/>
        <v>2.0037938496887442</v>
      </c>
      <c r="BJ97" s="398">
        <f t="shared" ca="1" si="15"/>
        <v>196.37179726949691</v>
      </c>
      <c r="BL97" s="391">
        <f t="shared" si="16"/>
        <v>168</v>
      </c>
      <c r="BM97" s="386">
        <f t="shared" ca="1" si="23"/>
        <v>294</v>
      </c>
      <c r="BN97" s="386">
        <f t="shared" ca="1" si="24"/>
        <v>196.4</v>
      </c>
      <c r="BO97" s="400">
        <f t="shared" ca="1" si="25"/>
        <v>0</v>
      </c>
      <c r="BQ97" t="s">
        <v>1299</v>
      </c>
      <c r="BR97">
        <v>361</v>
      </c>
      <c r="BS97">
        <v>275.3</v>
      </c>
      <c r="BU97" s="389">
        <f t="shared" si="26"/>
        <v>328</v>
      </c>
      <c r="BV97" s="419">
        <f t="shared" ca="1" si="27"/>
        <v>149716</v>
      </c>
      <c r="BX97" s="404" t="s">
        <v>636</v>
      </c>
      <c r="BY97" s="404" t="s">
        <v>1251</v>
      </c>
      <c r="BZ97" s="404" t="s">
        <v>2210</v>
      </c>
      <c r="CA97" s="405">
        <v>104628</v>
      </c>
      <c r="CB97" s="548">
        <f t="shared" ca="1" si="28"/>
        <v>166</v>
      </c>
      <c r="CC97" s="50" t="str">
        <f t="shared" ca="1" si="29"/>
        <v/>
      </c>
    </row>
    <row r="98" spans="1:81" x14ac:dyDescent="0.25">
      <c r="A98" s="386">
        <v>2</v>
      </c>
      <c r="B98" s="386" t="s">
        <v>144</v>
      </c>
      <c r="C98" s="31" t="s">
        <v>418</v>
      </c>
      <c r="D98" s="31" t="s">
        <v>120</v>
      </c>
      <c r="E98" s="31" t="s">
        <v>958</v>
      </c>
      <c r="F98" s="31" t="s">
        <v>1602</v>
      </c>
      <c r="G98" s="31">
        <v>110025</v>
      </c>
      <c r="H98" s="31">
        <v>192</v>
      </c>
      <c r="I98" s="31">
        <v>192</v>
      </c>
      <c r="J98" s="31">
        <v>193</v>
      </c>
      <c r="K98" s="31">
        <v>193</v>
      </c>
      <c r="L98" s="31">
        <v>194</v>
      </c>
      <c r="M98" s="31">
        <v>194</v>
      </c>
      <c r="N98" s="31">
        <v>206</v>
      </c>
      <c r="O98" s="31">
        <v>206</v>
      </c>
      <c r="P98" s="31">
        <v>207</v>
      </c>
      <c r="Q98" s="31">
        <v>207</v>
      </c>
      <c r="R98" s="31">
        <v>207</v>
      </c>
      <c r="S98" s="31">
        <v>207</v>
      </c>
      <c r="T98" s="31">
        <v>207</v>
      </c>
      <c r="U98" s="31">
        <v>207</v>
      </c>
      <c r="V98" s="31">
        <v>207</v>
      </c>
      <c r="W98" s="31">
        <v>207</v>
      </c>
      <c r="X98" s="31">
        <v>215</v>
      </c>
      <c r="Y98" s="31">
        <v>217</v>
      </c>
      <c r="Z98" s="31">
        <v>216</v>
      </c>
      <c r="AA98" s="31">
        <v>216</v>
      </c>
      <c r="AB98" s="31">
        <v>216</v>
      </c>
      <c r="AC98" s="31">
        <v>217</v>
      </c>
      <c r="AD98" s="31">
        <v>217</v>
      </c>
      <c r="AE98" s="31">
        <v>217</v>
      </c>
      <c r="AF98" s="31">
        <v>216</v>
      </c>
      <c r="AG98" s="31">
        <v>217</v>
      </c>
      <c r="AH98" s="31">
        <v>217</v>
      </c>
      <c r="AI98" s="31">
        <v>217</v>
      </c>
      <c r="AJ98" s="31">
        <v>217</v>
      </c>
      <c r="AK98" s="31">
        <v>217</v>
      </c>
      <c r="AL98" s="31">
        <v>217</v>
      </c>
      <c r="AM98" s="31">
        <v>217</v>
      </c>
      <c r="AN98" s="31">
        <v>217</v>
      </c>
      <c r="AO98" s="31">
        <v>217</v>
      </c>
      <c r="AP98" s="31">
        <v>217</v>
      </c>
      <c r="AQ98" s="31">
        <v>217</v>
      </c>
      <c r="AR98" s="31">
        <v>217</v>
      </c>
      <c r="AS98" s="31">
        <v>217</v>
      </c>
      <c r="AT98" s="31">
        <v>217</v>
      </c>
      <c r="AU98" s="31">
        <v>217</v>
      </c>
      <c r="AV98" s="31">
        <v>217</v>
      </c>
      <c r="AW98" s="31">
        <v>217</v>
      </c>
      <c r="AX98" s="31">
        <v>218</v>
      </c>
      <c r="AY98" s="31">
        <v>218</v>
      </c>
      <c r="AZ98" s="31">
        <v>218</v>
      </c>
      <c r="BA98" s="31">
        <v>218</v>
      </c>
      <c r="BB98" s="31">
        <v>218</v>
      </c>
      <c r="BC98" s="31"/>
      <c r="BD98" s="393">
        <f t="shared" ca="1" si="17"/>
        <v>0</v>
      </c>
      <c r="BE98" s="413">
        <f t="shared" ca="1" si="18"/>
        <v>0</v>
      </c>
      <c r="BF98" s="415">
        <f t="shared" ca="1" si="19"/>
        <v>0</v>
      </c>
      <c r="BG98" s="393">
        <f t="shared" ca="1" si="20"/>
        <v>1</v>
      </c>
      <c r="BH98" s="413">
        <f t="shared" ca="1" si="21"/>
        <v>4.608294930875576E-3</v>
      </c>
      <c r="BI98" s="415">
        <f t="shared" ca="1" si="22"/>
        <v>0.90888434446716659</v>
      </c>
      <c r="BJ98" s="401">
        <f t="shared" ca="1" si="15"/>
        <v>198.13678709384232</v>
      </c>
      <c r="BL98" s="391">
        <f t="shared" si="16"/>
        <v>312</v>
      </c>
      <c r="BM98" s="386">
        <f t="shared" ca="1" si="23"/>
        <v>218</v>
      </c>
      <c r="BN98" s="386">
        <f t="shared" ca="1" si="24"/>
        <v>198.1</v>
      </c>
      <c r="BO98" s="400">
        <f t="shared" ca="1" si="25"/>
        <v>0</v>
      </c>
      <c r="BQ98" t="s">
        <v>1556</v>
      </c>
      <c r="BR98">
        <v>209</v>
      </c>
      <c r="BS98">
        <v>261.5</v>
      </c>
      <c r="BU98" s="389">
        <f t="shared" si="26"/>
        <v>329</v>
      </c>
      <c r="BV98" s="419">
        <f t="shared" ca="1" si="27"/>
        <v>110025</v>
      </c>
      <c r="BX98" s="404" t="s">
        <v>638</v>
      </c>
      <c r="BY98" s="404" t="s">
        <v>1253</v>
      </c>
      <c r="BZ98" s="404" t="s">
        <v>2210</v>
      </c>
      <c r="CA98" s="405">
        <v>71977</v>
      </c>
      <c r="CB98" s="548">
        <f t="shared" ca="1" si="28"/>
        <v>228</v>
      </c>
      <c r="CC98" s="50" t="str">
        <f t="shared" ca="1" si="29"/>
        <v/>
      </c>
    </row>
    <row r="99" spans="1:81" x14ac:dyDescent="0.25">
      <c r="A99" s="386">
        <v>2</v>
      </c>
      <c r="B99" s="386" t="s">
        <v>144</v>
      </c>
      <c r="C99" s="386" t="s">
        <v>308</v>
      </c>
      <c r="D99" s="386" t="s">
        <v>124</v>
      </c>
      <c r="E99" s="386" t="s">
        <v>308</v>
      </c>
      <c r="F99" s="386" t="s">
        <v>124</v>
      </c>
      <c r="G99">
        <v>150906</v>
      </c>
      <c r="H99">
        <v>268</v>
      </c>
      <c r="I99" s="397">
        <v>270</v>
      </c>
      <c r="J99" s="419">
        <v>272</v>
      </c>
      <c r="K99" s="419">
        <v>273</v>
      </c>
      <c r="L99" s="419">
        <v>274</v>
      </c>
      <c r="M99" s="433">
        <v>275</v>
      </c>
      <c r="N99" s="434">
        <v>275</v>
      </c>
      <c r="O99" s="437">
        <v>276</v>
      </c>
      <c r="P99" s="438">
        <v>277</v>
      </c>
      <c r="Q99" s="447">
        <v>278</v>
      </c>
      <c r="R99" s="494">
        <v>278</v>
      </c>
      <c r="S99" s="498">
        <v>280</v>
      </c>
      <c r="T99" s="498">
        <v>279</v>
      </c>
      <c r="U99" s="537">
        <v>279</v>
      </c>
      <c r="V99" s="537">
        <v>280</v>
      </c>
      <c r="W99" s="537">
        <v>280</v>
      </c>
      <c r="X99" s="537">
        <v>281</v>
      </c>
      <c r="Y99" s="538">
        <v>283</v>
      </c>
      <c r="Z99" s="540">
        <v>283</v>
      </c>
      <c r="AA99" s="540">
        <v>288</v>
      </c>
      <c r="AB99" s="541">
        <v>289</v>
      </c>
      <c r="AC99" s="541">
        <v>292</v>
      </c>
      <c r="AD99" s="542">
        <v>292</v>
      </c>
      <c r="AE99" s="542">
        <v>292</v>
      </c>
      <c r="AF99" s="544">
        <v>292</v>
      </c>
      <c r="AG99" s="544">
        <v>292</v>
      </c>
      <c r="AH99" s="545">
        <v>292</v>
      </c>
      <c r="AI99" s="546">
        <v>292</v>
      </c>
      <c r="AJ99" s="547">
        <v>293</v>
      </c>
      <c r="AK99" s="548">
        <v>298</v>
      </c>
      <c r="AL99" s="550">
        <v>298</v>
      </c>
      <c r="AM99" s="551">
        <v>298</v>
      </c>
      <c r="AN99" s="552">
        <v>298</v>
      </c>
      <c r="AO99" s="553">
        <v>301</v>
      </c>
      <c r="AP99" s="553">
        <v>301</v>
      </c>
      <c r="AQ99" s="553">
        <v>302</v>
      </c>
      <c r="AR99" s="553">
        <v>302</v>
      </c>
      <c r="AS99" s="554">
        <v>305</v>
      </c>
      <c r="AT99" s="555">
        <v>306</v>
      </c>
      <c r="AU99" s="556">
        <v>306</v>
      </c>
      <c r="AV99" s="556">
        <v>306</v>
      </c>
      <c r="AW99" s="556">
        <v>306</v>
      </c>
      <c r="AX99" s="557">
        <v>306</v>
      </c>
      <c r="AY99" s="557">
        <v>306</v>
      </c>
      <c r="AZ99" s="559">
        <v>307</v>
      </c>
      <c r="BA99" s="559">
        <v>307</v>
      </c>
      <c r="BB99" s="559">
        <v>307</v>
      </c>
      <c r="BD99" s="178">
        <f t="shared" ca="1" si="17"/>
        <v>0</v>
      </c>
      <c r="BE99" s="411">
        <f t="shared" ca="1" si="18"/>
        <v>0</v>
      </c>
      <c r="BF99" s="412">
        <f t="shared" ca="1" si="19"/>
        <v>0</v>
      </c>
      <c r="BG99" s="178">
        <f t="shared" ca="1" si="20"/>
        <v>1</v>
      </c>
      <c r="BH99" s="411">
        <f t="shared" ca="1" si="21"/>
        <v>3.2679738562091504E-3</v>
      </c>
      <c r="BI99" s="412">
        <f t="shared" ca="1" si="22"/>
        <v>0.66266417504936848</v>
      </c>
      <c r="BJ99" s="398">
        <f t="shared" ca="1" si="15"/>
        <v>203.43790174015612</v>
      </c>
      <c r="BL99" s="391">
        <f t="shared" si="16"/>
        <v>306</v>
      </c>
      <c r="BM99" s="386">
        <f t="shared" ca="1" si="23"/>
        <v>307</v>
      </c>
      <c r="BN99" s="386">
        <f t="shared" ca="1" si="24"/>
        <v>203.4</v>
      </c>
      <c r="BO99" s="400">
        <f t="shared" ca="1" si="25"/>
        <v>0</v>
      </c>
      <c r="BQ99" t="s">
        <v>1255</v>
      </c>
      <c r="BR99">
        <v>209</v>
      </c>
      <c r="BS99">
        <v>181</v>
      </c>
      <c r="BU99" s="389">
        <f t="shared" si="26"/>
        <v>266</v>
      </c>
      <c r="BV99" s="419">
        <f t="shared" ca="1" si="27"/>
        <v>150906</v>
      </c>
      <c r="BX99" s="404" t="s">
        <v>640</v>
      </c>
      <c r="BY99" s="404" t="s">
        <v>1255</v>
      </c>
      <c r="BZ99" s="404" t="s">
        <v>2210</v>
      </c>
      <c r="CA99" s="405">
        <v>115490</v>
      </c>
      <c r="CB99" s="548">
        <f t="shared" ca="1" si="28"/>
        <v>251</v>
      </c>
      <c r="CC99" s="50" t="str">
        <f t="shared" ca="1" si="29"/>
        <v/>
      </c>
    </row>
    <row r="100" spans="1:81" x14ac:dyDescent="0.25">
      <c r="A100" s="386">
        <v>2</v>
      </c>
      <c r="B100" s="31" t="s">
        <v>144</v>
      </c>
      <c r="C100" s="31" t="s">
        <v>309</v>
      </c>
      <c r="D100" s="31" t="s">
        <v>126</v>
      </c>
      <c r="E100" s="31" t="s">
        <v>309</v>
      </c>
      <c r="F100" s="31" t="s">
        <v>126</v>
      </c>
      <c r="G100" s="31">
        <v>167979</v>
      </c>
      <c r="H100" s="31">
        <v>400</v>
      </c>
      <c r="I100" s="31">
        <v>406</v>
      </c>
      <c r="J100" s="31">
        <v>407</v>
      </c>
      <c r="K100" s="31">
        <v>412</v>
      </c>
      <c r="L100" s="31">
        <v>417</v>
      </c>
      <c r="M100" s="31">
        <v>418</v>
      </c>
      <c r="N100" s="31">
        <v>419</v>
      </c>
      <c r="O100" s="31">
        <v>421</v>
      </c>
      <c r="P100" s="31">
        <v>424</v>
      </c>
      <c r="Q100" s="31">
        <v>425</v>
      </c>
      <c r="R100" s="31">
        <v>429</v>
      </c>
      <c r="S100" s="31">
        <v>431</v>
      </c>
      <c r="T100" s="31">
        <v>432</v>
      </c>
      <c r="U100" s="31">
        <v>435</v>
      </c>
      <c r="V100" s="31">
        <v>438</v>
      </c>
      <c r="W100" s="31">
        <v>440</v>
      </c>
      <c r="X100" s="31">
        <v>442</v>
      </c>
      <c r="Y100" s="31">
        <v>442</v>
      </c>
      <c r="Z100" s="31">
        <v>442</v>
      </c>
      <c r="AA100" s="31">
        <v>442</v>
      </c>
      <c r="AB100" s="31">
        <v>443</v>
      </c>
      <c r="AC100" s="31">
        <v>443</v>
      </c>
      <c r="AD100" s="31">
        <v>444</v>
      </c>
      <c r="AE100" s="31">
        <v>445</v>
      </c>
      <c r="AF100" s="31">
        <v>446</v>
      </c>
      <c r="AG100" s="31">
        <v>446</v>
      </c>
      <c r="AH100" s="31">
        <v>447</v>
      </c>
      <c r="AI100" s="31">
        <v>448</v>
      </c>
      <c r="AJ100" s="31">
        <v>449</v>
      </c>
      <c r="AK100" s="31">
        <v>450</v>
      </c>
      <c r="AL100" s="31">
        <v>450</v>
      </c>
      <c r="AM100" s="31">
        <v>452</v>
      </c>
      <c r="AN100" s="31">
        <v>452</v>
      </c>
      <c r="AO100" s="31">
        <v>452</v>
      </c>
      <c r="AP100" s="31">
        <v>453</v>
      </c>
      <c r="AQ100" s="31">
        <v>453</v>
      </c>
      <c r="AR100" s="31">
        <v>453</v>
      </c>
      <c r="AS100" s="31">
        <v>458</v>
      </c>
      <c r="AT100" s="31">
        <v>458</v>
      </c>
      <c r="AU100" s="31">
        <v>458</v>
      </c>
      <c r="AV100" s="31">
        <v>458</v>
      </c>
      <c r="AW100" s="31">
        <v>458</v>
      </c>
      <c r="AX100" s="31">
        <v>458</v>
      </c>
      <c r="AY100" s="31">
        <v>458</v>
      </c>
      <c r="AZ100" s="31">
        <v>458</v>
      </c>
      <c r="BA100" s="31">
        <v>458</v>
      </c>
      <c r="BB100" s="31">
        <v>458</v>
      </c>
      <c r="BC100" s="31"/>
      <c r="BD100" s="393">
        <f t="shared" ca="1" si="17"/>
        <v>0</v>
      </c>
      <c r="BE100" s="413">
        <f t="shared" ca="1" si="18"/>
        <v>0</v>
      </c>
      <c r="BF100" s="415">
        <f t="shared" ca="1" si="19"/>
        <v>0</v>
      </c>
      <c r="BG100" s="393">
        <f t="shared" ca="1" si="20"/>
        <v>0</v>
      </c>
      <c r="BH100" s="413">
        <f t="shared" ca="1" si="21"/>
        <v>0</v>
      </c>
      <c r="BI100" s="415">
        <f t="shared" ca="1" si="22"/>
        <v>0</v>
      </c>
      <c r="BJ100" s="401">
        <f t="shared" ca="1" si="15"/>
        <v>272.65312926020516</v>
      </c>
      <c r="BL100" s="391">
        <f t="shared" si="16"/>
        <v>309</v>
      </c>
      <c r="BM100" s="386">
        <f t="shared" ca="1" si="23"/>
        <v>458</v>
      </c>
      <c r="BN100" s="386">
        <f t="shared" ca="1" si="24"/>
        <v>272.7</v>
      </c>
      <c r="BO100" s="400">
        <f t="shared" ca="1" si="25"/>
        <v>0</v>
      </c>
      <c r="BQ100" t="s">
        <v>1265</v>
      </c>
      <c r="BR100">
        <v>174</v>
      </c>
      <c r="BS100">
        <v>133.4</v>
      </c>
      <c r="BU100" s="389">
        <f t="shared" si="26"/>
        <v>267</v>
      </c>
      <c r="BV100" s="419">
        <f t="shared" ca="1" si="27"/>
        <v>167979</v>
      </c>
      <c r="BX100" s="404" t="s">
        <v>642</v>
      </c>
      <c r="BY100" s="404" t="s">
        <v>1257</v>
      </c>
      <c r="BZ100" s="404" t="s">
        <v>2210</v>
      </c>
      <c r="CA100" s="405">
        <v>92221</v>
      </c>
      <c r="CB100" s="548">
        <f t="shared" ca="1" si="28"/>
        <v>272</v>
      </c>
      <c r="CC100" s="50" t="str">
        <f t="shared" ca="1" si="29"/>
        <v/>
      </c>
    </row>
    <row r="101" spans="1:81" x14ac:dyDescent="0.25">
      <c r="A101" s="386">
        <v>3</v>
      </c>
      <c r="B101" s="386" t="s">
        <v>148</v>
      </c>
      <c r="C101" s="386" t="s">
        <v>292</v>
      </c>
      <c r="D101" s="386" t="s">
        <v>3</v>
      </c>
      <c r="E101" s="386" t="s">
        <v>292</v>
      </c>
      <c r="F101" s="386" t="s">
        <v>3</v>
      </c>
      <c r="G101">
        <v>192106</v>
      </c>
      <c r="H101">
        <v>220</v>
      </c>
      <c r="I101" s="397">
        <v>220</v>
      </c>
      <c r="J101" s="419">
        <v>221</v>
      </c>
      <c r="K101" s="419">
        <v>222</v>
      </c>
      <c r="L101" s="419">
        <v>223</v>
      </c>
      <c r="M101" s="433">
        <v>224</v>
      </c>
      <c r="N101" s="434">
        <v>225</v>
      </c>
      <c r="O101" s="437">
        <v>225</v>
      </c>
      <c r="P101" s="438">
        <v>226</v>
      </c>
      <c r="Q101" s="447">
        <v>227</v>
      </c>
      <c r="R101" s="494">
        <v>227</v>
      </c>
      <c r="S101" s="498">
        <v>228</v>
      </c>
      <c r="T101" s="498">
        <v>230</v>
      </c>
      <c r="U101" s="537">
        <v>230</v>
      </c>
      <c r="V101" s="537">
        <v>230</v>
      </c>
      <c r="W101" s="537">
        <v>230</v>
      </c>
      <c r="X101" s="537">
        <v>230</v>
      </c>
      <c r="Y101" s="538">
        <v>232</v>
      </c>
      <c r="Z101" s="540">
        <v>232</v>
      </c>
      <c r="AA101" s="540">
        <v>232</v>
      </c>
      <c r="AB101" s="541">
        <v>232</v>
      </c>
      <c r="AC101" s="541">
        <v>231</v>
      </c>
      <c r="AD101" s="542">
        <v>232</v>
      </c>
      <c r="AE101" s="542">
        <v>232</v>
      </c>
      <c r="AF101" s="544">
        <v>232</v>
      </c>
      <c r="AG101" s="544">
        <v>233</v>
      </c>
      <c r="AH101" s="545">
        <v>234</v>
      </c>
      <c r="AI101" s="546">
        <v>235</v>
      </c>
      <c r="AJ101" s="547">
        <v>235</v>
      </c>
      <c r="AK101" s="548">
        <v>236</v>
      </c>
      <c r="AL101" s="550">
        <v>236</v>
      </c>
      <c r="AM101" s="551">
        <v>236</v>
      </c>
      <c r="AN101" s="552">
        <v>236</v>
      </c>
      <c r="AO101" s="553">
        <v>237</v>
      </c>
      <c r="AP101" s="553">
        <v>237</v>
      </c>
      <c r="AQ101" s="553">
        <v>237</v>
      </c>
      <c r="AR101" s="553">
        <v>237</v>
      </c>
      <c r="AS101" s="554">
        <v>237</v>
      </c>
      <c r="AT101" s="555">
        <v>237</v>
      </c>
      <c r="AU101" s="556">
        <v>237</v>
      </c>
      <c r="AV101" s="556">
        <v>237</v>
      </c>
      <c r="AW101" s="556">
        <v>237</v>
      </c>
      <c r="AX101" s="557">
        <v>237</v>
      </c>
      <c r="AY101" s="557">
        <v>237</v>
      </c>
      <c r="AZ101" s="559">
        <v>237</v>
      </c>
      <c r="BA101" s="559">
        <v>237</v>
      </c>
      <c r="BB101" s="559">
        <v>237</v>
      </c>
      <c r="BD101" s="178">
        <f t="shared" ca="1" si="17"/>
        <v>0</v>
      </c>
      <c r="BE101" s="411">
        <f t="shared" ca="1" si="18"/>
        <v>0</v>
      </c>
      <c r="BF101" s="412">
        <f t="shared" ca="1" si="19"/>
        <v>0</v>
      </c>
      <c r="BG101" s="178">
        <f t="shared" ca="1" si="20"/>
        <v>0</v>
      </c>
      <c r="BH101" s="411">
        <f t="shared" ca="1" si="21"/>
        <v>0</v>
      </c>
      <c r="BI101" s="412">
        <f t="shared" ca="1" si="22"/>
        <v>0</v>
      </c>
      <c r="BJ101" s="398">
        <f t="shared" ca="1" si="15"/>
        <v>123.36938981603906</v>
      </c>
      <c r="BL101" s="391">
        <f t="shared" si="16"/>
        <v>17</v>
      </c>
      <c r="BM101" s="386">
        <f t="shared" ca="1" si="23"/>
        <v>237</v>
      </c>
      <c r="BN101" s="386">
        <f t="shared" ca="1" si="24"/>
        <v>123.4</v>
      </c>
      <c r="BO101" s="400">
        <f t="shared" ca="1" si="25"/>
        <v>0</v>
      </c>
      <c r="BQ101" t="s">
        <v>1341</v>
      </c>
      <c r="BR101">
        <v>181</v>
      </c>
      <c r="BS101">
        <v>155.6</v>
      </c>
      <c r="BU101" s="389">
        <f t="shared" si="26"/>
        <v>331</v>
      </c>
      <c r="BV101" s="419">
        <f t="shared" ca="1" si="27"/>
        <v>192106</v>
      </c>
      <c r="BX101" s="404" t="s">
        <v>644</v>
      </c>
      <c r="BY101" s="404" t="s">
        <v>1259</v>
      </c>
      <c r="BZ101" s="404" t="s">
        <v>2210</v>
      </c>
      <c r="CA101" s="405">
        <v>101125</v>
      </c>
      <c r="CB101" s="548">
        <f t="shared" ca="1" si="28"/>
        <v>272</v>
      </c>
      <c r="CC101" s="50" t="str">
        <f t="shared" ca="1" si="29"/>
        <v/>
      </c>
    </row>
    <row r="102" spans="1:81" x14ac:dyDescent="0.25">
      <c r="A102" s="386">
        <v>3</v>
      </c>
      <c r="B102" s="386" t="s">
        <v>148</v>
      </c>
      <c r="C102" s="386" t="s">
        <v>324</v>
      </c>
      <c r="D102" s="386" t="s">
        <v>8</v>
      </c>
      <c r="E102" s="386" t="s">
        <v>324</v>
      </c>
      <c r="F102" s="386" t="s">
        <v>8</v>
      </c>
      <c r="G102">
        <v>395784</v>
      </c>
      <c r="H102">
        <v>441</v>
      </c>
      <c r="I102" s="397">
        <v>444</v>
      </c>
      <c r="J102" s="419">
        <v>444</v>
      </c>
      <c r="K102" s="419">
        <v>444</v>
      </c>
      <c r="L102" s="419">
        <v>444</v>
      </c>
      <c r="M102" s="433">
        <v>455</v>
      </c>
      <c r="N102" s="434">
        <v>458</v>
      </c>
      <c r="O102" s="437">
        <v>459</v>
      </c>
      <c r="P102" s="438">
        <v>461</v>
      </c>
      <c r="Q102" s="447">
        <v>462</v>
      </c>
      <c r="R102" s="494">
        <v>463</v>
      </c>
      <c r="S102" s="498">
        <v>464</v>
      </c>
      <c r="T102" s="498">
        <v>465</v>
      </c>
      <c r="U102" s="537">
        <v>465</v>
      </c>
      <c r="V102" s="537">
        <v>469</v>
      </c>
      <c r="W102" s="537">
        <v>472</v>
      </c>
      <c r="X102" s="537">
        <v>473</v>
      </c>
      <c r="Y102" s="538">
        <v>475</v>
      </c>
      <c r="Z102" s="540">
        <v>476</v>
      </c>
      <c r="AA102" s="540">
        <v>477</v>
      </c>
      <c r="AB102" s="541">
        <v>479</v>
      </c>
      <c r="AC102" s="541">
        <v>479</v>
      </c>
      <c r="AD102" s="542">
        <v>480</v>
      </c>
      <c r="AE102" s="542">
        <v>481</v>
      </c>
      <c r="AF102" s="544">
        <v>481</v>
      </c>
      <c r="AG102" s="544">
        <v>481</v>
      </c>
      <c r="AH102" s="545">
        <v>483</v>
      </c>
      <c r="AI102" s="546">
        <v>483</v>
      </c>
      <c r="AJ102" s="547">
        <v>483</v>
      </c>
      <c r="AK102" s="548">
        <v>482</v>
      </c>
      <c r="AL102" s="550">
        <v>482</v>
      </c>
      <c r="AM102" s="551">
        <v>482</v>
      </c>
      <c r="AN102" s="552">
        <v>483</v>
      </c>
      <c r="AO102" s="553">
        <v>484</v>
      </c>
      <c r="AP102" s="553">
        <v>485</v>
      </c>
      <c r="AQ102" s="553">
        <v>486</v>
      </c>
      <c r="AR102" s="553">
        <v>486</v>
      </c>
      <c r="AS102" s="554">
        <v>486</v>
      </c>
      <c r="AT102" s="555">
        <v>487</v>
      </c>
      <c r="AU102" s="556">
        <v>487</v>
      </c>
      <c r="AV102" s="556">
        <v>488</v>
      </c>
      <c r="AW102" s="556">
        <v>488</v>
      </c>
      <c r="AX102" s="557">
        <v>488</v>
      </c>
      <c r="AY102" s="557">
        <v>489</v>
      </c>
      <c r="AZ102" s="559">
        <v>489</v>
      </c>
      <c r="BA102" s="559">
        <v>491</v>
      </c>
      <c r="BB102" s="559">
        <v>491</v>
      </c>
      <c r="BD102" s="178">
        <f t="shared" ca="1" si="17"/>
        <v>0</v>
      </c>
      <c r="BE102" s="411">
        <f t="shared" ca="1" si="18"/>
        <v>0</v>
      </c>
      <c r="BF102" s="412">
        <f t="shared" ca="1" si="19"/>
        <v>0</v>
      </c>
      <c r="BG102" s="178">
        <f t="shared" ca="1" si="20"/>
        <v>4</v>
      </c>
      <c r="BH102" s="411">
        <f t="shared" ca="1" si="21"/>
        <v>8.2135523613963042E-3</v>
      </c>
      <c r="BI102" s="412">
        <f t="shared" ca="1" si="22"/>
        <v>1.0106522749782709</v>
      </c>
      <c r="BJ102" s="398">
        <f t="shared" ca="1" si="15"/>
        <v>124.05756675358276</v>
      </c>
      <c r="BL102" s="391">
        <f t="shared" si="16"/>
        <v>27</v>
      </c>
      <c r="BM102" s="386">
        <f t="shared" ca="1" si="23"/>
        <v>491</v>
      </c>
      <c r="BN102" s="386">
        <f t="shared" ca="1" si="24"/>
        <v>124.1</v>
      </c>
      <c r="BO102" s="400">
        <f t="shared" ca="1" si="25"/>
        <v>0</v>
      </c>
      <c r="BQ102" t="s">
        <v>1229</v>
      </c>
      <c r="BR102">
        <v>193</v>
      </c>
      <c r="BS102">
        <v>190.2</v>
      </c>
      <c r="BU102" s="389">
        <f t="shared" si="26"/>
        <v>332</v>
      </c>
      <c r="BV102" s="419">
        <f t="shared" ca="1" si="27"/>
        <v>395784</v>
      </c>
      <c r="BX102" s="404" t="s">
        <v>646</v>
      </c>
      <c r="BY102" s="404" t="s">
        <v>1261</v>
      </c>
      <c r="BZ102" s="404" t="s">
        <v>2210</v>
      </c>
      <c r="CA102" s="405">
        <v>104493</v>
      </c>
      <c r="CB102" s="548">
        <f t="shared" ca="1" si="28"/>
        <v>221</v>
      </c>
      <c r="CC102" s="50" t="str">
        <f t="shared" ca="1" si="29"/>
        <v/>
      </c>
    </row>
    <row r="103" spans="1:81" x14ac:dyDescent="0.25">
      <c r="A103" s="386">
        <v>3</v>
      </c>
      <c r="B103" s="386" t="s">
        <v>148</v>
      </c>
      <c r="C103" s="386" t="s">
        <v>293</v>
      </c>
      <c r="D103" s="386" t="s">
        <v>13</v>
      </c>
      <c r="E103" s="386" t="s">
        <v>293</v>
      </c>
      <c r="F103" s="386" t="s">
        <v>13</v>
      </c>
      <c r="G103">
        <v>463405</v>
      </c>
      <c r="H103">
        <v>651</v>
      </c>
      <c r="I103" s="397">
        <v>657</v>
      </c>
      <c r="J103" s="419">
        <v>667</v>
      </c>
      <c r="K103" s="419">
        <v>670</v>
      </c>
      <c r="L103" s="419">
        <v>672</v>
      </c>
      <c r="M103" s="433">
        <v>672</v>
      </c>
      <c r="N103" s="434">
        <v>679</v>
      </c>
      <c r="O103" s="437">
        <v>681</v>
      </c>
      <c r="P103" s="438">
        <v>682</v>
      </c>
      <c r="Q103" s="447">
        <v>686</v>
      </c>
      <c r="R103" s="494">
        <v>687</v>
      </c>
      <c r="S103" s="498">
        <v>687</v>
      </c>
      <c r="T103" s="498">
        <v>687</v>
      </c>
      <c r="U103" s="537">
        <v>688</v>
      </c>
      <c r="V103" s="537">
        <v>691</v>
      </c>
      <c r="W103" s="537">
        <v>692</v>
      </c>
      <c r="X103" s="537">
        <v>693</v>
      </c>
      <c r="Y103" s="538">
        <v>694</v>
      </c>
      <c r="Z103" s="540">
        <v>694</v>
      </c>
      <c r="AA103" s="540">
        <v>696</v>
      </c>
      <c r="AB103" s="541">
        <v>698</v>
      </c>
      <c r="AC103" s="541">
        <v>698</v>
      </c>
      <c r="AD103" s="542">
        <v>701</v>
      </c>
      <c r="AE103" s="542">
        <v>702</v>
      </c>
      <c r="AF103" s="544">
        <v>704</v>
      </c>
      <c r="AG103" s="544">
        <v>707</v>
      </c>
      <c r="AH103" s="545">
        <v>706</v>
      </c>
      <c r="AI103" s="546">
        <v>708</v>
      </c>
      <c r="AJ103" s="547">
        <v>708</v>
      </c>
      <c r="AK103" s="548">
        <v>709</v>
      </c>
      <c r="AL103" s="550">
        <v>711</v>
      </c>
      <c r="AM103" s="551">
        <v>711</v>
      </c>
      <c r="AN103" s="552">
        <v>712</v>
      </c>
      <c r="AO103" s="553">
        <v>714</v>
      </c>
      <c r="AP103" s="553">
        <v>714</v>
      </c>
      <c r="AQ103" s="553">
        <v>714</v>
      </c>
      <c r="AR103" s="553">
        <v>715</v>
      </c>
      <c r="AS103" s="554">
        <v>717</v>
      </c>
      <c r="AT103" s="555">
        <v>719</v>
      </c>
      <c r="AU103" s="556">
        <v>719</v>
      </c>
      <c r="AV103" s="556">
        <v>720</v>
      </c>
      <c r="AW103" s="556">
        <v>720</v>
      </c>
      <c r="AX103" s="557">
        <v>721</v>
      </c>
      <c r="AY103" s="557">
        <v>722</v>
      </c>
      <c r="AZ103" s="559">
        <v>722</v>
      </c>
      <c r="BA103" s="559">
        <v>722</v>
      </c>
      <c r="BB103" s="559">
        <v>722</v>
      </c>
      <c r="BD103" s="178">
        <f t="shared" ca="1" si="17"/>
        <v>0</v>
      </c>
      <c r="BE103" s="411">
        <f t="shared" ca="1" si="18"/>
        <v>0</v>
      </c>
      <c r="BF103" s="412">
        <f t="shared" ca="1" si="19"/>
        <v>0</v>
      </c>
      <c r="BG103" s="178">
        <f t="shared" ca="1" si="20"/>
        <v>3</v>
      </c>
      <c r="BH103" s="411">
        <f t="shared" ca="1" si="21"/>
        <v>4.172461752433936E-3</v>
      </c>
      <c r="BI103" s="412">
        <f t="shared" ca="1" si="22"/>
        <v>0.64738187978118489</v>
      </c>
      <c r="BJ103" s="398">
        <f t="shared" ca="1" si="15"/>
        <v>155.8032390673385</v>
      </c>
      <c r="BL103" s="391">
        <f t="shared" si="16"/>
        <v>35</v>
      </c>
      <c r="BM103" s="386">
        <f t="shared" ca="1" si="23"/>
        <v>722</v>
      </c>
      <c r="BN103" s="386">
        <f t="shared" ca="1" si="24"/>
        <v>155.80000000000001</v>
      </c>
      <c r="BO103" s="400">
        <f t="shared" ca="1" si="25"/>
        <v>0</v>
      </c>
      <c r="BQ103" t="s">
        <v>1749</v>
      </c>
      <c r="BR103">
        <v>492</v>
      </c>
      <c r="BS103">
        <v>437</v>
      </c>
      <c r="BU103" s="389">
        <f t="shared" si="26"/>
        <v>333</v>
      </c>
      <c r="BV103" s="419">
        <f t="shared" ca="1" si="27"/>
        <v>463405</v>
      </c>
      <c r="BX103" s="404" t="s">
        <v>406</v>
      </c>
      <c r="BY103" s="404" t="s">
        <v>64</v>
      </c>
      <c r="BZ103" s="404" t="s">
        <v>2209</v>
      </c>
      <c r="CA103" s="405">
        <v>698268</v>
      </c>
      <c r="CB103" s="548">
        <f t="shared" ca="1" si="28"/>
        <v>257</v>
      </c>
      <c r="CC103" s="50" t="str">
        <f t="shared" ca="1" si="29"/>
        <v/>
      </c>
    </row>
    <row r="104" spans="1:81" x14ac:dyDescent="0.25">
      <c r="A104" s="386">
        <v>3</v>
      </c>
      <c r="B104" s="386" t="s">
        <v>148</v>
      </c>
      <c r="C104" s="31" t="s">
        <v>319</v>
      </c>
      <c r="D104" s="31" t="s">
        <v>23</v>
      </c>
      <c r="E104" s="31" t="s">
        <v>319</v>
      </c>
      <c r="F104" s="31" t="s">
        <v>23</v>
      </c>
      <c r="G104" s="31">
        <v>568210</v>
      </c>
      <c r="H104" s="31">
        <v>531</v>
      </c>
      <c r="I104" s="31">
        <v>532</v>
      </c>
      <c r="J104" s="31">
        <v>537</v>
      </c>
      <c r="K104" s="31">
        <v>542</v>
      </c>
      <c r="L104" s="31">
        <v>547</v>
      </c>
      <c r="M104" s="31">
        <v>552</v>
      </c>
      <c r="N104" s="31">
        <v>553</v>
      </c>
      <c r="O104" s="31">
        <v>555</v>
      </c>
      <c r="P104" s="31">
        <v>556</v>
      </c>
      <c r="Q104" s="31">
        <v>557</v>
      </c>
      <c r="R104" s="31">
        <v>558</v>
      </c>
      <c r="S104" s="31">
        <v>561</v>
      </c>
      <c r="T104" s="31">
        <v>561</v>
      </c>
      <c r="U104" s="31">
        <v>564</v>
      </c>
      <c r="V104" s="31">
        <v>568</v>
      </c>
      <c r="W104" s="31">
        <v>569</v>
      </c>
      <c r="X104" s="31">
        <v>573</v>
      </c>
      <c r="Y104" s="31">
        <v>573</v>
      </c>
      <c r="Z104" s="31">
        <v>573</v>
      </c>
      <c r="AA104" s="31">
        <v>573</v>
      </c>
      <c r="AB104" s="31">
        <v>575</v>
      </c>
      <c r="AC104" s="31">
        <v>575</v>
      </c>
      <c r="AD104" s="31">
        <v>575</v>
      </c>
      <c r="AE104" s="31">
        <v>576</v>
      </c>
      <c r="AF104" s="31">
        <v>576</v>
      </c>
      <c r="AG104" s="31">
        <v>576</v>
      </c>
      <c r="AH104" s="31">
        <v>576</v>
      </c>
      <c r="AI104" s="31">
        <v>576</v>
      </c>
      <c r="AJ104" s="31">
        <v>578</v>
      </c>
      <c r="AK104" s="31">
        <v>579</v>
      </c>
      <c r="AL104" s="31">
        <v>580</v>
      </c>
      <c r="AM104" s="31">
        <v>580</v>
      </c>
      <c r="AN104" s="31">
        <v>582</v>
      </c>
      <c r="AO104" s="31">
        <v>587</v>
      </c>
      <c r="AP104" s="31">
        <v>587</v>
      </c>
      <c r="AQ104" s="31">
        <v>588</v>
      </c>
      <c r="AR104" s="31">
        <v>588</v>
      </c>
      <c r="AS104" s="31">
        <v>591</v>
      </c>
      <c r="AT104" s="31">
        <v>591</v>
      </c>
      <c r="AU104" s="31">
        <v>591</v>
      </c>
      <c r="AV104" s="31">
        <v>591</v>
      </c>
      <c r="AW104" s="31">
        <v>592</v>
      </c>
      <c r="AX104" s="31">
        <v>593</v>
      </c>
      <c r="AY104" s="31">
        <v>593</v>
      </c>
      <c r="AZ104" s="31">
        <v>593</v>
      </c>
      <c r="BA104" s="31">
        <v>593</v>
      </c>
      <c r="BB104" s="31">
        <v>594</v>
      </c>
      <c r="BC104" s="31"/>
      <c r="BD104" s="393">
        <f t="shared" ca="1" si="17"/>
        <v>1</v>
      </c>
      <c r="BE104" s="413">
        <f t="shared" ca="1" si="18"/>
        <v>1.6863406408094434E-3</v>
      </c>
      <c r="BF104" s="415">
        <f t="shared" ca="1" si="19"/>
        <v>0.17599127083296667</v>
      </c>
      <c r="BG104" s="393">
        <f t="shared" ca="1" si="20"/>
        <v>3</v>
      </c>
      <c r="BH104" s="413">
        <f t="shared" ca="1" si="21"/>
        <v>5.076142131979695E-3</v>
      </c>
      <c r="BI104" s="415">
        <f t="shared" ca="1" si="22"/>
        <v>0.52797381249890007</v>
      </c>
      <c r="BJ104" s="401">
        <f t="shared" ca="1" si="15"/>
        <v>104.5388148747822</v>
      </c>
      <c r="BL104" s="391">
        <f t="shared" si="16"/>
        <v>65</v>
      </c>
      <c r="BM104" s="386">
        <f t="shared" ca="1" si="23"/>
        <v>594</v>
      </c>
      <c r="BN104" s="386">
        <f t="shared" ca="1" si="24"/>
        <v>104.5</v>
      </c>
      <c r="BO104" s="400">
        <f t="shared" ca="1" si="25"/>
        <v>0</v>
      </c>
      <c r="BQ104" t="s">
        <v>1325</v>
      </c>
      <c r="BR104">
        <v>117</v>
      </c>
      <c r="BS104">
        <v>135.19999999999999</v>
      </c>
      <c r="BU104" s="389">
        <f t="shared" si="26"/>
        <v>334</v>
      </c>
      <c r="BV104" s="430">
        <f ca="1">OFFSET($CA$1,BU104-1,0)+VLOOKUP("Isles of Scilly",$BY:$CA,3,FALSE)</f>
        <v>568210</v>
      </c>
      <c r="BX104" s="404" t="s">
        <v>792</v>
      </c>
      <c r="BY104" s="404" t="s">
        <v>1442</v>
      </c>
      <c r="BZ104" s="404" t="s">
        <v>2210</v>
      </c>
      <c r="CA104" s="405">
        <v>100421</v>
      </c>
      <c r="CB104" s="548">
        <f t="shared" ca="1" si="28"/>
        <v>264</v>
      </c>
      <c r="CC104" s="50" t="str">
        <f t="shared" ca="1" si="29"/>
        <v/>
      </c>
    </row>
    <row r="105" spans="1:81" x14ac:dyDescent="0.25">
      <c r="A105" s="386">
        <v>3</v>
      </c>
      <c r="B105" s="386" t="s">
        <v>148</v>
      </c>
      <c r="C105" s="386" t="s">
        <v>398</v>
      </c>
      <c r="D105" s="386" t="s">
        <v>31</v>
      </c>
      <c r="E105" s="386" t="s">
        <v>648</v>
      </c>
      <c r="F105" s="386" t="s">
        <v>1263</v>
      </c>
      <c r="G105">
        <v>144317</v>
      </c>
      <c r="H105">
        <v>130</v>
      </c>
      <c r="I105" s="397">
        <v>132</v>
      </c>
      <c r="J105" s="419">
        <v>132</v>
      </c>
      <c r="K105" s="419">
        <v>134</v>
      </c>
      <c r="L105" s="419">
        <v>134</v>
      </c>
      <c r="M105" s="433">
        <v>134</v>
      </c>
      <c r="N105" s="434">
        <v>134</v>
      </c>
      <c r="O105" s="437">
        <v>134</v>
      </c>
      <c r="P105" s="438">
        <v>134</v>
      </c>
      <c r="Q105" s="447">
        <v>135</v>
      </c>
      <c r="R105" s="494">
        <v>136</v>
      </c>
      <c r="S105" s="498">
        <v>136</v>
      </c>
      <c r="T105" s="498">
        <v>136</v>
      </c>
      <c r="U105" s="537">
        <v>140</v>
      </c>
      <c r="V105" s="537">
        <v>140</v>
      </c>
      <c r="W105" s="537">
        <v>140</v>
      </c>
      <c r="X105" s="537">
        <v>140</v>
      </c>
      <c r="Y105" s="538">
        <v>140</v>
      </c>
      <c r="Z105" s="540">
        <v>140</v>
      </c>
      <c r="AA105" s="540">
        <v>140</v>
      </c>
      <c r="AB105" s="541">
        <v>140</v>
      </c>
      <c r="AC105" s="541">
        <v>140</v>
      </c>
      <c r="AD105" s="542">
        <v>139</v>
      </c>
      <c r="AE105" s="542">
        <v>140</v>
      </c>
      <c r="AF105" s="544">
        <v>140</v>
      </c>
      <c r="AG105" s="544">
        <v>140</v>
      </c>
      <c r="AH105" s="545">
        <v>141</v>
      </c>
      <c r="AI105" s="546">
        <v>141</v>
      </c>
      <c r="AJ105" s="547">
        <v>141</v>
      </c>
      <c r="AK105" s="548">
        <v>141</v>
      </c>
      <c r="AL105" s="550">
        <v>141</v>
      </c>
      <c r="AM105" s="551">
        <v>141</v>
      </c>
      <c r="AN105" s="552">
        <v>141</v>
      </c>
      <c r="AO105" s="553">
        <v>141</v>
      </c>
      <c r="AP105" s="553">
        <v>141</v>
      </c>
      <c r="AQ105" s="553">
        <v>141</v>
      </c>
      <c r="AR105" s="553">
        <v>141</v>
      </c>
      <c r="AS105" s="554">
        <v>141</v>
      </c>
      <c r="AT105" s="555">
        <v>141</v>
      </c>
      <c r="AU105" s="556">
        <v>141</v>
      </c>
      <c r="AV105" s="556">
        <v>142</v>
      </c>
      <c r="AW105" s="556">
        <v>142</v>
      </c>
      <c r="AX105" s="557">
        <v>142</v>
      </c>
      <c r="AY105" s="557">
        <v>142</v>
      </c>
      <c r="AZ105" s="559">
        <v>142</v>
      </c>
      <c r="BA105" s="559">
        <v>142</v>
      </c>
      <c r="BB105" s="559">
        <v>142</v>
      </c>
      <c r="BD105" s="178">
        <f t="shared" ca="1" si="17"/>
        <v>0</v>
      </c>
      <c r="BE105" s="411">
        <f t="shared" ca="1" si="18"/>
        <v>0</v>
      </c>
      <c r="BF105" s="412">
        <f t="shared" ca="1" si="19"/>
        <v>0</v>
      </c>
      <c r="BG105" s="178">
        <f t="shared" ca="1" si="20"/>
        <v>1</v>
      </c>
      <c r="BH105" s="411">
        <f t="shared" ca="1" si="21"/>
        <v>7.0921985815602835E-3</v>
      </c>
      <c r="BI105" s="412">
        <f t="shared" ca="1" si="22"/>
        <v>0.69291906012458682</v>
      </c>
      <c r="BJ105" s="398">
        <f t="shared" ca="1" si="15"/>
        <v>98.394506537691328</v>
      </c>
      <c r="BL105" s="391">
        <f t="shared" si="16"/>
        <v>84</v>
      </c>
      <c r="BM105" s="386">
        <f t="shared" ca="1" si="23"/>
        <v>142</v>
      </c>
      <c r="BN105" s="386">
        <f t="shared" ca="1" si="24"/>
        <v>98.4</v>
      </c>
      <c r="BO105" s="400">
        <f t="shared" ca="1" si="25"/>
        <v>0</v>
      </c>
      <c r="BQ105" t="s">
        <v>1422</v>
      </c>
      <c r="BR105">
        <v>283</v>
      </c>
      <c r="BS105">
        <v>354.8</v>
      </c>
      <c r="BU105" s="389">
        <f t="shared" si="26"/>
        <v>344</v>
      </c>
      <c r="BV105" s="419">
        <f t="shared" ca="1" si="27"/>
        <v>144317</v>
      </c>
      <c r="BX105" s="404" t="s">
        <v>794</v>
      </c>
      <c r="BY105" s="404" t="s">
        <v>1301</v>
      </c>
      <c r="BZ105" s="404" t="s">
        <v>2210</v>
      </c>
      <c r="CA105" s="405">
        <v>182643</v>
      </c>
      <c r="CB105" s="548">
        <f t="shared" ca="1" si="28"/>
        <v>248</v>
      </c>
      <c r="CC105" s="50" t="str">
        <f t="shared" ca="1" si="29"/>
        <v/>
      </c>
    </row>
    <row r="106" spans="1:81" x14ac:dyDescent="0.25">
      <c r="A106" s="386">
        <v>3</v>
      </c>
      <c r="B106" s="386" t="s">
        <v>148</v>
      </c>
      <c r="C106" s="386" t="s">
        <v>398</v>
      </c>
      <c r="D106" s="386" t="s">
        <v>31</v>
      </c>
      <c r="E106" s="386" t="s">
        <v>650</v>
      </c>
      <c r="F106" s="386" t="s">
        <v>1265</v>
      </c>
      <c r="G106">
        <v>130428</v>
      </c>
      <c r="H106">
        <v>162</v>
      </c>
      <c r="I106" s="397">
        <v>161</v>
      </c>
      <c r="J106" s="419">
        <v>161</v>
      </c>
      <c r="K106" s="419">
        <v>163</v>
      </c>
      <c r="L106" s="419">
        <v>163</v>
      </c>
      <c r="M106" s="433">
        <v>163</v>
      </c>
      <c r="N106" s="434">
        <v>163</v>
      </c>
      <c r="O106" s="437">
        <v>164</v>
      </c>
      <c r="P106" s="438">
        <v>164</v>
      </c>
      <c r="Q106" s="447">
        <v>165</v>
      </c>
      <c r="R106" s="494">
        <v>165</v>
      </c>
      <c r="S106" s="498">
        <v>165</v>
      </c>
      <c r="T106" s="498">
        <v>165</v>
      </c>
      <c r="U106" s="537">
        <v>166</v>
      </c>
      <c r="V106" s="537">
        <v>167</v>
      </c>
      <c r="W106" s="537">
        <v>168</v>
      </c>
      <c r="X106" s="537">
        <v>168</v>
      </c>
      <c r="Y106" s="538">
        <v>168</v>
      </c>
      <c r="Z106" s="540">
        <v>168</v>
      </c>
      <c r="AA106" s="540">
        <v>168</v>
      </c>
      <c r="AB106" s="541">
        <v>169</v>
      </c>
      <c r="AC106" s="541">
        <v>169</v>
      </c>
      <c r="AD106" s="542">
        <v>168</v>
      </c>
      <c r="AE106" s="542">
        <v>168</v>
      </c>
      <c r="AF106" s="544">
        <v>168</v>
      </c>
      <c r="AG106" s="544">
        <v>169</v>
      </c>
      <c r="AH106" s="545">
        <v>169</v>
      </c>
      <c r="AI106" s="546">
        <v>169</v>
      </c>
      <c r="AJ106" s="547">
        <v>169</v>
      </c>
      <c r="AK106" s="548">
        <v>169</v>
      </c>
      <c r="AL106" s="550">
        <v>169</v>
      </c>
      <c r="AM106" s="551">
        <v>169</v>
      </c>
      <c r="AN106" s="552">
        <v>169</v>
      </c>
      <c r="AO106" s="553">
        <v>169</v>
      </c>
      <c r="AP106" s="553">
        <v>170</v>
      </c>
      <c r="AQ106" s="553">
        <v>170</v>
      </c>
      <c r="AR106" s="553">
        <v>170</v>
      </c>
      <c r="AS106" s="554">
        <v>172</v>
      </c>
      <c r="AT106" s="555">
        <v>172</v>
      </c>
      <c r="AU106" s="556">
        <v>172</v>
      </c>
      <c r="AV106" s="556">
        <v>172</v>
      </c>
      <c r="AW106" s="556">
        <v>172</v>
      </c>
      <c r="AX106" s="557">
        <v>172</v>
      </c>
      <c r="AY106" s="557">
        <v>173</v>
      </c>
      <c r="AZ106" s="559">
        <v>174</v>
      </c>
      <c r="BA106" s="559">
        <v>174</v>
      </c>
      <c r="BB106" s="559">
        <v>174</v>
      </c>
      <c r="BD106" s="178">
        <f t="shared" ca="1" si="17"/>
        <v>0</v>
      </c>
      <c r="BE106" s="411">
        <f t="shared" ca="1" si="18"/>
        <v>0</v>
      </c>
      <c r="BF106" s="412">
        <f t="shared" ca="1" si="19"/>
        <v>0</v>
      </c>
      <c r="BG106" s="178">
        <f t="shared" ca="1" si="20"/>
        <v>2</v>
      </c>
      <c r="BH106" s="411">
        <f t="shared" ca="1" si="21"/>
        <v>1.1627906976744186E-2</v>
      </c>
      <c r="BI106" s="412">
        <f t="shared" ca="1" si="22"/>
        <v>1.5334130708130156</v>
      </c>
      <c r="BJ106" s="398">
        <f t="shared" ca="1" si="15"/>
        <v>133.40693716073235</v>
      </c>
      <c r="BL106" s="391">
        <f t="shared" si="16"/>
        <v>100</v>
      </c>
      <c r="BM106" s="386">
        <f t="shared" ca="1" si="23"/>
        <v>174</v>
      </c>
      <c r="BN106" s="386">
        <f t="shared" ca="1" si="24"/>
        <v>133.4</v>
      </c>
      <c r="BO106" s="400">
        <f t="shared" ca="1" si="25"/>
        <v>0</v>
      </c>
      <c r="BQ106" t="s">
        <v>40</v>
      </c>
      <c r="BR106" s="4">
        <v>1014</v>
      </c>
      <c r="BS106">
        <v>500.7</v>
      </c>
      <c r="BU106" s="389">
        <f t="shared" si="26"/>
        <v>345</v>
      </c>
      <c r="BV106" s="419">
        <f t="shared" ca="1" si="27"/>
        <v>130428</v>
      </c>
      <c r="BX106" s="404" t="s">
        <v>796</v>
      </c>
      <c r="BY106" s="404" t="s">
        <v>1303</v>
      </c>
      <c r="BZ106" s="404" t="s">
        <v>2210</v>
      </c>
      <c r="CA106" s="405">
        <v>92499</v>
      </c>
      <c r="CB106" s="548">
        <f t="shared" ca="1" si="28"/>
        <v>185</v>
      </c>
      <c r="CC106" s="50" t="str">
        <f t="shared" ca="1" si="29"/>
        <v/>
      </c>
    </row>
    <row r="107" spans="1:81" x14ac:dyDescent="0.25">
      <c r="A107" s="386">
        <v>3</v>
      </c>
      <c r="B107" s="386" t="s">
        <v>148</v>
      </c>
      <c r="C107" s="386" t="s">
        <v>398</v>
      </c>
      <c r="D107" s="386" t="s">
        <v>31</v>
      </c>
      <c r="E107" s="386" t="s">
        <v>652</v>
      </c>
      <c r="F107" s="386" t="s">
        <v>1267</v>
      </c>
      <c r="G107">
        <v>81695</v>
      </c>
      <c r="H107">
        <v>85</v>
      </c>
      <c r="I107" s="397">
        <v>85</v>
      </c>
      <c r="J107" s="419">
        <v>85</v>
      </c>
      <c r="K107" s="419">
        <v>85</v>
      </c>
      <c r="L107" s="419">
        <v>86</v>
      </c>
      <c r="M107" s="433">
        <v>87</v>
      </c>
      <c r="N107" s="434">
        <v>88</v>
      </c>
      <c r="O107" s="437">
        <v>89</v>
      </c>
      <c r="P107" s="438">
        <v>91</v>
      </c>
      <c r="Q107" s="447">
        <v>92</v>
      </c>
      <c r="R107" s="494">
        <v>91</v>
      </c>
      <c r="S107" s="498">
        <v>91</v>
      </c>
      <c r="T107" s="498">
        <v>92</v>
      </c>
      <c r="U107" s="537">
        <v>92</v>
      </c>
      <c r="V107" s="537">
        <v>93</v>
      </c>
      <c r="W107" s="537">
        <v>93</v>
      </c>
      <c r="X107" s="537">
        <v>93</v>
      </c>
      <c r="Y107" s="538">
        <v>94</v>
      </c>
      <c r="Z107" s="540">
        <v>94</v>
      </c>
      <c r="AA107" s="540">
        <v>94</v>
      </c>
      <c r="AB107" s="541">
        <v>93</v>
      </c>
      <c r="AC107" s="541">
        <v>95</v>
      </c>
      <c r="AD107" s="542">
        <v>95</v>
      </c>
      <c r="AE107" s="542">
        <v>95</v>
      </c>
      <c r="AF107" s="544">
        <v>96</v>
      </c>
      <c r="AG107" s="544">
        <v>96</v>
      </c>
      <c r="AH107" s="545">
        <v>97</v>
      </c>
      <c r="AI107" s="546">
        <v>100</v>
      </c>
      <c r="AJ107" s="547">
        <v>101</v>
      </c>
      <c r="AK107" s="548">
        <v>102</v>
      </c>
      <c r="AL107" s="550">
        <v>102</v>
      </c>
      <c r="AM107" s="551">
        <v>102</v>
      </c>
      <c r="AN107" s="552">
        <v>102</v>
      </c>
      <c r="AO107" s="553">
        <v>102</v>
      </c>
      <c r="AP107" s="553">
        <v>102</v>
      </c>
      <c r="AQ107" s="553">
        <v>102</v>
      </c>
      <c r="AR107" s="553">
        <v>102</v>
      </c>
      <c r="AS107" s="554">
        <v>102</v>
      </c>
      <c r="AT107" s="555">
        <v>102</v>
      </c>
      <c r="AU107" s="556">
        <v>102</v>
      </c>
      <c r="AV107" s="556">
        <v>102</v>
      </c>
      <c r="AW107" s="556">
        <v>102</v>
      </c>
      <c r="AX107" s="557">
        <v>102</v>
      </c>
      <c r="AY107" s="557">
        <v>102</v>
      </c>
      <c r="AZ107" s="559">
        <v>102</v>
      </c>
      <c r="BA107" s="559">
        <v>102</v>
      </c>
      <c r="BB107" s="559">
        <v>102</v>
      </c>
      <c r="BD107" s="178">
        <f t="shared" ca="1" si="17"/>
        <v>0</v>
      </c>
      <c r="BE107" s="411">
        <f t="shared" ca="1" si="18"/>
        <v>0</v>
      </c>
      <c r="BF107" s="412">
        <f t="shared" ca="1" si="19"/>
        <v>0</v>
      </c>
      <c r="BG107" s="178">
        <f t="shared" ca="1" si="20"/>
        <v>0</v>
      </c>
      <c r="BH107" s="411">
        <f t="shared" ca="1" si="21"/>
        <v>0</v>
      </c>
      <c r="BI107" s="412">
        <f t="shared" ca="1" si="22"/>
        <v>0</v>
      </c>
      <c r="BJ107" s="398">
        <f t="shared" ca="1" si="15"/>
        <v>124.8546422669686</v>
      </c>
      <c r="BL107" s="391">
        <f t="shared" si="16"/>
        <v>166</v>
      </c>
      <c r="BM107" s="386">
        <f t="shared" ca="1" si="23"/>
        <v>102</v>
      </c>
      <c r="BN107" s="386">
        <f t="shared" ca="1" si="24"/>
        <v>124.9</v>
      </c>
      <c r="BO107" s="400">
        <f t="shared" ca="1" si="25"/>
        <v>0</v>
      </c>
      <c r="BQ107" t="s">
        <v>1512</v>
      </c>
      <c r="BR107">
        <v>226</v>
      </c>
      <c r="BS107">
        <v>191.9</v>
      </c>
      <c r="BU107" s="389">
        <f t="shared" si="26"/>
        <v>346</v>
      </c>
      <c r="BV107" s="419">
        <f t="shared" ca="1" si="27"/>
        <v>81695</v>
      </c>
      <c r="BX107" s="404" t="s">
        <v>798</v>
      </c>
      <c r="BY107" s="404" t="s">
        <v>1305</v>
      </c>
      <c r="BZ107" s="404" t="s">
        <v>2210</v>
      </c>
      <c r="CA107" s="405">
        <v>112423</v>
      </c>
      <c r="CB107" s="548">
        <f t="shared" ca="1" si="28"/>
        <v>272</v>
      </c>
      <c r="CC107" s="50" t="str">
        <f t="shared" ca="1" si="29"/>
        <v/>
      </c>
    </row>
    <row r="108" spans="1:81" x14ac:dyDescent="0.25">
      <c r="A108" s="386">
        <v>3</v>
      </c>
      <c r="B108" s="386" t="s">
        <v>148</v>
      </c>
      <c r="C108" s="386" t="s">
        <v>398</v>
      </c>
      <c r="D108" s="386" t="s">
        <v>31</v>
      </c>
      <c r="E108" s="386" t="s">
        <v>654</v>
      </c>
      <c r="F108" s="386" t="s">
        <v>1269</v>
      </c>
      <c r="G108">
        <v>96110</v>
      </c>
      <c r="H108">
        <v>81</v>
      </c>
      <c r="I108" s="397">
        <v>82</v>
      </c>
      <c r="J108" s="419">
        <v>83</v>
      </c>
      <c r="K108" s="419">
        <v>83</v>
      </c>
      <c r="L108" s="419">
        <v>84</v>
      </c>
      <c r="M108" s="433">
        <v>84</v>
      </c>
      <c r="N108" s="434">
        <v>90</v>
      </c>
      <c r="O108" s="437">
        <v>90</v>
      </c>
      <c r="P108" s="438">
        <v>90</v>
      </c>
      <c r="Q108" s="447">
        <v>90</v>
      </c>
      <c r="R108" s="494">
        <v>90</v>
      </c>
      <c r="S108" s="498">
        <v>90</v>
      </c>
      <c r="T108" s="498">
        <v>90</v>
      </c>
      <c r="U108" s="537">
        <v>91</v>
      </c>
      <c r="V108" s="537">
        <v>92</v>
      </c>
      <c r="W108" s="537">
        <v>92</v>
      </c>
      <c r="X108" s="537">
        <v>92</v>
      </c>
      <c r="Y108" s="538">
        <v>92</v>
      </c>
      <c r="Z108" s="540">
        <v>93</v>
      </c>
      <c r="AA108" s="540">
        <v>93</v>
      </c>
      <c r="AB108" s="541">
        <v>93</v>
      </c>
      <c r="AC108" s="541">
        <v>93</v>
      </c>
      <c r="AD108" s="542">
        <v>93</v>
      </c>
      <c r="AE108" s="542">
        <v>93</v>
      </c>
      <c r="AF108" s="544">
        <v>93</v>
      </c>
      <c r="AG108" s="544">
        <v>93</v>
      </c>
      <c r="AH108" s="545">
        <v>93</v>
      </c>
      <c r="AI108" s="546">
        <v>93</v>
      </c>
      <c r="AJ108" s="547">
        <v>93</v>
      </c>
      <c r="AK108" s="548">
        <v>92</v>
      </c>
      <c r="AL108" s="550">
        <v>92</v>
      </c>
      <c r="AM108" s="551">
        <v>92</v>
      </c>
      <c r="AN108" s="552">
        <v>92</v>
      </c>
      <c r="AO108" s="553">
        <v>92</v>
      </c>
      <c r="AP108" s="553">
        <v>92</v>
      </c>
      <c r="AQ108" s="553">
        <v>92</v>
      </c>
      <c r="AR108" s="553">
        <v>92</v>
      </c>
      <c r="AS108" s="554">
        <v>92</v>
      </c>
      <c r="AT108" s="555">
        <v>92</v>
      </c>
      <c r="AU108" s="556">
        <v>92</v>
      </c>
      <c r="AV108" s="556">
        <v>92</v>
      </c>
      <c r="AW108" s="556">
        <v>92</v>
      </c>
      <c r="AX108" s="557">
        <v>92</v>
      </c>
      <c r="AY108" s="557">
        <v>92</v>
      </c>
      <c r="AZ108" s="559">
        <v>92</v>
      </c>
      <c r="BA108" s="559">
        <v>92</v>
      </c>
      <c r="BB108" s="559">
        <v>92</v>
      </c>
      <c r="BD108" s="178">
        <f t="shared" ca="1" si="17"/>
        <v>0</v>
      </c>
      <c r="BE108" s="411">
        <f t="shared" ca="1" si="18"/>
        <v>0</v>
      </c>
      <c r="BF108" s="412">
        <f t="shared" ca="1" si="19"/>
        <v>0</v>
      </c>
      <c r="BG108" s="178">
        <f t="shared" ca="1" si="20"/>
        <v>0</v>
      </c>
      <c r="BH108" s="411">
        <f t="shared" ca="1" si="21"/>
        <v>0</v>
      </c>
      <c r="BI108" s="412">
        <f t="shared" ca="1" si="22"/>
        <v>0</v>
      </c>
      <c r="BJ108" s="398">
        <f t="shared" ca="1" si="15"/>
        <v>95.723649984392878</v>
      </c>
      <c r="BL108" s="391">
        <f t="shared" si="16"/>
        <v>177</v>
      </c>
      <c r="BM108" s="386">
        <f t="shared" ca="1" si="23"/>
        <v>92</v>
      </c>
      <c r="BN108" s="386">
        <f t="shared" ca="1" si="24"/>
        <v>95.7</v>
      </c>
      <c r="BO108" s="400">
        <f t="shared" ca="1" si="25"/>
        <v>0</v>
      </c>
      <c r="BQ108" t="s">
        <v>1329</v>
      </c>
      <c r="BR108">
        <v>404</v>
      </c>
      <c r="BS108">
        <v>312.5</v>
      </c>
      <c r="BU108" s="389">
        <f t="shared" si="26"/>
        <v>347</v>
      </c>
      <c r="BV108" s="419">
        <f t="shared" ca="1" si="27"/>
        <v>96110</v>
      </c>
      <c r="BX108" s="404" t="s">
        <v>800</v>
      </c>
      <c r="BY108" s="404" t="s">
        <v>1307</v>
      </c>
      <c r="BZ108" s="404" t="s">
        <v>2210</v>
      </c>
      <c r="CA108" s="405">
        <v>51100</v>
      </c>
      <c r="CB108" s="548">
        <f t="shared" ca="1" si="28"/>
        <v>272</v>
      </c>
      <c r="CC108" s="50" t="str">
        <f t="shared" ca="1" si="29"/>
        <v/>
      </c>
    </row>
    <row r="109" spans="1:81" x14ac:dyDescent="0.25">
      <c r="A109" s="386">
        <v>3</v>
      </c>
      <c r="B109" s="386" t="s">
        <v>148</v>
      </c>
      <c r="C109" s="386" t="s">
        <v>398</v>
      </c>
      <c r="D109" s="386" t="s">
        <v>31</v>
      </c>
      <c r="E109" s="386" t="s">
        <v>656</v>
      </c>
      <c r="F109" s="386" t="s">
        <v>1271</v>
      </c>
      <c r="G109">
        <v>86221</v>
      </c>
      <c r="H109">
        <v>77</v>
      </c>
      <c r="I109" s="397">
        <v>78</v>
      </c>
      <c r="J109" s="419">
        <v>78</v>
      </c>
      <c r="K109" s="419">
        <v>78</v>
      </c>
      <c r="L109" s="419">
        <v>78</v>
      </c>
      <c r="M109" s="433">
        <v>78</v>
      </c>
      <c r="N109" s="434">
        <v>78</v>
      </c>
      <c r="O109" s="437">
        <v>78</v>
      </c>
      <c r="P109" s="438">
        <v>78</v>
      </c>
      <c r="Q109" s="447">
        <v>79</v>
      </c>
      <c r="R109" s="494">
        <v>79</v>
      </c>
      <c r="S109" s="498">
        <v>79</v>
      </c>
      <c r="T109" s="498">
        <v>79</v>
      </c>
      <c r="U109" s="537">
        <v>79</v>
      </c>
      <c r="V109" s="537">
        <v>79</v>
      </c>
      <c r="W109" s="537">
        <v>79</v>
      </c>
      <c r="X109" s="537">
        <v>79</v>
      </c>
      <c r="Y109" s="538">
        <v>79</v>
      </c>
      <c r="Z109" s="540">
        <v>79</v>
      </c>
      <c r="AA109" s="540">
        <v>79</v>
      </c>
      <c r="AB109" s="541">
        <v>79</v>
      </c>
      <c r="AC109" s="541">
        <v>79</v>
      </c>
      <c r="AD109" s="542">
        <v>80</v>
      </c>
      <c r="AE109" s="542">
        <v>80</v>
      </c>
      <c r="AF109" s="544">
        <v>80</v>
      </c>
      <c r="AG109" s="544">
        <v>80</v>
      </c>
      <c r="AH109" s="545">
        <v>80</v>
      </c>
      <c r="AI109" s="546">
        <v>80</v>
      </c>
      <c r="AJ109" s="547">
        <v>80</v>
      </c>
      <c r="AK109" s="548">
        <v>81</v>
      </c>
      <c r="AL109" s="550">
        <v>81</v>
      </c>
      <c r="AM109" s="551">
        <v>81</v>
      </c>
      <c r="AN109" s="552">
        <v>82</v>
      </c>
      <c r="AO109" s="553">
        <v>82</v>
      </c>
      <c r="AP109" s="553">
        <v>82</v>
      </c>
      <c r="AQ109" s="553">
        <v>82</v>
      </c>
      <c r="AR109" s="553">
        <v>82</v>
      </c>
      <c r="AS109" s="554">
        <v>82</v>
      </c>
      <c r="AT109" s="555">
        <v>82</v>
      </c>
      <c r="AU109" s="556">
        <v>82</v>
      </c>
      <c r="AV109" s="556">
        <v>82</v>
      </c>
      <c r="AW109" s="556">
        <v>82</v>
      </c>
      <c r="AX109" s="557">
        <v>82</v>
      </c>
      <c r="AY109" s="557">
        <v>82</v>
      </c>
      <c r="AZ109" s="559">
        <v>82</v>
      </c>
      <c r="BA109" s="559">
        <v>82</v>
      </c>
      <c r="BB109" s="559">
        <v>82</v>
      </c>
      <c r="BD109" s="178">
        <f t="shared" ca="1" si="17"/>
        <v>0</v>
      </c>
      <c r="BE109" s="411">
        <f t="shared" ca="1" si="18"/>
        <v>0</v>
      </c>
      <c r="BF109" s="412">
        <f t="shared" ca="1" si="19"/>
        <v>0</v>
      </c>
      <c r="BG109" s="178">
        <f t="shared" ca="1" si="20"/>
        <v>0</v>
      </c>
      <c r="BH109" s="411">
        <f t="shared" ca="1" si="21"/>
        <v>0</v>
      </c>
      <c r="BI109" s="412">
        <f t="shared" ca="1" si="22"/>
        <v>0</v>
      </c>
      <c r="BJ109" s="398">
        <f t="shared" ca="1" si="15"/>
        <v>95.104440913466561</v>
      </c>
      <c r="BL109" s="391">
        <f t="shared" si="16"/>
        <v>236</v>
      </c>
      <c r="BM109" s="386">
        <f t="shared" ca="1" si="23"/>
        <v>82</v>
      </c>
      <c r="BN109" s="386">
        <f t="shared" ca="1" si="24"/>
        <v>95.1</v>
      </c>
      <c r="BO109" s="400">
        <f t="shared" ca="1" si="25"/>
        <v>0</v>
      </c>
      <c r="BQ109" t="s">
        <v>1361</v>
      </c>
      <c r="BR109">
        <v>125</v>
      </c>
      <c r="BS109">
        <v>146.6</v>
      </c>
      <c r="BU109" s="389">
        <f t="shared" si="26"/>
        <v>348</v>
      </c>
      <c r="BV109" s="419">
        <f t="shared" ca="1" si="27"/>
        <v>86221</v>
      </c>
      <c r="BX109" s="404" t="s">
        <v>802</v>
      </c>
      <c r="BY109" s="404" t="s">
        <v>1309</v>
      </c>
      <c r="BZ109" s="404" t="s">
        <v>2210</v>
      </c>
      <c r="CA109" s="405">
        <v>102126</v>
      </c>
      <c r="CB109" s="548">
        <f t="shared" ca="1" si="28"/>
        <v>272</v>
      </c>
      <c r="CC109" s="50" t="str">
        <f t="shared" ca="1" si="29"/>
        <v/>
      </c>
    </row>
    <row r="110" spans="1:81" x14ac:dyDescent="0.25">
      <c r="A110" s="386">
        <v>3</v>
      </c>
      <c r="B110" s="386" t="s">
        <v>148</v>
      </c>
      <c r="C110" s="386" t="s">
        <v>398</v>
      </c>
      <c r="D110" s="386" t="s">
        <v>31</v>
      </c>
      <c r="E110" s="386" t="s">
        <v>658</v>
      </c>
      <c r="F110" s="386" t="s">
        <v>1273</v>
      </c>
      <c r="G110">
        <v>132844</v>
      </c>
      <c r="H110">
        <v>135</v>
      </c>
      <c r="I110" s="397">
        <v>143</v>
      </c>
      <c r="J110" s="419">
        <v>143</v>
      </c>
      <c r="K110" s="419">
        <v>143</v>
      </c>
      <c r="L110" s="419">
        <v>143</v>
      </c>
      <c r="M110" s="433">
        <v>143</v>
      </c>
      <c r="N110" s="434">
        <v>143</v>
      </c>
      <c r="O110" s="437">
        <v>144</v>
      </c>
      <c r="P110" s="438">
        <v>145</v>
      </c>
      <c r="Q110" s="447">
        <v>145</v>
      </c>
      <c r="R110" s="494">
        <v>146</v>
      </c>
      <c r="S110" s="498">
        <v>146</v>
      </c>
      <c r="T110" s="498">
        <v>146</v>
      </c>
      <c r="U110" s="537">
        <v>146</v>
      </c>
      <c r="V110" s="537">
        <v>147</v>
      </c>
      <c r="W110" s="537">
        <v>147</v>
      </c>
      <c r="X110" s="537">
        <v>147</v>
      </c>
      <c r="Y110" s="538">
        <v>147</v>
      </c>
      <c r="Z110" s="540">
        <v>147</v>
      </c>
      <c r="AA110" s="540">
        <v>147</v>
      </c>
      <c r="AB110" s="541">
        <v>147</v>
      </c>
      <c r="AC110" s="541">
        <v>147</v>
      </c>
      <c r="AD110" s="542">
        <v>147</v>
      </c>
      <c r="AE110" s="542">
        <v>147</v>
      </c>
      <c r="AF110" s="544">
        <v>148</v>
      </c>
      <c r="AG110" s="544">
        <v>148</v>
      </c>
      <c r="AH110" s="545">
        <v>148</v>
      </c>
      <c r="AI110" s="546">
        <v>148</v>
      </c>
      <c r="AJ110" s="547">
        <v>148</v>
      </c>
      <c r="AK110" s="548">
        <v>148</v>
      </c>
      <c r="AL110" s="550">
        <v>148</v>
      </c>
      <c r="AM110" s="551">
        <v>148</v>
      </c>
      <c r="AN110" s="552">
        <v>148</v>
      </c>
      <c r="AO110" s="553">
        <v>148</v>
      </c>
      <c r="AP110" s="553">
        <v>148</v>
      </c>
      <c r="AQ110" s="553">
        <v>148</v>
      </c>
      <c r="AR110" s="553">
        <v>148</v>
      </c>
      <c r="AS110" s="554">
        <v>148</v>
      </c>
      <c r="AT110" s="555">
        <v>148</v>
      </c>
      <c r="AU110" s="556">
        <v>148</v>
      </c>
      <c r="AV110" s="556">
        <v>148</v>
      </c>
      <c r="AW110" s="556">
        <v>148</v>
      </c>
      <c r="AX110" s="557">
        <v>148</v>
      </c>
      <c r="AY110" s="557">
        <v>148</v>
      </c>
      <c r="AZ110" s="559">
        <v>148</v>
      </c>
      <c r="BA110" s="559">
        <v>148</v>
      </c>
      <c r="BB110" s="559">
        <v>148</v>
      </c>
      <c r="BD110" s="178">
        <f t="shared" ca="1" si="17"/>
        <v>0</v>
      </c>
      <c r="BE110" s="411">
        <f t="shared" ca="1" si="18"/>
        <v>0</v>
      </c>
      <c r="BF110" s="412">
        <f t="shared" ca="1" si="19"/>
        <v>0</v>
      </c>
      <c r="BG110" s="178">
        <f t="shared" ca="1" si="20"/>
        <v>0</v>
      </c>
      <c r="BH110" s="411">
        <f t="shared" ca="1" si="21"/>
        <v>0</v>
      </c>
      <c r="BI110" s="412">
        <f t="shared" ca="1" si="22"/>
        <v>0</v>
      </c>
      <c r="BJ110" s="398">
        <f t="shared" ca="1" si="15"/>
        <v>111.40887055493661</v>
      </c>
      <c r="BL110" s="391">
        <f t="shared" si="16"/>
        <v>269</v>
      </c>
      <c r="BM110" s="386">
        <f t="shared" ca="1" si="23"/>
        <v>148</v>
      </c>
      <c r="BN110" s="386">
        <f t="shared" ca="1" si="24"/>
        <v>111.4</v>
      </c>
      <c r="BO110" s="400">
        <f t="shared" ca="1" si="25"/>
        <v>0</v>
      </c>
      <c r="BQ110" t="s">
        <v>1402</v>
      </c>
      <c r="BR110">
        <v>336</v>
      </c>
      <c r="BS110">
        <v>315.8</v>
      </c>
      <c r="BU110" s="389">
        <f t="shared" si="26"/>
        <v>349</v>
      </c>
      <c r="BV110" s="419">
        <f t="shared" ca="1" si="27"/>
        <v>132844</v>
      </c>
      <c r="BX110" s="404" t="s">
        <v>804</v>
      </c>
      <c r="BY110" s="404" t="s">
        <v>1444</v>
      </c>
      <c r="BZ110" s="404" t="s">
        <v>2210</v>
      </c>
      <c r="CA110" s="405">
        <v>57056</v>
      </c>
      <c r="CB110" s="548">
        <f t="shared" ca="1" si="28"/>
        <v>272</v>
      </c>
      <c r="CC110" s="50" t="str">
        <f t="shared" ca="1" si="29"/>
        <v/>
      </c>
    </row>
    <row r="111" spans="1:81" x14ac:dyDescent="0.25">
      <c r="A111" s="386">
        <v>3</v>
      </c>
      <c r="B111" s="386" t="s">
        <v>148</v>
      </c>
      <c r="C111" s="386" t="s">
        <v>398</v>
      </c>
      <c r="D111" s="386" t="s">
        <v>31</v>
      </c>
      <c r="E111" s="386" t="s">
        <v>660</v>
      </c>
      <c r="F111" s="386" t="s">
        <v>1275</v>
      </c>
      <c r="G111">
        <v>68143</v>
      </c>
      <c r="H111">
        <v>33</v>
      </c>
      <c r="I111" s="397">
        <v>33</v>
      </c>
      <c r="J111" s="419">
        <v>33</v>
      </c>
      <c r="K111" s="419">
        <v>36</v>
      </c>
      <c r="L111" s="419">
        <v>35</v>
      </c>
      <c r="M111" s="433">
        <v>35</v>
      </c>
      <c r="N111" s="434">
        <v>35</v>
      </c>
      <c r="O111" s="437">
        <v>35</v>
      </c>
      <c r="P111" s="438">
        <v>35</v>
      </c>
      <c r="Q111" s="447">
        <v>35</v>
      </c>
      <c r="R111" s="494">
        <v>35</v>
      </c>
      <c r="S111" s="498">
        <v>35</v>
      </c>
      <c r="T111" s="498">
        <v>35</v>
      </c>
      <c r="U111" s="537">
        <v>35</v>
      </c>
      <c r="V111" s="537">
        <v>36</v>
      </c>
      <c r="W111" s="537">
        <v>36</v>
      </c>
      <c r="X111" s="537">
        <v>36</v>
      </c>
      <c r="Y111" s="538">
        <v>36</v>
      </c>
      <c r="Z111" s="540">
        <v>36</v>
      </c>
      <c r="AA111" s="540">
        <v>36</v>
      </c>
      <c r="AB111" s="541">
        <v>36</v>
      </c>
      <c r="AC111" s="541">
        <v>36</v>
      </c>
      <c r="AD111" s="542">
        <v>36</v>
      </c>
      <c r="AE111" s="542">
        <v>36</v>
      </c>
      <c r="AF111" s="544">
        <v>36</v>
      </c>
      <c r="AG111" s="544">
        <v>36</v>
      </c>
      <c r="AH111" s="545">
        <v>36</v>
      </c>
      <c r="AI111" s="546">
        <v>36</v>
      </c>
      <c r="AJ111" s="547">
        <v>36</v>
      </c>
      <c r="AK111" s="548">
        <v>36</v>
      </c>
      <c r="AL111" s="550">
        <v>36</v>
      </c>
      <c r="AM111" s="551">
        <v>36</v>
      </c>
      <c r="AN111" s="552">
        <v>36</v>
      </c>
      <c r="AO111" s="553">
        <v>36</v>
      </c>
      <c r="AP111" s="553">
        <v>36</v>
      </c>
      <c r="AQ111" s="553">
        <v>36</v>
      </c>
      <c r="AR111" s="553">
        <v>36</v>
      </c>
      <c r="AS111" s="554">
        <v>36</v>
      </c>
      <c r="AT111" s="555">
        <v>36</v>
      </c>
      <c r="AU111" s="556">
        <v>36</v>
      </c>
      <c r="AV111" s="556">
        <v>36</v>
      </c>
      <c r="AW111" s="556">
        <v>36</v>
      </c>
      <c r="AX111" s="557">
        <v>36</v>
      </c>
      <c r="AY111" s="557">
        <v>36</v>
      </c>
      <c r="AZ111" s="559">
        <v>36</v>
      </c>
      <c r="BA111" s="559">
        <v>36</v>
      </c>
      <c r="BB111" s="559">
        <v>36</v>
      </c>
      <c r="BD111" s="178">
        <f t="shared" ca="1" si="17"/>
        <v>0</v>
      </c>
      <c r="BE111" s="411">
        <f t="shared" ca="1" si="18"/>
        <v>0</v>
      </c>
      <c r="BF111" s="412">
        <f t="shared" ca="1" si="19"/>
        <v>0</v>
      </c>
      <c r="BG111" s="178">
        <f t="shared" ca="1" si="20"/>
        <v>0</v>
      </c>
      <c r="BH111" s="411">
        <f t="shared" ca="1" si="21"/>
        <v>0</v>
      </c>
      <c r="BI111" s="412">
        <f t="shared" ca="1" si="22"/>
        <v>0</v>
      </c>
      <c r="BJ111" s="398">
        <f t="shared" ca="1" si="15"/>
        <v>52.830077924364936</v>
      </c>
      <c r="BL111" s="391">
        <f t="shared" si="16"/>
        <v>279</v>
      </c>
      <c r="BM111" s="386">
        <f t="shared" ca="1" si="23"/>
        <v>36</v>
      </c>
      <c r="BN111" s="386">
        <f t="shared" ca="1" si="24"/>
        <v>52.8</v>
      </c>
      <c r="BO111" s="400">
        <f t="shared" ca="1" si="25"/>
        <v>0</v>
      </c>
      <c r="BQ111" t="s">
        <v>1468</v>
      </c>
      <c r="BR111">
        <v>293</v>
      </c>
      <c r="BS111">
        <v>294.89999999999998</v>
      </c>
      <c r="BU111" s="389">
        <f t="shared" si="26"/>
        <v>350</v>
      </c>
      <c r="BV111" s="419">
        <f t="shared" ca="1" si="27"/>
        <v>68143</v>
      </c>
      <c r="BX111" s="404" t="s">
        <v>407</v>
      </c>
      <c r="BY111" s="404" t="s">
        <v>66</v>
      </c>
      <c r="BZ111" s="404" t="s">
        <v>2209</v>
      </c>
      <c r="CA111" s="405">
        <v>755833</v>
      </c>
      <c r="CB111" s="548">
        <f t="shared" ca="1" si="28"/>
        <v>272</v>
      </c>
      <c r="CC111" s="50" t="str">
        <f t="shared" ca="1" si="29"/>
        <v/>
      </c>
    </row>
    <row r="112" spans="1:81" x14ac:dyDescent="0.25">
      <c r="A112" s="386">
        <v>3</v>
      </c>
      <c r="B112" s="386" t="s">
        <v>148</v>
      </c>
      <c r="C112" s="386" t="s">
        <v>398</v>
      </c>
      <c r="D112" s="386" t="s">
        <v>31</v>
      </c>
      <c r="E112" s="386" t="s">
        <v>662</v>
      </c>
      <c r="F112" s="386" t="s">
        <v>1277</v>
      </c>
      <c r="G112">
        <v>55528</v>
      </c>
      <c r="H112">
        <v>52</v>
      </c>
      <c r="I112" s="397">
        <v>53</v>
      </c>
      <c r="J112" s="419">
        <v>53</v>
      </c>
      <c r="K112" s="419">
        <v>53</v>
      </c>
      <c r="L112" s="419">
        <v>53</v>
      </c>
      <c r="M112" s="433">
        <v>53</v>
      </c>
      <c r="N112" s="434">
        <v>53</v>
      </c>
      <c r="O112" s="437">
        <v>53</v>
      </c>
      <c r="P112" s="438">
        <v>53</v>
      </c>
      <c r="Q112" s="447">
        <v>53</v>
      </c>
      <c r="R112" s="494">
        <v>53</v>
      </c>
      <c r="S112" s="498">
        <v>53</v>
      </c>
      <c r="T112" s="498">
        <v>53</v>
      </c>
      <c r="U112" s="537">
        <v>53</v>
      </c>
      <c r="V112" s="537">
        <v>53</v>
      </c>
      <c r="W112" s="537">
        <v>53</v>
      </c>
      <c r="X112" s="537">
        <v>53</v>
      </c>
      <c r="Y112" s="538">
        <v>53</v>
      </c>
      <c r="Z112" s="540">
        <v>53</v>
      </c>
      <c r="AA112" s="540">
        <v>53</v>
      </c>
      <c r="AB112" s="541">
        <v>53</v>
      </c>
      <c r="AC112" s="541">
        <v>53</v>
      </c>
      <c r="AD112" s="542">
        <v>53</v>
      </c>
      <c r="AE112" s="542">
        <v>53</v>
      </c>
      <c r="AF112" s="544">
        <v>53</v>
      </c>
      <c r="AG112" s="544">
        <v>53</v>
      </c>
      <c r="AH112" s="545">
        <v>53</v>
      </c>
      <c r="AI112" s="546">
        <v>53</v>
      </c>
      <c r="AJ112" s="547">
        <v>53</v>
      </c>
      <c r="AK112" s="548">
        <v>53</v>
      </c>
      <c r="AL112" s="550">
        <v>53</v>
      </c>
      <c r="AM112" s="551">
        <v>53</v>
      </c>
      <c r="AN112" s="552">
        <v>53</v>
      </c>
      <c r="AO112" s="553">
        <v>53</v>
      </c>
      <c r="AP112" s="553">
        <v>53</v>
      </c>
      <c r="AQ112" s="553">
        <v>53</v>
      </c>
      <c r="AR112" s="553">
        <v>53</v>
      </c>
      <c r="AS112" s="554">
        <v>53</v>
      </c>
      <c r="AT112" s="555">
        <v>53</v>
      </c>
      <c r="AU112" s="556">
        <v>53</v>
      </c>
      <c r="AV112" s="556">
        <v>53</v>
      </c>
      <c r="AW112" s="556">
        <v>53</v>
      </c>
      <c r="AX112" s="557">
        <v>53</v>
      </c>
      <c r="AY112" s="557">
        <v>53</v>
      </c>
      <c r="AZ112" s="559">
        <v>53</v>
      </c>
      <c r="BA112" s="559">
        <v>53</v>
      </c>
      <c r="BB112" s="559">
        <v>53</v>
      </c>
      <c r="BD112" s="178">
        <f t="shared" ca="1" si="17"/>
        <v>0</v>
      </c>
      <c r="BE112" s="411">
        <f t="shared" ca="1" si="18"/>
        <v>0</v>
      </c>
      <c r="BF112" s="412">
        <f t="shared" ca="1" si="19"/>
        <v>0</v>
      </c>
      <c r="BG112" s="178">
        <f t="shared" ca="1" si="20"/>
        <v>0</v>
      </c>
      <c r="BH112" s="411">
        <f t="shared" ca="1" si="21"/>
        <v>0</v>
      </c>
      <c r="BI112" s="412">
        <f t="shared" ca="1" si="22"/>
        <v>0</v>
      </c>
      <c r="BJ112" s="398">
        <f t="shared" ca="1" si="15"/>
        <v>95.447341881573266</v>
      </c>
      <c r="BL112" s="391">
        <f t="shared" si="16"/>
        <v>297</v>
      </c>
      <c r="BM112" s="386">
        <f t="shared" ca="1" si="23"/>
        <v>53</v>
      </c>
      <c r="BN112" s="386">
        <f t="shared" ca="1" si="24"/>
        <v>95.4</v>
      </c>
      <c r="BO112" s="400">
        <f t="shared" ca="1" si="25"/>
        <v>0</v>
      </c>
      <c r="BQ112" t="s">
        <v>42</v>
      </c>
      <c r="BR112">
        <v>712</v>
      </c>
      <c r="BS112">
        <v>248.8</v>
      </c>
      <c r="BU112" s="389">
        <f t="shared" si="26"/>
        <v>351</v>
      </c>
      <c r="BV112" s="419">
        <f t="shared" ca="1" si="27"/>
        <v>55528</v>
      </c>
      <c r="BX112" s="404" t="s">
        <v>806</v>
      </c>
      <c r="BY112" s="404" t="s">
        <v>1446</v>
      </c>
      <c r="BZ112" s="404" t="s">
        <v>2210</v>
      </c>
      <c r="CA112" s="405">
        <v>69366</v>
      </c>
      <c r="CB112" s="548">
        <f t="shared" ca="1" si="28"/>
        <v>272</v>
      </c>
      <c r="CC112" s="50" t="str">
        <f t="shared" ca="1" si="29"/>
        <v/>
      </c>
    </row>
    <row r="113" spans="1:81" x14ac:dyDescent="0.25">
      <c r="A113" s="386">
        <v>3</v>
      </c>
      <c r="B113" s="386" t="s">
        <v>148</v>
      </c>
      <c r="C113" s="31" t="s">
        <v>325</v>
      </c>
      <c r="D113" s="31" t="s">
        <v>33</v>
      </c>
      <c r="E113" s="31" t="s">
        <v>325</v>
      </c>
      <c r="F113" s="31" t="s">
        <v>33</v>
      </c>
      <c r="G113" s="31">
        <v>376484</v>
      </c>
      <c r="H113" s="31">
        <v>343</v>
      </c>
      <c r="I113" s="31">
        <v>343</v>
      </c>
      <c r="J113" s="31">
        <v>343</v>
      </c>
      <c r="K113" s="31">
        <v>344</v>
      </c>
      <c r="L113" s="31">
        <v>347</v>
      </c>
      <c r="M113" s="31">
        <v>348</v>
      </c>
      <c r="N113" s="31">
        <v>348</v>
      </c>
      <c r="O113" s="31">
        <v>349</v>
      </c>
      <c r="P113" s="31">
        <v>350</v>
      </c>
      <c r="Q113" s="31">
        <v>352</v>
      </c>
      <c r="R113" s="31">
        <v>352</v>
      </c>
      <c r="S113" s="31">
        <v>352</v>
      </c>
      <c r="T113" s="31">
        <v>352</v>
      </c>
      <c r="U113" s="31">
        <v>352</v>
      </c>
      <c r="V113" s="31">
        <v>354</v>
      </c>
      <c r="W113" s="31">
        <v>358</v>
      </c>
      <c r="X113" s="31">
        <v>358</v>
      </c>
      <c r="Y113" s="31">
        <v>358</v>
      </c>
      <c r="Z113" s="31">
        <v>358</v>
      </c>
      <c r="AA113" s="31">
        <v>360</v>
      </c>
      <c r="AB113" s="31">
        <v>360</v>
      </c>
      <c r="AC113" s="31">
        <v>360</v>
      </c>
      <c r="AD113" s="31">
        <v>362</v>
      </c>
      <c r="AE113" s="31">
        <v>362</v>
      </c>
      <c r="AF113" s="31">
        <v>363</v>
      </c>
      <c r="AG113" s="31">
        <v>365</v>
      </c>
      <c r="AH113" s="31">
        <v>365</v>
      </c>
      <c r="AI113" s="31">
        <v>365</v>
      </c>
      <c r="AJ113" s="31">
        <v>365</v>
      </c>
      <c r="AK113" s="31">
        <v>365</v>
      </c>
      <c r="AL113" s="31">
        <v>365</v>
      </c>
      <c r="AM113" s="31">
        <v>365</v>
      </c>
      <c r="AN113" s="31">
        <v>365</v>
      </c>
      <c r="AO113" s="31">
        <v>365</v>
      </c>
      <c r="AP113" s="31">
        <v>365</v>
      </c>
      <c r="AQ113" s="31">
        <v>365</v>
      </c>
      <c r="AR113" s="31">
        <v>365</v>
      </c>
      <c r="AS113" s="31">
        <v>367</v>
      </c>
      <c r="AT113" s="31">
        <v>367</v>
      </c>
      <c r="AU113" s="31">
        <v>367</v>
      </c>
      <c r="AV113" s="31">
        <v>367</v>
      </c>
      <c r="AW113" s="31">
        <v>367</v>
      </c>
      <c r="AX113" s="31">
        <v>368</v>
      </c>
      <c r="AY113" s="31">
        <v>368</v>
      </c>
      <c r="AZ113" s="31">
        <v>368</v>
      </c>
      <c r="BA113" s="31">
        <v>372</v>
      </c>
      <c r="BB113" s="31">
        <v>372</v>
      </c>
      <c r="BC113" s="31"/>
      <c r="BD113" s="393">
        <f t="shared" ca="1" si="17"/>
        <v>0</v>
      </c>
      <c r="BE113" s="413">
        <f t="shared" ca="1" si="18"/>
        <v>0</v>
      </c>
      <c r="BF113" s="415">
        <f t="shared" ca="1" si="19"/>
        <v>0</v>
      </c>
      <c r="BG113" s="393">
        <f t="shared" ca="1" si="20"/>
        <v>5</v>
      </c>
      <c r="BH113" s="413">
        <f t="shared" ca="1" si="21"/>
        <v>1.3623978201634877E-2</v>
      </c>
      <c r="BI113" s="415">
        <f t="shared" ca="1" si="22"/>
        <v>1.3280776872323923</v>
      </c>
      <c r="BJ113" s="401">
        <f t="shared" ca="1" si="15"/>
        <v>98.80897993008999</v>
      </c>
      <c r="BL113" s="391">
        <f t="shared" si="16"/>
        <v>79</v>
      </c>
      <c r="BM113" s="386">
        <f t="shared" ca="1" si="23"/>
        <v>372</v>
      </c>
      <c r="BN113" s="386">
        <f t="shared" ca="1" si="24"/>
        <v>98.8</v>
      </c>
      <c r="BO113" s="400">
        <f t="shared" ca="1" si="25"/>
        <v>0</v>
      </c>
      <c r="BQ113" t="s">
        <v>1558</v>
      </c>
      <c r="BR113">
        <v>386</v>
      </c>
      <c r="BS113">
        <v>261</v>
      </c>
      <c r="BU113" s="389">
        <f t="shared" si="26"/>
        <v>335</v>
      </c>
      <c r="BV113" s="419">
        <f t="shared" ca="1" si="27"/>
        <v>376484</v>
      </c>
      <c r="BX113" s="404" t="s">
        <v>808</v>
      </c>
      <c r="BY113" s="404" t="s">
        <v>1448</v>
      </c>
      <c r="BZ113" s="404" t="s">
        <v>2210</v>
      </c>
      <c r="CA113" s="405">
        <v>140741</v>
      </c>
      <c r="CB113" s="548">
        <f t="shared" ca="1" si="28"/>
        <v>200</v>
      </c>
      <c r="CC113" s="50" t="str">
        <f t="shared" ca="1" si="29"/>
        <v/>
      </c>
    </row>
    <row r="114" spans="1:81" x14ac:dyDescent="0.25">
      <c r="A114" s="386">
        <v>3</v>
      </c>
      <c r="B114" s="386" t="s">
        <v>148</v>
      </c>
      <c r="C114" s="386" t="s">
        <v>401</v>
      </c>
      <c r="D114" s="386" t="s">
        <v>41</v>
      </c>
      <c r="E114" s="386" t="s">
        <v>698</v>
      </c>
      <c r="F114" s="386" t="s">
        <v>1321</v>
      </c>
      <c r="G114">
        <v>117090</v>
      </c>
      <c r="H114">
        <v>310</v>
      </c>
      <c r="I114" s="397">
        <v>314</v>
      </c>
      <c r="J114" s="419">
        <v>315</v>
      </c>
      <c r="K114" s="419">
        <v>315</v>
      </c>
      <c r="L114" s="419">
        <v>315</v>
      </c>
      <c r="M114" s="433">
        <v>317</v>
      </c>
      <c r="N114" s="434">
        <v>317</v>
      </c>
      <c r="O114" s="437">
        <v>317</v>
      </c>
      <c r="P114" s="438">
        <v>317</v>
      </c>
      <c r="Q114" s="447">
        <v>318</v>
      </c>
      <c r="R114" s="494">
        <v>318</v>
      </c>
      <c r="S114" s="498">
        <v>317</v>
      </c>
      <c r="T114" s="498">
        <v>318</v>
      </c>
      <c r="U114" s="537">
        <v>318</v>
      </c>
      <c r="V114" s="537">
        <v>318</v>
      </c>
      <c r="W114" s="537">
        <v>318</v>
      </c>
      <c r="X114" s="537">
        <v>318</v>
      </c>
      <c r="Y114" s="538">
        <v>319</v>
      </c>
      <c r="Z114" s="540">
        <v>319</v>
      </c>
      <c r="AA114" s="540">
        <v>320</v>
      </c>
      <c r="AB114" s="541">
        <v>320</v>
      </c>
      <c r="AC114" s="541">
        <v>320</v>
      </c>
      <c r="AD114" s="542">
        <v>320</v>
      </c>
      <c r="AE114" s="542">
        <v>321</v>
      </c>
      <c r="AF114" s="544">
        <v>321</v>
      </c>
      <c r="AG114" s="544">
        <v>321</v>
      </c>
      <c r="AH114" s="545">
        <v>321</v>
      </c>
      <c r="AI114" s="546">
        <v>322</v>
      </c>
      <c r="AJ114" s="547">
        <v>322</v>
      </c>
      <c r="AK114" s="548">
        <v>322</v>
      </c>
      <c r="AL114" s="550">
        <v>322</v>
      </c>
      <c r="AM114" s="551">
        <v>322</v>
      </c>
      <c r="AN114" s="552">
        <v>322</v>
      </c>
      <c r="AO114" s="553">
        <v>322</v>
      </c>
      <c r="AP114" s="553">
        <v>322</v>
      </c>
      <c r="AQ114" s="553">
        <v>322</v>
      </c>
      <c r="AR114" s="553">
        <v>322</v>
      </c>
      <c r="AS114" s="554">
        <v>322</v>
      </c>
      <c r="AT114" s="555">
        <v>323</v>
      </c>
      <c r="AU114" s="556">
        <v>323</v>
      </c>
      <c r="AV114" s="556">
        <v>323</v>
      </c>
      <c r="AW114" s="556">
        <v>323</v>
      </c>
      <c r="AX114" s="557">
        <v>324</v>
      </c>
      <c r="AY114" s="557">
        <v>324</v>
      </c>
      <c r="AZ114" s="559">
        <v>324</v>
      </c>
      <c r="BA114" s="559">
        <v>324</v>
      </c>
      <c r="BB114" s="559">
        <v>324</v>
      </c>
      <c r="BD114" s="178">
        <f t="shared" ca="1" si="17"/>
        <v>0</v>
      </c>
      <c r="BE114" s="411">
        <f t="shared" ca="1" si="18"/>
        <v>0</v>
      </c>
      <c r="BF114" s="412">
        <f t="shared" ca="1" si="19"/>
        <v>0</v>
      </c>
      <c r="BG114" s="178">
        <f t="shared" ca="1" si="20"/>
        <v>1</v>
      </c>
      <c r="BH114" s="411">
        <f t="shared" ca="1" si="21"/>
        <v>3.0959752321981426E-3</v>
      </c>
      <c r="BI114" s="412">
        <f t="shared" ca="1" si="22"/>
        <v>0.85404389785634982</v>
      </c>
      <c r="BJ114" s="398">
        <f t="shared" ca="1" si="15"/>
        <v>276.71022290545733</v>
      </c>
      <c r="BL114" s="391">
        <f t="shared" si="16"/>
        <v>53</v>
      </c>
      <c r="BM114" s="386">
        <f t="shared" ca="1" si="23"/>
        <v>324</v>
      </c>
      <c r="BN114" s="386">
        <f t="shared" ca="1" si="24"/>
        <v>276.7</v>
      </c>
      <c r="BO114" s="400">
        <f t="shared" ca="1" si="25"/>
        <v>0</v>
      </c>
      <c r="BQ114" t="s">
        <v>531</v>
      </c>
      <c r="BR114">
        <v>660</v>
      </c>
      <c r="BS114">
        <v>236</v>
      </c>
      <c r="BU114" s="389">
        <f t="shared" si="26"/>
        <v>353</v>
      </c>
      <c r="BV114" s="419">
        <f t="shared" ca="1" si="27"/>
        <v>117090</v>
      </c>
      <c r="BX114" s="404" t="s">
        <v>810</v>
      </c>
      <c r="BY114" s="404" t="s">
        <v>1454</v>
      </c>
      <c r="BZ114" s="404" t="s">
        <v>2210</v>
      </c>
      <c r="CA114" s="405">
        <v>99039</v>
      </c>
      <c r="CB114" s="548">
        <f t="shared" ca="1" si="28"/>
        <v>234</v>
      </c>
      <c r="CC114" s="50" t="str">
        <f t="shared" ca="1" si="29"/>
        <v/>
      </c>
    </row>
    <row r="115" spans="1:81" x14ac:dyDescent="0.25">
      <c r="A115" s="386">
        <v>3</v>
      </c>
      <c r="B115" s="386" t="s">
        <v>148</v>
      </c>
      <c r="C115" s="386" t="s">
        <v>401</v>
      </c>
      <c r="D115" s="386" t="s">
        <v>41</v>
      </c>
      <c r="E115" s="386" t="s">
        <v>700</v>
      </c>
      <c r="F115" s="386" t="s">
        <v>1323</v>
      </c>
      <c r="G115">
        <v>89022</v>
      </c>
      <c r="H115">
        <v>140</v>
      </c>
      <c r="I115" s="397">
        <v>147</v>
      </c>
      <c r="J115" s="419">
        <v>149</v>
      </c>
      <c r="K115" s="419">
        <v>150</v>
      </c>
      <c r="L115" s="419">
        <v>151</v>
      </c>
      <c r="M115" s="433">
        <v>151</v>
      </c>
      <c r="N115" s="434">
        <v>150</v>
      </c>
      <c r="O115" s="437">
        <v>151</v>
      </c>
      <c r="P115" s="438">
        <v>152</v>
      </c>
      <c r="Q115" s="447">
        <v>152</v>
      </c>
      <c r="R115" s="494">
        <v>153</v>
      </c>
      <c r="S115" s="498">
        <v>154</v>
      </c>
      <c r="T115" s="498">
        <v>155</v>
      </c>
      <c r="U115" s="537">
        <v>154</v>
      </c>
      <c r="V115" s="537">
        <v>154</v>
      </c>
      <c r="W115" s="537">
        <v>154</v>
      </c>
      <c r="X115" s="537">
        <v>154</v>
      </c>
      <c r="Y115" s="538">
        <v>154</v>
      </c>
      <c r="Z115" s="540">
        <v>154</v>
      </c>
      <c r="AA115" s="540">
        <v>155</v>
      </c>
      <c r="AB115" s="541">
        <v>155</v>
      </c>
      <c r="AC115" s="541">
        <v>155</v>
      </c>
      <c r="AD115" s="542">
        <v>155</v>
      </c>
      <c r="AE115" s="542">
        <v>155</v>
      </c>
      <c r="AF115" s="544">
        <v>155</v>
      </c>
      <c r="AG115" s="544">
        <v>155</v>
      </c>
      <c r="AH115" s="545">
        <v>155</v>
      </c>
      <c r="AI115" s="546">
        <v>156</v>
      </c>
      <c r="AJ115" s="547">
        <v>156</v>
      </c>
      <c r="AK115" s="548">
        <v>156</v>
      </c>
      <c r="AL115" s="550">
        <v>156</v>
      </c>
      <c r="AM115" s="551">
        <v>156</v>
      </c>
      <c r="AN115" s="552">
        <v>156</v>
      </c>
      <c r="AO115" s="553">
        <v>156</v>
      </c>
      <c r="AP115" s="553">
        <v>156</v>
      </c>
      <c r="AQ115" s="553">
        <v>156</v>
      </c>
      <c r="AR115" s="553">
        <v>156</v>
      </c>
      <c r="AS115" s="554">
        <v>156</v>
      </c>
      <c r="AT115" s="555">
        <v>156</v>
      </c>
      <c r="AU115" s="556">
        <v>156</v>
      </c>
      <c r="AV115" s="556">
        <v>156</v>
      </c>
      <c r="AW115" s="556">
        <v>156</v>
      </c>
      <c r="AX115" s="557">
        <v>156</v>
      </c>
      <c r="AY115" s="557">
        <v>156</v>
      </c>
      <c r="AZ115" s="559">
        <v>156</v>
      </c>
      <c r="BA115" s="559">
        <v>156</v>
      </c>
      <c r="BB115" s="559">
        <v>156</v>
      </c>
      <c r="BD115" s="178">
        <f t="shared" ca="1" si="17"/>
        <v>0</v>
      </c>
      <c r="BE115" s="411">
        <f t="shared" ca="1" si="18"/>
        <v>0</v>
      </c>
      <c r="BF115" s="412">
        <f t="shared" ca="1" si="19"/>
        <v>0</v>
      </c>
      <c r="BG115" s="178">
        <f t="shared" ca="1" si="20"/>
        <v>0</v>
      </c>
      <c r="BH115" s="411">
        <f t="shared" ca="1" si="21"/>
        <v>0</v>
      </c>
      <c r="BI115" s="412">
        <f t="shared" ca="1" si="22"/>
        <v>0</v>
      </c>
      <c r="BJ115" s="398">
        <f t="shared" ca="1" si="15"/>
        <v>175.23758172137224</v>
      </c>
      <c r="BL115" s="391">
        <f t="shared" si="16"/>
        <v>66</v>
      </c>
      <c r="BM115" s="386">
        <f t="shared" ca="1" si="23"/>
        <v>156</v>
      </c>
      <c r="BN115" s="386">
        <f t="shared" ca="1" si="24"/>
        <v>175.2</v>
      </c>
      <c r="BO115" s="400">
        <f t="shared" ca="1" si="25"/>
        <v>0</v>
      </c>
      <c r="BQ115" t="s">
        <v>186</v>
      </c>
      <c r="BR115">
        <v>417</v>
      </c>
      <c r="BS115">
        <v>324.7</v>
      </c>
      <c r="BU115" s="389">
        <f t="shared" si="26"/>
        <v>354</v>
      </c>
      <c r="BV115" s="419">
        <f t="shared" ca="1" si="27"/>
        <v>89022</v>
      </c>
      <c r="BX115" s="404" t="s">
        <v>812</v>
      </c>
      <c r="BY115" s="404" t="s">
        <v>1456</v>
      </c>
      <c r="BZ115" s="404" t="s">
        <v>2210</v>
      </c>
      <c r="CA115" s="405">
        <v>115985</v>
      </c>
      <c r="CB115" s="548">
        <f t="shared" ca="1" si="28"/>
        <v>272</v>
      </c>
      <c r="CC115" s="50" t="str">
        <f t="shared" ca="1" si="29"/>
        <v/>
      </c>
    </row>
    <row r="116" spans="1:81" x14ac:dyDescent="0.25">
      <c r="A116" s="386">
        <v>3</v>
      </c>
      <c r="B116" s="386" t="s">
        <v>148</v>
      </c>
      <c r="C116" s="386" t="s">
        <v>401</v>
      </c>
      <c r="D116" s="386" t="s">
        <v>41</v>
      </c>
      <c r="E116" s="386" t="s">
        <v>702</v>
      </c>
      <c r="F116" s="386" t="s">
        <v>1325</v>
      </c>
      <c r="G116">
        <v>86543</v>
      </c>
      <c r="H116">
        <v>107</v>
      </c>
      <c r="I116" s="397">
        <v>107</v>
      </c>
      <c r="J116" s="419">
        <v>107</v>
      </c>
      <c r="K116" s="419">
        <v>107</v>
      </c>
      <c r="L116" s="419">
        <v>107</v>
      </c>
      <c r="M116" s="433">
        <v>107</v>
      </c>
      <c r="N116" s="434">
        <v>107</v>
      </c>
      <c r="O116" s="437">
        <v>107</v>
      </c>
      <c r="P116" s="438">
        <v>108</v>
      </c>
      <c r="Q116" s="447">
        <v>108</v>
      </c>
      <c r="R116" s="494">
        <v>108</v>
      </c>
      <c r="S116" s="498">
        <v>108</v>
      </c>
      <c r="T116" s="498">
        <v>108</v>
      </c>
      <c r="U116" s="537">
        <v>109</v>
      </c>
      <c r="V116" s="537">
        <v>109</v>
      </c>
      <c r="W116" s="537">
        <v>112</v>
      </c>
      <c r="X116" s="537">
        <v>114</v>
      </c>
      <c r="Y116" s="538">
        <v>114</v>
      </c>
      <c r="Z116" s="540">
        <v>114</v>
      </c>
      <c r="AA116" s="540">
        <v>114</v>
      </c>
      <c r="AB116" s="541">
        <v>114</v>
      </c>
      <c r="AC116" s="541">
        <v>114</v>
      </c>
      <c r="AD116" s="542">
        <v>114</v>
      </c>
      <c r="AE116" s="542">
        <v>115</v>
      </c>
      <c r="AF116" s="544">
        <v>115</v>
      </c>
      <c r="AG116" s="544">
        <v>115</v>
      </c>
      <c r="AH116" s="545">
        <v>115</v>
      </c>
      <c r="AI116" s="546">
        <v>115</v>
      </c>
      <c r="AJ116" s="547">
        <v>115</v>
      </c>
      <c r="AK116" s="548">
        <v>115</v>
      </c>
      <c r="AL116" s="550">
        <v>116</v>
      </c>
      <c r="AM116" s="551">
        <v>116</v>
      </c>
      <c r="AN116" s="552">
        <v>116</v>
      </c>
      <c r="AO116" s="553">
        <v>117</v>
      </c>
      <c r="AP116" s="553">
        <v>117</v>
      </c>
      <c r="AQ116" s="553">
        <v>117</v>
      </c>
      <c r="AR116" s="553">
        <v>117</v>
      </c>
      <c r="AS116" s="554">
        <v>117</v>
      </c>
      <c r="AT116" s="555">
        <v>117</v>
      </c>
      <c r="AU116" s="556">
        <v>117</v>
      </c>
      <c r="AV116" s="556">
        <v>117</v>
      </c>
      <c r="AW116" s="556">
        <v>117</v>
      </c>
      <c r="AX116" s="557">
        <v>117</v>
      </c>
      <c r="AY116" s="557">
        <v>117</v>
      </c>
      <c r="AZ116" s="559">
        <v>117</v>
      </c>
      <c r="BA116" s="559">
        <v>117</v>
      </c>
      <c r="BB116" s="559">
        <v>117</v>
      </c>
      <c r="BD116" s="178">
        <f t="shared" ca="1" si="17"/>
        <v>0</v>
      </c>
      <c r="BE116" s="411">
        <f t="shared" ca="1" si="18"/>
        <v>0</v>
      </c>
      <c r="BF116" s="412">
        <f t="shared" ca="1" si="19"/>
        <v>0</v>
      </c>
      <c r="BG116" s="178">
        <f t="shared" ca="1" si="20"/>
        <v>0</v>
      </c>
      <c r="BH116" s="411">
        <f t="shared" ca="1" si="21"/>
        <v>0</v>
      </c>
      <c r="BI116" s="412">
        <f t="shared" ca="1" si="22"/>
        <v>0</v>
      </c>
      <c r="BJ116" s="398">
        <f t="shared" ca="1" si="15"/>
        <v>135.19290988294836</v>
      </c>
      <c r="BL116" s="391">
        <f t="shared" si="16"/>
        <v>104</v>
      </c>
      <c r="BM116" s="386">
        <f t="shared" ca="1" si="23"/>
        <v>117</v>
      </c>
      <c r="BN116" s="386">
        <f t="shared" ca="1" si="24"/>
        <v>135.19999999999999</v>
      </c>
      <c r="BO116" s="400">
        <f t="shared" ca="1" si="25"/>
        <v>0</v>
      </c>
      <c r="BQ116" t="s">
        <v>1494</v>
      </c>
      <c r="BR116">
        <v>215</v>
      </c>
      <c r="BS116">
        <v>235.9</v>
      </c>
      <c r="BU116" s="389">
        <f t="shared" si="26"/>
        <v>355</v>
      </c>
      <c r="BV116" s="419">
        <f t="shared" ca="1" si="27"/>
        <v>86543</v>
      </c>
      <c r="BX116" s="404" t="s">
        <v>814</v>
      </c>
      <c r="BY116" s="404" t="s">
        <v>1458</v>
      </c>
      <c r="BZ116" s="404" t="s">
        <v>2210</v>
      </c>
      <c r="CA116" s="405">
        <v>93980</v>
      </c>
      <c r="CB116" s="548">
        <f t="shared" ca="1" si="28"/>
        <v>272</v>
      </c>
      <c r="CC116" s="50" t="str">
        <f t="shared" ca="1" si="29"/>
        <v/>
      </c>
    </row>
    <row r="117" spans="1:81" x14ac:dyDescent="0.25">
      <c r="A117" s="386">
        <v>3</v>
      </c>
      <c r="B117" s="386" t="s">
        <v>148</v>
      </c>
      <c r="C117" s="386" t="s">
        <v>401</v>
      </c>
      <c r="D117" s="386" t="s">
        <v>41</v>
      </c>
      <c r="E117" s="386" t="s">
        <v>704</v>
      </c>
      <c r="F117" s="386" t="s">
        <v>1329</v>
      </c>
      <c r="G117">
        <v>129285</v>
      </c>
      <c r="H117">
        <v>371</v>
      </c>
      <c r="I117" s="397">
        <v>379</v>
      </c>
      <c r="J117" s="419">
        <v>383</v>
      </c>
      <c r="K117" s="419">
        <v>383</v>
      </c>
      <c r="L117" s="419">
        <v>383</v>
      </c>
      <c r="M117" s="433">
        <v>383</v>
      </c>
      <c r="N117" s="434">
        <v>384</v>
      </c>
      <c r="O117" s="437">
        <v>387</v>
      </c>
      <c r="P117" s="438">
        <v>388</v>
      </c>
      <c r="Q117" s="447">
        <v>392</v>
      </c>
      <c r="R117" s="494">
        <v>394</v>
      </c>
      <c r="S117" s="498">
        <v>395</v>
      </c>
      <c r="T117" s="498">
        <v>397</v>
      </c>
      <c r="U117" s="537">
        <v>398</v>
      </c>
      <c r="V117" s="537">
        <v>398</v>
      </c>
      <c r="W117" s="537">
        <v>398</v>
      </c>
      <c r="X117" s="537">
        <v>398</v>
      </c>
      <c r="Y117" s="538">
        <v>399</v>
      </c>
      <c r="Z117" s="540">
        <v>400</v>
      </c>
      <c r="AA117" s="540">
        <v>400</v>
      </c>
      <c r="AB117" s="541">
        <v>401</v>
      </c>
      <c r="AC117" s="541">
        <v>402</v>
      </c>
      <c r="AD117" s="542">
        <v>402</v>
      </c>
      <c r="AE117" s="542">
        <v>402</v>
      </c>
      <c r="AF117" s="544">
        <v>403</v>
      </c>
      <c r="AG117" s="544">
        <v>403</v>
      </c>
      <c r="AH117" s="545">
        <v>403</v>
      </c>
      <c r="AI117" s="546">
        <v>403</v>
      </c>
      <c r="AJ117" s="547">
        <v>403</v>
      </c>
      <c r="AK117" s="548">
        <v>403</v>
      </c>
      <c r="AL117" s="550">
        <v>403</v>
      </c>
      <c r="AM117" s="551">
        <v>403</v>
      </c>
      <c r="AN117" s="552">
        <v>403</v>
      </c>
      <c r="AO117" s="553">
        <v>403</v>
      </c>
      <c r="AP117" s="553">
        <v>403</v>
      </c>
      <c r="AQ117" s="553">
        <v>403</v>
      </c>
      <c r="AR117" s="553">
        <v>403</v>
      </c>
      <c r="AS117" s="554">
        <v>403</v>
      </c>
      <c r="AT117" s="555">
        <v>403</v>
      </c>
      <c r="AU117" s="556">
        <v>404</v>
      </c>
      <c r="AV117" s="556">
        <v>404</v>
      </c>
      <c r="AW117" s="556">
        <v>404</v>
      </c>
      <c r="AX117" s="557">
        <v>404</v>
      </c>
      <c r="AY117" s="557">
        <v>404</v>
      </c>
      <c r="AZ117" s="559">
        <v>404</v>
      </c>
      <c r="BA117" s="559">
        <v>404</v>
      </c>
      <c r="BB117" s="559">
        <v>404</v>
      </c>
      <c r="BD117" s="178">
        <f t="shared" ca="1" si="17"/>
        <v>0</v>
      </c>
      <c r="BE117" s="411">
        <f t="shared" ca="1" si="18"/>
        <v>0</v>
      </c>
      <c r="BF117" s="412">
        <f t="shared" ca="1" si="19"/>
        <v>0</v>
      </c>
      <c r="BG117" s="178">
        <f t="shared" ca="1" si="20"/>
        <v>0</v>
      </c>
      <c r="BH117" s="411">
        <f t="shared" ca="1" si="21"/>
        <v>0</v>
      </c>
      <c r="BI117" s="412">
        <f t="shared" ca="1" si="22"/>
        <v>0</v>
      </c>
      <c r="BJ117" s="398">
        <f t="shared" ca="1" si="15"/>
        <v>312.48791429786905</v>
      </c>
      <c r="BL117" s="391">
        <f t="shared" si="16"/>
        <v>108</v>
      </c>
      <c r="BM117" s="386">
        <f t="shared" ca="1" si="23"/>
        <v>404</v>
      </c>
      <c r="BN117" s="386">
        <f t="shared" ca="1" si="24"/>
        <v>312.5</v>
      </c>
      <c r="BO117" s="400">
        <f t="shared" ca="1" si="25"/>
        <v>0</v>
      </c>
      <c r="BQ117" t="s">
        <v>44</v>
      </c>
      <c r="BR117">
        <v>682</v>
      </c>
      <c r="BS117">
        <v>367.8</v>
      </c>
      <c r="BU117" s="389">
        <f t="shared" si="26"/>
        <v>356</v>
      </c>
      <c r="BV117" s="419">
        <f t="shared" ca="1" si="27"/>
        <v>129285</v>
      </c>
      <c r="BX117" s="404" t="s">
        <v>816</v>
      </c>
      <c r="BY117" s="404" t="s">
        <v>1460</v>
      </c>
      <c r="BZ117" s="404" t="s">
        <v>2210</v>
      </c>
      <c r="CA117" s="405">
        <v>141853</v>
      </c>
      <c r="CB117" s="548">
        <f t="shared" ca="1" si="28"/>
        <v>272</v>
      </c>
      <c r="CC117" s="50" t="str">
        <f t="shared" ca="1" si="29"/>
        <v/>
      </c>
    </row>
    <row r="118" spans="1:81" x14ac:dyDescent="0.25">
      <c r="A118" s="386">
        <v>3</v>
      </c>
      <c r="B118" s="386" t="s">
        <v>148</v>
      </c>
      <c r="C118" s="386" t="s">
        <v>401</v>
      </c>
      <c r="D118" s="386" t="s">
        <v>41</v>
      </c>
      <c r="E118" s="386" t="s">
        <v>706</v>
      </c>
      <c r="F118" s="386" t="s">
        <v>1331</v>
      </c>
      <c r="G118">
        <v>119019</v>
      </c>
      <c r="H118">
        <v>189</v>
      </c>
      <c r="I118" s="397">
        <v>192</v>
      </c>
      <c r="J118" s="419">
        <v>194</v>
      </c>
      <c r="K118" s="419">
        <v>195</v>
      </c>
      <c r="L118" s="419">
        <v>195</v>
      </c>
      <c r="M118" s="433">
        <v>195</v>
      </c>
      <c r="N118" s="434">
        <v>195</v>
      </c>
      <c r="O118" s="437">
        <v>195</v>
      </c>
      <c r="P118" s="438">
        <v>195</v>
      </c>
      <c r="Q118" s="447">
        <v>195</v>
      </c>
      <c r="R118" s="494">
        <v>195</v>
      </c>
      <c r="S118" s="498">
        <v>195</v>
      </c>
      <c r="T118" s="498">
        <v>195</v>
      </c>
      <c r="U118" s="537">
        <v>195</v>
      </c>
      <c r="V118" s="537">
        <v>195</v>
      </c>
      <c r="W118" s="537">
        <v>196</v>
      </c>
      <c r="X118" s="537">
        <v>196</v>
      </c>
      <c r="Y118" s="538">
        <v>196</v>
      </c>
      <c r="Z118" s="540">
        <v>197</v>
      </c>
      <c r="AA118" s="540">
        <v>197</v>
      </c>
      <c r="AB118" s="541">
        <v>197</v>
      </c>
      <c r="AC118" s="541">
        <v>196</v>
      </c>
      <c r="AD118" s="542">
        <v>197</v>
      </c>
      <c r="AE118" s="542">
        <v>198</v>
      </c>
      <c r="AF118" s="544">
        <v>198</v>
      </c>
      <c r="AG118" s="544">
        <v>198</v>
      </c>
      <c r="AH118" s="545">
        <v>198</v>
      </c>
      <c r="AI118" s="546">
        <v>198</v>
      </c>
      <c r="AJ118" s="547">
        <v>198</v>
      </c>
      <c r="AK118" s="548">
        <v>198</v>
      </c>
      <c r="AL118" s="550">
        <v>198</v>
      </c>
      <c r="AM118" s="551">
        <v>198</v>
      </c>
      <c r="AN118" s="552">
        <v>198</v>
      </c>
      <c r="AO118" s="553">
        <v>198</v>
      </c>
      <c r="AP118" s="553">
        <v>198</v>
      </c>
      <c r="AQ118" s="553">
        <v>198</v>
      </c>
      <c r="AR118" s="553">
        <v>198</v>
      </c>
      <c r="AS118" s="554">
        <v>199</v>
      </c>
      <c r="AT118" s="555">
        <v>199</v>
      </c>
      <c r="AU118" s="556">
        <v>199</v>
      </c>
      <c r="AV118" s="556">
        <v>199</v>
      </c>
      <c r="AW118" s="556">
        <v>199</v>
      </c>
      <c r="AX118" s="557">
        <v>199</v>
      </c>
      <c r="AY118" s="557">
        <v>199</v>
      </c>
      <c r="AZ118" s="559">
        <v>199</v>
      </c>
      <c r="BA118" s="559">
        <v>199</v>
      </c>
      <c r="BB118" s="559">
        <v>199</v>
      </c>
      <c r="BD118" s="178">
        <f t="shared" ca="1" si="17"/>
        <v>0</v>
      </c>
      <c r="BE118" s="411">
        <f t="shared" ca="1" si="18"/>
        <v>0</v>
      </c>
      <c r="BF118" s="412">
        <f t="shared" ca="1" si="19"/>
        <v>0</v>
      </c>
      <c r="BG118" s="178">
        <f t="shared" ca="1" si="20"/>
        <v>0</v>
      </c>
      <c r="BH118" s="411">
        <f t="shared" ca="1" si="21"/>
        <v>0</v>
      </c>
      <c r="BI118" s="412">
        <f t="shared" ca="1" si="22"/>
        <v>0</v>
      </c>
      <c r="BJ118" s="398">
        <f t="shared" ca="1" si="15"/>
        <v>167.20019492686041</v>
      </c>
      <c r="BL118" s="391">
        <f t="shared" si="16"/>
        <v>260</v>
      </c>
      <c r="BM118" s="386">
        <f t="shared" ca="1" si="23"/>
        <v>199</v>
      </c>
      <c r="BN118" s="386">
        <f t="shared" ca="1" si="24"/>
        <v>167.2</v>
      </c>
      <c r="BO118" s="400">
        <f t="shared" ca="1" si="25"/>
        <v>0</v>
      </c>
      <c r="BQ118" t="s">
        <v>1303</v>
      </c>
      <c r="BR118">
        <v>175</v>
      </c>
      <c r="BS118">
        <v>189.2</v>
      </c>
      <c r="BU118" s="389">
        <f t="shared" si="26"/>
        <v>357</v>
      </c>
      <c r="BV118" s="419">
        <f t="shared" ca="1" si="27"/>
        <v>119019</v>
      </c>
      <c r="BX118" s="404" t="s">
        <v>818</v>
      </c>
      <c r="BY118" s="404" t="s">
        <v>1462</v>
      </c>
      <c r="BZ118" s="404" t="s">
        <v>2210</v>
      </c>
      <c r="CA118" s="405">
        <v>94869</v>
      </c>
      <c r="CB118" s="548">
        <f t="shared" ca="1" si="28"/>
        <v>272</v>
      </c>
      <c r="CC118" s="50" t="str">
        <f t="shared" ca="1" si="29"/>
        <v/>
      </c>
    </row>
    <row r="119" spans="1:81" x14ac:dyDescent="0.25">
      <c r="A119" s="386">
        <v>3</v>
      </c>
      <c r="B119" s="386" t="s">
        <v>148</v>
      </c>
      <c r="C119" s="31" t="s">
        <v>401</v>
      </c>
      <c r="D119" s="31" t="s">
        <v>41</v>
      </c>
      <c r="E119" s="31" t="s">
        <v>708</v>
      </c>
      <c r="F119" s="31" t="s">
        <v>1333</v>
      </c>
      <c r="G119" s="31">
        <v>92599</v>
      </c>
      <c r="H119" s="31">
        <v>175</v>
      </c>
      <c r="I119" s="31">
        <v>176</v>
      </c>
      <c r="J119" s="31">
        <v>177</v>
      </c>
      <c r="K119" s="31">
        <v>177</v>
      </c>
      <c r="L119" s="31">
        <v>177</v>
      </c>
      <c r="M119" s="31">
        <v>177</v>
      </c>
      <c r="N119" s="31">
        <v>177</v>
      </c>
      <c r="O119" s="31">
        <v>177</v>
      </c>
      <c r="P119" s="31">
        <v>177</v>
      </c>
      <c r="Q119" s="31">
        <v>177</v>
      </c>
      <c r="R119" s="31">
        <v>177</v>
      </c>
      <c r="S119" s="31">
        <v>177</v>
      </c>
      <c r="T119" s="31">
        <v>180</v>
      </c>
      <c r="U119" s="31">
        <v>180</v>
      </c>
      <c r="V119" s="31">
        <v>180</v>
      </c>
      <c r="W119" s="31">
        <v>180</v>
      </c>
      <c r="X119" s="31">
        <v>180</v>
      </c>
      <c r="Y119" s="31">
        <v>181</v>
      </c>
      <c r="Z119" s="31">
        <v>181</v>
      </c>
      <c r="AA119" s="31">
        <v>182</v>
      </c>
      <c r="AB119" s="31">
        <v>182</v>
      </c>
      <c r="AC119" s="31">
        <v>182</v>
      </c>
      <c r="AD119" s="31">
        <v>182</v>
      </c>
      <c r="AE119" s="31">
        <v>182</v>
      </c>
      <c r="AF119" s="31">
        <v>182</v>
      </c>
      <c r="AG119" s="31">
        <v>182</v>
      </c>
      <c r="AH119" s="31">
        <v>182</v>
      </c>
      <c r="AI119" s="31">
        <v>182</v>
      </c>
      <c r="AJ119" s="31">
        <v>182</v>
      </c>
      <c r="AK119" s="31">
        <v>182</v>
      </c>
      <c r="AL119" s="31">
        <v>182</v>
      </c>
      <c r="AM119" s="31">
        <v>182</v>
      </c>
      <c r="AN119" s="31">
        <v>182</v>
      </c>
      <c r="AO119" s="31">
        <v>182</v>
      </c>
      <c r="AP119" s="31">
        <v>182</v>
      </c>
      <c r="AQ119" s="31">
        <v>182</v>
      </c>
      <c r="AR119" s="31">
        <v>182</v>
      </c>
      <c r="AS119" s="31">
        <v>182</v>
      </c>
      <c r="AT119" s="31">
        <v>182</v>
      </c>
      <c r="AU119" s="31">
        <v>182</v>
      </c>
      <c r="AV119" s="31">
        <v>182</v>
      </c>
      <c r="AW119" s="31">
        <v>182</v>
      </c>
      <c r="AX119" s="31">
        <v>182</v>
      </c>
      <c r="AY119" s="31">
        <v>182</v>
      </c>
      <c r="AZ119" s="31">
        <v>182</v>
      </c>
      <c r="BA119" s="31">
        <v>182</v>
      </c>
      <c r="BB119" s="31">
        <v>182</v>
      </c>
      <c r="BC119" s="31"/>
      <c r="BD119" s="393">
        <f t="shared" ca="1" si="17"/>
        <v>0</v>
      </c>
      <c r="BE119" s="413">
        <f t="shared" ca="1" si="18"/>
        <v>0</v>
      </c>
      <c r="BF119" s="415">
        <f t="shared" ca="1" si="19"/>
        <v>0</v>
      </c>
      <c r="BG119" s="393">
        <f t="shared" ca="1" si="20"/>
        <v>0</v>
      </c>
      <c r="BH119" s="413">
        <f t="shared" ca="1" si="21"/>
        <v>0</v>
      </c>
      <c r="BI119" s="415">
        <f t="shared" ca="1" si="22"/>
        <v>0</v>
      </c>
      <c r="BJ119" s="401">
        <f t="shared" ca="1" si="15"/>
        <v>196.54639898918995</v>
      </c>
      <c r="BL119" s="391">
        <f t="shared" si="16"/>
        <v>273</v>
      </c>
      <c r="BM119" s="386">
        <f t="shared" ca="1" si="23"/>
        <v>182</v>
      </c>
      <c r="BN119" s="386">
        <f t="shared" ca="1" si="24"/>
        <v>196.5</v>
      </c>
      <c r="BO119" s="400">
        <f t="shared" ca="1" si="25"/>
        <v>0</v>
      </c>
      <c r="BQ119" t="s">
        <v>46</v>
      </c>
      <c r="BR119">
        <v>603</v>
      </c>
      <c r="BS119">
        <v>222.8</v>
      </c>
      <c r="BU119" s="389">
        <f t="shared" si="26"/>
        <v>358</v>
      </c>
      <c r="BV119" s="419">
        <f t="shared" ca="1" si="27"/>
        <v>92599</v>
      </c>
      <c r="BX119" s="404" t="s">
        <v>409</v>
      </c>
      <c r="BY119" s="404" t="s">
        <v>78</v>
      </c>
      <c r="BZ119" s="404" t="s">
        <v>2209</v>
      </c>
      <c r="CA119" s="405">
        <v>747622</v>
      </c>
      <c r="CB119" s="548">
        <f t="shared" ca="1" si="28"/>
        <v>272</v>
      </c>
      <c r="CC119" s="50" t="str">
        <f t="shared" ca="1" si="29"/>
        <v/>
      </c>
    </row>
    <row r="120" spans="1:81" x14ac:dyDescent="0.25">
      <c r="A120" s="386">
        <v>3</v>
      </c>
      <c r="B120" s="386" t="s">
        <v>148</v>
      </c>
      <c r="C120" s="386" t="s">
        <v>294</v>
      </c>
      <c r="D120" s="386" t="s">
        <v>183</v>
      </c>
      <c r="E120" s="386" t="s">
        <v>294</v>
      </c>
      <c r="F120" s="386" t="s">
        <v>183</v>
      </c>
      <c r="G120">
        <v>213919</v>
      </c>
      <c r="H120">
        <v>276</v>
      </c>
      <c r="I120" s="397">
        <v>287</v>
      </c>
      <c r="J120" s="419">
        <v>294</v>
      </c>
      <c r="K120" s="419">
        <v>299</v>
      </c>
      <c r="L120" s="419">
        <v>304</v>
      </c>
      <c r="M120" s="433">
        <v>312</v>
      </c>
      <c r="N120" s="434">
        <v>323</v>
      </c>
      <c r="O120" s="437">
        <v>325</v>
      </c>
      <c r="P120" s="438">
        <v>335</v>
      </c>
      <c r="Q120" s="447">
        <v>338</v>
      </c>
      <c r="R120" s="494">
        <v>345</v>
      </c>
      <c r="S120" s="498">
        <v>351</v>
      </c>
      <c r="T120" s="498">
        <v>360</v>
      </c>
      <c r="U120" s="537">
        <v>365</v>
      </c>
      <c r="V120" s="537">
        <v>378</v>
      </c>
      <c r="W120" s="537">
        <v>392</v>
      </c>
      <c r="X120" s="537">
        <v>404</v>
      </c>
      <c r="Y120" s="538">
        <v>406</v>
      </c>
      <c r="Z120" s="540">
        <v>414</v>
      </c>
      <c r="AA120" s="540">
        <v>419</v>
      </c>
      <c r="AB120" s="541">
        <v>427</v>
      </c>
      <c r="AC120" s="541">
        <v>427</v>
      </c>
      <c r="AD120" s="542">
        <v>441</v>
      </c>
      <c r="AE120" s="542">
        <v>444</v>
      </c>
      <c r="AF120" s="544">
        <v>450</v>
      </c>
      <c r="AG120" s="544">
        <v>450</v>
      </c>
      <c r="AH120" s="545">
        <v>451</v>
      </c>
      <c r="AI120" s="546">
        <v>461</v>
      </c>
      <c r="AJ120" s="547">
        <v>462</v>
      </c>
      <c r="AK120" s="548">
        <v>471</v>
      </c>
      <c r="AL120" s="550">
        <v>471</v>
      </c>
      <c r="AM120" s="551">
        <v>471</v>
      </c>
      <c r="AN120" s="552">
        <v>474</v>
      </c>
      <c r="AO120" s="553">
        <v>480</v>
      </c>
      <c r="AP120" s="553">
        <v>479</v>
      </c>
      <c r="AQ120" s="553">
        <v>481</v>
      </c>
      <c r="AR120" s="553">
        <v>482</v>
      </c>
      <c r="AS120" s="554">
        <v>483</v>
      </c>
      <c r="AT120" s="555">
        <v>482</v>
      </c>
      <c r="AU120" s="556">
        <v>482</v>
      </c>
      <c r="AV120" s="556">
        <v>482</v>
      </c>
      <c r="AW120" s="556">
        <v>485</v>
      </c>
      <c r="AX120" s="557">
        <v>486</v>
      </c>
      <c r="AY120" s="557">
        <v>485</v>
      </c>
      <c r="AZ120" s="559">
        <v>486</v>
      </c>
      <c r="BA120" s="559">
        <v>487</v>
      </c>
      <c r="BB120" s="559">
        <v>487</v>
      </c>
      <c r="BD120" s="178">
        <f t="shared" ca="1" si="17"/>
        <v>0</v>
      </c>
      <c r="BE120" s="411">
        <f t="shared" ca="1" si="18"/>
        <v>0</v>
      </c>
      <c r="BF120" s="412">
        <f t="shared" ca="1" si="19"/>
        <v>0</v>
      </c>
      <c r="BG120" s="178">
        <f t="shared" ca="1" si="20"/>
        <v>5</v>
      </c>
      <c r="BH120" s="411">
        <f t="shared" ca="1" si="21"/>
        <v>1.0373443983402489E-2</v>
      </c>
      <c r="BI120" s="412">
        <f t="shared" ca="1" si="22"/>
        <v>2.3373332897031118</v>
      </c>
      <c r="BJ120" s="398">
        <f t="shared" ca="1" si="15"/>
        <v>227.6562624170831</v>
      </c>
      <c r="BL120" s="391">
        <f t="shared" si="16"/>
        <v>184</v>
      </c>
      <c r="BM120" s="386">
        <f t="shared" ca="1" si="23"/>
        <v>487</v>
      </c>
      <c r="BN120" s="386">
        <f t="shared" ca="1" si="24"/>
        <v>227.7</v>
      </c>
      <c r="BO120" s="400">
        <f t="shared" ca="1" si="25"/>
        <v>0</v>
      </c>
      <c r="BQ120" t="s">
        <v>1311</v>
      </c>
      <c r="BR120">
        <v>258</v>
      </c>
      <c r="BS120">
        <v>297.89999999999998</v>
      </c>
      <c r="BU120" s="389">
        <f t="shared" si="26"/>
        <v>337</v>
      </c>
      <c r="BV120" s="419">
        <f t="shared" ca="1" si="27"/>
        <v>213919</v>
      </c>
      <c r="BX120" s="404" t="s">
        <v>834</v>
      </c>
      <c r="BY120" s="404" t="s">
        <v>1478</v>
      </c>
      <c r="BZ120" s="404" t="s">
        <v>2210</v>
      </c>
      <c r="CA120" s="405">
        <v>70827</v>
      </c>
      <c r="CB120" s="548">
        <f t="shared" ca="1" si="28"/>
        <v>147</v>
      </c>
      <c r="CC120" s="50" t="str">
        <f t="shared" ca="1" si="29"/>
        <v/>
      </c>
    </row>
    <row r="121" spans="1:81" x14ac:dyDescent="0.25">
      <c r="A121" s="386">
        <v>3</v>
      </c>
      <c r="B121" s="386" t="s">
        <v>148</v>
      </c>
      <c r="C121" s="31" t="s">
        <v>296</v>
      </c>
      <c r="D121" s="31" t="s">
        <v>84</v>
      </c>
      <c r="E121" s="31" t="s">
        <v>296</v>
      </c>
      <c r="F121" s="31" t="s">
        <v>84</v>
      </c>
      <c r="G121" s="31">
        <v>263100</v>
      </c>
      <c r="H121" s="31">
        <v>317</v>
      </c>
      <c r="I121" s="31">
        <v>329</v>
      </c>
      <c r="J121" s="31">
        <v>334</v>
      </c>
      <c r="K121" s="31">
        <v>334</v>
      </c>
      <c r="L121" s="31">
        <v>335</v>
      </c>
      <c r="M121" s="31">
        <v>337</v>
      </c>
      <c r="N121" s="31">
        <v>339</v>
      </c>
      <c r="O121" s="31">
        <v>341</v>
      </c>
      <c r="P121" s="31">
        <v>341</v>
      </c>
      <c r="Q121" s="31">
        <v>343</v>
      </c>
      <c r="R121" s="31">
        <v>347</v>
      </c>
      <c r="S121" s="31">
        <v>347</v>
      </c>
      <c r="T121" s="31">
        <v>348</v>
      </c>
      <c r="U121" s="31">
        <v>353</v>
      </c>
      <c r="V121" s="31">
        <v>353</v>
      </c>
      <c r="W121" s="31">
        <v>354</v>
      </c>
      <c r="X121" s="31">
        <v>355</v>
      </c>
      <c r="Y121" s="31">
        <v>355</v>
      </c>
      <c r="Z121" s="31">
        <v>356</v>
      </c>
      <c r="AA121" s="31">
        <v>356</v>
      </c>
      <c r="AB121" s="31">
        <v>358</v>
      </c>
      <c r="AC121" s="31">
        <v>358</v>
      </c>
      <c r="AD121" s="31">
        <v>358</v>
      </c>
      <c r="AE121" s="31">
        <v>358</v>
      </c>
      <c r="AF121" s="31">
        <v>358</v>
      </c>
      <c r="AG121" s="31">
        <v>358</v>
      </c>
      <c r="AH121" s="31">
        <v>358</v>
      </c>
      <c r="AI121" s="31">
        <v>359</v>
      </c>
      <c r="AJ121" s="31">
        <v>360</v>
      </c>
      <c r="AK121" s="31">
        <v>362</v>
      </c>
      <c r="AL121" s="31">
        <v>362</v>
      </c>
      <c r="AM121" s="31">
        <v>362</v>
      </c>
      <c r="AN121" s="31">
        <v>362</v>
      </c>
      <c r="AO121" s="31">
        <v>365</v>
      </c>
      <c r="AP121" s="31">
        <v>365</v>
      </c>
      <c r="AQ121" s="31">
        <v>365</v>
      </c>
      <c r="AR121" s="31">
        <v>367</v>
      </c>
      <c r="AS121" s="31">
        <v>367</v>
      </c>
      <c r="AT121" s="31">
        <v>367</v>
      </c>
      <c r="AU121" s="31">
        <v>367</v>
      </c>
      <c r="AV121" s="31">
        <v>368</v>
      </c>
      <c r="AW121" s="31">
        <v>368</v>
      </c>
      <c r="AX121" s="31">
        <v>368</v>
      </c>
      <c r="AY121" s="31">
        <v>368</v>
      </c>
      <c r="AZ121" s="31">
        <v>369</v>
      </c>
      <c r="BA121" s="31">
        <v>369</v>
      </c>
      <c r="BB121" s="31">
        <v>370</v>
      </c>
      <c r="BC121" s="31"/>
      <c r="BD121" s="393">
        <f t="shared" ca="1" si="17"/>
        <v>1</v>
      </c>
      <c r="BE121" s="413">
        <f t="shared" ca="1" si="18"/>
        <v>2.7100271002710027E-3</v>
      </c>
      <c r="BF121" s="415">
        <f t="shared" ca="1" si="19"/>
        <v>0.38008361839604715</v>
      </c>
      <c r="BG121" s="393">
        <f t="shared" ca="1" si="20"/>
        <v>3</v>
      </c>
      <c r="BH121" s="413">
        <f t="shared" ca="1" si="21"/>
        <v>8.1743869209809257E-3</v>
      </c>
      <c r="BI121" s="415">
        <f t="shared" ca="1" si="22"/>
        <v>1.1402508551881414</v>
      </c>
      <c r="BJ121" s="401">
        <f t="shared" ca="1" si="15"/>
        <v>140.63093880653744</v>
      </c>
      <c r="BL121" s="391">
        <f t="shared" si="16"/>
        <v>198</v>
      </c>
      <c r="BM121" s="386">
        <f t="shared" ca="1" si="23"/>
        <v>370</v>
      </c>
      <c r="BN121" s="386">
        <f t="shared" ca="1" si="24"/>
        <v>140.6</v>
      </c>
      <c r="BO121" s="400">
        <f t="shared" ca="1" si="25"/>
        <v>0</v>
      </c>
      <c r="BQ121" t="s">
        <v>1496</v>
      </c>
      <c r="BR121">
        <v>326</v>
      </c>
      <c r="BS121">
        <v>203.1</v>
      </c>
      <c r="BU121" s="389">
        <f t="shared" si="26"/>
        <v>338</v>
      </c>
      <c r="BV121" s="419">
        <f t="shared" ca="1" si="27"/>
        <v>263100</v>
      </c>
      <c r="BX121" s="404" t="s">
        <v>836</v>
      </c>
      <c r="BY121" s="404" t="s">
        <v>1480</v>
      </c>
      <c r="BZ121" s="404" t="s">
        <v>2210</v>
      </c>
      <c r="CA121" s="405">
        <v>84484</v>
      </c>
      <c r="CB121" s="548">
        <f t="shared" ca="1" si="28"/>
        <v>209</v>
      </c>
      <c r="CC121" s="50" t="str">
        <f t="shared" ca="1" si="29"/>
        <v/>
      </c>
    </row>
    <row r="122" spans="1:81" x14ac:dyDescent="0.25">
      <c r="A122" s="386">
        <v>3</v>
      </c>
      <c r="B122" s="386" t="s">
        <v>148</v>
      </c>
      <c r="C122" s="386" t="s">
        <v>413</v>
      </c>
      <c r="D122" s="386" t="s">
        <v>96</v>
      </c>
      <c r="E122" s="386" t="s">
        <v>886</v>
      </c>
      <c r="F122" s="386" t="s">
        <v>1532</v>
      </c>
      <c r="G122">
        <v>114881</v>
      </c>
      <c r="H122">
        <v>49</v>
      </c>
      <c r="I122" s="397">
        <v>49</v>
      </c>
      <c r="J122" s="419">
        <v>51</v>
      </c>
      <c r="K122" s="419">
        <v>51</v>
      </c>
      <c r="L122" s="419">
        <v>52</v>
      </c>
      <c r="M122" s="433">
        <v>57</v>
      </c>
      <c r="N122" s="434">
        <v>58</v>
      </c>
      <c r="O122" s="437">
        <v>58</v>
      </c>
      <c r="P122" s="438">
        <v>58</v>
      </c>
      <c r="Q122" s="447">
        <v>60</v>
      </c>
      <c r="R122" s="494">
        <v>61</v>
      </c>
      <c r="S122" s="498">
        <v>61</v>
      </c>
      <c r="T122" s="498">
        <v>62</v>
      </c>
      <c r="U122" s="537">
        <v>62</v>
      </c>
      <c r="V122" s="537">
        <v>62</v>
      </c>
      <c r="W122" s="537">
        <v>63</v>
      </c>
      <c r="X122" s="537">
        <v>63</v>
      </c>
      <c r="Y122" s="538">
        <v>63</v>
      </c>
      <c r="Z122" s="540">
        <v>63</v>
      </c>
      <c r="AA122" s="540">
        <v>63</v>
      </c>
      <c r="AB122" s="541">
        <v>63</v>
      </c>
      <c r="AC122" s="541">
        <v>63</v>
      </c>
      <c r="AD122" s="542">
        <v>63</v>
      </c>
      <c r="AE122" s="542">
        <v>63</v>
      </c>
      <c r="AF122" s="544">
        <v>63</v>
      </c>
      <c r="AG122" s="544">
        <v>63</v>
      </c>
      <c r="AH122" s="545">
        <v>63</v>
      </c>
      <c r="AI122" s="546">
        <v>63</v>
      </c>
      <c r="AJ122" s="547">
        <v>64</v>
      </c>
      <c r="AK122" s="548">
        <v>65</v>
      </c>
      <c r="AL122" s="550">
        <v>65</v>
      </c>
      <c r="AM122" s="551">
        <v>65</v>
      </c>
      <c r="AN122" s="552">
        <v>65</v>
      </c>
      <c r="AO122" s="553">
        <v>65</v>
      </c>
      <c r="AP122" s="553">
        <v>65</v>
      </c>
      <c r="AQ122" s="553">
        <v>65</v>
      </c>
      <c r="AR122" s="553">
        <v>65</v>
      </c>
      <c r="AS122" s="554">
        <v>65</v>
      </c>
      <c r="AT122" s="555">
        <v>65</v>
      </c>
      <c r="AU122" s="556">
        <v>65</v>
      </c>
      <c r="AV122" s="556">
        <v>65</v>
      </c>
      <c r="AW122" s="556">
        <v>65</v>
      </c>
      <c r="AX122" s="557">
        <v>65</v>
      </c>
      <c r="AY122" s="557">
        <v>65</v>
      </c>
      <c r="AZ122" s="559">
        <v>65</v>
      </c>
      <c r="BA122" s="559">
        <v>66</v>
      </c>
      <c r="BB122" s="559">
        <v>66</v>
      </c>
      <c r="BD122" s="178">
        <f t="shared" ca="1" si="17"/>
        <v>0</v>
      </c>
      <c r="BE122" s="411">
        <f t="shared" ca="1" si="18"/>
        <v>0</v>
      </c>
      <c r="BF122" s="412">
        <f t="shared" ca="1" si="19"/>
        <v>0</v>
      </c>
      <c r="BG122" s="178">
        <f t="shared" ca="1" si="20"/>
        <v>1</v>
      </c>
      <c r="BH122" s="411">
        <f t="shared" ca="1" si="21"/>
        <v>1.5384615384615385E-2</v>
      </c>
      <c r="BI122" s="412">
        <f t="shared" ca="1" si="22"/>
        <v>0.87046596042861746</v>
      </c>
      <c r="BJ122" s="398">
        <f t="shared" ca="1" si="15"/>
        <v>57.450753388288753</v>
      </c>
      <c r="BL122" s="391">
        <f t="shared" si="16"/>
        <v>164</v>
      </c>
      <c r="BM122" s="386">
        <f t="shared" ca="1" si="23"/>
        <v>66</v>
      </c>
      <c r="BN122" s="386">
        <f t="shared" ca="1" si="24"/>
        <v>57.5</v>
      </c>
      <c r="BO122" s="400">
        <f t="shared" ca="1" si="25"/>
        <v>0</v>
      </c>
      <c r="BQ122" t="s">
        <v>47</v>
      </c>
      <c r="BR122" s="4">
        <v>1046</v>
      </c>
      <c r="BS122">
        <v>418.2</v>
      </c>
      <c r="BU122" s="389">
        <f t="shared" si="26"/>
        <v>360</v>
      </c>
      <c r="BV122" s="419">
        <f t="shared" ca="1" si="27"/>
        <v>114881</v>
      </c>
      <c r="BX122" s="404" t="s">
        <v>838</v>
      </c>
      <c r="BY122" s="404" t="s">
        <v>1482</v>
      </c>
      <c r="BZ122" s="404" t="s">
        <v>2210</v>
      </c>
      <c r="CA122" s="405">
        <v>93906</v>
      </c>
      <c r="CB122" s="548">
        <f t="shared" ca="1" si="28"/>
        <v>232</v>
      </c>
      <c r="CC122" s="50" t="str">
        <f t="shared" ca="1" si="29"/>
        <v/>
      </c>
    </row>
    <row r="123" spans="1:81" x14ac:dyDescent="0.25">
      <c r="A123" s="386">
        <v>3</v>
      </c>
      <c r="B123" s="386" t="s">
        <v>148</v>
      </c>
      <c r="C123" s="386" t="s">
        <v>413</v>
      </c>
      <c r="D123" s="386" t="s">
        <v>96</v>
      </c>
      <c r="E123" s="386" t="s">
        <v>888</v>
      </c>
      <c r="F123" s="386" t="s">
        <v>1534</v>
      </c>
      <c r="G123">
        <v>122791</v>
      </c>
      <c r="H123">
        <v>152</v>
      </c>
      <c r="I123" s="397">
        <v>153</v>
      </c>
      <c r="J123" s="419">
        <v>153</v>
      </c>
      <c r="K123" s="419">
        <v>154</v>
      </c>
      <c r="L123" s="419">
        <v>154</v>
      </c>
      <c r="M123" s="433">
        <v>155</v>
      </c>
      <c r="N123" s="434">
        <v>155</v>
      </c>
      <c r="O123" s="437">
        <v>156</v>
      </c>
      <c r="P123" s="438">
        <v>159</v>
      </c>
      <c r="Q123" s="447">
        <v>162</v>
      </c>
      <c r="R123" s="494">
        <v>163</v>
      </c>
      <c r="S123" s="498">
        <v>163</v>
      </c>
      <c r="T123" s="498">
        <v>165</v>
      </c>
      <c r="U123" s="537">
        <v>166</v>
      </c>
      <c r="V123" s="537">
        <v>173</v>
      </c>
      <c r="W123" s="537">
        <v>177</v>
      </c>
      <c r="X123" s="537">
        <v>180</v>
      </c>
      <c r="Y123" s="538">
        <v>183</v>
      </c>
      <c r="Z123" s="540">
        <v>185</v>
      </c>
      <c r="AA123" s="540">
        <v>185</v>
      </c>
      <c r="AB123" s="541">
        <v>188</v>
      </c>
      <c r="AC123" s="541">
        <v>189</v>
      </c>
      <c r="AD123" s="542">
        <v>192</v>
      </c>
      <c r="AE123" s="542">
        <v>192</v>
      </c>
      <c r="AF123" s="544">
        <v>194</v>
      </c>
      <c r="AG123" s="544">
        <v>195</v>
      </c>
      <c r="AH123" s="545">
        <v>195</v>
      </c>
      <c r="AI123" s="546">
        <v>211</v>
      </c>
      <c r="AJ123" s="547">
        <v>215</v>
      </c>
      <c r="AK123" s="548">
        <v>218</v>
      </c>
      <c r="AL123" s="550">
        <v>220</v>
      </c>
      <c r="AM123" s="551">
        <v>220</v>
      </c>
      <c r="AN123" s="552">
        <v>220</v>
      </c>
      <c r="AO123" s="553">
        <v>221</v>
      </c>
      <c r="AP123" s="553">
        <v>221</v>
      </c>
      <c r="AQ123" s="553">
        <v>221</v>
      </c>
      <c r="AR123" s="553">
        <v>221</v>
      </c>
      <c r="AS123" s="554">
        <v>221</v>
      </c>
      <c r="AT123" s="555">
        <v>221</v>
      </c>
      <c r="AU123" s="556">
        <v>221</v>
      </c>
      <c r="AV123" s="556">
        <v>221</v>
      </c>
      <c r="AW123" s="556">
        <v>221</v>
      </c>
      <c r="AX123" s="557">
        <v>221</v>
      </c>
      <c r="AY123" s="557">
        <v>222</v>
      </c>
      <c r="AZ123" s="559">
        <v>222</v>
      </c>
      <c r="BA123" s="559">
        <v>222</v>
      </c>
      <c r="BB123" s="559">
        <v>222</v>
      </c>
      <c r="BD123" s="178">
        <f t="shared" ca="1" si="17"/>
        <v>0</v>
      </c>
      <c r="BE123" s="411">
        <f t="shared" ca="1" si="18"/>
        <v>0</v>
      </c>
      <c r="BF123" s="412">
        <f t="shared" ca="1" si="19"/>
        <v>0</v>
      </c>
      <c r="BG123" s="178">
        <f t="shared" ca="1" si="20"/>
        <v>1</v>
      </c>
      <c r="BH123" s="411">
        <f t="shared" ca="1" si="21"/>
        <v>4.5248868778280547E-3</v>
      </c>
      <c r="BI123" s="412">
        <f t="shared" ca="1" si="22"/>
        <v>0.81439193426228307</v>
      </c>
      <c r="BJ123" s="398">
        <f t="shared" ca="1" si="15"/>
        <v>180.79500940622685</v>
      </c>
      <c r="BL123" s="391">
        <f t="shared" si="16"/>
        <v>223</v>
      </c>
      <c r="BM123" s="386">
        <f t="shared" ca="1" si="23"/>
        <v>222</v>
      </c>
      <c r="BN123" s="386">
        <f t="shared" ca="1" si="24"/>
        <v>180.8</v>
      </c>
      <c r="BO123" s="400">
        <f t="shared" ca="1" si="25"/>
        <v>0</v>
      </c>
      <c r="BQ123" t="s">
        <v>1363</v>
      </c>
      <c r="BR123">
        <v>186</v>
      </c>
      <c r="BS123">
        <v>193.2</v>
      </c>
      <c r="BU123" s="389">
        <f t="shared" si="26"/>
        <v>361</v>
      </c>
      <c r="BV123" s="419">
        <f t="shared" ca="1" si="27"/>
        <v>122791</v>
      </c>
      <c r="BX123" s="404" t="s">
        <v>840</v>
      </c>
      <c r="BY123" s="404" t="s">
        <v>1484</v>
      </c>
      <c r="BZ123" s="404" t="s">
        <v>2210</v>
      </c>
      <c r="CA123" s="405">
        <v>101266</v>
      </c>
      <c r="CB123" s="548">
        <f t="shared" ca="1" si="28"/>
        <v>237</v>
      </c>
      <c r="CC123" s="50" t="str">
        <f t="shared" ca="1" si="29"/>
        <v/>
      </c>
    </row>
    <row r="124" spans="1:81" x14ac:dyDescent="0.25">
      <c r="A124" s="386">
        <v>3</v>
      </c>
      <c r="B124" s="386" t="s">
        <v>148</v>
      </c>
      <c r="C124" s="386" t="s">
        <v>413</v>
      </c>
      <c r="D124" s="386" t="s">
        <v>96</v>
      </c>
      <c r="E124" s="386" t="s">
        <v>890</v>
      </c>
      <c r="F124" s="386" t="s">
        <v>1536</v>
      </c>
      <c r="G124">
        <v>167861</v>
      </c>
      <c r="H124">
        <v>143</v>
      </c>
      <c r="I124" s="397">
        <v>143</v>
      </c>
      <c r="J124" s="419">
        <v>146</v>
      </c>
      <c r="K124" s="419">
        <v>146</v>
      </c>
      <c r="L124" s="419">
        <v>149</v>
      </c>
      <c r="M124" s="433">
        <v>155</v>
      </c>
      <c r="N124" s="434">
        <v>158</v>
      </c>
      <c r="O124" s="437">
        <v>162</v>
      </c>
      <c r="P124" s="438">
        <v>165</v>
      </c>
      <c r="Q124" s="447">
        <v>169</v>
      </c>
      <c r="R124" s="494">
        <v>169</v>
      </c>
      <c r="S124" s="498">
        <v>169</v>
      </c>
      <c r="T124" s="498">
        <v>169</v>
      </c>
      <c r="U124" s="537">
        <v>170</v>
      </c>
      <c r="V124" s="537">
        <v>172</v>
      </c>
      <c r="W124" s="537">
        <v>173</v>
      </c>
      <c r="X124" s="537">
        <v>175</v>
      </c>
      <c r="Y124" s="538">
        <v>176</v>
      </c>
      <c r="Z124" s="540">
        <v>177</v>
      </c>
      <c r="AA124" s="540">
        <v>177</v>
      </c>
      <c r="AB124" s="541">
        <v>178</v>
      </c>
      <c r="AC124" s="541">
        <v>178</v>
      </c>
      <c r="AD124" s="542">
        <v>179</v>
      </c>
      <c r="AE124" s="542">
        <v>181</v>
      </c>
      <c r="AF124" s="544">
        <v>183</v>
      </c>
      <c r="AG124" s="544">
        <v>184</v>
      </c>
      <c r="AH124" s="545">
        <v>184</v>
      </c>
      <c r="AI124" s="546">
        <v>189</v>
      </c>
      <c r="AJ124" s="547">
        <v>189</v>
      </c>
      <c r="AK124" s="548">
        <v>194</v>
      </c>
      <c r="AL124" s="550">
        <v>196</v>
      </c>
      <c r="AM124" s="551">
        <v>196</v>
      </c>
      <c r="AN124" s="552">
        <v>197</v>
      </c>
      <c r="AO124" s="553">
        <v>197</v>
      </c>
      <c r="AP124" s="553">
        <v>197</v>
      </c>
      <c r="AQ124" s="553">
        <v>197</v>
      </c>
      <c r="AR124" s="553">
        <v>197</v>
      </c>
      <c r="AS124" s="554">
        <v>197</v>
      </c>
      <c r="AT124" s="555">
        <v>197</v>
      </c>
      <c r="AU124" s="556">
        <v>197</v>
      </c>
      <c r="AV124" s="556">
        <v>197</v>
      </c>
      <c r="AW124" s="556">
        <v>197</v>
      </c>
      <c r="AX124" s="557">
        <v>197</v>
      </c>
      <c r="AY124" s="557">
        <v>197</v>
      </c>
      <c r="AZ124" s="559">
        <v>198</v>
      </c>
      <c r="BA124" s="559">
        <v>198</v>
      </c>
      <c r="BB124" s="559">
        <v>198</v>
      </c>
      <c r="BD124" s="178">
        <f t="shared" ca="1" si="17"/>
        <v>0</v>
      </c>
      <c r="BE124" s="411">
        <f t="shared" ca="1" si="18"/>
        <v>0</v>
      </c>
      <c r="BF124" s="412">
        <f t="shared" ca="1" si="19"/>
        <v>0</v>
      </c>
      <c r="BG124" s="178">
        <f t="shared" ca="1" si="20"/>
        <v>1</v>
      </c>
      <c r="BH124" s="411">
        <f t="shared" ca="1" si="21"/>
        <v>5.076142131979695E-3</v>
      </c>
      <c r="BI124" s="412">
        <f t="shared" ca="1" si="22"/>
        <v>0.59573099171338195</v>
      </c>
      <c r="BJ124" s="398">
        <f t="shared" ca="1" si="15"/>
        <v>117.95473635924962</v>
      </c>
      <c r="BL124" s="391">
        <f t="shared" si="16"/>
        <v>244</v>
      </c>
      <c r="BM124" s="386">
        <f t="shared" ca="1" si="23"/>
        <v>198</v>
      </c>
      <c r="BN124" s="386">
        <f t="shared" ca="1" si="24"/>
        <v>118</v>
      </c>
      <c r="BO124" s="400">
        <f t="shared" ca="1" si="25"/>
        <v>0</v>
      </c>
      <c r="BQ124" t="s">
        <v>194</v>
      </c>
      <c r="BR124">
        <v>352</v>
      </c>
      <c r="BS124">
        <v>377.5</v>
      </c>
      <c r="BU124" s="389">
        <f t="shared" si="26"/>
        <v>363</v>
      </c>
      <c r="BV124" s="419">
        <f t="shared" ca="1" si="27"/>
        <v>167861</v>
      </c>
      <c r="BX124" s="404" t="s">
        <v>842</v>
      </c>
      <c r="BY124" s="404" t="s">
        <v>1486</v>
      </c>
      <c r="BZ124" s="404" t="s">
        <v>2210</v>
      </c>
      <c r="CA124" s="405">
        <v>225146</v>
      </c>
      <c r="CB124" s="548">
        <f t="shared" ca="1" si="28"/>
        <v>260</v>
      </c>
      <c r="CC124" s="50" t="str">
        <f t="shared" ca="1" si="29"/>
        <v/>
      </c>
    </row>
    <row r="125" spans="1:81" x14ac:dyDescent="0.25">
      <c r="A125" s="386">
        <v>3</v>
      </c>
      <c r="B125" s="386" t="s">
        <v>148</v>
      </c>
      <c r="C125" s="31" t="s">
        <v>413</v>
      </c>
      <c r="D125" s="31" t="s">
        <v>96</v>
      </c>
      <c r="E125" s="31" t="s">
        <v>984</v>
      </c>
      <c r="F125" s="31" t="s">
        <v>1752</v>
      </c>
      <c r="G125" s="31">
        <v>153866</v>
      </c>
      <c r="H125" s="31">
        <v>212</v>
      </c>
      <c r="I125" s="31">
        <v>212</v>
      </c>
      <c r="J125" s="31">
        <v>213</v>
      </c>
      <c r="K125" s="31">
        <v>213</v>
      </c>
      <c r="L125" s="31">
        <v>216</v>
      </c>
      <c r="M125" s="31">
        <v>218</v>
      </c>
      <c r="N125" s="31">
        <v>220</v>
      </c>
      <c r="O125" s="31">
        <v>221</v>
      </c>
      <c r="P125" s="31">
        <v>224</v>
      </c>
      <c r="Q125" s="31">
        <v>227</v>
      </c>
      <c r="R125" s="31">
        <v>227</v>
      </c>
      <c r="S125" s="31">
        <v>228</v>
      </c>
      <c r="T125" s="31">
        <v>227</v>
      </c>
      <c r="U125" s="31">
        <v>228</v>
      </c>
      <c r="V125" s="31">
        <v>233</v>
      </c>
      <c r="W125" s="31">
        <v>242</v>
      </c>
      <c r="X125" s="31">
        <v>244</v>
      </c>
      <c r="Y125" s="31">
        <v>247</v>
      </c>
      <c r="Z125" s="31">
        <v>247</v>
      </c>
      <c r="AA125" s="31">
        <v>247</v>
      </c>
      <c r="AB125" s="31">
        <v>248</v>
      </c>
      <c r="AC125" s="31">
        <v>249</v>
      </c>
      <c r="AD125" s="31">
        <v>253</v>
      </c>
      <c r="AE125" s="31">
        <v>253</v>
      </c>
      <c r="AF125" s="31">
        <v>255</v>
      </c>
      <c r="AG125" s="31">
        <v>256</v>
      </c>
      <c r="AH125" s="31">
        <v>261</v>
      </c>
      <c r="AI125" s="31">
        <v>282</v>
      </c>
      <c r="AJ125" s="31">
        <v>289</v>
      </c>
      <c r="AK125" s="31">
        <v>304</v>
      </c>
      <c r="AL125" s="31">
        <v>305</v>
      </c>
      <c r="AM125" s="31">
        <v>305</v>
      </c>
      <c r="AN125" s="31">
        <v>305</v>
      </c>
      <c r="AO125" s="31">
        <v>306</v>
      </c>
      <c r="AP125" s="31">
        <v>306</v>
      </c>
      <c r="AQ125" s="31">
        <v>306</v>
      </c>
      <c r="AR125" s="31">
        <v>306</v>
      </c>
      <c r="AS125" s="31">
        <v>306</v>
      </c>
      <c r="AT125" s="31">
        <v>307</v>
      </c>
      <c r="AU125" s="31">
        <v>307</v>
      </c>
      <c r="AV125" s="31">
        <v>307</v>
      </c>
      <c r="AW125" s="31">
        <v>307</v>
      </c>
      <c r="AX125" s="31">
        <v>308</v>
      </c>
      <c r="AY125" s="31">
        <v>308</v>
      </c>
      <c r="AZ125" s="31">
        <v>308</v>
      </c>
      <c r="BA125" s="31">
        <v>308</v>
      </c>
      <c r="BB125" s="31">
        <v>308</v>
      </c>
      <c r="BC125" s="31"/>
      <c r="BD125" s="393">
        <f t="shared" ca="1" si="17"/>
        <v>0</v>
      </c>
      <c r="BE125" s="413">
        <f t="shared" ca="1" si="18"/>
        <v>0</v>
      </c>
      <c r="BF125" s="415">
        <f t="shared" ca="1" si="19"/>
        <v>0</v>
      </c>
      <c r="BG125" s="393">
        <f t="shared" ca="1" si="20"/>
        <v>1</v>
      </c>
      <c r="BH125" s="413">
        <f t="shared" ca="1" si="21"/>
        <v>3.2573289902280132E-3</v>
      </c>
      <c r="BI125" s="415">
        <f t="shared" ca="1" si="22"/>
        <v>0.64991616081525483</v>
      </c>
      <c r="BJ125" s="401">
        <f t="shared" ca="1" si="15"/>
        <v>200.17417753109848</v>
      </c>
      <c r="BL125" s="391">
        <f t="shared" si="16"/>
        <v>231</v>
      </c>
      <c r="BM125" s="386">
        <f t="shared" ca="1" si="23"/>
        <v>308</v>
      </c>
      <c r="BN125" s="386">
        <f t="shared" ca="1" si="24"/>
        <v>200.2</v>
      </c>
      <c r="BO125" s="400">
        <f t="shared" ca="1" si="25"/>
        <v>0</v>
      </c>
      <c r="BQ125" t="s">
        <v>1168</v>
      </c>
      <c r="BR125">
        <v>58</v>
      </c>
      <c r="BS125">
        <v>62.5</v>
      </c>
      <c r="BU125" s="389">
        <f t="shared" si="26"/>
        <v>362</v>
      </c>
      <c r="BV125" s="419">
        <f t="shared" ca="1" si="27"/>
        <v>153866</v>
      </c>
      <c r="BX125" s="404" t="s">
        <v>844</v>
      </c>
      <c r="BY125" s="404" t="s">
        <v>1488</v>
      </c>
      <c r="BZ125" s="404" t="s">
        <v>2210</v>
      </c>
      <c r="CA125" s="405">
        <v>92515</v>
      </c>
      <c r="CB125" s="548">
        <f t="shared" ca="1" si="28"/>
        <v>256</v>
      </c>
      <c r="CC125" s="50" t="str">
        <f t="shared" ca="1" si="29"/>
        <v/>
      </c>
    </row>
    <row r="126" spans="1:81" x14ac:dyDescent="0.25">
      <c r="A126" s="386">
        <v>3</v>
      </c>
      <c r="B126" s="386" t="s">
        <v>148</v>
      </c>
      <c r="C126" s="386" t="s">
        <v>295</v>
      </c>
      <c r="D126" s="386" t="s">
        <v>97</v>
      </c>
      <c r="E126" s="386" t="s">
        <v>295</v>
      </c>
      <c r="F126" s="386" t="s">
        <v>97</v>
      </c>
      <c r="G126">
        <v>282644</v>
      </c>
      <c r="H126">
        <v>366</v>
      </c>
      <c r="I126" s="397">
        <v>371</v>
      </c>
      <c r="J126" s="419">
        <v>383</v>
      </c>
      <c r="K126" s="419">
        <v>384</v>
      </c>
      <c r="L126" s="419">
        <v>386</v>
      </c>
      <c r="M126" s="433">
        <v>388</v>
      </c>
      <c r="N126" s="434">
        <v>392</v>
      </c>
      <c r="O126" s="437">
        <v>395</v>
      </c>
      <c r="P126" s="438">
        <v>395</v>
      </c>
      <c r="Q126" s="447">
        <v>396</v>
      </c>
      <c r="R126" s="494">
        <v>398</v>
      </c>
      <c r="S126" s="498">
        <v>398</v>
      </c>
      <c r="T126" s="498">
        <v>398</v>
      </c>
      <c r="U126" s="537">
        <v>399</v>
      </c>
      <c r="V126" s="537">
        <v>399</v>
      </c>
      <c r="W126" s="537">
        <v>399</v>
      </c>
      <c r="X126" s="537">
        <v>399</v>
      </c>
      <c r="Y126" s="538">
        <v>399</v>
      </c>
      <c r="Z126" s="540">
        <v>399</v>
      </c>
      <c r="AA126" s="540">
        <v>399</v>
      </c>
      <c r="AB126" s="541">
        <v>400</v>
      </c>
      <c r="AC126" s="541">
        <v>400</v>
      </c>
      <c r="AD126" s="542">
        <v>401</v>
      </c>
      <c r="AE126" s="542">
        <v>401</v>
      </c>
      <c r="AF126" s="544">
        <v>403</v>
      </c>
      <c r="AG126" s="544">
        <v>403</v>
      </c>
      <c r="AH126" s="545">
        <v>403</v>
      </c>
      <c r="AI126" s="546">
        <v>403</v>
      </c>
      <c r="AJ126" s="547">
        <v>404</v>
      </c>
      <c r="AK126" s="548">
        <v>405</v>
      </c>
      <c r="AL126" s="550">
        <v>405</v>
      </c>
      <c r="AM126" s="551">
        <v>405</v>
      </c>
      <c r="AN126" s="552">
        <v>405</v>
      </c>
      <c r="AO126" s="553">
        <v>406</v>
      </c>
      <c r="AP126" s="553">
        <v>406</v>
      </c>
      <c r="AQ126" s="553">
        <v>406</v>
      </c>
      <c r="AR126" s="553">
        <v>406</v>
      </c>
      <c r="AS126" s="554">
        <v>406</v>
      </c>
      <c r="AT126" s="555">
        <v>406</v>
      </c>
      <c r="AU126" s="556">
        <v>406</v>
      </c>
      <c r="AV126" s="556">
        <v>406</v>
      </c>
      <c r="AW126" s="556">
        <v>406</v>
      </c>
      <c r="AX126" s="557">
        <v>406</v>
      </c>
      <c r="AY126" s="557">
        <v>406</v>
      </c>
      <c r="AZ126" s="559">
        <v>406</v>
      </c>
      <c r="BA126" s="559">
        <v>406</v>
      </c>
      <c r="BB126" s="559">
        <v>406</v>
      </c>
      <c r="BD126" s="178">
        <f t="shared" ca="1" si="17"/>
        <v>0</v>
      </c>
      <c r="BE126" s="411">
        <f t="shared" ca="1" si="18"/>
        <v>0</v>
      </c>
      <c r="BF126" s="412">
        <f t="shared" ca="1" si="19"/>
        <v>0</v>
      </c>
      <c r="BG126" s="178">
        <f t="shared" ca="1" si="20"/>
        <v>0</v>
      </c>
      <c r="BH126" s="411">
        <f t="shared" ca="1" si="21"/>
        <v>0</v>
      </c>
      <c r="BI126" s="412">
        <f t="shared" ca="1" si="22"/>
        <v>0</v>
      </c>
      <c r="BJ126" s="398">
        <f t="shared" ca="1" si="15"/>
        <v>143.64359406178798</v>
      </c>
      <c r="BL126" s="391">
        <f t="shared" si="16"/>
        <v>235</v>
      </c>
      <c r="BM126" s="386">
        <f t="shared" ca="1" si="23"/>
        <v>406</v>
      </c>
      <c r="BN126" s="386">
        <f t="shared" ca="1" si="24"/>
        <v>143.6</v>
      </c>
      <c r="BO126" s="400">
        <f t="shared" ca="1" si="25"/>
        <v>0</v>
      </c>
      <c r="BQ126" t="s">
        <v>1365</v>
      </c>
      <c r="BR126">
        <v>245</v>
      </c>
      <c r="BS126">
        <v>194.7</v>
      </c>
      <c r="BU126" s="389">
        <f t="shared" si="26"/>
        <v>339</v>
      </c>
      <c r="BV126" s="419">
        <f t="shared" ca="1" si="27"/>
        <v>282644</v>
      </c>
      <c r="BX126" s="404" t="s">
        <v>846</v>
      </c>
      <c r="BY126" s="404" t="s">
        <v>1490</v>
      </c>
      <c r="BZ126" s="404" t="s">
        <v>2210</v>
      </c>
      <c r="CA126" s="405">
        <v>79478</v>
      </c>
      <c r="CB126" s="548">
        <f t="shared" ca="1" si="28"/>
        <v>272</v>
      </c>
      <c r="CC126" s="50" t="str">
        <f t="shared" ca="1" si="29"/>
        <v/>
      </c>
    </row>
    <row r="127" spans="1:81" x14ac:dyDescent="0.25">
      <c r="A127" s="386">
        <v>3</v>
      </c>
      <c r="B127" s="386" t="s">
        <v>148</v>
      </c>
      <c r="C127" s="386" t="s">
        <v>298</v>
      </c>
      <c r="D127" s="386" t="s">
        <v>108</v>
      </c>
      <c r="E127" s="386" t="s">
        <v>298</v>
      </c>
      <c r="F127" s="386" t="s">
        <v>108</v>
      </c>
      <c r="G127">
        <v>221996</v>
      </c>
      <c r="H127">
        <v>392</v>
      </c>
      <c r="I127" s="397">
        <v>397</v>
      </c>
      <c r="J127" s="419">
        <v>403</v>
      </c>
      <c r="K127" s="419">
        <v>407</v>
      </c>
      <c r="L127" s="419">
        <v>410</v>
      </c>
      <c r="M127" s="433">
        <v>411</v>
      </c>
      <c r="N127" s="434">
        <v>423</v>
      </c>
      <c r="O127" s="437">
        <v>424</v>
      </c>
      <c r="P127" s="438">
        <v>427</v>
      </c>
      <c r="Q127" s="447">
        <v>430</v>
      </c>
      <c r="R127" s="494">
        <v>433</v>
      </c>
      <c r="S127" s="498">
        <v>437</v>
      </c>
      <c r="T127" s="498">
        <v>438</v>
      </c>
      <c r="U127" s="537">
        <v>441</v>
      </c>
      <c r="V127" s="537">
        <v>443</v>
      </c>
      <c r="W127" s="537">
        <v>447</v>
      </c>
      <c r="X127" s="537">
        <v>447</v>
      </c>
      <c r="Y127" s="538">
        <v>447</v>
      </c>
      <c r="Z127" s="540">
        <v>447</v>
      </c>
      <c r="AA127" s="540">
        <v>448</v>
      </c>
      <c r="AB127" s="541">
        <v>448</v>
      </c>
      <c r="AC127" s="541">
        <v>449</v>
      </c>
      <c r="AD127" s="542">
        <v>451</v>
      </c>
      <c r="AE127" s="542">
        <v>453</v>
      </c>
      <c r="AF127" s="544">
        <v>454</v>
      </c>
      <c r="AG127" s="544">
        <v>454</v>
      </c>
      <c r="AH127" s="545">
        <v>455</v>
      </c>
      <c r="AI127" s="546">
        <v>457</v>
      </c>
      <c r="AJ127" s="547">
        <v>458</v>
      </c>
      <c r="AK127" s="548">
        <v>459</v>
      </c>
      <c r="AL127" s="550">
        <v>459</v>
      </c>
      <c r="AM127" s="551">
        <v>459</v>
      </c>
      <c r="AN127" s="552">
        <v>459</v>
      </c>
      <c r="AO127" s="553">
        <v>460</v>
      </c>
      <c r="AP127" s="553">
        <v>460</v>
      </c>
      <c r="AQ127" s="553">
        <v>461</v>
      </c>
      <c r="AR127" s="553">
        <v>461</v>
      </c>
      <c r="AS127" s="554">
        <v>462</v>
      </c>
      <c r="AT127" s="555">
        <v>462</v>
      </c>
      <c r="AU127" s="556">
        <v>462</v>
      </c>
      <c r="AV127" s="556">
        <v>463</v>
      </c>
      <c r="AW127" s="556">
        <v>463</v>
      </c>
      <c r="AX127" s="557">
        <v>466</v>
      </c>
      <c r="AY127" s="557">
        <v>466</v>
      </c>
      <c r="AZ127" s="559">
        <v>466</v>
      </c>
      <c r="BA127" s="559">
        <v>466</v>
      </c>
      <c r="BB127" s="559">
        <v>467</v>
      </c>
      <c r="BD127" s="178">
        <f t="shared" ca="1" si="17"/>
        <v>1</v>
      </c>
      <c r="BE127" s="411">
        <f t="shared" ca="1" si="18"/>
        <v>2.1459227467811159E-3</v>
      </c>
      <c r="BF127" s="412">
        <f t="shared" ca="1" si="19"/>
        <v>0.45045856682102381</v>
      </c>
      <c r="BG127" s="178">
        <f t="shared" ca="1" si="20"/>
        <v>5</v>
      </c>
      <c r="BH127" s="411">
        <f t="shared" ca="1" si="21"/>
        <v>1.0822510822510822E-2</v>
      </c>
      <c r="BI127" s="412">
        <f t="shared" ca="1" si="22"/>
        <v>2.2522928341051189</v>
      </c>
      <c r="BJ127" s="398">
        <f t="shared" ca="1" si="15"/>
        <v>210.36415070541813</v>
      </c>
      <c r="BL127" s="391">
        <f t="shared" si="16"/>
        <v>265</v>
      </c>
      <c r="BM127" s="386">
        <f t="shared" ca="1" si="23"/>
        <v>467</v>
      </c>
      <c r="BN127" s="386">
        <f t="shared" ca="1" si="24"/>
        <v>210.4</v>
      </c>
      <c r="BO127" s="400">
        <f t="shared" ca="1" si="25"/>
        <v>0</v>
      </c>
      <c r="BQ127" t="s">
        <v>48</v>
      </c>
      <c r="BR127">
        <v>724</v>
      </c>
      <c r="BS127">
        <v>280.8</v>
      </c>
      <c r="BU127" s="389">
        <f t="shared" si="26"/>
        <v>340</v>
      </c>
      <c r="BV127" s="419">
        <f t="shared" ca="1" si="27"/>
        <v>221996</v>
      </c>
      <c r="BX127" s="404" t="s">
        <v>411</v>
      </c>
      <c r="BY127" s="404" t="s">
        <v>80</v>
      </c>
      <c r="BZ127" s="404" t="s">
        <v>2209</v>
      </c>
      <c r="CA127" s="405">
        <v>823126</v>
      </c>
      <c r="CB127" s="548">
        <f t="shared" ca="1" si="28"/>
        <v>151</v>
      </c>
      <c r="CC127" s="50" t="str">
        <f t="shared" ca="1" si="29"/>
        <v/>
      </c>
    </row>
    <row r="128" spans="1:81" x14ac:dyDescent="0.25">
      <c r="A128" s="386">
        <v>3</v>
      </c>
      <c r="B128" s="386" t="s">
        <v>148</v>
      </c>
      <c r="C128" s="386" t="s">
        <v>297</v>
      </c>
      <c r="D128" s="386" t="s">
        <v>110</v>
      </c>
      <c r="E128" s="386" t="s">
        <v>297</v>
      </c>
      <c r="F128" s="386" t="s">
        <v>110</v>
      </c>
      <c r="G128">
        <v>135780</v>
      </c>
      <c r="H128">
        <v>209</v>
      </c>
      <c r="I128" s="397">
        <v>209</v>
      </c>
      <c r="J128" s="419">
        <v>210</v>
      </c>
      <c r="K128" s="419">
        <v>210</v>
      </c>
      <c r="L128" s="419">
        <v>210</v>
      </c>
      <c r="M128" s="433">
        <v>210</v>
      </c>
      <c r="N128" s="434">
        <v>211</v>
      </c>
      <c r="O128" s="437">
        <v>217</v>
      </c>
      <c r="P128" s="438">
        <v>221</v>
      </c>
      <c r="Q128" s="447">
        <v>221</v>
      </c>
      <c r="R128" s="494">
        <v>221</v>
      </c>
      <c r="S128" s="498">
        <v>221</v>
      </c>
      <c r="T128" s="498">
        <v>221</v>
      </c>
      <c r="U128" s="537">
        <v>221</v>
      </c>
      <c r="V128" s="537">
        <v>221</v>
      </c>
      <c r="W128" s="537">
        <v>221</v>
      </c>
      <c r="X128" s="537">
        <v>221</v>
      </c>
      <c r="Y128" s="538">
        <v>221</v>
      </c>
      <c r="Z128" s="540">
        <v>221</v>
      </c>
      <c r="AA128" s="540">
        <v>221</v>
      </c>
      <c r="AB128" s="541">
        <v>221</v>
      </c>
      <c r="AC128" s="541">
        <v>221</v>
      </c>
      <c r="AD128" s="542">
        <v>221</v>
      </c>
      <c r="AE128" s="542">
        <v>221</v>
      </c>
      <c r="AF128" s="544">
        <v>221</v>
      </c>
      <c r="AG128" s="544">
        <v>221</v>
      </c>
      <c r="AH128" s="545">
        <v>221</v>
      </c>
      <c r="AI128" s="546">
        <v>221</v>
      </c>
      <c r="AJ128" s="547">
        <v>221</v>
      </c>
      <c r="AK128" s="548">
        <v>222</v>
      </c>
      <c r="AL128" s="550">
        <v>222</v>
      </c>
      <c r="AM128" s="551">
        <v>222</v>
      </c>
      <c r="AN128" s="552">
        <v>222</v>
      </c>
      <c r="AO128" s="553">
        <v>222</v>
      </c>
      <c r="AP128" s="553">
        <v>222</v>
      </c>
      <c r="AQ128" s="553">
        <v>222</v>
      </c>
      <c r="AR128" s="553">
        <v>223</v>
      </c>
      <c r="AS128" s="554">
        <v>223</v>
      </c>
      <c r="AT128" s="555">
        <v>223</v>
      </c>
      <c r="AU128" s="556">
        <v>223</v>
      </c>
      <c r="AV128" s="556">
        <v>224</v>
      </c>
      <c r="AW128" s="556">
        <v>224</v>
      </c>
      <c r="AX128" s="557">
        <v>224</v>
      </c>
      <c r="AY128" s="557">
        <v>224</v>
      </c>
      <c r="AZ128" s="559">
        <v>224</v>
      </c>
      <c r="BA128" s="559">
        <v>224</v>
      </c>
      <c r="BB128" s="559">
        <v>224</v>
      </c>
      <c r="BD128" s="178">
        <f t="shared" ca="1" si="17"/>
        <v>0</v>
      </c>
      <c r="BE128" s="411">
        <f t="shared" ca="1" si="18"/>
        <v>0</v>
      </c>
      <c r="BF128" s="412">
        <f t="shared" ca="1" si="19"/>
        <v>0</v>
      </c>
      <c r="BG128" s="178">
        <f t="shared" ca="1" si="20"/>
        <v>1</v>
      </c>
      <c r="BH128" s="411">
        <f t="shared" ca="1" si="21"/>
        <v>4.4843049327354259E-3</v>
      </c>
      <c r="BI128" s="412">
        <f t="shared" ca="1" si="22"/>
        <v>0.73648549123582263</v>
      </c>
      <c r="BJ128" s="398">
        <f t="shared" ca="1" si="15"/>
        <v>164.97275003682427</v>
      </c>
      <c r="BL128" s="391">
        <f t="shared" si="16"/>
        <v>278</v>
      </c>
      <c r="BM128" s="386">
        <f t="shared" ca="1" si="23"/>
        <v>224</v>
      </c>
      <c r="BN128" s="386">
        <f t="shared" ca="1" si="24"/>
        <v>165</v>
      </c>
      <c r="BO128" s="400">
        <f t="shared" ca="1" si="25"/>
        <v>0</v>
      </c>
      <c r="BQ128" t="s">
        <v>49</v>
      </c>
      <c r="BR128">
        <v>463</v>
      </c>
      <c r="BS128">
        <v>241</v>
      </c>
      <c r="BU128" s="389">
        <f t="shared" si="26"/>
        <v>341</v>
      </c>
      <c r="BV128" s="419">
        <f t="shared" ca="1" si="27"/>
        <v>135780</v>
      </c>
      <c r="BX128" s="404" t="s">
        <v>862</v>
      </c>
      <c r="BY128" s="404" t="s">
        <v>1506</v>
      </c>
      <c r="BZ128" s="404" t="s">
        <v>2210</v>
      </c>
      <c r="CA128" s="405">
        <v>127151</v>
      </c>
      <c r="CB128" s="548">
        <f t="shared" ca="1" si="28"/>
        <v>243</v>
      </c>
      <c r="CC128" s="50" t="str">
        <f t="shared" ca="1" si="29"/>
        <v/>
      </c>
    </row>
    <row r="129" spans="1:81" x14ac:dyDescent="0.25">
      <c r="A129" s="386">
        <v>3</v>
      </c>
      <c r="B129" s="31" t="s">
        <v>148</v>
      </c>
      <c r="C129" s="31" t="s">
        <v>320</v>
      </c>
      <c r="D129" s="31" t="s">
        <v>123</v>
      </c>
      <c r="E129" s="31" t="s">
        <v>320</v>
      </c>
      <c r="F129" s="31" t="s">
        <v>123</v>
      </c>
      <c r="G129" s="31">
        <v>498064</v>
      </c>
      <c r="H129" s="31">
        <v>476</v>
      </c>
      <c r="I129" s="31">
        <v>479</v>
      </c>
      <c r="J129" s="31">
        <v>482</v>
      </c>
      <c r="K129" s="31">
        <v>484</v>
      </c>
      <c r="L129" s="31">
        <v>491</v>
      </c>
      <c r="M129" s="31">
        <v>491</v>
      </c>
      <c r="N129" s="31">
        <v>499</v>
      </c>
      <c r="O129" s="31">
        <v>498</v>
      </c>
      <c r="P129" s="31">
        <v>500</v>
      </c>
      <c r="Q129" s="31">
        <v>500</v>
      </c>
      <c r="R129" s="31">
        <v>503</v>
      </c>
      <c r="S129" s="31">
        <v>507</v>
      </c>
      <c r="T129" s="31">
        <v>508</v>
      </c>
      <c r="U129" s="31">
        <v>510</v>
      </c>
      <c r="V129" s="31">
        <v>515</v>
      </c>
      <c r="W129" s="31">
        <v>521</v>
      </c>
      <c r="X129" s="31">
        <v>522</v>
      </c>
      <c r="Y129" s="31">
        <v>523</v>
      </c>
      <c r="Z129" s="31">
        <v>522</v>
      </c>
      <c r="AA129" s="31">
        <v>522</v>
      </c>
      <c r="AB129" s="31">
        <v>523</v>
      </c>
      <c r="AC129" s="31">
        <v>523</v>
      </c>
      <c r="AD129" s="31">
        <v>528</v>
      </c>
      <c r="AE129" s="31">
        <v>528</v>
      </c>
      <c r="AF129" s="31">
        <v>529</v>
      </c>
      <c r="AG129" s="31">
        <v>532</v>
      </c>
      <c r="AH129" s="31">
        <v>534</v>
      </c>
      <c r="AI129" s="31">
        <v>535</v>
      </c>
      <c r="AJ129" s="31">
        <v>538</v>
      </c>
      <c r="AK129" s="31">
        <v>540</v>
      </c>
      <c r="AL129" s="31">
        <v>540</v>
      </c>
      <c r="AM129" s="31">
        <v>540</v>
      </c>
      <c r="AN129" s="31">
        <v>542</v>
      </c>
      <c r="AO129" s="31">
        <v>542</v>
      </c>
      <c r="AP129" s="31">
        <v>542</v>
      </c>
      <c r="AQ129" s="31">
        <v>542</v>
      </c>
      <c r="AR129" s="31">
        <v>543</v>
      </c>
      <c r="AS129" s="31">
        <v>543</v>
      </c>
      <c r="AT129" s="31">
        <v>544</v>
      </c>
      <c r="AU129" s="31">
        <v>544</v>
      </c>
      <c r="AV129" s="31">
        <v>544</v>
      </c>
      <c r="AW129" s="31">
        <v>544</v>
      </c>
      <c r="AX129" s="31">
        <v>544</v>
      </c>
      <c r="AY129" s="31">
        <v>544</v>
      </c>
      <c r="AZ129" s="31">
        <v>545</v>
      </c>
      <c r="BA129" s="31">
        <v>545</v>
      </c>
      <c r="BB129" s="31">
        <v>545</v>
      </c>
      <c r="BC129" s="31"/>
      <c r="BD129" s="393">
        <f t="shared" ca="1" si="17"/>
        <v>0</v>
      </c>
      <c r="BE129" s="413">
        <f t="shared" ca="1" si="18"/>
        <v>0</v>
      </c>
      <c r="BF129" s="415">
        <f t="shared" ca="1" si="19"/>
        <v>0</v>
      </c>
      <c r="BG129" s="393">
        <f t="shared" ca="1" si="20"/>
        <v>1</v>
      </c>
      <c r="BH129" s="413">
        <f t="shared" ca="1" si="21"/>
        <v>1.838235294117647E-3</v>
      </c>
      <c r="BI129" s="415">
        <f t="shared" ca="1" si="22"/>
        <v>0.20077741013203124</v>
      </c>
      <c r="BJ129" s="401">
        <f t="shared" ca="1" si="15"/>
        <v>109.42368852195702</v>
      </c>
      <c r="BL129" s="391">
        <f t="shared" si="16"/>
        <v>304</v>
      </c>
      <c r="BM129" s="386">
        <f t="shared" ca="1" si="23"/>
        <v>545</v>
      </c>
      <c r="BN129" s="386">
        <f t="shared" ca="1" si="24"/>
        <v>109.4</v>
      </c>
      <c r="BO129" s="400">
        <f t="shared" ca="1" si="25"/>
        <v>0</v>
      </c>
      <c r="BQ129" t="s">
        <v>1379</v>
      </c>
      <c r="BR129">
        <v>403</v>
      </c>
      <c r="BS129">
        <v>386.7</v>
      </c>
      <c r="BU129" s="389">
        <f t="shared" si="26"/>
        <v>342</v>
      </c>
      <c r="BV129" s="419">
        <f t="shared" ca="1" si="27"/>
        <v>498064</v>
      </c>
      <c r="BX129" s="404" t="s">
        <v>864</v>
      </c>
      <c r="BY129" s="404" t="s">
        <v>1508</v>
      </c>
      <c r="BZ129" s="404" t="s">
        <v>2210</v>
      </c>
      <c r="CA129" s="405">
        <v>116839</v>
      </c>
      <c r="CB129" s="548">
        <f t="shared" ca="1" si="28"/>
        <v>271</v>
      </c>
      <c r="CC129" s="50" t="str">
        <f t="shared" ca="1" si="29"/>
        <v/>
      </c>
    </row>
    <row r="130" spans="1:81" x14ac:dyDescent="0.25">
      <c r="A130" s="386">
        <v>4</v>
      </c>
      <c r="B130" s="386" t="s">
        <v>149</v>
      </c>
      <c r="C130" s="407" t="s">
        <v>321</v>
      </c>
      <c r="D130" s="407" t="s">
        <v>188</v>
      </c>
      <c r="E130" s="407" t="s">
        <v>321</v>
      </c>
      <c r="F130" s="407" t="s">
        <v>188</v>
      </c>
      <c r="G130" s="407">
        <v>171623</v>
      </c>
      <c r="H130" s="407">
        <v>486</v>
      </c>
      <c r="I130" s="407">
        <v>490</v>
      </c>
      <c r="J130" s="407">
        <v>500</v>
      </c>
      <c r="K130" s="407">
        <v>501</v>
      </c>
      <c r="L130" s="407">
        <v>504</v>
      </c>
      <c r="M130" s="407">
        <v>500</v>
      </c>
      <c r="N130" s="407">
        <v>531</v>
      </c>
      <c r="O130" s="407">
        <v>531</v>
      </c>
      <c r="P130" s="407">
        <v>545</v>
      </c>
      <c r="Q130" s="407">
        <v>548</v>
      </c>
      <c r="R130" s="407">
        <v>549</v>
      </c>
      <c r="S130" s="407">
        <v>548</v>
      </c>
      <c r="T130" s="407">
        <v>552</v>
      </c>
      <c r="U130" s="407">
        <v>583</v>
      </c>
      <c r="V130" s="407">
        <v>584</v>
      </c>
      <c r="W130" s="407">
        <v>603</v>
      </c>
      <c r="X130" s="407">
        <v>610</v>
      </c>
      <c r="Y130" s="407">
        <v>611</v>
      </c>
      <c r="Z130" s="407">
        <v>609</v>
      </c>
      <c r="AA130" s="407">
        <v>611</v>
      </c>
      <c r="AB130" s="407">
        <v>635</v>
      </c>
      <c r="AC130" s="407">
        <v>639</v>
      </c>
      <c r="AD130" s="407">
        <v>648</v>
      </c>
      <c r="AE130" s="407">
        <v>653</v>
      </c>
      <c r="AF130" s="407">
        <v>654</v>
      </c>
      <c r="AG130" s="407">
        <v>654</v>
      </c>
      <c r="AH130" s="407">
        <v>652</v>
      </c>
      <c r="AI130" s="407">
        <v>652</v>
      </c>
      <c r="AJ130" s="407">
        <v>653</v>
      </c>
      <c r="AK130" s="407">
        <v>685</v>
      </c>
      <c r="AL130" s="407">
        <v>695</v>
      </c>
      <c r="AM130" s="407">
        <v>695</v>
      </c>
      <c r="AN130" s="407">
        <v>697</v>
      </c>
      <c r="AO130" s="407">
        <v>704</v>
      </c>
      <c r="AP130" s="407">
        <v>703</v>
      </c>
      <c r="AQ130" s="407">
        <v>714</v>
      </c>
      <c r="AR130" s="407">
        <v>716</v>
      </c>
      <c r="AS130" s="407">
        <v>727</v>
      </c>
      <c r="AT130" s="407">
        <v>728</v>
      </c>
      <c r="AU130" s="407">
        <v>726</v>
      </c>
      <c r="AV130" s="407">
        <v>745</v>
      </c>
      <c r="AW130" s="407">
        <v>753</v>
      </c>
      <c r="AX130" s="407">
        <v>761</v>
      </c>
      <c r="AY130" s="407">
        <v>772</v>
      </c>
      <c r="AZ130" s="407">
        <v>774</v>
      </c>
      <c r="BA130" s="407">
        <v>776</v>
      </c>
      <c r="BB130" s="407">
        <v>776</v>
      </c>
      <c r="BC130" s="407"/>
      <c r="BD130" s="408">
        <f t="shared" ca="1" si="17"/>
        <v>0</v>
      </c>
      <c r="BE130" s="414">
        <f t="shared" ca="1" si="18"/>
        <v>0</v>
      </c>
      <c r="BF130" s="416">
        <f t="shared" ca="1" si="19"/>
        <v>0</v>
      </c>
      <c r="BG130" s="408">
        <f t="shared" ca="1" si="20"/>
        <v>50</v>
      </c>
      <c r="BH130" s="414">
        <f t="shared" ca="1" si="21"/>
        <v>6.8870523415977963E-2</v>
      </c>
      <c r="BI130" s="416">
        <f t="shared" ca="1" si="22"/>
        <v>29.133624281127823</v>
      </c>
      <c r="BJ130" s="409">
        <f t="shared" ref="BJ130:BJ193" ca="1" si="30">100000*OFFSET($G130,0,COUNTA($H$1:$BC$1))/$G130</f>
        <v>452.15384884310379</v>
      </c>
      <c r="BL130" s="391">
        <f t="shared" ref="BL130:BL193" si="31">MATCH($F130,$BQ:$BQ,0)</f>
        <v>18</v>
      </c>
      <c r="BM130" s="386">
        <f t="shared" ca="1" si="23"/>
        <v>776</v>
      </c>
      <c r="BN130" s="386">
        <f t="shared" ca="1" si="24"/>
        <v>452.2</v>
      </c>
      <c r="BO130" s="400">
        <f t="shared" ca="1" si="25"/>
        <v>0</v>
      </c>
      <c r="BQ130" t="s">
        <v>1257</v>
      </c>
      <c r="BR130">
        <v>240</v>
      </c>
      <c r="BS130">
        <v>260.2</v>
      </c>
      <c r="BU130" s="389">
        <f t="shared" si="26"/>
        <v>171</v>
      </c>
      <c r="BV130" s="419">
        <f t="shared" ca="1" si="27"/>
        <v>171623</v>
      </c>
      <c r="BX130" s="404" t="s">
        <v>866</v>
      </c>
      <c r="BY130" s="404" t="s">
        <v>1510</v>
      </c>
      <c r="BZ130" s="404" t="s">
        <v>2210</v>
      </c>
      <c r="CA130" s="405">
        <v>113272</v>
      </c>
      <c r="CB130" s="548">
        <f t="shared" ca="1" si="28"/>
        <v>3</v>
      </c>
      <c r="CC130" s="50" t="str">
        <f t="shared" ca="1" si="29"/>
        <v>Worst 50</v>
      </c>
    </row>
    <row r="131" spans="1:81" x14ac:dyDescent="0.25">
      <c r="A131" s="386">
        <v>4</v>
      </c>
      <c r="B131" s="386" t="s">
        <v>149</v>
      </c>
      <c r="C131" s="386" t="s">
        <v>395</v>
      </c>
      <c r="D131" s="386" t="s">
        <v>18</v>
      </c>
      <c r="E131" s="386" t="s">
        <v>610</v>
      </c>
      <c r="F131" s="386" t="s">
        <v>1225</v>
      </c>
      <c r="G131">
        <v>125758</v>
      </c>
      <c r="H131">
        <v>184</v>
      </c>
      <c r="I131" s="397">
        <v>188</v>
      </c>
      <c r="J131" s="419">
        <v>193</v>
      </c>
      <c r="K131" s="419">
        <v>195</v>
      </c>
      <c r="L131" s="419">
        <v>195</v>
      </c>
      <c r="M131" s="433">
        <v>196</v>
      </c>
      <c r="N131" s="434">
        <v>204</v>
      </c>
      <c r="O131" s="437">
        <v>205</v>
      </c>
      <c r="P131" s="438">
        <v>215</v>
      </c>
      <c r="Q131" s="447">
        <v>216</v>
      </c>
      <c r="R131" s="494">
        <v>218</v>
      </c>
      <c r="S131" s="498">
        <v>220</v>
      </c>
      <c r="T131" s="498">
        <v>220</v>
      </c>
      <c r="U131" s="537">
        <v>221</v>
      </c>
      <c r="V131" s="537">
        <v>221</v>
      </c>
      <c r="W131" s="537">
        <v>222</v>
      </c>
      <c r="X131" s="537">
        <v>223</v>
      </c>
      <c r="Y131" s="538">
        <v>225</v>
      </c>
      <c r="Z131" s="540">
        <v>225</v>
      </c>
      <c r="AA131" s="540">
        <v>225</v>
      </c>
      <c r="AB131" s="541">
        <v>226</v>
      </c>
      <c r="AC131" s="541">
        <v>224</v>
      </c>
      <c r="AD131" s="542">
        <v>225</v>
      </c>
      <c r="AE131" s="542">
        <v>225</v>
      </c>
      <c r="AF131" s="544">
        <v>226</v>
      </c>
      <c r="AG131" s="544">
        <v>226</v>
      </c>
      <c r="AH131" s="545">
        <v>228</v>
      </c>
      <c r="AI131" s="546">
        <v>228</v>
      </c>
      <c r="AJ131" s="547">
        <v>228</v>
      </c>
      <c r="AK131" s="548">
        <v>232</v>
      </c>
      <c r="AL131" s="550">
        <v>234</v>
      </c>
      <c r="AM131" s="551">
        <v>234</v>
      </c>
      <c r="AN131" s="552">
        <v>234</v>
      </c>
      <c r="AO131" s="553">
        <v>235</v>
      </c>
      <c r="AP131" s="553">
        <v>235</v>
      </c>
      <c r="AQ131" s="553">
        <v>236</v>
      </c>
      <c r="AR131" s="553">
        <v>236</v>
      </c>
      <c r="AS131" s="554">
        <v>236</v>
      </c>
      <c r="AT131" s="555">
        <v>236</v>
      </c>
      <c r="AU131" s="556">
        <v>236</v>
      </c>
      <c r="AV131" s="556">
        <v>236</v>
      </c>
      <c r="AW131" s="556">
        <v>236</v>
      </c>
      <c r="AX131" s="557">
        <v>236</v>
      </c>
      <c r="AY131" s="557">
        <v>236</v>
      </c>
      <c r="AZ131" s="559">
        <v>236</v>
      </c>
      <c r="BA131" s="559">
        <v>236</v>
      </c>
      <c r="BB131" s="559">
        <v>236</v>
      </c>
      <c r="BD131" s="178">
        <f t="shared" ref="BD131:BD194" ca="1" si="32">OFFSET($G131,0,COUNTA($H$1:$BC$1))-OFFSET($G131,0,COUNTA($H$1:$BC$1)-1)</f>
        <v>0</v>
      </c>
      <c r="BE131" s="411">
        <f t="shared" ref="BE131:BE194" ca="1" si="33">BD131/OFFSET($G131,0,COUNTA($H$1:$BC$1)-1)</f>
        <v>0</v>
      </c>
      <c r="BF131" s="412">
        <f t="shared" ref="BF131:BF194" ca="1" si="34">100000*BD131/$G131</f>
        <v>0</v>
      </c>
      <c r="BG131" s="178">
        <f t="shared" ref="BG131:BG194" ca="1" si="35">OFFSET($G131,0,COUNTA($H$1:$BC$1))-OFFSET($G131,0,COUNTA($H$1:$BC$1)-7)</f>
        <v>0</v>
      </c>
      <c r="BH131" s="411">
        <f t="shared" ref="BH131:BH194" ca="1" si="36">BG131/OFFSET($G131,0,COUNTA($H$1:$BC$1)-7)</f>
        <v>0</v>
      </c>
      <c r="BI131" s="412">
        <f t="shared" ref="BI131:BI194" ca="1" si="37">100000*BG131/$G131</f>
        <v>0</v>
      </c>
      <c r="BJ131" s="398">
        <f t="shared" ca="1" si="30"/>
        <v>187.662017525724</v>
      </c>
      <c r="BL131" s="391">
        <f t="shared" si="31"/>
        <v>44</v>
      </c>
      <c r="BM131" s="386">
        <f t="shared" ref="BM131:BM194" ca="1" si="38">OFFSET(BR$1,$BL131-1,0)</f>
        <v>236</v>
      </c>
      <c r="BN131" s="386">
        <f t="shared" ref="BN131:BN194" ca="1" si="39">OFFSET(BS$1,$BL131-1,0)</f>
        <v>187.7</v>
      </c>
      <c r="BO131" s="400">
        <f t="shared" ref="BO131:BO194" ca="1" si="40">ROUND(BJ131,1)-BN131</f>
        <v>0</v>
      </c>
      <c r="BQ131" t="s">
        <v>51</v>
      </c>
      <c r="BR131">
        <v>804</v>
      </c>
      <c r="BS131">
        <v>263.8</v>
      </c>
      <c r="BU131" s="389">
        <f t="shared" ref="BU131:BU194" si="41">MATCH($E131,$BX:$BX,0)</f>
        <v>178</v>
      </c>
      <c r="BV131" s="419">
        <f t="shared" ref="BV131:BV194" ca="1" si="42">OFFSET($CA$1,BU131-1,0)</f>
        <v>125758</v>
      </c>
      <c r="BX131" s="404" t="s">
        <v>868</v>
      </c>
      <c r="BY131" s="404" t="s">
        <v>1512</v>
      </c>
      <c r="BZ131" s="404" t="s">
        <v>2210</v>
      </c>
      <c r="CA131" s="405">
        <v>117786</v>
      </c>
      <c r="CB131" s="548">
        <f t="shared" ref="CB131:CB194" ca="1" si="43">RANK(BI131,$BI$2:$BI$371,0)</f>
        <v>272</v>
      </c>
      <c r="CC131" s="50" t="str">
        <f t="shared" ref="CC131:CC194" ca="1" si="44">IF(CB131&lt;=$CD$1,"Worst "&amp;$CD$1,"")</f>
        <v/>
      </c>
    </row>
    <row r="132" spans="1:81" x14ac:dyDescent="0.25">
      <c r="A132" s="386">
        <v>4</v>
      </c>
      <c r="B132" s="386" t="s">
        <v>149</v>
      </c>
      <c r="C132" s="386" t="s">
        <v>395</v>
      </c>
      <c r="D132" s="386" t="s">
        <v>18</v>
      </c>
      <c r="E132" s="386" t="s">
        <v>612</v>
      </c>
      <c r="F132" s="386" t="s">
        <v>1227</v>
      </c>
      <c r="G132">
        <v>89362</v>
      </c>
      <c r="H132">
        <v>87</v>
      </c>
      <c r="I132" s="397">
        <v>89</v>
      </c>
      <c r="J132" s="419">
        <v>96</v>
      </c>
      <c r="K132" s="419">
        <v>98</v>
      </c>
      <c r="L132" s="419">
        <v>99</v>
      </c>
      <c r="M132" s="433">
        <v>99</v>
      </c>
      <c r="N132" s="434">
        <v>100</v>
      </c>
      <c r="O132" s="437">
        <v>102</v>
      </c>
      <c r="P132" s="438">
        <v>103</v>
      </c>
      <c r="Q132" s="447">
        <v>103</v>
      </c>
      <c r="R132" s="494">
        <v>107</v>
      </c>
      <c r="S132" s="498">
        <v>108</v>
      </c>
      <c r="T132" s="498">
        <v>108</v>
      </c>
      <c r="U132" s="537">
        <v>108</v>
      </c>
      <c r="V132" s="537">
        <v>110</v>
      </c>
      <c r="W132" s="537">
        <v>111</v>
      </c>
      <c r="X132" s="537">
        <v>112</v>
      </c>
      <c r="Y132" s="538">
        <v>112</v>
      </c>
      <c r="Z132" s="540">
        <v>112</v>
      </c>
      <c r="AA132" s="540">
        <v>112</v>
      </c>
      <c r="AB132" s="541">
        <v>112</v>
      </c>
      <c r="AC132" s="541">
        <v>112</v>
      </c>
      <c r="AD132" s="542">
        <v>112</v>
      </c>
      <c r="AE132" s="542">
        <v>112</v>
      </c>
      <c r="AF132" s="544">
        <v>113</v>
      </c>
      <c r="AG132" s="544">
        <v>113</v>
      </c>
      <c r="AH132" s="545">
        <v>113</v>
      </c>
      <c r="AI132" s="546">
        <v>113</v>
      </c>
      <c r="AJ132" s="547">
        <v>113</v>
      </c>
      <c r="AK132" s="548">
        <v>115</v>
      </c>
      <c r="AL132" s="550">
        <v>115</v>
      </c>
      <c r="AM132" s="551">
        <v>115</v>
      </c>
      <c r="AN132" s="552">
        <v>115</v>
      </c>
      <c r="AO132" s="553">
        <v>116</v>
      </c>
      <c r="AP132" s="553">
        <v>115</v>
      </c>
      <c r="AQ132" s="553">
        <v>115</v>
      </c>
      <c r="AR132" s="553">
        <v>115</v>
      </c>
      <c r="AS132" s="554">
        <v>115</v>
      </c>
      <c r="AT132" s="555">
        <v>115</v>
      </c>
      <c r="AU132" s="556">
        <v>115</v>
      </c>
      <c r="AV132" s="556">
        <v>115</v>
      </c>
      <c r="AW132" s="556">
        <v>115</v>
      </c>
      <c r="AX132" s="557">
        <v>115</v>
      </c>
      <c r="AY132" s="557">
        <v>116</v>
      </c>
      <c r="AZ132" s="559">
        <v>116</v>
      </c>
      <c r="BA132" s="559">
        <v>116</v>
      </c>
      <c r="BB132" s="559">
        <v>116</v>
      </c>
      <c r="BD132" s="178">
        <f t="shared" ca="1" si="32"/>
        <v>0</v>
      </c>
      <c r="BE132" s="411">
        <f t="shared" ca="1" si="33"/>
        <v>0</v>
      </c>
      <c r="BF132" s="412">
        <f t="shared" ca="1" si="34"/>
        <v>0</v>
      </c>
      <c r="BG132" s="178">
        <f t="shared" ca="1" si="35"/>
        <v>1</v>
      </c>
      <c r="BH132" s="411">
        <f t="shared" ca="1" si="36"/>
        <v>8.6956521739130436E-3</v>
      </c>
      <c r="BI132" s="412">
        <f t="shared" ca="1" si="37"/>
        <v>1.1190438889013228</v>
      </c>
      <c r="BJ132" s="398">
        <f t="shared" ca="1" si="30"/>
        <v>129.80909111255343</v>
      </c>
      <c r="BL132" s="391">
        <f t="shared" si="31"/>
        <v>83</v>
      </c>
      <c r="BM132" s="386">
        <f t="shared" ca="1" si="38"/>
        <v>116</v>
      </c>
      <c r="BN132" s="386">
        <f t="shared" ca="1" si="39"/>
        <v>129.80000000000001</v>
      </c>
      <c r="BO132" s="400">
        <f t="shared" ca="1" si="40"/>
        <v>0</v>
      </c>
      <c r="BQ132" t="s">
        <v>1305</v>
      </c>
      <c r="BR132">
        <v>265</v>
      </c>
      <c r="BS132">
        <v>235.7</v>
      </c>
      <c r="BU132" s="389">
        <f t="shared" si="41"/>
        <v>179</v>
      </c>
      <c r="BV132" s="419">
        <f t="shared" ca="1" si="42"/>
        <v>89362</v>
      </c>
      <c r="BX132" s="404" t="s">
        <v>870</v>
      </c>
      <c r="BY132" s="404" t="s">
        <v>1514</v>
      </c>
      <c r="BZ132" s="404" t="s">
        <v>2210</v>
      </c>
      <c r="CA132" s="405">
        <v>108841</v>
      </c>
      <c r="CB132" s="548">
        <f t="shared" ca="1" si="43"/>
        <v>213</v>
      </c>
      <c r="CC132" s="50" t="str">
        <f t="shared" ca="1" si="44"/>
        <v/>
      </c>
    </row>
    <row r="133" spans="1:81" x14ac:dyDescent="0.25">
      <c r="A133" s="386">
        <v>4</v>
      </c>
      <c r="B133" s="386" t="s">
        <v>149</v>
      </c>
      <c r="C133" s="386" t="s">
        <v>395</v>
      </c>
      <c r="D133" s="386" t="s">
        <v>18</v>
      </c>
      <c r="E133" s="386" t="s">
        <v>614</v>
      </c>
      <c r="F133" s="386" t="s">
        <v>1229</v>
      </c>
      <c r="G133">
        <v>101491</v>
      </c>
      <c r="H133">
        <v>139</v>
      </c>
      <c r="I133" s="397">
        <v>141</v>
      </c>
      <c r="J133" s="419">
        <v>149</v>
      </c>
      <c r="K133" s="419">
        <v>149</v>
      </c>
      <c r="L133" s="419">
        <v>149</v>
      </c>
      <c r="M133" s="433">
        <v>152</v>
      </c>
      <c r="N133" s="434">
        <v>157</v>
      </c>
      <c r="O133" s="437">
        <v>163</v>
      </c>
      <c r="P133" s="438">
        <v>166</v>
      </c>
      <c r="Q133" s="447">
        <v>168</v>
      </c>
      <c r="R133" s="494">
        <v>168</v>
      </c>
      <c r="S133" s="498">
        <v>169</v>
      </c>
      <c r="T133" s="498">
        <v>169</v>
      </c>
      <c r="U133" s="537">
        <v>175</v>
      </c>
      <c r="V133" s="537">
        <v>177</v>
      </c>
      <c r="W133" s="537">
        <v>179</v>
      </c>
      <c r="X133" s="537">
        <v>180</v>
      </c>
      <c r="Y133" s="538">
        <v>181</v>
      </c>
      <c r="Z133" s="540">
        <v>181</v>
      </c>
      <c r="AA133" s="540">
        <v>181</v>
      </c>
      <c r="AB133" s="541">
        <v>186</v>
      </c>
      <c r="AC133" s="541">
        <v>186</v>
      </c>
      <c r="AD133" s="542">
        <v>186</v>
      </c>
      <c r="AE133" s="542">
        <v>187</v>
      </c>
      <c r="AF133" s="544">
        <v>187</v>
      </c>
      <c r="AG133" s="544">
        <v>188</v>
      </c>
      <c r="AH133" s="545">
        <v>190</v>
      </c>
      <c r="AI133" s="546">
        <v>190</v>
      </c>
      <c r="AJ133" s="547">
        <v>191</v>
      </c>
      <c r="AK133" s="548">
        <v>192</v>
      </c>
      <c r="AL133" s="550">
        <v>192</v>
      </c>
      <c r="AM133" s="551">
        <v>192</v>
      </c>
      <c r="AN133" s="552">
        <v>192</v>
      </c>
      <c r="AO133" s="553">
        <v>206</v>
      </c>
      <c r="AP133" s="553">
        <v>193</v>
      </c>
      <c r="AQ133" s="553">
        <v>192</v>
      </c>
      <c r="AR133" s="553">
        <v>192</v>
      </c>
      <c r="AS133" s="554">
        <v>192</v>
      </c>
      <c r="AT133" s="555">
        <v>192</v>
      </c>
      <c r="AU133" s="556">
        <v>192</v>
      </c>
      <c r="AV133" s="556">
        <v>193</v>
      </c>
      <c r="AW133" s="556">
        <v>193</v>
      </c>
      <c r="AX133" s="557">
        <v>193</v>
      </c>
      <c r="AY133" s="557">
        <v>193</v>
      </c>
      <c r="AZ133" s="559">
        <v>193</v>
      </c>
      <c r="BA133" s="559">
        <v>193</v>
      </c>
      <c r="BB133" s="559">
        <v>193</v>
      </c>
      <c r="BD133" s="178">
        <f t="shared" ca="1" si="32"/>
        <v>0</v>
      </c>
      <c r="BE133" s="411">
        <f t="shared" ca="1" si="33"/>
        <v>0</v>
      </c>
      <c r="BF133" s="412">
        <f t="shared" ca="1" si="34"/>
        <v>0</v>
      </c>
      <c r="BG133" s="178">
        <f t="shared" ca="1" si="35"/>
        <v>1</v>
      </c>
      <c r="BH133" s="411">
        <f t="shared" ca="1" si="36"/>
        <v>5.208333333333333E-3</v>
      </c>
      <c r="BI133" s="412">
        <f t="shared" ca="1" si="37"/>
        <v>0.98530904218108006</v>
      </c>
      <c r="BJ133" s="398">
        <f t="shared" ca="1" si="30"/>
        <v>190.16464514094847</v>
      </c>
      <c r="BL133" s="391">
        <f t="shared" si="31"/>
        <v>102</v>
      </c>
      <c r="BM133" s="386">
        <f t="shared" ca="1" si="38"/>
        <v>193</v>
      </c>
      <c r="BN133" s="386">
        <f t="shared" ca="1" si="39"/>
        <v>190.2</v>
      </c>
      <c r="BO133" s="400">
        <f t="shared" ca="1" si="40"/>
        <v>0</v>
      </c>
      <c r="BQ133" t="s">
        <v>1598</v>
      </c>
      <c r="BR133">
        <v>226</v>
      </c>
      <c r="BS133">
        <v>158.9</v>
      </c>
      <c r="BU133" s="389">
        <f t="shared" si="41"/>
        <v>180</v>
      </c>
      <c r="BV133" s="419">
        <f t="shared" ca="1" si="42"/>
        <v>101491</v>
      </c>
      <c r="BX133" s="404" t="s">
        <v>872</v>
      </c>
      <c r="BY133" s="404" t="s">
        <v>1516</v>
      </c>
      <c r="BZ133" s="404" t="s">
        <v>2210</v>
      </c>
      <c r="CA133" s="405">
        <v>121566</v>
      </c>
      <c r="CB133" s="548">
        <f t="shared" ca="1" si="43"/>
        <v>224</v>
      </c>
      <c r="CC133" s="50" t="str">
        <f t="shared" ca="1" si="44"/>
        <v/>
      </c>
    </row>
    <row r="134" spans="1:81" x14ac:dyDescent="0.25">
      <c r="A134" s="386">
        <v>4</v>
      </c>
      <c r="B134" s="386" t="s">
        <v>149</v>
      </c>
      <c r="C134" s="386" t="s">
        <v>395</v>
      </c>
      <c r="D134" s="386" t="s">
        <v>18</v>
      </c>
      <c r="E134" s="386" t="s">
        <v>616</v>
      </c>
      <c r="F134" s="386" t="s">
        <v>1231</v>
      </c>
      <c r="G134">
        <v>177352</v>
      </c>
      <c r="H134">
        <v>274</v>
      </c>
      <c r="I134" s="397">
        <v>281</v>
      </c>
      <c r="J134" s="419">
        <v>286</v>
      </c>
      <c r="K134" s="419">
        <v>287</v>
      </c>
      <c r="L134" s="419">
        <v>287</v>
      </c>
      <c r="M134" s="433">
        <v>288</v>
      </c>
      <c r="N134" s="434">
        <v>307</v>
      </c>
      <c r="O134" s="437">
        <v>321</v>
      </c>
      <c r="P134" s="438">
        <v>343</v>
      </c>
      <c r="Q134" s="447">
        <v>353</v>
      </c>
      <c r="R134" s="494">
        <v>354</v>
      </c>
      <c r="S134" s="498">
        <v>355</v>
      </c>
      <c r="T134" s="498">
        <v>355</v>
      </c>
      <c r="U134" s="537">
        <v>368</v>
      </c>
      <c r="V134" s="537">
        <v>378</v>
      </c>
      <c r="W134" s="537">
        <v>388</v>
      </c>
      <c r="X134" s="537">
        <v>398</v>
      </c>
      <c r="Y134" s="538">
        <v>399</v>
      </c>
      <c r="Z134" s="540">
        <v>398</v>
      </c>
      <c r="AA134" s="540">
        <v>398</v>
      </c>
      <c r="AB134" s="541">
        <v>431</v>
      </c>
      <c r="AC134" s="541">
        <v>433</v>
      </c>
      <c r="AD134" s="542">
        <v>429</v>
      </c>
      <c r="AE134" s="542">
        <v>438</v>
      </c>
      <c r="AF134" s="544">
        <v>440</v>
      </c>
      <c r="AG134" s="544">
        <v>442</v>
      </c>
      <c r="AH134" s="545">
        <v>455</v>
      </c>
      <c r="AI134" s="546">
        <v>455</v>
      </c>
      <c r="AJ134" s="547">
        <v>457</v>
      </c>
      <c r="AK134" s="548">
        <v>473</v>
      </c>
      <c r="AL134" s="550">
        <v>475</v>
      </c>
      <c r="AM134" s="551">
        <v>475</v>
      </c>
      <c r="AN134" s="552">
        <v>475</v>
      </c>
      <c r="AO134" s="553">
        <v>529</v>
      </c>
      <c r="AP134" s="553">
        <v>475</v>
      </c>
      <c r="AQ134" s="553">
        <v>475</v>
      </c>
      <c r="AR134" s="553">
        <v>477</v>
      </c>
      <c r="AS134" s="554">
        <v>478</v>
      </c>
      <c r="AT134" s="555">
        <v>478</v>
      </c>
      <c r="AU134" s="556">
        <v>478</v>
      </c>
      <c r="AV134" s="556">
        <v>478</v>
      </c>
      <c r="AW134" s="556">
        <v>479</v>
      </c>
      <c r="AX134" s="557">
        <v>479</v>
      </c>
      <c r="AY134" s="557">
        <v>480</v>
      </c>
      <c r="AZ134" s="559">
        <v>480</v>
      </c>
      <c r="BA134" s="559">
        <v>480</v>
      </c>
      <c r="BB134" s="559">
        <v>480</v>
      </c>
      <c r="BD134" s="178">
        <f t="shared" ca="1" si="32"/>
        <v>0</v>
      </c>
      <c r="BE134" s="411">
        <f t="shared" ca="1" si="33"/>
        <v>0</v>
      </c>
      <c r="BF134" s="412">
        <f t="shared" ca="1" si="34"/>
        <v>0</v>
      </c>
      <c r="BG134" s="178">
        <f t="shared" ca="1" si="35"/>
        <v>2</v>
      </c>
      <c r="BH134" s="411">
        <f t="shared" ca="1" si="36"/>
        <v>4.1841004184100415E-3</v>
      </c>
      <c r="BI134" s="412">
        <f t="shared" ca="1" si="37"/>
        <v>1.1277008435202309</v>
      </c>
      <c r="BJ134" s="398">
        <f t="shared" ca="1" si="30"/>
        <v>270.64820244485543</v>
      </c>
      <c r="BL134" s="391">
        <f t="shared" si="31"/>
        <v>135</v>
      </c>
      <c r="BM134" s="386">
        <f t="shared" ca="1" si="38"/>
        <v>480</v>
      </c>
      <c r="BN134" s="386">
        <f t="shared" ca="1" si="39"/>
        <v>270.60000000000002</v>
      </c>
      <c r="BO134" s="400">
        <f t="shared" ca="1" si="40"/>
        <v>0</v>
      </c>
      <c r="BQ134" t="s">
        <v>52</v>
      </c>
      <c r="BR134">
        <v>769</v>
      </c>
      <c r="BS134">
        <v>284</v>
      </c>
      <c r="BU134" s="389">
        <f t="shared" si="41"/>
        <v>181</v>
      </c>
      <c r="BV134" s="419">
        <f t="shared" ca="1" si="42"/>
        <v>177352</v>
      </c>
      <c r="BX134" s="404" t="s">
        <v>874</v>
      </c>
      <c r="BY134" s="404" t="s">
        <v>1518</v>
      </c>
      <c r="BZ134" s="404" t="s">
        <v>2210</v>
      </c>
      <c r="CA134" s="405">
        <v>117671</v>
      </c>
      <c r="CB134" s="548">
        <f t="shared" ca="1" si="43"/>
        <v>211</v>
      </c>
      <c r="CC134" s="50" t="str">
        <f t="shared" ca="1" si="44"/>
        <v/>
      </c>
    </row>
    <row r="135" spans="1:81" x14ac:dyDescent="0.25">
      <c r="A135" s="386">
        <v>4</v>
      </c>
      <c r="B135" s="386" t="s">
        <v>149</v>
      </c>
      <c r="C135" s="31" t="s">
        <v>395</v>
      </c>
      <c r="D135" s="31" t="s">
        <v>18</v>
      </c>
      <c r="E135" s="31" t="s">
        <v>618</v>
      </c>
      <c r="F135" s="31" t="s">
        <v>1233</v>
      </c>
      <c r="G135" s="31">
        <v>157519</v>
      </c>
      <c r="H135" s="31">
        <v>184</v>
      </c>
      <c r="I135" s="31">
        <v>183</v>
      </c>
      <c r="J135" s="31">
        <v>188</v>
      </c>
      <c r="K135" s="31">
        <v>188</v>
      </c>
      <c r="L135" s="31">
        <v>194</v>
      </c>
      <c r="M135" s="31">
        <v>198</v>
      </c>
      <c r="N135" s="31">
        <v>199</v>
      </c>
      <c r="O135" s="31">
        <v>199</v>
      </c>
      <c r="P135" s="31">
        <v>201</v>
      </c>
      <c r="Q135" s="31">
        <v>203</v>
      </c>
      <c r="R135" s="31">
        <v>203</v>
      </c>
      <c r="S135" s="31">
        <v>203</v>
      </c>
      <c r="T135" s="31">
        <v>204</v>
      </c>
      <c r="U135" s="31">
        <v>205</v>
      </c>
      <c r="V135" s="31">
        <v>207</v>
      </c>
      <c r="W135" s="31">
        <v>206</v>
      </c>
      <c r="X135" s="31">
        <v>206</v>
      </c>
      <c r="Y135" s="31">
        <v>206</v>
      </c>
      <c r="Z135" s="31">
        <v>206</v>
      </c>
      <c r="AA135" s="31">
        <v>207</v>
      </c>
      <c r="AB135" s="31">
        <v>207</v>
      </c>
      <c r="AC135" s="31">
        <v>208</v>
      </c>
      <c r="AD135" s="31">
        <v>205</v>
      </c>
      <c r="AE135" s="31">
        <v>207</v>
      </c>
      <c r="AF135" s="31">
        <v>210</v>
      </c>
      <c r="AG135" s="31">
        <v>210</v>
      </c>
      <c r="AH135" s="31">
        <v>210</v>
      </c>
      <c r="AI135" s="31">
        <v>211</v>
      </c>
      <c r="AJ135" s="31">
        <v>213</v>
      </c>
      <c r="AK135" s="31">
        <v>214</v>
      </c>
      <c r="AL135" s="31">
        <v>215</v>
      </c>
      <c r="AM135" s="31">
        <v>215</v>
      </c>
      <c r="AN135" s="31">
        <v>214</v>
      </c>
      <c r="AO135" s="31">
        <v>219</v>
      </c>
      <c r="AP135" s="31">
        <v>217</v>
      </c>
      <c r="AQ135" s="31">
        <v>217</v>
      </c>
      <c r="AR135" s="31">
        <v>217</v>
      </c>
      <c r="AS135" s="31">
        <v>216</v>
      </c>
      <c r="AT135" s="31">
        <v>217</v>
      </c>
      <c r="AU135" s="31">
        <v>218</v>
      </c>
      <c r="AV135" s="31">
        <v>218</v>
      </c>
      <c r="AW135" s="31">
        <v>218</v>
      </c>
      <c r="AX135" s="31">
        <v>218</v>
      </c>
      <c r="AY135" s="31">
        <v>218</v>
      </c>
      <c r="AZ135" s="31">
        <v>219</v>
      </c>
      <c r="BA135" s="31">
        <v>218</v>
      </c>
      <c r="BB135" s="31">
        <v>218</v>
      </c>
      <c r="BC135" s="31"/>
      <c r="BD135" s="393">
        <f t="shared" ca="1" si="32"/>
        <v>0</v>
      </c>
      <c r="BE135" s="413">
        <f t="shared" ca="1" si="33"/>
        <v>0</v>
      </c>
      <c r="BF135" s="415">
        <f t="shared" ca="1" si="34"/>
        <v>0</v>
      </c>
      <c r="BG135" s="393">
        <f t="shared" ca="1" si="35"/>
        <v>0</v>
      </c>
      <c r="BH135" s="413">
        <f t="shared" ca="1" si="36"/>
        <v>0</v>
      </c>
      <c r="BI135" s="415">
        <f t="shared" ca="1" si="37"/>
        <v>0</v>
      </c>
      <c r="BJ135" s="401">
        <f t="shared" ca="1" si="30"/>
        <v>138.39600302185769</v>
      </c>
      <c r="BL135" s="391">
        <f t="shared" si="31"/>
        <v>233</v>
      </c>
      <c r="BM135" s="386">
        <f t="shared" ca="1" si="38"/>
        <v>218</v>
      </c>
      <c r="BN135" s="386">
        <f t="shared" ca="1" si="39"/>
        <v>138.4</v>
      </c>
      <c r="BO135" s="400">
        <f t="shared" ca="1" si="40"/>
        <v>0</v>
      </c>
      <c r="BQ135" t="s">
        <v>1231</v>
      </c>
      <c r="BR135">
        <v>480</v>
      </c>
      <c r="BS135">
        <v>270.60000000000002</v>
      </c>
      <c r="BU135" s="389">
        <f t="shared" si="41"/>
        <v>182</v>
      </c>
      <c r="BV135" s="419">
        <f t="shared" ca="1" si="42"/>
        <v>157519</v>
      </c>
      <c r="BX135" s="404" t="s">
        <v>2171</v>
      </c>
      <c r="BY135" s="404" t="s">
        <v>2221</v>
      </c>
      <c r="BZ135" s="404" t="s">
        <v>210</v>
      </c>
      <c r="CA135" s="405">
        <v>5900757</v>
      </c>
      <c r="CB135" s="548">
        <f t="shared" ca="1" si="43"/>
        <v>272</v>
      </c>
      <c r="CC135" s="50" t="str">
        <f t="shared" ca="1" si="44"/>
        <v/>
      </c>
    </row>
    <row r="136" spans="1:81" x14ac:dyDescent="0.25">
      <c r="A136" s="386">
        <v>4</v>
      </c>
      <c r="B136" s="386" t="s">
        <v>149</v>
      </c>
      <c r="C136" s="407" t="s">
        <v>322</v>
      </c>
      <c r="D136" s="407" t="s">
        <v>20</v>
      </c>
      <c r="E136" s="407" t="s">
        <v>322</v>
      </c>
      <c r="F136" s="407" t="s">
        <v>20</v>
      </c>
      <c r="G136" s="407">
        <v>283606</v>
      </c>
      <c r="H136" s="407">
        <v>521</v>
      </c>
      <c r="I136" s="407">
        <v>543</v>
      </c>
      <c r="J136" s="407">
        <v>547</v>
      </c>
      <c r="K136" s="407">
        <v>549</v>
      </c>
      <c r="L136" s="407">
        <v>553</v>
      </c>
      <c r="M136" s="407">
        <v>553</v>
      </c>
      <c r="N136" s="407">
        <v>565</v>
      </c>
      <c r="O136" s="407">
        <v>568</v>
      </c>
      <c r="P136" s="407">
        <v>573</v>
      </c>
      <c r="Q136" s="407">
        <v>576</v>
      </c>
      <c r="R136" s="407">
        <v>576</v>
      </c>
      <c r="S136" s="407">
        <v>577</v>
      </c>
      <c r="T136" s="407">
        <v>578</v>
      </c>
      <c r="U136" s="407">
        <v>593</v>
      </c>
      <c r="V136" s="407">
        <v>595</v>
      </c>
      <c r="W136" s="407">
        <v>614</v>
      </c>
      <c r="X136" s="407">
        <v>619</v>
      </c>
      <c r="Y136" s="407">
        <v>620</v>
      </c>
      <c r="Z136" s="407">
        <v>619</v>
      </c>
      <c r="AA136" s="407">
        <v>625</v>
      </c>
      <c r="AB136" s="407">
        <v>633</v>
      </c>
      <c r="AC136" s="407">
        <v>636</v>
      </c>
      <c r="AD136" s="407">
        <v>640</v>
      </c>
      <c r="AE136" s="407">
        <v>641</v>
      </c>
      <c r="AF136" s="407">
        <v>642</v>
      </c>
      <c r="AG136" s="407">
        <v>641</v>
      </c>
      <c r="AH136" s="407">
        <v>650</v>
      </c>
      <c r="AI136" s="407">
        <v>651</v>
      </c>
      <c r="AJ136" s="407">
        <v>653</v>
      </c>
      <c r="AK136" s="407">
        <v>671</v>
      </c>
      <c r="AL136" s="407">
        <v>675</v>
      </c>
      <c r="AM136" s="407">
        <v>675</v>
      </c>
      <c r="AN136" s="407">
        <v>676</v>
      </c>
      <c r="AO136" s="407">
        <v>681</v>
      </c>
      <c r="AP136" s="407">
        <v>684</v>
      </c>
      <c r="AQ136" s="407">
        <v>693</v>
      </c>
      <c r="AR136" s="407">
        <v>697</v>
      </c>
      <c r="AS136" s="407">
        <v>703</v>
      </c>
      <c r="AT136" s="407">
        <v>703</v>
      </c>
      <c r="AU136" s="407">
        <v>703</v>
      </c>
      <c r="AV136" s="407">
        <v>714</v>
      </c>
      <c r="AW136" s="407">
        <v>718</v>
      </c>
      <c r="AX136" s="407">
        <v>727</v>
      </c>
      <c r="AY136" s="407">
        <v>729</v>
      </c>
      <c r="AZ136" s="407">
        <v>739</v>
      </c>
      <c r="BA136" s="407">
        <v>745</v>
      </c>
      <c r="BB136" s="407">
        <v>747</v>
      </c>
      <c r="BC136" s="407"/>
      <c r="BD136" s="408">
        <f t="shared" ca="1" si="32"/>
        <v>2</v>
      </c>
      <c r="BE136" s="414">
        <f t="shared" ca="1" si="33"/>
        <v>2.6845637583892616E-3</v>
      </c>
      <c r="BF136" s="416">
        <f t="shared" ca="1" si="34"/>
        <v>0.70520369808819272</v>
      </c>
      <c r="BG136" s="408">
        <f t="shared" ca="1" si="35"/>
        <v>44</v>
      </c>
      <c r="BH136" s="414">
        <f t="shared" ca="1" si="36"/>
        <v>6.2588904694167849E-2</v>
      </c>
      <c r="BI136" s="416">
        <f t="shared" ca="1" si="37"/>
        <v>15.514481357940241</v>
      </c>
      <c r="BJ136" s="409">
        <f t="shared" ca="1" si="30"/>
        <v>263.39358123594002</v>
      </c>
      <c r="BL136" s="391">
        <f t="shared" si="31"/>
        <v>50</v>
      </c>
      <c r="BM136" s="386">
        <f t="shared" ca="1" si="38"/>
        <v>747</v>
      </c>
      <c r="BN136" s="386">
        <f t="shared" ca="1" si="39"/>
        <v>263.39999999999998</v>
      </c>
      <c r="BO136" s="400">
        <f t="shared" ca="1" si="40"/>
        <v>0</v>
      </c>
      <c r="BQ136" t="s">
        <v>1424</v>
      </c>
      <c r="BR136">
        <v>159</v>
      </c>
      <c r="BS136">
        <v>196.7</v>
      </c>
      <c r="BU136" s="389">
        <f t="shared" si="41"/>
        <v>172</v>
      </c>
      <c r="BV136" s="419">
        <f t="shared" ca="1" si="42"/>
        <v>283606</v>
      </c>
      <c r="BX136" s="404" t="s">
        <v>289</v>
      </c>
      <c r="BY136" s="404" t="s">
        <v>49</v>
      </c>
      <c r="BZ136" s="404" t="s">
        <v>2203</v>
      </c>
      <c r="CA136" s="405">
        <v>192107</v>
      </c>
      <c r="CB136" s="548">
        <f t="shared" ca="1" si="43"/>
        <v>12</v>
      </c>
      <c r="CC136" s="50" t="str">
        <f t="shared" ca="1" si="44"/>
        <v>Worst 50</v>
      </c>
    </row>
    <row r="137" spans="1:81" x14ac:dyDescent="0.25">
      <c r="A137" s="386">
        <v>4</v>
      </c>
      <c r="B137" s="386" t="s">
        <v>149</v>
      </c>
      <c r="C137" s="386" t="s">
        <v>400</v>
      </c>
      <c r="D137" s="386" t="s">
        <v>39</v>
      </c>
      <c r="E137" s="386" t="s">
        <v>694</v>
      </c>
      <c r="F137" s="386" t="s">
        <v>1317</v>
      </c>
      <c r="G137">
        <v>145803</v>
      </c>
      <c r="H137">
        <v>269</v>
      </c>
      <c r="I137" s="397">
        <v>277</v>
      </c>
      <c r="J137" s="419">
        <v>279</v>
      </c>
      <c r="K137" s="419">
        <v>286</v>
      </c>
      <c r="L137" s="419">
        <v>287</v>
      </c>
      <c r="M137" s="433">
        <v>287</v>
      </c>
      <c r="N137" s="434">
        <v>288</v>
      </c>
      <c r="O137" s="437">
        <v>297</v>
      </c>
      <c r="P137" s="438">
        <v>298</v>
      </c>
      <c r="Q137" s="447">
        <v>303</v>
      </c>
      <c r="R137" s="494">
        <v>304</v>
      </c>
      <c r="S137" s="498">
        <v>306</v>
      </c>
      <c r="T137" s="498">
        <v>311</v>
      </c>
      <c r="U137" s="537">
        <v>316</v>
      </c>
      <c r="V137" s="537">
        <v>317</v>
      </c>
      <c r="W137" s="537">
        <v>318</v>
      </c>
      <c r="X137" s="537">
        <v>320</v>
      </c>
      <c r="Y137" s="538">
        <v>318</v>
      </c>
      <c r="Z137" s="540">
        <v>318</v>
      </c>
      <c r="AA137" s="540">
        <v>333</v>
      </c>
      <c r="AB137" s="541">
        <v>345</v>
      </c>
      <c r="AC137" s="541">
        <v>345</v>
      </c>
      <c r="AD137" s="542">
        <v>345</v>
      </c>
      <c r="AE137" s="542">
        <v>347</v>
      </c>
      <c r="AF137" s="544">
        <v>347</v>
      </c>
      <c r="AG137" s="544">
        <v>347</v>
      </c>
      <c r="AH137" s="545">
        <v>347</v>
      </c>
      <c r="AI137" s="546">
        <v>347</v>
      </c>
      <c r="AJ137" s="547">
        <v>347</v>
      </c>
      <c r="AK137" s="548">
        <v>351</v>
      </c>
      <c r="AL137" s="550">
        <v>351</v>
      </c>
      <c r="AM137" s="551">
        <v>351</v>
      </c>
      <c r="AN137" s="552">
        <v>351</v>
      </c>
      <c r="AO137" s="553">
        <v>352</v>
      </c>
      <c r="AP137" s="553">
        <v>354</v>
      </c>
      <c r="AQ137" s="553">
        <v>354</v>
      </c>
      <c r="AR137" s="553">
        <v>354</v>
      </c>
      <c r="AS137" s="554">
        <v>353</v>
      </c>
      <c r="AT137" s="555">
        <v>354</v>
      </c>
      <c r="AU137" s="556">
        <v>354</v>
      </c>
      <c r="AV137" s="556">
        <v>354</v>
      </c>
      <c r="AW137" s="556">
        <v>354</v>
      </c>
      <c r="AX137" s="557">
        <v>356</v>
      </c>
      <c r="AY137" s="557">
        <v>356</v>
      </c>
      <c r="AZ137" s="559">
        <v>357</v>
      </c>
      <c r="BA137" s="559">
        <v>357</v>
      </c>
      <c r="BB137" s="559">
        <v>356</v>
      </c>
      <c r="BD137" s="178">
        <f t="shared" ca="1" si="32"/>
        <v>-1</v>
      </c>
      <c r="BE137" s="411">
        <f t="shared" ca="1" si="33"/>
        <v>-2.8011204481792717E-3</v>
      </c>
      <c r="BF137" s="412">
        <f t="shared" ca="1" si="34"/>
        <v>-0.68585694395862906</v>
      </c>
      <c r="BG137" s="178">
        <f t="shared" ca="1" si="35"/>
        <v>2</v>
      </c>
      <c r="BH137" s="411">
        <f t="shared" ca="1" si="36"/>
        <v>5.6497175141242938E-3</v>
      </c>
      <c r="BI137" s="412">
        <f t="shared" ca="1" si="37"/>
        <v>1.3717138879172581</v>
      </c>
      <c r="BJ137" s="398">
        <f t="shared" ca="1" si="30"/>
        <v>244.16507204927197</v>
      </c>
      <c r="BL137" s="391">
        <f t="shared" si="31"/>
        <v>271</v>
      </c>
      <c r="BM137" s="386">
        <f t="shared" ca="1" si="38"/>
        <v>356</v>
      </c>
      <c r="BN137" s="386">
        <f t="shared" ca="1" si="39"/>
        <v>244.2</v>
      </c>
      <c r="BO137" s="400">
        <f t="shared" ca="1" si="40"/>
        <v>0</v>
      </c>
      <c r="BQ137" t="s">
        <v>1542</v>
      </c>
      <c r="BR137">
        <v>352</v>
      </c>
      <c r="BS137">
        <v>255.9</v>
      </c>
      <c r="BU137" s="389">
        <f t="shared" si="41"/>
        <v>194</v>
      </c>
      <c r="BV137" s="419">
        <f t="shared" ca="1" si="42"/>
        <v>145803</v>
      </c>
      <c r="BX137" s="404" t="s">
        <v>318</v>
      </c>
      <c r="BY137" s="404" t="s">
        <v>94</v>
      </c>
      <c r="BZ137" s="404" t="s">
        <v>2203</v>
      </c>
      <c r="CA137" s="405">
        <v>320274</v>
      </c>
      <c r="CB137" s="548">
        <f t="shared" ca="1" si="43"/>
        <v>198</v>
      </c>
      <c r="CC137" s="50" t="str">
        <f t="shared" ca="1" si="44"/>
        <v/>
      </c>
    </row>
    <row r="138" spans="1:81" x14ac:dyDescent="0.25">
      <c r="A138" s="386">
        <v>4</v>
      </c>
      <c r="B138" s="386" t="s">
        <v>149</v>
      </c>
      <c r="C138" s="386" t="s">
        <v>400</v>
      </c>
      <c r="D138" s="386" t="s">
        <v>39</v>
      </c>
      <c r="E138" s="386" t="s">
        <v>696</v>
      </c>
      <c r="F138" s="386" t="s">
        <v>1319</v>
      </c>
      <c r="G138">
        <v>89179</v>
      </c>
      <c r="H138">
        <v>134</v>
      </c>
      <c r="I138" s="397">
        <v>140</v>
      </c>
      <c r="J138" s="419">
        <v>144</v>
      </c>
      <c r="K138" s="419">
        <v>144</v>
      </c>
      <c r="L138" s="419">
        <v>144</v>
      </c>
      <c r="M138" s="433">
        <v>145</v>
      </c>
      <c r="N138" s="434">
        <v>145</v>
      </c>
      <c r="O138" s="437">
        <v>146</v>
      </c>
      <c r="P138" s="438">
        <v>146</v>
      </c>
      <c r="Q138" s="447">
        <v>146</v>
      </c>
      <c r="R138" s="494">
        <v>148</v>
      </c>
      <c r="S138" s="498">
        <v>149</v>
      </c>
      <c r="T138" s="498">
        <v>149</v>
      </c>
      <c r="U138" s="537">
        <v>149</v>
      </c>
      <c r="V138" s="537">
        <v>149</v>
      </c>
      <c r="W138" s="537">
        <v>149</v>
      </c>
      <c r="X138" s="537">
        <v>150</v>
      </c>
      <c r="Y138" s="538">
        <v>151</v>
      </c>
      <c r="Z138" s="540">
        <v>151</v>
      </c>
      <c r="AA138" s="540">
        <v>151</v>
      </c>
      <c r="AB138" s="541">
        <v>151</v>
      </c>
      <c r="AC138" s="541">
        <v>151</v>
      </c>
      <c r="AD138" s="542">
        <v>151</v>
      </c>
      <c r="AE138" s="542">
        <v>151</v>
      </c>
      <c r="AF138" s="544">
        <v>151</v>
      </c>
      <c r="AG138" s="544">
        <v>151</v>
      </c>
      <c r="AH138" s="545">
        <v>151</v>
      </c>
      <c r="AI138" s="546">
        <v>152</v>
      </c>
      <c r="AJ138" s="547">
        <v>153</v>
      </c>
      <c r="AK138" s="548">
        <v>153</v>
      </c>
      <c r="AL138" s="550">
        <v>153</v>
      </c>
      <c r="AM138" s="551">
        <v>153</v>
      </c>
      <c r="AN138" s="552">
        <v>153</v>
      </c>
      <c r="AO138" s="553">
        <v>153</v>
      </c>
      <c r="AP138" s="553">
        <v>153</v>
      </c>
      <c r="AQ138" s="553">
        <v>153</v>
      </c>
      <c r="AR138" s="553">
        <v>153</v>
      </c>
      <c r="AS138" s="554">
        <v>153</v>
      </c>
      <c r="AT138" s="555">
        <v>153</v>
      </c>
      <c r="AU138" s="556">
        <v>153</v>
      </c>
      <c r="AV138" s="556">
        <v>153</v>
      </c>
      <c r="AW138" s="556">
        <v>153</v>
      </c>
      <c r="AX138" s="557">
        <v>153</v>
      </c>
      <c r="AY138" s="557">
        <v>153</v>
      </c>
      <c r="AZ138" s="559">
        <v>153</v>
      </c>
      <c r="BA138" s="559">
        <v>153</v>
      </c>
      <c r="BB138" s="559">
        <v>153</v>
      </c>
      <c r="BD138" s="178">
        <f t="shared" ca="1" si="32"/>
        <v>0</v>
      </c>
      <c r="BE138" s="411">
        <f t="shared" ca="1" si="33"/>
        <v>0</v>
      </c>
      <c r="BF138" s="412">
        <f t="shared" ca="1" si="34"/>
        <v>0</v>
      </c>
      <c r="BG138" s="178">
        <f t="shared" ca="1" si="35"/>
        <v>0</v>
      </c>
      <c r="BH138" s="411">
        <f t="shared" ca="1" si="36"/>
        <v>0</v>
      </c>
      <c r="BI138" s="412">
        <f t="shared" ca="1" si="37"/>
        <v>0</v>
      </c>
      <c r="BJ138" s="398">
        <f t="shared" ca="1" si="30"/>
        <v>171.56505455320197</v>
      </c>
      <c r="BL138" s="391">
        <f t="shared" si="31"/>
        <v>283</v>
      </c>
      <c r="BM138" s="386">
        <f t="shared" ca="1" si="38"/>
        <v>153</v>
      </c>
      <c r="BN138" s="386">
        <f t="shared" ca="1" si="39"/>
        <v>171.6</v>
      </c>
      <c r="BO138" s="400">
        <f t="shared" ca="1" si="40"/>
        <v>0</v>
      </c>
      <c r="BQ138" t="s">
        <v>53</v>
      </c>
      <c r="BR138">
        <v>202</v>
      </c>
      <c r="BS138">
        <v>142.69999999999999</v>
      </c>
      <c r="BU138" s="389">
        <f t="shared" si="41"/>
        <v>195</v>
      </c>
      <c r="BV138" s="419">
        <f t="shared" ca="1" si="42"/>
        <v>89179</v>
      </c>
      <c r="BX138" s="404" t="s">
        <v>291</v>
      </c>
      <c r="BY138" s="404" t="s">
        <v>195</v>
      </c>
      <c r="BZ138" s="404" t="s">
        <v>2203</v>
      </c>
      <c r="CA138" s="405">
        <v>255833</v>
      </c>
      <c r="CB138" s="548">
        <f t="shared" ca="1" si="43"/>
        <v>272</v>
      </c>
      <c r="CC138" s="50" t="str">
        <f t="shared" ca="1" si="44"/>
        <v/>
      </c>
    </row>
    <row r="139" spans="1:81" x14ac:dyDescent="0.25">
      <c r="A139" s="386">
        <v>4</v>
      </c>
      <c r="B139" s="386" t="s">
        <v>149</v>
      </c>
      <c r="C139" s="386" t="s">
        <v>400</v>
      </c>
      <c r="D139" s="386" t="s">
        <v>39</v>
      </c>
      <c r="E139" s="386" t="s">
        <v>674</v>
      </c>
      <c r="F139" s="386" t="s">
        <v>1176</v>
      </c>
      <c r="G139">
        <v>185862</v>
      </c>
      <c r="H139">
        <v>416</v>
      </c>
      <c r="I139" s="397">
        <v>421</v>
      </c>
      <c r="J139" s="419">
        <v>426</v>
      </c>
      <c r="K139" s="419">
        <v>427</v>
      </c>
      <c r="L139" s="419">
        <v>449</v>
      </c>
      <c r="M139" s="433">
        <v>454</v>
      </c>
      <c r="N139" s="434">
        <v>458</v>
      </c>
      <c r="O139" s="437">
        <v>461</v>
      </c>
      <c r="P139" s="438">
        <v>464</v>
      </c>
      <c r="Q139" s="447">
        <v>466</v>
      </c>
      <c r="R139" s="494">
        <v>469</v>
      </c>
      <c r="S139" s="498">
        <v>470</v>
      </c>
      <c r="T139" s="498">
        <v>470</v>
      </c>
      <c r="U139" s="537">
        <v>470</v>
      </c>
      <c r="V139" s="537">
        <v>473</v>
      </c>
      <c r="W139" s="537">
        <v>473</v>
      </c>
      <c r="X139" s="537">
        <v>473</v>
      </c>
      <c r="Y139" s="538">
        <v>474</v>
      </c>
      <c r="Z139" s="540">
        <v>473</v>
      </c>
      <c r="AA139" s="540">
        <v>473</v>
      </c>
      <c r="AB139" s="541">
        <v>475</v>
      </c>
      <c r="AC139" s="541">
        <v>481</v>
      </c>
      <c r="AD139" s="542">
        <v>486</v>
      </c>
      <c r="AE139" s="542">
        <v>487</v>
      </c>
      <c r="AF139" s="544">
        <v>487</v>
      </c>
      <c r="AG139" s="544">
        <v>487</v>
      </c>
      <c r="AH139" s="545">
        <v>487</v>
      </c>
      <c r="AI139" s="546">
        <v>487</v>
      </c>
      <c r="AJ139" s="547">
        <v>489</v>
      </c>
      <c r="AK139" s="548">
        <v>491</v>
      </c>
      <c r="AL139" s="550">
        <v>491</v>
      </c>
      <c r="AM139" s="551">
        <v>491</v>
      </c>
      <c r="AN139" s="552">
        <v>492</v>
      </c>
      <c r="AO139" s="553">
        <v>492</v>
      </c>
      <c r="AP139" s="553">
        <v>492</v>
      </c>
      <c r="AQ139" s="553">
        <v>492</v>
      </c>
      <c r="AR139" s="553">
        <v>497</v>
      </c>
      <c r="AS139" s="554">
        <v>497</v>
      </c>
      <c r="AT139" s="555">
        <v>504</v>
      </c>
      <c r="AU139" s="556">
        <v>504</v>
      </c>
      <c r="AV139" s="556">
        <v>507</v>
      </c>
      <c r="AW139" s="556">
        <v>509</v>
      </c>
      <c r="AX139" s="557">
        <v>512</v>
      </c>
      <c r="AY139" s="557">
        <v>521</v>
      </c>
      <c r="AZ139" s="559">
        <v>524</v>
      </c>
      <c r="BA139" s="559">
        <v>526</v>
      </c>
      <c r="BB139" s="559">
        <v>531</v>
      </c>
      <c r="BD139" s="178">
        <f t="shared" ca="1" si="32"/>
        <v>5</v>
      </c>
      <c r="BE139" s="411">
        <f t="shared" ca="1" si="33"/>
        <v>9.5057034220532317E-3</v>
      </c>
      <c r="BF139" s="412">
        <f t="shared" ca="1" si="34"/>
        <v>2.6901679740883022</v>
      </c>
      <c r="BG139" s="178">
        <f t="shared" ca="1" si="35"/>
        <v>27</v>
      </c>
      <c r="BH139" s="411">
        <f t="shared" ca="1" si="36"/>
        <v>5.3571428571428568E-2</v>
      </c>
      <c r="BI139" s="412">
        <f t="shared" ca="1" si="37"/>
        <v>14.526907060076832</v>
      </c>
      <c r="BJ139" s="398">
        <f t="shared" ca="1" si="30"/>
        <v>285.69583884817769</v>
      </c>
      <c r="BL139" s="391">
        <f t="shared" si="31"/>
        <v>14</v>
      </c>
      <c r="BM139" s="386">
        <f t="shared" ca="1" si="38"/>
        <v>531</v>
      </c>
      <c r="BN139" s="386">
        <f t="shared" ca="1" si="39"/>
        <v>285.7</v>
      </c>
      <c r="BO139" s="400">
        <f t="shared" ca="1" si="40"/>
        <v>0</v>
      </c>
      <c r="BQ139" t="s">
        <v>54</v>
      </c>
      <c r="BR139">
        <v>470</v>
      </c>
      <c r="BS139">
        <v>196.5</v>
      </c>
      <c r="BU139" s="389">
        <f t="shared" si="41"/>
        <v>184</v>
      </c>
      <c r="BV139" s="419">
        <f t="shared" ca="1" si="42"/>
        <v>185862</v>
      </c>
      <c r="BX139" s="404" t="s">
        <v>290</v>
      </c>
      <c r="BY139" s="404" t="s">
        <v>247</v>
      </c>
      <c r="BZ139" s="404" t="s">
        <v>2203</v>
      </c>
      <c r="CA139" s="405">
        <v>177799</v>
      </c>
      <c r="CB139" s="548">
        <f t="shared" ca="1" si="43"/>
        <v>14</v>
      </c>
      <c r="CC139" s="50" t="str">
        <f t="shared" ca="1" si="44"/>
        <v>Worst 50</v>
      </c>
    </row>
    <row r="140" spans="1:81" x14ac:dyDescent="0.25">
      <c r="A140" s="386">
        <v>4</v>
      </c>
      <c r="B140" s="386" t="s">
        <v>149</v>
      </c>
      <c r="C140" s="386" t="s">
        <v>400</v>
      </c>
      <c r="D140" s="386" t="s">
        <v>39</v>
      </c>
      <c r="E140" s="386" t="s">
        <v>676</v>
      </c>
      <c r="F140" s="386" t="s">
        <v>1178</v>
      </c>
      <c r="G140">
        <v>151561</v>
      </c>
      <c r="H140">
        <v>195</v>
      </c>
      <c r="I140" s="397">
        <v>197</v>
      </c>
      <c r="J140" s="419">
        <v>198</v>
      </c>
      <c r="K140" s="419">
        <v>202</v>
      </c>
      <c r="L140" s="419">
        <v>202</v>
      </c>
      <c r="M140" s="433">
        <v>203</v>
      </c>
      <c r="N140" s="434">
        <v>204</v>
      </c>
      <c r="O140" s="437">
        <v>210</v>
      </c>
      <c r="P140" s="438">
        <v>216</v>
      </c>
      <c r="Q140" s="447">
        <v>219</v>
      </c>
      <c r="R140" s="494">
        <v>225</v>
      </c>
      <c r="S140" s="498">
        <v>231</v>
      </c>
      <c r="T140" s="498">
        <v>231</v>
      </c>
      <c r="U140" s="537">
        <v>234</v>
      </c>
      <c r="V140" s="537">
        <v>238</v>
      </c>
      <c r="W140" s="537">
        <v>239</v>
      </c>
      <c r="X140" s="537">
        <v>241</v>
      </c>
      <c r="Y140" s="538">
        <v>242</v>
      </c>
      <c r="Z140" s="540">
        <v>243</v>
      </c>
      <c r="AA140" s="540">
        <v>243</v>
      </c>
      <c r="AB140" s="541">
        <v>243</v>
      </c>
      <c r="AC140" s="541">
        <v>243</v>
      </c>
      <c r="AD140" s="542">
        <v>243</v>
      </c>
      <c r="AE140" s="542">
        <v>242</v>
      </c>
      <c r="AF140" s="544">
        <v>242</v>
      </c>
      <c r="AG140" s="544">
        <v>242</v>
      </c>
      <c r="AH140" s="545">
        <v>242</v>
      </c>
      <c r="AI140" s="546">
        <v>244</v>
      </c>
      <c r="AJ140" s="547">
        <v>245</v>
      </c>
      <c r="AK140" s="548">
        <v>247</v>
      </c>
      <c r="AL140" s="550">
        <v>247</v>
      </c>
      <c r="AM140" s="551">
        <v>247</v>
      </c>
      <c r="AN140" s="552">
        <v>248</v>
      </c>
      <c r="AO140" s="553">
        <v>249</v>
      </c>
      <c r="AP140" s="553">
        <v>249</v>
      </c>
      <c r="AQ140" s="553">
        <v>249</v>
      </c>
      <c r="AR140" s="553">
        <v>252</v>
      </c>
      <c r="AS140" s="554">
        <v>252</v>
      </c>
      <c r="AT140" s="555">
        <v>252</v>
      </c>
      <c r="AU140" s="556">
        <v>252</v>
      </c>
      <c r="AV140" s="556">
        <v>252</v>
      </c>
      <c r="AW140" s="556">
        <v>252</v>
      </c>
      <c r="AX140" s="557">
        <v>252</v>
      </c>
      <c r="AY140" s="557">
        <v>252</v>
      </c>
      <c r="AZ140" s="559">
        <v>253</v>
      </c>
      <c r="BA140" s="559">
        <v>253</v>
      </c>
      <c r="BB140" s="559">
        <v>253</v>
      </c>
      <c r="BD140" s="178">
        <f t="shared" ca="1" si="32"/>
        <v>0</v>
      </c>
      <c r="BE140" s="411">
        <f t="shared" ca="1" si="33"/>
        <v>0</v>
      </c>
      <c r="BF140" s="412">
        <f t="shared" ca="1" si="34"/>
        <v>0</v>
      </c>
      <c r="BG140" s="178">
        <f t="shared" ca="1" si="35"/>
        <v>1</v>
      </c>
      <c r="BH140" s="411">
        <f t="shared" ca="1" si="36"/>
        <v>3.968253968253968E-3</v>
      </c>
      <c r="BI140" s="412">
        <f t="shared" ca="1" si="37"/>
        <v>0.65980034441577984</v>
      </c>
      <c r="BJ140" s="398">
        <f t="shared" ca="1" si="30"/>
        <v>166.9294871371923</v>
      </c>
      <c r="BL140" s="391">
        <f t="shared" si="31"/>
        <v>30</v>
      </c>
      <c r="BM140" s="386">
        <f t="shared" ca="1" si="38"/>
        <v>253</v>
      </c>
      <c r="BN140" s="386">
        <f t="shared" ca="1" si="39"/>
        <v>166.9</v>
      </c>
      <c r="BO140" s="400">
        <f t="shared" ca="1" si="40"/>
        <v>0</v>
      </c>
      <c r="BQ140" t="s">
        <v>55</v>
      </c>
      <c r="BR140">
        <v>513</v>
      </c>
      <c r="BS140">
        <v>328.4</v>
      </c>
      <c r="BU140" s="389">
        <f t="shared" si="41"/>
        <v>185</v>
      </c>
      <c r="BV140" s="419">
        <f t="shared" ca="1" si="42"/>
        <v>151561</v>
      </c>
      <c r="BX140" s="404" t="s">
        <v>414</v>
      </c>
      <c r="BY140" s="404" t="s">
        <v>101</v>
      </c>
      <c r="BZ140" s="404" t="s">
        <v>2209</v>
      </c>
      <c r="CA140" s="405">
        <v>875219</v>
      </c>
      <c r="CB140" s="548">
        <f t="shared" ca="1" si="43"/>
        <v>252</v>
      </c>
      <c r="CC140" s="50" t="str">
        <f t="shared" ca="1" si="44"/>
        <v/>
      </c>
    </row>
    <row r="141" spans="1:81" x14ac:dyDescent="0.25">
      <c r="A141" s="386">
        <v>4</v>
      </c>
      <c r="B141" s="386" t="s">
        <v>149</v>
      </c>
      <c r="C141" s="386" t="s">
        <v>400</v>
      </c>
      <c r="D141" s="386" t="s">
        <v>39</v>
      </c>
      <c r="E141" s="386" t="s">
        <v>678</v>
      </c>
      <c r="F141" s="386" t="s">
        <v>1180</v>
      </c>
      <c r="G141">
        <v>76550</v>
      </c>
      <c r="H141">
        <v>161</v>
      </c>
      <c r="I141" s="397">
        <v>161</v>
      </c>
      <c r="J141" s="419">
        <v>162</v>
      </c>
      <c r="K141" s="419">
        <v>163</v>
      </c>
      <c r="L141" s="419">
        <v>163</v>
      </c>
      <c r="M141" s="433">
        <v>162</v>
      </c>
      <c r="N141" s="434">
        <v>168</v>
      </c>
      <c r="O141" s="437">
        <v>171</v>
      </c>
      <c r="P141" s="438">
        <v>171</v>
      </c>
      <c r="Q141" s="447">
        <v>171</v>
      </c>
      <c r="R141" s="494">
        <v>172</v>
      </c>
      <c r="S141" s="498">
        <v>173</v>
      </c>
      <c r="T141" s="498">
        <v>174</v>
      </c>
      <c r="U141" s="537">
        <v>174</v>
      </c>
      <c r="V141" s="537">
        <v>175</v>
      </c>
      <c r="W141" s="537">
        <v>177</v>
      </c>
      <c r="X141" s="537">
        <v>177</v>
      </c>
      <c r="Y141" s="538">
        <v>179</v>
      </c>
      <c r="Z141" s="540">
        <v>179</v>
      </c>
      <c r="AA141" s="540">
        <v>179</v>
      </c>
      <c r="AB141" s="541">
        <v>179</v>
      </c>
      <c r="AC141" s="541">
        <v>183</v>
      </c>
      <c r="AD141" s="542">
        <v>185</v>
      </c>
      <c r="AE141" s="542">
        <v>184</v>
      </c>
      <c r="AF141" s="544">
        <v>185</v>
      </c>
      <c r="AG141" s="544">
        <v>185</v>
      </c>
      <c r="AH141" s="545">
        <v>185</v>
      </c>
      <c r="AI141" s="546">
        <v>184</v>
      </c>
      <c r="AJ141" s="547">
        <v>185</v>
      </c>
      <c r="AK141" s="548">
        <v>185</v>
      </c>
      <c r="AL141" s="550">
        <v>186</v>
      </c>
      <c r="AM141" s="551">
        <v>186</v>
      </c>
      <c r="AN141" s="552">
        <v>185</v>
      </c>
      <c r="AO141" s="553">
        <v>185</v>
      </c>
      <c r="AP141" s="553">
        <v>186</v>
      </c>
      <c r="AQ141" s="553">
        <v>186</v>
      </c>
      <c r="AR141" s="553">
        <v>185</v>
      </c>
      <c r="AS141" s="554">
        <v>186</v>
      </c>
      <c r="AT141" s="555">
        <v>187</v>
      </c>
      <c r="AU141" s="556">
        <v>187</v>
      </c>
      <c r="AV141" s="556">
        <v>187</v>
      </c>
      <c r="AW141" s="556">
        <v>188</v>
      </c>
      <c r="AX141" s="557">
        <v>188</v>
      </c>
      <c r="AY141" s="557">
        <v>188</v>
      </c>
      <c r="AZ141" s="559">
        <v>188</v>
      </c>
      <c r="BA141" s="559">
        <v>188</v>
      </c>
      <c r="BB141" s="559">
        <v>188</v>
      </c>
      <c r="BD141" s="178">
        <f t="shared" ca="1" si="32"/>
        <v>0</v>
      </c>
      <c r="BE141" s="411">
        <f t="shared" ca="1" si="33"/>
        <v>0</v>
      </c>
      <c r="BF141" s="412">
        <f t="shared" ca="1" si="34"/>
        <v>0</v>
      </c>
      <c r="BG141" s="178">
        <f t="shared" ca="1" si="35"/>
        <v>1</v>
      </c>
      <c r="BH141" s="411">
        <f t="shared" ca="1" si="36"/>
        <v>5.3475935828877002E-3</v>
      </c>
      <c r="BI141" s="412">
        <f t="shared" ca="1" si="37"/>
        <v>1.3063357282821686</v>
      </c>
      <c r="BJ141" s="398">
        <f t="shared" ca="1" si="30"/>
        <v>245.59111691704769</v>
      </c>
      <c r="BL141" s="391">
        <f t="shared" si="31"/>
        <v>33</v>
      </c>
      <c r="BM141" s="386">
        <f t="shared" ca="1" si="38"/>
        <v>188</v>
      </c>
      <c r="BN141" s="386">
        <f t="shared" ca="1" si="39"/>
        <v>245.6</v>
      </c>
      <c r="BO141" s="400">
        <f t="shared" ca="1" si="40"/>
        <v>0</v>
      </c>
      <c r="BQ141" t="s">
        <v>1484</v>
      </c>
      <c r="BR141">
        <v>262</v>
      </c>
      <c r="BS141">
        <v>258.7</v>
      </c>
      <c r="BU141" s="389">
        <f t="shared" si="41"/>
        <v>186</v>
      </c>
      <c r="BV141" s="419">
        <f t="shared" ca="1" si="42"/>
        <v>76550</v>
      </c>
      <c r="BX141" s="404" t="s">
        <v>892</v>
      </c>
      <c r="BY141" s="404" t="s">
        <v>1327</v>
      </c>
      <c r="BZ141" s="404" t="s">
        <v>2210</v>
      </c>
      <c r="CA141" s="405">
        <v>100109</v>
      </c>
      <c r="CB141" s="548">
        <f t="shared" ca="1" si="43"/>
        <v>202</v>
      </c>
      <c r="CC141" s="50" t="str">
        <f t="shared" ca="1" si="44"/>
        <v/>
      </c>
    </row>
    <row r="142" spans="1:81" x14ac:dyDescent="0.25">
      <c r="A142" s="386">
        <v>4</v>
      </c>
      <c r="B142" s="386" t="s">
        <v>149</v>
      </c>
      <c r="C142" s="386" t="s">
        <v>400</v>
      </c>
      <c r="D142" s="386" t="s">
        <v>39</v>
      </c>
      <c r="E142" s="386" t="s">
        <v>680</v>
      </c>
      <c r="F142" s="386" t="s">
        <v>1293</v>
      </c>
      <c r="G142">
        <v>90070</v>
      </c>
      <c r="H142">
        <v>142</v>
      </c>
      <c r="I142" s="397">
        <v>143</v>
      </c>
      <c r="J142" s="419">
        <v>147</v>
      </c>
      <c r="K142" s="419">
        <v>147</v>
      </c>
      <c r="L142" s="419">
        <v>148</v>
      </c>
      <c r="M142" s="433">
        <v>150</v>
      </c>
      <c r="N142" s="434">
        <v>153</v>
      </c>
      <c r="O142" s="437">
        <v>156</v>
      </c>
      <c r="P142" s="438">
        <v>157</v>
      </c>
      <c r="Q142" s="447">
        <v>158</v>
      </c>
      <c r="R142" s="494">
        <v>158</v>
      </c>
      <c r="S142" s="498">
        <v>159</v>
      </c>
      <c r="T142" s="498">
        <v>160</v>
      </c>
      <c r="U142" s="537">
        <v>160</v>
      </c>
      <c r="V142" s="537">
        <v>160</v>
      </c>
      <c r="W142" s="537">
        <v>162</v>
      </c>
      <c r="X142" s="537">
        <v>166</v>
      </c>
      <c r="Y142" s="538">
        <v>166</v>
      </c>
      <c r="Z142" s="540">
        <v>167</v>
      </c>
      <c r="AA142" s="540">
        <v>167</v>
      </c>
      <c r="AB142" s="541">
        <v>168</v>
      </c>
      <c r="AC142" s="541">
        <v>172</v>
      </c>
      <c r="AD142" s="542">
        <v>174</v>
      </c>
      <c r="AE142" s="542">
        <v>175</v>
      </c>
      <c r="AF142" s="544">
        <v>176</v>
      </c>
      <c r="AG142" s="544">
        <v>175</v>
      </c>
      <c r="AH142" s="545">
        <v>175</v>
      </c>
      <c r="AI142" s="546">
        <v>175</v>
      </c>
      <c r="AJ142" s="547">
        <v>177</v>
      </c>
      <c r="AK142" s="548">
        <v>177</v>
      </c>
      <c r="AL142" s="550">
        <v>177</v>
      </c>
      <c r="AM142" s="551">
        <v>177</v>
      </c>
      <c r="AN142" s="552">
        <v>178</v>
      </c>
      <c r="AO142" s="553">
        <v>178</v>
      </c>
      <c r="AP142" s="553">
        <v>178</v>
      </c>
      <c r="AQ142" s="553">
        <v>178</v>
      </c>
      <c r="AR142" s="553">
        <v>180</v>
      </c>
      <c r="AS142" s="554">
        <v>180</v>
      </c>
      <c r="AT142" s="555">
        <v>182</v>
      </c>
      <c r="AU142" s="556">
        <v>182</v>
      </c>
      <c r="AV142" s="556">
        <v>187</v>
      </c>
      <c r="AW142" s="556">
        <v>188</v>
      </c>
      <c r="AX142" s="557">
        <v>189</v>
      </c>
      <c r="AY142" s="557">
        <v>196</v>
      </c>
      <c r="AZ142" s="559">
        <v>199</v>
      </c>
      <c r="BA142" s="559">
        <v>205</v>
      </c>
      <c r="BB142" s="559">
        <v>206</v>
      </c>
      <c r="BD142" s="178">
        <f t="shared" ca="1" si="32"/>
        <v>1</v>
      </c>
      <c r="BE142" s="411">
        <f t="shared" ca="1" si="33"/>
        <v>4.8780487804878049E-3</v>
      </c>
      <c r="BF142" s="412">
        <f t="shared" ca="1" si="34"/>
        <v>1.1102475852115021</v>
      </c>
      <c r="BG142" s="178">
        <f t="shared" ca="1" si="35"/>
        <v>24</v>
      </c>
      <c r="BH142" s="411">
        <f t="shared" ca="1" si="36"/>
        <v>0.13186813186813187</v>
      </c>
      <c r="BI142" s="412">
        <f t="shared" ca="1" si="37"/>
        <v>26.645942045076051</v>
      </c>
      <c r="BJ142" s="398">
        <f t="shared" ca="1" si="30"/>
        <v>228.71100255356944</v>
      </c>
      <c r="BL142" s="391">
        <f t="shared" si="31"/>
        <v>49</v>
      </c>
      <c r="BM142" s="386">
        <f t="shared" ca="1" si="38"/>
        <v>206</v>
      </c>
      <c r="BN142" s="386">
        <f t="shared" ca="1" si="39"/>
        <v>228.7</v>
      </c>
      <c r="BO142" s="400">
        <f t="shared" ca="1" si="40"/>
        <v>0</v>
      </c>
      <c r="BQ142" t="s">
        <v>1470</v>
      </c>
      <c r="BR142">
        <v>688</v>
      </c>
      <c r="BS142">
        <v>453.2</v>
      </c>
      <c r="BU142" s="389">
        <f t="shared" si="41"/>
        <v>187</v>
      </c>
      <c r="BV142" s="419">
        <f t="shared" ca="1" si="42"/>
        <v>90070</v>
      </c>
      <c r="BX142" s="404" t="s">
        <v>894</v>
      </c>
      <c r="BY142" s="404" t="s">
        <v>1343</v>
      </c>
      <c r="BZ142" s="404" t="s">
        <v>2210</v>
      </c>
      <c r="CA142" s="405">
        <v>118574</v>
      </c>
      <c r="CB142" s="548">
        <f t="shared" ca="1" si="43"/>
        <v>4</v>
      </c>
      <c r="CC142" s="50" t="str">
        <f t="shared" ca="1" si="44"/>
        <v>Worst 50</v>
      </c>
    </row>
    <row r="143" spans="1:81" x14ac:dyDescent="0.25">
      <c r="A143" s="386">
        <v>4</v>
      </c>
      <c r="B143" s="386" t="s">
        <v>149</v>
      </c>
      <c r="C143" s="386" t="s">
        <v>400</v>
      </c>
      <c r="D143" s="386" t="s">
        <v>39</v>
      </c>
      <c r="E143" s="386" t="s">
        <v>682</v>
      </c>
      <c r="F143" s="386" t="s">
        <v>1295</v>
      </c>
      <c r="G143">
        <v>177079</v>
      </c>
      <c r="H143">
        <v>341</v>
      </c>
      <c r="I143" s="397">
        <v>343</v>
      </c>
      <c r="J143" s="419">
        <v>345</v>
      </c>
      <c r="K143" s="419">
        <v>354</v>
      </c>
      <c r="L143" s="419">
        <v>356</v>
      </c>
      <c r="M143" s="433">
        <v>358</v>
      </c>
      <c r="N143" s="434">
        <v>363</v>
      </c>
      <c r="O143" s="437">
        <v>380</v>
      </c>
      <c r="P143" s="438">
        <v>381</v>
      </c>
      <c r="Q143" s="447">
        <v>385</v>
      </c>
      <c r="R143" s="494">
        <v>385</v>
      </c>
      <c r="S143" s="498">
        <v>387</v>
      </c>
      <c r="T143" s="498">
        <v>387</v>
      </c>
      <c r="U143" s="537">
        <v>388</v>
      </c>
      <c r="V143" s="537">
        <v>391</v>
      </c>
      <c r="W143" s="537">
        <v>394</v>
      </c>
      <c r="X143" s="537">
        <v>394</v>
      </c>
      <c r="Y143" s="538">
        <v>397</v>
      </c>
      <c r="Z143" s="540">
        <v>399</v>
      </c>
      <c r="AA143" s="540">
        <v>399</v>
      </c>
      <c r="AB143" s="541">
        <v>400</v>
      </c>
      <c r="AC143" s="541">
        <v>402</v>
      </c>
      <c r="AD143" s="542">
        <v>409</v>
      </c>
      <c r="AE143" s="542">
        <v>410</v>
      </c>
      <c r="AF143" s="544">
        <v>410</v>
      </c>
      <c r="AG143" s="544">
        <v>411</v>
      </c>
      <c r="AH143" s="545">
        <v>411</v>
      </c>
      <c r="AI143" s="546">
        <v>414</v>
      </c>
      <c r="AJ143" s="547">
        <v>414</v>
      </c>
      <c r="AK143" s="548">
        <v>414</v>
      </c>
      <c r="AL143" s="550">
        <v>414</v>
      </c>
      <c r="AM143" s="551">
        <v>414</v>
      </c>
      <c r="AN143" s="552">
        <v>414</v>
      </c>
      <c r="AO143" s="553">
        <v>417</v>
      </c>
      <c r="AP143" s="553">
        <v>418</v>
      </c>
      <c r="AQ143" s="553">
        <v>418</v>
      </c>
      <c r="AR143" s="553">
        <v>419</v>
      </c>
      <c r="AS143" s="554">
        <v>419</v>
      </c>
      <c r="AT143" s="555">
        <v>420</v>
      </c>
      <c r="AU143" s="556">
        <v>420</v>
      </c>
      <c r="AV143" s="556">
        <v>420</v>
      </c>
      <c r="AW143" s="556">
        <v>422</v>
      </c>
      <c r="AX143" s="557">
        <v>422</v>
      </c>
      <c r="AY143" s="557">
        <v>423</v>
      </c>
      <c r="AZ143" s="559">
        <v>423</v>
      </c>
      <c r="BA143" s="559">
        <v>425</v>
      </c>
      <c r="BB143" s="559">
        <v>426</v>
      </c>
      <c r="BD143" s="178">
        <f t="shared" ca="1" si="32"/>
        <v>1</v>
      </c>
      <c r="BE143" s="411">
        <f t="shared" ca="1" si="33"/>
        <v>2.352941176470588E-3</v>
      </c>
      <c r="BF143" s="412">
        <f t="shared" ca="1" si="34"/>
        <v>0.56471970137622196</v>
      </c>
      <c r="BG143" s="178">
        <f t="shared" ca="1" si="35"/>
        <v>6</v>
      </c>
      <c r="BH143" s="411">
        <f t="shared" ca="1" si="36"/>
        <v>1.4285714285714285E-2</v>
      </c>
      <c r="BI143" s="412">
        <f t="shared" ca="1" si="37"/>
        <v>3.3883182082573313</v>
      </c>
      <c r="BJ143" s="398">
        <f t="shared" ca="1" si="30"/>
        <v>240.57059278627054</v>
      </c>
      <c r="BL143" s="391">
        <f t="shared" si="31"/>
        <v>52</v>
      </c>
      <c r="BM143" s="386">
        <f t="shared" ca="1" si="38"/>
        <v>426</v>
      </c>
      <c r="BN143" s="386">
        <f t="shared" ca="1" si="39"/>
        <v>240.6</v>
      </c>
      <c r="BO143" s="400">
        <f t="shared" ca="1" si="40"/>
        <v>0</v>
      </c>
      <c r="BQ143" t="s">
        <v>57</v>
      </c>
      <c r="BR143">
        <v>795</v>
      </c>
      <c r="BS143">
        <v>305</v>
      </c>
      <c r="BU143" s="389">
        <f t="shared" si="41"/>
        <v>188</v>
      </c>
      <c r="BV143" s="419">
        <f t="shared" ca="1" si="42"/>
        <v>177079</v>
      </c>
      <c r="BX143" s="404" t="s">
        <v>896</v>
      </c>
      <c r="BY143" s="404" t="s">
        <v>1345</v>
      </c>
      <c r="BZ143" s="404" t="s">
        <v>2210</v>
      </c>
      <c r="CA143" s="405">
        <v>103965</v>
      </c>
      <c r="CB143" s="548">
        <f t="shared" ca="1" si="43"/>
        <v>114</v>
      </c>
      <c r="CC143" s="50" t="str">
        <f t="shared" ca="1" si="44"/>
        <v/>
      </c>
    </row>
    <row r="144" spans="1:81" x14ac:dyDescent="0.25">
      <c r="A144" s="386">
        <v>4</v>
      </c>
      <c r="B144" s="386" t="s">
        <v>149</v>
      </c>
      <c r="C144" s="386" t="s">
        <v>400</v>
      </c>
      <c r="D144" s="386" t="s">
        <v>39</v>
      </c>
      <c r="E144" s="386" t="s">
        <v>684</v>
      </c>
      <c r="F144" s="386" t="s">
        <v>1297</v>
      </c>
      <c r="G144">
        <v>192523</v>
      </c>
      <c r="H144">
        <v>322</v>
      </c>
      <c r="I144" s="397">
        <v>329</v>
      </c>
      <c r="J144" s="419">
        <v>333</v>
      </c>
      <c r="K144" s="419">
        <v>339</v>
      </c>
      <c r="L144" s="419">
        <v>340</v>
      </c>
      <c r="M144" s="433">
        <v>343</v>
      </c>
      <c r="N144" s="434">
        <v>346</v>
      </c>
      <c r="O144" s="437">
        <v>350</v>
      </c>
      <c r="P144" s="438">
        <v>349</v>
      </c>
      <c r="Q144" s="447">
        <v>352</v>
      </c>
      <c r="R144" s="494">
        <v>353</v>
      </c>
      <c r="S144" s="498">
        <v>358</v>
      </c>
      <c r="T144" s="498">
        <v>357</v>
      </c>
      <c r="U144" s="537">
        <v>361</v>
      </c>
      <c r="V144" s="537">
        <v>363</v>
      </c>
      <c r="W144" s="537">
        <v>366</v>
      </c>
      <c r="X144" s="537">
        <v>371</v>
      </c>
      <c r="Y144" s="538">
        <v>369</v>
      </c>
      <c r="Z144" s="540">
        <v>369</v>
      </c>
      <c r="AA144" s="540">
        <v>369</v>
      </c>
      <c r="AB144" s="541">
        <v>372</v>
      </c>
      <c r="AC144" s="541">
        <v>372</v>
      </c>
      <c r="AD144" s="542">
        <v>372</v>
      </c>
      <c r="AE144" s="542">
        <v>374</v>
      </c>
      <c r="AF144" s="544">
        <v>376</v>
      </c>
      <c r="AG144" s="544">
        <v>376</v>
      </c>
      <c r="AH144" s="545">
        <v>376</v>
      </c>
      <c r="AI144" s="546">
        <v>376</v>
      </c>
      <c r="AJ144" s="547">
        <v>376</v>
      </c>
      <c r="AK144" s="548">
        <v>378</v>
      </c>
      <c r="AL144" s="550">
        <v>379</v>
      </c>
      <c r="AM144" s="551">
        <v>379</v>
      </c>
      <c r="AN144" s="552">
        <v>379</v>
      </c>
      <c r="AO144" s="553">
        <v>379</v>
      </c>
      <c r="AP144" s="553">
        <v>381</v>
      </c>
      <c r="AQ144" s="553">
        <v>381</v>
      </c>
      <c r="AR144" s="553">
        <v>381</v>
      </c>
      <c r="AS144" s="554">
        <v>383</v>
      </c>
      <c r="AT144" s="555">
        <v>383</v>
      </c>
      <c r="AU144" s="556">
        <v>383</v>
      </c>
      <c r="AV144" s="556">
        <v>383</v>
      </c>
      <c r="AW144" s="556">
        <v>383</v>
      </c>
      <c r="AX144" s="557">
        <v>384</v>
      </c>
      <c r="AY144" s="557">
        <v>384</v>
      </c>
      <c r="AZ144" s="559">
        <v>384</v>
      </c>
      <c r="BA144" s="559">
        <v>384</v>
      </c>
      <c r="BB144" s="559">
        <v>384</v>
      </c>
      <c r="BD144" s="178">
        <f t="shared" ca="1" si="32"/>
        <v>0</v>
      </c>
      <c r="BE144" s="411">
        <f t="shared" ca="1" si="33"/>
        <v>0</v>
      </c>
      <c r="BF144" s="412">
        <f t="shared" ca="1" si="34"/>
        <v>0</v>
      </c>
      <c r="BG144" s="178">
        <f t="shared" ca="1" si="35"/>
        <v>1</v>
      </c>
      <c r="BH144" s="411">
        <f t="shared" ca="1" si="36"/>
        <v>2.6109660574412533E-3</v>
      </c>
      <c r="BI144" s="412">
        <f t="shared" ca="1" si="37"/>
        <v>0.51941845909319928</v>
      </c>
      <c r="BJ144" s="398">
        <f t="shared" ca="1" si="30"/>
        <v>199.45668829178851</v>
      </c>
      <c r="BL144" s="391">
        <f t="shared" si="31"/>
        <v>62</v>
      </c>
      <c r="BM144" s="386">
        <f t="shared" ca="1" si="38"/>
        <v>384</v>
      </c>
      <c r="BN144" s="386">
        <f t="shared" ca="1" si="39"/>
        <v>199.5</v>
      </c>
      <c r="BO144" s="400">
        <f t="shared" ca="1" si="40"/>
        <v>0</v>
      </c>
      <c r="BQ144" t="s">
        <v>58</v>
      </c>
      <c r="BR144">
        <v>532</v>
      </c>
      <c r="BS144">
        <v>303.2</v>
      </c>
      <c r="BU144" s="389">
        <f t="shared" si="41"/>
        <v>189</v>
      </c>
      <c r="BV144" s="419">
        <f t="shared" ca="1" si="42"/>
        <v>192523</v>
      </c>
      <c r="BX144" s="404" t="s">
        <v>898</v>
      </c>
      <c r="BY144" s="404" t="s">
        <v>1347</v>
      </c>
      <c r="BZ144" s="404" t="s">
        <v>2210</v>
      </c>
      <c r="CA144" s="405">
        <v>129490</v>
      </c>
      <c r="CB144" s="548">
        <f t="shared" ca="1" si="43"/>
        <v>265</v>
      </c>
      <c r="CC144" s="50" t="str">
        <f t="shared" ca="1" si="44"/>
        <v/>
      </c>
    </row>
    <row r="145" spans="1:81" x14ac:dyDescent="0.25">
      <c r="A145" s="386">
        <v>4</v>
      </c>
      <c r="B145" s="386" t="s">
        <v>149</v>
      </c>
      <c r="C145" s="386" t="s">
        <v>400</v>
      </c>
      <c r="D145" s="386" t="s">
        <v>39</v>
      </c>
      <c r="E145" s="386" t="s">
        <v>686</v>
      </c>
      <c r="F145" s="386" t="s">
        <v>1299</v>
      </c>
      <c r="G145">
        <v>131137</v>
      </c>
      <c r="H145">
        <v>340</v>
      </c>
      <c r="I145" s="397">
        <v>341</v>
      </c>
      <c r="J145" s="419">
        <v>343</v>
      </c>
      <c r="K145" s="419">
        <v>344</v>
      </c>
      <c r="L145" s="419">
        <v>348</v>
      </c>
      <c r="M145" s="433">
        <v>347</v>
      </c>
      <c r="N145" s="434">
        <v>347</v>
      </c>
      <c r="O145" s="437">
        <v>347</v>
      </c>
      <c r="P145" s="438">
        <v>347</v>
      </c>
      <c r="Q145" s="447">
        <v>349</v>
      </c>
      <c r="R145" s="494">
        <v>351</v>
      </c>
      <c r="S145" s="498">
        <v>351</v>
      </c>
      <c r="T145" s="498">
        <v>351</v>
      </c>
      <c r="U145" s="537">
        <v>352</v>
      </c>
      <c r="V145" s="537">
        <v>352</v>
      </c>
      <c r="W145" s="537">
        <v>352</v>
      </c>
      <c r="X145" s="537">
        <v>353</v>
      </c>
      <c r="Y145" s="538">
        <v>354</v>
      </c>
      <c r="Z145" s="540">
        <v>355</v>
      </c>
      <c r="AA145" s="540">
        <v>355</v>
      </c>
      <c r="AB145" s="541">
        <v>355</v>
      </c>
      <c r="AC145" s="541">
        <v>355</v>
      </c>
      <c r="AD145" s="542">
        <v>356</v>
      </c>
      <c r="AE145" s="542">
        <v>356</v>
      </c>
      <c r="AF145" s="544">
        <v>355</v>
      </c>
      <c r="AG145" s="544">
        <v>358</v>
      </c>
      <c r="AH145" s="545">
        <v>357</v>
      </c>
      <c r="AI145" s="546">
        <v>358</v>
      </c>
      <c r="AJ145" s="547">
        <v>358</v>
      </c>
      <c r="AK145" s="548">
        <v>359</v>
      </c>
      <c r="AL145" s="550">
        <v>358</v>
      </c>
      <c r="AM145" s="551">
        <v>359</v>
      </c>
      <c r="AN145" s="552">
        <v>358</v>
      </c>
      <c r="AO145" s="553">
        <v>359</v>
      </c>
      <c r="AP145" s="553">
        <v>360</v>
      </c>
      <c r="AQ145" s="553">
        <v>360</v>
      </c>
      <c r="AR145" s="553">
        <v>360</v>
      </c>
      <c r="AS145" s="554">
        <v>361</v>
      </c>
      <c r="AT145" s="555">
        <v>361</v>
      </c>
      <c r="AU145" s="556">
        <v>361</v>
      </c>
      <c r="AV145" s="556">
        <v>362</v>
      </c>
      <c r="AW145" s="556">
        <v>361</v>
      </c>
      <c r="AX145" s="557">
        <v>362</v>
      </c>
      <c r="AY145" s="557">
        <v>361</v>
      </c>
      <c r="AZ145" s="559">
        <v>361</v>
      </c>
      <c r="BA145" s="559">
        <v>362</v>
      </c>
      <c r="BB145" s="559">
        <v>361</v>
      </c>
      <c r="BD145" s="178">
        <f t="shared" ca="1" si="32"/>
        <v>-1</v>
      </c>
      <c r="BE145" s="411">
        <f t="shared" ca="1" si="33"/>
        <v>-2.7624309392265192E-3</v>
      </c>
      <c r="BF145" s="412">
        <f t="shared" ca="1" si="34"/>
        <v>-0.76256129086375313</v>
      </c>
      <c r="BG145" s="178">
        <f t="shared" ca="1" si="35"/>
        <v>0</v>
      </c>
      <c r="BH145" s="411">
        <f t="shared" ca="1" si="36"/>
        <v>0</v>
      </c>
      <c r="BI145" s="412">
        <f t="shared" ca="1" si="37"/>
        <v>0</v>
      </c>
      <c r="BJ145" s="398">
        <f t="shared" ca="1" si="30"/>
        <v>275.2846260018149</v>
      </c>
      <c r="BL145" s="391">
        <f t="shared" si="31"/>
        <v>97</v>
      </c>
      <c r="BM145" s="386">
        <f t="shared" ca="1" si="38"/>
        <v>361</v>
      </c>
      <c r="BN145" s="386">
        <f t="shared" ca="1" si="39"/>
        <v>275.3</v>
      </c>
      <c r="BO145" s="400">
        <f t="shared" ca="1" si="40"/>
        <v>0</v>
      </c>
      <c r="BQ145" t="s">
        <v>59</v>
      </c>
      <c r="BR145">
        <v>797</v>
      </c>
      <c r="BS145">
        <v>181.7</v>
      </c>
      <c r="BU145" s="389">
        <f t="shared" si="41"/>
        <v>190</v>
      </c>
      <c r="BV145" s="419">
        <f t="shared" ca="1" si="42"/>
        <v>131137</v>
      </c>
      <c r="BX145" s="404" t="s">
        <v>900</v>
      </c>
      <c r="BY145" s="404" t="s">
        <v>1349</v>
      </c>
      <c r="BZ145" s="404" t="s">
        <v>2210</v>
      </c>
      <c r="CA145" s="405">
        <v>112126</v>
      </c>
      <c r="CB145" s="548">
        <f t="shared" ca="1" si="43"/>
        <v>272</v>
      </c>
      <c r="CC145" s="50" t="str">
        <f t="shared" ca="1" si="44"/>
        <v/>
      </c>
    </row>
    <row r="146" spans="1:81" x14ac:dyDescent="0.25">
      <c r="A146" s="386">
        <v>4</v>
      </c>
      <c r="B146" s="386" t="s">
        <v>149</v>
      </c>
      <c r="C146" s="386" t="s">
        <v>400</v>
      </c>
      <c r="D146" s="386" t="s">
        <v>39</v>
      </c>
      <c r="E146" s="386" t="s">
        <v>688</v>
      </c>
      <c r="F146" s="386" t="s">
        <v>1311</v>
      </c>
      <c r="G146">
        <v>86594</v>
      </c>
      <c r="H146">
        <v>239</v>
      </c>
      <c r="I146" s="397">
        <v>241</v>
      </c>
      <c r="J146" s="419">
        <v>242</v>
      </c>
      <c r="K146" s="419">
        <v>244</v>
      </c>
      <c r="L146" s="419">
        <v>244</v>
      </c>
      <c r="M146" s="433">
        <v>245</v>
      </c>
      <c r="N146" s="434">
        <v>245</v>
      </c>
      <c r="O146" s="437">
        <v>245</v>
      </c>
      <c r="P146" s="438">
        <v>245</v>
      </c>
      <c r="Q146" s="447">
        <v>248</v>
      </c>
      <c r="R146" s="494">
        <v>251</v>
      </c>
      <c r="S146" s="498">
        <v>251</v>
      </c>
      <c r="T146" s="498">
        <v>251</v>
      </c>
      <c r="U146" s="537">
        <v>252</v>
      </c>
      <c r="V146" s="537">
        <v>252</v>
      </c>
      <c r="W146" s="537">
        <v>252</v>
      </c>
      <c r="X146" s="537">
        <v>254</v>
      </c>
      <c r="Y146" s="538">
        <v>254</v>
      </c>
      <c r="Z146" s="540">
        <v>254</v>
      </c>
      <c r="AA146" s="540">
        <v>254</v>
      </c>
      <c r="AB146" s="541">
        <v>255</v>
      </c>
      <c r="AC146" s="541">
        <v>255</v>
      </c>
      <c r="AD146" s="542">
        <v>255</v>
      </c>
      <c r="AE146" s="542">
        <v>256</v>
      </c>
      <c r="AF146" s="544">
        <v>256</v>
      </c>
      <c r="AG146" s="544">
        <v>256</v>
      </c>
      <c r="AH146" s="545">
        <v>256</v>
      </c>
      <c r="AI146" s="546">
        <v>256</v>
      </c>
      <c r="AJ146" s="547">
        <v>256</v>
      </c>
      <c r="AK146" s="548">
        <v>256</v>
      </c>
      <c r="AL146" s="550">
        <v>256</v>
      </c>
      <c r="AM146" s="551">
        <v>256</v>
      </c>
      <c r="AN146" s="552">
        <v>256</v>
      </c>
      <c r="AO146" s="553">
        <v>256</v>
      </c>
      <c r="AP146" s="553">
        <v>257</v>
      </c>
      <c r="AQ146" s="553">
        <v>257</v>
      </c>
      <c r="AR146" s="553">
        <v>257</v>
      </c>
      <c r="AS146" s="554">
        <v>257</v>
      </c>
      <c r="AT146" s="555">
        <v>257</v>
      </c>
      <c r="AU146" s="556">
        <v>257</v>
      </c>
      <c r="AV146" s="556">
        <v>257</v>
      </c>
      <c r="AW146" s="556">
        <v>258</v>
      </c>
      <c r="AX146" s="557">
        <v>258</v>
      </c>
      <c r="AY146" s="557">
        <v>258</v>
      </c>
      <c r="AZ146" s="559">
        <v>258</v>
      </c>
      <c r="BA146" s="559">
        <v>258</v>
      </c>
      <c r="BB146" s="559">
        <v>258</v>
      </c>
      <c r="BD146" s="178">
        <f t="shared" ca="1" si="32"/>
        <v>0</v>
      </c>
      <c r="BE146" s="411">
        <f t="shared" ca="1" si="33"/>
        <v>0</v>
      </c>
      <c r="BF146" s="412">
        <f t="shared" ca="1" si="34"/>
        <v>0</v>
      </c>
      <c r="BG146" s="178">
        <f t="shared" ca="1" si="35"/>
        <v>1</v>
      </c>
      <c r="BH146" s="411">
        <f t="shared" ca="1" si="36"/>
        <v>3.8910505836575876E-3</v>
      </c>
      <c r="BI146" s="412">
        <f t="shared" ca="1" si="37"/>
        <v>1.1548144213224936</v>
      </c>
      <c r="BJ146" s="398">
        <f t="shared" ca="1" si="30"/>
        <v>297.94212070120329</v>
      </c>
      <c r="BL146" s="391">
        <f t="shared" si="31"/>
        <v>120</v>
      </c>
      <c r="BM146" s="386">
        <f t="shared" ca="1" si="38"/>
        <v>258</v>
      </c>
      <c r="BN146" s="386">
        <f t="shared" ca="1" si="39"/>
        <v>297.89999999999998</v>
      </c>
      <c r="BO146" s="400">
        <f t="shared" ca="1" si="40"/>
        <v>0</v>
      </c>
      <c r="BQ146" t="s">
        <v>189</v>
      </c>
      <c r="BR146">
        <v>679</v>
      </c>
      <c r="BS146">
        <v>454</v>
      </c>
      <c r="BU146" s="389">
        <f t="shared" si="41"/>
        <v>191</v>
      </c>
      <c r="BV146" s="419">
        <f t="shared" ca="1" si="42"/>
        <v>86594</v>
      </c>
      <c r="BX146" s="404" t="s">
        <v>902</v>
      </c>
      <c r="BY146" s="404" t="s">
        <v>1351</v>
      </c>
      <c r="BZ146" s="404" t="s">
        <v>2210</v>
      </c>
      <c r="CA146" s="405">
        <v>135880</v>
      </c>
      <c r="CB146" s="548">
        <f t="shared" ca="1" si="43"/>
        <v>207</v>
      </c>
      <c r="CC146" s="50" t="str">
        <f t="shared" ca="1" si="44"/>
        <v/>
      </c>
    </row>
    <row r="147" spans="1:81" x14ac:dyDescent="0.25">
      <c r="A147" s="386">
        <v>4</v>
      </c>
      <c r="B147" s="386" t="s">
        <v>149</v>
      </c>
      <c r="C147" s="386" t="s">
        <v>400</v>
      </c>
      <c r="D147" s="386" t="s">
        <v>39</v>
      </c>
      <c r="E147" s="386" t="s">
        <v>690</v>
      </c>
      <c r="F147" s="386" t="s">
        <v>1313</v>
      </c>
      <c r="G147">
        <v>64425</v>
      </c>
      <c r="H147">
        <v>89</v>
      </c>
      <c r="I147" s="397">
        <v>89</v>
      </c>
      <c r="J147" s="419">
        <v>89</v>
      </c>
      <c r="K147" s="419">
        <v>89</v>
      </c>
      <c r="L147" s="419">
        <v>89</v>
      </c>
      <c r="M147" s="433">
        <v>89</v>
      </c>
      <c r="N147" s="434">
        <v>89</v>
      </c>
      <c r="O147" s="437">
        <v>91</v>
      </c>
      <c r="P147" s="438">
        <v>91</v>
      </c>
      <c r="Q147" s="447">
        <v>91</v>
      </c>
      <c r="R147" s="494">
        <v>91</v>
      </c>
      <c r="S147" s="498">
        <v>91</v>
      </c>
      <c r="T147" s="498">
        <v>91</v>
      </c>
      <c r="U147" s="537">
        <v>92</v>
      </c>
      <c r="V147" s="537">
        <v>92</v>
      </c>
      <c r="W147" s="537">
        <v>92</v>
      </c>
      <c r="X147" s="537">
        <v>93</v>
      </c>
      <c r="Y147" s="538">
        <v>93</v>
      </c>
      <c r="Z147" s="540">
        <v>94</v>
      </c>
      <c r="AA147" s="540">
        <v>94</v>
      </c>
      <c r="AB147" s="541">
        <v>94</v>
      </c>
      <c r="AC147" s="541">
        <v>94</v>
      </c>
      <c r="AD147" s="542">
        <v>94</v>
      </c>
      <c r="AE147" s="542">
        <v>95</v>
      </c>
      <c r="AF147" s="544">
        <v>95</v>
      </c>
      <c r="AG147" s="544">
        <v>95</v>
      </c>
      <c r="AH147" s="545">
        <v>95</v>
      </c>
      <c r="AI147" s="546">
        <v>95</v>
      </c>
      <c r="AJ147" s="547">
        <v>95</v>
      </c>
      <c r="AK147" s="548">
        <v>95</v>
      </c>
      <c r="AL147" s="550">
        <v>95</v>
      </c>
      <c r="AM147" s="551">
        <v>95</v>
      </c>
      <c r="AN147" s="552">
        <v>95</v>
      </c>
      <c r="AO147" s="553">
        <v>95</v>
      </c>
      <c r="AP147" s="553">
        <v>95</v>
      </c>
      <c r="AQ147" s="553">
        <v>95</v>
      </c>
      <c r="AR147" s="553">
        <v>95</v>
      </c>
      <c r="AS147" s="554">
        <v>95</v>
      </c>
      <c r="AT147" s="555">
        <v>95</v>
      </c>
      <c r="AU147" s="556">
        <v>95</v>
      </c>
      <c r="AV147" s="556">
        <v>95</v>
      </c>
      <c r="AW147" s="556">
        <v>95</v>
      </c>
      <c r="AX147" s="557">
        <v>95</v>
      </c>
      <c r="AY147" s="557">
        <v>95</v>
      </c>
      <c r="AZ147" s="559">
        <v>95</v>
      </c>
      <c r="BA147" s="559">
        <v>94</v>
      </c>
      <c r="BB147" s="559">
        <v>94</v>
      </c>
      <c r="BD147" s="178">
        <f t="shared" ca="1" si="32"/>
        <v>0</v>
      </c>
      <c r="BE147" s="411">
        <f t="shared" ca="1" si="33"/>
        <v>0</v>
      </c>
      <c r="BF147" s="412">
        <f t="shared" ca="1" si="34"/>
        <v>0</v>
      </c>
      <c r="BG147" s="178">
        <f t="shared" ca="1" si="35"/>
        <v>-1</v>
      </c>
      <c r="BH147" s="411">
        <f t="shared" ca="1" si="36"/>
        <v>-1.0526315789473684E-2</v>
      </c>
      <c r="BI147" s="412">
        <f t="shared" ca="1" si="37"/>
        <v>-1.5521924718665114</v>
      </c>
      <c r="BJ147" s="398">
        <f t="shared" ca="1" si="30"/>
        <v>145.90609235545207</v>
      </c>
      <c r="BL147" s="391">
        <f t="shared" si="31"/>
        <v>158</v>
      </c>
      <c r="BM147" s="386">
        <f t="shared" ca="1" si="38"/>
        <v>94</v>
      </c>
      <c r="BN147" s="386">
        <f t="shared" ca="1" si="39"/>
        <v>145.9</v>
      </c>
      <c r="BO147" s="400">
        <f t="shared" ca="1" si="40"/>
        <v>0</v>
      </c>
      <c r="BQ147" t="s">
        <v>60</v>
      </c>
      <c r="BR147" s="4">
        <v>1220</v>
      </c>
      <c r="BS147">
        <v>374.3</v>
      </c>
      <c r="BU147" s="389">
        <f t="shared" si="41"/>
        <v>192</v>
      </c>
      <c r="BV147" s="419">
        <f t="shared" ca="1" si="42"/>
        <v>64425</v>
      </c>
      <c r="BX147" s="404" t="s">
        <v>904</v>
      </c>
      <c r="BY147" s="404" t="s">
        <v>1353</v>
      </c>
      <c r="BZ147" s="404" t="s">
        <v>2210</v>
      </c>
      <c r="CA147" s="405">
        <v>98397</v>
      </c>
      <c r="CB147" s="548">
        <f t="shared" ca="1" si="43"/>
        <v>338</v>
      </c>
      <c r="CC147" s="50" t="str">
        <f t="shared" ca="1" si="44"/>
        <v/>
      </c>
    </row>
    <row r="148" spans="1:81" x14ac:dyDescent="0.25">
      <c r="A148" s="386">
        <v>4</v>
      </c>
      <c r="B148" s="386" t="s">
        <v>149</v>
      </c>
      <c r="C148" s="31" t="s">
        <v>400</v>
      </c>
      <c r="D148" s="31" t="s">
        <v>39</v>
      </c>
      <c r="E148" s="31" t="s">
        <v>692</v>
      </c>
      <c r="F148" s="31" t="s">
        <v>1315</v>
      </c>
      <c r="G148" s="31">
        <v>86981</v>
      </c>
      <c r="H148" s="31">
        <v>130</v>
      </c>
      <c r="I148" s="31">
        <v>131</v>
      </c>
      <c r="J148" s="31">
        <v>132</v>
      </c>
      <c r="K148" s="31">
        <v>135</v>
      </c>
      <c r="L148" s="31">
        <v>137</v>
      </c>
      <c r="M148" s="31">
        <v>139</v>
      </c>
      <c r="N148" s="31">
        <v>148</v>
      </c>
      <c r="O148" s="31">
        <v>152</v>
      </c>
      <c r="P148" s="31">
        <v>153</v>
      </c>
      <c r="Q148" s="31">
        <v>155</v>
      </c>
      <c r="R148" s="31">
        <v>157</v>
      </c>
      <c r="S148" s="31">
        <v>158</v>
      </c>
      <c r="T148" s="31">
        <v>159</v>
      </c>
      <c r="U148" s="31">
        <v>159</v>
      </c>
      <c r="V148" s="31">
        <v>159</v>
      </c>
      <c r="W148" s="31">
        <v>159</v>
      </c>
      <c r="X148" s="31">
        <v>160</v>
      </c>
      <c r="Y148" s="31">
        <v>160</v>
      </c>
      <c r="Z148" s="31">
        <v>160</v>
      </c>
      <c r="AA148" s="31">
        <v>160</v>
      </c>
      <c r="AB148" s="31">
        <v>164</v>
      </c>
      <c r="AC148" s="31">
        <v>166</v>
      </c>
      <c r="AD148" s="31">
        <v>167</v>
      </c>
      <c r="AE148" s="31">
        <v>168</v>
      </c>
      <c r="AF148" s="31">
        <v>169</v>
      </c>
      <c r="AG148" s="31">
        <v>169</v>
      </c>
      <c r="AH148" s="31">
        <v>169</v>
      </c>
      <c r="AI148" s="31">
        <v>169</v>
      </c>
      <c r="AJ148" s="31">
        <v>169</v>
      </c>
      <c r="AK148" s="31">
        <v>169</v>
      </c>
      <c r="AL148" s="31">
        <v>169</v>
      </c>
      <c r="AM148" s="31">
        <v>172</v>
      </c>
      <c r="AN148" s="31">
        <v>172</v>
      </c>
      <c r="AO148" s="31">
        <v>173</v>
      </c>
      <c r="AP148" s="31">
        <v>173</v>
      </c>
      <c r="AQ148" s="31">
        <v>173</v>
      </c>
      <c r="AR148" s="31">
        <v>174</v>
      </c>
      <c r="AS148" s="31">
        <v>174</v>
      </c>
      <c r="AT148" s="31">
        <v>175</v>
      </c>
      <c r="AU148" s="31">
        <v>176</v>
      </c>
      <c r="AV148" s="31">
        <v>176</v>
      </c>
      <c r="AW148" s="31">
        <v>177</v>
      </c>
      <c r="AX148" s="31">
        <v>178</v>
      </c>
      <c r="AY148" s="31">
        <v>188</v>
      </c>
      <c r="AZ148" s="31">
        <v>191</v>
      </c>
      <c r="BA148" s="31">
        <v>196</v>
      </c>
      <c r="BB148" s="31">
        <v>195</v>
      </c>
      <c r="BC148" s="31"/>
      <c r="BD148" s="393">
        <f t="shared" ca="1" si="32"/>
        <v>-1</v>
      </c>
      <c r="BE148" s="413">
        <f t="shared" ca="1" si="33"/>
        <v>-5.1020408163265302E-3</v>
      </c>
      <c r="BF148" s="415">
        <f t="shared" ca="1" si="34"/>
        <v>-1.1496763661029421</v>
      </c>
      <c r="BG148" s="393">
        <f t="shared" ca="1" si="35"/>
        <v>19</v>
      </c>
      <c r="BH148" s="413">
        <f t="shared" ca="1" si="36"/>
        <v>0.10795454545454546</v>
      </c>
      <c r="BI148" s="415">
        <f t="shared" ca="1" si="37"/>
        <v>21.843850955955897</v>
      </c>
      <c r="BJ148" s="401">
        <f t="shared" ca="1" si="30"/>
        <v>224.1868913900737</v>
      </c>
      <c r="BL148" s="391">
        <f t="shared" si="31"/>
        <v>210</v>
      </c>
      <c r="BM148" s="386">
        <f t="shared" ca="1" si="38"/>
        <v>195</v>
      </c>
      <c r="BN148" s="386">
        <f t="shared" ca="1" si="39"/>
        <v>224.2</v>
      </c>
      <c r="BO148" s="400">
        <f t="shared" ca="1" si="40"/>
        <v>0</v>
      </c>
      <c r="BQ148" t="s">
        <v>1426</v>
      </c>
      <c r="BR148">
        <v>809</v>
      </c>
      <c r="BS148">
        <v>560.79999999999995</v>
      </c>
      <c r="BU148" s="389">
        <f t="shared" si="41"/>
        <v>193</v>
      </c>
      <c r="BV148" s="419">
        <f t="shared" ca="1" si="42"/>
        <v>86981</v>
      </c>
      <c r="BX148" s="404" t="s">
        <v>906</v>
      </c>
      <c r="BY148" s="404" t="s">
        <v>1355</v>
      </c>
      <c r="BZ148" s="404" t="s">
        <v>2210</v>
      </c>
      <c r="CA148" s="405">
        <v>76678</v>
      </c>
      <c r="CB148" s="548">
        <f t="shared" ca="1" si="43"/>
        <v>7</v>
      </c>
      <c r="CC148" s="50" t="str">
        <f t="shared" ca="1" si="44"/>
        <v>Worst 50</v>
      </c>
    </row>
    <row r="149" spans="1:81" x14ac:dyDescent="0.25">
      <c r="A149" s="386">
        <v>4</v>
      </c>
      <c r="B149" s="386" t="s">
        <v>149</v>
      </c>
      <c r="C149" s="386" t="s">
        <v>403</v>
      </c>
      <c r="D149" s="386" t="s">
        <v>50</v>
      </c>
      <c r="E149" s="386" t="s">
        <v>732</v>
      </c>
      <c r="F149" s="386" t="s">
        <v>1375</v>
      </c>
      <c r="G149">
        <v>96876</v>
      </c>
      <c r="H149">
        <v>173</v>
      </c>
      <c r="I149" s="397">
        <v>174</v>
      </c>
      <c r="J149" s="419">
        <v>183</v>
      </c>
      <c r="K149" s="419">
        <v>183</v>
      </c>
      <c r="L149" s="419">
        <v>183</v>
      </c>
      <c r="M149" s="433">
        <v>184</v>
      </c>
      <c r="N149" s="434">
        <v>185</v>
      </c>
      <c r="O149" s="437">
        <v>185</v>
      </c>
      <c r="P149" s="438">
        <v>184</v>
      </c>
      <c r="Q149" s="447">
        <v>184</v>
      </c>
      <c r="R149" s="494">
        <v>186</v>
      </c>
      <c r="S149" s="498">
        <v>186</v>
      </c>
      <c r="T149" s="498">
        <v>186</v>
      </c>
      <c r="U149" s="537">
        <v>186</v>
      </c>
      <c r="V149" s="537">
        <v>186</v>
      </c>
      <c r="W149" s="537">
        <v>186</v>
      </c>
      <c r="X149" s="537">
        <v>187</v>
      </c>
      <c r="Y149" s="538">
        <v>186</v>
      </c>
      <c r="Z149" s="540">
        <v>186</v>
      </c>
      <c r="AA149" s="540">
        <v>186</v>
      </c>
      <c r="AB149" s="541">
        <v>187</v>
      </c>
      <c r="AC149" s="541">
        <v>188</v>
      </c>
      <c r="AD149" s="542">
        <v>189</v>
      </c>
      <c r="AE149" s="542">
        <v>190</v>
      </c>
      <c r="AF149" s="544">
        <v>190</v>
      </c>
      <c r="AG149" s="544">
        <v>190</v>
      </c>
      <c r="AH149" s="545">
        <v>190</v>
      </c>
      <c r="AI149" s="546">
        <v>190</v>
      </c>
      <c r="AJ149" s="547">
        <v>190</v>
      </c>
      <c r="AK149" s="548">
        <v>190</v>
      </c>
      <c r="AL149" s="550">
        <v>190</v>
      </c>
      <c r="AM149" s="551">
        <v>190</v>
      </c>
      <c r="AN149" s="552">
        <v>190</v>
      </c>
      <c r="AO149" s="553">
        <v>190</v>
      </c>
      <c r="AP149" s="553">
        <v>190</v>
      </c>
      <c r="AQ149" s="553">
        <v>190</v>
      </c>
      <c r="AR149" s="553">
        <v>190</v>
      </c>
      <c r="AS149" s="554">
        <v>190</v>
      </c>
      <c r="AT149" s="555">
        <v>191</v>
      </c>
      <c r="AU149" s="556">
        <v>191</v>
      </c>
      <c r="AV149" s="556">
        <v>191</v>
      </c>
      <c r="AW149" s="556">
        <v>191</v>
      </c>
      <c r="AX149" s="557">
        <v>191</v>
      </c>
      <c r="AY149" s="557">
        <v>192</v>
      </c>
      <c r="AZ149" s="559">
        <v>192</v>
      </c>
      <c r="BA149" s="559">
        <v>192</v>
      </c>
      <c r="BB149" s="559">
        <v>192</v>
      </c>
      <c r="BD149" s="178">
        <f t="shared" ca="1" si="32"/>
        <v>0</v>
      </c>
      <c r="BE149" s="411">
        <f t="shared" ca="1" si="33"/>
        <v>0</v>
      </c>
      <c r="BF149" s="412">
        <f t="shared" ca="1" si="34"/>
        <v>0</v>
      </c>
      <c r="BG149" s="178">
        <f t="shared" ca="1" si="35"/>
        <v>1</v>
      </c>
      <c r="BH149" s="411">
        <f t="shared" ca="1" si="36"/>
        <v>5.235602094240838E-3</v>
      </c>
      <c r="BI149" s="412">
        <f t="shared" ca="1" si="37"/>
        <v>1.0322474090590033</v>
      </c>
      <c r="BJ149" s="398">
        <f t="shared" ca="1" si="30"/>
        <v>198.19150253932864</v>
      </c>
      <c r="BL149" s="391">
        <f t="shared" si="31"/>
        <v>39</v>
      </c>
      <c r="BM149" s="386">
        <f t="shared" ca="1" si="38"/>
        <v>192</v>
      </c>
      <c r="BN149" s="386">
        <f t="shared" ca="1" si="39"/>
        <v>198.2</v>
      </c>
      <c r="BO149" s="400">
        <f t="shared" ca="1" si="40"/>
        <v>0</v>
      </c>
      <c r="BQ149" t="s">
        <v>62</v>
      </c>
      <c r="BR149" s="4">
        <v>1898</v>
      </c>
      <c r="BS149">
        <v>240.5</v>
      </c>
      <c r="BU149" s="389">
        <f t="shared" si="41"/>
        <v>197</v>
      </c>
      <c r="BV149" s="419">
        <f t="shared" ca="1" si="42"/>
        <v>96876</v>
      </c>
      <c r="BX149" s="404" t="s">
        <v>417</v>
      </c>
      <c r="BY149" s="404" t="s">
        <v>118</v>
      </c>
      <c r="BZ149" s="404" t="s">
        <v>2209</v>
      </c>
      <c r="CA149" s="405">
        <v>571010</v>
      </c>
      <c r="CB149" s="548">
        <f t="shared" ca="1" si="43"/>
        <v>219</v>
      </c>
      <c r="CC149" s="50" t="str">
        <f t="shared" ca="1" si="44"/>
        <v/>
      </c>
    </row>
    <row r="150" spans="1:81" x14ac:dyDescent="0.25">
      <c r="A150" s="386">
        <v>4</v>
      </c>
      <c r="B150" s="386" t="s">
        <v>149</v>
      </c>
      <c r="C150" s="386" t="s">
        <v>403</v>
      </c>
      <c r="D150" s="386" t="s">
        <v>50</v>
      </c>
      <c r="E150" s="386" t="s">
        <v>734</v>
      </c>
      <c r="F150" s="386" t="s">
        <v>1377</v>
      </c>
      <c r="G150">
        <v>154280</v>
      </c>
      <c r="H150">
        <v>308</v>
      </c>
      <c r="I150" s="397">
        <v>310</v>
      </c>
      <c r="J150" s="419">
        <v>317</v>
      </c>
      <c r="K150" s="419">
        <v>317</v>
      </c>
      <c r="L150" s="419">
        <v>317</v>
      </c>
      <c r="M150" s="433">
        <v>323</v>
      </c>
      <c r="N150" s="434">
        <v>326</v>
      </c>
      <c r="O150" s="437">
        <v>327</v>
      </c>
      <c r="P150" s="438">
        <v>331</v>
      </c>
      <c r="Q150" s="447">
        <v>332</v>
      </c>
      <c r="R150" s="494">
        <v>332</v>
      </c>
      <c r="S150" s="498">
        <v>333</v>
      </c>
      <c r="T150" s="498">
        <v>334</v>
      </c>
      <c r="U150" s="537">
        <v>339</v>
      </c>
      <c r="V150" s="537">
        <v>341</v>
      </c>
      <c r="W150" s="537">
        <v>343</v>
      </c>
      <c r="X150" s="537">
        <v>346</v>
      </c>
      <c r="Y150" s="538">
        <v>348</v>
      </c>
      <c r="Z150" s="540">
        <v>352</v>
      </c>
      <c r="AA150" s="540">
        <v>354</v>
      </c>
      <c r="AB150" s="541">
        <v>355</v>
      </c>
      <c r="AC150" s="541">
        <v>357</v>
      </c>
      <c r="AD150" s="542">
        <v>358</v>
      </c>
      <c r="AE150" s="542">
        <v>359</v>
      </c>
      <c r="AF150" s="544">
        <v>360</v>
      </c>
      <c r="AG150" s="544">
        <v>359</v>
      </c>
      <c r="AH150" s="545">
        <v>360</v>
      </c>
      <c r="AI150" s="546">
        <v>361</v>
      </c>
      <c r="AJ150" s="547">
        <v>361</v>
      </c>
      <c r="AK150" s="548">
        <v>364</v>
      </c>
      <c r="AL150" s="550">
        <v>364</v>
      </c>
      <c r="AM150" s="551">
        <v>364</v>
      </c>
      <c r="AN150" s="552">
        <v>364</v>
      </c>
      <c r="AO150" s="553">
        <v>366</v>
      </c>
      <c r="AP150" s="553">
        <v>366</v>
      </c>
      <c r="AQ150" s="553">
        <v>366</v>
      </c>
      <c r="AR150" s="553">
        <v>367</v>
      </c>
      <c r="AS150" s="554">
        <v>368</v>
      </c>
      <c r="AT150" s="555">
        <v>369</v>
      </c>
      <c r="AU150" s="556">
        <v>369</v>
      </c>
      <c r="AV150" s="556">
        <v>371</v>
      </c>
      <c r="AW150" s="556">
        <v>371</v>
      </c>
      <c r="AX150" s="557">
        <v>371</v>
      </c>
      <c r="AY150" s="557">
        <v>371</v>
      </c>
      <c r="AZ150" s="559">
        <v>373</v>
      </c>
      <c r="BA150" s="559">
        <v>374</v>
      </c>
      <c r="BB150" s="559">
        <v>376</v>
      </c>
      <c r="BD150" s="178">
        <f t="shared" ca="1" si="32"/>
        <v>2</v>
      </c>
      <c r="BE150" s="411">
        <f t="shared" ca="1" si="33"/>
        <v>5.3475935828877002E-3</v>
      </c>
      <c r="BF150" s="412">
        <f t="shared" ca="1" si="34"/>
        <v>1.2963443090484832</v>
      </c>
      <c r="BG150" s="178">
        <f t="shared" ca="1" si="35"/>
        <v>7</v>
      </c>
      <c r="BH150" s="411">
        <f t="shared" ca="1" si="36"/>
        <v>1.8970189701897018E-2</v>
      </c>
      <c r="BI150" s="412">
        <f t="shared" ca="1" si="37"/>
        <v>4.5372050816696916</v>
      </c>
      <c r="BJ150" s="398">
        <f t="shared" ca="1" si="30"/>
        <v>243.71273010111486</v>
      </c>
      <c r="BL150" s="391">
        <f t="shared" si="31"/>
        <v>72</v>
      </c>
      <c r="BM150" s="386">
        <f t="shared" ca="1" si="38"/>
        <v>376</v>
      </c>
      <c r="BN150" s="386">
        <f t="shared" ca="1" si="39"/>
        <v>243.7</v>
      </c>
      <c r="BO150" s="400">
        <f t="shared" ca="1" si="40"/>
        <v>0</v>
      </c>
      <c r="BQ150" t="s">
        <v>63</v>
      </c>
      <c r="BR150" s="4">
        <v>1011</v>
      </c>
      <c r="BS150">
        <v>284.60000000000002</v>
      </c>
      <c r="BU150" s="389">
        <f t="shared" si="41"/>
        <v>198</v>
      </c>
      <c r="BV150" s="419">
        <f t="shared" ca="1" si="42"/>
        <v>154280</v>
      </c>
      <c r="BX150" s="404" t="s">
        <v>936</v>
      </c>
      <c r="BY150" s="404" t="s">
        <v>1576</v>
      </c>
      <c r="BZ150" s="404" t="s">
        <v>2210</v>
      </c>
      <c r="CA150" s="405">
        <v>64850</v>
      </c>
      <c r="CB150" s="548">
        <f t="shared" ca="1" si="43"/>
        <v>89</v>
      </c>
      <c r="CC150" s="50" t="str">
        <f t="shared" ca="1" si="44"/>
        <v/>
      </c>
    </row>
    <row r="151" spans="1:81" x14ac:dyDescent="0.25">
      <c r="A151" s="386">
        <v>4</v>
      </c>
      <c r="B151" s="386" t="s">
        <v>149</v>
      </c>
      <c r="C151" s="386" t="s">
        <v>403</v>
      </c>
      <c r="D151" s="386" t="s">
        <v>50</v>
      </c>
      <c r="E151" s="386" t="s">
        <v>736</v>
      </c>
      <c r="F151" s="386" t="s">
        <v>1379</v>
      </c>
      <c r="G151">
        <v>104205</v>
      </c>
      <c r="H151">
        <v>366</v>
      </c>
      <c r="I151" s="397">
        <v>365</v>
      </c>
      <c r="J151" s="419">
        <v>373</v>
      </c>
      <c r="K151" s="419">
        <v>374</v>
      </c>
      <c r="L151" s="419">
        <v>375</v>
      </c>
      <c r="M151" s="433">
        <v>378</v>
      </c>
      <c r="N151" s="434">
        <v>378</v>
      </c>
      <c r="O151" s="437">
        <v>379</v>
      </c>
      <c r="P151" s="438">
        <v>379</v>
      </c>
      <c r="Q151" s="447">
        <v>382</v>
      </c>
      <c r="R151" s="494">
        <v>384</v>
      </c>
      <c r="S151" s="498">
        <v>385</v>
      </c>
      <c r="T151" s="498">
        <v>386</v>
      </c>
      <c r="U151" s="537">
        <v>387</v>
      </c>
      <c r="V151" s="537">
        <v>387</v>
      </c>
      <c r="W151" s="537">
        <v>387</v>
      </c>
      <c r="X151" s="537">
        <v>386</v>
      </c>
      <c r="Y151" s="538">
        <v>386</v>
      </c>
      <c r="Z151" s="540">
        <v>387</v>
      </c>
      <c r="AA151" s="540">
        <v>388</v>
      </c>
      <c r="AB151" s="541">
        <v>388</v>
      </c>
      <c r="AC151" s="541">
        <v>390</v>
      </c>
      <c r="AD151" s="542">
        <v>390</v>
      </c>
      <c r="AE151" s="542">
        <v>390</v>
      </c>
      <c r="AF151" s="544">
        <v>390</v>
      </c>
      <c r="AG151" s="544">
        <v>390</v>
      </c>
      <c r="AH151" s="545">
        <v>390</v>
      </c>
      <c r="AI151" s="546">
        <v>391</v>
      </c>
      <c r="AJ151" s="547">
        <v>391</v>
      </c>
      <c r="AK151" s="548">
        <v>394</v>
      </c>
      <c r="AL151" s="550">
        <v>395</v>
      </c>
      <c r="AM151" s="551">
        <v>395</v>
      </c>
      <c r="AN151" s="552">
        <v>394</v>
      </c>
      <c r="AO151" s="553">
        <v>395</v>
      </c>
      <c r="AP151" s="553">
        <v>396</v>
      </c>
      <c r="AQ151" s="553">
        <v>397</v>
      </c>
      <c r="AR151" s="553">
        <v>396</v>
      </c>
      <c r="AS151" s="554">
        <v>398</v>
      </c>
      <c r="AT151" s="555">
        <v>397</v>
      </c>
      <c r="AU151" s="556">
        <v>398</v>
      </c>
      <c r="AV151" s="556">
        <v>399</v>
      </c>
      <c r="AW151" s="556">
        <v>400</v>
      </c>
      <c r="AX151" s="557">
        <v>399</v>
      </c>
      <c r="AY151" s="557">
        <v>399</v>
      </c>
      <c r="AZ151" s="559">
        <v>401</v>
      </c>
      <c r="BA151" s="559">
        <v>400</v>
      </c>
      <c r="BB151" s="559">
        <v>403</v>
      </c>
      <c r="BD151" s="178">
        <f t="shared" ca="1" si="32"/>
        <v>3</v>
      </c>
      <c r="BE151" s="411">
        <f t="shared" ca="1" si="33"/>
        <v>7.4999999999999997E-3</v>
      </c>
      <c r="BF151" s="412">
        <f t="shared" ca="1" si="34"/>
        <v>2.8789405498776448</v>
      </c>
      <c r="BG151" s="178">
        <f t="shared" ca="1" si="35"/>
        <v>5</v>
      </c>
      <c r="BH151" s="411">
        <f t="shared" ca="1" si="36"/>
        <v>1.2562814070351759E-2</v>
      </c>
      <c r="BI151" s="412">
        <f t="shared" ca="1" si="37"/>
        <v>4.7982342497960753</v>
      </c>
      <c r="BJ151" s="398">
        <f t="shared" ca="1" si="30"/>
        <v>386.73768053356366</v>
      </c>
      <c r="BL151" s="391">
        <f t="shared" si="31"/>
        <v>129</v>
      </c>
      <c r="BM151" s="386">
        <f t="shared" ca="1" si="38"/>
        <v>403</v>
      </c>
      <c r="BN151" s="386">
        <f t="shared" ca="1" si="39"/>
        <v>386.7</v>
      </c>
      <c r="BO151" s="400">
        <f t="shared" ca="1" si="40"/>
        <v>0</v>
      </c>
      <c r="BQ151" t="s">
        <v>1170</v>
      </c>
      <c r="BR151">
        <v>216</v>
      </c>
      <c r="BS151">
        <v>210.2</v>
      </c>
      <c r="BU151" s="389">
        <f t="shared" si="41"/>
        <v>200</v>
      </c>
      <c r="BV151" s="419">
        <f t="shared" ca="1" si="42"/>
        <v>104205</v>
      </c>
      <c r="BX151" s="404" t="s">
        <v>938</v>
      </c>
      <c r="BY151" s="404" t="s">
        <v>1578</v>
      </c>
      <c r="BZ151" s="404" t="s">
        <v>2210</v>
      </c>
      <c r="CA151" s="405">
        <v>128902</v>
      </c>
      <c r="CB151" s="548">
        <f t="shared" ca="1" si="43"/>
        <v>81</v>
      </c>
      <c r="CC151" s="50" t="str">
        <f t="shared" ca="1" si="44"/>
        <v/>
      </c>
    </row>
    <row r="152" spans="1:81" x14ac:dyDescent="0.25">
      <c r="A152" s="386">
        <v>4</v>
      </c>
      <c r="B152" s="386" t="s">
        <v>149</v>
      </c>
      <c r="C152" s="386" t="s">
        <v>403</v>
      </c>
      <c r="D152" s="386" t="s">
        <v>50</v>
      </c>
      <c r="E152" s="386" t="s">
        <v>738</v>
      </c>
      <c r="F152" s="386" t="s">
        <v>1381</v>
      </c>
      <c r="G152">
        <v>133214</v>
      </c>
      <c r="H152">
        <v>158</v>
      </c>
      <c r="I152" s="397">
        <v>160</v>
      </c>
      <c r="J152" s="419">
        <v>194</v>
      </c>
      <c r="K152" s="419">
        <v>201</v>
      </c>
      <c r="L152" s="419">
        <v>201</v>
      </c>
      <c r="M152" s="433">
        <v>201</v>
      </c>
      <c r="N152" s="434">
        <v>206</v>
      </c>
      <c r="O152" s="437">
        <v>212</v>
      </c>
      <c r="P152" s="438">
        <v>214</v>
      </c>
      <c r="Q152" s="447">
        <v>217</v>
      </c>
      <c r="R152" s="494">
        <v>217</v>
      </c>
      <c r="S152" s="498">
        <v>225</v>
      </c>
      <c r="T152" s="498">
        <v>225</v>
      </c>
      <c r="U152" s="537">
        <v>225</v>
      </c>
      <c r="V152" s="537">
        <v>227</v>
      </c>
      <c r="W152" s="537">
        <v>228</v>
      </c>
      <c r="X152" s="537">
        <v>227</v>
      </c>
      <c r="Y152" s="538">
        <v>227</v>
      </c>
      <c r="Z152" s="540">
        <v>228</v>
      </c>
      <c r="AA152" s="540">
        <v>230</v>
      </c>
      <c r="AB152" s="541">
        <v>229</v>
      </c>
      <c r="AC152" s="541">
        <v>229</v>
      </c>
      <c r="AD152" s="542">
        <v>230</v>
      </c>
      <c r="AE152" s="542">
        <v>231</v>
      </c>
      <c r="AF152" s="544">
        <v>230</v>
      </c>
      <c r="AG152" s="544">
        <v>230</v>
      </c>
      <c r="AH152" s="545">
        <v>231</v>
      </c>
      <c r="AI152" s="546">
        <v>231</v>
      </c>
      <c r="AJ152" s="547">
        <v>231</v>
      </c>
      <c r="AK152" s="548">
        <v>231</v>
      </c>
      <c r="AL152" s="550">
        <v>231</v>
      </c>
      <c r="AM152" s="551">
        <v>231</v>
      </c>
      <c r="AN152" s="552">
        <v>231</v>
      </c>
      <c r="AO152" s="553">
        <v>231</v>
      </c>
      <c r="AP152" s="553">
        <v>231</v>
      </c>
      <c r="AQ152" s="553">
        <v>232</v>
      </c>
      <c r="AR152" s="553">
        <v>232</v>
      </c>
      <c r="AS152" s="554">
        <v>233</v>
      </c>
      <c r="AT152" s="555">
        <v>233</v>
      </c>
      <c r="AU152" s="556">
        <v>234</v>
      </c>
      <c r="AV152" s="556">
        <v>234</v>
      </c>
      <c r="AW152" s="556">
        <v>234</v>
      </c>
      <c r="AX152" s="557">
        <v>235</v>
      </c>
      <c r="AY152" s="557">
        <v>235</v>
      </c>
      <c r="AZ152" s="559">
        <v>236</v>
      </c>
      <c r="BA152" s="559">
        <v>236</v>
      </c>
      <c r="BB152" s="559">
        <v>236</v>
      </c>
      <c r="BD152" s="178">
        <f t="shared" ca="1" si="32"/>
        <v>0</v>
      </c>
      <c r="BE152" s="411">
        <f t="shared" ca="1" si="33"/>
        <v>0</v>
      </c>
      <c r="BF152" s="412">
        <f t="shared" ca="1" si="34"/>
        <v>0</v>
      </c>
      <c r="BG152" s="178">
        <f t="shared" ca="1" si="35"/>
        <v>2</v>
      </c>
      <c r="BH152" s="411">
        <f t="shared" ca="1" si="36"/>
        <v>8.5470085470085479E-3</v>
      </c>
      <c r="BI152" s="412">
        <f t="shared" ca="1" si="37"/>
        <v>1.5013437026138394</v>
      </c>
      <c r="BJ152" s="398">
        <f t="shared" ca="1" si="30"/>
        <v>177.15855690843304</v>
      </c>
      <c r="BL152" s="391">
        <f t="shared" si="31"/>
        <v>180</v>
      </c>
      <c r="BM152" s="386">
        <f t="shared" ca="1" si="38"/>
        <v>236</v>
      </c>
      <c r="BN152" s="386">
        <f t="shared" ca="1" si="39"/>
        <v>177.2</v>
      </c>
      <c r="BO152" s="400">
        <f t="shared" ca="1" si="40"/>
        <v>0</v>
      </c>
      <c r="BQ152" t="s">
        <v>65</v>
      </c>
      <c r="BR152">
        <v>999</v>
      </c>
      <c r="BS152">
        <v>329.1</v>
      </c>
      <c r="BU152" s="389">
        <f t="shared" si="41"/>
        <v>201</v>
      </c>
      <c r="BV152" s="419">
        <f t="shared" ca="1" si="42"/>
        <v>133214</v>
      </c>
      <c r="BX152" s="404" t="s">
        <v>940</v>
      </c>
      <c r="BY152" s="404" t="s">
        <v>1580</v>
      </c>
      <c r="BZ152" s="404" t="s">
        <v>2210</v>
      </c>
      <c r="CA152" s="405">
        <v>107194</v>
      </c>
      <c r="CB152" s="548">
        <f t="shared" ca="1" si="43"/>
        <v>187</v>
      </c>
      <c r="CC152" s="50" t="str">
        <f t="shared" ca="1" si="44"/>
        <v/>
      </c>
    </row>
    <row r="153" spans="1:81" x14ac:dyDescent="0.25">
      <c r="A153" s="386">
        <v>4</v>
      </c>
      <c r="B153" s="386" t="s">
        <v>149</v>
      </c>
      <c r="C153" s="386" t="s">
        <v>403</v>
      </c>
      <c r="D153" s="386" t="s">
        <v>50</v>
      </c>
      <c r="E153" s="386" t="s">
        <v>740</v>
      </c>
      <c r="F153" s="386" t="s">
        <v>1383</v>
      </c>
      <c r="G153">
        <v>93045</v>
      </c>
      <c r="H153">
        <v>225</v>
      </c>
      <c r="I153" s="397">
        <v>230</v>
      </c>
      <c r="J153" s="419">
        <v>233</v>
      </c>
      <c r="K153" s="419">
        <v>234</v>
      </c>
      <c r="L153" s="419">
        <v>234</v>
      </c>
      <c r="M153" s="433">
        <v>243</v>
      </c>
      <c r="N153" s="434">
        <v>243</v>
      </c>
      <c r="O153" s="437">
        <v>244</v>
      </c>
      <c r="P153" s="438">
        <v>245</v>
      </c>
      <c r="Q153" s="447">
        <v>246</v>
      </c>
      <c r="R153" s="494">
        <v>248</v>
      </c>
      <c r="S153" s="498">
        <v>250</v>
      </c>
      <c r="T153" s="498">
        <v>250</v>
      </c>
      <c r="U153" s="537">
        <v>252</v>
      </c>
      <c r="V153" s="537">
        <v>252</v>
      </c>
      <c r="W153" s="537">
        <v>253</v>
      </c>
      <c r="X153" s="537">
        <v>253</v>
      </c>
      <c r="Y153" s="538">
        <v>254</v>
      </c>
      <c r="Z153" s="540">
        <v>254</v>
      </c>
      <c r="AA153" s="540">
        <v>254</v>
      </c>
      <c r="AB153" s="541">
        <v>254</v>
      </c>
      <c r="AC153" s="541">
        <v>254</v>
      </c>
      <c r="AD153" s="542">
        <v>255</v>
      </c>
      <c r="AE153" s="542">
        <v>256</v>
      </c>
      <c r="AF153" s="544">
        <v>257</v>
      </c>
      <c r="AG153" s="544">
        <v>258</v>
      </c>
      <c r="AH153" s="545">
        <v>258</v>
      </c>
      <c r="AI153" s="546">
        <v>259</v>
      </c>
      <c r="AJ153" s="547">
        <v>259</v>
      </c>
      <c r="AK153" s="548">
        <v>259</v>
      </c>
      <c r="AL153" s="550">
        <v>259</v>
      </c>
      <c r="AM153" s="551">
        <v>260</v>
      </c>
      <c r="AN153" s="552">
        <v>260</v>
      </c>
      <c r="AO153" s="553">
        <v>260</v>
      </c>
      <c r="AP153" s="553">
        <v>260</v>
      </c>
      <c r="AQ153" s="553">
        <v>261</v>
      </c>
      <c r="AR153" s="553">
        <v>261</v>
      </c>
      <c r="AS153" s="554">
        <v>261</v>
      </c>
      <c r="AT153" s="555">
        <v>261</v>
      </c>
      <c r="AU153" s="556">
        <v>262</v>
      </c>
      <c r="AV153" s="556">
        <v>263</v>
      </c>
      <c r="AW153" s="556">
        <v>264</v>
      </c>
      <c r="AX153" s="557">
        <v>264</v>
      </c>
      <c r="AY153" s="557">
        <v>264</v>
      </c>
      <c r="AZ153" s="559">
        <v>264</v>
      </c>
      <c r="BA153" s="559">
        <v>264</v>
      </c>
      <c r="BB153" s="559">
        <v>264</v>
      </c>
      <c r="BD153" s="178">
        <f t="shared" ca="1" si="32"/>
        <v>0</v>
      </c>
      <c r="BE153" s="411">
        <f t="shared" ca="1" si="33"/>
        <v>0</v>
      </c>
      <c r="BF153" s="412">
        <f t="shared" ca="1" si="34"/>
        <v>0</v>
      </c>
      <c r="BG153" s="178">
        <f t="shared" ca="1" si="35"/>
        <v>2</v>
      </c>
      <c r="BH153" s="411">
        <f t="shared" ca="1" si="36"/>
        <v>7.6335877862595417E-3</v>
      </c>
      <c r="BI153" s="412">
        <f t="shared" ca="1" si="37"/>
        <v>2.1494975549465312</v>
      </c>
      <c r="BJ153" s="398">
        <f t="shared" ca="1" si="30"/>
        <v>283.73367725294213</v>
      </c>
      <c r="BL153" s="391">
        <f t="shared" si="31"/>
        <v>275</v>
      </c>
      <c r="BM153" s="386">
        <f t="shared" ca="1" si="38"/>
        <v>264</v>
      </c>
      <c r="BN153" s="386">
        <f t="shared" ca="1" si="39"/>
        <v>283.7</v>
      </c>
      <c r="BO153" s="400">
        <f t="shared" ca="1" si="40"/>
        <v>0</v>
      </c>
      <c r="BQ153" t="s">
        <v>1345</v>
      </c>
      <c r="BR153">
        <v>293</v>
      </c>
      <c r="BS153">
        <v>281.8</v>
      </c>
      <c r="BU153" s="389">
        <f t="shared" si="41"/>
        <v>204</v>
      </c>
      <c r="BV153" s="419">
        <f t="shared" ca="1" si="42"/>
        <v>93045</v>
      </c>
      <c r="BX153" s="404" t="s">
        <v>942</v>
      </c>
      <c r="BY153" s="404" t="s">
        <v>1582</v>
      </c>
      <c r="BZ153" s="404" t="s">
        <v>2210</v>
      </c>
      <c r="CA153" s="405">
        <v>127580</v>
      </c>
      <c r="CB153" s="548">
        <f t="shared" ca="1" si="43"/>
        <v>155</v>
      </c>
      <c r="CC153" s="50" t="str">
        <f t="shared" ca="1" si="44"/>
        <v/>
      </c>
    </row>
    <row r="154" spans="1:81" x14ac:dyDescent="0.25">
      <c r="A154" s="386">
        <v>4</v>
      </c>
      <c r="B154" s="386" t="s">
        <v>149</v>
      </c>
      <c r="C154" s="386" t="s">
        <v>403</v>
      </c>
      <c r="D154" s="386" t="s">
        <v>50</v>
      </c>
      <c r="E154" s="386" t="s">
        <v>742</v>
      </c>
      <c r="F154" s="386" t="s">
        <v>1392</v>
      </c>
      <c r="G154">
        <v>96767</v>
      </c>
      <c r="H154">
        <v>348</v>
      </c>
      <c r="I154" s="397">
        <v>350</v>
      </c>
      <c r="J154" s="419">
        <v>360</v>
      </c>
      <c r="K154" s="419">
        <v>361</v>
      </c>
      <c r="L154" s="419">
        <v>362</v>
      </c>
      <c r="M154" s="433">
        <v>370</v>
      </c>
      <c r="N154" s="434">
        <v>370</v>
      </c>
      <c r="O154" s="437">
        <v>374</v>
      </c>
      <c r="P154" s="438">
        <v>379</v>
      </c>
      <c r="Q154" s="447">
        <v>380</v>
      </c>
      <c r="R154" s="494">
        <v>380</v>
      </c>
      <c r="S154" s="498">
        <v>382</v>
      </c>
      <c r="T154" s="498">
        <v>383</v>
      </c>
      <c r="U154" s="537">
        <v>383</v>
      </c>
      <c r="V154" s="537">
        <v>385</v>
      </c>
      <c r="W154" s="537">
        <v>388</v>
      </c>
      <c r="X154" s="537">
        <v>388</v>
      </c>
      <c r="Y154" s="538">
        <v>392</v>
      </c>
      <c r="Z154" s="540">
        <v>395</v>
      </c>
      <c r="AA154" s="540">
        <v>395</v>
      </c>
      <c r="AB154" s="541">
        <v>395</v>
      </c>
      <c r="AC154" s="541">
        <v>397</v>
      </c>
      <c r="AD154" s="542">
        <v>397</v>
      </c>
      <c r="AE154" s="542">
        <v>397</v>
      </c>
      <c r="AF154" s="544">
        <v>398</v>
      </c>
      <c r="AG154" s="544">
        <v>399</v>
      </c>
      <c r="AH154" s="545">
        <v>404</v>
      </c>
      <c r="AI154" s="546">
        <v>406</v>
      </c>
      <c r="AJ154" s="547">
        <v>406</v>
      </c>
      <c r="AK154" s="548">
        <v>407</v>
      </c>
      <c r="AL154" s="550">
        <v>407</v>
      </c>
      <c r="AM154" s="551">
        <v>407</v>
      </c>
      <c r="AN154" s="552">
        <v>407</v>
      </c>
      <c r="AO154" s="553">
        <v>412</v>
      </c>
      <c r="AP154" s="553">
        <v>413</v>
      </c>
      <c r="AQ154" s="553">
        <v>414</v>
      </c>
      <c r="AR154" s="553">
        <v>415</v>
      </c>
      <c r="AS154" s="554">
        <v>415</v>
      </c>
      <c r="AT154" s="555">
        <v>417</v>
      </c>
      <c r="AU154" s="556">
        <v>418</v>
      </c>
      <c r="AV154" s="556">
        <v>419</v>
      </c>
      <c r="AW154" s="556">
        <v>420</v>
      </c>
      <c r="AX154" s="557">
        <v>421</v>
      </c>
      <c r="AY154" s="557">
        <v>423</v>
      </c>
      <c r="AZ154" s="559">
        <v>428</v>
      </c>
      <c r="BA154" s="559">
        <v>428</v>
      </c>
      <c r="BB154" s="559">
        <v>430</v>
      </c>
      <c r="BD154" s="178">
        <f t="shared" ca="1" si="32"/>
        <v>2</v>
      </c>
      <c r="BE154" s="411">
        <f t="shared" ca="1" si="33"/>
        <v>4.6728971962616819E-3</v>
      </c>
      <c r="BF154" s="412">
        <f t="shared" ca="1" si="34"/>
        <v>2.0668203003089896</v>
      </c>
      <c r="BG154" s="178">
        <f t="shared" ca="1" si="35"/>
        <v>12</v>
      </c>
      <c r="BH154" s="411">
        <f t="shared" ca="1" si="36"/>
        <v>2.8708133971291867E-2</v>
      </c>
      <c r="BI154" s="412">
        <f t="shared" ca="1" si="37"/>
        <v>12.400921801853938</v>
      </c>
      <c r="BJ154" s="398">
        <f t="shared" ca="1" si="30"/>
        <v>444.36636456643276</v>
      </c>
      <c r="BL154" s="391">
        <f t="shared" si="31"/>
        <v>291</v>
      </c>
      <c r="BM154" s="386">
        <f t="shared" ca="1" si="38"/>
        <v>430</v>
      </c>
      <c r="BN154" s="386">
        <f t="shared" ca="1" si="39"/>
        <v>444.4</v>
      </c>
      <c r="BO154" s="400">
        <f t="shared" ca="1" si="40"/>
        <v>0</v>
      </c>
      <c r="BQ154" t="s">
        <v>1454</v>
      </c>
      <c r="BR154">
        <v>125</v>
      </c>
      <c r="BS154">
        <v>126.2</v>
      </c>
      <c r="BU154" s="389">
        <f t="shared" si="41"/>
        <v>205</v>
      </c>
      <c r="BV154" s="419">
        <f t="shared" ca="1" si="42"/>
        <v>96767</v>
      </c>
      <c r="BX154" s="404" t="s">
        <v>944</v>
      </c>
      <c r="BY154" s="404" t="s">
        <v>1584</v>
      </c>
      <c r="BZ154" s="404" t="s">
        <v>2210</v>
      </c>
      <c r="CA154" s="405">
        <v>142484</v>
      </c>
      <c r="CB154" s="548">
        <f t="shared" ca="1" si="43"/>
        <v>23</v>
      </c>
      <c r="CC154" s="50" t="str">
        <f t="shared" ca="1" si="44"/>
        <v>Worst 50</v>
      </c>
    </row>
    <row r="155" spans="1:81" x14ac:dyDescent="0.25">
      <c r="A155" s="386">
        <v>4</v>
      </c>
      <c r="B155" s="386" t="s">
        <v>149</v>
      </c>
      <c r="C155" s="386" t="s">
        <v>403</v>
      </c>
      <c r="D155" s="386" t="s">
        <v>50</v>
      </c>
      <c r="E155" s="386" t="s">
        <v>972</v>
      </c>
      <c r="F155" s="386" t="s">
        <v>1616</v>
      </c>
      <c r="G155">
        <v>147373</v>
      </c>
      <c r="H155">
        <v>313</v>
      </c>
      <c r="I155" s="397">
        <v>318</v>
      </c>
      <c r="J155" s="419">
        <v>322</v>
      </c>
      <c r="K155" s="419">
        <v>322</v>
      </c>
      <c r="L155" s="419">
        <v>328</v>
      </c>
      <c r="M155" s="433">
        <v>337</v>
      </c>
      <c r="N155" s="434">
        <v>338</v>
      </c>
      <c r="O155" s="437">
        <v>340</v>
      </c>
      <c r="P155" s="438">
        <v>341</v>
      </c>
      <c r="Q155" s="447">
        <v>342</v>
      </c>
      <c r="R155" s="494">
        <v>342</v>
      </c>
      <c r="S155" s="498">
        <v>345</v>
      </c>
      <c r="T155" s="498">
        <v>349</v>
      </c>
      <c r="U155" s="537">
        <v>351</v>
      </c>
      <c r="V155" s="537">
        <v>352</v>
      </c>
      <c r="W155" s="537">
        <v>354</v>
      </c>
      <c r="X155" s="537">
        <v>357</v>
      </c>
      <c r="Y155" s="538">
        <v>357</v>
      </c>
      <c r="Z155" s="540">
        <v>357</v>
      </c>
      <c r="AA155" s="540">
        <v>357</v>
      </c>
      <c r="AB155" s="541">
        <v>360</v>
      </c>
      <c r="AC155" s="541">
        <v>360</v>
      </c>
      <c r="AD155" s="542">
        <v>363</v>
      </c>
      <c r="AE155" s="542">
        <v>364</v>
      </c>
      <c r="AF155" s="544">
        <v>365</v>
      </c>
      <c r="AG155" s="544">
        <v>366</v>
      </c>
      <c r="AH155" s="545">
        <v>366</v>
      </c>
      <c r="AI155" s="546">
        <v>366</v>
      </c>
      <c r="AJ155" s="547">
        <v>366</v>
      </c>
      <c r="AK155" s="548">
        <v>368</v>
      </c>
      <c r="AL155" s="550">
        <v>368</v>
      </c>
      <c r="AM155" s="551">
        <v>370</v>
      </c>
      <c r="AN155" s="552">
        <v>370</v>
      </c>
      <c r="AO155" s="553">
        <v>372</v>
      </c>
      <c r="AP155" s="553">
        <v>372</v>
      </c>
      <c r="AQ155" s="553">
        <v>372</v>
      </c>
      <c r="AR155" s="553">
        <v>372</v>
      </c>
      <c r="AS155" s="554">
        <v>373</v>
      </c>
      <c r="AT155" s="555">
        <v>373</v>
      </c>
      <c r="AU155" s="556">
        <v>373</v>
      </c>
      <c r="AV155" s="556">
        <v>373</v>
      </c>
      <c r="AW155" s="556">
        <v>373</v>
      </c>
      <c r="AX155" s="557">
        <v>374</v>
      </c>
      <c r="AY155" s="557">
        <v>374</v>
      </c>
      <c r="AZ155" s="559">
        <v>376</v>
      </c>
      <c r="BA155" s="559">
        <v>377</v>
      </c>
      <c r="BB155" s="559">
        <v>378</v>
      </c>
      <c r="BD155" s="178">
        <f t="shared" ca="1" si="32"/>
        <v>1</v>
      </c>
      <c r="BE155" s="411">
        <f t="shared" ca="1" si="33"/>
        <v>2.6525198938992041E-3</v>
      </c>
      <c r="BF155" s="412">
        <f t="shared" ca="1" si="34"/>
        <v>0.6785503450428505</v>
      </c>
      <c r="BG155" s="178">
        <f t="shared" ca="1" si="35"/>
        <v>5</v>
      </c>
      <c r="BH155" s="411">
        <f t="shared" ca="1" si="36"/>
        <v>1.3404825737265416E-2</v>
      </c>
      <c r="BI155" s="412">
        <f t="shared" ca="1" si="37"/>
        <v>3.3927517252142523</v>
      </c>
      <c r="BJ155" s="398">
        <f t="shared" ca="1" si="30"/>
        <v>256.49203042619746</v>
      </c>
      <c r="BL155" s="391">
        <f t="shared" si="31"/>
        <v>251</v>
      </c>
      <c r="BM155" s="386">
        <f t="shared" ca="1" si="38"/>
        <v>378</v>
      </c>
      <c r="BN155" s="386">
        <f t="shared" ca="1" si="39"/>
        <v>256.5</v>
      </c>
      <c r="BO155" s="400">
        <f t="shared" ca="1" si="40"/>
        <v>0</v>
      </c>
      <c r="BQ155" t="s">
        <v>67</v>
      </c>
      <c r="BR155" s="4">
        <v>1675</v>
      </c>
      <c r="BS155">
        <v>338.5</v>
      </c>
      <c r="BU155" s="389">
        <f t="shared" si="41"/>
        <v>202</v>
      </c>
      <c r="BV155" s="419">
        <f t="shared" ca="1" si="42"/>
        <v>147373</v>
      </c>
      <c r="BX155" s="404" t="s">
        <v>2222</v>
      </c>
      <c r="BY155" s="404" t="s">
        <v>2223</v>
      </c>
      <c r="BZ155" s="404" t="s">
        <v>2206</v>
      </c>
      <c r="CA155" s="405">
        <v>2916458</v>
      </c>
      <c r="CB155" s="548">
        <f t="shared" ca="1" si="43"/>
        <v>113</v>
      </c>
      <c r="CC155" s="50" t="str">
        <f t="shared" ca="1" si="44"/>
        <v/>
      </c>
    </row>
    <row r="156" spans="1:81" x14ac:dyDescent="0.25">
      <c r="A156" s="386">
        <v>4</v>
      </c>
      <c r="B156" s="386" t="s">
        <v>149</v>
      </c>
      <c r="C156" s="386" t="s">
        <v>403</v>
      </c>
      <c r="D156" s="386" t="s">
        <v>50</v>
      </c>
      <c r="E156" s="386" t="s">
        <v>974</v>
      </c>
      <c r="F156" s="386" t="s">
        <v>1618</v>
      </c>
      <c r="G156">
        <v>122746</v>
      </c>
      <c r="H156">
        <v>179</v>
      </c>
      <c r="I156" s="397">
        <v>179</v>
      </c>
      <c r="J156" s="419">
        <v>181</v>
      </c>
      <c r="K156" s="419">
        <v>185</v>
      </c>
      <c r="L156" s="419">
        <v>188</v>
      </c>
      <c r="M156" s="433">
        <v>188</v>
      </c>
      <c r="N156" s="434">
        <v>193</v>
      </c>
      <c r="O156" s="437">
        <v>196</v>
      </c>
      <c r="P156" s="438">
        <v>197</v>
      </c>
      <c r="Q156" s="447">
        <v>201</v>
      </c>
      <c r="R156" s="494">
        <v>202</v>
      </c>
      <c r="S156" s="498">
        <v>217</v>
      </c>
      <c r="T156" s="498">
        <v>217</v>
      </c>
      <c r="U156" s="537">
        <v>218</v>
      </c>
      <c r="V156" s="537">
        <v>219</v>
      </c>
      <c r="W156" s="537">
        <v>230</v>
      </c>
      <c r="X156" s="537">
        <v>234</v>
      </c>
      <c r="Y156" s="538">
        <v>234</v>
      </c>
      <c r="Z156" s="540">
        <v>235</v>
      </c>
      <c r="AA156" s="540">
        <v>237</v>
      </c>
      <c r="AB156" s="541">
        <v>237</v>
      </c>
      <c r="AC156" s="541">
        <v>239</v>
      </c>
      <c r="AD156" s="542">
        <v>240</v>
      </c>
      <c r="AE156" s="542">
        <v>240</v>
      </c>
      <c r="AF156" s="544">
        <v>241</v>
      </c>
      <c r="AG156" s="544">
        <v>243</v>
      </c>
      <c r="AH156" s="545">
        <v>244</v>
      </c>
      <c r="AI156" s="546">
        <v>244</v>
      </c>
      <c r="AJ156" s="547">
        <v>246</v>
      </c>
      <c r="AK156" s="548">
        <v>248</v>
      </c>
      <c r="AL156" s="550">
        <v>248</v>
      </c>
      <c r="AM156" s="551">
        <v>248</v>
      </c>
      <c r="AN156" s="552">
        <v>248</v>
      </c>
      <c r="AO156" s="553">
        <v>249</v>
      </c>
      <c r="AP156" s="553">
        <v>249</v>
      </c>
      <c r="AQ156" s="553">
        <v>249</v>
      </c>
      <c r="AR156" s="553">
        <v>249</v>
      </c>
      <c r="AS156" s="554">
        <v>249</v>
      </c>
      <c r="AT156" s="555">
        <v>250</v>
      </c>
      <c r="AU156" s="556">
        <v>250</v>
      </c>
      <c r="AV156" s="556">
        <v>250</v>
      </c>
      <c r="AW156" s="556">
        <v>250</v>
      </c>
      <c r="AX156" s="557">
        <v>250</v>
      </c>
      <c r="AY156" s="557">
        <v>249</v>
      </c>
      <c r="AZ156" s="559">
        <v>250</v>
      </c>
      <c r="BA156" s="559">
        <v>250</v>
      </c>
      <c r="BB156" s="559">
        <v>250</v>
      </c>
      <c r="BD156" s="178">
        <f t="shared" ca="1" si="32"/>
        <v>0</v>
      </c>
      <c r="BE156" s="411">
        <f t="shared" ca="1" si="33"/>
        <v>0</v>
      </c>
      <c r="BF156" s="412">
        <f t="shared" ca="1" si="34"/>
        <v>0</v>
      </c>
      <c r="BG156" s="178">
        <f t="shared" ca="1" si="35"/>
        <v>0</v>
      </c>
      <c r="BH156" s="411">
        <f t="shared" ca="1" si="36"/>
        <v>0</v>
      </c>
      <c r="BI156" s="412">
        <f t="shared" ca="1" si="37"/>
        <v>0</v>
      </c>
      <c r="BJ156" s="398">
        <f t="shared" ca="1" si="30"/>
        <v>203.67262476984993</v>
      </c>
      <c r="BL156" s="391">
        <f t="shared" si="31"/>
        <v>295</v>
      </c>
      <c r="BM156" s="386">
        <f t="shared" ca="1" si="38"/>
        <v>250</v>
      </c>
      <c r="BN156" s="386">
        <f t="shared" ca="1" si="39"/>
        <v>203.7</v>
      </c>
      <c r="BO156" s="400">
        <f t="shared" ca="1" si="40"/>
        <v>0</v>
      </c>
      <c r="BQ156" t="s">
        <v>68</v>
      </c>
      <c r="BR156">
        <v>834</v>
      </c>
      <c r="BS156">
        <v>389.5</v>
      </c>
      <c r="BU156" s="389">
        <f t="shared" si="41"/>
        <v>206</v>
      </c>
      <c r="BV156" s="419">
        <f t="shared" ca="1" si="42"/>
        <v>122746</v>
      </c>
      <c r="BX156" s="404" t="s">
        <v>349</v>
      </c>
      <c r="BY156" s="404" t="s">
        <v>5</v>
      </c>
      <c r="BZ156" s="404" t="s">
        <v>2207</v>
      </c>
      <c r="CA156" s="405">
        <v>1141374</v>
      </c>
      <c r="CB156" s="548">
        <f t="shared" ca="1" si="43"/>
        <v>272</v>
      </c>
      <c r="CC156" s="50" t="str">
        <f t="shared" ca="1" si="44"/>
        <v/>
      </c>
    </row>
    <row r="157" spans="1:81" x14ac:dyDescent="0.25">
      <c r="A157" s="386">
        <v>4</v>
      </c>
      <c r="B157" s="386" t="s">
        <v>149</v>
      </c>
      <c r="C157" s="386" t="s">
        <v>403</v>
      </c>
      <c r="D157" s="386" t="s">
        <v>50</v>
      </c>
      <c r="E157" s="386" t="s">
        <v>976</v>
      </c>
      <c r="F157" s="386" t="s">
        <v>1385</v>
      </c>
      <c r="G157">
        <v>148105</v>
      </c>
      <c r="H157">
        <v>229</v>
      </c>
      <c r="I157" s="397">
        <v>234</v>
      </c>
      <c r="J157" s="419">
        <v>236</v>
      </c>
      <c r="K157" s="419">
        <v>238</v>
      </c>
      <c r="L157" s="419">
        <v>240</v>
      </c>
      <c r="M157" s="433">
        <v>241</v>
      </c>
      <c r="N157" s="434">
        <v>242</v>
      </c>
      <c r="O157" s="437">
        <v>242</v>
      </c>
      <c r="P157" s="438">
        <v>242</v>
      </c>
      <c r="Q157" s="447">
        <v>244</v>
      </c>
      <c r="R157" s="494">
        <v>254</v>
      </c>
      <c r="S157" s="498">
        <v>255</v>
      </c>
      <c r="T157" s="498">
        <v>255</v>
      </c>
      <c r="U157" s="537">
        <v>255</v>
      </c>
      <c r="V157" s="537">
        <v>255</v>
      </c>
      <c r="W157" s="537">
        <v>260</v>
      </c>
      <c r="X157" s="537">
        <v>262</v>
      </c>
      <c r="Y157" s="538">
        <v>262</v>
      </c>
      <c r="Z157" s="540">
        <v>262</v>
      </c>
      <c r="AA157" s="540">
        <v>263</v>
      </c>
      <c r="AB157" s="541">
        <v>263</v>
      </c>
      <c r="AC157" s="541">
        <v>263</v>
      </c>
      <c r="AD157" s="542">
        <v>264</v>
      </c>
      <c r="AE157" s="542">
        <v>264</v>
      </c>
      <c r="AF157" s="544">
        <v>264</v>
      </c>
      <c r="AG157" s="544">
        <v>264</v>
      </c>
      <c r="AH157" s="545">
        <v>264</v>
      </c>
      <c r="AI157" s="546">
        <v>264</v>
      </c>
      <c r="AJ157" s="547">
        <v>264</v>
      </c>
      <c r="AK157" s="548">
        <v>265</v>
      </c>
      <c r="AL157" s="550">
        <v>266</v>
      </c>
      <c r="AM157" s="551">
        <v>266</v>
      </c>
      <c r="AN157" s="552">
        <v>266</v>
      </c>
      <c r="AO157" s="553">
        <v>266</v>
      </c>
      <c r="AP157" s="553">
        <v>266</v>
      </c>
      <c r="AQ157" s="553">
        <v>266</v>
      </c>
      <c r="AR157" s="553">
        <v>266</v>
      </c>
      <c r="AS157" s="554">
        <v>266</v>
      </c>
      <c r="AT157" s="555">
        <v>267</v>
      </c>
      <c r="AU157" s="556">
        <v>267</v>
      </c>
      <c r="AV157" s="556">
        <v>267</v>
      </c>
      <c r="AW157" s="556">
        <v>267</v>
      </c>
      <c r="AX157" s="557">
        <v>267</v>
      </c>
      <c r="AY157" s="557">
        <v>268</v>
      </c>
      <c r="AZ157" s="559">
        <v>268</v>
      </c>
      <c r="BA157" s="559">
        <v>268</v>
      </c>
      <c r="BB157" s="559">
        <v>268</v>
      </c>
      <c r="BD157" s="178">
        <f t="shared" ca="1" si="32"/>
        <v>0</v>
      </c>
      <c r="BE157" s="411">
        <f t="shared" ca="1" si="33"/>
        <v>0</v>
      </c>
      <c r="BF157" s="412">
        <f t="shared" ca="1" si="34"/>
        <v>0</v>
      </c>
      <c r="BG157" s="178">
        <f t="shared" ca="1" si="35"/>
        <v>1</v>
      </c>
      <c r="BH157" s="411">
        <f t="shared" ca="1" si="36"/>
        <v>3.7453183520599251E-3</v>
      </c>
      <c r="BI157" s="412">
        <f t="shared" ca="1" si="37"/>
        <v>0.67519665102461091</v>
      </c>
      <c r="BJ157" s="398">
        <f t="shared" ca="1" si="30"/>
        <v>180.95270247459572</v>
      </c>
      <c r="BL157" s="391">
        <f t="shared" si="31"/>
        <v>86</v>
      </c>
      <c r="BM157" s="386">
        <f t="shared" ca="1" si="38"/>
        <v>268</v>
      </c>
      <c r="BN157" s="386">
        <f t="shared" ca="1" si="39"/>
        <v>181</v>
      </c>
      <c r="BO157" s="400">
        <f t="shared" ca="1" si="40"/>
        <v>0</v>
      </c>
      <c r="BQ157" t="s">
        <v>1404</v>
      </c>
      <c r="BR157">
        <v>464</v>
      </c>
      <c r="BS157">
        <v>273</v>
      </c>
      <c r="BU157" s="389">
        <f t="shared" si="41"/>
        <v>199</v>
      </c>
      <c r="BV157" s="419">
        <f t="shared" ca="1" si="42"/>
        <v>148105</v>
      </c>
      <c r="BX157" s="404" t="s">
        <v>350</v>
      </c>
      <c r="BY157" s="404" t="s">
        <v>25</v>
      </c>
      <c r="BZ157" s="404" t="s">
        <v>2207</v>
      </c>
      <c r="CA157" s="405">
        <v>366785</v>
      </c>
      <c r="CB157" s="548">
        <f t="shared" ca="1" si="43"/>
        <v>249</v>
      </c>
      <c r="CC157" s="50" t="str">
        <f t="shared" ca="1" si="44"/>
        <v/>
      </c>
    </row>
    <row r="158" spans="1:81" x14ac:dyDescent="0.25">
      <c r="A158" s="386">
        <v>4</v>
      </c>
      <c r="B158" s="386" t="s">
        <v>149</v>
      </c>
      <c r="C158" s="31" t="s">
        <v>403</v>
      </c>
      <c r="D158" s="31" t="s">
        <v>50</v>
      </c>
      <c r="E158" s="31" t="s">
        <v>978</v>
      </c>
      <c r="F158" s="31" t="s">
        <v>1620</v>
      </c>
      <c r="G158" s="31">
        <v>87754</v>
      </c>
      <c r="H158" s="31">
        <v>168</v>
      </c>
      <c r="I158" s="31">
        <v>168</v>
      </c>
      <c r="J158" s="31">
        <v>170</v>
      </c>
      <c r="K158" s="31">
        <v>174</v>
      </c>
      <c r="L158" s="31">
        <v>175</v>
      </c>
      <c r="M158" s="31">
        <v>176</v>
      </c>
      <c r="N158" s="31">
        <v>179</v>
      </c>
      <c r="O158" s="31">
        <v>181</v>
      </c>
      <c r="P158" s="31">
        <v>181</v>
      </c>
      <c r="Q158" s="31">
        <v>183</v>
      </c>
      <c r="R158" s="31">
        <v>183</v>
      </c>
      <c r="S158" s="31">
        <v>183</v>
      </c>
      <c r="T158" s="31">
        <v>183</v>
      </c>
      <c r="U158" s="31">
        <v>186</v>
      </c>
      <c r="V158" s="31">
        <v>186</v>
      </c>
      <c r="W158" s="31">
        <v>187</v>
      </c>
      <c r="X158" s="31">
        <v>189</v>
      </c>
      <c r="Y158" s="31">
        <v>189</v>
      </c>
      <c r="Z158" s="31">
        <v>189</v>
      </c>
      <c r="AA158" s="31">
        <v>189</v>
      </c>
      <c r="AB158" s="31">
        <v>189</v>
      </c>
      <c r="AC158" s="31">
        <v>190</v>
      </c>
      <c r="AD158" s="31">
        <v>190</v>
      </c>
      <c r="AE158" s="31">
        <v>190</v>
      </c>
      <c r="AF158" s="31">
        <v>190</v>
      </c>
      <c r="AG158" s="31">
        <v>190</v>
      </c>
      <c r="AH158" s="31">
        <v>191</v>
      </c>
      <c r="AI158" s="31">
        <v>191</v>
      </c>
      <c r="AJ158" s="31">
        <v>191</v>
      </c>
      <c r="AK158" s="31">
        <v>191</v>
      </c>
      <c r="AL158" s="31">
        <v>191</v>
      </c>
      <c r="AM158" s="31">
        <v>191</v>
      </c>
      <c r="AN158" s="31">
        <v>191</v>
      </c>
      <c r="AO158" s="31">
        <v>191</v>
      </c>
      <c r="AP158" s="31">
        <v>191</v>
      </c>
      <c r="AQ158" s="31">
        <v>192</v>
      </c>
      <c r="AR158" s="31">
        <v>192</v>
      </c>
      <c r="AS158" s="31">
        <v>192</v>
      </c>
      <c r="AT158" s="31">
        <v>192</v>
      </c>
      <c r="AU158" s="31">
        <v>192</v>
      </c>
      <c r="AV158" s="31">
        <v>192</v>
      </c>
      <c r="AW158" s="31">
        <v>192</v>
      </c>
      <c r="AX158" s="31">
        <v>192</v>
      </c>
      <c r="AY158" s="31">
        <v>192</v>
      </c>
      <c r="AZ158" s="31">
        <v>192</v>
      </c>
      <c r="BA158" s="31">
        <v>192</v>
      </c>
      <c r="BB158" s="31">
        <v>192</v>
      </c>
      <c r="BC158" s="31"/>
      <c r="BD158" s="393">
        <f t="shared" ca="1" si="32"/>
        <v>0</v>
      </c>
      <c r="BE158" s="413">
        <f t="shared" ca="1" si="33"/>
        <v>0</v>
      </c>
      <c r="BF158" s="415">
        <f t="shared" ca="1" si="34"/>
        <v>0</v>
      </c>
      <c r="BG158" s="393">
        <f t="shared" ca="1" si="35"/>
        <v>0</v>
      </c>
      <c r="BH158" s="413">
        <f t="shared" ca="1" si="36"/>
        <v>0</v>
      </c>
      <c r="BI158" s="415">
        <f t="shared" ca="1" si="37"/>
        <v>0</v>
      </c>
      <c r="BJ158" s="401">
        <f t="shared" ca="1" si="30"/>
        <v>218.79344531303417</v>
      </c>
      <c r="BL158" s="391">
        <f t="shared" si="31"/>
        <v>255</v>
      </c>
      <c r="BM158" s="386">
        <f t="shared" ca="1" si="38"/>
        <v>192</v>
      </c>
      <c r="BN158" s="386">
        <f t="shared" ca="1" si="39"/>
        <v>218.8</v>
      </c>
      <c r="BO158" s="400">
        <f t="shared" ca="1" si="40"/>
        <v>0</v>
      </c>
      <c r="BQ158" t="s">
        <v>1313</v>
      </c>
      <c r="BR158">
        <v>94</v>
      </c>
      <c r="BS158">
        <v>145.9</v>
      </c>
      <c r="BU158" s="389">
        <f t="shared" si="41"/>
        <v>203</v>
      </c>
      <c r="BV158" s="419">
        <f t="shared" ca="1" si="42"/>
        <v>87754</v>
      </c>
      <c r="BX158" s="404" t="s">
        <v>351</v>
      </c>
      <c r="BY158" s="404" t="s">
        <v>34</v>
      </c>
      <c r="BZ158" s="404" t="s">
        <v>2207</v>
      </c>
      <c r="CA158" s="405">
        <v>320626</v>
      </c>
      <c r="CB158" s="548">
        <f t="shared" ca="1" si="43"/>
        <v>272</v>
      </c>
      <c r="CC158" s="50" t="str">
        <f t="shared" ca="1" si="44"/>
        <v/>
      </c>
    </row>
    <row r="159" spans="1:81" x14ac:dyDescent="0.25">
      <c r="A159" s="386">
        <v>4</v>
      </c>
      <c r="B159" s="386" t="s">
        <v>149</v>
      </c>
      <c r="C159" s="386" t="s">
        <v>300</v>
      </c>
      <c r="D159" s="386" t="s">
        <v>68</v>
      </c>
      <c r="E159" s="386" t="s">
        <v>300</v>
      </c>
      <c r="F159" s="386" t="s">
        <v>68</v>
      </c>
      <c r="G159">
        <v>214109</v>
      </c>
      <c r="H159">
        <v>628</v>
      </c>
      <c r="I159" s="397">
        <v>662</v>
      </c>
      <c r="J159" s="419">
        <v>665</v>
      </c>
      <c r="K159" s="419">
        <v>666</v>
      </c>
      <c r="L159" s="419">
        <v>666</v>
      </c>
      <c r="M159" s="433">
        <v>666</v>
      </c>
      <c r="N159" s="434">
        <v>666</v>
      </c>
      <c r="O159" s="437">
        <v>666</v>
      </c>
      <c r="P159" s="438">
        <v>666</v>
      </c>
      <c r="Q159" s="447">
        <v>668</v>
      </c>
      <c r="R159" s="494">
        <v>668</v>
      </c>
      <c r="S159" s="498">
        <v>668</v>
      </c>
      <c r="T159" s="498">
        <v>668</v>
      </c>
      <c r="U159" s="537">
        <v>670</v>
      </c>
      <c r="V159" s="537">
        <v>683</v>
      </c>
      <c r="W159" s="537">
        <v>707</v>
      </c>
      <c r="X159" s="537">
        <v>722</v>
      </c>
      <c r="Y159" s="538">
        <v>722</v>
      </c>
      <c r="Z159" s="540">
        <v>722</v>
      </c>
      <c r="AA159" s="540">
        <v>738</v>
      </c>
      <c r="AB159" s="541">
        <v>740</v>
      </c>
      <c r="AC159" s="541">
        <v>742</v>
      </c>
      <c r="AD159" s="542">
        <v>753</v>
      </c>
      <c r="AE159" s="542">
        <v>756</v>
      </c>
      <c r="AF159" s="544">
        <v>756</v>
      </c>
      <c r="AG159" s="544">
        <v>757</v>
      </c>
      <c r="AH159" s="545">
        <v>771</v>
      </c>
      <c r="AI159" s="546">
        <v>772</v>
      </c>
      <c r="AJ159" s="547">
        <v>777</v>
      </c>
      <c r="AK159" s="548">
        <v>781</v>
      </c>
      <c r="AL159" s="550">
        <v>784</v>
      </c>
      <c r="AM159" s="551">
        <v>784</v>
      </c>
      <c r="AN159" s="552">
        <v>784</v>
      </c>
      <c r="AO159" s="553">
        <v>798</v>
      </c>
      <c r="AP159" s="553">
        <v>800</v>
      </c>
      <c r="AQ159" s="553">
        <v>803</v>
      </c>
      <c r="AR159" s="553">
        <v>805</v>
      </c>
      <c r="AS159" s="554">
        <v>806</v>
      </c>
      <c r="AT159" s="555">
        <v>806</v>
      </c>
      <c r="AU159" s="556">
        <v>806</v>
      </c>
      <c r="AV159" s="556">
        <v>806</v>
      </c>
      <c r="AW159" s="556">
        <v>810</v>
      </c>
      <c r="AX159" s="557">
        <v>817</v>
      </c>
      <c r="AY159" s="557">
        <v>817</v>
      </c>
      <c r="AZ159" s="559">
        <v>824</v>
      </c>
      <c r="BA159" s="559">
        <v>832</v>
      </c>
      <c r="BB159" s="559">
        <v>834</v>
      </c>
      <c r="BD159" s="178">
        <f t="shared" ca="1" si="32"/>
        <v>2</v>
      </c>
      <c r="BE159" s="411">
        <f t="shared" ca="1" si="33"/>
        <v>2.403846153846154E-3</v>
      </c>
      <c r="BF159" s="412">
        <f t="shared" ca="1" si="34"/>
        <v>0.93410365748287083</v>
      </c>
      <c r="BG159" s="178">
        <f t="shared" ca="1" si="35"/>
        <v>28</v>
      </c>
      <c r="BH159" s="411">
        <f t="shared" ca="1" si="36"/>
        <v>3.4739454094292806E-2</v>
      </c>
      <c r="BI159" s="412">
        <f t="shared" ca="1" si="37"/>
        <v>13.077451204760193</v>
      </c>
      <c r="BJ159" s="398">
        <f t="shared" ca="1" si="30"/>
        <v>389.52122517035713</v>
      </c>
      <c r="BL159" s="391">
        <f t="shared" si="31"/>
        <v>156</v>
      </c>
      <c r="BM159" s="386">
        <f t="shared" ca="1" si="38"/>
        <v>834</v>
      </c>
      <c r="BN159" s="386">
        <f t="shared" ca="1" si="39"/>
        <v>389.5</v>
      </c>
      <c r="BO159" s="400">
        <f t="shared" ca="1" si="40"/>
        <v>0</v>
      </c>
      <c r="BQ159" t="s">
        <v>1606</v>
      </c>
      <c r="BR159">
        <v>138</v>
      </c>
      <c r="BS159">
        <v>176.7</v>
      </c>
      <c r="BU159" s="389">
        <f t="shared" si="41"/>
        <v>173</v>
      </c>
      <c r="BV159" s="419">
        <f t="shared" ca="1" si="42"/>
        <v>214109</v>
      </c>
      <c r="BX159" s="404" t="s">
        <v>352</v>
      </c>
      <c r="BY159" s="404" t="s">
        <v>178</v>
      </c>
      <c r="BZ159" s="404" t="s">
        <v>2207</v>
      </c>
      <c r="CA159" s="405">
        <v>327378</v>
      </c>
      <c r="CB159" s="548">
        <f t="shared" ca="1" si="43"/>
        <v>18</v>
      </c>
      <c r="CC159" s="50" t="str">
        <f t="shared" ca="1" si="44"/>
        <v>Worst 50</v>
      </c>
    </row>
    <row r="160" spans="1:81" x14ac:dyDescent="0.25">
      <c r="A160" s="386">
        <v>4</v>
      </c>
      <c r="B160" s="386" t="s">
        <v>149</v>
      </c>
      <c r="C160" s="31" t="s">
        <v>310</v>
      </c>
      <c r="D160" s="31" t="s">
        <v>72</v>
      </c>
      <c r="E160" s="31" t="s">
        <v>310</v>
      </c>
      <c r="F160" s="31" t="s">
        <v>72</v>
      </c>
      <c r="G160" s="31">
        <v>268607</v>
      </c>
      <c r="H160" s="31">
        <v>484</v>
      </c>
      <c r="I160" s="31">
        <v>489</v>
      </c>
      <c r="J160" s="31">
        <v>495</v>
      </c>
      <c r="K160" s="31">
        <v>498</v>
      </c>
      <c r="L160" s="31">
        <v>497</v>
      </c>
      <c r="M160" s="31">
        <v>499</v>
      </c>
      <c r="N160" s="31">
        <v>500</v>
      </c>
      <c r="O160" s="31">
        <v>501</v>
      </c>
      <c r="P160" s="31">
        <v>502</v>
      </c>
      <c r="Q160" s="31">
        <v>503</v>
      </c>
      <c r="R160" s="31">
        <v>506</v>
      </c>
      <c r="S160" s="31">
        <v>507</v>
      </c>
      <c r="T160" s="31">
        <v>507</v>
      </c>
      <c r="U160" s="31">
        <v>507</v>
      </c>
      <c r="V160" s="31">
        <v>507</v>
      </c>
      <c r="W160" s="31">
        <v>508</v>
      </c>
      <c r="X160" s="31">
        <v>509</v>
      </c>
      <c r="Y160" s="31">
        <v>508</v>
      </c>
      <c r="Z160" s="31">
        <v>509</v>
      </c>
      <c r="AA160" s="31">
        <v>508</v>
      </c>
      <c r="AB160" s="31">
        <v>510</v>
      </c>
      <c r="AC160" s="31">
        <v>510</v>
      </c>
      <c r="AD160" s="31">
        <v>510</v>
      </c>
      <c r="AE160" s="31">
        <v>511</v>
      </c>
      <c r="AF160" s="31">
        <v>509</v>
      </c>
      <c r="AG160" s="31">
        <v>509</v>
      </c>
      <c r="AH160" s="31">
        <v>510</v>
      </c>
      <c r="AI160" s="31">
        <v>510</v>
      </c>
      <c r="AJ160" s="31">
        <v>510</v>
      </c>
      <c r="AK160" s="31">
        <v>510</v>
      </c>
      <c r="AL160" s="31">
        <v>510</v>
      </c>
      <c r="AM160" s="31">
        <v>510</v>
      </c>
      <c r="AN160" s="31">
        <v>510</v>
      </c>
      <c r="AO160" s="31">
        <v>512</v>
      </c>
      <c r="AP160" s="31">
        <v>512</v>
      </c>
      <c r="AQ160" s="31">
        <v>512</v>
      </c>
      <c r="AR160" s="31">
        <v>513</v>
      </c>
      <c r="AS160" s="31">
        <v>513</v>
      </c>
      <c r="AT160" s="31">
        <v>513</v>
      </c>
      <c r="AU160" s="31">
        <v>513</v>
      </c>
      <c r="AV160" s="31">
        <v>513</v>
      </c>
      <c r="AW160" s="31">
        <v>513</v>
      </c>
      <c r="AX160" s="31">
        <v>513</v>
      </c>
      <c r="AY160" s="31">
        <v>513</v>
      </c>
      <c r="AZ160" s="31">
        <v>514</v>
      </c>
      <c r="BA160" s="31">
        <v>514</v>
      </c>
      <c r="BB160" s="31">
        <v>514</v>
      </c>
      <c r="BC160" s="31"/>
      <c r="BD160" s="393">
        <f t="shared" ca="1" si="32"/>
        <v>0</v>
      </c>
      <c r="BE160" s="413">
        <f t="shared" ca="1" si="33"/>
        <v>0</v>
      </c>
      <c r="BF160" s="415">
        <f t="shared" ca="1" si="34"/>
        <v>0</v>
      </c>
      <c r="BG160" s="393">
        <f t="shared" ca="1" si="35"/>
        <v>1</v>
      </c>
      <c r="BH160" s="413">
        <f t="shared" ca="1" si="36"/>
        <v>1.9493177387914229E-3</v>
      </c>
      <c r="BI160" s="415">
        <f t="shared" ca="1" si="37"/>
        <v>0.37229111676166293</v>
      </c>
      <c r="BJ160" s="401">
        <f t="shared" ca="1" si="30"/>
        <v>191.35763401549477</v>
      </c>
      <c r="BL160" s="391">
        <f t="shared" si="31"/>
        <v>170</v>
      </c>
      <c r="BM160" s="386">
        <f t="shared" ca="1" si="38"/>
        <v>514</v>
      </c>
      <c r="BN160" s="386">
        <f t="shared" ca="1" si="39"/>
        <v>191.4</v>
      </c>
      <c r="BO160" s="400">
        <f t="shared" ca="1" si="40"/>
        <v>0</v>
      </c>
      <c r="BQ160" t="s">
        <v>69</v>
      </c>
      <c r="BR160" s="4">
        <v>1714</v>
      </c>
      <c r="BS160">
        <v>313</v>
      </c>
      <c r="BU160" s="389">
        <f t="shared" si="41"/>
        <v>260</v>
      </c>
      <c r="BV160" s="419">
        <f t="shared" ca="1" si="42"/>
        <v>268607</v>
      </c>
      <c r="BX160" s="404" t="s">
        <v>353</v>
      </c>
      <c r="BY160" s="404" t="s">
        <v>184</v>
      </c>
      <c r="BZ160" s="404" t="s">
        <v>2207</v>
      </c>
      <c r="CA160" s="405">
        <v>214909</v>
      </c>
      <c r="CB160" s="548">
        <f t="shared" ca="1" si="43"/>
        <v>268</v>
      </c>
      <c r="CC160" s="50" t="str">
        <f t="shared" ca="1" si="44"/>
        <v/>
      </c>
    </row>
    <row r="161" spans="1:81" x14ac:dyDescent="0.25">
      <c r="A161" s="386">
        <v>4</v>
      </c>
      <c r="B161" s="386" t="s">
        <v>149</v>
      </c>
      <c r="C161" s="386" t="s">
        <v>408</v>
      </c>
      <c r="D161" s="386" t="s">
        <v>179</v>
      </c>
      <c r="E161" s="386" t="s">
        <v>820</v>
      </c>
      <c r="F161" s="386" t="s">
        <v>1464</v>
      </c>
      <c r="G161">
        <v>139329</v>
      </c>
      <c r="H161">
        <v>234</v>
      </c>
      <c r="I161" s="397">
        <v>235</v>
      </c>
      <c r="J161" s="419">
        <v>237</v>
      </c>
      <c r="K161" s="419">
        <v>245</v>
      </c>
      <c r="L161" s="419">
        <v>247</v>
      </c>
      <c r="M161" s="433">
        <v>248</v>
      </c>
      <c r="N161" s="434">
        <v>248</v>
      </c>
      <c r="O161" s="437">
        <v>249</v>
      </c>
      <c r="P161" s="438">
        <v>251</v>
      </c>
      <c r="Q161" s="447">
        <v>256</v>
      </c>
      <c r="R161" s="494">
        <v>258</v>
      </c>
      <c r="S161" s="498">
        <v>272</v>
      </c>
      <c r="T161" s="498">
        <v>273</v>
      </c>
      <c r="U161" s="537">
        <v>274</v>
      </c>
      <c r="V161" s="537">
        <v>275</v>
      </c>
      <c r="W161" s="537">
        <v>276</v>
      </c>
      <c r="X161" s="537">
        <v>278</v>
      </c>
      <c r="Y161" s="538">
        <v>278</v>
      </c>
      <c r="Z161" s="540">
        <v>277</v>
      </c>
      <c r="AA161" s="540">
        <v>278</v>
      </c>
      <c r="AB161" s="541">
        <v>279</v>
      </c>
      <c r="AC161" s="541">
        <v>281</v>
      </c>
      <c r="AD161" s="542">
        <v>283</v>
      </c>
      <c r="AE161" s="542">
        <v>283</v>
      </c>
      <c r="AF161" s="544">
        <v>285</v>
      </c>
      <c r="AG161" s="544">
        <v>285</v>
      </c>
      <c r="AH161" s="545">
        <v>287</v>
      </c>
      <c r="AI161" s="546">
        <v>289</v>
      </c>
      <c r="AJ161" s="547">
        <v>289</v>
      </c>
      <c r="AK161" s="548">
        <v>291</v>
      </c>
      <c r="AL161" s="550">
        <v>291</v>
      </c>
      <c r="AM161" s="551">
        <v>291</v>
      </c>
      <c r="AN161" s="552">
        <v>291</v>
      </c>
      <c r="AO161" s="553">
        <v>291</v>
      </c>
      <c r="AP161" s="553">
        <v>291</v>
      </c>
      <c r="AQ161" s="553">
        <v>292</v>
      </c>
      <c r="AR161" s="553">
        <v>293</v>
      </c>
      <c r="AS161" s="554">
        <v>294</v>
      </c>
      <c r="AT161" s="555">
        <v>294</v>
      </c>
      <c r="AU161" s="556">
        <v>294</v>
      </c>
      <c r="AV161" s="556">
        <v>294</v>
      </c>
      <c r="AW161" s="556">
        <v>294</v>
      </c>
      <c r="AX161" s="557">
        <v>294</v>
      </c>
      <c r="AY161" s="557">
        <v>295</v>
      </c>
      <c r="AZ161" s="559">
        <v>295</v>
      </c>
      <c r="BA161" s="559">
        <v>295</v>
      </c>
      <c r="BB161" s="559">
        <v>295</v>
      </c>
      <c r="BD161" s="178">
        <f t="shared" ca="1" si="32"/>
        <v>0</v>
      </c>
      <c r="BE161" s="411">
        <f t="shared" ca="1" si="33"/>
        <v>0</v>
      </c>
      <c r="BF161" s="412">
        <f t="shared" ca="1" si="34"/>
        <v>0</v>
      </c>
      <c r="BG161" s="178">
        <f t="shared" ca="1" si="35"/>
        <v>1</v>
      </c>
      <c r="BH161" s="411">
        <f t="shared" ca="1" si="36"/>
        <v>3.4013605442176869E-3</v>
      </c>
      <c r="BI161" s="412">
        <f t="shared" ca="1" si="37"/>
        <v>0.71772567089407091</v>
      </c>
      <c r="BJ161" s="398">
        <f t="shared" ca="1" si="30"/>
        <v>211.72907291375091</v>
      </c>
      <c r="BL161" s="391">
        <f t="shared" si="31"/>
        <v>31</v>
      </c>
      <c r="BM161" s="386">
        <f t="shared" ca="1" si="38"/>
        <v>295</v>
      </c>
      <c r="BN161" s="386">
        <f t="shared" ca="1" si="39"/>
        <v>211.7</v>
      </c>
      <c r="BO161" s="400">
        <f t="shared" ca="1" si="40"/>
        <v>0</v>
      </c>
      <c r="BQ161" t="s">
        <v>1514</v>
      </c>
      <c r="BR161">
        <v>137</v>
      </c>
      <c r="BS161">
        <v>125.9</v>
      </c>
      <c r="BU161" s="389">
        <f t="shared" si="41"/>
        <v>208</v>
      </c>
      <c r="BV161" s="419">
        <f t="shared" ca="1" si="42"/>
        <v>139329</v>
      </c>
      <c r="BX161" s="404" t="s">
        <v>354</v>
      </c>
      <c r="BY161" s="404" t="s">
        <v>114</v>
      </c>
      <c r="BZ161" s="404" t="s">
        <v>2207</v>
      </c>
      <c r="CA161" s="405">
        <v>283378</v>
      </c>
      <c r="CB161" s="548">
        <f t="shared" ca="1" si="43"/>
        <v>245</v>
      </c>
      <c r="CC161" s="50" t="str">
        <f t="shared" ca="1" si="44"/>
        <v/>
      </c>
    </row>
    <row r="162" spans="1:81" x14ac:dyDescent="0.25">
      <c r="A162" s="386">
        <v>4</v>
      </c>
      <c r="B162" s="386" t="s">
        <v>149</v>
      </c>
      <c r="C162" s="386" t="s">
        <v>408</v>
      </c>
      <c r="D162" s="386" t="s">
        <v>179</v>
      </c>
      <c r="E162" s="386" t="s">
        <v>822</v>
      </c>
      <c r="F162" s="386" t="s">
        <v>1466</v>
      </c>
      <c r="G162">
        <v>129464</v>
      </c>
      <c r="H162">
        <v>232</v>
      </c>
      <c r="I162" s="397">
        <v>239</v>
      </c>
      <c r="J162" s="419">
        <v>245</v>
      </c>
      <c r="K162" s="419">
        <v>251</v>
      </c>
      <c r="L162" s="419">
        <v>252</v>
      </c>
      <c r="M162" s="433">
        <v>255</v>
      </c>
      <c r="N162" s="434">
        <v>254</v>
      </c>
      <c r="O162" s="437">
        <v>262</v>
      </c>
      <c r="P162" s="438">
        <v>269</v>
      </c>
      <c r="Q162" s="447">
        <v>270</v>
      </c>
      <c r="R162" s="494">
        <v>272</v>
      </c>
      <c r="S162" s="498">
        <v>275</v>
      </c>
      <c r="T162" s="498">
        <v>276</v>
      </c>
      <c r="U162" s="537">
        <v>277</v>
      </c>
      <c r="V162" s="537">
        <v>279</v>
      </c>
      <c r="W162" s="537">
        <v>285</v>
      </c>
      <c r="X162" s="537">
        <v>288</v>
      </c>
      <c r="Y162" s="538">
        <v>292</v>
      </c>
      <c r="Z162" s="540">
        <v>292</v>
      </c>
      <c r="AA162" s="540">
        <v>292</v>
      </c>
      <c r="AB162" s="541">
        <v>293</v>
      </c>
      <c r="AC162" s="541">
        <v>295</v>
      </c>
      <c r="AD162" s="542">
        <v>298</v>
      </c>
      <c r="AE162" s="542">
        <v>299</v>
      </c>
      <c r="AF162" s="544">
        <v>299</v>
      </c>
      <c r="AG162" s="544">
        <v>300</v>
      </c>
      <c r="AH162" s="545">
        <v>299</v>
      </c>
      <c r="AI162" s="546">
        <v>300</v>
      </c>
      <c r="AJ162" s="547">
        <v>302</v>
      </c>
      <c r="AK162" s="548">
        <v>302</v>
      </c>
      <c r="AL162" s="550">
        <v>302</v>
      </c>
      <c r="AM162" s="551">
        <v>302</v>
      </c>
      <c r="AN162" s="552">
        <v>302</v>
      </c>
      <c r="AO162" s="553">
        <v>302</v>
      </c>
      <c r="AP162" s="553">
        <v>302</v>
      </c>
      <c r="AQ162" s="553">
        <v>302</v>
      </c>
      <c r="AR162" s="553">
        <v>302</v>
      </c>
      <c r="AS162" s="554">
        <v>303</v>
      </c>
      <c r="AT162" s="555">
        <v>305</v>
      </c>
      <c r="AU162" s="556">
        <v>305</v>
      </c>
      <c r="AV162" s="556">
        <v>305</v>
      </c>
      <c r="AW162" s="556">
        <v>305</v>
      </c>
      <c r="AX162" s="557">
        <v>305</v>
      </c>
      <c r="AY162" s="557">
        <v>313</v>
      </c>
      <c r="AZ162" s="559">
        <v>313</v>
      </c>
      <c r="BA162" s="559">
        <v>313</v>
      </c>
      <c r="BB162" s="559">
        <v>313</v>
      </c>
      <c r="BD162" s="178">
        <f t="shared" ca="1" si="32"/>
        <v>0</v>
      </c>
      <c r="BE162" s="411">
        <f t="shared" ca="1" si="33"/>
        <v>0</v>
      </c>
      <c r="BF162" s="412">
        <f t="shared" ca="1" si="34"/>
        <v>0</v>
      </c>
      <c r="BG162" s="178">
        <f t="shared" ca="1" si="35"/>
        <v>8</v>
      </c>
      <c r="BH162" s="411">
        <f t="shared" ca="1" si="36"/>
        <v>2.6229508196721311E-2</v>
      </c>
      <c r="BI162" s="412">
        <f t="shared" ca="1" si="37"/>
        <v>6.1793239819563741</v>
      </c>
      <c r="BJ162" s="398">
        <f t="shared" ca="1" si="30"/>
        <v>241.76605079404314</v>
      </c>
      <c r="BL162" s="391">
        <f t="shared" si="31"/>
        <v>36</v>
      </c>
      <c r="BM162" s="386">
        <f t="shared" ca="1" si="38"/>
        <v>313</v>
      </c>
      <c r="BN162" s="386">
        <f t="shared" ca="1" si="39"/>
        <v>241.8</v>
      </c>
      <c r="BO162" s="400">
        <f t="shared" ca="1" si="40"/>
        <v>0</v>
      </c>
      <c r="BQ162" t="s">
        <v>70</v>
      </c>
      <c r="BR162">
        <v>790</v>
      </c>
      <c r="BS162">
        <v>284.3</v>
      </c>
      <c r="BU162" s="389">
        <f t="shared" si="41"/>
        <v>209</v>
      </c>
      <c r="BV162" s="419">
        <f t="shared" ca="1" si="42"/>
        <v>129464</v>
      </c>
      <c r="BX162" s="404" t="s">
        <v>355</v>
      </c>
      <c r="BY162" s="404" t="s">
        <v>127</v>
      </c>
      <c r="BZ162" s="404" t="s">
        <v>2207</v>
      </c>
      <c r="CA162" s="405">
        <v>262008</v>
      </c>
      <c r="CB162" s="548">
        <f t="shared" ca="1" si="43"/>
        <v>57</v>
      </c>
      <c r="CC162" s="50" t="str">
        <f t="shared" ca="1" si="44"/>
        <v/>
      </c>
    </row>
    <row r="163" spans="1:81" x14ac:dyDescent="0.25">
      <c r="A163" s="386">
        <v>4</v>
      </c>
      <c r="B163" s="386" t="s">
        <v>149</v>
      </c>
      <c r="C163" s="386" t="s">
        <v>408</v>
      </c>
      <c r="D163" s="386" t="s">
        <v>179</v>
      </c>
      <c r="E163" s="386" t="s">
        <v>824</v>
      </c>
      <c r="F163" s="386" t="s">
        <v>1468</v>
      </c>
      <c r="G163">
        <v>99370</v>
      </c>
      <c r="H163">
        <v>211</v>
      </c>
      <c r="I163" s="397">
        <v>219</v>
      </c>
      <c r="J163" s="419">
        <v>219</v>
      </c>
      <c r="K163" s="419">
        <v>220</v>
      </c>
      <c r="L163" s="419">
        <v>224</v>
      </c>
      <c r="M163" s="433">
        <v>224</v>
      </c>
      <c r="N163" s="434">
        <v>225</v>
      </c>
      <c r="O163" s="437">
        <v>226</v>
      </c>
      <c r="P163" s="438">
        <v>229</v>
      </c>
      <c r="Q163" s="447">
        <v>233</v>
      </c>
      <c r="R163" s="494">
        <v>233</v>
      </c>
      <c r="S163" s="498">
        <v>235</v>
      </c>
      <c r="T163" s="498">
        <v>236</v>
      </c>
      <c r="U163" s="537">
        <v>239</v>
      </c>
      <c r="V163" s="537">
        <v>244</v>
      </c>
      <c r="W163" s="537">
        <v>263</v>
      </c>
      <c r="X163" s="537">
        <v>268</v>
      </c>
      <c r="Y163" s="538">
        <v>270</v>
      </c>
      <c r="Z163" s="540">
        <v>269</v>
      </c>
      <c r="AA163" s="540">
        <v>270</v>
      </c>
      <c r="AB163" s="541">
        <v>270</v>
      </c>
      <c r="AC163" s="541">
        <v>273</v>
      </c>
      <c r="AD163" s="542">
        <v>273</v>
      </c>
      <c r="AE163" s="542">
        <v>274</v>
      </c>
      <c r="AF163" s="544">
        <v>278</v>
      </c>
      <c r="AG163" s="544">
        <v>279</v>
      </c>
      <c r="AH163" s="545">
        <v>279</v>
      </c>
      <c r="AI163" s="546">
        <v>281</v>
      </c>
      <c r="AJ163" s="547">
        <v>282</v>
      </c>
      <c r="AK163" s="548">
        <v>286</v>
      </c>
      <c r="AL163" s="550">
        <v>288</v>
      </c>
      <c r="AM163" s="551">
        <v>288</v>
      </c>
      <c r="AN163" s="552">
        <v>288</v>
      </c>
      <c r="AO163" s="553">
        <v>288</v>
      </c>
      <c r="AP163" s="553">
        <v>288</v>
      </c>
      <c r="AQ163" s="553">
        <v>290</v>
      </c>
      <c r="AR163" s="553">
        <v>292</v>
      </c>
      <c r="AS163" s="554">
        <v>293</v>
      </c>
      <c r="AT163" s="555">
        <v>293</v>
      </c>
      <c r="AU163" s="556">
        <v>293</v>
      </c>
      <c r="AV163" s="556">
        <v>293</v>
      </c>
      <c r="AW163" s="556">
        <v>293</v>
      </c>
      <c r="AX163" s="557">
        <v>293</v>
      </c>
      <c r="AY163" s="557">
        <v>293</v>
      </c>
      <c r="AZ163" s="559">
        <v>293</v>
      </c>
      <c r="BA163" s="559">
        <v>293</v>
      </c>
      <c r="BB163" s="559">
        <v>293</v>
      </c>
      <c r="BD163" s="178">
        <f t="shared" ca="1" si="32"/>
        <v>0</v>
      </c>
      <c r="BE163" s="411">
        <f t="shared" ca="1" si="33"/>
        <v>0</v>
      </c>
      <c r="BF163" s="412">
        <f t="shared" ca="1" si="34"/>
        <v>0</v>
      </c>
      <c r="BG163" s="178">
        <f t="shared" ca="1" si="35"/>
        <v>0</v>
      </c>
      <c r="BH163" s="411">
        <f t="shared" ca="1" si="36"/>
        <v>0</v>
      </c>
      <c r="BI163" s="412">
        <f t="shared" ca="1" si="37"/>
        <v>0</v>
      </c>
      <c r="BJ163" s="398">
        <f t="shared" ca="1" si="30"/>
        <v>294.85760289825902</v>
      </c>
      <c r="BL163" s="391">
        <f t="shared" si="31"/>
        <v>111</v>
      </c>
      <c r="BM163" s="386">
        <f t="shared" ca="1" si="38"/>
        <v>293</v>
      </c>
      <c r="BN163" s="386">
        <f t="shared" ca="1" si="39"/>
        <v>294.89999999999998</v>
      </c>
      <c r="BO163" s="400">
        <f t="shared" ca="1" si="40"/>
        <v>0</v>
      </c>
      <c r="BQ163" t="s">
        <v>1307</v>
      </c>
      <c r="BR163">
        <v>76</v>
      </c>
      <c r="BS163">
        <v>148.69999999999999</v>
      </c>
      <c r="BU163" s="389">
        <f t="shared" si="41"/>
        <v>210</v>
      </c>
      <c r="BV163" s="419">
        <f t="shared" ca="1" si="42"/>
        <v>99370</v>
      </c>
      <c r="BX163" s="404" t="s">
        <v>419</v>
      </c>
      <c r="BY163" s="404" t="s">
        <v>128</v>
      </c>
      <c r="BZ163" s="404" t="s">
        <v>2209</v>
      </c>
      <c r="CA163" s="405">
        <v>592057</v>
      </c>
      <c r="CB163" s="548">
        <f t="shared" ca="1" si="43"/>
        <v>272</v>
      </c>
      <c r="CC163" s="50" t="str">
        <f t="shared" ca="1" si="44"/>
        <v/>
      </c>
    </row>
    <row r="164" spans="1:81" x14ac:dyDescent="0.25">
      <c r="A164" s="386">
        <v>4</v>
      </c>
      <c r="B164" s="386" t="s">
        <v>149</v>
      </c>
      <c r="C164" s="386" t="s">
        <v>408</v>
      </c>
      <c r="D164" s="386" t="s">
        <v>179</v>
      </c>
      <c r="E164" s="386" t="s">
        <v>826</v>
      </c>
      <c r="F164" s="386" t="s">
        <v>1470</v>
      </c>
      <c r="G164">
        <v>151811</v>
      </c>
      <c r="H164">
        <v>595</v>
      </c>
      <c r="I164" s="397">
        <v>608</v>
      </c>
      <c r="J164" s="419">
        <v>622</v>
      </c>
      <c r="K164" s="419">
        <v>630</v>
      </c>
      <c r="L164" s="419">
        <v>638</v>
      </c>
      <c r="M164" s="433">
        <v>643</v>
      </c>
      <c r="N164" s="434">
        <v>644</v>
      </c>
      <c r="O164" s="437">
        <v>646</v>
      </c>
      <c r="P164" s="438">
        <v>648</v>
      </c>
      <c r="Q164" s="447">
        <v>654</v>
      </c>
      <c r="R164" s="494">
        <v>654</v>
      </c>
      <c r="S164" s="498">
        <v>654</v>
      </c>
      <c r="T164" s="498">
        <v>655</v>
      </c>
      <c r="U164" s="537">
        <v>658</v>
      </c>
      <c r="V164" s="537">
        <v>660</v>
      </c>
      <c r="W164" s="537">
        <v>662</v>
      </c>
      <c r="X164" s="537">
        <v>663</v>
      </c>
      <c r="Y164" s="538">
        <v>664</v>
      </c>
      <c r="Z164" s="540">
        <v>665</v>
      </c>
      <c r="AA164" s="540">
        <v>667</v>
      </c>
      <c r="AB164" s="541">
        <v>667</v>
      </c>
      <c r="AC164" s="541">
        <v>668</v>
      </c>
      <c r="AD164" s="542">
        <v>670</v>
      </c>
      <c r="AE164" s="542">
        <v>670</v>
      </c>
      <c r="AF164" s="544">
        <v>670</v>
      </c>
      <c r="AG164" s="544">
        <v>670</v>
      </c>
      <c r="AH164" s="545">
        <v>670</v>
      </c>
      <c r="AI164" s="546">
        <v>670</v>
      </c>
      <c r="AJ164" s="547">
        <v>672</v>
      </c>
      <c r="AK164" s="548">
        <v>678</v>
      </c>
      <c r="AL164" s="550">
        <v>678</v>
      </c>
      <c r="AM164" s="551">
        <v>682</v>
      </c>
      <c r="AN164" s="552">
        <v>682</v>
      </c>
      <c r="AO164" s="553">
        <v>683</v>
      </c>
      <c r="AP164" s="553">
        <v>684</v>
      </c>
      <c r="AQ164" s="553">
        <v>684</v>
      </c>
      <c r="AR164" s="553">
        <v>685</v>
      </c>
      <c r="AS164" s="554">
        <v>686</v>
      </c>
      <c r="AT164" s="555">
        <v>687</v>
      </c>
      <c r="AU164" s="556">
        <v>687</v>
      </c>
      <c r="AV164" s="556">
        <v>687</v>
      </c>
      <c r="AW164" s="556">
        <v>687</v>
      </c>
      <c r="AX164" s="557">
        <v>687</v>
      </c>
      <c r="AY164" s="557">
        <v>687</v>
      </c>
      <c r="AZ164" s="559">
        <v>687</v>
      </c>
      <c r="BA164" s="559">
        <v>687</v>
      </c>
      <c r="BB164" s="559">
        <v>688</v>
      </c>
      <c r="BD164" s="178">
        <f t="shared" ca="1" si="32"/>
        <v>1</v>
      </c>
      <c r="BE164" s="411">
        <f t="shared" ca="1" si="33"/>
        <v>1.455604075691412E-3</v>
      </c>
      <c r="BF164" s="412">
        <f t="shared" ca="1" si="34"/>
        <v>0.658713795443018</v>
      </c>
      <c r="BG164" s="178">
        <f t="shared" ca="1" si="35"/>
        <v>1</v>
      </c>
      <c r="BH164" s="411">
        <f t="shared" ca="1" si="36"/>
        <v>1.455604075691412E-3</v>
      </c>
      <c r="BI164" s="412">
        <f t="shared" ca="1" si="37"/>
        <v>0.658713795443018</v>
      </c>
      <c r="BJ164" s="398">
        <f t="shared" ca="1" si="30"/>
        <v>453.19509126479636</v>
      </c>
      <c r="BL164" s="391">
        <f t="shared" si="31"/>
        <v>142</v>
      </c>
      <c r="BM164" s="386">
        <f t="shared" ca="1" si="38"/>
        <v>688</v>
      </c>
      <c r="BN164" s="386">
        <f t="shared" ca="1" si="39"/>
        <v>453.2</v>
      </c>
      <c r="BO164" s="400">
        <f t="shared" ca="1" si="40"/>
        <v>0</v>
      </c>
      <c r="BQ164" t="s">
        <v>1532</v>
      </c>
      <c r="BR164">
        <v>66</v>
      </c>
      <c r="BS164">
        <v>57.5</v>
      </c>
      <c r="BU164" s="389">
        <f t="shared" si="41"/>
        <v>211</v>
      </c>
      <c r="BV164" s="419">
        <f t="shared" ca="1" si="42"/>
        <v>151811</v>
      </c>
      <c r="BX164" s="404" t="s">
        <v>960</v>
      </c>
      <c r="BY164" s="404" t="s">
        <v>1604</v>
      </c>
      <c r="BZ164" s="404" t="s">
        <v>2210</v>
      </c>
      <c r="CA164" s="405">
        <v>98662</v>
      </c>
      <c r="CB164" s="548">
        <f t="shared" ca="1" si="43"/>
        <v>254</v>
      </c>
      <c r="CC164" s="50" t="str">
        <f t="shared" ca="1" si="44"/>
        <v/>
      </c>
    </row>
    <row r="165" spans="1:81" x14ac:dyDescent="0.25">
      <c r="A165" s="386">
        <v>4</v>
      </c>
      <c r="B165" s="386" t="s">
        <v>149</v>
      </c>
      <c r="C165" s="386" t="s">
        <v>408</v>
      </c>
      <c r="D165" s="386" t="s">
        <v>179</v>
      </c>
      <c r="E165" s="386" t="s">
        <v>828</v>
      </c>
      <c r="F165" s="386" t="s">
        <v>1472</v>
      </c>
      <c r="G165">
        <v>104552</v>
      </c>
      <c r="H165">
        <v>123</v>
      </c>
      <c r="I165" s="397">
        <v>124</v>
      </c>
      <c r="J165" s="419">
        <v>128</v>
      </c>
      <c r="K165" s="419">
        <v>130</v>
      </c>
      <c r="L165" s="419">
        <v>130</v>
      </c>
      <c r="M165" s="433">
        <v>131</v>
      </c>
      <c r="N165" s="434">
        <v>131</v>
      </c>
      <c r="O165" s="437">
        <v>132</v>
      </c>
      <c r="P165" s="438">
        <v>152</v>
      </c>
      <c r="Q165" s="447">
        <v>155</v>
      </c>
      <c r="R165" s="494">
        <v>155</v>
      </c>
      <c r="S165" s="498">
        <v>155</v>
      </c>
      <c r="T165" s="498">
        <v>156</v>
      </c>
      <c r="U165" s="537">
        <v>157</v>
      </c>
      <c r="V165" s="537">
        <v>159</v>
      </c>
      <c r="W165" s="537">
        <v>160</v>
      </c>
      <c r="X165" s="537">
        <v>163</v>
      </c>
      <c r="Y165" s="538">
        <v>164</v>
      </c>
      <c r="Z165" s="540">
        <v>166</v>
      </c>
      <c r="AA165" s="540">
        <v>166</v>
      </c>
      <c r="AB165" s="541">
        <v>167</v>
      </c>
      <c r="AC165" s="541">
        <v>168</v>
      </c>
      <c r="AD165" s="542">
        <v>168</v>
      </c>
      <c r="AE165" s="542">
        <v>169</v>
      </c>
      <c r="AF165" s="544">
        <v>169</v>
      </c>
      <c r="AG165" s="544">
        <v>169</v>
      </c>
      <c r="AH165" s="545">
        <v>170</v>
      </c>
      <c r="AI165" s="546">
        <v>170</v>
      </c>
      <c r="AJ165" s="547">
        <v>171</v>
      </c>
      <c r="AK165" s="548">
        <v>173</v>
      </c>
      <c r="AL165" s="550">
        <v>173</v>
      </c>
      <c r="AM165" s="551">
        <v>173</v>
      </c>
      <c r="AN165" s="552">
        <v>173</v>
      </c>
      <c r="AO165" s="553">
        <v>173</v>
      </c>
      <c r="AP165" s="553">
        <v>173</v>
      </c>
      <c r="AQ165" s="553">
        <v>173</v>
      </c>
      <c r="AR165" s="553">
        <v>173</v>
      </c>
      <c r="AS165" s="554">
        <v>173</v>
      </c>
      <c r="AT165" s="555">
        <v>173</v>
      </c>
      <c r="AU165" s="556">
        <v>173</v>
      </c>
      <c r="AV165" s="556">
        <v>173</v>
      </c>
      <c r="AW165" s="556">
        <v>173</v>
      </c>
      <c r="AX165" s="557">
        <v>173</v>
      </c>
      <c r="AY165" s="557">
        <v>173</v>
      </c>
      <c r="AZ165" s="559">
        <v>173</v>
      </c>
      <c r="BA165" s="559">
        <v>173</v>
      </c>
      <c r="BB165" s="559">
        <v>173</v>
      </c>
      <c r="BD165" s="178">
        <f t="shared" ca="1" si="32"/>
        <v>0</v>
      </c>
      <c r="BE165" s="411">
        <f t="shared" ca="1" si="33"/>
        <v>0</v>
      </c>
      <c r="BF165" s="412">
        <f t="shared" ca="1" si="34"/>
        <v>0</v>
      </c>
      <c r="BG165" s="178">
        <f t="shared" ca="1" si="35"/>
        <v>0</v>
      </c>
      <c r="BH165" s="411">
        <f t="shared" ca="1" si="36"/>
        <v>0</v>
      </c>
      <c r="BI165" s="412">
        <f t="shared" ca="1" si="37"/>
        <v>0</v>
      </c>
      <c r="BJ165" s="398">
        <f t="shared" ca="1" si="30"/>
        <v>165.46790114010253</v>
      </c>
      <c r="BL165" s="391">
        <f t="shared" si="31"/>
        <v>183</v>
      </c>
      <c r="BM165" s="386">
        <f t="shared" ca="1" si="38"/>
        <v>173</v>
      </c>
      <c r="BN165" s="386">
        <f t="shared" ca="1" si="39"/>
        <v>165.5</v>
      </c>
      <c r="BO165" s="400">
        <f t="shared" ca="1" si="40"/>
        <v>0</v>
      </c>
      <c r="BQ165" t="s">
        <v>71</v>
      </c>
      <c r="BR165">
        <v>704</v>
      </c>
      <c r="BS165">
        <v>341.4</v>
      </c>
      <c r="BU165" s="389">
        <f t="shared" si="41"/>
        <v>212</v>
      </c>
      <c r="BV165" s="419">
        <f t="shared" ca="1" si="42"/>
        <v>104552</v>
      </c>
      <c r="BX165" s="404" t="s">
        <v>962</v>
      </c>
      <c r="BY165" s="404" t="s">
        <v>1606</v>
      </c>
      <c r="BZ165" s="404" t="s">
        <v>2210</v>
      </c>
      <c r="CA165" s="405">
        <v>78113</v>
      </c>
      <c r="CB165" s="548">
        <f t="shared" ca="1" si="43"/>
        <v>272</v>
      </c>
      <c r="CC165" s="50" t="str">
        <f t="shared" ca="1" si="44"/>
        <v/>
      </c>
    </row>
    <row r="166" spans="1:81" x14ac:dyDescent="0.25">
      <c r="A166" s="386">
        <v>4</v>
      </c>
      <c r="B166" s="386" t="s">
        <v>149</v>
      </c>
      <c r="C166" s="386" t="s">
        <v>408</v>
      </c>
      <c r="D166" s="386" t="s">
        <v>179</v>
      </c>
      <c r="E166" s="386" t="s">
        <v>830</v>
      </c>
      <c r="F166" s="386" t="s">
        <v>1474</v>
      </c>
      <c r="G166">
        <v>141137</v>
      </c>
      <c r="H166">
        <v>186</v>
      </c>
      <c r="I166" s="397">
        <v>195</v>
      </c>
      <c r="J166" s="419">
        <v>197</v>
      </c>
      <c r="K166" s="419">
        <v>202</v>
      </c>
      <c r="L166" s="419">
        <v>202</v>
      </c>
      <c r="M166" s="433">
        <v>205</v>
      </c>
      <c r="N166" s="434">
        <v>206</v>
      </c>
      <c r="O166" s="437">
        <v>207</v>
      </c>
      <c r="P166" s="438">
        <v>211</v>
      </c>
      <c r="Q166" s="447">
        <v>211</v>
      </c>
      <c r="R166" s="494">
        <v>213</v>
      </c>
      <c r="S166" s="498">
        <v>212</v>
      </c>
      <c r="T166" s="498">
        <v>214</v>
      </c>
      <c r="U166" s="537">
        <v>217</v>
      </c>
      <c r="V166" s="537">
        <v>218</v>
      </c>
      <c r="W166" s="537">
        <v>220</v>
      </c>
      <c r="X166" s="537">
        <v>220</v>
      </c>
      <c r="Y166" s="538">
        <v>220</v>
      </c>
      <c r="Z166" s="540">
        <v>220</v>
      </c>
      <c r="AA166" s="540">
        <v>220</v>
      </c>
      <c r="AB166" s="541">
        <v>222</v>
      </c>
      <c r="AC166" s="541">
        <v>224</v>
      </c>
      <c r="AD166" s="542">
        <v>225</v>
      </c>
      <c r="AE166" s="542">
        <v>225</v>
      </c>
      <c r="AF166" s="544">
        <v>226</v>
      </c>
      <c r="AG166" s="544">
        <v>226</v>
      </c>
      <c r="AH166" s="545">
        <v>226</v>
      </c>
      <c r="AI166" s="546">
        <v>228</v>
      </c>
      <c r="AJ166" s="547">
        <v>228</v>
      </c>
      <c r="AK166" s="548">
        <v>228</v>
      </c>
      <c r="AL166" s="550">
        <v>228</v>
      </c>
      <c r="AM166" s="551">
        <v>228</v>
      </c>
      <c r="AN166" s="552">
        <v>228</v>
      </c>
      <c r="AO166" s="553">
        <v>229</v>
      </c>
      <c r="AP166" s="553">
        <v>229</v>
      </c>
      <c r="AQ166" s="553">
        <v>229</v>
      </c>
      <c r="AR166" s="553">
        <v>230</v>
      </c>
      <c r="AS166" s="554">
        <v>231</v>
      </c>
      <c r="AT166" s="555">
        <v>231</v>
      </c>
      <c r="AU166" s="556">
        <v>231</v>
      </c>
      <c r="AV166" s="556">
        <v>231</v>
      </c>
      <c r="AW166" s="556">
        <v>231</v>
      </c>
      <c r="AX166" s="557">
        <v>231</v>
      </c>
      <c r="AY166" s="557">
        <v>232</v>
      </c>
      <c r="AZ166" s="559">
        <v>232</v>
      </c>
      <c r="BA166" s="559">
        <v>233</v>
      </c>
      <c r="BB166" s="559">
        <v>233</v>
      </c>
      <c r="BD166" s="178">
        <f t="shared" ca="1" si="32"/>
        <v>0</v>
      </c>
      <c r="BE166" s="411">
        <f t="shared" ca="1" si="33"/>
        <v>0</v>
      </c>
      <c r="BF166" s="412">
        <f t="shared" ca="1" si="34"/>
        <v>0</v>
      </c>
      <c r="BG166" s="178">
        <f t="shared" ca="1" si="35"/>
        <v>2</v>
      </c>
      <c r="BH166" s="411">
        <f t="shared" ca="1" si="36"/>
        <v>8.658008658008658E-3</v>
      </c>
      <c r="BI166" s="412">
        <f t="shared" ca="1" si="37"/>
        <v>1.4170628538228813</v>
      </c>
      <c r="BJ166" s="398">
        <f t="shared" ca="1" si="30"/>
        <v>165.08782247036567</v>
      </c>
      <c r="BL166" s="391">
        <f t="shared" si="31"/>
        <v>190</v>
      </c>
      <c r="BM166" s="386">
        <f t="shared" ca="1" si="38"/>
        <v>233</v>
      </c>
      <c r="BN166" s="386">
        <f t="shared" ca="1" si="39"/>
        <v>165.1</v>
      </c>
      <c r="BO166" s="400">
        <f t="shared" ca="1" si="40"/>
        <v>0</v>
      </c>
      <c r="BQ166" t="s">
        <v>1267</v>
      </c>
      <c r="BR166">
        <v>102</v>
      </c>
      <c r="BS166">
        <v>124.9</v>
      </c>
      <c r="BU166" s="389">
        <f t="shared" si="41"/>
        <v>213</v>
      </c>
      <c r="BV166" s="419">
        <f t="shared" ca="1" si="42"/>
        <v>141137</v>
      </c>
      <c r="BX166" s="404" t="s">
        <v>964</v>
      </c>
      <c r="BY166" s="404" t="s">
        <v>1608</v>
      </c>
      <c r="BZ166" s="404" t="s">
        <v>2210</v>
      </c>
      <c r="CA166" s="405">
        <v>84989</v>
      </c>
      <c r="CB166" s="548">
        <f t="shared" ca="1" si="43"/>
        <v>194</v>
      </c>
      <c r="CC166" s="50" t="str">
        <f t="shared" ca="1" si="44"/>
        <v/>
      </c>
    </row>
    <row r="167" spans="1:81" x14ac:dyDescent="0.25">
      <c r="A167" s="386">
        <v>4</v>
      </c>
      <c r="B167" s="386" t="s">
        <v>149</v>
      </c>
      <c r="C167" s="31" t="s">
        <v>408</v>
      </c>
      <c r="D167" s="31" t="s">
        <v>179</v>
      </c>
      <c r="E167" s="31" t="s">
        <v>832</v>
      </c>
      <c r="F167" s="31" t="s">
        <v>1476</v>
      </c>
      <c r="G167" s="31">
        <v>138017</v>
      </c>
      <c r="H167" s="31">
        <v>208</v>
      </c>
      <c r="I167" s="31">
        <v>215</v>
      </c>
      <c r="J167" s="31">
        <v>216</v>
      </c>
      <c r="K167" s="31">
        <v>220</v>
      </c>
      <c r="L167" s="31">
        <v>220</v>
      </c>
      <c r="M167" s="31">
        <v>222</v>
      </c>
      <c r="N167" s="31">
        <v>222</v>
      </c>
      <c r="O167" s="31">
        <v>222</v>
      </c>
      <c r="P167" s="31">
        <v>223</v>
      </c>
      <c r="Q167" s="31">
        <v>223</v>
      </c>
      <c r="R167" s="31">
        <v>223</v>
      </c>
      <c r="S167" s="31">
        <v>227</v>
      </c>
      <c r="T167" s="31">
        <v>230</v>
      </c>
      <c r="U167" s="31">
        <v>232</v>
      </c>
      <c r="V167" s="31">
        <v>233</v>
      </c>
      <c r="W167" s="31">
        <v>234</v>
      </c>
      <c r="X167" s="31">
        <v>235</v>
      </c>
      <c r="Y167" s="31">
        <v>235</v>
      </c>
      <c r="Z167" s="31">
        <v>235</v>
      </c>
      <c r="AA167" s="31">
        <v>235</v>
      </c>
      <c r="AB167" s="31">
        <v>237</v>
      </c>
      <c r="AC167" s="31">
        <v>239</v>
      </c>
      <c r="AD167" s="31">
        <v>240</v>
      </c>
      <c r="AE167" s="31">
        <v>241</v>
      </c>
      <c r="AF167" s="31">
        <v>241</v>
      </c>
      <c r="AG167" s="31">
        <v>242</v>
      </c>
      <c r="AH167" s="31">
        <v>242</v>
      </c>
      <c r="AI167" s="31">
        <v>243</v>
      </c>
      <c r="AJ167" s="31">
        <v>243</v>
      </c>
      <c r="AK167" s="31">
        <v>245</v>
      </c>
      <c r="AL167" s="31">
        <v>245</v>
      </c>
      <c r="AM167" s="31">
        <v>246</v>
      </c>
      <c r="AN167" s="31">
        <v>246</v>
      </c>
      <c r="AO167" s="31">
        <v>246</v>
      </c>
      <c r="AP167" s="31">
        <v>247</v>
      </c>
      <c r="AQ167" s="31">
        <v>247</v>
      </c>
      <c r="AR167" s="31">
        <v>247</v>
      </c>
      <c r="AS167" s="31">
        <v>247</v>
      </c>
      <c r="AT167" s="31">
        <v>247</v>
      </c>
      <c r="AU167" s="31">
        <v>247</v>
      </c>
      <c r="AV167" s="31">
        <v>247</v>
      </c>
      <c r="AW167" s="31">
        <v>247</v>
      </c>
      <c r="AX167" s="31">
        <v>247</v>
      </c>
      <c r="AY167" s="31">
        <v>247</v>
      </c>
      <c r="AZ167" s="31">
        <v>247</v>
      </c>
      <c r="BA167" s="31">
        <v>247</v>
      </c>
      <c r="BB167" s="31">
        <v>247</v>
      </c>
      <c r="BC167" s="31"/>
      <c r="BD167" s="393">
        <f t="shared" ca="1" si="32"/>
        <v>0</v>
      </c>
      <c r="BE167" s="413">
        <f t="shared" ca="1" si="33"/>
        <v>0</v>
      </c>
      <c r="BF167" s="415">
        <f t="shared" ca="1" si="34"/>
        <v>0</v>
      </c>
      <c r="BG167" s="393">
        <f t="shared" ca="1" si="35"/>
        <v>0</v>
      </c>
      <c r="BH167" s="413">
        <f t="shared" ca="1" si="36"/>
        <v>0</v>
      </c>
      <c r="BI167" s="415">
        <f t="shared" ca="1" si="37"/>
        <v>0</v>
      </c>
      <c r="BJ167" s="401">
        <f t="shared" ca="1" si="30"/>
        <v>178.96346102291747</v>
      </c>
      <c r="BL167" s="391">
        <f t="shared" si="31"/>
        <v>240</v>
      </c>
      <c r="BM167" s="386">
        <f t="shared" ca="1" si="38"/>
        <v>247</v>
      </c>
      <c r="BN167" s="386">
        <f t="shared" ca="1" si="39"/>
        <v>179</v>
      </c>
      <c r="BO167" s="400">
        <f t="shared" ca="1" si="40"/>
        <v>0</v>
      </c>
      <c r="BQ167" t="s">
        <v>1544</v>
      </c>
      <c r="BR167">
        <v>183</v>
      </c>
      <c r="BS167">
        <v>178.5</v>
      </c>
      <c r="BU167" s="389">
        <f t="shared" si="41"/>
        <v>214</v>
      </c>
      <c r="BV167" s="419">
        <f t="shared" ca="1" si="42"/>
        <v>138017</v>
      </c>
      <c r="BX167" s="404" t="s">
        <v>966</v>
      </c>
      <c r="BY167" s="404" t="s">
        <v>1610</v>
      </c>
      <c r="BZ167" s="404" t="s">
        <v>2210</v>
      </c>
      <c r="CA167" s="405">
        <v>101891</v>
      </c>
      <c r="CB167" s="548">
        <f t="shared" ca="1" si="43"/>
        <v>272</v>
      </c>
      <c r="CC167" s="50" t="str">
        <f t="shared" ca="1" si="44"/>
        <v/>
      </c>
    </row>
    <row r="168" spans="1:81" x14ac:dyDescent="0.25">
      <c r="A168" s="386">
        <v>4</v>
      </c>
      <c r="B168" s="386" t="s">
        <v>149</v>
      </c>
      <c r="C168" s="386" t="s">
        <v>299</v>
      </c>
      <c r="D168" s="386" t="s">
        <v>83</v>
      </c>
      <c r="E168" s="386" t="s">
        <v>299</v>
      </c>
      <c r="F168" s="386" t="s">
        <v>83</v>
      </c>
      <c r="G168">
        <v>201041</v>
      </c>
      <c r="H168">
        <v>284</v>
      </c>
      <c r="I168" s="397">
        <v>294</v>
      </c>
      <c r="J168" s="419">
        <v>295</v>
      </c>
      <c r="K168" s="419">
        <v>295</v>
      </c>
      <c r="L168" s="419">
        <v>295</v>
      </c>
      <c r="M168" s="433">
        <v>295</v>
      </c>
      <c r="N168" s="434">
        <v>341</v>
      </c>
      <c r="O168" s="437">
        <v>355</v>
      </c>
      <c r="P168" s="438">
        <v>363</v>
      </c>
      <c r="Q168" s="447">
        <v>368</v>
      </c>
      <c r="R168" s="494">
        <v>368</v>
      </c>
      <c r="S168" s="498">
        <v>369</v>
      </c>
      <c r="T168" s="498">
        <v>371</v>
      </c>
      <c r="U168" s="537">
        <v>382</v>
      </c>
      <c r="V168" s="537">
        <v>384</v>
      </c>
      <c r="W168" s="537">
        <v>389</v>
      </c>
      <c r="X168" s="537">
        <v>394</v>
      </c>
      <c r="Y168" s="538">
        <v>394</v>
      </c>
      <c r="Z168" s="540">
        <v>396</v>
      </c>
      <c r="AA168" s="540">
        <v>406</v>
      </c>
      <c r="AB168" s="541">
        <v>418</v>
      </c>
      <c r="AC168" s="541">
        <v>424</v>
      </c>
      <c r="AD168" s="542">
        <v>422</v>
      </c>
      <c r="AE168" s="542">
        <v>426</v>
      </c>
      <c r="AF168" s="544">
        <v>428</v>
      </c>
      <c r="AG168" s="544">
        <v>427</v>
      </c>
      <c r="AH168" s="545">
        <v>431</v>
      </c>
      <c r="AI168" s="546">
        <v>432</v>
      </c>
      <c r="AJ168" s="547">
        <v>436</v>
      </c>
      <c r="AK168" s="548">
        <v>437</v>
      </c>
      <c r="AL168" s="550">
        <v>439</v>
      </c>
      <c r="AM168" s="551">
        <v>439</v>
      </c>
      <c r="AN168" s="552">
        <v>439</v>
      </c>
      <c r="AO168" s="553">
        <v>499</v>
      </c>
      <c r="AP168" s="553">
        <v>441</v>
      </c>
      <c r="AQ168" s="553">
        <v>440</v>
      </c>
      <c r="AR168" s="553">
        <v>442</v>
      </c>
      <c r="AS168" s="554">
        <v>449</v>
      </c>
      <c r="AT168" s="555">
        <v>449</v>
      </c>
      <c r="AU168" s="556">
        <v>449</v>
      </c>
      <c r="AV168" s="556">
        <v>452</v>
      </c>
      <c r="AW168" s="556">
        <v>456</v>
      </c>
      <c r="AX168" s="557">
        <v>458</v>
      </c>
      <c r="AY168" s="557">
        <v>460</v>
      </c>
      <c r="AZ168" s="559">
        <v>464</v>
      </c>
      <c r="BA168" s="559">
        <v>465</v>
      </c>
      <c r="BB168" s="559">
        <v>465</v>
      </c>
      <c r="BD168" s="178">
        <f t="shared" ca="1" si="32"/>
        <v>0</v>
      </c>
      <c r="BE168" s="411">
        <f t="shared" ca="1" si="33"/>
        <v>0</v>
      </c>
      <c r="BF168" s="412">
        <f t="shared" ca="1" si="34"/>
        <v>0</v>
      </c>
      <c r="BG168" s="178">
        <f t="shared" ca="1" si="35"/>
        <v>16</v>
      </c>
      <c r="BH168" s="411">
        <f t="shared" ca="1" si="36"/>
        <v>3.5634743875278395E-2</v>
      </c>
      <c r="BI168" s="412">
        <f t="shared" ca="1" si="37"/>
        <v>7.9585756139294972</v>
      </c>
      <c r="BJ168" s="398">
        <f t="shared" ca="1" si="30"/>
        <v>231.29610377982601</v>
      </c>
      <c r="BL168" s="391">
        <f t="shared" si="31"/>
        <v>197</v>
      </c>
      <c r="BM168" s="386">
        <f t="shared" ca="1" si="38"/>
        <v>465</v>
      </c>
      <c r="BN168" s="386">
        <f t="shared" ca="1" si="39"/>
        <v>231.3</v>
      </c>
      <c r="BO168" s="400">
        <f t="shared" ca="1" si="40"/>
        <v>0</v>
      </c>
      <c r="BQ168" t="s">
        <v>1600</v>
      </c>
      <c r="BR168">
        <v>294</v>
      </c>
      <c r="BS168">
        <v>196.4</v>
      </c>
      <c r="BU168" s="389">
        <f t="shared" si="41"/>
        <v>174</v>
      </c>
      <c r="BV168" s="419">
        <f t="shared" ca="1" si="42"/>
        <v>201041</v>
      </c>
      <c r="BX168" s="404" t="s">
        <v>968</v>
      </c>
      <c r="BY168" s="404" t="s">
        <v>1612</v>
      </c>
      <c r="BZ168" s="404" t="s">
        <v>2210</v>
      </c>
      <c r="CA168" s="405">
        <v>127340</v>
      </c>
      <c r="CB168" s="548">
        <f t="shared" ca="1" si="43"/>
        <v>40</v>
      </c>
      <c r="CC168" s="50" t="str">
        <f t="shared" ca="1" si="44"/>
        <v>Worst 50</v>
      </c>
    </row>
    <row r="169" spans="1:81" x14ac:dyDescent="0.25">
      <c r="A169" s="386">
        <v>4</v>
      </c>
      <c r="B169" s="386" t="s">
        <v>149</v>
      </c>
      <c r="C169" s="31" t="s">
        <v>301</v>
      </c>
      <c r="D169" s="31" t="s">
        <v>98</v>
      </c>
      <c r="E169" s="31" t="s">
        <v>301</v>
      </c>
      <c r="F169" s="31" t="s">
        <v>98</v>
      </c>
      <c r="G169" s="31">
        <v>182463</v>
      </c>
      <c r="H169" s="31">
        <v>309</v>
      </c>
      <c r="I169" s="31">
        <v>319</v>
      </c>
      <c r="J169" s="31">
        <v>332</v>
      </c>
      <c r="K169" s="31">
        <v>334</v>
      </c>
      <c r="L169" s="31">
        <v>340</v>
      </c>
      <c r="M169" s="31">
        <v>343</v>
      </c>
      <c r="N169" s="31">
        <v>345</v>
      </c>
      <c r="O169" s="31">
        <v>346</v>
      </c>
      <c r="P169" s="31">
        <v>348</v>
      </c>
      <c r="Q169" s="31">
        <v>352</v>
      </c>
      <c r="R169" s="31">
        <v>353</v>
      </c>
      <c r="S169" s="31">
        <v>356</v>
      </c>
      <c r="T169" s="31">
        <v>360</v>
      </c>
      <c r="U169" s="31">
        <v>360</v>
      </c>
      <c r="V169" s="31">
        <v>360</v>
      </c>
      <c r="W169" s="31">
        <v>363</v>
      </c>
      <c r="X169" s="31">
        <v>364</v>
      </c>
      <c r="Y169" s="31">
        <v>365</v>
      </c>
      <c r="Z169" s="31">
        <v>365</v>
      </c>
      <c r="AA169" s="31">
        <v>365</v>
      </c>
      <c r="AB169" s="31">
        <v>367</v>
      </c>
      <c r="AC169" s="31">
        <v>380</v>
      </c>
      <c r="AD169" s="31">
        <v>402</v>
      </c>
      <c r="AE169" s="31">
        <v>404</v>
      </c>
      <c r="AF169" s="31">
        <v>404</v>
      </c>
      <c r="AG169" s="31">
        <v>405</v>
      </c>
      <c r="AH169" s="31">
        <v>405</v>
      </c>
      <c r="AI169" s="31">
        <v>405</v>
      </c>
      <c r="AJ169" s="31">
        <v>405</v>
      </c>
      <c r="AK169" s="31">
        <v>405</v>
      </c>
      <c r="AL169" s="31">
        <v>405</v>
      </c>
      <c r="AM169" s="31">
        <v>407</v>
      </c>
      <c r="AN169" s="31">
        <v>407</v>
      </c>
      <c r="AO169" s="31">
        <v>407</v>
      </c>
      <c r="AP169" s="31">
        <v>407</v>
      </c>
      <c r="AQ169" s="31">
        <v>408</v>
      </c>
      <c r="AR169" s="31">
        <v>411</v>
      </c>
      <c r="AS169" s="31">
        <v>412</v>
      </c>
      <c r="AT169" s="31">
        <v>414</v>
      </c>
      <c r="AU169" s="31">
        <v>415</v>
      </c>
      <c r="AV169" s="31">
        <v>420</v>
      </c>
      <c r="AW169" s="31">
        <v>420</v>
      </c>
      <c r="AX169" s="31">
        <v>426</v>
      </c>
      <c r="AY169" s="31">
        <v>444</v>
      </c>
      <c r="AZ169" s="31">
        <v>448</v>
      </c>
      <c r="BA169" s="31">
        <v>452</v>
      </c>
      <c r="BB169" s="31">
        <v>454</v>
      </c>
      <c r="BC169" s="31"/>
      <c r="BD169" s="393">
        <f t="shared" ca="1" si="32"/>
        <v>2</v>
      </c>
      <c r="BE169" s="413">
        <f t="shared" ca="1" si="33"/>
        <v>4.4247787610619468E-3</v>
      </c>
      <c r="BF169" s="415">
        <f t="shared" ca="1" si="34"/>
        <v>1.0961126365345304</v>
      </c>
      <c r="BG169" s="393">
        <f t="shared" ca="1" si="35"/>
        <v>39</v>
      </c>
      <c r="BH169" s="413">
        <f t="shared" ca="1" si="36"/>
        <v>9.3975903614457831E-2</v>
      </c>
      <c r="BI169" s="415">
        <f t="shared" ca="1" si="37"/>
        <v>21.374196412423341</v>
      </c>
      <c r="BJ169" s="401">
        <f t="shared" ca="1" si="30"/>
        <v>248.81756849333837</v>
      </c>
      <c r="BL169" s="391">
        <f t="shared" si="31"/>
        <v>248</v>
      </c>
      <c r="BM169" s="386">
        <f t="shared" ca="1" si="38"/>
        <v>454</v>
      </c>
      <c r="BN169" s="386">
        <f t="shared" ca="1" si="39"/>
        <v>248.8</v>
      </c>
      <c r="BO169" s="400">
        <f t="shared" ca="1" si="40"/>
        <v>0</v>
      </c>
      <c r="BQ169" t="s">
        <v>220</v>
      </c>
      <c r="BR169">
        <v>695</v>
      </c>
      <c r="BS169">
        <v>494.5</v>
      </c>
      <c r="BU169" s="389">
        <f t="shared" si="41"/>
        <v>175</v>
      </c>
      <c r="BV169" s="419">
        <f t="shared" ca="1" si="42"/>
        <v>182463</v>
      </c>
      <c r="BX169" s="404" t="s">
        <v>970</v>
      </c>
      <c r="BY169" s="404" t="s">
        <v>1614</v>
      </c>
      <c r="BZ169" s="404" t="s">
        <v>2210</v>
      </c>
      <c r="CA169" s="405">
        <v>101062</v>
      </c>
      <c r="CB169" s="548">
        <f t="shared" ca="1" si="43"/>
        <v>9</v>
      </c>
      <c r="CC169" s="50" t="str">
        <f t="shared" ca="1" si="44"/>
        <v>Worst 50</v>
      </c>
    </row>
    <row r="170" spans="1:81" x14ac:dyDescent="0.25">
      <c r="A170" s="386">
        <v>4</v>
      </c>
      <c r="B170" s="386" t="s">
        <v>149</v>
      </c>
      <c r="C170" s="386" t="s">
        <v>415</v>
      </c>
      <c r="D170" s="386" t="s">
        <v>104</v>
      </c>
      <c r="E170" s="386" t="s">
        <v>908</v>
      </c>
      <c r="F170" s="386" t="s">
        <v>1357</v>
      </c>
      <c r="G170">
        <v>91401</v>
      </c>
      <c r="H170">
        <v>115</v>
      </c>
      <c r="I170" s="397">
        <v>117</v>
      </c>
      <c r="J170" s="419">
        <v>122</v>
      </c>
      <c r="K170" s="419">
        <v>123</v>
      </c>
      <c r="L170" s="419">
        <v>131</v>
      </c>
      <c r="M170" s="433">
        <v>132</v>
      </c>
      <c r="N170" s="434">
        <v>133</v>
      </c>
      <c r="O170" s="437">
        <v>134</v>
      </c>
      <c r="P170" s="438">
        <v>134</v>
      </c>
      <c r="Q170" s="447">
        <v>134</v>
      </c>
      <c r="R170" s="494">
        <v>134</v>
      </c>
      <c r="S170" s="498">
        <v>135</v>
      </c>
      <c r="T170" s="498">
        <v>136</v>
      </c>
      <c r="U170" s="537">
        <v>136</v>
      </c>
      <c r="V170" s="537">
        <v>137</v>
      </c>
      <c r="W170" s="537">
        <v>137</v>
      </c>
      <c r="X170" s="537">
        <v>138</v>
      </c>
      <c r="Y170" s="538">
        <v>138</v>
      </c>
      <c r="Z170" s="540">
        <v>145</v>
      </c>
      <c r="AA170" s="540">
        <v>146</v>
      </c>
      <c r="AB170" s="541">
        <v>146</v>
      </c>
      <c r="AC170" s="541">
        <v>146</v>
      </c>
      <c r="AD170" s="542">
        <v>147</v>
      </c>
      <c r="AE170" s="542">
        <v>147</v>
      </c>
      <c r="AF170" s="544">
        <v>147</v>
      </c>
      <c r="AG170" s="544">
        <v>148</v>
      </c>
      <c r="AH170" s="545">
        <v>149</v>
      </c>
      <c r="AI170" s="546">
        <v>150</v>
      </c>
      <c r="AJ170" s="547">
        <v>151</v>
      </c>
      <c r="AK170" s="548">
        <v>151</v>
      </c>
      <c r="AL170" s="550">
        <v>151</v>
      </c>
      <c r="AM170" s="551">
        <v>152</v>
      </c>
      <c r="AN170" s="552">
        <v>152</v>
      </c>
      <c r="AO170" s="553">
        <v>152</v>
      </c>
      <c r="AP170" s="553">
        <v>152</v>
      </c>
      <c r="AQ170" s="553">
        <v>152</v>
      </c>
      <c r="AR170" s="553">
        <v>153</v>
      </c>
      <c r="AS170" s="554">
        <v>153</v>
      </c>
      <c r="AT170" s="555">
        <v>153</v>
      </c>
      <c r="AU170" s="556">
        <v>153</v>
      </c>
      <c r="AV170" s="556">
        <v>153</v>
      </c>
      <c r="AW170" s="556">
        <v>153</v>
      </c>
      <c r="AX170" s="557">
        <v>153</v>
      </c>
      <c r="AY170" s="557">
        <v>154</v>
      </c>
      <c r="AZ170" s="559">
        <v>154</v>
      </c>
      <c r="BA170" s="559">
        <v>154</v>
      </c>
      <c r="BB170" s="559">
        <v>154</v>
      </c>
      <c r="BD170" s="178">
        <f t="shared" ca="1" si="32"/>
        <v>0</v>
      </c>
      <c r="BE170" s="411">
        <f t="shared" ca="1" si="33"/>
        <v>0</v>
      </c>
      <c r="BF170" s="412">
        <f t="shared" ca="1" si="34"/>
        <v>0</v>
      </c>
      <c r="BG170" s="178">
        <f t="shared" ca="1" si="35"/>
        <v>1</v>
      </c>
      <c r="BH170" s="411">
        <f t="shared" ca="1" si="36"/>
        <v>6.5359477124183009E-3</v>
      </c>
      <c r="BI170" s="412">
        <f t="shared" ca="1" si="37"/>
        <v>1.09407993347994</v>
      </c>
      <c r="BJ170" s="398">
        <f t="shared" ca="1" si="30"/>
        <v>168.48830975591076</v>
      </c>
      <c r="BL170" s="391">
        <f t="shared" si="31"/>
        <v>9</v>
      </c>
      <c r="BM170" s="386">
        <f t="shared" ca="1" si="38"/>
        <v>154</v>
      </c>
      <c r="BN170" s="386">
        <f t="shared" ca="1" si="39"/>
        <v>168.5</v>
      </c>
      <c r="BO170" s="400">
        <f t="shared" ca="1" si="40"/>
        <v>0</v>
      </c>
      <c r="BQ170" t="s">
        <v>72</v>
      </c>
      <c r="BR170">
        <v>514</v>
      </c>
      <c r="BS170">
        <v>191.4</v>
      </c>
      <c r="BU170" s="389">
        <f t="shared" si="41"/>
        <v>216</v>
      </c>
      <c r="BV170" s="419">
        <f t="shared" ca="1" si="42"/>
        <v>91401</v>
      </c>
      <c r="BX170" s="404" t="s">
        <v>2170</v>
      </c>
      <c r="BY170" s="404" t="s">
        <v>2224</v>
      </c>
      <c r="BZ170" s="404" t="s">
        <v>210</v>
      </c>
      <c r="CA170" s="405">
        <v>6201214</v>
      </c>
      <c r="CB170" s="548">
        <f t="shared" ca="1" si="43"/>
        <v>217</v>
      </c>
      <c r="CC170" s="50" t="str">
        <f t="shared" ca="1" si="44"/>
        <v/>
      </c>
    </row>
    <row r="171" spans="1:81" x14ac:dyDescent="0.25">
      <c r="A171" s="386">
        <v>4</v>
      </c>
      <c r="B171" s="386" t="s">
        <v>149</v>
      </c>
      <c r="C171" s="386" t="s">
        <v>415</v>
      </c>
      <c r="D171" s="386" t="s">
        <v>104</v>
      </c>
      <c r="E171" s="386" t="s">
        <v>910</v>
      </c>
      <c r="F171" s="386" t="s">
        <v>1542</v>
      </c>
      <c r="G171">
        <v>137532</v>
      </c>
      <c r="H171">
        <v>306</v>
      </c>
      <c r="I171" s="397">
        <v>310</v>
      </c>
      <c r="J171" s="419">
        <v>311</v>
      </c>
      <c r="K171" s="419">
        <v>313</v>
      </c>
      <c r="L171" s="419">
        <v>313</v>
      </c>
      <c r="M171" s="433">
        <v>314</v>
      </c>
      <c r="N171" s="434">
        <v>315</v>
      </c>
      <c r="O171" s="437">
        <v>315</v>
      </c>
      <c r="P171" s="438">
        <v>321</v>
      </c>
      <c r="Q171" s="447">
        <v>322</v>
      </c>
      <c r="R171" s="494">
        <v>322</v>
      </c>
      <c r="S171" s="498">
        <v>323</v>
      </c>
      <c r="T171" s="498">
        <v>325</v>
      </c>
      <c r="U171" s="537">
        <v>327</v>
      </c>
      <c r="V171" s="537">
        <v>328</v>
      </c>
      <c r="W171" s="537">
        <v>328</v>
      </c>
      <c r="X171" s="537">
        <v>344</v>
      </c>
      <c r="Y171" s="538">
        <v>344</v>
      </c>
      <c r="Z171" s="540">
        <v>345</v>
      </c>
      <c r="AA171" s="540">
        <v>346</v>
      </c>
      <c r="AB171" s="541">
        <v>346</v>
      </c>
      <c r="AC171" s="541">
        <v>348</v>
      </c>
      <c r="AD171" s="542">
        <v>349</v>
      </c>
      <c r="AE171" s="542">
        <v>348</v>
      </c>
      <c r="AF171" s="544">
        <v>348</v>
      </c>
      <c r="AG171" s="544">
        <v>348</v>
      </c>
      <c r="AH171" s="545">
        <v>349</v>
      </c>
      <c r="AI171" s="546">
        <v>349</v>
      </c>
      <c r="AJ171" s="547">
        <v>350</v>
      </c>
      <c r="AK171" s="548">
        <v>351</v>
      </c>
      <c r="AL171" s="550">
        <v>351</v>
      </c>
      <c r="AM171" s="551">
        <v>352</v>
      </c>
      <c r="AN171" s="552">
        <v>351</v>
      </c>
      <c r="AO171" s="553">
        <v>351</v>
      </c>
      <c r="AP171" s="553">
        <v>351</v>
      </c>
      <c r="AQ171" s="553">
        <v>352</v>
      </c>
      <c r="AR171" s="553">
        <v>351</v>
      </c>
      <c r="AS171" s="554">
        <v>351</v>
      </c>
      <c r="AT171" s="555">
        <v>352</v>
      </c>
      <c r="AU171" s="556">
        <v>351</v>
      </c>
      <c r="AV171" s="556">
        <v>351</v>
      </c>
      <c r="AW171" s="556">
        <v>351</v>
      </c>
      <c r="AX171" s="557">
        <v>351</v>
      </c>
      <c r="AY171" s="557">
        <v>351</v>
      </c>
      <c r="AZ171" s="559">
        <v>352</v>
      </c>
      <c r="BA171" s="559">
        <v>352</v>
      </c>
      <c r="BB171" s="559">
        <v>352</v>
      </c>
      <c r="BD171" s="178">
        <f t="shared" ca="1" si="32"/>
        <v>0</v>
      </c>
      <c r="BE171" s="411">
        <f t="shared" ca="1" si="33"/>
        <v>0</v>
      </c>
      <c r="BF171" s="412">
        <f t="shared" ca="1" si="34"/>
        <v>0</v>
      </c>
      <c r="BG171" s="178">
        <f t="shared" ca="1" si="35"/>
        <v>1</v>
      </c>
      <c r="BH171" s="411">
        <f t="shared" ca="1" si="36"/>
        <v>2.8490028490028491E-3</v>
      </c>
      <c r="BI171" s="412">
        <f t="shared" ca="1" si="37"/>
        <v>0.7271035104557485</v>
      </c>
      <c r="BJ171" s="398">
        <f t="shared" ca="1" si="30"/>
        <v>255.94043568042346</v>
      </c>
      <c r="BL171" s="391">
        <f t="shared" si="31"/>
        <v>137</v>
      </c>
      <c r="BM171" s="386">
        <f t="shared" ca="1" si="38"/>
        <v>352</v>
      </c>
      <c r="BN171" s="386">
        <f t="shared" ca="1" si="39"/>
        <v>255.9</v>
      </c>
      <c r="BO171" s="400">
        <f t="shared" ca="1" si="40"/>
        <v>0</v>
      </c>
      <c r="BQ171" t="s">
        <v>1560</v>
      </c>
      <c r="BR171">
        <v>231</v>
      </c>
      <c r="BS171">
        <v>264.7</v>
      </c>
      <c r="BU171" s="389">
        <f t="shared" si="41"/>
        <v>218</v>
      </c>
      <c r="BV171" s="419">
        <f t="shared" ca="1" si="42"/>
        <v>137532</v>
      </c>
      <c r="BX171" s="404" t="s">
        <v>321</v>
      </c>
      <c r="BY171" s="404" t="s">
        <v>188</v>
      </c>
      <c r="BZ171" s="404" t="s">
        <v>2203</v>
      </c>
      <c r="CA171" s="405">
        <v>171623</v>
      </c>
      <c r="CB171" s="548">
        <f t="shared" ca="1" si="43"/>
        <v>244</v>
      </c>
      <c r="CC171" s="50" t="str">
        <f t="shared" ca="1" si="44"/>
        <v/>
      </c>
    </row>
    <row r="172" spans="1:81" x14ac:dyDescent="0.25">
      <c r="A172" s="386">
        <v>4</v>
      </c>
      <c r="B172" s="386" t="s">
        <v>149</v>
      </c>
      <c r="C172" s="386" t="s">
        <v>415</v>
      </c>
      <c r="D172" s="386" t="s">
        <v>104</v>
      </c>
      <c r="E172" s="386" t="s">
        <v>912</v>
      </c>
      <c r="F172" s="386" t="s">
        <v>1544</v>
      </c>
      <c r="G172">
        <v>102493</v>
      </c>
      <c r="H172">
        <v>140</v>
      </c>
      <c r="I172" s="397">
        <v>148</v>
      </c>
      <c r="J172" s="419">
        <v>150</v>
      </c>
      <c r="K172" s="419">
        <v>151</v>
      </c>
      <c r="L172" s="419">
        <v>152</v>
      </c>
      <c r="M172" s="433">
        <v>153</v>
      </c>
      <c r="N172" s="434">
        <v>156</v>
      </c>
      <c r="O172" s="437">
        <v>156</v>
      </c>
      <c r="P172" s="438">
        <v>160</v>
      </c>
      <c r="Q172" s="447">
        <v>161</v>
      </c>
      <c r="R172" s="494">
        <v>161</v>
      </c>
      <c r="S172" s="498">
        <v>162</v>
      </c>
      <c r="T172" s="498">
        <v>165</v>
      </c>
      <c r="U172" s="537">
        <v>166</v>
      </c>
      <c r="V172" s="537">
        <v>166</v>
      </c>
      <c r="W172" s="537">
        <v>166</v>
      </c>
      <c r="X172" s="537">
        <v>167</v>
      </c>
      <c r="Y172" s="538">
        <v>168</v>
      </c>
      <c r="Z172" s="540">
        <v>168</v>
      </c>
      <c r="AA172" s="540">
        <v>168</v>
      </c>
      <c r="AB172" s="541">
        <v>169</v>
      </c>
      <c r="AC172" s="541">
        <v>171</v>
      </c>
      <c r="AD172" s="542">
        <v>171</v>
      </c>
      <c r="AE172" s="542">
        <v>174</v>
      </c>
      <c r="AF172" s="544">
        <v>174</v>
      </c>
      <c r="AG172" s="544">
        <v>175</v>
      </c>
      <c r="AH172" s="545">
        <v>177</v>
      </c>
      <c r="AI172" s="546">
        <v>177</v>
      </c>
      <c r="AJ172" s="547">
        <v>181</v>
      </c>
      <c r="AK172" s="548">
        <v>181</v>
      </c>
      <c r="AL172" s="550">
        <v>182</v>
      </c>
      <c r="AM172" s="551">
        <v>182</v>
      </c>
      <c r="AN172" s="552">
        <v>182</v>
      </c>
      <c r="AO172" s="553">
        <v>182</v>
      </c>
      <c r="AP172" s="553">
        <v>183</v>
      </c>
      <c r="AQ172" s="553">
        <v>183</v>
      </c>
      <c r="AR172" s="553">
        <v>183</v>
      </c>
      <c r="AS172" s="554">
        <v>183</v>
      </c>
      <c r="AT172" s="555">
        <v>183</v>
      </c>
      <c r="AU172" s="556">
        <v>183</v>
      </c>
      <c r="AV172" s="556">
        <v>183</v>
      </c>
      <c r="AW172" s="556">
        <v>183</v>
      </c>
      <c r="AX172" s="557">
        <v>183</v>
      </c>
      <c r="AY172" s="557">
        <v>183</v>
      </c>
      <c r="AZ172" s="559">
        <v>183</v>
      </c>
      <c r="BA172" s="559">
        <v>183</v>
      </c>
      <c r="BB172" s="559">
        <v>183</v>
      </c>
      <c r="BD172" s="178">
        <f t="shared" ca="1" si="32"/>
        <v>0</v>
      </c>
      <c r="BE172" s="411">
        <f t="shared" ca="1" si="33"/>
        <v>0</v>
      </c>
      <c r="BF172" s="412">
        <f t="shared" ca="1" si="34"/>
        <v>0</v>
      </c>
      <c r="BG172" s="178">
        <f t="shared" ca="1" si="35"/>
        <v>0</v>
      </c>
      <c r="BH172" s="411">
        <f t="shared" ca="1" si="36"/>
        <v>0</v>
      </c>
      <c r="BI172" s="412">
        <f t="shared" ca="1" si="37"/>
        <v>0</v>
      </c>
      <c r="BJ172" s="398">
        <f t="shared" ca="1" si="30"/>
        <v>178.54877894100085</v>
      </c>
      <c r="BL172" s="391">
        <f t="shared" si="31"/>
        <v>167</v>
      </c>
      <c r="BM172" s="386">
        <f t="shared" ca="1" si="38"/>
        <v>183</v>
      </c>
      <c r="BN172" s="386">
        <f t="shared" ca="1" si="39"/>
        <v>178.5</v>
      </c>
      <c r="BO172" s="400">
        <f t="shared" ca="1" si="40"/>
        <v>0</v>
      </c>
      <c r="BQ172" t="s">
        <v>1367</v>
      </c>
      <c r="BR172">
        <v>286</v>
      </c>
      <c r="BS172">
        <v>159.1</v>
      </c>
      <c r="BU172" s="389">
        <f t="shared" si="41"/>
        <v>219</v>
      </c>
      <c r="BV172" s="419">
        <f t="shared" ca="1" si="42"/>
        <v>102493</v>
      </c>
      <c r="BX172" s="404" t="s">
        <v>322</v>
      </c>
      <c r="BY172" s="404" t="s">
        <v>20</v>
      </c>
      <c r="BZ172" s="404" t="s">
        <v>2203</v>
      </c>
      <c r="CA172" s="405">
        <v>283606</v>
      </c>
      <c r="CB172" s="548">
        <f t="shared" ca="1" si="43"/>
        <v>272</v>
      </c>
      <c r="CC172" s="50" t="str">
        <f t="shared" ca="1" si="44"/>
        <v/>
      </c>
    </row>
    <row r="173" spans="1:81" x14ac:dyDescent="0.25">
      <c r="A173" s="386">
        <v>4</v>
      </c>
      <c r="B173" s="386" t="s">
        <v>149</v>
      </c>
      <c r="C173" s="386" t="s">
        <v>415</v>
      </c>
      <c r="D173" s="386" t="s">
        <v>104</v>
      </c>
      <c r="E173" s="386" t="s">
        <v>980</v>
      </c>
      <c r="F173" s="386" t="s">
        <v>1750</v>
      </c>
      <c r="G173">
        <v>248249</v>
      </c>
      <c r="H173">
        <v>470</v>
      </c>
      <c r="I173" s="397">
        <v>480</v>
      </c>
      <c r="J173" s="419">
        <v>488</v>
      </c>
      <c r="K173" s="419">
        <v>506</v>
      </c>
      <c r="L173" s="419">
        <v>506</v>
      </c>
      <c r="M173" s="433">
        <v>507</v>
      </c>
      <c r="N173" s="434">
        <v>511</v>
      </c>
      <c r="O173" s="437">
        <v>531</v>
      </c>
      <c r="P173" s="438">
        <v>540</v>
      </c>
      <c r="Q173" s="447">
        <v>541</v>
      </c>
      <c r="R173" s="494">
        <v>543</v>
      </c>
      <c r="S173" s="498">
        <v>551</v>
      </c>
      <c r="T173" s="498">
        <v>550</v>
      </c>
      <c r="U173" s="537">
        <v>553</v>
      </c>
      <c r="V173" s="537">
        <v>562</v>
      </c>
      <c r="W173" s="537">
        <v>569</v>
      </c>
      <c r="X173" s="537">
        <v>572</v>
      </c>
      <c r="Y173" s="538">
        <v>584</v>
      </c>
      <c r="Z173" s="540">
        <v>589</v>
      </c>
      <c r="AA173" s="540">
        <v>589</v>
      </c>
      <c r="AB173" s="541">
        <v>589</v>
      </c>
      <c r="AC173" s="541">
        <v>595</v>
      </c>
      <c r="AD173" s="542">
        <v>597</v>
      </c>
      <c r="AE173" s="542">
        <v>606</v>
      </c>
      <c r="AF173" s="544">
        <v>608</v>
      </c>
      <c r="AG173" s="544">
        <v>608</v>
      </c>
      <c r="AH173" s="545">
        <v>612</v>
      </c>
      <c r="AI173" s="546">
        <v>617</v>
      </c>
      <c r="AJ173" s="547">
        <v>619</v>
      </c>
      <c r="AK173" s="548">
        <v>621</v>
      </c>
      <c r="AL173" s="550">
        <v>621</v>
      </c>
      <c r="AM173" s="551">
        <v>621</v>
      </c>
      <c r="AN173" s="552">
        <v>622</v>
      </c>
      <c r="AO173" s="553">
        <v>623</v>
      </c>
      <c r="AP173" s="553">
        <v>623</v>
      </c>
      <c r="AQ173" s="553">
        <v>623</v>
      </c>
      <c r="AR173" s="553">
        <v>623</v>
      </c>
      <c r="AS173" s="554">
        <v>623</v>
      </c>
      <c r="AT173" s="555">
        <v>623</v>
      </c>
      <c r="AU173" s="556">
        <v>623</v>
      </c>
      <c r="AV173" s="556">
        <v>623</v>
      </c>
      <c r="AW173" s="556">
        <v>623</v>
      </c>
      <c r="AX173" s="557">
        <v>623</v>
      </c>
      <c r="AY173" s="557">
        <v>623</v>
      </c>
      <c r="AZ173" s="559">
        <v>624</v>
      </c>
      <c r="BA173" s="559">
        <v>625</v>
      </c>
      <c r="BB173" s="559">
        <v>625</v>
      </c>
      <c r="BD173" s="178">
        <f t="shared" ca="1" si="32"/>
        <v>0</v>
      </c>
      <c r="BE173" s="411">
        <f t="shared" ca="1" si="33"/>
        <v>0</v>
      </c>
      <c r="BF173" s="412">
        <f t="shared" ca="1" si="34"/>
        <v>0</v>
      </c>
      <c r="BG173" s="178">
        <f t="shared" ca="1" si="35"/>
        <v>2</v>
      </c>
      <c r="BH173" s="411">
        <f t="shared" ca="1" si="36"/>
        <v>3.2102728731942215E-3</v>
      </c>
      <c r="BI173" s="412">
        <f t="shared" ca="1" si="37"/>
        <v>0.80564272162224215</v>
      </c>
      <c r="BJ173" s="398">
        <f t="shared" ca="1" si="30"/>
        <v>251.76335050695067</v>
      </c>
      <c r="BL173" s="391">
        <f t="shared" si="31"/>
        <v>91</v>
      </c>
      <c r="BM173" s="386">
        <f t="shared" ca="1" si="38"/>
        <v>625</v>
      </c>
      <c r="BN173" s="386">
        <f t="shared" ca="1" si="39"/>
        <v>251.8</v>
      </c>
      <c r="BO173" s="400">
        <f t="shared" ca="1" si="40"/>
        <v>0</v>
      </c>
      <c r="BQ173" t="s">
        <v>1516</v>
      </c>
      <c r="BR173">
        <v>171</v>
      </c>
      <c r="BS173">
        <v>140.69999999999999</v>
      </c>
      <c r="BU173" s="389">
        <f t="shared" si="41"/>
        <v>217</v>
      </c>
      <c r="BV173" s="419">
        <f t="shared" ca="1" si="42"/>
        <v>248249</v>
      </c>
      <c r="BX173" s="404" t="s">
        <v>300</v>
      </c>
      <c r="BY173" s="404" t="s">
        <v>68</v>
      </c>
      <c r="BZ173" s="404" t="s">
        <v>2203</v>
      </c>
      <c r="CA173" s="405">
        <v>214109</v>
      </c>
      <c r="CB173" s="548">
        <f t="shared" ca="1" si="43"/>
        <v>238</v>
      </c>
      <c r="CC173" s="50" t="str">
        <f t="shared" ca="1" si="44"/>
        <v/>
      </c>
    </row>
    <row r="174" spans="1:81" x14ac:dyDescent="0.25">
      <c r="A174" s="386">
        <v>4</v>
      </c>
      <c r="B174" s="386" t="s">
        <v>149</v>
      </c>
      <c r="C174" s="31" t="s">
        <v>415</v>
      </c>
      <c r="D174" s="31" t="s">
        <v>104</v>
      </c>
      <c r="E174" s="31" t="s">
        <v>982</v>
      </c>
      <c r="F174" s="31" t="s">
        <v>1751</v>
      </c>
      <c r="G174" s="31">
        <v>178881</v>
      </c>
      <c r="H174" s="31">
        <v>178</v>
      </c>
      <c r="I174" s="31">
        <v>180</v>
      </c>
      <c r="J174" s="31">
        <v>185</v>
      </c>
      <c r="K174" s="31">
        <v>188</v>
      </c>
      <c r="L174" s="31">
        <v>188</v>
      </c>
      <c r="M174" s="31">
        <v>189</v>
      </c>
      <c r="N174" s="31">
        <v>188</v>
      </c>
      <c r="O174" s="31">
        <v>190</v>
      </c>
      <c r="P174" s="31">
        <v>192</v>
      </c>
      <c r="Q174" s="31">
        <v>192</v>
      </c>
      <c r="R174" s="31">
        <v>195</v>
      </c>
      <c r="S174" s="31">
        <v>196</v>
      </c>
      <c r="T174" s="31">
        <v>198</v>
      </c>
      <c r="U174" s="31">
        <v>199</v>
      </c>
      <c r="V174" s="31">
        <v>201</v>
      </c>
      <c r="W174" s="31">
        <v>205</v>
      </c>
      <c r="X174" s="31">
        <v>210</v>
      </c>
      <c r="Y174" s="31">
        <v>211</v>
      </c>
      <c r="Z174" s="31">
        <v>217</v>
      </c>
      <c r="AA174" s="31">
        <v>218</v>
      </c>
      <c r="AB174" s="31">
        <v>220</v>
      </c>
      <c r="AC174" s="31">
        <v>221</v>
      </c>
      <c r="AD174" s="31">
        <v>222</v>
      </c>
      <c r="AE174" s="31">
        <v>223</v>
      </c>
      <c r="AF174" s="31">
        <v>225</v>
      </c>
      <c r="AG174" s="31">
        <v>226</v>
      </c>
      <c r="AH174" s="31">
        <v>226</v>
      </c>
      <c r="AI174" s="31">
        <v>227</v>
      </c>
      <c r="AJ174" s="31">
        <v>229</v>
      </c>
      <c r="AK174" s="31">
        <v>230</v>
      </c>
      <c r="AL174" s="31">
        <v>232</v>
      </c>
      <c r="AM174" s="31">
        <v>232</v>
      </c>
      <c r="AN174" s="31">
        <v>234</v>
      </c>
      <c r="AO174" s="31">
        <v>234</v>
      </c>
      <c r="AP174" s="31">
        <v>234</v>
      </c>
      <c r="AQ174" s="31">
        <v>234</v>
      </c>
      <c r="AR174" s="31">
        <v>235</v>
      </c>
      <c r="AS174" s="31">
        <v>235</v>
      </c>
      <c r="AT174" s="31">
        <v>235</v>
      </c>
      <c r="AU174" s="31">
        <v>235</v>
      </c>
      <c r="AV174" s="31">
        <v>235</v>
      </c>
      <c r="AW174" s="31">
        <v>235</v>
      </c>
      <c r="AX174" s="31">
        <v>235</v>
      </c>
      <c r="AY174" s="31">
        <v>235</v>
      </c>
      <c r="AZ174" s="31">
        <v>235</v>
      </c>
      <c r="BA174" s="31">
        <v>235</v>
      </c>
      <c r="BB174" s="31">
        <v>235</v>
      </c>
      <c r="BC174" s="31"/>
      <c r="BD174" s="393">
        <f t="shared" ca="1" si="32"/>
        <v>0</v>
      </c>
      <c r="BE174" s="413">
        <f t="shared" ca="1" si="33"/>
        <v>0</v>
      </c>
      <c r="BF174" s="415">
        <f t="shared" ca="1" si="34"/>
        <v>0</v>
      </c>
      <c r="BG174" s="393">
        <f t="shared" ca="1" si="35"/>
        <v>0</v>
      </c>
      <c r="BH174" s="413">
        <f t="shared" ca="1" si="36"/>
        <v>0</v>
      </c>
      <c r="BI174" s="415">
        <f t="shared" ca="1" si="37"/>
        <v>0</v>
      </c>
      <c r="BJ174" s="401">
        <f t="shared" ca="1" si="30"/>
        <v>131.37225306209154</v>
      </c>
      <c r="BL174" s="391">
        <f t="shared" si="31"/>
        <v>301</v>
      </c>
      <c r="BM174" s="386">
        <f t="shared" ca="1" si="38"/>
        <v>235</v>
      </c>
      <c r="BN174" s="386">
        <f t="shared" ca="1" si="39"/>
        <v>131.4</v>
      </c>
      <c r="BO174" s="400">
        <f t="shared" ca="1" si="40"/>
        <v>0</v>
      </c>
      <c r="BQ174" t="s">
        <v>73</v>
      </c>
      <c r="BR174" s="4">
        <v>1082</v>
      </c>
      <c r="BS174">
        <v>360.4</v>
      </c>
      <c r="BU174" s="389">
        <f t="shared" si="41"/>
        <v>220</v>
      </c>
      <c r="BV174" s="419">
        <f t="shared" ca="1" si="42"/>
        <v>178881</v>
      </c>
      <c r="BX174" s="404" t="s">
        <v>299</v>
      </c>
      <c r="BY174" s="404" t="s">
        <v>83</v>
      </c>
      <c r="BZ174" s="404" t="s">
        <v>2203</v>
      </c>
      <c r="CA174" s="405">
        <v>201041</v>
      </c>
      <c r="CB174" s="548">
        <f t="shared" ca="1" si="43"/>
        <v>272</v>
      </c>
      <c r="CC174" s="50" t="str">
        <f t="shared" ca="1" si="44"/>
        <v/>
      </c>
    </row>
    <row r="175" spans="1:81" x14ac:dyDescent="0.25">
      <c r="A175" s="386">
        <v>4</v>
      </c>
      <c r="B175" s="31" t="s">
        <v>149</v>
      </c>
      <c r="C175" s="31" t="s">
        <v>302</v>
      </c>
      <c r="D175" s="31" t="s">
        <v>175</v>
      </c>
      <c r="E175" s="31" t="s">
        <v>302</v>
      </c>
      <c r="F175" s="31" t="s">
        <v>175</v>
      </c>
      <c r="G175" s="31">
        <v>172525</v>
      </c>
      <c r="H175" s="31">
        <v>293</v>
      </c>
      <c r="I175" s="31">
        <v>295</v>
      </c>
      <c r="J175" s="31">
        <v>296</v>
      </c>
      <c r="K175" s="31">
        <v>297</v>
      </c>
      <c r="L175" s="31">
        <v>300</v>
      </c>
      <c r="M175" s="31">
        <v>300</v>
      </c>
      <c r="N175" s="31">
        <v>302</v>
      </c>
      <c r="O175" s="31">
        <v>304</v>
      </c>
      <c r="P175" s="31">
        <v>307</v>
      </c>
      <c r="Q175" s="31">
        <v>311</v>
      </c>
      <c r="R175" s="31">
        <v>313</v>
      </c>
      <c r="S175" s="31">
        <v>314</v>
      </c>
      <c r="T175" s="31">
        <v>315</v>
      </c>
      <c r="U175" s="31">
        <v>322</v>
      </c>
      <c r="V175" s="31">
        <v>322</v>
      </c>
      <c r="W175" s="31">
        <v>322</v>
      </c>
      <c r="X175" s="31">
        <v>322</v>
      </c>
      <c r="Y175" s="31">
        <v>324</v>
      </c>
      <c r="Z175" s="31">
        <v>326</v>
      </c>
      <c r="AA175" s="31">
        <v>326</v>
      </c>
      <c r="AB175" s="31">
        <v>326</v>
      </c>
      <c r="AC175" s="31">
        <v>330</v>
      </c>
      <c r="AD175" s="31">
        <v>336</v>
      </c>
      <c r="AE175" s="31">
        <v>336</v>
      </c>
      <c r="AF175" s="31">
        <v>338</v>
      </c>
      <c r="AG175" s="31">
        <v>338</v>
      </c>
      <c r="AH175" s="31">
        <v>339</v>
      </c>
      <c r="AI175" s="31">
        <v>339</v>
      </c>
      <c r="AJ175" s="31">
        <v>339</v>
      </c>
      <c r="AK175" s="31">
        <v>339</v>
      </c>
      <c r="AL175" s="31">
        <v>341</v>
      </c>
      <c r="AM175" s="31">
        <v>342</v>
      </c>
      <c r="AN175" s="31">
        <v>343</v>
      </c>
      <c r="AO175" s="31">
        <v>344</v>
      </c>
      <c r="AP175" s="31">
        <v>344</v>
      </c>
      <c r="AQ175" s="31">
        <v>345</v>
      </c>
      <c r="AR175" s="31">
        <v>353</v>
      </c>
      <c r="AS175" s="31">
        <v>354</v>
      </c>
      <c r="AT175" s="31">
        <v>360</v>
      </c>
      <c r="AU175" s="31">
        <v>360</v>
      </c>
      <c r="AV175" s="31">
        <v>361</v>
      </c>
      <c r="AW175" s="31">
        <v>362</v>
      </c>
      <c r="AX175" s="31">
        <v>363</v>
      </c>
      <c r="AY175" s="31">
        <v>370</v>
      </c>
      <c r="AZ175" s="31">
        <v>377</v>
      </c>
      <c r="BA175" s="31">
        <v>381</v>
      </c>
      <c r="BB175" s="31">
        <v>382</v>
      </c>
      <c r="BC175" s="31"/>
      <c r="BD175" s="393">
        <f t="shared" ca="1" si="32"/>
        <v>1</v>
      </c>
      <c r="BE175" s="413">
        <f t="shared" ca="1" si="33"/>
        <v>2.6246719160104987E-3</v>
      </c>
      <c r="BF175" s="415">
        <f t="shared" ca="1" si="34"/>
        <v>0.57962614113896538</v>
      </c>
      <c r="BG175" s="393">
        <f t="shared" ca="1" si="35"/>
        <v>22</v>
      </c>
      <c r="BH175" s="413">
        <f t="shared" ca="1" si="36"/>
        <v>6.1111111111111109E-2</v>
      </c>
      <c r="BI175" s="415">
        <f t="shared" ca="1" si="37"/>
        <v>12.751775105057238</v>
      </c>
      <c r="BJ175" s="401">
        <f t="shared" ca="1" si="30"/>
        <v>221.41718591508476</v>
      </c>
      <c r="BL175" s="391">
        <f t="shared" si="31"/>
        <v>276</v>
      </c>
      <c r="BM175" s="386">
        <f t="shared" ca="1" si="38"/>
        <v>382</v>
      </c>
      <c r="BN175" s="386">
        <f t="shared" ca="1" si="39"/>
        <v>221.4</v>
      </c>
      <c r="BO175" s="400">
        <f t="shared" ca="1" si="40"/>
        <v>0</v>
      </c>
      <c r="BQ175" t="s">
        <v>1347</v>
      </c>
      <c r="BR175">
        <v>479</v>
      </c>
      <c r="BS175">
        <v>369.9</v>
      </c>
      <c r="BU175" s="389">
        <f t="shared" si="41"/>
        <v>176</v>
      </c>
      <c r="BV175" s="419">
        <f t="shared" ca="1" si="42"/>
        <v>172525</v>
      </c>
      <c r="BX175" s="404" t="s">
        <v>301</v>
      </c>
      <c r="BY175" s="404" t="s">
        <v>98</v>
      </c>
      <c r="BZ175" s="404" t="s">
        <v>2203</v>
      </c>
      <c r="CA175" s="405">
        <v>182463</v>
      </c>
      <c r="CB175" s="548">
        <f t="shared" ca="1" si="43"/>
        <v>19</v>
      </c>
      <c r="CC175" s="50" t="str">
        <f t="shared" ca="1" si="44"/>
        <v>Worst 50</v>
      </c>
    </row>
    <row r="176" spans="1:81" x14ac:dyDescent="0.25">
      <c r="A176" s="386">
        <v>5</v>
      </c>
      <c r="B176" s="386" t="s">
        <v>145</v>
      </c>
      <c r="C176" s="386" t="s">
        <v>349</v>
      </c>
      <c r="D176" s="386" t="s">
        <v>5</v>
      </c>
      <c r="E176" s="386" t="s">
        <v>349</v>
      </c>
      <c r="F176" s="386" t="s">
        <v>5</v>
      </c>
      <c r="G176">
        <v>1141374</v>
      </c>
      <c r="H176">
        <v>3011</v>
      </c>
      <c r="I176" s="397">
        <v>3060</v>
      </c>
      <c r="J176" s="419">
        <v>3075</v>
      </c>
      <c r="K176" s="419">
        <v>3103</v>
      </c>
      <c r="L176" s="419">
        <v>3125</v>
      </c>
      <c r="M176" s="433">
        <v>3162</v>
      </c>
      <c r="N176" s="434">
        <v>3192</v>
      </c>
      <c r="O176" s="437">
        <v>3216</v>
      </c>
      <c r="P176" s="438">
        <v>3232</v>
      </c>
      <c r="Q176" s="447">
        <v>3260</v>
      </c>
      <c r="R176" s="494">
        <v>3275</v>
      </c>
      <c r="S176" s="498">
        <v>3303</v>
      </c>
      <c r="T176" s="498">
        <v>3319</v>
      </c>
      <c r="U176" s="537">
        <v>3340</v>
      </c>
      <c r="V176" s="537">
        <v>3348</v>
      </c>
      <c r="W176" s="537">
        <v>3373</v>
      </c>
      <c r="X176" s="537">
        <v>3393</v>
      </c>
      <c r="Y176" s="538">
        <v>3402</v>
      </c>
      <c r="Z176" s="540">
        <v>3411</v>
      </c>
      <c r="AA176" s="540">
        <v>3425</v>
      </c>
      <c r="AB176" s="541">
        <v>3438</v>
      </c>
      <c r="AC176" s="541">
        <v>3459</v>
      </c>
      <c r="AD176" s="542">
        <v>3492</v>
      </c>
      <c r="AE176" s="542">
        <v>3268</v>
      </c>
      <c r="AF176" s="544">
        <v>3231</v>
      </c>
      <c r="AG176" s="544">
        <v>3237</v>
      </c>
      <c r="AH176" s="545">
        <v>3241</v>
      </c>
      <c r="AI176" s="546">
        <v>3242</v>
      </c>
      <c r="AJ176" s="547">
        <v>3251</v>
      </c>
      <c r="AK176" s="548">
        <v>3257</v>
      </c>
      <c r="AL176" s="550">
        <v>3261</v>
      </c>
      <c r="AM176" s="551">
        <v>3270</v>
      </c>
      <c r="AN176" s="552">
        <v>3269</v>
      </c>
      <c r="AO176" s="553">
        <v>3284</v>
      </c>
      <c r="AP176" s="553">
        <v>3290</v>
      </c>
      <c r="AQ176" s="553">
        <v>3301</v>
      </c>
      <c r="AR176" s="553">
        <v>3305</v>
      </c>
      <c r="AS176" s="554">
        <v>3308</v>
      </c>
      <c r="AT176" s="555">
        <v>3312</v>
      </c>
      <c r="AU176" s="556">
        <v>3315</v>
      </c>
      <c r="AV176" s="556">
        <v>3315</v>
      </c>
      <c r="AW176" s="556">
        <v>3322</v>
      </c>
      <c r="AX176" s="557">
        <v>3327</v>
      </c>
      <c r="AY176" s="557">
        <v>3334</v>
      </c>
      <c r="AZ176" s="559">
        <v>3337</v>
      </c>
      <c r="BA176" s="559">
        <v>3337</v>
      </c>
      <c r="BB176" s="559">
        <v>3336</v>
      </c>
      <c r="BD176" s="178">
        <f t="shared" ca="1" si="32"/>
        <v>-1</v>
      </c>
      <c r="BE176" s="411">
        <f t="shared" ca="1" si="33"/>
        <v>-2.9967036260113877E-4</v>
      </c>
      <c r="BF176" s="412">
        <f t="shared" ca="1" si="34"/>
        <v>-8.7613700680057541E-2</v>
      </c>
      <c r="BG176" s="178">
        <f t="shared" ca="1" si="35"/>
        <v>21</v>
      </c>
      <c r="BH176" s="411">
        <f t="shared" ca="1" si="36"/>
        <v>6.3348416289592761E-3</v>
      </c>
      <c r="BI176" s="412">
        <f t="shared" ca="1" si="37"/>
        <v>1.8398877142812085</v>
      </c>
      <c r="BJ176" s="398">
        <f t="shared" ca="1" si="30"/>
        <v>292.27930546867196</v>
      </c>
      <c r="BL176" s="391">
        <f t="shared" si="31"/>
        <v>20</v>
      </c>
      <c r="BM176" s="386">
        <f t="shared" ca="1" si="38"/>
        <v>3336</v>
      </c>
      <c r="BN176" s="386">
        <f t="shared" ca="1" si="39"/>
        <v>292.3</v>
      </c>
      <c r="BO176" s="400">
        <f t="shared" ca="1" si="40"/>
        <v>0</v>
      </c>
      <c r="BQ176" t="s">
        <v>74</v>
      </c>
      <c r="BR176" s="4">
        <v>1013</v>
      </c>
      <c r="BS176">
        <v>287.8</v>
      </c>
      <c r="BU176" s="389">
        <f t="shared" si="41"/>
        <v>156</v>
      </c>
      <c r="BV176" s="419">
        <f t="shared" ca="1" si="42"/>
        <v>1141374</v>
      </c>
      <c r="BX176" s="404" t="s">
        <v>302</v>
      </c>
      <c r="BY176" s="404" t="s">
        <v>175</v>
      </c>
      <c r="BZ176" s="404" t="s">
        <v>2203</v>
      </c>
      <c r="CA176" s="405">
        <v>172525</v>
      </c>
      <c r="CB176" s="548">
        <f t="shared" ca="1" si="43"/>
        <v>174</v>
      </c>
      <c r="CC176" s="50" t="str">
        <f t="shared" ca="1" si="44"/>
        <v/>
      </c>
    </row>
    <row r="177" spans="1:81" x14ac:dyDescent="0.25">
      <c r="A177" s="386">
        <v>5</v>
      </c>
      <c r="B177" s="386" t="s">
        <v>145</v>
      </c>
      <c r="C177" s="31" t="s">
        <v>350</v>
      </c>
      <c r="D177" s="31" t="s">
        <v>25</v>
      </c>
      <c r="E177" s="31" t="s">
        <v>350</v>
      </c>
      <c r="F177" s="31" t="s">
        <v>25</v>
      </c>
      <c r="G177" s="31">
        <v>366785</v>
      </c>
      <c r="H177" s="31">
        <v>724</v>
      </c>
      <c r="I177" s="31">
        <v>728</v>
      </c>
      <c r="J177" s="31">
        <v>742</v>
      </c>
      <c r="K177" s="31">
        <v>746</v>
      </c>
      <c r="L177" s="31">
        <v>761</v>
      </c>
      <c r="M177" s="31">
        <v>761</v>
      </c>
      <c r="N177" s="31">
        <v>768</v>
      </c>
      <c r="O177" s="31">
        <v>770</v>
      </c>
      <c r="P177" s="31">
        <v>775</v>
      </c>
      <c r="Q177" s="31">
        <v>778</v>
      </c>
      <c r="R177" s="31">
        <v>779</v>
      </c>
      <c r="S177" s="31">
        <v>782</v>
      </c>
      <c r="T177" s="31">
        <v>784</v>
      </c>
      <c r="U177" s="31">
        <v>784</v>
      </c>
      <c r="V177" s="31">
        <v>791</v>
      </c>
      <c r="W177" s="31">
        <v>794</v>
      </c>
      <c r="X177" s="31">
        <v>798</v>
      </c>
      <c r="Y177" s="31">
        <v>802</v>
      </c>
      <c r="Z177" s="31">
        <v>807</v>
      </c>
      <c r="AA177" s="31">
        <v>809</v>
      </c>
      <c r="AB177" s="31">
        <v>808</v>
      </c>
      <c r="AC177" s="31">
        <v>810</v>
      </c>
      <c r="AD177" s="31">
        <v>805</v>
      </c>
      <c r="AE177" s="31">
        <v>807</v>
      </c>
      <c r="AF177" s="31">
        <v>807</v>
      </c>
      <c r="AG177" s="31">
        <v>806</v>
      </c>
      <c r="AH177" s="31">
        <v>816</v>
      </c>
      <c r="AI177" s="31">
        <v>817</v>
      </c>
      <c r="AJ177" s="31">
        <v>818</v>
      </c>
      <c r="AK177" s="31">
        <v>819</v>
      </c>
      <c r="AL177" s="31">
        <v>819</v>
      </c>
      <c r="AM177" s="31">
        <v>819</v>
      </c>
      <c r="AN177" s="31">
        <v>819</v>
      </c>
      <c r="AO177" s="31">
        <v>821</v>
      </c>
      <c r="AP177" s="31">
        <v>821</v>
      </c>
      <c r="AQ177" s="31">
        <v>823</v>
      </c>
      <c r="AR177" s="31">
        <v>823</v>
      </c>
      <c r="AS177" s="31">
        <v>824</v>
      </c>
      <c r="AT177" s="31">
        <v>828</v>
      </c>
      <c r="AU177" s="31">
        <v>828</v>
      </c>
      <c r="AV177" s="31">
        <v>831</v>
      </c>
      <c r="AW177" s="31">
        <v>832</v>
      </c>
      <c r="AX177" s="31">
        <v>832</v>
      </c>
      <c r="AY177" s="31">
        <v>836</v>
      </c>
      <c r="AZ177" s="31">
        <v>836</v>
      </c>
      <c r="BA177" s="31">
        <v>836</v>
      </c>
      <c r="BB177" s="31">
        <v>836</v>
      </c>
      <c r="BC177" s="31"/>
      <c r="BD177" s="393">
        <f t="shared" ca="1" si="32"/>
        <v>0</v>
      </c>
      <c r="BE177" s="413">
        <f t="shared" ca="1" si="33"/>
        <v>0</v>
      </c>
      <c r="BF177" s="415">
        <f t="shared" ca="1" si="34"/>
        <v>0</v>
      </c>
      <c r="BG177" s="393">
        <f t="shared" ca="1" si="35"/>
        <v>8</v>
      </c>
      <c r="BH177" s="413">
        <f t="shared" ca="1" si="36"/>
        <v>9.6618357487922701E-3</v>
      </c>
      <c r="BI177" s="415">
        <f t="shared" ca="1" si="37"/>
        <v>2.181114276756138</v>
      </c>
      <c r="BJ177" s="401">
        <f t="shared" ca="1" si="30"/>
        <v>227.92644192101639</v>
      </c>
      <c r="BL177" s="391">
        <f t="shared" si="31"/>
        <v>68</v>
      </c>
      <c r="BM177" s="386">
        <f t="shared" ca="1" si="38"/>
        <v>836</v>
      </c>
      <c r="BN177" s="386">
        <f t="shared" ca="1" si="39"/>
        <v>227.9</v>
      </c>
      <c r="BO177" s="400">
        <f t="shared" ca="1" si="40"/>
        <v>0</v>
      </c>
      <c r="BQ177" t="s">
        <v>1269</v>
      </c>
      <c r="BR177">
        <v>92</v>
      </c>
      <c r="BS177">
        <v>95.7</v>
      </c>
      <c r="BU177" s="389">
        <f t="shared" si="41"/>
        <v>157</v>
      </c>
      <c r="BV177" s="419">
        <f t="shared" ca="1" si="42"/>
        <v>366785</v>
      </c>
      <c r="BX177" s="404" t="s">
        <v>395</v>
      </c>
      <c r="BY177" s="404" t="s">
        <v>18</v>
      </c>
      <c r="BZ177" s="404" t="s">
        <v>2209</v>
      </c>
      <c r="CA177" s="405">
        <v>651482</v>
      </c>
      <c r="CB177" s="548">
        <f t="shared" ca="1" si="43"/>
        <v>153</v>
      </c>
      <c r="CC177" s="50" t="str">
        <f t="shared" ca="1" si="44"/>
        <v/>
      </c>
    </row>
    <row r="178" spans="1:81" x14ac:dyDescent="0.25">
      <c r="A178" s="386">
        <v>5</v>
      </c>
      <c r="B178" s="386" t="s">
        <v>145</v>
      </c>
      <c r="C178" s="386" t="s">
        <v>285</v>
      </c>
      <c r="D178" s="386" t="s">
        <v>29</v>
      </c>
      <c r="E178" s="386" t="s">
        <v>285</v>
      </c>
      <c r="F178" s="386" t="s">
        <v>29</v>
      </c>
      <c r="G178">
        <v>257174</v>
      </c>
      <c r="H178">
        <v>516</v>
      </c>
      <c r="I178" s="397">
        <v>519</v>
      </c>
      <c r="J178" s="419">
        <v>520</v>
      </c>
      <c r="K178" s="419">
        <v>521</v>
      </c>
      <c r="L178" s="419">
        <v>526</v>
      </c>
      <c r="M178" s="433">
        <v>536</v>
      </c>
      <c r="N178" s="434">
        <v>540</v>
      </c>
      <c r="O178" s="437">
        <v>545</v>
      </c>
      <c r="P178" s="438">
        <v>547</v>
      </c>
      <c r="Q178" s="447">
        <v>555</v>
      </c>
      <c r="R178" s="494">
        <v>556</v>
      </c>
      <c r="S178" s="498">
        <v>561</v>
      </c>
      <c r="T178" s="498">
        <v>564</v>
      </c>
      <c r="U178" s="537">
        <v>566</v>
      </c>
      <c r="V178" s="537">
        <v>569</v>
      </c>
      <c r="W178" s="537">
        <v>570</v>
      </c>
      <c r="X178" s="537">
        <v>574</v>
      </c>
      <c r="Y178" s="538">
        <v>579</v>
      </c>
      <c r="Z178" s="540">
        <v>579</v>
      </c>
      <c r="AA178" s="540">
        <v>580</v>
      </c>
      <c r="AB178" s="541">
        <v>581</v>
      </c>
      <c r="AC178" s="541">
        <v>585</v>
      </c>
      <c r="AD178" s="542">
        <v>588</v>
      </c>
      <c r="AE178" s="542">
        <v>588</v>
      </c>
      <c r="AF178" s="544">
        <v>589</v>
      </c>
      <c r="AG178" s="544">
        <v>591</v>
      </c>
      <c r="AH178" s="545">
        <v>591</v>
      </c>
      <c r="AI178" s="546">
        <v>592</v>
      </c>
      <c r="AJ178" s="547">
        <v>592</v>
      </c>
      <c r="AK178" s="548">
        <v>593</v>
      </c>
      <c r="AL178" s="550">
        <v>597</v>
      </c>
      <c r="AM178" s="551">
        <v>597</v>
      </c>
      <c r="AN178" s="552">
        <v>597</v>
      </c>
      <c r="AO178" s="553">
        <v>601</v>
      </c>
      <c r="AP178" s="553">
        <v>603</v>
      </c>
      <c r="AQ178" s="553">
        <v>604</v>
      </c>
      <c r="AR178" s="553">
        <v>606</v>
      </c>
      <c r="AS178" s="554">
        <v>608</v>
      </c>
      <c r="AT178" s="555">
        <v>609</v>
      </c>
      <c r="AU178" s="556">
        <v>612</v>
      </c>
      <c r="AV178" s="556">
        <v>619</v>
      </c>
      <c r="AW178" s="556">
        <v>623</v>
      </c>
      <c r="AX178" s="557">
        <v>626</v>
      </c>
      <c r="AY178" s="557">
        <v>630</v>
      </c>
      <c r="AZ178" s="559">
        <v>630</v>
      </c>
      <c r="BA178" s="559">
        <v>632</v>
      </c>
      <c r="BB178" s="559">
        <v>636</v>
      </c>
      <c r="BD178" s="178">
        <f t="shared" ca="1" si="32"/>
        <v>4</v>
      </c>
      <c r="BE178" s="411">
        <f t="shared" ca="1" si="33"/>
        <v>6.3291139240506328E-3</v>
      </c>
      <c r="BF178" s="412">
        <f t="shared" ca="1" si="34"/>
        <v>1.5553671833077993</v>
      </c>
      <c r="BG178" s="178">
        <f t="shared" ca="1" si="35"/>
        <v>24</v>
      </c>
      <c r="BH178" s="411">
        <f t="shared" ca="1" si="36"/>
        <v>3.9215686274509803E-2</v>
      </c>
      <c r="BI178" s="412">
        <f t="shared" ca="1" si="37"/>
        <v>9.3322030998467955</v>
      </c>
      <c r="BJ178" s="398">
        <f t="shared" ca="1" si="30"/>
        <v>247.30338214594011</v>
      </c>
      <c r="BL178" s="391">
        <f t="shared" si="31"/>
        <v>76</v>
      </c>
      <c r="BM178" s="386">
        <f t="shared" ca="1" si="38"/>
        <v>636</v>
      </c>
      <c r="BN178" s="386">
        <f t="shared" ca="1" si="39"/>
        <v>247.3</v>
      </c>
      <c r="BO178" s="400">
        <f t="shared" ca="1" si="40"/>
        <v>0</v>
      </c>
      <c r="BQ178" t="s">
        <v>1259</v>
      </c>
      <c r="BR178">
        <v>329</v>
      </c>
      <c r="BS178">
        <v>325.3</v>
      </c>
      <c r="BU178" s="389">
        <f t="shared" si="41"/>
        <v>90</v>
      </c>
      <c r="BV178" s="419">
        <f t="shared" ca="1" si="42"/>
        <v>257174</v>
      </c>
      <c r="BX178" s="404" t="s">
        <v>610</v>
      </c>
      <c r="BY178" s="404" t="s">
        <v>1225</v>
      </c>
      <c r="BZ178" s="404" t="s">
        <v>2210</v>
      </c>
      <c r="CA178" s="405">
        <v>125758</v>
      </c>
      <c r="CB178" s="548">
        <f t="shared" ca="1" si="43"/>
        <v>30</v>
      </c>
      <c r="CC178" s="50" t="str">
        <f t="shared" ca="1" si="44"/>
        <v>Worst 50</v>
      </c>
    </row>
    <row r="179" spans="1:81" x14ac:dyDescent="0.25">
      <c r="A179" s="386">
        <v>5</v>
      </c>
      <c r="B179" s="386" t="s">
        <v>145</v>
      </c>
      <c r="C179" s="386" t="s">
        <v>397</v>
      </c>
      <c r="D179" s="386" t="s">
        <v>30</v>
      </c>
      <c r="E179" s="386" t="s">
        <v>632</v>
      </c>
      <c r="F179" s="386" t="s">
        <v>1247</v>
      </c>
      <c r="G179">
        <v>126678</v>
      </c>
      <c r="H179">
        <v>160</v>
      </c>
      <c r="I179" s="397">
        <v>171</v>
      </c>
      <c r="J179" s="419">
        <v>172</v>
      </c>
      <c r="K179" s="419">
        <v>174</v>
      </c>
      <c r="L179" s="419">
        <v>175</v>
      </c>
      <c r="M179" s="433">
        <v>184</v>
      </c>
      <c r="N179" s="434">
        <v>185</v>
      </c>
      <c r="O179" s="437">
        <v>184</v>
      </c>
      <c r="P179" s="438">
        <v>187</v>
      </c>
      <c r="Q179" s="447">
        <v>187</v>
      </c>
      <c r="R179" s="494">
        <v>187</v>
      </c>
      <c r="S179" s="498">
        <v>188</v>
      </c>
      <c r="T179" s="498">
        <v>188</v>
      </c>
      <c r="U179" s="537">
        <v>190</v>
      </c>
      <c r="V179" s="537">
        <v>191</v>
      </c>
      <c r="W179" s="537">
        <v>192</v>
      </c>
      <c r="X179" s="537">
        <v>192</v>
      </c>
      <c r="Y179" s="538">
        <v>194</v>
      </c>
      <c r="Z179" s="540">
        <v>196</v>
      </c>
      <c r="AA179" s="540">
        <v>196</v>
      </c>
      <c r="AB179" s="541">
        <v>196</v>
      </c>
      <c r="AC179" s="541">
        <v>197</v>
      </c>
      <c r="AD179" s="542">
        <v>197</v>
      </c>
      <c r="AE179" s="542">
        <v>198</v>
      </c>
      <c r="AF179" s="544">
        <v>198</v>
      </c>
      <c r="AG179" s="544">
        <v>200</v>
      </c>
      <c r="AH179" s="545">
        <v>200</v>
      </c>
      <c r="AI179" s="546">
        <v>201</v>
      </c>
      <c r="AJ179" s="547">
        <v>201</v>
      </c>
      <c r="AK179" s="548">
        <v>201</v>
      </c>
      <c r="AL179" s="550">
        <v>203</v>
      </c>
      <c r="AM179" s="551">
        <v>203</v>
      </c>
      <c r="AN179" s="552">
        <v>203</v>
      </c>
      <c r="AO179" s="553">
        <v>203</v>
      </c>
      <c r="AP179" s="553">
        <v>203</v>
      </c>
      <c r="AQ179" s="553">
        <v>205</v>
      </c>
      <c r="AR179" s="553">
        <v>205</v>
      </c>
      <c r="AS179" s="554">
        <v>206</v>
      </c>
      <c r="AT179" s="555">
        <v>206</v>
      </c>
      <c r="AU179" s="556">
        <v>207</v>
      </c>
      <c r="AV179" s="556">
        <v>210</v>
      </c>
      <c r="AW179" s="556">
        <v>212</v>
      </c>
      <c r="AX179" s="557">
        <v>212</v>
      </c>
      <c r="AY179" s="557">
        <v>213</v>
      </c>
      <c r="AZ179" s="559">
        <v>214</v>
      </c>
      <c r="BA179" s="559">
        <v>214</v>
      </c>
      <c r="BB179" s="559">
        <v>214</v>
      </c>
      <c r="BD179" s="178">
        <f t="shared" ca="1" si="32"/>
        <v>0</v>
      </c>
      <c r="BE179" s="411">
        <f t="shared" ca="1" si="33"/>
        <v>0</v>
      </c>
      <c r="BF179" s="412">
        <f t="shared" ca="1" si="34"/>
        <v>0</v>
      </c>
      <c r="BG179" s="178">
        <f t="shared" ca="1" si="35"/>
        <v>7</v>
      </c>
      <c r="BH179" s="411">
        <f t="shared" ca="1" si="36"/>
        <v>3.3816425120772944E-2</v>
      </c>
      <c r="BI179" s="412">
        <f t="shared" ca="1" si="37"/>
        <v>5.5258213738770738</v>
      </c>
      <c r="BJ179" s="398">
        <f t="shared" ca="1" si="30"/>
        <v>168.93225342995626</v>
      </c>
      <c r="BL179" s="391">
        <f t="shared" si="31"/>
        <v>4</v>
      </c>
      <c r="BM179" s="386">
        <f t="shared" ca="1" si="38"/>
        <v>214</v>
      </c>
      <c r="BN179" s="386">
        <f t="shared" ca="1" si="39"/>
        <v>168.9</v>
      </c>
      <c r="BO179" s="400">
        <f t="shared" ca="1" si="40"/>
        <v>0</v>
      </c>
      <c r="BQ179" t="s">
        <v>245</v>
      </c>
      <c r="BR179">
        <v>165</v>
      </c>
      <c r="BS179">
        <v>103.2</v>
      </c>
      <c r="BU179" s="389">
        <f t="shared" si="41"/>
        <v>95</v>
      </c>
      <c r="BV179" s="419">
        <f t="shared" ca="1" si="42"/>
        <v>126678</v>
      </c>
      <c r="BX179" s="404" t="s">
        <v>612</v>
      </c>
      <c r="BY179" s="404" t="s">
        <v>1227</v>
      </c>
      <c r="BZ179" s="404" t="s">
        <v>2210</v>
      </c>
      <c r="CA179" s="405">
        <v>89362</v>
      </c>
      <c r="CB179" s="548">
        <f t="shared" ca="1" si="43"/>
        <v>67</v>
      </c>
      <c r="CC179" s="50" t="str">
        <f t="shared" ca="1" si="44"/>
        <v/>
      </c>
    </row>
    <row r="180" spans="1:81" x14ac:dyDescent="0.25">
      <c r="A180" s="386">
        <v>5</v>
      </c>
      <c r="B180" s="386" t="s">
        <v>145</v>
      </c>
      <c r="C180" s="386" t="s">
        <v>397</v>
      </c>
      <c r="D180" s="386" t="s">
        <v>30</v>
      </c>
      <c r="E180" s="386" t="s">
        <v>634</v>
      </c>
      <c r="F180" s="386" t="s">
        <v>1249</v>
      </c>
      <c r="G180">
        <v>79530</v>
      </c>
      <c r="H180">
        <v>127</v>
      </c>
      <c r="I180" s="397">
        <v>129</v>
      </c>
      <c r="J180" s="419">
        <v>131</v>
      </c>
      <c r="K180" s="419">
        <v>131</v>
      </c>
      <c r="L180" s="419">
        <v>139</v>
      </c>
      <c r="M180" s="433">
        <v>139</v>
      </c>
      <c r="N180" s="434">
        <v>140</v>
      </c>
      <c r="O180" s="437">
        <v>141</v>
      </c>
      <c r="P180" s="438">
        <v>142</v>
      </c>
      <c r="Q180" s="447">
        <v>143</v>
      </c>
      <c r="R180" s="494">
        <v>144</v>
      </c>
      <c r="S180" s="498">
        <v>146</v>
      </c>
      <c r="T180" s="498">
        <v>147</v>
      </c>
      <c r="U180" s="537">
        <v>149</v>
      </c>
      <c r="V180" s="537">
        <v>149</v>
      </c>
      <c r="W180" s="537">
        <v>150</v>
      </c>
      <c r="X180" s="537">
        <v>150</v>
      </c>
      <c r="Y180" s="538">
        <v>150</v>
      </c>
      <c r="Z180" s="540">
        <v>151</v>
      </c>
      <c r="AA180" s="540">
        <v>151</v>
      </c>
      <c r="AB180" s="541">
        <v>152</v>
      </c>
      <c r="AC180" s="541">
        <v>153</v>
      </c>
      <c r="AD180" s="542">
        <v>153</v>
      </c>
      <c r="AE180" s="542">
        <v>153</v>
      </c>
      <c r="AF180" s="544">
        <v>155</v>
      </c>
      <c r="AG180" s="544">
        <v>155</v>
      </c>
      <c r="AH180" s="545">
        <v>155</v>
      </c>
      <c r="AI180" s="546">
        <v>156</v>
      </c>
      <c r="AJ180" s="547">
        <v>157</v>
      </c>
      <c r="AK180" s="548">
        <v>158</v>
      </c>
      <c r="AL180" s="550">
        <v>158</v>
      </c>
      <c r="AM180" s="551">
        <v>158</v>
      </c>
      <c r="AN180" s="552">
        <v>158</v>
      </c>
      <c r="AO180" s="553">
        <v>158</v>
      </c>
      <c r="AP180" s="553">
        <v>158</v>
      </c>
      <c r="AQ180" s="553">
        <v>158</v>
      </c>
      <c r="AR180" s="553">
        <v>159</v>
      </c>
      <c r="AS180" s="554">
        <v>159</v>
      </c>
      <c r="AT180" s="555">
        <v>159</v>
      </c>
      <c r="AU180" s="556">
        <v>159</v>
      </c>
      <c r="AV180" s="556">
        <v>159</v>
      </c>
      <c r="AW180" s="556">
        <v>159</v>
      </c>
      <c r="AX180" s="557">
        <v>159</v>
      </c>
      <c r="AY180" s="557">
        <v>159</v>
      </c>
      <c r="AZ180" s="559">
        <v>159</v>
      </c>
      <c r="BA180" s="559">
        <v>159</v>
      </c>
      <c r="BB180" s="559">
        <v>159</v>
      </c>
      <c r="BD180" s="178">
        <f t="shared" ca="1" si="32"/>
        <v>0</v>
      </c>
      <c r="BE180" s="411">
        <f t="shared" ca="1" si="33"/>
        <v>0</v>
      </c>
      <c r="BF180" s="412">
        <f t="shared" ca="1" si="34"/>
        <v>0</v>
      </c>
      <c r="BG180" s="178">
        <f t="shared" ca="1" si="35"/>
        <v>0</v>
      </c>
      <c r="BH180" s="411">
        <f t="shared" ca="1" si="36"/>
        <v>0</v>
      </c>
      <c r="BI180" s="412">
        <f t="shared" ca="1" si="37"/>
        <v>0</v>
      </c>
      <c r="BJ180" s="398">
        <f t="shared" ca="1" si="30"/>
        <v>199.92455677102981</v>
      </c>
      <c r="BL180" s="391">
        <f t="shared" si="31"/>
        <v>24</v>
      </c>
      <c r="BM180" s="386">
        <f t="shared" ca="1" si="38"/>
        <v>159</v>
      </c>
      <c r="BN180" s="386">
        <f t="shared" ca="1" si="39"/>
        <v>199.9</v>
      </c>
      <c r="BO180" s="400">
        <f t="shared" ca="1" si="40"/>
        <v>0</v>
      </c>
      <c r="BQ180" t="s">
        <v>1381</v>
      </c>
      <c r="BR180">
        <v>236</v>
      </c>
      <c r="BS180">
        <v>177.2</v>
      </c>
      <c r="BU180" s="389">
        <f t="shared" si="41"/>
        <v>96</v>
      </c>
      <c r="BV180" s="419">
        <f t="shared" ca="1" si="42"/>
        <v>79530</v>
      </c>
      <c r="BX180" s="404" t="s">
        <v>614</v>
      </c>
      <c r="BY180" s="404" t="s">
        <v>1229</v>
      </c>
      <c r="BZ180" s="404" t="s">
        <v>2210</v>
      </c>
      <c r="CA180" s="405">
        <v>101491</v>
      </c>
      <c r="CB180" s="548">
        <f t="shared" ca="1" si="43"/>
        <v>272</v>
      </c>
      <c r="CC180" s="50" t="str">
        <f t="shared" ca="1" si="44"/>
        <v/>
      </c>
    </row>
    <row r="181" spans="1:81" x14ac:dyDescent="0.25">
      <c r="A181" s="386">
        <v>5</v>
      </c>
      <c r="B181" s="386" t="s">
        <v>145</v>
      </c>
      <c r="C181" s="386" t="s">
        <v>397</v>
      </c>
      <c r="D181" s="386" t="s">
        <v>30</v>
      </c>
      <c r="E181" s="386" t="s">
        <v>636</v>
      </c>
      <c r="F181" s="386" t="s">
        <v>1251</v>
      </c>
      <c r="G181">
        <v>104628</v>
      </c>
      <c r="H181">
        <v>171</v>
      </c>
      <c r="I181" s="397">
        <v>172</v>
      </c>
      <c r="J181" s="419">
        <v>175</v>
      </c>
      <c r="K181" s="419">
        <v>175</v>
      </c>
      <c r="L181" s="419">
        <v>179</v>
      </c>
      <c r="M181" s="433">
        <v>180</v>
      </c>
      <c r="N181" s="434">
        <v>188</v>
      </c>
      <c r="O181" s="437">
        <v>189</v>
      </c>
      <c r="P181" s="438">
        <v>190</v>
      </c>
      <c r="Q181" s="447">
        <v>194</v>
      </c>
      <c r="R181" s="494">
        <v>198</v>
      </c>
      <c r="S181" s="498">
        <v>203</v>
      </c>
      <c r="T181" s="498">
        <v>204</v>
      </c>
      <c r="U181" s="537">
        <v>213</v>
      </c>
      <c r="V181" s="537">
        <v>219</v>
      </c>
      <c r="W181" s="537">
        <v>220</v>
      </c>
      <c r="X181" s="537">
        <v>221</v>
      </c>
      <c r="Y181" s="538">
        <v>223</v>
      </c>
      <c r="Z181" s="540">
        <v>224</v>
      </c>
      <c r="AA181" s="540">
        <v>226</v>
      </c>
      <c r="AB181" s="541">
        <v>226</v>
      </c>
      <c r="AC181" s="541">
        <v>226</v>
      </c>
      <c r="AD181" s="542">
        <v>228</v>
      </c>
      <c r="AE181" s="542">
        <v>227</v>
      </c>
      <c r="AF181" s="544">
        <v>227</v>
      </c>
      <c r="AG181" s="544">
        <v>227</v>
      </c>
      <c r="AH181" s="545">
        <v>228</v>
      </c>
      <c r="AI181" s="546">
        <v>228</v>
      </c>
      <c r="AJ181" s="547">
        <v>228</v>
      </c>
      <c r="AK181" s="548">
        <v>228</v>
      </c>
      <c r="AL181" s="550">
        <v>228</v>
      </c>
      <c r="AM181" s="551">
        <v>228</v>
      </c>
      <c r="AN181" s="552">
        <v>228</v>
      </c>
      <c r="AO181" s="553">
        <v>228</v>
      </c>
      <c r="AP181" s="553">
        <v>231</v>
      </c>
      <c r="AQ181" s="553">
        <v>230</v>
      </c>
      <c r="AR181" s="553">
        <v>230</v>
      </c>
      <c r="AS181" s="554">
        <v>231</v>
      </c>
      <c r="AT181" s="555">
        <v>233</v>
      </c>
      <c r="AU181" s="556">
        <v>233</v>
      </c>
      <c r="AV181" s="556">
        <v>233</v>
      </c>
      <c r="AW181" s="556">
        <v>233</v>
      </c>
      <c r="AX181" s="557">
        <v>234</v>
      </c>
      <c r="AY181" s="557">
        <v>233</v>
      </c>
      <c r="AZ181" s="559">
        <v>233</v>
      </c>
      <c r="BA181" s="559">
        <v>233</v>
      </c>
      <c r="BB181" s="559">
        <v>235</v>
      </c>
      <c r="BD181" s="178">
        <f t="shared" ca="1" si="32"/>
        <v>2</v>
      </c>
      <c r="BE181" s="411">
        <f t="shared" ca="1" si="33"/>
        <v>8.5836909871244635E-3</v>
      </c>
      <c r="BF181" s="412">
        <f t="shared" ca="1" si="34"/>
        <v>1.9115341973467905</v>
      </c>
      <c r="BG181" s="178">
        <f t="shared" ca="1" si="35"/>
        <v>2</v>
      </c>
      <c r="BH181" s="411">
        <f t="shared" ca="1" si="36"/>
        <v>8.5836909871244635E-3</v>
      </c>
      <c r="BI181" s="412">
        <f t="shared" ca="1" si="37"/>
        <v>1.9115341973467905</v>
      </c>
      <c r="BJ181" s="398">
        <f t="shared" ca="1" si="30"/>
        <v>224.60526818824789</v>
      </c>
      <c r="BL181" s="391">
        <f t="shared" si="31"/>
        <v>57</v>
      </c>
      <c r="BM181" s="386">
        <f t="shared" ca="1" si="38"/>
        <v>235</v>
      </c>
      <c r="BN181" s="386">
        <f t="shared" ca="1" si="39"/>
        <v>224.6</v>
      </c>
      <c r="BO181" s="400">
        <f t="shared" ca="1" si="40"/>
        <v>0</v>
      </c>
      <c r="BQ181" t="s">
        <v>1456</v>
      </c>
      <c r="BR181">
        <v>136</v>
      </c>
      <c r="BS181">
        <v>117.3</v>
      </c>
      <c r="BU181" s="389">
        <f t="shared" si="41"/>
        <v>97</v>
      </c>
      <c r="BV181" s="419">
        <f t="shared" ca="1" si="42"/>
        <v>104628</v>
      </c>
      <c r="BX181" s="404" t="s">
        <v>616</v>
      </c>
      <c r="BY181" s="404" t="s">
        <v>1231</v>
      </c>
      <c r="BZ181" s="404" t="s">
        <v>2210</v>
      </c>
      <c r="CA181" s="405">
        <v>177352</v>
      </c>
      <c r="CB181" s="548">
        <f t="shared" ca="1" si="43"/>
        <v>169</v>
      </c>
      <c r="CC181" s="50" t="str">
        <f t="shared" ca="1" si="44"/>
        <v/>
      </c>
    </row>
    <row r="182" spans="1:81" x14ac:dyDescent="0.25">
      <c r="A182" s="386">
        <v>5</v>
      </c>
      <c r="B182" s="386" t="s">
        <v>145</v>
      </c>
      <c r="C182" s="386" t="s">
        <v>397</v>
      </c>
      <c r="D182" s="386" t="s">
        <v>30</v>
      </c>
      <c r="E182" s="386" t="s">
        <v>638</v>
      </c>
      <c r="F182" s="386" t="s">
        <v>1253</v>
      </c>
      <c r="G182">
        <v>71977</v>
      </c>
      <c r="H182">
        <v>134</v>
      </c>
      <c r="I182" s="397">
        <v>135</v>
      </c>
      <c r="J182" s="419">
        <v>136</v>
      </c>
      <c r="K182" s="419">
        <v>137</v>
      </c>
      <c r="L182" s="419">
        <v>138</v>
      </c>
      <c r="M182" s="433">
        <v>142</v>
      </c>
      <c r="N182" s="434">
        <v>144</v>
      </c>
      <c r="O182" s="437">
        <v>146</v>
      </c>
      <c r="P182" s="438">
        <v>146</v>
      </c>
      <c r="Q182" s="447">
        <v>146</v>
      </c>
      <c r="R182" s="494">
        <v>147</v>
      </c>
      <c r="S182" s="498">
        <v>147</v>
      </c>
      <c r="T182" s="498">
        <v>147</v>
      </c>
      <c r="U182" s="537">
        <v>148</v>
      </c>
      <c r="V182" s="537">
        <v>148</v>
      </c>
      <c r="W182" s="537">
        <v>149</v>
      </c>
      <c r="X182" s="537">
        <v>153</v>
      </c>
      <c r="Y182" s="538">
        <v>154</v>
      </c>
      <c r="Z182" s="540">
        <v>154</v>
      </c>
      <c r="AA182" s="540">
        <v>154</v>
      </c>
      <c r="AB182" s="541">
        <v>154</v>
      </c>
      <c r="AC182" s="541">
        <v>154</v>
      </c>
      <c r="AD182" s="542">
        <v>155</v>
      </c>
      <c r="AE182" s="542">
        <v>157</v>
      </c>
      <c r="AF182" s="544">
        <v>158</v>
      </c>
      <c r="AG182" s="544">
        <v>158</v>
      </c>
      <c r="AH182" s="545">
        <v>158</v>
      </c>
      <c r="AI182" s="546">
        <v>158</v>
      </c>
      <c r="AJ182" s="547">
        <v>158</v>
      </c>
      <c r="AK182" s="548">
        <v>158</v>
      </c>
      <c r="AL182" s="550">
        <v>159</v>
      </c>
      <c r="AM182" s="551">
        <v>159</v>
      </c>
      <c r="AN182" s="552">
        <v>159</v>
      </c>
      <c r="AO182" s="553">
        <v>160</v>
      </c>
      <c r="AP182" s="553">
        <v>160</v>
      </c>
      <c r="AQ182" s="553">
        <v>160</v>
      </c>
      <c r="AR182" s="553">
        <v>161</v>
      </c>
      <c r="AS182" s="554">
        <v>161</v>
      </c>
      <c r="AT182" s="555">
        <v>161</v>
      </c>
      <c r="AU182" s="556">
        <v>161</v>
      </c>
      <c r="AV182" s="556">
        <v>161</v>
      </c>
      <c r="AW182" s="556">
        <v>161</v>
      </c>
      <c r="AX182" s="557">
        <v>161</v>
      </c>
      <c r="AY182" s="557">
        <v>162</v>
      </c>
      <c r="AZ182" s="559">
        <v>162</v>
      </c>
      <c r="BA182" s="559">
        <v>162</v>
      </c>
      <c r="BB182" s="559">
        <v>162</v>
      </c>
      <c r="BD182" s="178">
        <f t="shared" ca="1" si="32"/>
        <v>0</v>
      </c>
      <c r="BE182" s="411">
        <f t="shared" ca="1" si="33"/>
        <v>0</v>
      </c>
      <c r="BF182" s="412">
        <f t="shared" ca="1" si="34"/>
        <v>0</v>
      </c>
      <c r="BG182" s="178">
        <f t="shared" ca="1" si="35"/>
        <v>1</v>
      </c>
      <c r="BH182" s="411">
        <f t="shared" ca="1" si="36"/>
        <v>6.2111801242236021E-3</v>
      </c>
      <c r="BI182" s="412">
        <f t="shared" ca="1" si="37"/>
        <v>1.3893327035025078</v>
      </c>
      <c r="BJ182" s="398">
        <f t="shared" ca="1" si="30"/>
        <v>225.07189796740624</v>
      </c>
      <c r="BL182" s="391">
        <f t="shared" si="31"/>
        <v>77</v>
      </c>
      <c r="BM182" s="386">
        <f t="shared" ca="1" si="38"/>
        <v>162</v>
      </c>
      <c r="BN182" s="386">
        <f t="shared" ca="1" si="39"/>
        <v>225.1</v>
      </c>
      <c r="BO182" s="400">
        <f t="shared" ca="1" si="40"/>
        <v>0</v>
      </c>
      <c r="BQ182" t="s">
        <v>75</v>
      </c>
      <c r="BR182">
        <v>523</v>
      </c>
      <c r="BS182">
        <v>304.10000000000002</v>
      </c>
      <c r="BU182" s="389">
        <f t="shared" si="41"/>
        <v>98</v>
      </c>
      <c r="BV182" s="419">
        <f t="shared" ca="1" si="42"/>
        <v>71977</v>
      </c>
      <c r="BX182" s="404" t="s">
        <v>618</v>
      </c>
      <c r="BY182" s="404" t="s">
        <v>1233</v>
      </c>
      <c r="BZ182" s="404" t="s">
        <v>2210</v>
      </c>
      <c r="CA182" s="405">
        <v>157519</v>
      </c>
      <c r="CB182" s="548">
        <f t="shared" ca="1" si="43"/>
        <v>197</v>
      </c>
      <c r="CC182" s="50" t="str">
        <f t="shared" ca="1" si="44"/>
        <v/>
      </c>
    </row>
    <row r="183" spans="1:81" x14ac:dyDescent="0.25">
      <c r="A183" s="386">
        <v>5</v>
      </c>
      <c r="B183" s="386" t="s">
        <v>145</v>
      </c>
      <c r="C183" s="386" t="s">
        <v>397</v>
      </c>
      <c r="D183" s="386" t="s">
        <v>30</v>
      </c>
      <c r="E183" s="386" t="s">
        <v>640</v>
      </c>
      <c r="F183" s="386" t="s">
        <v>1255</v>
      </c>
      <c r="G183">
        <v>115490</v>
      </c>
      <c r="H183">
        <v>150</v>
      </c>
      <c r="I183" s="397">
        <v>153</v>
      </c>
      <c r="J183" s="419">
        <v>154</v>
      </c>
      <c r="K183" s="419">
        <v>154</v>
      </c>
      <c r="L183" s="419">
        <v>154</v>
      </c>
      <c r="M183" s="433">
        <v>160</v>
      </c>
      <c r="N183" s="434">
        <v>161</v>
      </c>
      <c r="O183" s="437">
        <v>162</v>
      </c>
      <c r="P183" s="438">
        <v>163</v>
      </c>
      <c r="Q183" s="447">
        <v>163</v>
      </c>
      <c r="R183" s="494">
        <v>162</v>
      </c>
      <c r="S183" s="498">
        <v>167</v>
      </c>
      <c r="T183" s="498">
        <v>169</v>
      </c>
      <c r="U183" s="537">
        <v>171</v>
      </c>
      <c r="V183" s="537">
        <v>174</v>
      </c>
      <c r="W183" s="537">
        <v>180</v>
      </c>
      <c r="X183" s="537">
        <v>181</v>
      </c>
      <c r="Y183" s="538">
        <v>184</v>
      </c>
      <c r="Z183" s="540">
        <v>184</v>
      </c>
      <c r="AA183" s="540">
        <v>186</v>
      </c>
      <c r="AB183" s="541">
        <v>188</v>
      </c>
      <c r="AC183" s="541">
        <v>188</v>
      </c>
      <c r="AD183" s="542">
        <v>187</v>
      </c>
      <c r="AE183" s="542">
        <v>186</v>
      </c>
      <c r="AF183" s="544">
        <v>187</v>
      </c>
      <c r="AG183" s="544">
        <v>189</v>
      </c>
      <c r="AH183" s="545">
        <v>189</v>
      </c>
      <c r="AI183" s="546">
        <v>189</v>
      </c>
      <c r="AJ183" s="547">
        <v>189</v>
      </c>
      <c r="AK183" s="548">
        <v>191</v>
      </c>
      <c r="AL183" s="550">
        <v>193</v>
      </c>
      <c r="AM183" s="551">
        <v>193</v>
      </c>
      <c r="AN183" s="552">
        <v>193</v>
      </c>
      <c r="AO183" s="553">
        <v>194</v>
      </c>
      <c r="AP183" s="553">
        <v>196</v>
      </c>
      <c r="AQ183" s="553">
        <v>196</v>
      </c>
      <c r="AR183" s="553">
        <v>197</v>
      </c>
      <c r="AS183" s="554">
        <v>197</v>
      </c>
      <c r="AT183" s="555">
        <v>199</v>
      </c>
      <c r="AU183" s="556">
        <v>201</v>
      </c>
      <c r="AV183" s="556">
        <v>202</v>
      </c>
      <c r="AW183" s="556">
        <v>203</v>
      </c>
      <c r="AX183" s="557">
        <v>203</v>
      </c>
      <c r="AY183" s="557">
        <v>203</v>
      </c>
      <c r="AZ183" s="559">
        <v>208</v>
      </c>
      <c r="BA183" s="559">
        <v>208</v>
      </c>
      <c r="BB183" s="559">
        <v>209</v>
      </c>
      <c r="BD183" s="178">
        <f t="shared" ca="1" si="32"/>
        <v>1</v>
      </c>
      <c r="BE183" s="411">
        <f t="shared" ca="1" si="33"/>
        <v>4.807692307692308E-3</v>
      </c>
      <c r="BF183" s="412">
        <f t="shared" ca="1" si="34"/>
        <v>0.86587583340548968</v>
      </c>
      <c r="BG183" s="178">
        <f t="shared" ca="1" si="35"/>
        <v>8</v>
      </c>
      <c r="BH183" s="411">
        <f t="shared" ca="1" si="36"/>
        <v>3.9800995024875621E-2</v>
      </c>
      <c r="BI183" s="412">
        <f t="shared" ca="1" si="37"/>
        <v>6.9270066672439174</v>
      </c>
      <c r="BJ183" s="398">
        <f t="shared" ca="1" si="30"/>
        <v>180.96804918174735</v>
      </c>
      <c r="BL183" s="391">
        <f t="shared" si="31"/>
        <v>99</v>
      </c>
      <c r="BM183" s="386">
        <f t="shared" ca="1" si="38"/>
        <v>209</v>
      </c>
      <c r="BN183" s="386">
        <f t="shared" ca="1" si="39"/>
        <v>181</v>
      </c>
      <c r="BO183" s="400">
        <f t="shared" ca="1" si="40"/>
        <v>0</v>
      </c>
      <c r="BQ183" t="s">
        <v>1472</v>
      </c>
      <c r="BR183">
        <v>173</v>
      </c>
      <c r="BS183">
        <v>165.5</v>
      </c>
      <c r="BU183" s="389">
        <f t="shared" si="41"/>
        <v>99</v>
      </c>
      <c r="BV183" s="419">
        <f t="shared" ca="1" si="42"/>
        <v>115490</v>
      </c>
      <c r="BX183" s="404" t="s">
        <v>400</v>
      </c>
      <c r="BY183" s="404" t="s">
        <v>39</v>
      </c>
      <c r="BZ183" s="404" t="s">
        <v>2209</v>
      </c>
      <c r="CA183" s="405">
        <v>1477764</v>
      </c>
      <c r="CB183" s="548">
        <f t="shared" ca="1" si="43"/>
        <v>48</v>
      </c>
      <c r="CC183" s="50" t="str">
        <f t="shared" ca="1" si="44"/>
        <v>Worst 50</v>
      </c>
    </row>
    <row r="184" spans="1:81" x14ac:dyDescent="0.25">
      <c r="A184" s="386">
        <v>5</v>
      </c>
      <c r="B184" s="386" t="s">
        <v>145</v>
      </c>
      <c r="C184" s="386" t="s">
        <v>397</v>
      </c>
      <c r="D184" s="386" t="s">
        <v>30</v>
      </c>
      <c r="E184" s="386" t="s">
        <v>642</v>
      </c>
      <c r="F184" s="386" t="s">
        <v>1257</v>
      </c>
      <c r="G184">
        <v>92221</v>
      </c>
      <c r="H184">
        <v>167</v>
      </c>
      <c r="I184" s="397">
        <v>170</v>
      </c>
      <c r="J184" s="419">
        <v>172</v>
      </c>
      <c r="K184" s="419">
        <v>174</v>
      </c>
      <c r="L184" s="419">
        <v>175</v>
      </c>
      <c r="M184" s="433">
        <v>176</v>
      </c>
      <c r="N184" s="434">
        <v>180</v>
      </c>
      <c r="O184" s="437">
        <v>184</v>
      </c>
      <c r="P184" s="438">
        <v>187</v>
      </c>
      <c r="Q184" s="447">
        <v>187</v>
      </c>
      <c r="R184" s="494">
        <v>190</v>
      </c>
      <c r="S184" s="498">
        <v>194</v>
      </c>
      <c r="T184" s="498">
        <v>195</v>
      </c>
      <c r="U184" s="537">
        <v>196</v>
      </c>
      <c r="V184" s="537">
        <v>197</v>
      </c>
      <c r="W184" s="537">
        <v>198</v>
      </c>
      <c r="X184" s="537">
        <v>204</v>
      </c>
      <c r="Y184" s="538">
        <v>204</v>
      </c>
      <c r="Z184" s="540">
        <v>206</v>
      </c>
      <c r="AA184" s="540">
        <v>207</v>
      </c>
      <c r="AB184" s="541">
        <v>208</v>
      </c>
      <c r="AC184" s="541">
        <v>208</v>
      </c>
      <c r="AD184" s="542">
        <v>209</v>
      </c>
      <c r="AE184" s="542">
        <v>213</v>
      </c>
      <c r="AF184" s="544">
        <v>214</v>
      </c>
      <c r="AG184" s="544">
        <v>214</v>
      </c>
      <c r="AH184" s="545">
        <v>216</v>
      </c>
      <c r="AI184" s="546">
        <v>216</v>
      </c>
      <c r="AJ184" s="547">
        <v>217</v>
      </c>
      <c r="AK184" s="548">
        <v>219</v>
      </c>
      <c r="AL184" s="550">
        <v>220</v>
      </c>
      <c r="AM184" s="551">
        <v>223</v>
      </c>
      <c r="AN184" s="552">
        <v>223</v>
      </c>
      <c r="AO184" s="553">
        <v>226</v>
      </c>
      <c r="AP184" s="553">
        <v>228</v>
      </c>
      <c r="AQ184" s="553">
        <v>228</v>
      </c>
      <c r="AR184" s="553">
        <v>229</v>
      </c>
      <c r="AS184" s="554">
        <v>235</v>
      </c>
      <c r="AT184" s="555">
        <v>238</v>
      </c>
      <c r="AU184" s="556">
        <v>238</v>
      </c>
      <c r="AV184" s="556">
        <v>239</v>
      </c>
      <c r="AW184" s="556">
        <v>239</v>
      </c>
      <c r="AX184" s="557">
        <v>239</v>
      </c>
      <c r="AY184" s="557">
        <v>239</v>
      </c>
      <c r="AZ184" s="559">
        <v>240</v>
      </c>
      <c r="BA184" s="559">
        <v>240</v>
      </c>
      <c r="BB184" s="559">
        <v>240</v>
      </c>
      <c r="BD184" s="178">
        <f t="shared" ca="1" si="32"/>
        <v>0</v>
      </c>
      <c r="BE184" s="411">
        <f t="shared" ca="1" si="33"/>
        <v>0</v>
      </c>
      <c r="BF184" s="412">
        <f t="shared" ca="1" si="34"/>
        <v>0</v>
      </c>
      <c r="BG184" s="178">
        <f t="shared" ca="1" si="35"/>
        <v>2</v>
      </c>
      <c r="BH184" s="411">
        <f t="shared" ca="1" si="36"/>
        <v>8.4033613445378148E-3</v>
      </c>
      <c r="BI184" s="412">
        <f t="shared" ca="1" si="37"/>
        <v>2.1687034406480086</v>
      </c>
      <c r="BJ184" s="398">
        <f t="shared" ca="1" si="30"/>
        <v>260.24441287776102</v>
      </c>
      <c r="BL184" s="391">
        <f t="shared" si="31"/>
        <v>130</v>
      </c>
      <c r="BM184" s="386">
        <f t="shared" ca="1" si="38"/>
        <v>240</v>
      </c>
      <c r="BN184" s="386">
        <f t="shared" ca="1" si="39"/>
        <v>260.2</v>
      </c>
      <c r="BO184" s="400">
        <f t="shared" ca="1" si="40"/>
        <v>0</v>
      </c>
      <c r="BQ184" t="s">
        <v>183</v>
      </c>
      <c r="BR184">
        <v>487</v>
      </c>
      <c r="BS184">
        <v>227.7</v>
      </c>
      <c r="BU184" s="389">
        <f t="shared" si="41"/>
        <v>100</v>
      </c>
      <c r="BV184" s="419">
        <f t="shared" ca="1" si="42"/>
        <v>92221</v>
      </c>
      <c r="BX184" s="404" t="s">
        <v>674</v>
      </c>
      <c r="BY184" s="404" t="s">
        <v>1176</v>
      </c>
      <c r="BZ184" s="404" t="s">
        <v>2210</v>
      </c>
      <c r="CA184" s="405">
        <v>185862</v>
      </c>
      <c r="CB184" s="548">
        <f t="shared" ca="1" si="43"/>
        <v>154</v>
      </c>
      <c r="CC184" s="50" t="str">
        <f t="shared" ca="1" si="44"/>
        <v/>
      </c>
    </row>
    <row r="185" spans="1:81" x14ac:dyDescent="0.25">
      <c r="A185" s="386">
        <v>5</v>
      </c>
      <c r="B185" s="386" t="s">
        <v>145</v>
      </c>
      <c r="C185" s="386" t="s">
        <v>397</v>
      </c>
      <c r="D185" s="386" t="s">
        <v>30</v>
      </c>
      <c r="E185" s="386" t="s">
        <v>644</v>
      </c>
      <c r="F185" s="386" t="s">
        <v>1259</v>
      </c>
      <c r="G185">
        <v>101125</v>
      </c>
      <c r="H185">
        <v>262</v>
      </c>
      <c r="I185" s="397">
        <v>263</v>
      </c>
      <c r="J185" s="419">
        <v>268</v>
      </c>
      <c r="K185" s="419">
        <v>273</v>
      </c>
      <c r="L185" s="419">
        <v>285</v>
      </c>
      <c r="M185" s="433">
        <v>288</v>
      </c>
      <c r="N185" s="434">
        <v>289</v>
      </c>
      <c r="O185" s="437">
        <v>292</v>
      </c>
      <c r="P185" s="438">
        <v>295</v>
      </c>
      <c r="Q185" s="447">
        <v>295</v>
      </c>
      <c r="R185" s="494">
        <v>298</v>
      </c>
      <c r="S185" s="498">
        <v>300</v>
      </c>
      <c r="T185" s="498">
        <v>300</v>
      </c>
      <c r="U185" s="537">
        <v>301</v>
      </c>
      <c r="V185" s="537">
        <v>302</v>
      </c>
      <c r="W185" s="537">
        <v>309</v>
      </c>
      <c r="X185" s="537">
        <v>313</v>
      </c>
      <c r="Y185" s="538">
        <v>315</v>
      </c>
      <c r="Z185" s="540">
        <v>316</v>
      </c>
      <c r="AA185" s="540">
        <v>317</v>
      </c>
      <c r="AB185" s="541">
        <v>318</v>
      </c>
      <c r="AC185" s="541">
        <v>319</v>
      </c>
      <c r="AD185" s="542">
        <v>322</v>
      </c>
      <c r="AE185" s="542">
        <v>322</v>
      </c>
      <c r="AF185" s="544">
        <v>321</v>
      </c>
      <c r="AG185" s="544">
        <v>322</v>
      </c>
      <c r="AH185" s="545">
        <v>322</v>
      </c>
      <c r="AI185" s="546">
        <v>322</v>
      </c>
      <c r="AJ185" s="547">
        <v>322</v>
      </c>
      <c r="AK185" s="548">
        <v>323</v>
      </c>
      <c r="AL185" s="550">
        <v>323</v>
      </c>
      <c r="AM185" s="551">
        <v>323</v>
      </c>
      <c r="AN185" s="552">
        <v>323</v>
      </c>
      <c r="AO185" s="553">
        <v>323</v>
      </c>
      <c r="AP185" s="553">
        <v>323</v>
      </c>
      <c r="AQ185" s="553">
        <v>323</v>
      </c>
      <c r="AR185" s="553">
        <v>325</v>
      </c>
      <c r="AS185" s="554">
        <v>325</v>
      </c>
      <c r="AT185" s="555">
        <v>326</v>
      </c>
      <c r="AU185" s="556">
        <v>326</v>
      </c>
      <c r="AV185" s="556">
        <v>327</v>
      </c>
      <c r="AW185" s="556">
        <v>327</v>
      </c>
      <c r="AX185" s="557">
        <v>327</v>
      </c>
      <c r="AY185" s="557">
        <v>327</v>
      </c>
      <c r="AZ185" s="559">
        <v>328</v>
      </c>
      <c r="BA185" s="559">
        <v>328</v>
      </c>
      <c r="BB185" s="559">
        <v>329</v>
      </c>
      <c r="BD185" s="178">
        <f t="shared" ca="1" si="32"/>
        <v>1</v>
      </c>
      <c r="BE185" s="411">
        <f t="shared" ca="1" si="33"/>
        <v>3.0487804878048782E-3</v>
      </c>
      <c r="BF185" s="412">
        <f t="shared" ca="1" si="34"/>
        <v>0.9888751545117429</v>
      </c>
      <c r="BG185" s="178">
        <f t="shared" ca="1" si="35"/>
        <v>3</v>
      </c>
      <c r="BH185" s="411">
        <f t="shared" ca="1" si="36"/>
        <v>9.202453987730062E-3</v>
      </c>
      <c r="BI185" s="412">
        <f t="shared" ca="1" si="37"/>
        <v>2.9666254635352285</v>
      </c>
      <c r="BJ185" s="398">
        <f t="shared" ca="1" si="30"/>
        <v>325.33992583436338</v>
      </c>
      <c r="BL185" s="391">
        <f t="shared" si="31"/>
        <v>178</v>
      </c>
      <c r="BM185" s="386">
        <f t="shared" ca="1" si="38"/>
        <v>329</v>
      </c>
      <c r="BN185" s="386">
        <f t="shared" ca="1" si="39"/>
        <v>325.3</v>
      </c>
      <c r="BO185" s="400">
        <f t="shared" ca="1" si="40"/>
        <v>0</v>
      </c>
      <c r="BQ185" t="s">
        <v>76</v>
      </c>
      <c r="BR185">
        <v>639</v>
      </c>
      <c r="BS185">
        <v>310.2</v>
      </c>
      <c r="BU185" s="389">
        <f t="shared" si="41"/>
        <v>101</v>
      </c>
      <c r="BV185" s="419">
        <f t="shared" ca="1" si="42"/>
        <v>101125</v>
      </c>
      <c r="BX185" s="404" t="s">
        <v>676</v>
      </c>
      <c r="BY185" s="404" t="s">
        <v>1178</v>
      </c>
      <c r="BZ185" s="404" t="s">
        <v>2210</v>
      </c>
      <c r="CA185" s="405">
        <v>151561</v>
      </c>
      <c r="CB185" s="548">
        <f t="shared" ca="1" si="43"/>
        <v>126</v>
      </c>
      <c r="CC185" s="50" t="str">
        <f t="shared" ca="1" si="44"/>
        <v/>
      </c>
    </row>
    <row r="186" spans="1:81" x14ac:dyDescent="0.25">
      <c r="A186" s="386">
        <v>5</v>
      </c>
      <c r="B186" s="386" t="s">
        <v>145</v>
      </c>
      <c r="C186" s="31" t="s">
        <v>397</v>
      </c>
      <c r="D186" s="31" t="s">
        <v>30</v>
      </c>
      <c r="E186" s="31" t="s">
        <v>646</v>
      </c>
      <c r="F186" s="31" t="s">
        <v>1261</v>
      </c>
      <c r="G186" s="31">
        <v>104493</v>
      </c>
      <c r="H186" s="31">
        <v>208</v>
      </c>
      <c r="I186" s="31">
        <v>208</v>
      </c>
      <c r="J186" s="31">
        <v>209</v>
      </c>
      <c r="K186" s="31">
        <v>209</v>
      </c>
      <c r="L186" s="31">
        <v>210</v>
      </c>
      <c r="M186" s="31">
        <v>211</v>
      </c>
      <c r="N186" s="31">
        <v>214</v>
      </c>
      <c r="O186" s="31">
        <v>216</v>
      </c>
      <c r="P186" s="31">
        <v>217</v>
      </c>
      <c r="Q186" s="31">
        <v>221</v>
      </c>
      <c r="R186" s="31">
        <v>222</v>
      </c>
      <c r="S186" s="31">
        <v>223</v>
      </c>
      <c r="T186" s="31">
        <v>224</v>
      </c>
      <c r="U186" s="31">
        <v>225</v>
      </c>
      <c r="V186" s="31">
        <v>226</v>
      </c>
      <c r="W186" s="31">
        <v>227</v>
      </c>
      <c r="X186" s="31">
        <v>229</v>
      </c>
      <c r="Y186" s="31">
        <v>230</v>
      </c>
      <c r="Z186" s="31">
        <v>231</v>
      </c>
      <c r="AA186" s="31">
        <v>231</v>
      </c>
      <c r="AB186" s="31">
        <v>235</v>
      </c>
      <c r="AC186" s="31">
        <v>239</v>
      </c>
      <c r="AD186" s="31">
        <v>243</v>
      </c>
      <c r="AE186" s="31">
        <v>243</v>
      </c>
      <c r="AF186" s="31">
        <v>242</v>
      </c>
      <c r="AG186" s="31">
        <v>242</v>
      </c>
      <c r="AH186" s="31">
        <v>243</v>
      </c>
      <c r="AI186" s="31">
        <v>244</v>
      </c>
      <c r="AJ186" s="31">
        <v>244</v>
      </c>
      <c r="AK186" s="31">
        <v>244</v>
      </c>
      <c r="AL186" s="31">
        <v>245</v>
      </c>
      <c r="AM186" s="31">
        <v>246</v>
      </c>
      <c r="AN186" s="31">
        <v>246</v>
      </c>
      <c r="AO186" s="31">
        <v>246</v>
      </c>
      <c r="AP186" s="31">
        <v>246</v>
      </c>
      <c r="AQ186" s="31">
        <v>246</v>
      </c>
      <c r="AR186" s="31">
        <v>247</v>
      </c>
      <c r="AS186" s="31">
        <v>248</v>
      </c>
      <c r="AT186" s="31">
        <v>248</v>
      </c>
      <c r="AU186" s="31">
        <v>248</v>
      </c>
      <c r="AV186" s="31">
        <v>248</v>
      </c>
      <c r="AW186" s="31">
        <v>248</v>
      </c>
      <c r="AX186" s="31">
        <v>249</v>
      </c>
      <c r="AY186" s="31">
        <v>250</v>
      </c>
      <c r="AZ186" s="31">
        <v>250</v>
      </c>
      <c r="BA186" s="31">
        <v>250</v>
      </c>
      <c r="BB186" s="31">
        <v>251</v>
      </c>
      <c r="BC186" s="31"/>
      <c r="BD186" s="393">
        <f t="shared" ca="1" si="32"/>
        <v>1</v>
      </c>
      <c r="BE186" s="413">
        <f t="shared" ca="1" si="33"/>
        <v>4.0000000000000001E-3</v>
      </c>
      <c r="BF186" s="415">
        <f t="shared" ca="1" si="34"/>
        <v>0.95700190443378985</v>
      </c>
      <c r="BG186" s="393">
        <f t="shared" ca="1" si="35"/>
        <v>3</v>
      </c>
      <c r="BH186" s="413">
        <f t="shared" ca="1" si="36"/>
        <v>1.2096774193548387E-2</v>
      </c>
      <c r="BI186" s="415">
        <f t="shared" ca="1" si="37"/>
        <v>2.8710057133013693</v>
      </c>
      <c r="BJ186" s="401">
        <f t="shared" ca="1" si="30"/>
        <v>240.20747801288124</v>
      </c>
      <c r="BL186" s="391">
        <f t="shared" si="31"/>
        <v>234</v>
      </c>
      <c r="BM186" s="386">
        <f t="shared" ca="1" si="38"/>
        <v>251</v>
      </c>
      <c r="BN186" s="386">
        <f t="shared" ca="1" si="39"/>
        <v>240.2</v>
      </c>
      <c r="BO186" s="400">
        <f t="shared" ca="1" si="40"/>
        <v>0</v>
      </c>
      <c r="BQ186" t="s">
        <v>1576</v>
      </c>
      <c r="BR186">
        <v>215</v>
      </c>
      <c r="BS186">
        <v>331.5</v>
      </c>
      <c r="BU186" s="389">
        <f t="shared" si="41"/>
        <v>102</v>
      </c>
      <c r="BV186" s="419">
        <f t="shared" ca="1" si="42"/>
        <v>104493</v>
      </c>
      <c r="BX186" s="404" t="s">
        <v>678</v>
      </c>
      <c r="BY186" s="404" t="s">
        <v>1180</v>
      </c>
      <c r="BZ186" s="404" t="s">
        <v>2210</v>
      </c>
      <c r="CA186" s="405">
        <v>76550</v>
      </c>
      <c r="CB186" s="548">
        <f t="shared" ca="1" si="43"/>
        <v>131</v>
      </c>
      <c r="CC186" s="50" t="str">
        <f t="shared" ca="1" si="44"/>
        <v/>
      </c>
    </row>
    <row r="187" spans="1:81" x14ac:dyDescent="0.25">
      <c r="A187" s="386">
        <v>5</v>
      </c>
      <c r="B187" s="386" t="s">
        <v>145</v>
      </c>
      <c r="C187" s="386" t="s">
        <v>351</v>
      </c>
      <c r="D187" s="386" t="s">
        <v>34</v>
      </c>
      <c r="E187" s="386" t="s">
        <v>351</v>
      </c>
      <c r="F187" s="386" t="s">
        <v>34</v>
      </c>
      <c r="G187">
        <v>320626</v>
      </c>
      <c r="H187">
        <v>862</v>
      </c>
      <c r="I187" s="397">
        <v>867</v>
      </c>
      <c r="J187" s="419">
        <v>869</v>
      </c>
      <c r="K187" s="419">
        <v>872</v>
      </c>
      <c r="L187" s="419">
        <v>876</v>
      </c>
      <c r="M187" s="433">
        <v>881</v>
      </c>
      <c r="N187" s="434">
        <v>884</v>
      </c>
      <c r="O187" s="437">
        <v>889</v>
      </c>
      <c r="P187" s="438">
        <v>891</v>
      </c>
      <c r="Q187" s="447">
        <v>895</v>
      </c>
      <c r="R187" s="494">
        <v>900</v>
      </c>
      <c r="S187" s="498">
        <v>907</v>
      </c>
      <c r="T187" s="498">
        <v>915</v>
      </c>
      <c r="U187" s="537">
        <v>919</v>
      </c>
      <c r="V187" s="537">
        <v>928</v>
      </c>
      <c r="W187" s="537">
        <v>936</v>
      </c>
      <c r="X187" s="537">
        <v>936</v>
      </c>
      <c r="Y187" s="538">
        <v>937</v>
      </c>
      <c r="Z187" s="540">
        <v>938</v>
      </c>
      <c r="AA187" s="540">
        <v>941</v>
      </c>
      <c r="AB187" s="541">
        <v>941</v>
      </c>
      <c r="AC187" s="541">
        <v>945</v>
      </c>
      <c r="AD187" s="542">
        <v>948</v>
      </c>
      <c r="AE187" s="542">
        <v>894</v>
      </c>
      <c r="AF187" s="544">
        <v>878</v>
      </c>
      <c r="AG187" s="544">
        <v>878</v>
      </c>
      <c r="AH187" s="545">
        <v>880</v>
      </c>
      <c r="AI187" s="546">
        <v>881</v>
      </c>
      <c r="AJ187" s="547">
        <v>881</v>
      </c>
      <c r="AK187" s="548">
        <v>882</v>
      </c>
      <c r="AL187" s="550">
        <v>884</v>
      </c>
      <c r="AM187" s="551">
        <v>885</v>
      </c>
      <c r="AN187" s="552">
        <v>885</v>
      </c>
      <c r="AO187" s="553">
        <v>888</v>
      </c>
      <c r="AP187" s="553">
        <v>888</v>
      </c>
      <c r="AQ187" s="553">
        <v>888</v>
      </c>
      <c r="AR187" s="553">
        <v>888</v>
      </c>
      <c r="AS187" s="554">
        <v>888</v>
      </c>
      <c r="AT187" s="555">
        <v>888</v>
      </c>
      <c r="AU187" s="556">
        <v>888</v>
      </c>
      <c r="AV187" s="556">
        <v>889</v>
      </c>
      <c r="AW187" s="556">
        <v>891</v>
      </c>
      <c r="AX187" s="557">
        <v>891</v>
      </c>
      <c r="AY187" s="557">
        <v>895</v>
      </c>
      <c r="AZ187" s="559">
        <v>895</v>
      </c>
      <c r="BA187" s="559">
        <v>895</v>
      </c>
      <c r="BB187" s="559">
        <v>895</v>
      </c>
      <c r="BD187" s="178">
        <f t="shared" ca="1" si="32"/>
        <v>0</v>
      </c>
      <c r="BE187" s="411">
        <f t="shared" ca="1" si="33"/>
        <v>0</v>
      </c>
      <c r="BF187" s="412">
        <f t="shared" ca="1" si="34"/>
        <v>0</v>
      </c>
      <c r="BG187" s="178">
        <f t="shared" ca="1" si="35"/>
        <v>7</v>
      </c>
      <c r="BH187" s="411">
        <f t="shared" ca="1" si="36"/>
        <v>7.8828828828828822E-3</v>
      </c>
      <c r="BI187" s="412">
        <f t="shared" ca="1" si="37"/>
        <v>2.1832290581549842</v>
      </c>
      <c r="BJ187" s="398">
        <f t="shared" ca="1" si="30"/>
        <v>279.14142957838726</v>
      </c>
      <c r="BL187" s="391">
        <f t="shared" si="31"/>
        <v>81</v>
      </c>
      <c r="BM187" s="386">
        <f t="shared" ca="1" si="38"/>
        <v>895</v>
      </c>
      <c r="BN187" s="386">
        <f t="shared" ca="1" si="39"/>
        <v>279.10000000000002</v>
      </c>
      <c r="BO187" s="400">
        <f t="shared" ca="1" si="40"/>
        <v>0</v>
      </c>
      <c r="BQ187" t="s">
        <v>1309</v>
      </c>
      <c r="BR187">
        <v>170</v>
      </c>
      <c r="BS187">
        <v>166.5</v>
      </c>
      <c r="BU187" s="389">
        <f t="shared" si="41"/>
        <v>158</v>
      </c>
      <c r="BV187" s="419">
        <f t="shared" ca="1" si="42"/>
        <v>320626</v>
      </c>
      <c r="BX187" s="404" t="s">
        <v>680</v>
      </c>
      <c r="BY187" s="404" t="s">
        <v>1293</v>
      </c>
      <c r="BZ187" s="404" t="s">
        <v>2210</v>
      </c>
      <c r="CA187" s="405">
        <v>90070</v>
      </c>
      <c r="CB187" s="548">
        <f t="shared" ca="1" si="43"/>
        <v>152</v>
      </c>
      <c r="CC187" s="50" t="str">
        <f t="shared" ca="1" si="44"/>
        <v/>
      </c>
    </row>
    <row r="188" spans="1:81" x14ac:dyDescent="0.25">
      <c r="A188" s="386">
        <v>5</v>
      </c>
      <c r="B188" s="386" t="s">
        <v>145</v>
      </c>
      <c r="C188" s="31" t="s">
        <v>289</v>
      </c>
      <c r="D188" s="31" t="s">
        <v>49</v>
      </c>
      <c r="E188" s="31" t="s">
        <v>289</v>
      </c>
      <c r="F188" s="31" t="s">
        <v>49</v>
      </c>
      <c r="G188" s="31">
        <v>192107</v>
      </c>
      <c r="H188" s="31">
        <v>335</v>
      </c>
      <c r="I188" s="31">
        <v>348</v>
      </c>
      <c r="J188" s="31">
        <v>358</v>
      </c>
      <c r="K188" s="31">
        <v>391</v>
      </c>
      <c r="L188" s="31">
        <v>403</v>
      </c>
      <c r="M188" s="31">
        <v>405</v>
      </c>
      <c r="N188" s="31">
        <v>408</v>
      </c>
      <c r="O188" s="31">
        <v>413</v>
      </c>
      <c r="P188" s="31">
        <v>413</v>
      </c>
      <c r="Q188" s="31">
        <v>414</v>
      </c>
      <c r="R188" s="31">
        <v>418</v>
      </c>
      <c r="S188" s="31">
        <v>423</v>
      </c>
      <c r="T188" s="31">
        <v>423</v>
      </c>
      <c r="U188" s="31">
        <v>427</v>
      </c>
      <c r="V188" s="31">
        <v>430</v>
      </c>
      <c r="W188" s="31">
        <v>435</v>
      </c>
      <c r="X188" s="31">
        <v>437</v>
      </c>
      <c r="Y188" s="31">
        <v>437</v>
      </c>
      <c r="Z188" s="31">
        <v>436</v>
      </c>
      <c r="AA188" s="31">
        <v>437</v>
      </c>
      <c r="AB188" s="31">
        <v>438</v>
      </c>
      <c r="AC188" s="31">
        <v>439</v>
      </c>
      <c r="AD188" s="31">
        <v>440</v>
      </c>
      <c r="AE188" s="31">
        <v>441</v>
      </c>
      <c r="AF188" s="31">
        <v>443</v>
      </c>
      <c r="AG188" s="31">
        <v>443</v>
      </c>
      <c r="AH188" s="31">
        <v>444</v>
      </c>
      <c r="AI188" s="31">
        <v>445</v>
      </c>
      <c r="AJ188" s="31">
        <v>448</v>
      </c>
      <c r="AK188" s="31">
        <v>450</v>
      </c>
      <c r="AL188" s="31">
        <v>454</v>
      </c>
      <c r="AM188" s="31">
        <v>454</v>
      </c>
      <c r="AN188" s="31">
        <v>454</v>
      </c>
      <c r="AO188" s="31">
        <v>456</v>
      </c>
      <c r="AP188" s="31">
        <v>459</v>
      </c>
      <c r="AQ188" s="31">
        <v>461</v>
      </c>
      <c r="AR188" s="31">
        <v>461</v>
      </c>
      <c r="AS188" s="31">
        <v>461</v>
      </c>
      <c r="AT188" s="31">
        <v>461</v>
      </c>
      <c r="AU188" s="31">
        <v>461</v>
      </c>
      <c r="AV188" s="31">
        <v>461</v>
      </c>
      <c r="AW188" s="31">
        <v>463</v>
      </c>
      <c r="AX188" s="31">
        <v>463</v>
      </c>
      <c r="AY188" s="31">
        <v>463</v>
      </c>
      <c r="AZ188" s="31">
        <v>463</v>
      </c>
      <c r="BA188" s="31">
        <v>463</v>
      </c>
      <c r="BB188" s="31">
        <v>463</v>
      </c>
      <c r="BC188" s="31"/>
      <c r="BD188" s="393">
        <f t="shared" ca="1" si="32"/>
        <v>0</v>
      </c>
      <c r="BE188" s="413">
        <f t="shared" ca="1" si="33"/>
        <v>0</v>
      </c>
      <c r="BF188" s="415">
        <f t="shared" ca="1" si="34"/>
        <v>0</v>
      </c>
      <c r="BG188" s="393">
        <f t="shared" ca="1" si="35"/>
        <v>2</v>
      </c>
      <c r="BH188" s="413">
        <f t="shared" ca="1" si="36"/>
        <v>4.3383947939262474E-3</v>
      </c>
      <c r="BI188" s="415">
        <f t="shared" ca="1" si="37"/>
        <v>1.0410864778482825</v>
      </c>
      <c r="BJ188" s="401">
        <f t="shared" ca="1" si="30"/>
        <v>241.0115196218774</v>
      </c>
      <c r="BL188" s="391">
        <f t="shared" si="31"/>
        <v>128</v>
      </c>
      <c r="BM188" s="386">
        <f t="shared" ca="1" si="38"/>
        <v>463</v>
      </c>
      <c r="BN188" s="386">
        <f t="shared" ca="1" si="39"/>
        <v>241</v>
      </c>
      <c r="BO188" s="400">
        <f t="shared" ca="1" si="40"/>
        <v>0</v>
      </c>
      <c r="BQ188" t="s">
        <v>1486</v>
      </c>
      <c r="BR188">
        <v>573</v>
      </c>
      <c r="BS188">
        <v>254.5</v>
      </c>
      <c r="BU188" s="389">
        <f t="shared" si="41"/>
        <v>136</v>
      </c>
      <c r="BV188" s="419">
        <f t="shared" ca="1" si="42"/>
        <v>192107</v>
      </c>
      <c r="BX188" s="404" t="s">
        <v>682</v>
      </c>
      <c r="BY188" s="404" t="s">
        <v>1295</v>
      </c>
      <c r="BZ188" s="404" t="s">
        <v>2210</v>
      </c>
      <c r="CA188" s="405">
        <v>177079</v>
      </c>
      <c r="CB188" s="548">
        <f t="shared" ca="1" si="43"/>
        <v>218</v>
      </c>
      <c r="CC188" s="50" t="str">
        <f t="shared" ca="1" si="44"/>
        <v/>
      </c>
    </row>
    <row r="189" spans="1:81" x14ac:dyDescent="0.25">
      <c r="A189" s="386">
        <v>5</v>
      </c>
      <c r="B189" s="386" t="s">
        <v>145</v>
      </c>
      <c r="C189" s="386" t="s">
        <v>286</v>
      </c>
      <c r="D189" s="386" t="s">
        <v>63</v>
      </c>
      <c r="E189" s="386" t="s">
        <v>286</v>
      </c>
      <c r="F189" s="386" t="s">
        <v>63</v>
      </c>
      <c r="G189">
        <v>355218</v>
      </c>
      <c r="H189">
        <v>723</v>
      </c>
      <c r="I189" s="397">
        <v>730</v>
      </c>
      <c r="J189" s="419">
        <v>745</v>
      </c>
      <c r="K189" s="419">
        <v>758</v>
      </c>
      <c r="L189" s="419">
        <v>762</v>
      </c>
      <c r="M189" s="433">
        <v>770</v>
      </c>
      <c r="N189" s="434">
        <v>780</v>
      </c>
      <c r="O189" s="437">
        <v>789</v>
      </c>
      <c r="P189" s="438">
        <v>796</v>
      </c>
      <c r="Q189" s="447">
        <v>801</v>
      </c>
      <c r="R189" s="494">
        <v>812</v>
      </c>
      <c r="S189" s="498">
        <v>824</v>
      </c>
      <c r="T189" s="498">
        <v>831</v>
      </c>
      <c r="U189" s="537">
        <v>836</v>
      </c>
      <c r="V189" s="537">
        <v>840</v>
      </c>
      <c r="W189" s="537">
        <v>848</v>
      </c>
      <c r="X189" s="537">
        <v>855</v>
      </c>
      <c r="Y189" s="538">
        <v>859</v>
      </c>
      <c r="Z189" s="540">
        <v>864</v>
      </c>
      <c r="AA189" s="540">
        <v>868</v>
      </c>
      <c r="AB189" s="541">
        <v>871</v>
      </c>
      <c r="AC189" s="541">
        <v>878</v>
      </c>
      <c r="AD189" s="542">
        <v>884</v>
      </c>
      <c r="AE189" s="542">
        <v>891</v>
      </c>
      <c r="AF189" s="544">
        <v>896</v>
      </c>
      <c r="AG189" s="544">
        <v>900</v>
      </c>
      <c r="AH189" s="545">
        <v>907</v>
      </c>
      <c r="AI189" s="546">
        <v>911</v>
      </c>
      <c r="AJ189" s="547">
        <v>915</v>
      </c>
      <c r="AK189" s="548">
        <v>918</v>
      </c>
      <c r="AL189" s="550">
        <v>925</v>
      </c>
      <c r="AM189" s="551">
        <v>928</v>
      </c>
      <c r="AN189" s="552">
        <v>933</v>
      </c>
      <c r="AO189" s="553">
        <v>934</v>
      </c>
      <c r="AP189" s="553">
        <v>937</v>
      </c>
      <c r="AQ189" s="553">
        <v>941</v>
      </c>
      <c r="AR189" s="553">
        <v>956</v>
      </c>
      <c r="AS189" s="554">
        <v>963</v>
      </c>
      <c r="AT189" s="555">
        <v>968</v>
      </c>
      <c r="AU189" s="556">
        <v>973</v>
      </c>
      <c r="AV189" s="556">
        <v>980</v>
      </c>
      <c r="AW189" s="556">
        <v>988</v>
      </c>
      <c r="AX189" s="557">
        <v>990</v>
      </c>
      <c r="AY189" s="557">
        <v>996</v>
      </c>
      <c r="AZ189" s="559">
        <v>1005</v>
      </c>
      <c r="BA189" s="559">
        <v>1008</v>
      </c>
      <c r="BB189" s="559">
        <v>1011</v>
      </c>
      <c r="BD189" s="178">
        <f t="shared" ca="1" si="32"/>
        <v>3</v>
      </c>
      <c r="BE189" s="411">
        <f t="shared" ca="1" si="33"/>
        <v>2.976190476190476E-3</v>
      </c>
      <c r="BF189" s="412">
        <f t="shared" ca="1" si="34"/>
        <v>0.84455179636167088</v>
      </c>
      <c r="BG189" s="178">
        <f t="shared" ca="1" si="35"/>
        <v>38</v>
      </c>
      <c r="BH189" s="411">
        <f t="shared" ca="1" si="36"/>
        <v>3.9054470709146971E-2</v>
      </c>
      <c r="BI189" s="412">
        <f t="shared" ca="1" si="37"/>
        <v>10.697656087247831</v>
      </c>
      <c r="BJ189" s="398">
        <f t="shared" ca="1" si="30"/>
        <v>284.61395537388307</v>
      </c>
      <c r="BL189" s="391">
        <f t="shared" si="31"/>
        <v>150</v>
      </c>
      <c r="BM189" s="386">
        <f t="shared" ca="1" si="38"/>
        <v>1011</v>
      </c>
      <c r="BN189" s="386">
        <f t="shared" ca="1" si="39"/>
        <v>284.60000000000002</v>
      </c>
      <c r="BO189" s="400">
        <f t="shared" ca="1" si="40"/>
        <v>0</v>
      </c>
      <c r="BQ189" t="s">
        <v>192</v>
      </c>
      <c r="BR189" s="4">
        <v>1065</v>
      </c>
      <c r="BS189">
        <v>332.5</v>
      </c>
      <c r="BU189" s="389">
        <f t="shared" si="41"/>
        <v>91</v>
      </c>
      <c r="BV189" s="419">
        <f t="shared" ca="1" si="42"/>
        <v>355218</v>
      </c>
      <c r="BX189" s="404" t="s">
        <v>684</v>
      </c>
      <c r="BY189" s="404" t="s">
        <v>1297</v>
      </c>
      <c r="BZ189" s="404" t="s">
        <v>2210</v>
      </c>
      <c r="CA189" s="405">
        <v>192523</v>
      </c>
      <c r="CB189" s="548">
        <f t="shared" ca="1" si="43"/>
        <v>26</v>
      </c>
      <c r="CC189" s="50" t="str">
        <f t="shared" ca="1" si="44"/>
        <v>Worst 50</v>
      </c>
    </row>
    <row r="190" spans="1:81" x14ac:dyDescent="0.25">
      <c r="A190" s="386">
        <v>5</v>
      </c>
      <c r="B190" s="386" t="s">
        <v>145</v>
      </c>
      <c r="C190" s="386" t="s">
        <v>406</v>
      </c>
      <c r="D190" s="386" t="s">
        <v>64</v>
      </c>
      <c r="E190" s="386" t="s">
        <v>800</v>
      </c>
      <c r="F190" s="386" t="s">
        <v>1307</v>
      </c>
      <c r="G190">
        <v>51100</v>
      </c>
      <c r="H190">
        <v>54</v>
      </c>
      <c r="I190" s="397">
        <v>55</v>
      </c>
      <c r="J190" s="419">
        <v>55</v>
      </c>
      <c r="K190" s="419">
        <v>56</v>
      </c>
      <c r="L190" s="419">
        <v>56</v>
      </c>
      <c r="M190" s="433">
        <v>57</v>
      </c>
      <c r="N190" s="434">
        <v>57</v>
      </c>
      <c r="O190" s="437">
        <v>60</v>
      </c>
      <c r="P190" s="438">
        <v>60</v>
      </c>
      <c r="Q190" s="447">
        <v>60</v>
      </c>
      <c r="R190" s="494">
        <v>62</v>
      </c>
      <c r="S190" s="498">
        <v>62</v>
      </c>
      <c r="T190" s="498">
        <v>63</v>
      </c>
      <c r="U190" s="537">
        <v>63</v>
      </c>
      <c r="V190" s="537">
        <v>65</v>
      </c>
      <c r="W190" s="537">
        <v>65</v>
      </c>
      <c r="X190" s="537">
        <v>67</v>
      </c>
      <c r="Y190" s="538">
        <v>69</v>
      </c>
      <c r="Z190" s="540">
        <v>70</v>
      </c>
      <c r="AA190" s="540">
        <v>70</v>
      </c>
      <c r="AB190" s="541">
        <v>70</v>
      </c>
      <c r="AC190" s="541">
        <v>70</v>
      </c>
      <c r="AD190" s="542">
        <v>71</v>
      </c>
      <c r="AE190" s="542">
        <v>71</v>
      </c>
      <c r="AF190" s="544">
        <v>71</v>
      </c>
      <c r="AG190" s="544">
        <v>71</v>
      </c>
      <c r="AH190" s="545">
        <v>72</v>
      </c>
      <c r="AI190" s="546">
        <v>72</v>
      </c>
      <c r="AJ190" s="547">
        <v>72</v>
      </c>
      <c r="AK190" s="548">
        <v>72</v>
      </c>
      <c r="AL190" s="550">
        <v>73</v>
      </c>
      <c r="AM190" s="551">
        <v>73</v>
      </c>
      <c r="AN190" s="552">
        <v>73</v>
      </c>
      <c r="AO190" s="553">
        <v>74</v>
      </c>
      <c r="AP190" s="553">
        <v>75</v>
      </c>
      <c r="AQ190" s="553">
        <v>76</v>
      </c>
      <c r="AR190" s="553">
        <v>76</v>
      </c>
      <c r="AS190" s="554">
        <v>76</v>
      </c>
      <c r="AT190" s="555">
        <v>76</v>
      </c>
      <c r="AU190" s="556">
        <v>76</v>
      </c>
      <c r="AV190" s="556">
        <v>76</v>
      </c>
      <c r="AW190" s="556">
        <v>76</v>
      </c>
      <c r="AX190" s="557">
        <v>76</v>
      </c>
      <c r="AY190" s="557">
        <v>76</v>
      </c>
      <c r="AZ190" s="559">
        <v>76</v>
      </c>
      <c r="BA190" s="559">
        <v>76</v>
      </c>
      <c r="BB190" s="559">
        <v>76</v>
      </c>
      <c r="BD190" s="178">
        <f t="shared" ca="1" si="32"/>
        <v>0</v>
      </c>
      <c r="BE190" s="411">
        <f t="shared" ca="1" si="33"/>
        <v>0</v>
      </c>
      <c r="BF190" s="412">
        <f t="shared" ca="1" si="34"/>
        <v>0</v>
      </c>
      <c r="BG190" s="178">
        <f t="shared" ca="1" si="35"/>
        <v>0</v>
      </c>
      <c r="BH190" s="411">
        <f t="shared" ca="1" si="36"/>
        <v>0</v>
      </c>
      <c r="BI190" s="412">
        <f t="shared" ca="1" si="37"/>
        <v>0</v>
      </c>
      <c r="BJ190" s="398">
        <f t="shared" ca="1" si="30"/>
        <v>148.72798434442271</v>
      </c>
      <c r="BL190" s="391">
        <f t="shared" si="31"/>
        <v>163</v>
      </c>
      <c r="BM190" s="386">
        <f t="shared" ca="1" si="38"/>
        <v>76</v>
      </c>
      <c r="BN190" s="386">
        <f t="shared" ca="1" si="39"/>
        <v>148.69999999999999</v>
      </c>
      <c r="BO190" s="400">
        <f t="shared" ca="1" si="40"/>
        <v>0</v>
      </c>
      <c r="BQ190" t="s">
        <v>1474</v>
      </c>
      <c r="BR190">
        <v>233</v>
      </c>
      <c r="BS190">
        <v>165.1</v>
      </c>
      <c r="BU190" s="389">
        <f t="shared" si="41"/>
        <v>108</v>
      </c>
      <c r="BV190" s="419">
        <f t="shared" ca="1" si="42"/>
        <v>51100</v>
      </c>
      <c r="BX190" s="404" t="s">
        <v>686</v>
      </c>
      <c r="BY190" s="404" t="s">
        <v>1299</v>
      </c>
      <c r="BZ190" s="404" t="s">
        <v>2210</v>
      </c>
      <c r="CA190" s="405">
        <v>131137</v>
      </c>
      <c r="CB190" s="548">
        <f t="shared" ca="1" si="43"/>
        <v>272</v>
      </c>
      <c r="CC190" s="50" t="str">
        <f t="shared" ca="1" si="44"/>
        <v/>
      </c>
    </row>
    <row r="191" spans="1:81" x14ac:dyDescent="0.25">
      <c r="A191" s="386">
        <v>5</v>
      </c>
      <c r="B191" s="386" t="s">
        <v>145</v>
      </c>
      <c r="C191" s="386" t="s">
        <v>406</v>
      </c>
      <c r="D191" s="386" t="s">
        <v>64</v>
      </c>
      <c r="E191" s="386" t="s">
        <v>802</v>
      </c>
      <c r="F191" s="386" t="s">
        <v>1309</v>
      </c>
      <c r="G191">
        <v>102126</v>
      </c>
      <c r="H191">
        <v>135</v>
      </c>
      <c r="I191" s="397">
        <v>135</v>
      </c>
      <c r="J191" s="419">
        <v>136</v>
      </c>
      <c r="K191" s="419">
        <v>137</v>
      </c>
      <c r="L191" s="419">
        <v>137</v>
      </c>
      <c r="M191" s="433">
        <v>137</v>
      </c>
      <c r="N191" s="434">
        <v>137</v>
      </c>
      <c r="O191" s="437">
        <v>138</v>
      </c>
      <c r="P191" s="438">
        <v>138</v>
      </c>
      <c r="Q191" s="447">
        <v>139</v>
      </c>
      <c r="R191" s="494">
        <v>141</v>
      </c>
      <c r="S191" s="498">
        <v>142</v>
      </c>
      <c r="T191" s="498">
        <v>142</v>
      </c>
      <c r="U191" s="537">
        <v>143</v>
      </c>
      <c r="V191" s="537">
        <v>144</v>
      </c>
      <c r="W191" s="537">
        <v>149</v>
      </c>
      <c r="X191" s="537">
        <v>149</v>
      </c>
      <c r="Y191" s="538">
        <v>150</v>
      </c>
      <c r="Z191" s="540">
        <v>152</v>
      </c>
      <c r="AA191" s="540">
        <v>153</v>
      </c>
      <c r="AB191" s="541">
        <v>153</v>
      </c>
      <c r="AC191" s="541">
        <v>153</v>
      </c>
      <c r="AD191" s="542">
        <v>153</v>
      </c>
      <c r="AE191" s="542">
        <v>153</v>
      </c>
      <c r="AF191" s="544">
        <v>154</v>
      </c>
      <c r="AG191" s="544">
        <v>154</v>
      </c>
      <c r="AH191" s="545">
        <v>157</v>
      </c>
      <c r="AI191" s="546">
        <v>158</v>
      </c>
      <c r="AJ191" s="547">
        <v>161</v>
      </c>
      <c r="AK191" s="548">
        <v>162</v>
      </c>
      <c r="AL191" s="550">
        <v>163</v>
      </c>
      <c r="AM191" s="551">
        <v>164</v>
      </c>
      <c r="AN191" s="552">
        <v>164</v>
      </c>
      <c r="AO191" s="553">
        <v>165</v>
      </c>
      <c r="AP191" s="553">
        <v>165</v>
      </c>
      <c r="AQ191" s="553">
        <v>165</v>
      </c>
      <c r="AR191" s="553">
        <v>164</v>
      </c>
      <c r="AS191" s="554">
        <v>167</v>
      </c>
      <c r="AT191" s="555">
        <v>167</v>
      </c>
      <c r="AU191" s="556">
        <v>168</v>
      </c>
      <c r="AV191" s="556">
        <v>168</v>
      </c>
      <c r="AW191" s="556">
        <v>168</v>
      </c>
      <c r="AX191" s="557">
        <v>169</v>
      </c>
      <c r="AY191" s="557">
        <v>170</v>
      </c>
      <c r="AZ191" s="559">
        <v>170</v>
      </c>
      <c r="BA191" s="559">
        <v>170</v>
      </c>
      <c r="BB191" s="559">
        <v>170</v>
      </c>
      <c r="BD191" s="178">
        <f t="shared" ca="1" si="32"/>
        <v>0</v>
      </c>
      <c r="BE191" s="411">
        <f t="shared" ca="1" si="33"/>
        <v>0</v>
      </c>
      <c r="BF191" s="412">
        <f t="shared" ca="1" si="34"/>
        <v>0</v>
      </c>
      <c r="BG191" s="178">
        <f t="shared" ca="1" si="35"/>
        <v>2</v>
      </c>
      <c r="BH191" s="411">
        <f t="shared" ca="1" si="36"/>
        <v>1.1904761904761904E-2</v>
      </c>
      <c r="BI191" s="412">
        <f t="shared" ca="1" si="37"/>
        <v>1.9583651567671307</v>
      </c>
      <c r="BJ191" s="398">
        <f t="shared" ca="1" si="30"/>
        <v>166.46103832520612</v>
      </c>
      <c r="BL191" s="391">
        <f t="shared" si="31"/>
        <v>187</v>
      </c>
      <c r="BM191" s="386">
        <f t="shared" ca="1" si="38"/>
        <v>170</v>
      </c>
      <c r="BN191" s="386">
        <f t="shared" ca="1" si="39"/>
        <v>166.5</v>
      </c>
      <c r="BO191" s="400">
        <f t="shared" ca="1" si="40"/>
        <v>0</v>
      </c>
      <c r="BQ191" t="s">
        <v>79</v>
      </c>
      <c r="BR191">
        <v>626</v>
      </c>
      <c r="BS191">
        <v>189.1</v>
      </c>
      <c r="BU191" s="389">
        <f t="shared" si="41"/>
        <v>109</v>
      </c>
      <c r="BV191" s="419">
        <f t="shared" ca="1" si="42"/>
        <v>102126</v>
      </c>
      <c r="BX191" s="404" t="s">
        <v>688</v>
      </c>
      <c r="BY191" s="404" t="s">
        <v>1311</v>
      </c>
      <c r="BZ191" s="404" t="s">
        <v>2210</v>
      </c>
      <c r="CA191" s="405">
        <v>86594</v>
      </c>
      <c r="CB191" s="548">
        <f t="shared" ca="1" si="43"/>
        <v>168</v>
      </c>
      <c r="CC191" s="50" t="str">
        <f t="shared" ca="1" si="44"/>
        <v/>
      </c>
    </row>
    <row r="192" spans="1:81" x14ac:dyDescent="0.25">
      <c r="A192" s="386">
        <v>5</v>
      </c>
      <c r="B192" s="386" t="s">
        <v>145</v>
      </c>
      <c r="C192" s="386" t="s">
        <v>406</v>
      </c>
      <c r="D192" s="386" t="s">
        <v>64</v>
      </c>
      <c r="E192" s="386" t="s">
        <v>804</v>
      </c>
      <c r="F192" s="386" t="s">
        <v>1444</v>
      </c>
      <c r="G192">
        <v>57056</v>
      </c>
      <c r="H192">
        <v>114</v>
      </c>
      <c r="I192" s="397">
        <v>115</v>
      </c>
      <c r="J192" s="419">
        <v>118</v>
      </c>
      <c r="K192" s="419">
        <v>121</v>
      </c>
      <c r="L192" s="419">
        <v>121</v>
      </c>
      <c r="M192" s="433">
        <v>123</v>
      </c>
      <c r="N192" s="434">
        <v>123</v>
      </c>
      <c r="O192" s="437">
        <v>126</v>
      </c>
      <c r="P192" s="438">
        <v>129</v>
      </c>
      <c r="Q192" s="447">
        <v>132</v>
      </c>
      <c r="R192" s="494">
        <v>134</v>
      </c>
      <c r="S192" s="498">
        <v>136</v>
      </c>
      <c r="T192" s="498">
        <v>137</v>
      </c>
      <c r="U192" s="537">
        <v>139</v>
      </c>
      <c r="V192" s="537">
        <v>140</v>
      </c>
      <c r="W192" s="537">
        <v>141</v>
      </c>
      <c r="X192" s="537">
        <v>143</v>
      </c>
      <c r="Y192" s="538">
        <v>144</v>
      </c>
      <c r="Z192" s="540">
        <v>146</v>
      </c>
      <c r="AA192" s="540">
        <v>147</v>
      </c>
      <c r="AB192" s="541">
        <v>148</v>
      </c>
      <c r="AC192" s="541">
        <v>150</v>
      </c>
      <c r="AD192" s="542">
        <v>152</v>
      </c>
      <c r="AE192" s="542">
        <v>152</v>
      </c>
      <c r="AF192" s="544">
        <v>154</v>
      </c>
      <c r="AG192" s="544">
        <v>154</v>
      </c>
      <c r="AH192" s="545">
        <v>155</v>
      </c>
      <c r="AI192" s="546">
        <v>156</v>
      </c>
      <c r="AJ192" s="547">
        <v>157</v>
      </c>
      <c r="AK192" s="548">
        <v>157</v>
      </c>
      <c r="AL192" s="550">
        <v>157</v>
      </c>
      <c r="AM192" s="551">
        <v>157</v>
      </c>
      <c r="AN192" s="552">
        <v>157</v>
      </c>
      <c r="AO192" s="553">
        <v>157</v>
      </c>
      <c r="AP192" s="553">
        <v>157</v>
      </c>
      <c r="AQ192" s="553">
        <v>157</v>
      </c>
      <c r="AR192" s="553">
        <v>158</v>
      </c>
      <c r="AS192" s="554">
        <v>159</v>
      </c>
      <c r="AT192" s="555">
        <v>160</v>
      </c>
      <c r="AU192" s="556">
        <v>160</v>
      </c>
      <c r="AV192" s="556">
        <v>160</v>
      </c>
      <c r="AW192" s="556">
        <v>160</v>
      </c>
      <c r="AX192" s="557">
        <v>161</v>
      </c>
      <c r="AY192" s="557">
        <v>161</v>
      </c>
      <c r="AZ192" s="559">
        <v>163</v>
      </c>
      <c r="BA192" s="559">
        <v>164</v>
      </c>
      <c r="BB192" s="559">
        <v>164</v>
      </c>
      <c r="BD192" s="178">
        <f t="shared" ca="1" si="32"/>
        <v>0</v>
      </c>
      <c r="BE192" s="411">
        <f t="shared" ca="1" si="33"/>
        <v>0</v>
      </c>
      <c r="BF192" s="412">
        <f t="shared" ca="1" si="34"/>
        <v>0</v>
      </c>
      <c r="BG192" s="178">
        <f t="shared" ca="1" si="35"/>
        <v>4</v>
      </c>
      <c r="BH192" s="411">
        <f t="shared" ca="1" si="36"/>
        <v>2.5000000000000001E-2</v>
      </c>
      <c r="BI192" s="412">
        <f t="shared" ca="1" si="37"/>
        <v>7.0106561974200785</v>
      </c>
      <c r="BJ192" s="398">
        <f t="shared" ca="1" si="30"/>
        <v>287.43690409422322</v>
      </c>
      <c r="BL192" s="391">
        <f t="shared" si="31"/>
        <v>193</v>
      </c>
      <c r="BM192" s="386">
        <f t="shared" ca="1" si="38"/>
        <v>164</v>
      </c>
      <c r="BN192" s="386">
        <f t="shared" ca="1" si="39"/>
        <v>287.39999999999998</v>
      </c>
      <c r="BO192" s="400">
        <f t="shared" ca="1" si="40"/>
        <v>0</v>
      </c>
      <c r="BQ192" t="s">
        <v>1578</v>
      </c>
      <c r="BR192">
        <v>491</v>
      </c>
      <c r="BS192">
        <v>380.9</v>
      </c>
      <c r="BU192" s="389">
        <f t="shared" si="41"/>
        <v>110</v>
      </c>
      <c r="BV192" s="419">
        <f t="shared" ca="1" si="42"/>
        <v>57056</v>
      </c>
      <c r="BX192" s="404" t="s">
        <v>690</v>
      </c>
      <c r="BY192" s="404" t="s">
        <v>1313</v>
      </c>
      <c r="BZ192" s="404" t="s">
        <v>2210</v>
      </c>
      <c r="CA192" s="405">
        <v>64425</v>
      </c>
      <c r="CB192" s="548">
        <f t="shared" ca="1" si="43"/>
        <v>46</v>
      </c>
      <c r="CC192" s="50" t="str">
        <f t="shared" ca="1" si="44"/>
        <v>Worst 50</v>
      </c>
    </row>
    <row r="193" spans="1:81" x14ac:dyDescent="0.25">
      <c r="A193" s="386">
        <v>5</v>
      </c>
      <c r="B193" s="386" t="s">
        <v>145</v>
      </c>
      <c r="C193" s="386" t="s">
        <v>406</v>
      </c>
      <c r="D193" s="386" t="s">
        <v>64</v>
      </c>
      <c r="E193" s="386" t="s">
        <v>792</v>
      </c>
      <c r="F193" s="386" t="s">
        <v>1442</v>
      </c>
      <c r="G193">
        <v>100421</v>
      </c>
      <c r="H193">
        <v>155</v>
      </c>
      <c r="I193" s="397">
        <v>156</v>
      </c>
      <c r="J193" s="419">
        <v>159</v>
      </c>
      <c r="K193" s="419">
        <v>161</v>
      </c>
      <c r="L193" s="419">
        <v>162</v>
      </c>
      <c r="M193" s="433">
        <v>166</v>
      </c>
      <c r="N193" s="434">
        <v>167</v>
      </c>
      <c r="O193" s="437">
        <v>168</v>
      </c>
      <c r="P193" s="438">
        <v>173</v>
      </c>
      <c r="Q193" s="447">
        <v>174</v>
      </c>
      <c r="R193" s="494">
        <v>175</v>
      </c>
      <c r="S193" s="498">
        <v>181</v>
      </c>
      <c r="T193" s="498">
        <v>185</v>
      </c>
      <c r="U193" s="537">
        <v>195</v>
      </c>
      <c r="V193" s="537">
        <v>199</v>
      </c>
      <c r="W193" s="537">
        <v>201</v>
      </c>
      <c r="X193" s="537">
        <v>203</v>
      </c>
      <c r="Y193" s="538">
        <v>205</v>
      </c>
      <c r="Z193" s="540">
        <v>205</v>
      </c>
      <c r="AA193" s="540">
        <v>205</v>
      </c>
      <c r="AB193" s="541">
        <v>205</v>
      </c>
      <c r="AC193" s="541">
        <v>205</v>
      </c>
      <c r="AD193" s="542">
        <v>207</v>
      </c>
      <c r="AE193" s="542">
        <v>208</v>
      </c>
      <c r="AF193" s="544">
        <v>210</v>
      </c>
      <c r="AG193" s="544">
        <v>210</v>
      </c>
      <c r="AH193" s="545">
        <v>212</v>
      </c>
      <c r="AI193" s="546">
        <v>213</v>
      </c>
      <c r="AJ193" s="547">
        <v>214</v>
      </c>
      <c r="AK193" s="548">
        <v>214</v>
      </c>
      <c r="AL193" s="550">
        <v>214</v>
      </c>
      <c r="AM193" s="551">
        <v>215</v>
      </c>
      <c r="AN193" s="552">
        <v>215</v>
      </c>
      <c r="AO193" s="553">
        <v>215</v>
      </c>
      <c r="AP193" s="553">
        <v>215</v>
      </c>
      <c r="AQ193" s="553">
        <v>217</v>
      </c>
      <c r="AR193" s="553">
        <v>216</v>
      </c>
      <c r="AS193" s="554">
        <v>217</v>
      </c>
      <c r="AT193" s="555">
        <v>218</v>
      </c>
      <c r="AU193" s="556">
        <v>221</v>
      </c>
      <c r="AV193" s="556">
        <v>222</v>
      </c>
      <c r="AW193" s="556">
        <v>223</v>
      </c>
      <c r="AX193" s="557">
        <v>224</v>
      </c>
      <c r="AY193" s="557">
        <v>225</v>
      </c>
      <c r="AZ193" s="559">
        <v>225</v>
      </c>
      <c r="BA193" s="559">
        <v>226</v>
      </c>
      <c r="BB193" s="559">
        <v>227</v>
      </c>
      <c r="BD193" s="178">
        <f t="shared" ca="1" si="32"/>
        <v>1</v>
      </c>
      <c r="BE193" s="411">
        <f t="shared" ca="1" si="33"/>
        <v>4.4247787610619468E-3</v>
      </c>
      <c r="BF193" s="412">
        <f t="shared" ca="1" si="34"/>
        <v>0.99580764979436576</v>
      </c>
      <c r="BG193" s="178">
        <f t="shared" ca="1" si="35"/>
        <v>6</v>
      </c>
      <c r="BH193" s="411">
        <f t="shared" ca="1" si="36"/>
        <v>2.7149321266968326E-2</v>
      </c>
      <c r="BI193" s="412">
        <f t="shared" ca="1" si="37"/>
        <v>5.9748458987661941</v>
      </c>
      <c r="BJ193" s="398">
        <f t="shared" ca="1" si="30"/>
        <v>226.04833650332102</v>
      </c>
      <c r="BL193" s="391">
        <f t="shared" si="31"/>
        <v>21</v>
      </c>
      <c r="BM193" s="386">
        <f t="shared" ca="1" si="38"/>
        <v>227</v>
      </c>
      <c r="BN193" s="386">
        <f t="shared" ca="1" si="39"/>
        <v>226</v>
      </c>
      <c r="BO193" s="400">
        <f t="shared" ca="1" si="40"/>
        <v>0</v>
      </c>
      <c r="BQ193" t="s">
        <v>1444</v>
      </c>
      <c r="BR193">
        <v>164</v>
      </c>
      <c r="BS193">
        <v>287.39999999999998</v>
      </c>
      <c r="BU193" s="389">
        <f t="shared" si="41"/>
        <v>104</v>
      </c>
      <c r="BV193" s="419">
        <f t="shared" ca="1" si="42"/>
        <v>100421</v>
      </c>
      <c r="BX193" s="404" t="s">
        <v>692</v>
      </c>
      <c r="BY193" s="404" t="s">
        <v>1315</v>
      </c>
      <c r="BZ193" s="404" t="s">
        <v>2210</v>
      </c>
      <c r="CA193" s="405">
        <v>86981</v>
      </c>
      <c r="CB193" s="548">
        <f t="shared" ca="1" si="43"/>
        <v>60</v>
      </c>
      <c r="CC193" s="50" t="str">
        <f t="shared" ca="1" si="44"/>
        <v/>
      </c>
    </row>
    <row r="194" spans="1:81" x14ac:dyDescent="0.25">
      <c r="A194" s="386">
        <v>5</v>
      </c>
      <c r="B194" s="386" t="s">
        <v>145</v>
      </c>
      <c r="C194" s="386" t="s">
        <v>406</v>
      </c>
      <c r="D194" s="386" t="s">
        <v>64</v>
      </c>
      <c r="E194" s="386" t="s">
        <v>794</v>
      </c>
      <c r="F194" s="386" t="s">
        <v>1301</v>
      </c>
      <c r="G194">
        <v>182643</v>
      </c>
      <c r="H194">
        <v>219</v>
      </c>
      <c r="I194" s="397">
        <v>221</v>
      </c>
      <c r="J194" s="419">
        <v>226</v>
      </c>
      <c r="K194" s="419">
        <v>231</v>
      </c>
      <c r="L194" s="419">
        <v>232</v>
      </c>
      <c r="M194" s="433">
        <v>235</v>
      </c>
      <c r="N194" s="434">
        <v>238</v>
      </c>
      <c r="O194" s="437">
        <v>247</v>
      </c>
      <c r="P194" s="438">
        <v>254</v>
      </c>
      <c r="Q194" s="447">
        <v>256</v>
      </c>
      <c r="R194" s="494">
        <v>258</v>
      </c>
      <c r="S194" s="498">
        <v>260</v>
      </c>
      <c r="T194" s="498">
        <v>263</v>
      </c>
      <c r="U194" s="537">
        <v>264</v>
      </c>
      <c r="V194" s="537">
        <v>276</v>
      </c>
      <c r="W194" s="537">
        <v>284</v>
      </c>
      <c r="X194" s="537">
        <v>290</v>
      </c>
      <c r="Y194" s="538">
        <v>296</v>
      </c>
      <c r="Z194" s="540">
        <v>295</v>
      </c>
      <c r="AA194" s="540">
        <v>296</v>
      </c>
      <c r="AB194" s="541">
        <v>298</v>
      </c>
      <c r="AC194" s="541">
        <v>300</v>
      </c>
      <c r="AD194" s="542">
        <v>302</v>
      </c>
      <c r="AE194" s="542">
        <v>302</v>
      </c>
      <c r="AF194" s="544">
        <v>303</v>
      </c>
      <c r="AG194" s="544">
        <v>305</v>
      </c>
      <c r="AH194" s="545">
        <v>307</v>
      </c>
      <c r="AI194" s="546">
        <v>308</v>
      </c>
      <c r="AJ194" s="547">
        <v>311</v>
      </c>
      <c r="AK194" s="548">
        <v>312</v>
      </c>
      <c r="AL194" s="550">
        <v>312</v>
      </c>
      <c r="AM194" s="551">
        <v>313</v>
      </c>
      <c r="AN194" s="552">
        <v>314</v>
      </c>
      <c r="AO194" s="553">
        <v>314</v>
      </c>
      <c r="AP194" s="553">
        <v>314</v>
      </c>
      <c r="AQ194" s="553">
        <v>314</v>
      </c>
      <c r="AR194" s="553">
        <v>314</v>
      </c>
      <c r="AS194" s="554">
        <v>316</v>
      </c>
      <c r="AT194" s="555">
        <v>316</v>
      </c>
      <c r="AU194" s="556">
        <v>316</v>
      </c>
      <c r="AV194" s="556">
        <v>317</v>
      </c>
      <c r="AW194" s="556">
        <v>316</v>
      </c>
      <c r="AX194" s="557">
        <v>316</v>
      </c>
      <c r="AY194" s="557">
        <v>317</v>
      </c>
      <c r="AZ194" s="559">
        <v>317</v>
      </c>
      <c r="BA194" s="559">
        <v>317</v>
      </c>
      <c r="BB194" s="559">
        <v>318</v>
      </c>
      <c r="BD194" s="178">
        <f t="shared" ca="1" si="32"/>
        <v>1</v>
      </c>
      <c r="BE194" s="411">
        <f t="shared" ca="1" si="33"/>
        <v>3.1545741324921135E-3</v>
      </c>
      <c r="BF194" s="412">
        <f t="shared" ca="1" si="34"/>
        <v>0.54751619279140185</v>
      </c>
      <c r="BG194" s="178">
        <f t="shared" ca="1" si="35"/>
        <v>2</v>
      </c>
      <c r="BH194" s="411">
        <f t="shared" ca="1" si="36"/>
        <v>6.3291139240506328E-3</v>
      </c>
      <c r="BI194" s="412">
        <f t="shared" ca="1" si="37"/>
        <v>1.0950323855828037</v>
      </c>
      <c r="BJ194" s="398">
        <f t="shared" ref="BJ194:BJ257" ca="1" si="45">100000*OFFSET($G194,0,COUNTA($H$1:$BC$1))/$G194</f>
        <v>174.11014930766578</v>
      </c>
      <c r="BL194" s="391">
        <f t="shared" ref="BL194:BL257" si="46">MATCH($F194,$BQ:$BQ,0)</f>
        <v>51</v>
      </c>
      <c r="BM194" s="386">
        <f t="shared" ca="1" si="38"/>
        <v>318</v>
      </c>
      <c r="BN194" s="386">
        <f t="shared" ca="1" si="39"/>
        <v>174.1</v>
      </c>
      <c r="BO194" s="400">
        <f t="shared" ca="1" si="40"/>
        <v>0</v>
      </c>
      <c r="BQ194" t="s">
        <v>81</v>
      </c>
      <c r="BR194" s="4">
        <v>1151</v>
      </c>
      <c r="BS194">
        <v>488.5</v>
      </c>
      <c r="BU194" s="389">
        <f t="shared" si="41"/>
        <v>105</v>
      </c>
      <c r="BV194" s="419">
        <f t="shared" ca="1" si="42"/>
        <v>182643</v>
      </c>
      <c r="BX194" s="404" t="s">
        <v>694</v>
      </c>
      <c r="BY194" s="404" t="s">
        <v>1317</v>
      </c>
      <c r="BZ194" s="404" t="s">
        <v>2210</v>
      </c>
      <c r="CA194" s="405">
        <v>145803</v>
      </c>
      <c r="CB194" s="548">
        <f t="shared" ca="1" si="43"/>
        <v>216</v>
      </c>
      <c r="CC194" s="50" t="str">
        <f t="shared" ca="1" si="44"/>
        <v/>
      </c>
    </row>
    <row r="195" spans="1:81" x14ac:dyDescent="0.25">
      <c r="A195" s="386">
        <v>5</v>
      </c>
      <c r="B195" s="386" t="s">
        <v>145</v>
      </c>
      <c r="C195" s="386" t="s">
        <v>406</v>
      </c>
      <c r="D195" s="386" t="s">
        <v>64</v>
      </c>
      <c r="E195" s="386" t="s">
        <v>796</v>
      </c>
      <c r="F195" s="386" t="s">
        <v>1303</v>
      </c>
      <c r="G195">
        <v>92499</v>
      </c>
      <c r="H195">
        <v>125</v>
      </c>
      <c r="I195" s="397">
        <v>128</v>
      </c>
      <c r="J195" s="419">
        <v>129</v>
      </c>
      <c r="K195" s="419">
        <v>131</v>
      </c>
      <c r="L195" s="419">
        <v>132</v>
      </c>
      <c r="M195" s="433">
        <v>134</v>
      </c>
      <c r="N195" s="434">
        <v>135</v>
      </c>
      <c r="O195" s="437">
        <v>136</v>
      </c>
      <c r="P195" s="438">
        <v>138</v>
      </c>
      <c r="Q195" s="447">
        <v>139</v>
      </c>
      <c r="R195" s="494">
        <v>139</v>
      </c>
      <c r="S195" s="498">
        <v>139</v>
      </c>
      <c r="T195" s="498">
        <v>143</v>
      </c>
      <c r="U195" s="537">
        <v>144</v>
      </c>
      <c r="V195" s="537">
        <v>146</v>
      </c>
      <c r="W195" s="537">
        <v>147</v>
      </c>
      <c r="X195" s="537">
        <v>152</v>
      </c>
      <c r="Y195" s="538">
        <v>154</v>
      </c>
      <c r="Z195" s="540">
        <v>157</v>
      </c>
      <c r="AA195" s="540">
        <v>158</v>
      </c>
      <c r="AB195" s="541">
        <v>158</v>
      </c>
      <c r="AC195" s="541">
        <v>160</v>
      </c>
      <c r="AD195" s="542">
        <v>161</v>
      </c>
      <c r="AE195" s="542">
        <v>161</v>
      </c>
      <c r="AF195" s="544">
        <v>162</v>
      </c>
      <c r="AG195" s="544">
        <v>164</v>
      </c>
      <c r="AH195" s="545">
        <v>166</v>
      </c>
      <c r="AI195" s="546">
        <v>166</v>
      </c>
      <c r="AJ195" s="547">
        <v>166</v>
      </c>
      <c r="AK195" s="548">
        <v>167</v>
      </c>
      <c r="AL195" s="550">
        <v>167</v>
      </c>
      <c r="AM195" s="551">
        <v>167</v>
      </c>
      <c r="AN195" s="552">
        <v>167</v>
      </c>
      <c r="AO195" s="553">
        <v>167</v>
      </c>
      <c r="AP195" s="553">
        <v>167</v>
      </c>
      <c r="AQ195" s="553">
        <v>168</v>
      </c>
      <c r="AR195" s="553">
        <v>169</v>
      </c>
      <c r="AS195" s="554">
        <v>169</v>
      </c>
      <c r="AT195" s="555">
        <v>170</v>
      </c>
      <c r="AU195" s="556">
        <v>170</v>
      </c>
      <c r="AV195" s="556">
        <v>170</v>
      </c>
      <c r="AW195" s="556">
        <v>171</v>
      </c>
      <c r="AX195" s="557">
        <v>172</v>
      </c>
      <c r="AY195" s="557">
        <v>173</v>
      </c>
      <c r="AZ195" s="559">
        <v>173</v>
      </c>
      <c r="BA195" s="559">
        <v>175</v>
      </c>
      <c r="BB195" s="559">
        <v>175</v>
      </c>
      <c r="BD195" s="178">
        <f t="shared" ref="BD195:BD258" ca="1" si="47">OFFSET($G195,0,COUNTA($H$1:$BC$1))-OFFSET($G195,0,COUNTA($H$1:$BC$1)-1)</f>
        <v>0</v>
      </c>
      <c r="BE195" s="411">
        <f t="shared" ref="BE195:BE258" ca="1" si="48">BD195/OFFSET($G195,0,COUNTA($H$1:$BC$1)-1)</f>
        <v>0</v>
      </c>
      <c r="BF195" s="412">
        <f t="shared" ref="BF195:BF258" ca="1" si="49">100000*BD195/$G195</f>
        <v>0</v>
      </c>
      <c r="BG195" s="178">
        <f t="shared" ref="BG195:BG258" ca="1" si="50">OFFSET($G195,0,COUNTA($H$1:$BC$1))-OFFSET($G195,0,COUNTA($H$1:$BC$1)-7)</f>
        <v>5</v>
      </c>
      <c r="BH195" s="411">
        <f t="shared" ref="BH195:BH258" ca="1" si="51">BG195/OFFSET($G195,0,COUNTA($H$1:$BC$1)-7)</f>
        <v>2.9411764705882353E-2</v>
      </c>
      <c r="BI195" s="412">
        <f t="shared" ref="BI195:BI258" ca="1" si="52">100000*BG195/$G195</f>
        <v>5.4054638428523551</v>
      </c>
      <c r="BJ195" s="398">
        <f t="shared" ca="1" si="45"/>
        <v>189.19123449983243</v>
      </c>
      <c r="BL195" s="391">
        <f t="shared" si="46"/>
        <v>118</v>
      </c>
      <c r="BM195" s="386">
        <f t="shared" ref="BM195:BM258" ca="1" si="53">OFFSET(BR$1,$BL195-1,0)</f>
        <v>175</v>
      </c>
      <c r="BN195" s="386">
        <f t="shared" ref="BN195:BN258" ca="1" si="54">OFFSET(BS$1,$BL195-1,0)</f>
        <v>189.2</v>
      </c>
      <c r="BO195" s="400">
        <f t="shared" ref="BO195:BO258" ca="1" si="55">ROUND(BJ195,1)-BN195</f>
        <v>0</v>
      </c>
      <c r="BQ195" t="s">
        <v>1524</v>
      </c>
      <c r="BR195">
        <v>665</v>
      </c>
      <c r="BS195">
        <v>430.9</v>
      </c>
      <c r="BU195" s="389">
        <f t="shared" ref="BU195:BU258" si="56">MATCH($E195,$BX:$BX,0)</f>
        <v>106</v>
      </c>
      <c r="BV195" s="419">
        <f t="shared" ref="BV195:BV258" ca="1" si="57">OFFSET($CA$1,BU195-1,0)</f>
        <v>92499</v>
      </c>
      <c r="BX195" s="404" t="s">
        <v>696</v>
      </c>
      <c r="BY195" s="404" t="s">
        <v>1319</v>
      </c>
      <c r="BZ195" s="404" t="s">
        <v>2210</v>
      </c>
      <c r="CA195" s="405">
        <v>89179</v>
      </c>
      <c r="CB195" s="548">
        <f t="shared" ref="CB195:CB258" ca="1" si="58">RANK(BI195,$BI$2:$BI$371,0)</f>
        <v>70</v>
      </c>
      <c r="CC195" s="50" t="str">
        <f t="shared" ref="CC195:CC258" ca="1" si="59">IF(CB195&lt;=$CD$1,"Worst "&amp;$CD$1,"")</f>
        <v/>
      </c>
    </row>
    <row r="196" spans="1:81" x14ac:dyDescent="0.25">
      <c r="A196" s="386">
        <v>5</v>
      </c>
      <c r="B196" s="386" t="s">
        <v>145</v>
      </c>
      <c r="C196" s="31" t="s">
        <v>406</v>
      </c>
      <c r="D196" s="31" t="s">
        <v>64</v>
      </c>
      <c r="E196" s="31" t="s">
        <v>798</v>
      </c>
      <c r="F196" s="31" t="s">
        <v>1305</v>
      </c>
      <c r="G196" s="31">
        <v>112423</v>
      </c>
      <c r="H196" s="31">
        <v>204</v>
      </c>
      <c r="I196" s="31">
        <v>206</v>
      </c>
      <c r="J196" s="31">
        <v>213</v>
      </c>
      <c r="K196" s="31">
        <v>219</v>
      </c>
      <c r="L196" s="31">
        <v>220</v>
      </c>
      <c r="M196" s="31">
        <v>223</v>
      </c>
      <c r="N196" s="31">
        <v>223</v>
      </c>
      <c r="O196" s="31">
        <v>224</v>
      </c>
      <c r="P196" s="31">
        <v>227</v>
      </c>
      <c r="Q196" s="31">
        <v>228</v>
      </c>
      <c r="R196" s="31">
        <v>230</v>
      </c>
      <c r="S196" s="31">
        <v>232</v>
      </c>
      <c r="T196" s="31">
        <v>234</v>
      </c>
      <c r="U196" s="31">
        <v>236</v>
      </c>
      <c r="V196" s="31">
        <v>237</v>
      </c>
      <c r="W196" s="31">
        <v>237</v>
      </c>
      <c r="X196" s="31">
        <v>237</v>
      </c>
      <c r="Y196" s="31">
        <v>238</v>
      </c>
      <c r="Z196" s="31">
        <v>240</v>
      </c>
      <c r="AA196" s="31">
        <v>240</v>
      </c>
      <c r="AB196" s="31">
        <v>240</v>
      </c>
      <c r="AC196" s="31">
        <v>242</v>
      </c>
      <c r="AD196" s="31">
        <v>244</v>
      </c>
      <c r="AE196" s="31">
        <v>245</v>
      </c>
      <c r="AF196" s="31">
        <v>245</v>
      </c>
      <c r="AG196" s="31">
        <v>247</v>
      </c>
      <c r="AH196" s="31">
        <v>247</v>
      </c>
      <c r="AI196" s="31">
        <v>247</v>
      </c>
      <c r="AJ196" s="31">
        <v>248</v>
      </c>
      <c r="AK196" s="31">
        <v>247</v>
      </c>
      <c r="AL196" s="31">
        <v>248</v>
      </c>
      <c r="AM196" s="31">
        <v>249</v>
      </c>
      <c r="AN196" s="31">
        <v>250</v>
      </c>
      <c r="AO196" s="31">
        <v>252</v>
      </c>
      <c r="AP196" s="31">
        <v>252</v>
      </c>
      <c r="AQ196" s="31">
        <v>253</v>
      </c>
      <c r="AR196" s="31">
        <v>254</v>
      </c>
      <c r="AS196" s="31">
        <v>254</v>
      </c>
      <c r="AT196" s="31">
        <v>258</v>
      </c>
      <c r="AU196" s="31">
        <v>259</v>
      </c>
      <c r="AV196" s="31">
        <v>259</v>
      </c>
      <c r="AW196" s="31">
        <v>259</v>
      </c>
      <c r="AX196" s="31">
        <v>260</v>
      </c>
      <c r="AY196" s="31">
        <v>264</v>
      </c>
      <c r="AZ196" s="31">
        <v>266</v>
      </c>
      <c r="BA196" s="31">
        <v>265</v>
      </c>
      <c r="BB196" s="31">
        <v>265</v>
      </c>
      <c r="BC196" s="31"/>
      <c r="BD196" s="393">
        <f t="shared" ca="1" si="47"/>
        <v>0</v>
      </c>
      <c r="BE196" s="413">
        <f t="shared" ca="1" si="48"/>
        <v>0</v>
      </c>
      <c r="BF196" s="415">
        <f t="shared" ca="1" si="49"/>
        <v>0</v>
      </c>
      <c r="BG196" s="393">
        <f t="shared" ca="1" si="50"/>
        <v>6</v>
      </c>
      <c r="BH196" s="413">
        <f t="shared" ca="1" si="51"/>
        <v>2.3166023166023165E-2</v>
      </c>
      <c r="BI196" s="415">
        <f t="shared" ca="1" si="52"/>
        <v>5.336986203890663</v>
      </c>
      <c r="BJ196" s="401">
        <f t="shared" ca="1" si="45"/>
        <v>235.7168906718376</v>
      </c>
      <c r="BL196" s="391">
        <f t="shared" si="46"/>
        <v>132</v>
      </c>
      <c r="BM196" s="386">
        <f t="shared" ca="1" si="53"/>
        <v>265</v>
      </c>
      <c r="BN196" s="386">
        <f t="shared" ca="1" si="54"/>
        <v>235.7</v>
      </c>
      <c r="BO196" s="400">
        <f t="shared" ca="1" si="55"/>
        <v>0</v>
      </c>
      <c r="BQ196" t="s">
        <v>1428</v>
      </c>
      <c r="BR196">
        <v>198</v>
      </c>
      <c r="BS196">
        <v>216.6</v>
      </c>
      <c r="BU196" s="389">
        <f t="shared" si="56"/>
        <v>107</v>
      </c>
      <c r="BV196" s="419">
        <f t="shared" ca="1" si="57"/>
        <v>112423</v>
      </c>
      <c r="BX196" s="404" t="s">
        <v>403</v>
      </c>
      <c r="BY196" s="404" t="s">
        <v>50</v>
      </c>
      <c r="BZ196" s="404" t="s">
        <v>2209</v>
      </c>
      <c r="CA196" s="405">
        <v>1184365</v>
      </c>
      <c r="CB196" s="548">
        <f t="shared" ca="1" si="58"/>
        <v>72</v>
      </c>
      <c r="CC196" s="50" t="str">
        <f t="shared" ca="1" si="59"/>
        <v/>
      </c>
    </row>
    <row r="197" spans="1:81" x14ac:dyDescent="0.25">
      <c r="A197" s="386">
        <v>5</v>
      </c>
      <c r="B197" s="386" t="s">
        <v>145</v>
      </c>
      <c r="C197" s="386" t="s">
        <v>407</v>
      </c>
      <c r="D197" s="386" t="s">
        <v>66</v>
      </c>
      <c r="E197" s="386" t="s">
        <v>806</v>
      </c>
      <c r="F197" s="386" t="s">
        <v>1446</v>
      </c>
      <c r="G197">
        <v>69366</v>
      </c>
      <c r="H197">
        <v>186</v>
      </c>
      <c r="I197" s="397">
        <v>186</v>
      </c>
      <c r="J197" s="419">
        <v>190</v>
      </c>
      <c r="K197" s="419">
        <v>190</v>
      </c>
      <c r="L197" s="419">
        <v>189</v>
      </c>
      <c r="M197" s="433">
        <v>193</v>
      </c>
      <c r="N197" s="434">
        <v>198</v>
      </c>
      <c r="O197" s="437">
        <v>198</v>
      </c>
      <c r="P197" s="438">
        <v>202</v>
      </c>
      <c r="Q197" s="447">
        <v>208</v>
      </c>
      <c r="R197" s="494">
        <v>210</v>
      </c>
      <c r="S197" s="498">
        <v>210</v>
      </c>
      <c r="T197" s="498">
        <v>211</v>
      </c>
      <c r="U197" s="537">
        <v>213</v>
      </c>
      <c r="V197" s="537">
        <v>213</v>
      </c>
      <c r="W197" s="537">
        <v>219</v>
      </c>
      <c r="X197" s="537">
        <v>219</v>
      </c>
      <c r="Y197" s="538">
        <v>219</v>
      </c>
      <c r="Z197" s="540">
        <v>218</v>
      </c>
      <c r="AA197" s="540">
        <v>218</v>
      </c>
      <c r="AB197" s="541">
        <v>218</v>
      </c>
      <c r="AC197" s="541">
        <v>221</v>
      </c>
      <c r="AD197" s="542">
        <v>221</v>
      </c>
      <c r="AE197" s="542">
        <v>225</v>
      </c>
      <c r="AF197" s="544">
        <v>225</v>
      </c>
      <c r="AG197" s="544">
        <v>225</v>
      </c>
      <c r="AH197" s="545">
        <v>227</v>
      </c>
      <c r="AI197" s="546">
        <v>227</v>
      </c>
      <c r="AJ197" s="547">
        <v>228</v>
      </c>
      <c r="AK197" s="548">
        <v>228</v>
      </c>
      <c r="AL197" s="550">
        <v>229</v>
      </c>
      <c r="AM197" s="551">
        <v>229</v>
      </c>
      <c r="AN197" s="552">
        <v>229</v>
      </c>
      <c r="AO197" s="553">
        <v>230</v>
      </c>
      <c r="AP197" s="553">
        <v>231</v>
      </c>
      <c r="AQ197" s="553">
        <v>231</v>
      </c>
      <c r="AR197" s="553">
        <v>231</v>
      </c>
      <c r="AS197" s="554">
        <v>232</v>
      </c>
      <c r="AT197" s="555">
        <v>232</v>
      </c>
      <c r="AU197" s="556">
        <v>232</v>
      </c>
      <c r="AV197" s="556">
        <v>232</v>
      </c>
      <c r="AW197" s="556">
        <v>232</v>
      </c>
      <c r="AX197" s="557">
        <v>232</v>
      </c>
      <c r="AY197" s="557">
        <v>232</v>
      </c>
      <c r="AZ197" s="559">
        <v>232</v>
      </c>
      <c r="BA197" s="559">
        <v>232</v>
      </c>
      <c r="BB197" s="559">
        <v>232</v>
      </c>
      <c r="BD197" s="178">
        <f t="shared" ca="1" si="47"/>
        <v>0</v>
      </c>
      <c r="BE197" s="411">
        <f t="shared" ca="1" si="48"/>
        <v>0</v>
      </c>
      <c r="BF197" s="412">
        <f t="shared" ca="1" si="49"/>
        <v>0</v>
      </c>
      <c r="BG197" s="178">
        <f t="shared" ca="1" si="50"/>
        <v>0</v>
      </c>
      <c r="BH197" s="411">
        <f t="shared" ca="1" si="51"/>
        <v>0</v>
      </c>
      <c r="BI197" s="412">
        <f t="shared" ca="1" si="52"/>
        <v>0</v>
      </c>
      <c r="BJ197" s="398">
        <f t="shared" ca="1" si="45"/>
        <v>334.45780353487299</v>
      </c>
      <c r="BL197" s="391">
        <f t="shared" si="46"/>
        <v>26</v>
      </c>
      <c r="BM197" s="386">
        <f t="shared" ca="1" si="53"/>
        <v>232</v>
      </c>
      <c r="BN197" s="386">
        <f t="shared" ca="1" si="54"/>
        <v>334.5</v>
      </c>
      <c r="BO197" s="400">
        <f t="shared" ca="1" si="55"/>
        <v>0</v>
      </c>
      <c r="BQ197" t="s">
        <v>83</v>
      </c>
      <c r="BR197">
        <v>465</v>
      </c>
      <c r="BS197">
        <v>231.3</v>
      </c>
      <c r="BU197" s="389">
        <f t="shared" si="56"/>
        <v>112</v>
      </c>
      <c r="BV197" s="419">
        <f t="shared" ca="1" si="57"/>
        <v>69366</v>
      </c>
      <c r="BX197" s="404" t="s">
        <v>732</v>
      </c>
      <c r="BY197" s="404" t="s">
        <v>1375</v>
      </c>
      <c r="BZ197" s="404" t="s">
        <v>2210</v>
      </c>
      <c r="CA197" s="405">
        <v>96876</v>
      </c>
      <c r="CB197" s="548">
        <f t="shared" ca="1" si="58"/>
        <v>272</v>
      </c>
      <c r="CC197" s="50" t="str">
        <f t="shared" ca="1" si="59"/>
        <v/>
      </c>
    </row>
    <row r="198" spans="1:81" x14ac:dyDescent="0.25">
      <c r="A198" s="386">
        <v>5</v>
      </c>
      <c r="B198" s="386" t="s">
        <v>145</v>
      </c>
      <c r="C198" s="386" t="s">
        <v>407</v>
      </c>
      <c r="D198" s="386" t="s">
        <v>66</v>
      </c>
      <c r="E198" s="386" t="s">
        <v>808</v>
      </c>
      <c r="F198" s="386" t="s">
        <v>1448</v>
      </c>
      <c r="G198">
        <v>140741</v>
      </c>
      <c r="H198">
        <v>141</v>
      </c>
      <c r="I198" s="397">
        <v>141</v>
      </c>
      <c r="J198" s="419">
        <v>142</v>
      </c>
      <c r="K198" s="419">
        <v>143</v>
      </c>
      <c r="L198" s="419">
        <v>143</v>
      </c>
      <c r="M198" s="433">
        <v>146</v>
      </c>
      <c r="N198" s="434">
        <v>148</v>
      </c>
      <c r="O198" s="437">
        <v>148</v>
      </c>
      <c r="P198" s="438">
        <v>149</v>
      </c>
      <c r="Q198" s="447">
        <v>151</v>
      </c>
      <c r="R198" s="494">
        <v>152</v>
      </c>
      <c r="S198" s="498">
        <v>153</v>
      </c>
      <c r="T198" s="498">
        <v>153</v>
      </c>
      <c r="U198" s="537">
        <v>153</v>
      </c>
      <c r="V198" s="537">
        <v>153</v>
      </c>
      <c r="W198" s="537">
        <v>157</v>
      </c>
      <c r="X198" s="537">
        <v>157</v>
      </c>
      <c r="Y198" s="538">
        <v>157</v>
      </c>
      <c r="Z198" s="540">
        <v>157</v>
      </c>
      <c r="AA198" s="540">
        <v>157</v>
      </c>
      <c r="AB198" s="541">
        <v>157</v>
      </c>
      <c r="AC198" s="541">
        <v>158</v>
      </c>
      <c r="AD198" s="542">
        <v>158</v>
      </c>
      <c r="AE198" s="542">
        <v>160</v>
      </c>
      <c r="AF198" s="544">
        <v>160</v>
      </c>
      <c r="AG198" s="544">
        <v>160</v>
      </c>
      <c r="AH198" s="545">
        <v>164</v>
      </c>
      <c r="AI198" s="546">
        <v>164</v>
      </c>
      <c r="AJ198" s="547">
        <v>164</v>
      </c>
      <c r="AK198" s="548">
        <v>164</v>
      </c>
      <c r="AL198" s="550">
        <v>164</v>
      </c>
      <c r="AM198" s="551">
        <v>164</v>
      </c>
      <c r="AN198" s="552">
        <v>164</v>
      </c>
      <c r="AO198" s="553">
        <v>164</v>
      </c>
      <c r="AP198" s="553">
        <v>164</v>
      </c>
      <c r="AQ198" s="553">
        <v>164</v>
      </c>
      <c r="AR198" s="553">
        <v>164</v>
      </c>
      <c r="AS198" s="554">
        <v>164</v>
      </c>
      <c r="AT198" s="555">
        <v>165</v>
      </c>
      <c r="AU198" s="556">
        <v>165</v>
      </c>
      <c r="AV198" s="556">
        <v>165</v>
      </c>
      <c r="AW198" s="556">
        <v>165</v>
      </c>
      <c r="AX198" s="557">
        <v>165</v>
      </c>
      <c r="AY198" s="557">
        <v>165</v>
      </c>
      <c r="AZ198" s="559">
        <v>165</v>
      </c>
      <c r="BA198" s="559">
        <v>165</v>
      </c>
      <c r="BB198" s="559">
        <v>165</v>
      </c>
      <c r="BD198" s="178">
        <f t="shared" ca="1" si="47"/>
        <v>0</v>
      </c>
      <c r="BE198" s="411">
        <f t="shared" ca="1" si="48"/>
        <v>0</v>
      </c>
      <c r="BF198" s="412">
        <f t="shared" ca="1" si="49"/>
        <v>0</v>
      </c>
      <c r="BG198" s="178">
        <f t="shared" ca="1" si="50"/>
        <v>0</v>
      </c>
      <c r="BH198" s="411">
        <f t="shared" ca="1" si="51"/>
        <v>0</v>
      </c>
      <c r="BI198" s="412">
        <f t="shared" ca="1" si="52"/>
        <v>0</v>
      </c>
      <c r="BJ198" s="398">
        <f t="shared" ca="1" si="45"/>
        <v>117.23662614305711</v>
      </c>
      <c r="BL198" s="391">
        <f t="shared" si="46"/>
        <v>87</v>
      </c>
      <c r="BM198" s="386">
        <f t="shared" ca="1" si="53"/>
        <v>165</v>
      </c>
      <c r="BN198" s="386">
        <f t="shared" ca="1" si="54"/>
        <v>117.2</v>
      </c>
      <c r="BO198" s="400">
        <f t="shared" ca="1" si="55"/>
        <v>0</v>
      </c>
      <c r="BQ198" t="s">
        <v>84</v>
      </c>
      <c r="BR198">
        <v>370</v>
      </c>
      <c r="BS198">
        <v>140.6</v>
      </c>
      <c r="BU198" s="389">
        <f t="shared" si="56"/>
        <v>113</v>
      </c>
      <c r="BV198" s="419">
        <f t="shared" ca="1" si="57"/>
        <v>140741</v>
      </c>
      <c r="BX198" s="404" t="s">
        <v>734</v>
      </c>
      <c r="BY198" s="404" t="s">
        <v>1377</v>
      </c>
      <c r="BZ198" s="404" t="s">
        <v>2210</v>
      </c>
      <c r="CA198" s="405">
        <v>154280</v>
      </c>
      <c r="CB198" s="548">
        <f t="shared" ca="1" si="58"/>
        <v>272</v>
      </c>
      <c r="CC198" s="50" t="str">
        <f t="shared" ca="1" si="59"/>
        <v/>
      </c>
    </row>
    <row r="199" spans="1:81" x14ac:dyDescent="0.25">
      <c r="A199" s="386">
        <v>5</v>
      </c>
      <c r="B199" s="386" t="s">
        <v>145</v>
      </c>
      <c r="C199" s="386" t="s">
        <v>407</v>
      </c>
      <c r="D199" s="386" t="s">
        <v>66</v>
      </c>
      <c r="E199" s="386" t="s">
        <v>810</v>
      </c>
      <c r="F199" s="386" t="s">
        <v>1454</v>
      </c>
      <c r="G199">
        <v>99039</v>
      </c>
      <c r="H199">
        <v>109</v>
      </c>
      <c r="I199" s="397">
        <v>109</v>
      </c>
      <c r="J199" s="419">
        <v>110</v>
      </c>
      <c r="K199" s="419">
        <v>110</v>
      </c>
      <c r="L199" s="419">
        <v>110</v>
      </c>
      <c r="M199" s="433">
        <v>112</v>
      </c>
      <c r="N199" s="434">
        <v>114</v>
      </c>
      <c r="O199" s="437">
        <v>116</v>
      </c>
      <c r="P199" s="438">
        <v>117</v>
      </c>
      <c r="Q199" s="447">
        <v>117</v>
      </c>
      <c r="R199" s="494">
        <v>117</v>
      </c>
      <c r="S199" s="498">
        <v>117</v>
      </c>
      <c r="T199" s="498">
        <v>117</v>
      </c>
      <c r="U199" s="537">
        <v>118</v>
      </c>
      <c r="V199" s="537">
        <v>118</v>
      </c>
      <c r="W199" s="537">
        <v>118</v>
      </c>
      <c r="X199" s="537">
        <v>118</v>
      </c>
      <c r="Y199" s="538">
        <v>119</v>
      </c>
      <c r="Z199" s="540">
        <v>119</v>
      </c>
      <c r="AA199" s="540">
        <v>119</v>
      </c>
      <c r="AB199" s="541">
        <v>119</v>
      </c>
      <c r="AC199" s="541">
        <v>120</v>
      </c>
      <c r="AD199" s="542">
        <v>120</v>
      </c>
      <c r="AE199" s="542">
        <v>121</v>
      </c>
      <c r="AF199" s="544">
        <v>121</v>
      </c>
      <c r="AG199" s="544">
        <v>121</v>
      </c>
      <c r="AH199" s="545">
        <v>121</v>
      </c>
      <c r="AI199" s="546">
        <v>121</v>
      </c>
      <c r="AJ199" s="547">
        <v>121</v>
      </c>
      <c r="AK199" s="548">
        <v>121</v>
      </c>
      <c r="AL199" s="550">
        <v>121</v>
      </c>
      <c r="AM199" s="551">
        <v>121</v>
      </c>
      <c r="AN199" s="552">
        <v>121</v>
      </c>
      <c r="AO199" s="553">
        <v>121</v>
      </c>
      <c r="AP199" s="553">
        <v>121</v>
      </c>
      <c r="AQ199" s="553">
        <v>121</v>
      </c>
      <c r="AR199" s="553">
        <v>121</v>
      </c>
      <c r="AS199" s="554">
        <v>121</v>
      </c>
      <c r="AT199" s="555">
        <v>121</v>
      </c>
      <c r="AU199" s="556">
        <v>122</v>
      </c>
      <c r="AV199" s="556">
        <v>122</v>
      </c>
      <c r="AW199" s="556">
        <v>122</v>
      </c>
      <c r="AX199" s="557">
        <v>122</v>
      </c>
      <c r="AY199" s="557">
        <v>124</v>
      </c>
      <c r="AZ199" s="559">
        <v>125</v>
      </c>
      <c r="BA199" s="559">
        <v>125</v>
      </c>
      <c r="BB199" s="559">
        <v>125</v>
      </c>
      <c r="BD199" s="178">
        <f t="shared" ca="1" si="47"/>
        <v>0</v>
      </c>
      <c r="BE199" s="411">
        <f t="shared" ca="1" si="48"/>
        <v>0</v>
      </c>
      <c r="BF199" s="412">
        <f t="shared" ca="1" si="49"/>
        <v>0</v>
      </c>
      <c r="BG199" s="178">
        <f t="shared" ca="1" si="50"/>
        <v>3</v>
      </c>
      <c r="BH199" s="411">
        <f t="shared" ca="1" si="51"/>
        <v>2.4590163934426229E-2</v>
      </c>
      <c r="BI199" s="412">
        <f t="shared" ca="1" si="52"/>
        <v>3.0291097446460484</v>
      </c>
      <c r="BJ199" s="398">
        <f t="shared" ca="1" si="45"/>
        <v>126.21290602691869</v>
      </c>
      <c r="BL199" s="391">
        <f t="shared" si="46"/>
        <v>154</v>
      </c>
      <c r="BM199" s="386">
        <f t="shared" ca="1" si="53"/>
        <v>125</v>
      </c>
      <c r="BN199" s="386">
        <f t="shared" ca="1" si="54"/>
        <v>126.2</v>
      </c>
      <c r="BO199" s="400">
        <f t="shared" ca="1" si="55"/>
        <v>0</v>
      </c>
      <c r="BQ199" t="s">
        <v>85</v>
      </c>
      <c r="BR199">
        <v>324</v>
      </c>
      <c r="BS199">
        <v>150.6</v>
      </c>
      <c r="BU199" s="389">
        <f t="shared" si="56"/>
        <v>114</v>
      </c>
      <c r="BV199" s="419">
        <f t="shared" ca="1" si="57"/>
        <v>99039</v>
      </c>
      <c r="BX199" s="404" t="s">
        <v>976</v>
      </c>
      <c r="BY199" s="404" t="s">
        <v>1385</v>
      </c>
      <c r="BZ199" s="404" t="s">
        <v>2210</v>
      </c>
      <c r="CA199" s="405">
        <v>148105</v>
      </c>
      <c r="CB199" s="548">
        <f t="shared" ca="1" si="58"/>
        <v>123</v>
      </c>
      <c r="CC199" s="50" t="str">
        <f t="shared" ca="1" si="59"/>
        <v/>
      </c>
    </row>
    <row r="200" spans="1:81" x14ac:dyDescent="0.25">
      <c r="A200" s="386">
        <v>5</v>
      </c>
      <c r="B200" s="386" t="s">
        <v>145</v>
      </c>
      <c r="C200" s="386" t="s">
        <v>407</v>
      </c>
      <c r="D200" s="386" t="s">
        <v>66</v>
      </c>
      <c r="E200" s="386" t="s">
        <v>812</v>
      </c>
      <c r="F200" s="386" t="s">
        <v>1456</v>
      </c>
      <c r="G200">
        <v>115985</v>
      </c>
      <c r="H200">
        <v>121</v>
      </c>
      <c r="I200" s="397">
        <v>121</v>
      </c>
      <c r="J200" s="419">
        <v>121</v>
      </c>
      <c r="K200" s="419">
        <v>121</v>
      </c>
      <c r="L200" s="419">
        <v>121</v>
      </c>
      <c r="M200" s="433">
        <v>125</v>
      </c>
      <c r="N200" s="434">
        <v>127</v>
      </c>
      <c r="O200" s="437">
        <v>127</v>
      </c>
      <c r="P200" s="438">
        <v>130</v>
      </c>
      <c r="Q200" s="447">
        <v>131</v>
      </c>
      <c r="R200" s="494">
        <v>131</v>
      </c>
      <c r="S200" s="498">
        <v>131</v>
      </c>
      <c r="T200" s="498">
        <v>131</v>
      </c>
      <c r="U200" s="537">
        <v>131</v>
      </c>
      <c r="V200" s="537">
        <v>131</v>
      </c>
      <c r="W200" s="537">
        <v>131</v>
      </c>
      <c r="X200" s="537">
        <v>131</v>
      </c>
      <c r="Y200" s="538">
        <v>131</v>
      </c>
      <c r="Z200" s="540">
        <v>131</v>
      </c>
      <c r="AA200" s="540">
        <v>131</v>
      </c>
      <c r="AB200" s="541">
        <v>131</v>
      </c>
      <c r="AC200" s="541">
        <v>135</v>
      </c>
      <c r="AD200" s="542">
        <v>135</v>
      </c>
      <c r="AE200" s="542">
        <v>135</v>
      </c>
      <c r="AF200" s="544">
        <v>135</v>
      </c>
      <c r="AG200" s="544">
        <v>135</v>
      </c>
      <c r="AH200" s="545">
        <v>135</v>
      </c>
      <c r="AI200" s="546">
        <v>135</v>
      </c>
      <c r="AJ200" s="547">
        <v>135</v>
      </c>
      <c r="AK200" s="548">
        <v>135</v>
      </c>
      <c r="AL200" s="550">
        <v>135</v>
      </c>
      <c r="AM200" s="551">
        <v>135</v>
      </c>
      <c r="AN200" s="552">
        <v>135</v>
      </c>
      <c r="AO200" s="553">
        <v>136</v>
      </c>
      <c r="AP200" s="553">
        <v>135</v>
      </c>
      <c r="AQ200" s="553">
        <v>136</v>
      </c>
      <c r="AR200" s="553">
        <v>136</v>
      </c>
      <c r="AS200" s="554">
        <v>136</v>
      </c>
      <c r="AT200" s="555">
        <v>136</v>
      </c>
      <c r="AU200" s="556">
        <v>136</v>
      </c>
      <c r="AV200" s="556">
        <v>136</v>
      </c>
      <c r="AW200" s="556">
        <v>136</v>
      </c>
      <c r="AX200" s="557">
        <v>136</v>
      </c>
      <c r="AY200" s="557">
        <v>136</v>
      </c>
      <c r="AZ200" s="559">
        <v>136</v>
      </c>
      <c r="BA200" s="559">
        <v>136</v>
      </c>
      <c r="BB200" s="559">
        <v>136</v>
      </c>
      <c r="BD200" s="178">
        <f t="shared" ca="1" si="47"/>
        <v>0</v>
      </c>
      <c r="BE200" s="411">
        <f t="shared" ca="1" si="48"/>
        <v>0</v>
      </c>
      <c r="BF200" s="412">
        <f t="shared" ca="1" si="49"/>
        <v>0</v>
      </c>
      <c r="BG200" s="178">
        <f t="shared" ca="1" si="50"/>
        <v>0</v>
      </c>
      <c r="BH200" s="411">
        <f t="shared" ca="1" si="51"/>
        <v>0</v>
      </c>
      <c r="BI200" s="412">
        <f t="shared" ca="1" si="52"/>
        <v>0</v>
      </c>
      <c r="BJ200" s="398">
        <f t="shared" ca="1" si="45"/>
        <v>117.25654179419753</v>
      </c>
      <c r="BL200" s="391">
        <f t="shared" si="46"/>
        <v>181</v>
      </c>
      <c r="BM200" s="386">
        <f t="shared" ca="1" si="53"/>
        <v>136</v>
      </c>
      <c r="BN200" s="386">
        <f t="shared" ca="1" si="54"/>
        <v>117.3</v>
      </c>
      <c r="BO200" s="400">
        <f t="shared" ca="1" si="55"/>
        <v>0</v>
      </c>
      <c r="BQ200" t="s">
        <v>1430</v>
      </c>
      <c r="BR200">
        <v>481</v>
      </c>
      <c r="BS200">
        <v>339.2</v>
      </c>
      <c r="BU200" s="389">
        <f t="shared" si="56"/>
        <v>115</v>
      </c>
      <c r="BV200" s="419">
        <f t="shared" ca="1" si="57"/>
        <v>115985</v>
      </c>
      <c r="BX200" s="404" t="s">
        <v>736</v>
      </c>
      <c r="BY200" s="404" t="s">
        <v>1379</v>
      </c>
      <c r="BZ200" s="404" t="s">
        <v>2210</v>
      </c>
      <c r="CA200" s="405">
        <v>104205</v>
      </c>
      <c r="CB200" s="548">
        <f t="shared" ca="1" si="58"/>
        <v>272</v>
      </c>
      <c r="CC200" s="50" t="str">
        <f t="shared" ca="1" si="59"/>
        <v/>
      </c>
    </row>
    <row r="201" spans="1:81" x14ac:dyDescent="0.25">
      <c r="A201" s="386">
        <v>5</v>
      </c>
      <c r="B201" s="386" t="s">
        <v>145</v>
      </c>
      <c r="C201" s="386" t="s">
        <v>407</v>
      </c>
      <c r="D201" s="386" t="s">
        <v>66</v>
      </c>
      <c r="E201" s="386" t="s">
        <v>814</v>
      </c>
      <c r="F201" s="386" t="s">
        <v>1458</v>
      </c>
      <c r="G201">
        <v>93980</v>
      </c>
      <c r="H201">
        <v>131</v>
      </c>
      <c r="I201" s="397">
        <v>131</v>
      </c>
      <c r="J201" s="419">
        <v>132</v>
      </c>
      <c r="K201" s="419">
        <v>132</v>
      </c>
      <c r="L201" s="419">
        <v>132</v>
      </c>
      <c r="M201" s="433">
        <v>179</v>
      </c>
      <c r="N201" s="434">
        <v>184</v>
      </c>
      <c r="O201" s="437">
        <v>184</v>
      </c>
      <c r="P201" s="438">
        <v>186</v>
      </c>
      <c r="Q201" s="447">
        <v>198</v>
      </c>
      <c r="R201" s="494">
        <v>198</v>
      </c>
      <c r="S201" s="498">
        <v>198</v>
      </c>
      <c r="T201" s="498">
        <v>198</v>
      </c>
      <c r="U201" s="537">
        <v>212</v>
      </c>
      <c r="V201" s="537">
        <v>213</v>
      </c>
      <c r="W201" s="537">
        <v>216</v>
      </c>
      <c r="X201" s="537">
        <v>217</v>
      </c>
      <c r="Y201" s="538">
        <v>217</v>
      </c>
      <c r="Z201" s="540">
        <v>217</v>
      </c>
      <c r="AA201" s="540">
        <v>217</v>
      </c>
      <c r="AB201" s="541">
        <v>221</v>
      </c>
      <c r="AC201" s="541">
        <v>225</v>
      </c>
      <c r="AD201" s="542">
        <v>225</v>
      </c>
      <c r="AE201" s="542">
        <v>226</v>
      </c>
      <c r="AF201" s="544">
        <v>226</v>
      </c>
      <c r="AG201" s="544">
        <v>226</v>
      </c>
      <c r="AH201" s="545">
        <v>227</v>
      </c>
      <c r="AI201" s="546">
        <v>227</v>
      </c>
      <c r="AJ201" s="547">
        <v>228</v>
      </c>
      <c r="AK201" s="548">
        <v>228</v>
      </c>
      <c r="AL201" s="550">
        <v>228</v>
      </c>
      <c r="AM201" s="551">
        <v>228</v>
      </c>
      <c r="AN201" s="552">
        <v>228</v>
      </c>
      <c r="AO201" s="553">
        <v>233</v>
      </c>
      <c r="AP201" s="553">
        <v>228</v>
      </c>
      <c r="AQ201" s="553">
        <v>230</v>
      </c>
      <c r="AR201" s="553">
        <v>230</v>
      </c>
      <c r="AS201" s="554">
        <v>230</v>
      </c>
      <c r="AT201" s="555">
        <v>230</v>
      </c>
      <c r="AU201" s="556">
        <v>230</v>
      </c>
      <c r="AV201" s="556">
        <v>230</v>
      </c>
      <c r="AW201" s="556">
        <v>230</v>
      </c>
      <c r="AX201" s="557">
        <v>230</v>
      </c>
      <c r="AY201" s="557">
        <v>232</v>
      </c>
      <c r="AZ201" s="559">
        <v>232</v>
      </c>
      <c r="BA201" s="559">
        <v>232</v>
      </c>
      <c r="BB201" s="559">
        <v>233</v>
      </c>
      <c r="BD201" s="178">
        <f t="shared" ca="1" si="47"/>
        <v>1</v>
      </c>
      <c r="BE201" s="411">
        <f t="shared" ca="1" si="48"/>
        <v>4.3103448275862068E-3</v>
      </c>
      <c r="BF201" s="412">
        <f t="shared" ca="1" si="49"/>
        <v>1.0640561821664183</v>
      </c>
      <c r="BG201" s="178">
        <f t="shared" ca="1" si="50"/>
        <v>3</v>
      </c>
      <c r="BH201" s="411">
        <f t="shared" ca="1" si="51"/>
        <v>1.3043478260869565E-2</v>
      </c>
      <c r="BI201" s="412">
        <f t="shared" ca="1" si="52"/>
        <v>3.1921685464992553</v>
      </c>
      <c r="BJ201" s="398">
        <f t="shared" ca="1" si="45"/>
        <v>247.92509044477549</v>
      </c>
      <c r="BL201" s="391">
        <f t="shared" si="46"/>
        <v>237</v>
      </c>
      <c r="BM201" s="386">
        <f t="shared" ca="1" si="53"/>
        <v>233</v>
      </c>
      <c r="BN201" s="386">
        <f t="shared" ca="1" si="54"/>
        <v>247.9</v>
      </c>
      <c r="BO201" s="400">
        <f t="shared" ca="1" si="55"/>
        <v>0</v>
      </c>
      <c r="BQ201" t="s">
        <v>86</v>
      </c>
      <c r="BR201">
        <v>595</v>
      </c>
      <c r="BS201">
        <v>364.6</v>
      </c>
      <c r="BU201" s="389">
        <f t="shared" si="56"/>
        <v>116</v>
      </c>
      <c r="BV201" s="419">
        <f t="shared" ca="1" si="57"/>
        <v>93980</v>
      </c>
      <c r="BX201" s="404" t="s">
        <v>738</v>
      </c>
      <c r="BY201" s="404" t="s">
        <v>1381</v>
      </c>
      <c r="BZ201" s="404" t="s">
        <v>2210</v>
      </c>
      <c r="CA201" s="405">
        <v>133214</v>
      </c>
      <c r="CB201" s="548">
        <f t="shared" ca="1" si="58"/>
        <v>121</v>
      </c>
      <c r="CC201" s="50" t="str">
        <f t="shared" ca="1" si="59"/>
        <v/>
      </c>
    </row>
    <row r="202" spans="1:81" x14ac:dyDescent="0.25">
      <c r="A202" s="386">
        <v>5</v>
      </c>
      <c r="B202" s="386" t="s">
        <v>145</v>
      </c>
      <c r="C202" s="386" t="s">
        <v>407</v>
      </c>
      <c r="D202" s="386" t="s">
        <v>66</v>
      </c>
      <c r="E202" s="386" t="s">
        <v>816</v>
      </c>
      <c r="F202" s="386" t="s">
        <v>1460</v>
      </c>
      <c r="G202">
        <v>141853</v>
      </c>
      <c r="H202">
        <v>141</v>
      </c>
      <c r="I202" s="397">
        <v>145</v>
      </c>
      <c r="J202" s="419">
        <v>145</v>
      </c>
      <c r="K202" s="419">
        <v>145</v>
      </c>
      <c r="L202" s="419">
        <v>145</v>
      </c>
      <c r="M202" s="433">
        <v>146</v>
      </c>
      <c r="N202" s="434">
        <v>148</v>
      </c>
      <c r="O202" s="437">
        <v>152</v>
      </c>
      <c r="P202" s="438">
        <v>153</v>
      </c>
      <c r="Q202" s="447">
        <v>153</v>
      </c>
      <c r="R202" s="494">
        <v>154</v>
      </c>
      <c r="S202" s="498">
        <v>155</v>
      </c>
      <c r="T202" s="498">
        <v>155</v>
      </c>
      <c r="U202" s="537">
        <v>155</v>
      </c>
      <c r="V202" s="537">
        <v>156</v>
      </c>
      <c r="W202" s="537">
        <v>156</v>
      </c>
      <c r="X202" s="537">
        <v>156</v>
      </c>
      <c r="Y202" s="538">
        <v>156</v>
      </c>
      <c r="Z202" s="540">
        <v>156</v>
      </c>
      <c r="AA202" s="540">
        <v>156</v>
      </c>
      <c r="AB202" s="541">
        <v>162</v>
      </c>
      <c r="AC202" s="541">
        <v>162</v>
      </c>
      <c r="AD202" s="542">
        <v>163</v>
      </c>
      <c r="AE202" s="542">
        <v>164</v>
      </c>
      <c r="AF202" s="544">
        <v>164</v>
      </c>
      <c r="AG202" s="544">
        <v>164</v>
      </c>
      <c r="AH202" s="545">
        <v>164</v>
      </c>
      <c r="AI202" s="546">
        <v>164</v>
      </c>
      <c r="AJ202" s="547">
        <v>164</v>
      </c>
      <c r="AK202" s="548">
        <v>164</v>
      </c>
      <c r="AL202" s="550">
        <v>164</v>
      </c>
      <c r="AM202" s="551">
        <v>164</v>
      </c>
      <c r="AN202" s="552">
        <v>164</v>
      </c>
      <c r="AO202" s="553">
        <v>178</v>
      </c>
      <c r="AP202" s="553">
        <v>166</v>
      </c>
      <c r="AQ202" s="553">
        <v>167</v>
      </c>
      <c r="AR202" s="553">
        <v>167</v>
      </c>
      <c r="AS202" s="554">
        <v>167</v>
      </c>
      <c r="AT202" s="555">
        <v>167</v>
      </c>
      <c r="AU202" s="556">
        <v>167</v>
      </c>
      <c r="AV202" s="556">
        <v>167</v>
      </c>
      <c r="AW202" s="556">
        <v>167</v>
      </c>
      <c r="AX202" s="557">
        <v>167</v>
      </c>
      <c r="AY202" s="557">
        <v>167</v>
      </c>
      <c r="AZ202" s="559">
        <v>167</v>
      </c>
      <c r="BA202" s="559">
        <v>167</v>
      </c>
      <c r="BB202" s="559">
        <v>167</v>
      </c>
      <c r="BD202" s="178">
        <f t="shared" ca="1" si="47"/>
        <v>0</v>
      </c>
      <c r="BE202" s="411">
        <f t="shared" ca="1" si="48"/>
        <v>0</v>
      </c>
      <c r="BF202" s="412">
        <f t="shared" ca="1" si="49"/>
        <v>0</v>
      </c>
      <c r="BG202" s="178">
        <f t="shared" ca="1" si="50"/>
        <v>0</v>
      </c>
      <c r="BH202" s="411">
        <f t="shared" ca="1" si="51"/>
        <v>0</v>
      </c>
      <c r="BI202" s="412">
        <f t="shared" ca="1" si="52"/>
        <v>0</v>
      </c>
      <c r="BJ202" s="398">
        <f t="shared" ca="1" si="45"/>
        <v>117.72750664420209</v>
      </c>
      <c r="BL202" s="391">
        <f t="shared" si="46"/>
        <v>238</v>
      </c>
      <c r="BM202" s="386">
        <f t="shared" ca="1" si="53"/>
        <v>167</v>
      </c>
      <c r="BN202" s="386">
        <f t="shared" ca="1" si="54"/>
        <v>117.7</v>
      </c>
      <c r="BO202" s="400">
        <f t="shared" ca="1" si="55"/>
        <v>0</v>
      </c>
      <c r="BQ202" t="s">
        <v>87</v>
      </c>
      <c r="BR202">
        <v>770</v>
      </c>
      <c r="BS202">
        <v>253.4</v>
      </c>
      <c r="BU202" s="389">
        <f t="shared" si="56"/>
        <v>117</v>
      </c>
      <c r="BV202" s="419">
        <f t="shared" ca="1" si="57"/>
        <v>141853</v>
      </c>
      <c r="BX202" s="404" t="s">
        <v>972</v>
      </c>
      <c r="BY202" s="404" t="s">
        <v>1616</v>
      </c>
      <c r="BZ202" s="404" t="s">
        <v>2210</v>
      </c>
      <c r="CA202" s="405">
        <v>147373</v>
      </c>
      <c r="CB202" s="548">
        <f t="shared" ca="1" si="58"/>
        <v>272</v>
      </c>
      <c r="CC202" s="50" t="str">
        <f t="shared" ca="1" si="59"/>
        <v/>
      </c>
    </row>
    <row r="203" spans="1:81" x14ac:dyDescent="0.25">
      <c r="A203" s="386">
        <v>5</v>
      </c>
      <c r="B203" s="386" t="s">
        <v>145</v>
      </c>
      <c r="C203" s="386" t="s">
        <v>407</v>
      </c>
      <c r="D203" s="386" t="s">
        <v>66</v>
      </c>
      <c r="E203" s="386" t="s">
        <v>818</v>
      </c>
      <c r="F203" s="386" t="s">
        <v>1462</v>
      </c>
      <c r="G203">
        <v>94869</v>
      </c>
      <c r="H203">
        <v>74</v>
      </c>
      <c r="I203" s="397">
        <v>75</v>
      </c>
      <c r="J203" s="419">
        <v>76</v>
      </c>
      <c r="K203" s="419">
        <v>76</v>
      </c>
      <c r="L203" s="419">
        <v>76</v>
      </c>
      <c r="M203" s="433">
        <v>76</v>
      </c>
      <c r="N203" s="434">
        <v>77</v>
      </c>
      <c r="O203" s="437">
        <v>77</v>
      </c>
      <c r="P203" s="438">
        <v>78</v>
      </c>
      <c r="Q203" s="447">
        <v>78</v>
      </c>
      <c r="R203" s="494">
        <v>78</v>
      </c>
      <c r="S203" s="498">
        <v>78</v>
      </c>
      <c r="T203" s="498">
        <v>78</v>
      </c>
      <c r="U203" s="537">
        <v>79</v>
      </c>
      <c r="V203" s="537">
        <v>79</v>
      </c>
      <c r="W203" s="537">
        <v>79</v>
      </c>
      <c r="X203" s="537">
        <v>79</v>
      </c>
      <c r="Y203" s="538">
        <v>79</v>
      </c>
      <c r="Z203" s="540">
        <v>79</v>
      </c>
      <c r="AA203" s="540">
        <v>79</v>
      </c>
      <c r="AB203" s="541">
        <v>79</v>
      </c>
      <c r="AC203" s="541">
        <v>80</v>
      </c>
      <c r="AD203" s="542">
        <v>80</v>
      </c>
      <c r="AE203" s="542">
        <v>80</v>
      </c>
      <c r="AF203" s="544">
        <v>80</v>
      </c>
      <c r="AG203" s="544">
        <v>80</v>
      </c>
      <c r="AH203" s="545">
        <v>80</v>
      </c>
      <c r="AI203" s="546">
        <v>80</v>
      </c>
      <c r="AJ203" s="547">
        <v>80</v>
      </c>
      <c r="AK203" s="548">
        <v>80</v>
      </c>
      <c r="AL203" s="550">
        <v>80</v>
      </c>
      <c r="AM203" s="551">
        <v>80</v>
      </c>
      <c r="AN203" s="552">
        <v>80</v>
      </c>
      <c r="AO203" s="553">
        <v>80</v>
      </c>
      <c r="AP203" s="553">
        <v>82</v>
      </c>
      <c r="AQ203" s="553">
        <v>84</v>
      </c>
      <c r="AR203" s="553">
        <v>84</v>
      </c>
      <c r="AS203" s="554">
        <v>84</v>
      </c>
      <c r="AT203" s="555">
        <v>84</v>
      </c>
      <c r="AU203" s="556">
        <v>84</v>
      </c>
      <c r="AV203" s="556">
        <v>84</v>
      </c>
      <c r="AW203" s="556">
        <v>84</v>
      </c>
      <c r="AX203" s="557">
        <v>84</v>
      </c>
      <c r="AY203" s="557">
        <v>84</v>
      </c>
      <c r="AZ203" s="559">
        <v>84</v>
      </c>
      <c r="BA203" s="559">
        <v>84</v>
      </c>
      <c r="BB203" s="559">
        <v>84</v>
      </c>
      <c r="BD203" s="178">
        <f t="shared" ca="1" si="47"/>
        <v>0</v>
      </c>
      <c r="BE203" s="411">
        <f t="shared" ca="1" si="48"/>
        <v>0</v>
      </c>
      <c r="BF203" s="412">
        <f t="shared" ca="1" si="49"/>
        <v>0</v>
      </c>
      <c r="BG203" s="178">
        <f t="shared" ca="1" si="50"/>
        <v>0</v>
      </c>
      <c r="BH203" s="411">
        <f t="shared" ca="1" si="51"/>
        <v>0</v>
      </c>
      <c r="BI203" s="412">
        <f t="shared" ca="1" si="52"/>
        <v>0</v>
      </c>
      <c r="BJ203" s="398">
        <f t="shared" ca="1" si="45"/>
        <v>88.543148973848147</v>
      </c>
      <c r="BL203" s="391">
        <f t="shared" si="46"/>
        <v>299</v>
      </c>
      <c r="BM203" s="386">
        <f t="shared" ca="1" si="53"/>
        <v>84</v>
      </c>
      <c r="BN203" s="386">
        <f t="shared" ca="1" si="54"/>
        <v>88.5</v>
      </c>
      <c r="BO203" s="400">
        <f t="shared" ca="1" si="55"/>
        <v>0</v>
      </c>
      <c r="BQ203" t="s">
        <v>88</v>
      </c>
      <c r="BR203">
        <v>429</v>
      </c>
      <c r="BS203">
        <v>313.8</v>
      </c>
      <c r="BU203" s="389">
        <f t="shared" si="56"/>
        <v>118</v>
      </c>
      <c r="BV203" s="419">
        <f t="shared" ca="1" si="57"/>
        <v>94869</v>
      </c>
      <c r="BX203" s="404" t="s">
        <v>978</v>
      </c>
      <c r="BY203" s="404" t="s">
        <v>1620</v>
      </c>
      <c r="BZ203" s="404" t="s">
        <v>2210</v>
      </c>
      <c r="CA203" s="405">
        <v>87754</v>
      </c>
      <c r="CB203" s="548">
        <f t="shared" ca="1" si="58"/>
        <v>272</v>
      </c>
      <c r="CC203" s="50" t="str">
        <f t="shared" ca="1" si="59"/>
        <v/>
      </c>
    </row>
    <row r="204" spans="1:81" x14ac:dyDescent="0.25">
      <c r="A204" s="386">
        <v>5</v>
      </c>
      <c r="B204" s="386" t="s">
        <v>145</v>
      </c>
      <c r="C204" s="386" t="s">
        <v>282</v>
      </c>
      <c r="D204" s="386" t="s">
        <v>245</v>
      </c>
      <c r="E204" s="386" t="s">
        <v>282</v>
      </c>
      <c r="F204" s="386" t="s">
        <v>245</v>
      </c>
      <c r="G204">
        <v>159821</v>
      </c>
      <c r="H204">
        <v>138</v>
      </c>
      <c r="I204" s="397">
        <v>138</v>
      </c>
      <c r="J204" s="419">
        <v>139</v>
      </c>
      <c r="K204" s="419">
        <v>139</v>
      </c>
      <c r="L204" s="419">
        <v>140</v>
      </c>
      <c r="M204" s="433">
        <v>143</v>
      </c>
      <c r="N204" s="434">
        <v>145</v>
      </c>
      <c r="O204" s="437">
        <v>145</v>
      </c>
      <c r="P204" s="438">
        <v>145</v>
      </c>
      <c r="Q204" s="447">
        <v>146</v>
      </c>
      <c r="R204" s="494">
        <v>146</v>
      </c>
      <c r="S204" s="498">
        <v>148</v>
      </c>
      <c r="T204" s="498">
        <v>148</v>
      </c>
      <c r="U204" s="537">
        <v>148</v>
      </c>
      <c r="V204" s="537">
        <v>148</v>
      </c>
      <c r="W204" s="537">
        <v>150</v>
      </c>
      <c r="X204" s="537">
        <v>150</v>
      </c>
      <c r="Y204" s="538">
        <v>150</v>
      </c>
      <c r="Z204" s="540">
        <v>150</v>
      </c>
      <c r="AA204" s="540">
        <v>150</v>
      </c>
      <c r="AB204" s="541">
        <v>150</v>
      </c>
      <c r="AC204" s="541">
        <v>153</v>
      </c>
      <c r="AD204" s="542">
        <v>153</v>
      </c>
      <c r="AE204" s="542">
        <v>155</v>
      </c>
      <c r="AF204" s="544">
        <v>155</v>
      </c>
      <c r="AG204" s="544">
        <v>156</v>
      </c>
      <c r="AH204" s="545">
        <v>156</v>
      </c>
      <c r="AI204" s="546">
        <v>156</v>
      </c>
      <c r="AJ204" s="547">
        <v>157</v>
      </c>
      <c r="AK204" s="548">
        <v>157</v>
      </c>
      <c r="AL204" s="550">
        <v>158</v>
      </c>
      <c r="AM204" s="551">
        <v>158</v>
      </c>
      <c r="AN204" s="552">
        <v>158</v>
      </c>
      <c r="AO204" s="553">
        <v>161</v>
      </c>
      <c r="AP204" s="553">
        <v>162</v>
      </c>
      <c r="AQ204" s="553">
        <v>162</v>
      </c>
      <c r="AR204" s="553">
        <v>162</v>
      </c>
      <c r="AS204" s="554">
        <v>163</v>
      </c>
      <c r="AT204" s="555">
        <v>164</v>
      </c>
      <c r="AU204" s="556">
        <v>164</v>
      </c>
      <c r="AV204" s="556">
        <v>164</v>
      </c>
      <c r="AW204" s="556">
        <v>164</v>
      </c>
      <c r="AX204" s="557">
        <v>165</v>
      </c>
      <c r="AY204" s="557">
        <v>165</v>
      </c>
      <c r="AZ204" s="559">
        <v>165</v>
      </c>
      <c r="BA204" s="559">
        <v>165</v>
      </c>
      <c r="BB204" s="559">
        <v>165</v>
      </c>
      <c r="BD204" s="178">
        <f t="shared" ca="1" si="47"/>
        <v>0</v>
      </c>
      <c r="BE204" s="411">
        <f t="shared" ca="1" si="48"/>
        <v>0</v>
      </c>
      <c r="BF204" s="412">
        <f t="shared" ca="1" si="49"/>
        <v>0</v>
      </c>
      <c r="BG204" s="178">
        <f t="shared" ca="1" si="50"/>
        <v>1</v>
      </c>
      <c r="BH204" s="411">
        <f t="shared" ca="1" si="51"/>
        <v>6.0975609756097563E-3</v>
      </c>
      <c r="BI204" s="412">
        <f t="shared" ca="1" si="52"/>
        <v>0.62570000187709995</v>
      </c>
      <c r="BJ204" s="398">
        <f t="shared" ca="1" si="45"/>
        <v>103.2405003097215</v>
      </c>
      <c r="BL204" s="391">
        <f t="shared" si="46"/>
        <v>179</v>
      </c>
      <c r="BM204" s="386">
        <f t="shared" ca="1" si="53"/>
        <v>165</v>
      </c>
      <c r="BN204" s="386">
        <f t="shared" ca="1" si="54"/>
        <v>103.2</v>
      </c>
      <c r="BO204" s="400">
        <f t="shared" ca="1" si="55"/>
        <v>0</v>
      </c>
      <c r="BQ204" t="s">
        <v>1608</v>
      </c>
      <c r="BR204">
        <v>249</v>
      </c>
      <c r="BS204">
        <v>293</v>
      </c>
      <c r="BU204" s="389">
        <f t="shared" si="56"/>
        <v>67</v>
      </c>
      <c r="BV204" s="419">
        <f t="shared" ca="1" si="57"/>
        <v>159821</v>
      </c>
      <c r="BX204" s="404" t="s">
        <v>740</v>
      </c>
      <c r="BY204" s="404" t="s">
        <v>1383</v>
      </c>
      <c r="BZ204" s="404" t="s">
        <v>2210</v>
      </c>
      <c r="CA204" s="405">
        <v>93045</v>
      </c>
      <c r="CB204" s="548">
        <f t="shared" ca="1" si="58"/>
        <v>258</v>
      </c>
      <c r="CC204" s="50" t="str">
        <f t="shared" ca="1" si="59"/>
        <v/>
      </c>
    </row>
    <row r="205" spans="1:81" x14ac:dyDescent="0.25">
      <c r="A205" s="386">
        <v>5</v>
      </c>
      <c r="B205" s="386" t="s">
        <v>145</v>
      </c>
      <c r="C205" s="31" t="s">
        <v>283</v>
      </c>
      <c r="D205" s="31" t="s">
        <v>75</v>
      </c>
      <c r="E205" s="31" t="s">
        <v>283</v>
      </c>
      <c r="F205" s="31" t="s">
        <v>75</v>
      </c>
      <c r="G205" s="31">
        <v>172005</v>
      </c>
      <c r="H205" s="31">
        <v>414</v>
      </c>
      <c r="I205" s="31">
        <v>415</v>
      </c>
      <c r="J205" s="31">
        <v>424</v>
      </c>
      <c r="K205" s="31">
        <v>426</v>
      </c>
      <c r="L205" s="31">
        <v>426</v>
      </c>
      <c r="M205" s="31">
        <v>431</v>
      </c>
      <c r="N205" s="31">
        <v>448</v>
      </c>
      <c r="O205" s="31">
        <v>453</v>
      </c>
      <c r="P205" s="31">
        <v>473</v>
      </c>
      <c r="Q205" s="31">
        <v>477</v>
      </c>
      <c r="R205" s="31">
        <v>484</v>
      </c>
      <c r="S205" s="31">
        <v>490</v>
      </c>
      <c r="T205" s="31">
        <v>491</v>
      </c>
      <c r="U205" s="31">
        <v>493</v>
      </c>
      <c r="V205" s="31">
        <v>495</v>
      </c>
      <c r="W205" s="31">
        <v>503</v>
      </c>
      <c r="X205" s="31">
        <v>503</v>
      </c>
      <c r="Y205" s="31">
        <v>503</v>
      </c>
      <c r="Z205" s="31">
        <v>501</v>
      </c>
      <c r="AA205" s="31">
        <v>501</v>
      </c>
      <c r="AB205" s="31">
        <v>501</v>
      </c>
      <c r="AC205" s="31">
        <v>510</v>
      </c>
      <c r="AD205" s="31">
        <v>511</v>
      </c>
      <c r="AE205" s="31">
        <v>513</v>
      </c>
      <c r="AF205" s="31">
        <v>514</v>
      </c>
      <c r="AG205" s="31">
        <v>514</v>
      </c>
      <c r="AH205" s="31">
        <v>518</v>
      </c>
      <c r="AI205" s="31">
        <v>518</v>
      </c>
      <c r="AJ205" s="31">
        <v>519</v>
      </c>
      <c r="AK205" s="31">
        <v>517</v>
      </c>
      <c r="AL205" s="31">
        <v>519</v>
      </c>
      <c r="AM205" s="31">
        <v>519</v>
      </c>
      <c r="AN205" s="31">
        <v>519</v>
      </c>
      <c r="AO205" s="31">
        <v>521</v>
      </c>
      <c r="AP205" s="31">
        <v>521</v>
      </c>
      <c r="AQ205" s="31">
        <v>521</v>
      </c>
      <c r="AR205" s="31">
        <v>521</v>
      </c>
      <c r="AS205" s="31">
        <v>521</v>
      </c>
      <c r="AT205" s="31">
        <v>521</v>
      </c>
      <c r="AU205" s="31">
        <v>521</v>
      </c>
      <c r="AV205" s="31">
        <v>521</v>
      </c>
      <c r="AW205" s="31">
        <v>521</v>
      </c>
      <c r="AX205" s="31">
        <v>522</v>
      </c>
      <c r="AY205" s="31">
        <v>523</v>
      </c>
      <c r="AZ205" s="31">
        <v>524</v>
      </c>
      <c r="BA205" s="31">
        <v>524</v>
      </c>
      <c r="BB205" s="31">
        <v>523</v>
      </c>
      <c r="BC205" s="31"/>
      <c r="BD205" s="393">
        <f t="shared" ca="1" si="47"/>
        <v>-1</v>
      </c>
      <c r="BE205" s="413">
        <f t="shared" ca="1" si="48"/>
        <v>-1.9083969465648854E-3</v>
      </c>
      <c r="BF205" s="415">
        <f t="shared" ca="1" si="49"/>
        <v>-0.58137844830092145</v>
      </c>
      <c r="BG205" s="393">
        <f t="shared" ca="1" si="50"/>
        <v>2</v>
      </c>
      <c r="BH205" s="413">
        <f t="shared" ca="1" si="51"/>
        <v>3.838771593090211E-3</v>
      </c>
      <c r="BI205" s="415">
        <f t="shared" ca="1" si="52"/>
        <v>1.1627568966018429</v>
      </c>
      <c r="BJ205" s="401">
        <f t="shared" ca="1" si="45"/>
        <v>304.06092846138193</v>
      </c>
      <c r="BL205" s="391">
        <f t="shared" si="46"/>
        <v>182</v>
      </c>
      <c r="BM205" s="386">
        <f t="shared" ca="1" si="53"/>
        <v>523</v>
      </c>
      <c r="BN205" s="386">
        <f t="shared" ca="1" si="54"/>
        <v>304.10000000000002</v>
      </c>
      <c r="BO205" s="400">
        <f t="shared" ca="1" si="55"/>
        <v>0</v>
      </c>
      <c r="BQ205" t="s">
        <v>1562</v>
      </c>
      <c r="BR205">
        <v>529</v>
      </c>
      <c r="BS205">
        <v>358</v>
      </c>
      <c r="BU205" s="389">
        <f t="shared" si="56"/>
        <v>68</v>
      </c>
      <c r="BV205" s="419">
        <f t="shared" ca="1" si="57"/>
        <v>172005</v>
      </c>
      <c r="BX205" s="404" t="s">
        <v>742</v>
      </c>
      <c r="BY205" s="404" t="s">
        <v>1392</v>
      </c>
      <c r="BZ205" s="404" t="s">
        <v>2210</v>
      </c>
      <c r="CA205" s="405">
        <v>96767</v>
      </c>
      <c r="CB205" s="548">
        <f t="shared" ca="1" si="58"/>
        <v>206</v>
      </c>
      <c r="CC205" s="50" t="str">
        <f t="shared" ca="1" si="59"/>
        <v/>
      </c>
    </row>
    <row r="206" spans="1:81" x14ac:dyDescent="0.25">
      <c r="A206" s="386">
        <v>5</v>
      </c>
      <c r="B206" s="386" t="s">
        <v>145</v>
      </c>
      <c r="C206" s="386" t="s">
        <v>409</v>
      </c>
      <c r="D206" s="386" t="s">
        <v>78</v>
      </c>
      <c r="E206" s="386" t="s">
        <v>834</v>
      </c>
      <c r="F206" s="386" t="s">
        <v>1478</v>
      </c>
      <c r="G206">
        <v>70827</v>
      </c>
      <c r="H206">
        <v>86</v>
      </c>
      <c r="I206" s="397">
        <v>87</v>
      </c>
      <c r="J206" s="419">
        <v>90</v>
      </c>
      <c r="K206" s="419">
        <v>91</v>
      </c>
      <c r="L206" s="419">
        <v>96</v>
      </c>
      <c r="M206" s="433">
        <v>98</v>
      </c>
      <c r="N206" s="434">
        <v>102</v>
      </c>
      <c r="O206" s="437">
        <v>102</v>
      </c>
      <c r="P206" s="438">
        <v>104</v>
      </c>
      <c r="Q206" s="447">
        <v>105</v>
      </c>
      <c r="R206" s="494">
        <v>107</v>
      </c>
      <c r="S206" s="498">
        <v>110</v>
      </c>
      <c r="T206" s="498">
        <v>112</v>
      </c>
      <c r="U206" s="537">
        <v>115</v>
      </c>
      <c r="V206" s="537">
        <v>117</v>
      </c>
      <c r="W206" s="537">
        <v>117</v>
      </c>
      <c r="X206" s="537">
        <v>119</v>
      </c>
      <c r="Y206" s="538">
        <v>120</v>
      </c>
      <c r="Z206" s="540">
        <v>120</v>
      </c>
      <c r="AA206" s="540">
        <v>123</v>
      </c>
      <c r="AB206" s="541">
        <v>123</v>
      </c>
      <c r="AC206" s="541">
        <v>123</v>
      </c>
      <c r="AD206" s="542">
        <v>124</v>
      </c>
      <c r="AE206" s="542">
        <v>125</v>
      </c>
      <c r="AF206" s="544">
        <v>125</v>
      </c>
      <c r="AG206" s="544">
        <v>128</v>
      </c>
      <c r="AH206" s="545">
        <v>128</v>
      </c>
      <c r="AI206" s="546">
        <v>128</v>
      </c>
      <c r="AJ206" s="547">
        <v>128</v>
      </c>
      <c r="AK206" s="548">
        <v>129</v>
      </c>
      <c r="AL206" s="550">
        <v>128</v>
      </c>
      <c r="AM206" s="551">
        <v>128</v>
      </c>
      <c r="AN206" s="552">
        <v>128</v>
      </c>
      <c r="AO206" s="553">
        <v>129</v>
      </c>
      <c r="AP206" s="553">
        <v>131</v>
      </c>
      <c r="AQ206" s="553">
        <v>131</v>
      </c>
      <c r="AR206" s="553">
        <v>131</v>
      </c>
      <c r="AS206" s="554">
        <v>131</v>
      </c>
      <c r="AT206" s="555">
        <v>131</v>
      </c>
      <c r="AU206" s="556">
        <v>131</v>
      </c>
      <c r="AV206" s="556">
        <v>131</v>
      </c>
      <c r="AW206" s="556">
        <v>131</v>
      </c>
      <c r="AX206" s="557">
        <v>131</v>
      </c>
      <c r="AY206" s="557">
        <v>131</v>
      </c>
      <c r="AZ206" s="559">
        <v>130</v>
      </c>
      <c r="BA206" s="559">
        <v>130</v>
      </c>
      <c r="BB206" s="559">
        <v>130</v>
      </c>
      <c r="BD206" s="178">
        <f t="shared" ca="1" si="47"/>
        <v>0</v>
      </c>
      <c r="BE206" s="411">
        <f t="shared" ca="1" si="48"/>
        <v>0</v>
      </c>
      <c r="BF206" s="412">
        <f t="shared" ca="1" si="49"/>
        <v>0</v>
      </c>
      <c r="BG206" s="178">
        <f t="shared" ca="1" si="50"/>
        <v>-1</v>
      </c>
      <c r="BH206" s="411">
        <f t="shared" ca="1" si="51"/>
        <v>-7.6335877862595417E-3</v>
      </c>
      <c r="BI206" s="412">
        <f t="shared" ca="1" si="52"/>
        <v>-1.4118909455433661</v>
      </c>
      <c r="BJ206" s="398">
        <f t="shared" ca="1" si="45"/>
        <v>183.54582292063762</v>
      </c>
      <c r="BL206" s="391">
        <f t="shared" si="46"/>
        <v>64</v>
      </c>
      <c r="BM206" s="386">
        <f t="shared" ca="1" si="53"/>
        <v>130</v>
      </c>
      <c r="BN206" s="386">
        <f t="shared" ca="1" si="54"/>
        <v>183.5</v>
      </c>
      <c r="BO206" s="400">
        <f t="shared" ca="1" si="55"/>
        <v>0</v>
      </c>
      <c r="BQ206" t="s">
        <v>1432</v>
      </c>
      <c r="BR206">
        <v>106</v>
      </c>
      <c r="BS206">
        <v>176.5</v>
      </c>
      <c r="BU206" s="389">
        <f t="shared" si="56"/>
        <v>120</v>
      </c>
      <c r="BV206" s="419">
        <f t="shared" ca="1" si="57"/>
        <v>70827</v>
      </c>
      <c r="BX206" s="404" t="s">
        <v>974</v>
      </c>
      <c r="BY206" s="404" t="s">
        <v>1618</v>
      </c>
      <c r="BZ206" s="404" t="s">
        <v>2210</v>
      </c>
      <c r="CA206" s="405">
        <v>122746</v>
      </c>
      <c r="CB206" s="548">
        <f t="shared" ca="1" si="58"/>
        <v>337</v>
      </c>
      <c r="CC206" s="50" t="str">
        <f t="shared" ca="1" si="59"/>
        <v/>
      </c>
    </row>
    <row r="207" spans="1:81" x14ac:dyDescent="0.25">
      <c r="A207" s="386">
        <v>5</v>
      </c>
      <c r="B207" s="386" t="s">
        <v>145</v>
      </c>
      <c r="C207" s="386" t="s">
        <v>409</v>
      </c>
      <c r="D207" s="386" t="s">
        <v>78</v>
      </c>
      <c r="E207" s="386" t="s">
        <v>836</v>
      </c>
      <c r="F207" s="386" t="s">
        <v>1480</v>
      </c>
      <c r="G207">
        <v>84484</v>
      </c>
      <c r="H207">
        <v>102</v>
      </c>
      <c r="I207" s="397">
        <v>104</v>
      </c>
      <c r="J207" s="419">
        <v>104</v>
      </c>
      <c r="K207" s="419">
        <v>104</v>
      </c>
      <c r="L207" s="419">
        <v>104</v>
      </c>
      <c r="M207" s="433">
        <v>105</v>
      </c>
      <c r="N207" s="434">
        <v>105</v>
      </c>
      <c r="O207" s="437">
        <v>105</v>
      </c>
      <c r="P207" s="438">
        <v>110</v>
      </c>
      <c r="Q207" s="447">
        <v>112</v>
      </c>
      <c r="R207" s="494">
        <v>116</v>
      </c>
      <c r="S207" s="498">
        <v>119</v>
      </c>
      <c r="T207" s="498">
        <v>120</v>
      </c>
      <c r="U207" s="537">
        <v>120</v>
      </c>
      <c r="V207" s="537">
        <v>120</v>
      </c>
      <c r="W207" s="537">
        <v>120</v>
      </c>
      <c r="X207" s="537">
        <v>121</v>
      </c>
      <c r="Y207" s="538">
        <v>121</v>
      </c>
      <c r="Z207" s="540">
        <v>123</v>
      </c>
      <c r="AA207" s="540">
        <v>123</v>
      </c>
      <c r="AB207" s="541">
        <v>125</v>
      </c>
      <c r="AC207" s="541">
        <v>128</v>
      </c>
      <c r="AD207" s="542">
        <v>131</v>
      </c>
      <c r="AE207" s="542">
        <v>131</v>
      </c>
      <c r="AF207" s="544">
        <v>135</v>
      </c>
      <c r="AG207" s="544">
        <v>136</v>
      </c>
      <c r="AH207" s="545">
        <v>138</v>
      </c>
      <c r="AI207" s="546">
        <v>140</v>
      </c>
      <c r="AJ207" s="547">
        <v>140</v>
      </c>
      <c r="AK207" s="548">
        <v>140</v>
      </c>
      <c r="AL207" s="550">
        <v>140</v>
      </c>
      <c r="AM207" s="551">
        <v>141</v>
      </c>
      <c r="AN207" s="552">
        <v>141</v>
      </c>
      <c r="AO207" s="553">
        <v>141</v>
      </c>
      <c r="AP207" s="553">
        <v>142</v>
      </c>
      <c r="AQ207" s="553">
        <v>145</v>
      </c>
      <c r="AR207" s="553">
        <v>145</v>
      </c>
      <c r="AS207" s="554">
        <v>145</v>
      </c>
      <c r="AT207" s="555">
        <v>146</v>
      </c>
      <c r="AU207" s="556">
        <v>147</v>
      </c>
      <c r="AV207" s="556">
        <v>149</v>
      </c>
      <c r="AW207" s="556">
        <v>149</v>
      </c>
      <c r="AX207" s="557">
        <v>150</v>
      </c>
      <c r="AY207" s="557">
        <v>150</v>
      </c>
      <c r="AZ207" s="559">
        <v>153</v>
      </c>
      <c r="BA207" s="559">
        <v>153</v>
      </c>
      <c r="BB207" s="559">
        <v>154</v>
      </c>
      <c r="BD207" s="178">
        <f t="shared" ca="1" si="47"/>
        <v>1</v>
      </c>
      <c r="BE207" s="411">
        <f t="shared" ca="1" si="48"/>
        <v>6.5359477124183009E-3</v>
      </c>
      <c r="BF207" s="412">
        <f t="shared" ca="1" si="49"/>
        <v>1.1836560768902988</v>
      </c>
      <c r="BG207" s="178">
        <f t="shared" ca="1" si="50"/>
        <v>7</v>
      </c>
      <c r="BH207" s="411">
        <f t="shared" ca="1" si="51"/>
        <v>4.7619047619047616E-2</v>
      </c>
      <c r="BI207" s="412">
        <f t="shared" ca="1" si="52"/>
        <v>8.2855925382320912</v>
      </c>
      <c r="BJ207" s="398">
        <f t="shared" ca="1" si="45"/>
        <v>182.283035841106</v>
      </c>
      <c r="BL207" s="391">
        <f t="shared" si="46"/>
        <v>75</v>
      </c>
      <c r="BM207" s="386">
        <f t="shared" ca="1" si="53"/>
        <v>154</v>
      </c>
      <c r="BN207" s="386">
        <f t="shared" ca="1" si="54"/>
        <v>182.3</v>
      </c>
      <c r="BO207" s="400">
        <f t="shared" ca="1" si="55"/>
        <v>0</v>
      </c>
      <c r="BQ207" t="s">
        <v>89</v>
      </c>
      <c r="BR207">
        <v>416</v>
      </c>
      <c r="BS207">
        <v>211.3</v>
      </c>
      <c r="BU207" s="389">
        <f t="shared" si="56"/>
        <v>121</v>
      </c>
      <c r="BV207" s="419">
        <f t="shared" ca="1" si="57"/>
        <v>84484</v>
      </c>
      <c r="BX207" s="404" t="s">
        <v>408</v>
      </c>
      <c r="BY207" s="404" t="s">
        <v>179</v>
      </c>
      <c r="BZ207" s="404" t="s">
        <v>2209</v>
      </c>
      <c r="CA207" s="405">
        <v>903680</v>
      </c>
      <c r="CB207" s="548">
        <f t="shared" ca="1" si="58"/>
        <v>38</v>
      </c>
      <c r="CC207" s="50" t="str">
        <f t="shared" ca="1" si="59"/>
        <v>Worst 50</v>
      </c>
    </row>
    <row r="208" spans="1:81" x14ac:dyDescent="0.25">
      <c r="A208" s="386">
        <v>5</v>
      </c>
      <c r="B208" s="386" t="s">
        <v>145</v>
      </c>
      <c r="C208" s="386" t="s">
        <v>409</v>
      </c>
      <c r="D208" s="386" t="s">
        <v>78</v>
      </c>
      <c r="E208" s="386" t="s">
        <v>838</v>
      </c>
      <c r="F208" s="386" t="s">
        <v>1482</v>
      </c>
      <c r="G208">
        <v>93906</v>
      </c>
      <c r="H208">
        <v>140</v>
      </c>
      <c r="I208" s="397">
        <v>143</v>
      </c>
      <c r="J208" s="419">
        <v>146</v>
      </c>
      <c r="K208" s="419">
        <v>147</v>
      </c>
      <c r="L208" s="419">
        <v>151</v>
      </c>
      <c r="M208" s="433">
        <v>154</v>
      </c>
      <c r="N208" s="434">
        <v>156</v>
      </c>
      <c r="O208" s="437">
        <v>159</v>
      </c>
      <c r="P208" s="438">
        <v>162</v>
      </c>
      <c r="Q208" s="447">
        <v>163</v>
      </c>
      <c r="R208" s="494">
        <v>169</v>
      </c>
      <c r="S208" s="498">
        <v>170</v>
      </c>
      <c r="T208" s="498">
        <v>171</v>
      </c>
      <c r="U208" s="537">
        <v>174</v>
      </c>
      <c r="V208" s="537">
        <v>176</v>
      </c>
      <c r="W208" s="537">
        <v>178</v>
      </c>
      <c r="X208" s="537">
        <v>181</v>
      </c>
      <c r="Y208" s="538">
        <v>184</v>
      </c>
      <c r="Z208" s="540">
        <v>185</v>
      </c>
      <c r="AA208" s="540">
        <v>187</v>
      </c>
      <c r="AB208" s="541">
        <v>189</v>
      </c>
      <c r="AC208" s="541">
        <v>190</v>
      </c>
      <c r="AD208" s="542">
        <v>193</v>
      </c>
      <c r="AE208" s="542">
        <v>196</v>
      </c>
      <c r="AF208" s="544">
        <v>197</v>
      </c>
      <c r="AG208" s="544">
        <v>199</v>
      </c>
      <c r="AH208" s="545">
        <v>200</v>
      </c>
      <c r="AI208" s="546">
        <v>200</v>
      </c>
      <c r="AJ208" s="547">
        <v>203</v>
      </c>
      <c r="AK208" s="548">
        <v>205</v>
      </c>
      <c r="AL208" s="550">
        <v>206</v>
      </c>
      <c r="AM208" s="551">
        <v>207</v>
      </c>
      <c r="AN208" s="552">
        <v>208</v>
      </c>
      <c r="AO208" s="553">
        <v>213</v>
      </c>
      <c r="AP208" s="553">
        <v>211</v>
      </c>
      <c r="AQ208" s="553">
        <v>211</v>
      </c>
      <c r="AR208" s="553">
        <v>212</v>
      </c>
      <c r="AS208" s="554">
        <v>213</v>
      </c>
      <c r="AT208" s="555">
        <v>213</v>
      </c>
      <c r="AU208" s="556">
        <v>213</v>
      </c>
      <c r="AV208" s="556">
        <v>213</v>
      </c>
      <c r="AW208" s="556">
        <v>213</v>
      </c>
      <c r="AX208" s="557">
        <v>213</v>
      </c>
      <c r="AY208" s="557">
        <v>214</v>
      </c>
      <c r="AZ208" s="559">
        <v>217</v>
      </c>
      <c r="BA208" s="559">
        <v>217</v>
      </c>
      <c r="BB208" s="559">
        <v>217</v>
      </c>
      <c r="BD208" s="178">
        <f t="shared" ca="1" si="47"/>
        <v>0</v>
      </c>
      <c r="BE208" s="411">
        <f t="shared" ca="1" si="48"/>
        <v>0</v>
      </c>
      <c r="BF208" s="412">
        <f t="shared" ca="1" si="49"/>
        <v>0</v>
      </c>
      <c r="BG208" s="178">
        <f t="shared" ca="1" si="50"/>
        <v>4</v>
      </c>
      <c r="BH208" s="411">
        <f t="shared" ca="1" si="51"/>
        <v>1.8779342723004695E-2</v>
      </c>
      <c r="BI208" s="412">
        <f t="shared" ca="1" si="52"/>
        <v>4.2595787276638344</v>
      </c>
      <c r="BJ208" s="398">
        <f t="shared" ca="1" si="45"/>
        <v>231.08214597576298</v>
      </c>
      <c r="BL208" s="391">
        <f t="shared" si="46"/>
        <v>88</v>
      </c>
      <c r="BM208" s="386">
        <f t="shared" ca="1" si="53"/>
        <v>217</v>
      </c>
      <c r="BN208" s="386">
        <f t="shared" ca="1" si="54"/>
        <v>231.1</v>
      </c>
      <c r="BO208" s="400">
        <f t="shared" ca="1" si="55"/>
        <v>0</v>
      </c>
      <c r="BQ208" t="s">
        <v>1498</v>
      </c>
      <c r="BR208">
        <v>135</v>
      </c>
      <c r="BS208">
        <v>253.5</v>
      </c>
      <c r="BU208" s="389">
        <f t="shared" si="56"/>
        <v>122</v>
      </c>
      <c r="BV208" s="419">
        <f t="shared" ca="1" si="57"/>
        <v>93906</v>
      </c>
      <c r="BX208" s="404" t="s">
        <v>820</v>
      </c>
      <c r="BY208" s="404" t="s">
        <v>1464</v>
      </c>
      <c r="BZ208" s="404" t="s">
        <v>2210</v>
      </c>
      <c r="CA208" s="405">
        <v>139329</v>
      </c>
      <c r="CB208" s="548">
        <f t="shared" ca="1" si="58"/>
        <v>97</v>
      </c>
      <c r="CC208" s="50" t="str">
        <f t="shared" ca="1" si="59"/>
        <v/>
      </c>
    </row>
    <row r="209" spans="1:81" x14ac:dyDescent="0.25">
      <c r="A209" s="386">
        <v>5</v>
      </c>
      <c r="B209" s="386" t="s">
        <v>145</v>
      </c>
      <c r="C209" s="386" t="s">
        <v>409</v>
      </c>
      <c r="D209" s="386" t="s">
        <v>78</v>
      </c>
      <c r="E209" s="386" t="s">
        <v>840</v>
      </c>
      <c r="F209" s="386" t="s">
        <v>1484</v>
      </c>
      <c r="G209">
        <v>101266</v>
      </c>
      <c r="H209">
        <v>164</v>
      </c>
      <c r="I209" s="397">
        <v>167</v>
      </c>
      <c r="J209" s="419">
        <v>168</v>
      </c>
      <c r="K209" s="419">
        <v>171</v>
      </c>
      <c r="L209" s="419">
        <v>179</v>
      </c>
      <c r="M209" s="433">
        <v>181</v>
      </c>
      <c r="N209" s="434">
        <v>188</v>
      </c>
      <c r="O209" s="437">
        <v>189</v>
      </c>
      <c r="P209" s="438">
        <v>194</v>
      </c>
      <c r="Q209" s="447">
        <v>196</v>
      </c>
      <c r="R209" s="494">
        <v>197</v>
      </c>
      <c r="S209" s="498">
        <v>206</v>
      </c>
      <c r="T209" s="498">
        <v>208</v>
      </c>
      <c r="U209" s="537">
        <v>215</v>
      </c>
      <c r="V209" s="537">
        <v>218</v>
      </c>
      <c r="W209" s="537">
        <v>219</v>
      </c>
      <c r="X209" s="537">
        <v>222</v>
      </c>
      <c r="Y209" s="538">
        <v>227</v>
      </c>
      <c r="Z209" s="540">
        <v>229</v>
      </c>
      <c r="AA209" s="540">
        <v>231</v>
      </c>
      <c r="AB209" s="541">
        <v>232</v>
      </c>
      <c r="AC209" s="541">
        <v>235</v>
      </c>
      <c r="AD209" s="542">
        <v>236</v>
      </c>
      <c r="AE209" s="542">
        <v>239</v>
      </c>
      <c r="AF209" s="544">
        <v>242</v>
      </c>
      <c r="AG209" s="544">
        <v>244</v>
      </c>
      <c r="AH209" s="545">
        <v>247</v>
      </c>
      <c r="AI209" s="546">
        <v>248</v>
      </c>
      <c r="AJ209" s="547">
        <v>249</v>
      </c>
      <c r="AK209" s="548">
        <v>250</v>
      </c>
      <c r="AL209" s="550">
        <v>251</v>
      </c>
      <c r="AM209" s="551">
        <v>251</v>
      </c>
      <c r="AN209" s="552">
        <v>251</v>
      </c>
      <c r="AO209" s="553">
        <v>251</v>
      </c>
      <c r="AP209" s="553">
        <v>251</v>
      </c>
      <c r="AQ209" s="553">
        <v>253</v>
      </c>
      <c r="AR209" s="553">
        <v>253</v>
      </c>
      <c r="AS209" s="554">
        <v>253</v>
      </c>
      <c r="AT209" s="555">
        <v>253</v>
      </c>
      <c r="AU209" s="556">
        <v>253</v>
      </c>
      <c r="AV209" s="556">
        <v>254</v>
      </c>
      <c r="AW209" s="556">
        <v>255</v>
      </c>
      <c r="AX209" s="557">
        <v>255</v>
      </c>
      <c r="AY209" s="557">
        <v>256</v>
      </c>
      <c r="AZ209" s="559">
        <v>261</v>
      </c>
      <c r="BA209" s="559">
        <v>262</v>
      </c>
      <c r="BB209" s="559">
        <v>262</v>
      </c>
      <c r="BD209" s="178">
        <f t="shared" ca="1" si="47"/>
        <v>0</v>
      </c>
      <c r="BE209" s="411">
        <f t="shared" ca="1" si="48"/>
        <v>0</v>
      </c>
      <c r="BF209" s="412">
        <f t="shared" ca="1" si="49"/>
        <v>0</v>
      </c>
      <c r="BG209" s="178">
        <f t="shared" ca="1" si="50"/>
        <v>9</v>
      </c>
      <c r="BH209" s="411">
        <f t="shared" ca="1" si="51"/>
        <v>3.5573122529644272E-2</v>
      </c>
      <c r="BI209" s="412">
        <f t="shared" ca="1" si="52"/>
        <v>8.8874844469022172</v>
      </c>
      <c r="BJ209" s="398">
        <f t="shared" ca="1" si="45"/>
        <v>258.72454723204237</v>
      </c>
      <c r="BL209" s="391">
        <f t="shared" si="46"/>
        <v>141</v>
      </c>
      <c r="BM209" s="386">
        <f t="shared" ca="1" si="53"/>
        <v>262</v>
      </c>
      <c r="BN209" s="386">
        <f t="shared" ca="1" si="54"/>
        <v>258.7</v>
      </c>
      <c r="BO209" s="400">
        <f t="shared" ca="1" si="55"/>
        <v>0</v>
      </c>
      <c r="BQ209" t="s">
        <v>90</v>
      </c>
      <c r="BR209">
        <v>881</v>
      </c>
      <c r="BS209">
        <v>400.5</v>
      </c>
      <c r="BU209" s="389">
        <f t="shared" si="56"/>
        <v>123</v>
      </c>
      <c r="BV209" s="419">
        <f t="shared" ca="1" si="57"/>
        <v>101266</v>
      </c>
      <c r="BX209" s="404" t="s">
        <v>822</v>
      </c>
      <c r="BY209" s="404" t="s">
        <v>1466</v>
      </c>
      <c r="BZ209" s="404" t="s">
        <v>2210</v>
      </c>
      <c r="CA209" s="405">
        <v>129464</v>
      </c>
      <c r="CB209" s="548">
        <f t="shared" ca="1" si="58"/>
        <v>34</v>
      </c>
      <c r="CC209" s="50" t="str">
        <f t="shared" ca="1" si="59"/>
        <v>Worst 50</v>
      </c>
    </row>
    <row r="210" spans="1:81" x14ac:dyDescent="0.25">
      <c r="A210" s="386">
        <v>5</v>
      </c>
      <c r="B210" s="386" t="s">
        <v>145</v>
      </c>
      <c r="C210" s="386" t="s">
        <v>409</v>
      </c>
      <c r="D210" s="386" t="s">
        <v>78</v>
      </c>
      <c r="E210" s="386" t="s">
        <v>842</v>
      </c>
      <c r="F210" s="386" t="s">
        <v>1486</v>
      </c>
      <c r="G210">
        <v>225146</v>
      </c>
      <c r="H210">
        <v>380</v>
      </c>
      <c r="I210" s="397">
        <v>390</v>
      </c>
      <c r="J210" s="419">
        <v>390</v>
      </c>
      <c r="K210" s="419">
        <v>391</v>
      </c>
      <c r="L210" s="419">
        <v>391</v>
      </c>
      <c r="M210" s="433">
        <v>392</v>
      </c>
      <c r="N210" s="434">
        <v>392</v>
      </c>
      <c r="O210" s="437">
        <v>401</v>
      </c>
      <c r="P210" s="438">
        <v>422</v>
      </c>
      <c r="Q210" s="447">
        <v>430</v>
      </c>
      <c r="R210" s="494">
        <v>434</v>
      </c>
      <c r="S210" s="498">
        <v>441</v>
      </c>
      <c r="T210" s="498">
        <v>447</v>
      </c>
      <c r="U210" s="537">
        <v>456</v>
      </c>
      <c r="V210" s="537">
        <v>458</v>
      </c>
      <c r="W210" s="537">
        <v>460</v>
      </c>
      <c r="X210" s="537">
        <v>464</v>
      </c>
      <c r="Y210" s="538">
        <v>468</v>
      </c>
      <c r="Z210" s="540">
        <v>473</v>
      </c>
      <c r="AA210" s="540">
        <v>476</v>
      </c>
      <c r="AB210" s="541">
        <v>479</v>
      </c>
      <c r="AC210" s="541">
        <v>484</v>
      </c>
      <c r="AD210" s="542">
        <v>489</v>
      </c>
      <c r="AE210" s="542">
        <v>492</v>
      </c>
      <c r="AF210" s="544">
        <v>496</v>
      </c>
      <c r="AG210" s="544">
        <v>500</v>
      </c>
      <c r="AH210" s="545">
        <v>508</v>
      </c>
      <c r="AI210" s="546">
        <v>516</v>
      </c>
      <c r="AJ210" s="547">
        <v>518</v>
      </c>
      <c r="AK210" s="548">
        <v>517</v>
      </c>
      <c r="AL210" s="550">
        <v>524</v>
      </c>
      <c r="AM210" s="551">
        <v>525</v>
      </c>
      <c r="AN210" s="552">
        <v>525</v>
      </c>
      <c r="AO210" s="553">
        <v>529</v>
      </c>
      <c r="AP210" s="553">
        <v>532</v>
      </c>
      <c r="AQ210" s="553">
        <v>533</v>
      </c>
      <c r="AR210" s="553">
        <v>542</v>
      </c>
      <c r="AS210" s="554">
        <v>545</v>
      </c>
      <c r="AT210" s="555">
        <v>546</v>
      </c>
      <c r="AU210" s="556">
        <v>550</v>
      </c>
      <c r="AV210" s="556">
        <v>555</v>
      </c>
      <c r="AW210" s="556">
        <v>557</v>
      </c>
      <c r="AX210" s="557">
        <v>564</v>
      </c>
      <c r="AY210" s="557">
        <v>565</v>
      </c>
      <c r="AZ210" s="559">
        <v>569</v>
      </c>
      <c r="BA210" s="559">
        <v>570</v>
      </c>
      <c r="BB210" s="559">
        <v>573</v>
      </c>
      <c r="BD210" s="178">
        <f t="shared" ca="1" si="47"/>
        <v>3</v>
      </c>
      <c r="BE210" s="411">
        <f t="shared" ca="1" si="48"/>
        <v>5.263157894736842E-3</v>
      </c>
      <c r="BF210" s="412">
        <f t="shared" ca="1" si="49"/>
        <v>1.3324687091931458</v>
      </c>
      <c r="BG210" s="178">
        <f t="shared" ca="1" si="50"/>
        <v>23</v>
      </c>
      <c r="BH210" s="411">
        <f t="shared" ca="1" si="51"/>
        <v>4.1818181818181817E-2</v>
      </c>
      <c r="BI210" s="412">
        <f t="shared" ca="1" si="52"/>
        <v>10.215593437147451</v>
      </c>
      <c r="BJ210" s="398">
        <f t="shared" ca="1" si="45"/>
        <v>254.50152345589083</v>
      </c>
      <c r="BL210" s="391">
        <f t="shared" si="46"/>
        <v>188</v>
      </c>
      <c r="BM210" s="386">
        <f t="shared" ca="1" si="53"/>
        <v>573</v>
      </c>
      <c r="BN210" s="386">
        <f t="shared" ca="1" si="54"/>
        <v>254.5</v>
      </c>
      <c r="BO210" s="400">
        <f t="shared" ca="1" si="55"/>
        <v>0</v>
      </c>
      <c r="BQ210" t="s">
        <v>1315</v>
      </c>
      <c r="BR210">
        <v>195</v>
      </c>
      <c r="BS210">
        <v>224.2</v>
      </c>
      <c r="BU210" s="389">
        <f t="shared" si="56"/>
        <v>124</v>
      </c>
      <c r="BV210" s="419">
        <f t="shared" ca="1" si="57"/>
        <v>225146</v>
      </c>
      <c r="BX210" s="404" t="s">
        <v>824</v>
      </c>
      <c r="BY210" s="404" t="s">
        <v>1468</v>
      </c>
      <c r="BZ210" s="404" t="s">
        <v>2210</v>
      </c>
      <c r="CA210" s="405">
        <v>99370</v>
      </c>
      <c r="CB210" s="548">
        <f t="shared" ca="1" si="58"/>
        <v>27</v>
      </c>
      <c r="CC210" s="50" t="str">
        <f t="shared" ca="1" si="59"/>
        <v>Worst 50</v>
      </c>
    </row>
    <row r="211" spans="1:81" x14ac:dyDescent="0.25">
      <c r="A211" s="386">
        <v>5</v>
      </c>
      <c r="B211" s="386" t="s">
        <v>145</v>
      </c>
      <c r="C211" s="386" t="s">
        <v>409</v>
      </c>
      <c r="D211" s="386" t="s">
        <v>78</v>
      </c>
      <c r="E211" s="386" t="s">
        <v>844</v>
      </c>
      <c r="F211" s="386" t="s">
        <v>1488</v>
      </c>
      <c r="G211">
        <v>92515</v>
      </c>
      <c r="H211">
        <v>111</v>
      </c>
      <c r="I211" s="397">
        <v>114</v>
      </c>
      <c r="J211" s="419">
        <v>114</v>
      </c>
      <c r="K211" s="419">
        <v>115</v>
      </c>
      <c r="L211" s="419">
        <v>115</v>
      </c>
      <c r="M211" s="433">
        <v>117</v>
      </c>
      <c r="N211" s="434">
        <v>117</v>
      </c>
      <c r="O211" s="437">
        <v>118</v>
      </c>
      <c r="P211" s="438">
        <v>121</v>
      </c>
      <c r="Q211" s="447">
        <v>124</v>
      </c>
      <c r="R211" s="494">
        <v>125</v>
      </c>
      <c r="S211" s="498">
        <v>129</v>
      </c>
      <c r="T211" s="498">
        <v>130</v>
      </c>
      <c r="U211" s="537">
        <v>131</v>
      </c>
      <c r="V211" s="537">
        <v>131</v>
      </c>
      <c r="W211" s="537">
        <v>134</v>
      </c>
      <c r="X211" s="537">
        <v>134</v>
      </c>
      <c r="Y211" s="538">
        <v>136</v>
      </c>
      <c r="Z211" s="540">
        <v>139</v>
      </c>
      <c r="AA211" s="540">
        <v>139</v>
      </c>
      <c r="AB211" s="541">
        <v>139</v>
      </c>
      <c r="AC211" s="541">
        <v>140</v>
      </c>
      <c r="AD211" s="542">
        <v>142</v>
      </c>
      <c r="AE211" s="542">
        <v>142</v>
      </c>
      <c r="AF211" s="544">
        <v>143</v>
      </c>
      <c r="AG211" s="544">
        <v>144</v>
      </c>
      <c r="AH211" s="545">
        <v>145</v>
      </c>
      <c r="AI211" s="546">
        <v>146</v>
      </c>
      <c r="AJ211" s="547">
        <v>148</v>
      </c>
      <c r="AK211" s="548">
        <v>148</v>
      </c>
      <c r="AL211" s="550">
        <v>149</v>
      </c>
      <c r="AM211" s="551">
        <v>150</v>
      </c>
      <c r="AN211" s="552">
        <v>150</v>
      </c>
      <c r="AO211" s="553">
        <v>150</v>
      </c>
      <c r="AP211" s="553">
        <v>150</v>
      </c>
      <c r="AQ211" s="553">
        <v>151</v>
      </c>
      <c r="AR211" s="553">
        <v>153</v>
      </c>
      <c r="AS211" s="554">
        <v>154</v>
      </c>
      <c r="AT211" s="555">
        <v>156</v>
      </c>
      <c r="AU211" s="556">
        <v>157</v>
      </c>
      <c r="AV211" s="556">
        <v>159</v>
      </c>
      <c r="AW211" s="556">
        <v>159</v>
      </c>
      <c r="AX211" s="557">
        <v>160</v>
      </c>
      <c r="AY211" s="557">
        <v>160</v>
      </c>
      <c r="AZ211" s="559">
        <v>162</v>
      </c>
      <c r="BA211" s="559">
        <v>162</v>
      </c>
      <c r="BB211" s="559">
        <v>162</v>
      </c>
      <c r="BD211" s="178">
        <f t="shared" ca="1" si="47"/>
        <v>0</v>
      </c>
      <c r="BE211" s="411">
        <f t="shared" ca="1" si="48"/>
        <v>0</v>
      </c>
      <c r="BF211" s="412">
        <f t="shared" ca="1" si="49"/>
        <v>0</v>
      </c>
      <c r="BG211" s="178">
        <f t="shared" ca="1" si="50"/>
        <v>5</v>
      </c>
      <c r="BH211" s="411">
        <f t="shared" ca="1" si="51"/>
        <v>3.1847133757961783E-2</v>
      </c>
      <c r="BI211" s="412">
        <f t="shared" ca="1" si="52"/>
        <v>5.40452899529806</v>
      </c>
      <c r="BJ211" s="398">
        <f t="shared" ca="1" si="45"/>
        <v>175.10673944765713</v>
      </c>
      <c r="BL211" s="391">
        <f t="shared" si="46"/>
        <v>241</v>
      </c>
      <c r="BM211" s="386">
        <f t="shared" ca="1" si="53"/>
        <v>162</v>
      </c>
      <c r="BN211" s="386">
        <f t="shared" ca="1" si="54"/>
        <v>175.1</v>
      </c>
      <c r="BO211" s="400">
        <f t="shared" ca="1" si="55"/>
        <v>0</v>
      </c>
      <c r="BQ211" t="s">
        <v>1434</v>
      </c>
      <c r="BR211">
        <v>177</v>
      </c>
      <c r="BS211">
        <v>249.7</v>
      </c>
      <c r="BU211" s="389">
        <f t="shared" si="56"/>
        <v>125</v>
      </c>
      <c r="BV211" s="419">
        <f t="shared" ca="1" si="57"/>
        <v>92515</v>
      </c>
      <c r="BX211" s="404" t="s">
        <v>826</v>
      </c>
      <c r="BY211" s="404" t="s">
        <v>1470</v>
      </c>
      <c r="BZ211" s="404" t="s">
        <v>2210</v>
      </c>
      <c r="CA211" s="405">
        <v>151811</v>
      </c>
      <c r="CB211" s="548">
        <f t="shared" ca="1" si="58"/>
        <v>71</v>
      </c>
      <c r="CC211" s="50" t="str">
        <f t="shared" ca="1" si="59"/>
        <v/>
      </c>
    </row>
    <row r="212" spans="1:81" x14ac:dyDescent="0.25">
      <c r="A212" s="386">
        <v>5</v>
      </c>
      <c r="B212" s="386" t="s">
        <v>145</v>
      </c>
      <c r="C212" s="31" t="s">
        <v>409</v>
      </c>
      <c r="D212" s="31" t="s">
        <v>78</v>
      </c>
      <c r="E212" s="31" t="s">
        <v>846</v>
      </c>
      <c r="F212" s="31" t="s">
        <v>1490</v>
      </c>
      <c r="G212" s="31">
        <v>79478</v>
      </c>
      <c r="H212" s="31">
        <v>101</v>
      </c>
      <c r="I212" s="31">
        <v>104</v>
      </c>
      <c r="J212" s="31">
        <v>109</v>
      </c>
      <c r="K212" s="31">
        <v>109</v>
      </c>
      <c r="L212" s="31">
        <v>114</v>
      </c>
      <c r="M212" s="31">
        <v>118</v>
      </c>
      <c r="N212" s="31">
        <v>120</v>
      </c>
      <c r="O212" s="31">
        <v>125</v>
      </c>
      <c r="P212" s="31">
        <v>130</v>
      </c>
      <c r="Q212" s="31">
        <v>131</v>
      </c>
      <c r="R212" s="31">
        <v>133</v>
      </c>
      <c r="S212" s="31">
        <v>136</v>
      </c>
      <c r="T212" s="31">
        <v>137</v>
      </c>
      <c r="U212" s="31">
        <v>143</v>
      </c>
      <c r="V212" s="31">
        <v>144</v>
      </c>
      <c r="W212" s="31">
        <v>145</v>
      </c>
      <c r="X212" s="31">
        <v>146</v>
      </c>
      <c r="Y212" s="31">
        <v>150</v>
      </c>
      <c r="Z212" s="31">
        <v>153</v>
      </c>
      <c r="AA212" s="31">
        <v>156</v>
      </c>
      <c r="AB212" s="31">
        <v>156</v>
      </c>
      <c r="AC212" s="31">
        <v>158</v>
      </c>
      <c r="AD212" s="31">
        <v>159</v>
      </c>
      <c r="AE212" s="31">
        <v>160</v>
      </c>
      <c r="AF212" s="31">
        <v>160</v>
      </c>
      <c r="AG212" s="31">
        <v>161</v>
      </c>
      <c r="AH212" s="31">
        <v>162</v>
      </c>
      <c r="AI212" s="31">
        <v>164</v>
      </c>
      <c r="AJ212" s="31">
        <v>166</v>
      </c>
      <c r="AK212" s="31">
        <v>167</v>
      </c>
      <c r="AL212" s="31">
        <v>168</v>
      </c>
      <c r="AM212" s="31">
        <v>169</v>
      </c>
      <c r="AN212" s="31">
        <v>169</v>
      </c>
      <c r="AO212" s="31">
        <v>169</v>
      </c>
      <c r="AP212" s="31">
        <v>169</v>
      </c>
      <c r="AQ212" s="31">
        <v>170</v>
      </c>
      <c r="AR212" s="31">
        <v>170</v>
      </c>
      <c r="AS212" s="31">
        <v>171</v>
      </c>
      <c r="AT212" s="31">
        <v>171</v>
      </c>
      <c r="AU212" s="31">
        <v>171</v>
      </c>
      <c r="AV212" s="31">
        <v>171</v>
      </c>
      <c r="AW212" s="31">
        <v>171</v>
      </c>
      <c r="AX212" s="31">
        <v>171</v>
      </c>
      <c r="AY212" s="31">
        <v>173</v>
      </c>
      <c r="AZ212" s="31">
        <v>172</v>
      </c>
      <c r="BA212" s="31">
        <v>173</v>
      </c>
      <c r="BB212" s="31">
        <v>173</v>
      </c>
      <c r="BC212" s="31"/>
      <c r="BD212" s="393">
        <f t="shared" ca="1" si="47"/>
        <v>0</v>
      </c>
      <c r="BE212" s="413">
        <f t="shared" ca="1" si="48"/>
        <v>0</v>
      </c>
      <c r="BF212" s="415">
        <f t="shared" ca="1" si="49"/>
        <v>0</v>
      </c>
      <c r="BG212" s="393">
        <f t="shared" ca="1" si="50"/>
        <v>2</v>
      </c>
      <c r="BH212" s="413">
        <f t="shared" ca="1" si="51"/>
        <v>1.1695906432748537E-2</v>
      </c>
      <c r="BI212" s="415">
        <f t="shared" ca="1" si="52"/>
        <v>2.5164196381388559</v>
      </c>
      <c r="BJ212" s="401">
        <f t="shared" ca="1" si="45"/>
        <v>217.67029869901106</v>
      </c>
      <c r="BL212" s="391">
        <f t="shared" si="46"/>
        <v>294</v>
      </c>
      <c r="BM212" s="386">
        <f t="shared" ca="1" si="53"/>
        <v>173</v>
      </c>
      <c r="BN212" s="386">
        <f t="shared" ca="1" si="54"/>
        <v>217.7</v>
      </c>
      <c r="BO212" s="400">
        <f t="shared" ca="1" si="55"/>
        <v>0</v>
      </c>
      <c r="BQ212" t="s">
        <v>1172</v>
      </c>
      <c r="BR212">
        <v>108</v>
      </c>
      <c r="BS212">
        <v>112.9</v>
      </c>
      <c r="BU212" s="389">
        <f t="shared" si="56"/>
        <v>126</v>
      </c>
      <c r="BV212" s="419">
        <f t="shared" ca="1" si="57"/>
        <v>79478</v>
      </c>
      <c r="BX212" s="404" t="s">
        <v>828</v>
      </c>
      <c r="BY212" s="404" t="s">
        <v>1472</v>
      </c>
      <c r="BZ212" s="404" t="s">
        <v>2210</v>
      </c>
      <c r="CA212" s="405">
        <v>104552</v>
      </c>
      <c r="CB212" s="548">
        <f t="shared" ca="1" si="58"/>
        <v>142</v>
      </c>
      <c r="CC212" s="50" t="str">
        <f t="shared" ca="1" si="59"/>
        <v/>
      </c>
    </row>
    <row r="213" spans="1:81" x14ac:dyDescent="0.25">
      <c r="A213" s="386">
        <v>5</v>
      </c>
      <c r="B213" s="386" t="s">
        <v>145</v>
      </c>
      <c r="C213" s="386" t="s">
        <v>288</v>
      </c>
      <c r="D213" s="386" t="s">
        <v>79</v>
      </c>
      <c r="E213" s="386" t="s">
        <v>288</v>
      </c>
      <c r="F213" s="386" t="s">
        <v>79</v>
      </c>
      <c r="G213">
        <v>331069</v>
      </c>
      <c r="H213">
        <v>562</v>
      </c>
      <c r="I213" s="397">
        <v>563</v>
      </c>
      <c r="J213" s="419">
        <v>567</v>
      </c>
      <c r="K213" s="419">
        <v>570</v>
      </c>
      <c r="L213" s="419">
        <v>569</v>
      </c>
      <c r="M213" s="433">
        <v>571</v>
      </c>
      <c r="N213" s="434">
        <v>573</v>
      </c>
      <c r="O213" s="437">
        <v>579</v>
      </c>
      <c r="P213" s="438">
        <v>585</v>
      </c>
      <c r="Q213" s="447">
        <v>587</v>
      </c>
      <c r="R213" s="494">
        <v>588</v>
      </c>
      <c r="S213" s="498">
        <v>589</v>
      </c>
      <c r="T213" s="498">
        <v>592</v>
      </c>
      <c r="U213" s="537">
        <v>593</v>
      </c>
      <c r="V213" s="537">
        <v>596</v>
      </c>
      <c r="W213" s="537">
        <v>595</v>
      </c>
      <c r="X213" s="537">
        <v>599</v>
      </c>
      <c r="Y213" s="538">
        <v>600</v>
      </c>
      <c r="Z213" s="540">
        <v>599</v>
      </c>
      <c r="AA213" s="540">
        <v>600</v>
      </c>
      <c r="AB213" s="541">
        <v>601</v>
      </c>
      <c r="AC213" s="541">
        <v>603</v>
      </c>
      <c r="AD213" s="542">
        <v>604</v>
      </c>
      <c r="AE213" s="542">
        <v>609</v>
      </c>
      <c r="AF213" s="544">
        <v>611</v>
      </c>
      <c r="AG213" s="544">
        <v>611</v>
      </c>
      <c r="AH213" s="545">
        <v>613</v>
      </c>
      <c r="AI213" s="546">
        <v>613</v>
      </c>
      <c r="AJ213" s="547">
        <v>613</v>
      </c>
      <c r="AK213" s="548">
        <v>612</v>
      </c>
      <c r="AL213" s="550">
        <v>614</v>
      </c>
      <c r="AM213" s="551">
        <v>614</v>
      </c>
      <c r="AN213" s="552">
        <v>615</v>
      </c>
      <c r="AO213" s="553">
        <v>617</v>
      </c>
      <c r="AP213" s="553">
        <v>617</v>
      </c>
      <c r="AQ213" s="553">
        <v>619</v>
      </c>
      <c r="AR213" s="553">
        <v>619</v>
      </c>
      <c r="AS213" s="554">
        <v>620</v>
      </c>
      <c r="AT213" s="555">
        <v>622</v>
      </c>
      <c r="AU213" s="556">
        <v>623</v>
      </c>
      <c r="AV213" s="556">
        <v>624</v>
      </c>
      <c r="AW213" s="556">
        <v>625</v>
      </c>
      <c r="AX213" s="557">
        <v>625</v>
      </c>
      <c r="AY213" s="557">
        <v>625</v>
      </c>
      <c r="AZ213" s="559">
        <v>626</v>
      </c>
      <c r="BA213" s="559">
        <v>626</v>
      </c>
      <c r="BB213" s="559">
        <v>626</v>
      </c>
      <c r="BD213" s="178">
        <f t="shared" ca="1" si="47"/>
        <v>0</v>
      </c>
      <c r="BE213" s="411">
        <f t="shared" ca="1" si="48"/>
        <v>0</v>
      </c>
      <c r="BF213" s="412">
        <f t="shared" ca="1" si="49"/>
        <v>0</v>
      </c>
      <c r="BG213" s="178">
        <f t="shared" ca="1" si="50"/>
        <v>3</v>
      </c>
      <c r="BH213" s="411">
        <f t="shared" ca="1" si="51"/>
        <v>4.815409309791332E-3</v>
      </c>
      <c r="BI213" s="412">
        <f t="shared" ca="1" si="52"/>
        <v>0.90615551440938291</v>
      </c>
      <c r="BJ213" s="398">
        <f t="shared" ca="1" si="45"/>
        <v>189.08445067342458</v>
      </c>
      <c r="BL213" s="391">
        <f t="shared" si="46"/>
        <v>191</v>
      </c>
      <c r="BM213" s="386">
        <f t="shared" ca="1" si="53"/>
        <v>626</v>
      </c>
      <c r="BN213" s="386">
        <f t="shared" ca="1" si="54"/>
        <v>189.1</v>
      </c>
      <c r="BO213" s="400">
        <f ca="1">ROUND(BJ213,1)-BN213</f>
        <v>0</v>
      </c>
      <c r="BQ213" t="s">
        <v>91</v>
      </c>
      <c r="BR213" s="4">
        <v>1063</v>
      </c>
      <c r="BS213">
        <v>401.6</v>
      </c>
      <c r="BU213" s="389">
        <f t="shared" si="56"/>
        <v>92</v>
      </c>
      <c r="BV213" s="419">
        <f t="shared" ca="1" si="57"/>
        <v>331069</v>
      </c>
      <c r="BX213" s="404" t="s">
        <v>830</v>
      </c>
      <c r="BY213" s="404" t="s">
        <v>1474</v>
      </c>
      <c r="BZ213" s="404" t="s">
        <v>2210</v>
      </c>
      <c r="CA213" s="405">
        <v>141137</v>
      </c>
      <c r="CB213" s="548">
        <f t="shared" ca="1" si="58"/>
        <v>229</v>
      </c>
      <c r="CC213" s="50" t="str">
        <f t="shared" ca="1" si="59"/>
        <v/>
      </c>
    </row>
    <row r="214" spans="1:81" x14ac:dyDescent="0.25">
      <c r="A214" s="386">
        <v>5</v>
      </c>
      <c r="B214" s="386" t="s">
        <v>145</v>
      </c>
      <c r="C214" s="386" t="s">
        <v>411</v>
      </c>
      <c r="D214" s="386" t="s">
        <v>80</v>
      </c>
      <c r="E214" s="386" t="s">
        <v>862</v>
      </c>
      <c r="F214" s="386" t="s">
        <v>1506</v>
      </c>
      <c r="G214">
        <v>127151</v>
      </c>
      <c r="H214">
        <v>206</v>
      </c>
      <c r="I214" s="397">
        <v>208</v>
      </c>
      <c r="J214" s="419">
        <v>210</v>
      </c>
      <c r="K214" s="419">
        <v>211</v>
      </c>
      <c r="L214" s="419">
        <v>214</v>
      </c>
      <c r="M214" s="433">
        <v>214</v>
      </c>
      <c r="N214" s="434">
        <v>216</v>
      </c>
      <c r="O214" s="437">
        <v>223</v>
      </c>
      <c r="P214" s="438">
        <v>223</v>
      </c>
      <c r="Q214" s="447">
        <v>224</v>
      </c>
      <c r="R214" s="494">
        <v>224</v>
      </c>
      <c r="S214" s="498">
        <v>225</v>
      </c>
      <c r="T214" s="498">
        <v>226</v>
      </c>
      <c r="U214" s="537">
        <v>226</v>
      </c>
      <c r="V214" s="537">
        <v>232</v>
      </c>
      <c r="W214" s="537">
        <v>235</v>
      </c>
      <c r="X214" s="537">
        <v>235</v>
      </c>
      <c r="Y214" s="538">
        <v>235</v>
      </c>
      <c r="Z214" s="540">
        <v>236</v>
      </c>
      <c r="AA214" s="540">
        <v>237</v>
      </c>
      <c r="AB214" s="541">
        <v>237</v>
      </c>
      <c r="AC214" s="541">
        <v>238</v>
      </c>
      <c r="AD214" s="542">
        <v>239</v>
      </c>
      <c r="AE214" s="542">
        <v>239</v>
      </c>
      <c r="AF214" s="544">
        <v>240</v>
      </c>
      <c r="AG214" s="544">
        <v>241</v>
      </c>
      <c r="AH214" s="545">
        <v>241</v>
      </c>
      <c r="AI214" s="546">
        <v>241</v>
      </c>
      <c r="AJ214" s="547">
        <v>243</v>
      </c>
      <c r="AK214" s="548">
        <v>243</v>
      </c>
      <c r="AL214" s="550">
        <v>244</v>
      </c>
      <c r="AM214" s="551">
        <v>244</v>
      </c>
      <c r="AN214" s="552">
        <v>244</v>
      </c>
      <c r="AO214" s="553">
        <v>244</v>
      </c>
      <c r="AP214" s="553">
        <v>244</v>
      </c>
      <c r="AQ214" s="553">
        <v>245</v>
      </c>
      <c r="AR214" s="553">
        <v>245</v>
      </c>
      <c r="AS214" s="554">
        <v>246</v>
      </c>
      <c r="AT214" s="555">
        <v>246</v>
      </c>
      <c r="AU214" s="556">
        <v>246</v>
      </c>
      <c r="AV214" s="556">
        <v>247</v>
      </c>
      <c r="AW214" s="556">
        <v>247</v>
      </c>
      <c r="AX214" s="557">
        <v>247</v>
      </c>
      <c r="AY214" s="557">
        <v>247</v>
      </c>
      <c r="AZ214" s="559">
        <v>247</v>
      </c>
      <c r="BA214" s="559">
        <v>247</v>
      </c>
      <c r="BB214" s="559">
        <v>247</v>
      </c>
      <c r="BD214" s="178">
        <f t="shared" ca="1" si="47"/>
        <v>0</v>
      </c>
      <c r="BE214" s="411">
        <f t="shared" ca="1" si="48"/>
        <v>0</v>
      </c>
      <c r="BF214" s="412">
        <f t="shared" ca="1" si="49"/>
        <v>0</v>
      </c>
      <c r="BG214" s="178">
        <f t="shared" ca="1" si="50"/>
        <v>1</v>
      </c>
      <c r="BH214" s="411">
        <f t="shared" ca="1" si="51"/>
        <v>4.0650406504065045E-3</v>
      </c>
      <c r="BI214" s="412">
        <f t="shared" ca="1" si="52"/>
        <v>0.7864664847307532</v>
      </c>
      <c r="BJ214" s="398">
        <f t="shared" ca="1" si="45"/>
        <v>194.25722172849603</v>
      </c>
      <c r="BL214" s="391">
        <f t="shared" si="46"/>
        <v>6</v>
      </c>
      <c r="BM214" s="386">
        <f t="shared" ca="1" si="53"/>
        <v>247</v>
      </c>
      <c r="BN214" s="386">
        <f t="shared" ca="1" si="54"/>
        <v>194.3</v>
      </c>
      <c r="BO214" s="400">
        <f t="shared" ca="1" si="55"/>
        <v>0</v>
      </c>
      <c r="BQ214" t="s">
        <v>1580</v>
      </c>
      <c r="BR214">
        <v>200</v>
      </c>
      <c r="BS214">
        <v>186.6</v>
      </c>
      <c r="BU214" s="389">
        <f t="shared" si="56"/>
        <v>128</v>
      </c>
      <c r="BV214" s="419">
        <f t="shared" ca="1" si="57"/>
        <v>127151</v>
      </c>
      <c r="BX214" s="404" t="s">
        <v>832</v>
      </c>
      <c r="BY214" s="404" t="s">
        <v>1476</v>
      </c>
      <c r="BZ214" s="404" t="s">
        <v>2210</v>
      </c>
      <c r="CA214" s="405">
        <v>138017</v>
      </c>
      <c r="CB214" s="548">
        <f t="shared" ca="1" si="58"/>
        <v>241</v>
      </c>
      <c r="CC214" s="50" t="str">
        <f t="shared" ca="1" si="59"/>
        <v/>
      </c>
    </row>
    <row r="215" spans="1:81" x14ac:dyDescent="0.25">
      <c r="A215" s="386">
        <v>5</v>
      </c>
      <c r="B215" s="386" t="s">
        <v>145</v>
      </c>
      <c r="C215" s="386" t="s">
        <v>411</v>
      </c>
      <c r="D215" s="386" t="s">
        <v>80</v>
      </c>
      <c r="E215" s="386" t="s">
        <v>864</v>
      </c>
      <c r="F215" s="386" t="s">
        <v>1508</v>
      </c>
      <c r="G215">
        <v>116839</v>
      </c>
      <c r="H215">
        <v>176</v>
      </c>
      <c r="I215" s="397">
        <v>178</v>
      </c>
      <c r="J215" s="419">
        <v>178</v>
      </c>
      <c r="K215" s="419">
        <v>178</v>
      </c>
      <c r="L215" s="419">
        <v>178</v>
      </c>
      <c r="M215" s="433">
        <v>185</v>
      </c>
      <c r="N215" s="434">
        <v>185</v>
      </c>
      <c r="O215" s="437">
        <v>188</v>
      </c>
      <c r="P215" s="438">
        <v>190</v>
      </c>
      <c r="Q215" s="447">
        <v>193</v>
      </c>
      <c r="R215" s="494">
        <v>194</v>
      </c>
      <c r="S215" s="498">
        <v>196</v>
      </c>
      <c r="T215" s="498">
        <v>205</v>
      </c>
      <c r="U215" s="537">
        <v>208</v>
      </c>
      <c r="V215" s="537">
        <v>211</v>
      </c>
      <c r="W215" s="537">
        <v>218</v>
      </c>
      <c r="X215" s="537">
        <v>220</v>
      </c>
      <c r="Y215" s="538">
        <v>220</v>
      </c>
      <c r="Z215" s="540">
        <v>220</v>
      </c>
      <c r="AA215" s="540">
        <v>220</v>
      </c>
      <c r="AB215" s="541">
        <v>224</v>
      </c>
      <c r="AC215" s="541">
        <v>227</v>
      </c>
      <c r="AD215" s="542">
        <v>227</v>
      </c>
      <c r="AE215" s="542">
        <v>228</v>
      </c>
      <c r="AF215" s="544">
        <v>228</v>
      </c>
      <c r="AG215" s="544">
        <v>228</v>
      </c>
      <c r="AH215" s="545">
        <v>229</v>
      </c>
      <c r="AI215" s="546">
        <v>230</v>
      </c>
      <c r="AJ215" s="547">
        <v>240</v>
      </c>
      <c r="AK215" s="548">
        <v>241</v>
      </c>
      <c r="AL215" s="550">
        <v>244</v>
      </c>
      <c r="AM215" s="551">
        <v>244</v>
      </c>
      <c r="AN215" s="552">
        <v>244</v>
      </c>
      <c r="AO215" s="553">
        <v>245</v>
      </c>
      <c r="AP215" s="553">
        <v>246</v>
      </c>
      <c r="AQ215" s="553">
        <v>246</v>
      </c>
      <c r="AR215" s="553">
        <v>248</v>
      </c>
      <c r="AS215" s="554">
        <v>249</v>
      </c>
      <c r="AT215" s="555">
        <v>249</v>
      </c>
      <c r="AU215" s="556">
        <v>249</v>
      </c>
      <c r="AV215" s="556">
        <v>249</v>
      </c>
      <c r="AW215" s="556">
        <v>250</v>
      </c>
      <c r="AX215" s="557">
        <v>251</v>
      </c>
      <c r="AY215" s="557">
        <v>253</v>
      </c>
      <c r="AZ215" s="559">
        <v>256</v>
      </c>
      <c r="BA215" s="559">
        <v>258</v>
      </c>
      <c r="BB215" s="559">
        <v>259</v>
      </c>
      <c r="BD215" s="178">
        <f t="shared" ca="1" si="47"/>
        <v>1</v>
      </c>
      <c r="BE215" s="411">
        <f t="shared" ca="1" si="48"/>
        <v>3.875968992248062E-3</v>
      </c>
      <c r="BF215" s="412">
        <f t="shared" ca="1" si="49"/>
        <v>0.85587860217906697</v>
      </c>
      <c r="BG215" s="178">
        <f t="shared" ca="1" si="50"/>
        <v>10</v>
      </c>
      <c r="BH215" s="411">
        <f t="shared" ca="1" si="51"/>
        <v>4.0160642570281124E-2</v>
      </c>
      <c r="BI215" s="412">
        <f t="shared" ca="1" si="52"/>
        <v>8.5587860217906684</v>
      </c>
      <c r="BJ215" s="398">
        <f t="shared" ca="1" si="45"/>
        <v>221.67255796437834</v>
      </c>
      <c r="BL215" s="391">
        <f t="shared" si="46"/>
        <v>16</v>
      </c>
      <c r="BM215" s="386">
        <f t="shared" ca="1" si="53"/>
        <v>259</v>
      </c>
      <c r="BN215" s="386">
        <f t="shared" ca="1" si="54"/>
        <v>221.7</v>
      </c>
      <c r="BO215" s="400">
        <f t="shared" ca="1" si="55"/>
        <v>0</v>
      </c>
      <c r="BQ215" t="s">
        <v>1564</v>
      </c>
      <c r="BR215">
        <v>198</v>
      </c>
      <c r="BS215">
        <v>225</v>
      </c>
      <c r="BU215" s="389">
        <f t="shared" si="56"/>
        <v>129</v>
      </c>
      <c r="BV215" s="419">
        <f t="shared" ca="1" si="57"/>
        <v>116839</v>
      </c>
      <c r="BX215" s="404" t="s">
        <v>415</v>
      </c>
      <c r="BY215" s="404" t="s">
        <v>104</v>
      </c>
      <c r="BZ215" s="404" t="s">
        <v>2209</v>
      </c>
      <c r="CA215" s="405">
        <v>758556</v>
      </c>
      <c r="CB215" s="548">
        <f t="shared" ca="1" si="58"/>
        <v>36</v>
      </c>
      <c r="CC215" s="50" t="str">
        <f t="shared" ca="1" si="59"/>
        <v>Worst 50</v>
      </c>
    </row>
    <row r="216" spans="1:81" x14ac:dyDescent="0.25">
      <c r="A216" s="386">
        <v>5</v>
      </c>
      <c r="B216" s="386" t="s">
        <v>145</v>
      </c>
      <c r="C216" s="386" t="s">
        <v>411</v>
      </c>
      <c r="D216" s="386" t="s">
        <v>80</v>
      </c>
      <c r="E216" s="386" t="s">
        <v>866</v>
      </c>
      <c r="F216" s="386" t="s">
        <v>1510</v>
      </c>
      <c r="G216">
        <v>113272</v>
      </c>
      <c r="H216">
        <v>222</v>
      </c>
      <c r="I216" s="397">
        <v>222</v>
      </c>
      <c r="J216" s="419">
        <v>222</v>
      </c>
      <c r="K216" s="419">
        <v>223</v>
      </c>
      <c r="L216" s="419">
        <v>223</v>
      </c>
      <c r="M216" s="433">
        <v>223</v>
      </c>
      <c r="N216" s="434">
        <v>224</v>
      </c>
      <c r="O216" s="437">
        <v>227</v>
      </c>
      <c r="P216" s="438">
        <v>228</v>
      </c>
      <c r="Q216" s="447">
        <v>228</v>
      </c>
      <c r="R216" s="494">
        <v>230</v>
      </c>
      <c r="S216" s="498">
        <v>231</v>
      </c>
      <c r="T216" s="498">
        <v>232</v>
      </c>
      <c r="U216" s="537">
        <v>232</v>
      </c>
      <c r="V216" s="537">
        <v>236</v>
      </c>
      <c r="W216" s="537">
        <v>236</v>
      </c>
      <c r="X216" s="537">
        <v>238</v>
      </c>
      <c r="Y216" s="538">
        <v>238</v>
      </c>
      <c r="Z216" s="540">
        <v>237</v>
      </c>
      <c r="AA216" s="540">
        <v>237</v>
      </c>
      <c r="AB216" s="541">
        <v>237</v>
      </c>
      <c r="AC216" s="541">
        <v>237</v>
      </c>
      <c r="AD216" s="542">
        <v>238</v>
      </c>
      <c r="AE216" s="542">
        <v>237</v>
      </c>
      <c r="AF216" s="544">
        <v>237</v>
      </c>
      <c r="AG216" s="544">
        <v>237</v>
      </c>
      <c r="AH216" s="545">
        <v>237</v>
      </c>
      <c r="AI216" s="546">
        <v>238</v>
      </c>
      <c r="AJ216" s="547">
        <v>239</v>
      </c>
      <c r="AK216" s="548">
        <v>238</v>
      </c>
      <c r="AL216" s="550">
        <v>238</v>
      </c>
      <c r="AM216" s="551">
        <v>238</v>
      </c>
      <c r="AN216" s="552">
        <v>238</v>
      </c>
      <c r="AO216" s="553">
        <v>240</v>
      </c>
      <c r="AP216" s="553">
        <v>240</v>
      </c>
      <c r="AQ216" s="553">
        <v>240</v>
      </c>
      <c r="AR216" s="553">
        <v>240</v>
      </c>
      <c r="AS216" s="554">
        <v>240</v>
      </c>
      <c r="AT216" s="555">
        <v>240</v>
      </c>
      <c r="AU216" s="556">
        <v>240</v>
      </c>
      <c r="AV216" s="556">
        <v>241</v>
      </c>
      <c r="AW216" s="556">
        <v>241</v>
      </c>
      <c r="AX216" s="557">
        <v>242</v>
      </c>
      <c r="AY216" s="557">
        <v>242</v>
      </c>
      <c r="AZ216" s="559">
        <v>242</v>
      </c>
      <c r="BA216" s="559">
        <v>242</v>
      </c>
      <c r="BB216" s="559">
        <v>242</v>
      </c>
      <c r="BD216" s="178">
        <f t="shared" ca="1" si="47"/>
        <v>0</v>
      </c>
      <c r="BE216" s="411">
        <f t="shared" ca="1" si="48"/>
        <v>0</v>
      </c>
      <c r="BF216" s="412">
        <f t="shared" ca="1" si="49"/>
        <v>0</v>
      </c>
      <c r="BG216" s="178">
        <f t="shared" ca="1" si="50"/>
        <v>2</v>
      </c>
      <c r="BH216" s="411">
        <f t="shared" ca="1" si="51"/>
        <v>8.3333333333333332E-3</v>
      </c>
      <c r="BI216" s="412">
        <f t="shared" ca="1" si="52"/>
        <v>1.7656614167667208</v>
      </c>
      <c r="BJ216" s="398">
        <f t="shared" ca="1" si="45"/>
        <v>213.64503142877322</v>
      </c>
      <c r="BL216" s="391">
        <f t="shared" si="46"/>
        <v>40</v>
      </c>
      <c r="BM216" s="386">
        <f t="shared" ca="1" si="53"/>
        <v>242</v>
      </c>
      <c r="BN216" s="386">
        <f t="shared" ca="1" si="54"/>
        <v>213.6</v>
      </c>
      <c r="BO216" s="400">
        <f t="shared" ca="1" si="55"/>
        <v>0</v>
      </c>
      <c r="BQ216" t="s">
        <v>1518</v>
      </c>
      <c r="BR216">
        <v>201</v>
      </c>
      <c r="BS216">
        <v>170.8</v>
      </c>
      <c r="BU216" s="389">
        <f t="shared" si="56"/>
        <v>130</v>
      </c>
      <c r="BV216" s="419">
        <f t="shared" ca="1" si="57"/>
        <v>113272</v>
      </c>
      <c r="BX216" s="404" t="s">
        <v>908</v>
      </c>
      <c r="BY216" s="404" t="s">
        <v>1357</v>
      </c>
      <c r="BZ216" s="404" t="s">
        <v>2210</v>
      </c>
      <c r="CA216" s="405">
        <v>91401</v>
      </c>
      <c r="CB216" s="548">
        <f t="shared" ca="1" si="58"/>
        <v>176</v>
      </c>
      <c r="CC216" s="50" t="str">
        <f t="shared" ca="1" si="59"/>
        <v/>
      </c>
    </row>
    <row r="217" spans="1:81" x14ac:dyDescent="0.25">
      <c r="A217" s="386">
        <v>5</v>
      </c>
      <c r="B217" s="386" t="s">
        <v>145</v>
      </c>
      <c r="C217" s="386" t="s">
        <v>411</v>
      </c>
      <c r="D217" s="386" t="s">
        <v>80</v>
      </c>
      <c r="E217" s="386" t="s">
        <v>868</v>
      </c>
      <c r="F217" s="386" t="s">
        <v>1512</v>
      </c>
      <c r="G217">
        <v>117786</v>
      </c>
      <c r="H217">
        <v>199</v>
      </c>
      <c r="I217" s="397">
        <v>199</v>
      </c>
      <c r="J217" s="419">
        <v>200</v>
      </c>
      <c r="K217" s="419">
        <v>204</v>
      </c>
      <c r="L217" s="419">
        <v>203</v>
      </c>
      <c r="M217" s="433">
        <v>203</v>
      </c>
      <c r="N217" s="434">
        <v>205</v>
      </c>
      <c r="O217" s="437">
        <v>205</v>
      </c>
      <c r="P217" s="438">
        <v>206</v>
      </c>
      <c r="Q217" s="447">
        <v>207</v>
      </c>
      <c r="R217" s="494">
        <v>208</v>
      </c>
      <c r="S217" s="498">
        <v>209</v>
      </c>
      <c r="T217" s="498">
        <v>210</v>
      </c>
      <c r="U217" s="537">
        <v>210</v>
      </c>
      <c r="V217" s="537">
        <v>210</v>
      </c>
      <c r="W217" s="537">
        <v>212</v>
      </c>
      <c r="X217" s="537">
        <v>213</v>
      </c>
      <c r="Y217" s="538">
        <v>213</v>
      </c>
      <c r="Z217" s="540">
        <v>214</v>
      </c>
      <c r="AA217" s="540">
        <v>214</v>
      </c>
      <c r="AB217" s="541">
        <v>214</v>
      </c>
      <c r="AC217" s="541">
        <v>216</v>
      </c>
      <c r="AD217" s="542">
        <v>216</v>
      </c>
      <c r="AE217" s="542">
        <v>217</v>
      </c>
      <c r="AF217" s="544">
        <v>220</v>
      </c>
      <c r="AG217" s="544">
        <v>220</v>
      </c>
      <c r="AH217" s="545">
        <v>220</v>
      </c>
      <c r="AI217" s="546">
        <v>221</v>
      </c>
      <c r="AJ217" s="547">
        <v>221</v>
      </c>
      <c r="AK217" s="548">
        <v>221</v>
      </c>
      <c r="AL217" s="550">
        <v>222</v>
      </c>
      <c r="AM217" s="551">
        <v>222</v>
      </c>
      <c r="AN217" s="552">
        <v>222</v>
      </c>
      <c r="AO217" s="553">
        <v>223</v>
      </c>
      <c r="AP217" s="553">
        <v>223</v>
      </c>
      <c r="AQ217" s="553">
        <v>224</v>
      </c>
      <c r="AR217" s="553">
        <v>224</v>
      </c>
      <c r="AS217" s="554">
        <v>225</v>
      </c>
      <c r="AT217" s="555">
        <v>224</v>
      </c>
      <c r="AU217" s="556">
        <v>224</v>
      </c>
      <c r="AV217" s="556">
        <v>224</v>
      </c>
      <c r="AW217" s="556">
        <v>224</v>
      </c>
      <c r="AX217" s="557">
        <v>224</v>
      </c>
      <c r="AY217" s="557">
        <v>224</v>
      </c>
      <c r="AZ217" s="559">
        <v>224</v>
      </c>
      <c r="BA217" s="559">
        <v>226</v>
      </c>
      <c r="BB217" s="559">
        <v>226</v>
      </c>
      <c r="BD217" s="178">
        <f t="shared" ca="1" si="47"/>
        <v>0</v>
      </c>
      <c r="BE217" s="411">
        <f t="shared" ca="1" si="48"/>
        <v>0</v>
      </c>
      <c r="BF217" s="412">
        <f t="shared" ca="1" si="49"/>
        <v>0</v>
      </c>
      <c r="BG217" s="178">
        <f t="shared" ca="1" si="50"/>
        <v>2</v>
      </c>
      <c r="BH217" s="411">
        <f t="shared" ca="1" si="51"/>
        <v>8.9285714285714281E-3</v>
      </c>
      <c r="BI217" s="412">
        <f t="shared" ca="1" si="52"/>
        <v>1.6979946682967415</v>
      </c>
      <c r="BJ217" s="398">
        <f t="shared" ca="1" si="45"/>
        <v>191.8733975175318</v>
      </c>
      <c r="BL217" s="391">
        <f t="shared" si="46"/>
        <v>107</v>
      </c>
      <c r="BM217" s="386">
        <f t="shared" ca="1" si="53"/>
        <v>226</v>
      </c>
      <c r="BN217" s="386">
        <f t="shared" ca="1" si="54"/>
        <v>191.9</v>
      </c>
      <c r="BO217" s="400">
        <f t="shared" ca="1" si="55"/>
        <v>0</v>
      </c>
      <c r="BQ217" t="s">
        <v>1369</v>
      </c>
      <c r="BR217">
        <v>400</v>
      </c>
      <c r="BS217">
        <v>420.4</v>
      </c>
      <c r="BU217" s="389">
        <f t="shared" si="56"/>
        <v>131</v>
      </c>
      <c r="BV217" s="419">
        <f t="shared" ca="1" si="57"/>
        <v>117786</v>
      </c>
      <c r="BX217" s="404" t="s">
        <v>980</v>
      </c>
      <c r="BY217" s="404" t="s">
        <v>1750</v>
      </c>
      <c r="BZ217" s="404" t="s">
        <v>2210</v>
      </c>
      <c r="CA217" s="405">
        <v>248249</v>
      </c>
      <c r="CB217" s="548">
        <f t="shared" ca="1" si="58"/>
        <v>179</v>
      </c>
      <c r="CC217" s="50" t="str">
        <f t="shared" ca="1" si="59"/>
        <v/>
      </c>
    </row>
    <row r="218" spans="1:81" x14ac:dyDescent="0.25">
      <c r="A218" s="386">
        <v>5</v>
      </c>
      <c r="B218" s="386" t="s">
        <v>145</v>
      </c>
      <c r="C218" s="386" t="s">
        <v>411</v>
      </c>
      <c r="D218" s="386" t="s">
        <v>80</v>
      </c>
      <c r="E218" s="386" t="s">
        <v>870</v>
      </c>
      <c r="F218" s="386" t="s">
        <v>1514</v>
      </c>
      <c r="G218">
        <v>108841</v>
      </c>
      <c r="H218">
        <v>109</v>
      </c>
      <c r="I218" s="397">
        <v>111</v>
      </c>
      <c r="J218" s="419">
        <v>111</v>
      </c>
      <c r="K218" s="419">
        <v>112</v>
      </c>
      <c r="L218" s="419">
        <v>112</v>
      </c>
      <c r="M218" s="433">
        <v>112</v>
      </c>
      <c r="N218" s="434">
        <v>112</v>
      </c>
      <c r="O218" s="437">
        <v>114</v>
      </c>
      <c r="P218" s="438">
        <v>116</v>
      </c>
      <c r="Q218" s="447">
        <v>115</v>
      </c>
      <c r="R218" s="494">
        <v>116</v>
      </c>
      <c r="S218" s="498">
        <v>116</v>
      </c>
      <c r="T218" s="498">
        <v>117</v>
      </c>
      <c r="U218" s="537">
        <v>117</v>
      </c>
      <c r="V218" s="537">
        <v>119</v>
      </c>
      <c r="W218" s="537">
        <v>122</v>
      </c>
      <c r="X218" s="537">
        <v>123</v>
      </c>
      <c r="Y218" s="538">
        <v>123</v>
      </c>
      <c r="Z218" s="540">
        <v>128</v>
      </c>
      <c r="AA218" s="540">
        <v>128</v>
      </c>
      <c r="AB218" s="541">
        <v>128</v>
      </c>
      <c r="AC218" s="541">
        <v>128</v>
      </c>
      <c r="AD218" s="542">
        <v>129</v>
      </c>
      <c r="AE218" s="542">
        <v>129</v>
      </c>
      <c r="AF218" s="544">
        <v>131</v>
      </c>
      <c r="AG218" s="544">
        <v>133</v>
      </c>
      <c r="AH218" s="545">
        <v>134</v>
      </c>
      <c r="AI218" s="546">
        <v>134</v>
      </c>
      <c r="AJ218" s="547">
        <v>133</v>
      </c>
      <c r="AK218" s="548">
        <v>133</v>
      </c>
      <c r="AL218" s="550">
        <v>133</v>
      </c>
      <c r="AM218" s="551">
        <v>133</v>
      </c>
      <c r="AN218" s="552">
        <v>133</v>
      </c>
      <c r="AO218" s="553">
        <v>133</v>
      </c>
      <c r="AP218" s="553">
        <v>133</v>
      </c>
      <c r="AQ218" s="553">
        <v>133</v>
      </c>
      <c r="AR218" s="553">
        <v>133</v>
      </c>
      <c r="AS218" s="554">
        <v>133</v>
      </c>
      <c r="AT218" s="555">
        <v>133</v>
      </c>
      <c r="AU218" s="556">
        <v>133</v>
      </c>
      <c r="AV218" s="556">
        <v>135</v>
      </c>
      <c r="AW218" s="556">
        <v>135</v>
      </c>
      <c r="AX218" s="557">
        <v>136</v>
      </c>
      <c r="AY218" s="557">
        <v>136</v>
      </c>
      <c r="AZ218" s="559">
        <v>136</v>
      </c>
      <c r="BA218" s="559">
        <v>137</v>
      </c>
      <c r="BB218" s="559">
        <v>137</v>
      </c>
      <c r="BD218" s="178">
        <f t="shared" ca="1" si="47"/>
        <v>0</v>
      </c>
      <c r="BE218" s="411">
        <f t="shared" ca="1" si="48"/>
        <v>0</v>
      </c>
      <c r="BF218" s="412">
        <f t="shared" ca="1" si="49"/>
        <v>0</v>
      </c>
      <c r="BG218" s="178">
        <f t="shared" ca="1" si="50"/>
        <v>4</v>
      </c>
      <c r="BH218" s="411">
        <f t="shared" ca="1" si="51"/>
        <v>3.007518796992481E-2</v>
      </c>
      <c r="BI218" s="412">
        <f t="shared" ca="1" si="52"/>
        <v>3.6750856754348087</v>
      </c>
      <c r="BJ218" s="398">
        <f t="shared" ca="1" si="45"/>
        <v>125.87168438364219</v>
      </c>
      <c r="BL218" s="391">
        <f t="shared" si="46"/>
        <v>161</v>
      </c>
      <c r="BM218" s="386">
        <f t="shared" ca="1" si="53"/>
        <v>137</v>
      </c>
      <c r="BN218" s="386">
        <f t="shared" ca="1" si="54"/>
        <v>125.9</v>
      </c>
      <c r="BO218" s="400">
        <f t="shared" ca="1" si="55"/>
        <v>0</v>
      </c>
      <c r="BQ218" t="s">
        <v>246</v>
      </c>
      <c r="BR218">
        <v>35</v>
      </c>
      <c r="BS218">
        <v>88.2</v>
      </c>
      <c r="BU218" s="389">
        <f t="shared" si="56"/>
        <v>132</v>
      </c>
      <c r="BV218" s="419">
        <f t="shared" ca="1" si="57"/>
        <v>108841</v>
      </c>
      <c r="BX218" s="404" t="s">
        <v>910</v>
      </c>
      <c r="BY218" s="404" t="s">
        <v>1542</v>
      </c>
      <c r="BZ218" s="404" t="s">
        <v>2210</v>
      </c>
      <c r="CA218" s="405">
        <v>137532</v>
      </c>
      <c r="CB218" s="548">
        <f t="shared" ca="1" si="58"/>
        <v>106</v>
      </c>
      <c r="CC218" s="50" t="str">
        <f t="shared" ca="1" si="59"/>
        <v/>
      </c>
    </row>
    <row r="219" spans="1:81" x14ac:dyDescent="0.25">
      <c r="A219" s="386">
        <v>5</v>
      </c>
      <c r="B219" s="386" t="s">
        <v>145</v>
      </c>
      <c r="C219" s="386" t="s">
        <v>411</v>
      </c>
      <c r="D219" s="386" t="s">
        <v>80</v>
      </c>
      <c r="E219" s="386" t="s">
        <v>872</v>
      </c>
      <c r="F219" s="386" t="s">
        <v>1516</v>
      </c>
      <c r="G219">
        <v>121566</v>
      </c>
      <c r="H219">
        <v>129</v>
      </c>
      <c r="I219" s="397">
        <v>129</v>
      </c>
      <c r="J219" s="419">
        <v>130</v>
      </c>
      <c r="K219" s="419">
        <v>132</v>
      </c>
      <c r="L219" s="419">
        <v>133</v>
      </c>
      <c r="M219" s="433">
        <v>133</v>
      </c>
      <c r="N219" s="434">
        <v>133</v>
      </c>
      <c r="O219" s="437">
        <v>141</v>
      </c>
      <c r="P219" s="438">
        <v>144</v>
      </c>
      <c r="Q219" s="447">
        <v>148</v>
      </c>
      <c r="R219" s="494">
        <v>148</v>
      </c>
      <c r="S219" s="498">
        <v>150</v>
      </c>
      <c r="T219" s="498">
        <v>151</v>
      </c>
      <c r="U219" s="537">
        <v>152</v>
      </c>
      <c r="V219" s="537">
        <v>155</v>
      </c>
      <c r="W219" s="537">
        <v>156</v>
      </c>
      <c r="X219" s="537">
        <v>157</v>
      </c>
      <c r="Y219" s="538">
        <v>158</v>
      </c>
      <c r="Z219" s="540">
        <v>158</v>
      </c>
      <c r="AA219" s="540">
        <v>158</v>
      </c>
      <c r="AB219" s="541">
        <v>158</v>
      </c>
      <c r="AC219" s="541">
        <v>159</v>
      </c>
      <c r="AD219" s="542">
        <v>159</v>
      </c>
      <c r="AE219" s="542">
        <v>160</v>
      </c>
      <c r="AF219" s="544">
        <v>163</v>
      </c>
      <c r="AG219" s="544">
        <v>163</v>
      </c>
      <c r="AH219" s="545">
        <v>163</v>
      </c>
      <c r="AI219" s="546">
        <v>164</v>
      </c>
      <c r="AJ219" s="547">
        <v>164</v>
      </c>
      <c r="AK219" s="548">
        <v>165</v>
      </c>
      <c r="AL219" s="550">
        <v>167</v>
      </c>
      <c r="AM219" s="551">
        <v>167</v>
      </c>
      <c r="AN219" s="552">
        <v>167</v>
      </c>
      <c r="AO219" s="553">
        <v>169</v>
      </c>
      <c r="AP219" s="553">
        <v>169</v>
      </c>
      <c r="AQ219" s="553">
        <v>169</v>
      </c>
      <c r="AR219" s="553">
        <v>170</v>
      </c>
      <c r="AS219" s="554">
        <v>170</v>
      </c>
      <c r="AT219" s="555">
        <v>170</v>
      </c>
      <c r="AU219" s="556">
        <v>170</v>
      </c>
      <c r="AV219" s="556">
        <v>170</v>
      </c>
      <c r="AW219" s="556">
        <v>170</v>
      </c>
      <c r="AX219" s="557">
        <v>171</v>
      </c>
      <c r="AY219" s="557">
        <v>171</v>
      </c>
      <c r="AZ219" s="559">
        <v>171</v>
      </c>
      <c r="BA219" s="559">
        <v>171</v>
      </c>
      <c r="BB219" s="559">
        <v>171</v>
      </c>
      <c r="BD219" s="178">
        <f t="shared" ca="1" si="47"/>
        <v>0</v>
      </c>
      <c r="BE219" s="411">
        <f t="shared" ca="1" si="48"/>
        <v>0</v>
      </c>
      <c r="BF219" s="412">
        <f t="shared" ca="1" si="49"/>
        <v>0</v>
      </c>
      <c r="BG219" s="178">
        <f t="shared" ca="1" si="50"/>
        <v>1</v>
      </c>
      <c r="BH219" s="411">
        <f t="shared" ca="1" si="51"/>
        <v>5.8823529411764705E-3</v>
      </c>
      <c r="BI219" s="412">
        <f t="shared" ca="1" si="52"/>
        <v>0.8225984239014198</v>
      </c>
      <c r="BJ219" s="398">
        <f t="shared" ca="1" si="45"/>
        <v>140.66433048714279</v>
      </c>
      <c r="BL219" s="391">
        <f t="shared" si="46"/>
        <v>173</v>
      </c>
      <c r="BM219" s="386">
        <f t="shared" ca="1" si="53"/>
        <v>171</v>
      </c>
      <c r="BN219" s="386">
        <f t="shared" ca="1" si="54"/>
        <v>140.69999999999999</v>
      </c>
      <c r="BO219" s="400">
        <f t="shared" ca="1" si="55"/>
        <v>0</v>
      </c>
      <c r="BQ219" t="s">
        <v>1500</v>
      </c>
      <c r="BR219">
        <v>79</v>
      </c>
      <c r="BS219">
        <v>143.80000000000001</v>
      </c>
      <c r="BU219" s="389">
        <f t="shared" si="56"/>
        <v>133</v>
      </c>
      <c r="BV219" s="419">
        <f t="shared" ca="1" si="57"/>
        <v>121566</v>
      </c>
      <c r="BX219" s="404" t="s">
        <v>912</v>
      </c>
      <c r="BY219" s="404" t="s">
        <v>1544</v>
      </c>
      <c r="BZ219" s="404" t="s">
        <v>2210</v>
      </c>
      <c r="CA219" s="405">
        <v>102493</v>
      </c>
      <c r="CB219" s="548">
        <f t="shared" ca="1" si="58"/>
        <v>235</v>
      </c>
      <c r="CC219" s="50" t="str">
        <f t="shared" ca="1" si="59"/>
        <v/>
      </c>
    </row>
    <row r="220" spans="1:81" x14ac:dyDescent="0.25">
      <c r="A220" s="386">
        <v>5</v>
      </c>
      <c r="B220" s="386" t="s">
        <v>145</v>
      </c>
      <c r="C220" s="31" t="s">
        <v>411</v>
      </c>
      <c r="D220" s="31" t="s">
        <v>80</v>
      </c>
      <c r="E220" s="31" t="s">
        <v>874</v>
      </c>
      <c r="F220" s="31" t="s">
        <v>1518</v>
      </c>
      <c r="G220" s="31">
        <v>117671</v>
      </c>
      <c r="H220" s="31">
        <v>155</v>
      </c>
      <c r="I220" s="31">
        <v>156</v>
      </c>
      <c r="J220" s="31">
        <v>160</v>
      </c>
      <c r="K220" s="31">
        <v>161</v>
      </c>
      <c r="L220" s="31">
        <v>161</v>
      </c>
      <c r="M220" s="31">
        <v>162</v>
      </c>
      <c r="N220" s="31">
        <v>164</v>
      </c>
      <c r="O220" s="31">
        <v>167</v>
      </c>
      <c r="P220" s="31">
        <v>171</v>
      </c>
      <c r="Q220" s="31">
        <v>175</v>
      </c>
      <c r="R220" s="31">
        <v>179</v>
      </c>
      <c r="S220" s="31">
        <v>180</v>
      </c>
      <c r="T220" s="31">
        <v>182</v>
      </c>
      <c r="U220" s="31">
        <v>182</v>
      </c>
      <c r="V220" s="31">
        <v>183</v>
      </c>
      <c r="W220" s="31">
        <v>184</v>
      </c>
      <c r="X220" s="31">
        <v>190</v>
      </c>
      <c r="Y220" s="31">
        <v>190</v>
      </c>
      <c r="Z220" s="31">
        <v>190</v>
      </c>
      <c r="AA220" s="31">
        <v>190</v>
      </c>
      <c r="AB220" s="31">
        <v>190</v>
      </c>
      <c r="AC220" s="31">
        <v>193</v>
      </c>
      <c r="AD220" s="31">
        <v>194</v>
      </c>
      <c r="AE220" s="31">
        <v>194</v>
      </c>
      <c r="AF220" s="31">
        <v>193</v>
      </c>
      <c r="AG220" s="31">
        <v>193</v>
      </c>
      <c r="AH220" s="31">
        <v>193</v>
      </c>
      <c r="AI220" s="31">
        <v>193</v>
      </c>
      <c r="AJ220" s="31">
        <v>194</v>
      </c>
      <c r="AK220" s="31">
        <v>196</v>
      </c>
      <c r="AL220" s="31">
        <v>197</v>
      </c>
      <c r="AM220" s="31">
        <v>198</v>
      </c>
      <c r="AN220" s="31">
        <v>198</v>
      </c>
      <c r="AO220" s="31">
        <v>198</v>
      </c>
      <c r="AP220" s="31">
        <v>198</v>
      </c>
      <c r="AQ220" s="31">
        <v>198</v>
      </c>
      <c r="AR220" s="31">
        <v>198</v>
      </c>
      <c r="AS220" s="31">
        <v>198</v>
      </c>
      <c r="AT220" s="31">
        <v>198</v>
      </c>
      <c r="AU220" s="31">
        <v>198</v>
      </c>
      <c r="AV220" s="31">
        <v>198</v>
      </c>
      <c r="AW220" s="31">
        <v>199</v>
      </c>
      <c r="AX220" s="31">
        <v>199</v>
      </c>
      <c r="AY220" s="31">
        <v>199</v>
      </c>
      <c r="AZ220" s="31">
        <v>201</v>
      </c>
      <c r="BA220" s="31">
        <v>201</v>
      </c>
      <c r="BB220" s="31">
        <v>201</v>
      </c>
      <c r="BC220" s="31"/>
      <c r="BD220" s="393">
        <f t="shared" ca="1" si="47"/>
        <v>0</v>
      </c>
      <c r="BE220" s="413">
        <f t="shared" ca="1" si="48"/>
        <v>0</v>
      </c>
      <c r="BF220" s="415">
        <f t="shared" ca="1" si="49"/>
        <v>0</v>
      </c>
      <c r="BG220" s="393">
        <f t="shared" ca="1" si="50"/>
        <v>3</v>
      </c>
      <c r="BH220" s="413">
        <f t="shared" ca="1" si="51"/>
        <v>1.5151515151515152E-2</v>
      </c>
      <c r="BI220" s="415">
        <f t="shared" ca="1" si="52"/>
        <v>2.5494811805797521</v>
      </c>
      <c r="BJ220" s="401">
        <f t="shared" ca="1" si="45"/>
        <v>170.81523909884339</v>
      </c>
      <c r="BL220" s="391">
        <f t="shared" si="46"/>
        <v>216</v>
      </c>
      <c r="BM220" s="386">
        <f t="shared" ca="1" si="53"/>
        <v>201</v>
      </c>
      <c r="BN220" s="386">
        <f t="shared" ca="1" si="54"/>
        <v>170.8</v>
      </c>
      <c r="BO220" s="400">
        <f t="shared" ca="1" si="55"/>
        <v>0</v>
      </c>
      <c r="BQ220" t="s">
        <v>177</v>
      </c>
      <c r="BR220">
        <v>977</v>
      </c>
      <c r="BS220">
        <v>384</v>
      </c>
      <c r="BU220" s="389">
        <f t="shared" si="56"/>
        <v>134</v>
      </c>
      <c r="BV220" s="419">
        <f t="shared" ca="1" si="57"/>
        <v>117671</v>
      </c>
      <c r="BX220" s="404" t="s">
        <v>982</v>
      </c>
      <c r="BY220" s="404" t="s">
        <v>1751</v>
      </c>
      <c r="BZ220" s="404" t="s">
        <v>2210</v>
      </c>
      <c r="CA220" s="405">
        <v>178881</v>
      </c>
      <c r="CB220" s="548">
        <f t="shared" ca="1" si="58"/>
        <v>141</v>
      </c>
      <c r="CC220" s="50" t="str">
        <f t="shared" ca="1" si="59"/>
        <v/>
      </c>
    </row>
    <row r="221" spans="1:81" x14ac:dyDescent="0.25">
      <c r="A221" s="386">
        <v>5</v>
      </c>
      <c r="B221" s="386" t="s">
        <v>145</v>
      </c>
      <c r="C221" s="386" t="s">
        <v>287</v>
      </c>
      <c r="D221" s="386" t="s">
        <v>246</v>
      </c>
      <c r="E221" s="386" t="s">
        <v>287</v>
      </c>
      <c r="F221" s="386" t="s">
        <v>246</v>
      </c>
      <c r="G221">
        <v>39697</v>
      </c>
      <c r="H221">
        <v>24</v>
      </c>
      <c r="I221" s="397">
        <v>24</v>
      </c>
      <c r="J221" s="419">
        <v>25</v>
      </c>
      <c r="K221" s="419">
        <v>25</v>
      </c>
      <c r="L221" s="419">
        <v>26</v>
      </c>
      <c r="M221" s="433">
        <v>27</v>
      </c>
      <c r="N221" s="434">
        <v>28</v>
      </c>
      <c r="O221" s="437">
        <v>28</v>
      </c>
      <c r="P221" s="438">
        <v>30</v>
      </c>
      <c r="Q221" s="447">
        <v>32</v>
      </c>
      <c r="R221" s="494">
        <v>32</v>
      </c>
      <c r="S221" s="498">
        <v>32</v>
      </c>
      <c r="T221" s="498">
        <v>32</v>
      </c>
      <c r="U221" s="537">
        <v>33</v>
      </c>
      <c r="V221" s="537">
        <v>33</v>
      </c>
      <c r="W221" s="537">
        <v>33</v>
      </c>
      <c r="X221" s="537">
        <v>33</v>
      </c>
      <c r="Y221" s="538">
        <v>33</v>
      </c>
      <c r="Z221" s="540">
        <v>33</v>
      </c>
      <c r="AA221" s="540">
        <v>33</v>
      </c>
      <c r="AB221" s="541">
        <v>34</v>
      </c>
      <c r="AC221" s="541">
        <v>34</v>
      </c>
      <c r="AD221" s="542">
        <v>34</v>
      </c>
      <c r="AE221" s="542">
        <v>35</v>
      </c>
      <c r="AF221" s="544">
        <v>35</v>
      </c>
      <c r="AG221" s="544">
        <v>35</v>
      </c>
      <c r="AH221" s="545">
        <v>35</v>
      </c>
      <c r="AI221" s="546">
        <v>35</v>
      </c>
      <c r="AJ221" s="547">
        <v>35</v>
      </c>
      <c r="AK221" s="548">
        <v>35</v>
      </c>
      <c r="AL221" s="550">
        <v>35</v>
      </c>
      <c r="AM221" s="551">
        <v>35</v>
      </c>
      <c r="AN221" s="552">
        <v>35</v>
      </c>
      <c r="AO221" s="553">
        <v>40</v>
      </c>
      <c r="AP221" s="553">
        <v>35</v>
      </c>
      <c r="AQ221" s="553">
        <v>35</v>
      </c>
      <c r="AR221" s="553">
        <v>35</v>
      </c>
      <c r="AS221" s="554">
        <v>35</v>
      </c>
      <c r="AT221" s="555">
        <v>35</v>
      </c>
      <c r="AU221" s="556">
        <v>35</v>
      </c>
      <c r="AV221" s="556">
        <v>35</v>
      </c>
      <c r="AW221" s="556">
        <v>35</v>
      </c>
      <c r="AX221" s="557">
        <v>35</v>
      </c>
      <c r="AY221" s="557">
        <v>35</v>
      </c>
      <c r="AZ221" s="559">
        <v>35</v>
      </c>
      <c r="BA221" s="559">
        <v>35</v>
      </c>
      <c r="BB221" s="559">
        <v>35</v>
      </c>
      <c r="BD221" s="178">
        <f t="shared" ca="1" si="47"/>
        <v>0</v>
      </c>
      <c r="BE221" s="411">
        <f t="shared" ca="1" si="48"/>
        <v>0</v>
      </c>
      <c r="BF221" s="412">
        <f t="shared" ca="1" si="49"/>
        <v>0</v>
      </c>
      <c r="BG221" s="178">
        <f t="shared" ca="1" si="50"/>
        <v>0</v>
      </c>
      <c r="BH221" s="411">
        <f t="shared" ca="1" si="51"/>
        <v>0</v>
      </c>
      <c r="BI221" s="412">
        <f t="shared" ca="1" si="52"/>
        <v>0</v>
      </c>
      <c r="BJ221" s="398">
        <f t="shared" ca="1" si="45"/>
        <v>88.167871627578904</v>
      </c>
      <c r="BL221" s="391">
        <f t="shared" si="46"/>
        <v>218</v>
      </c>
      <c r="BM221" s="386">
        <f t="shared" ca="1" si="53"/>
        <v>35</v>
      </c>
      <c r="BN221" s="386">
        <f t="shared" ca="1" si="54"/>
        <v>88.2</v>
      </c>
      <c r="BO221" s="400">
        <f t="shared" ca="1" si="55"/>
        <v>0</v>
      </c>
      <c r="BQ221" t="s">
        <v>178</v>
      </c>
      <c r="BR221" s="4">
        <v>1082</v>
      </c>
      <c r="BS221">
        <v>330.5</v>
      </c>
      <c r="BU221" s="389">
        <f t="shared" si="56"/>
        <v>93</v>
      </c>
      <c r="BV221" s="419">
        <f t="shared" ca="1" si="57"/>
        <v>39697</v>
      </c>
      <c r="BX221" s="404" t="s">
        <v>2169</v>
      </c>
      <c r="BY221" s="404" t="s">
        <v>2225</v>
      </c>
      <c r="BZ221" s="404" t="s">
        <v>210</v>
      </c>
      <c r="CA221" s="405">
        <v>8908081</v>
      </c>
      <c r="CB221" s="548">
        <f t="shared" ca="1" si="58"/>
        <v>272</v>
      </c>
      <c r="CC221" s="50" t="str">
        <f t="shared" ca="1" si="59"/>
        <v/>
      </c>
    </row>
    <row r="222" spans="1:81" x14ac:dyDescent="0.25">
      <c r="A222" s="386">
        <v>5</v>
      </c>
      <c r="B222" s="386" t="s">
        <v>145</v>
      </c>
      <c r="C222" s="386" t="s">
        <v>352</v>
      </c>
      <c r="D222" s="386" t="s">
        <v>178</v>
      </c>
      <c r="E222" s="386" t="s">
        <v>352</v>
      </c>
      <c r="F222" s="386" t="s">
        <v>178</v>
      </c>
      <c r="G222">
        <v>327378</v>
      </c>
      <c r="H222">
        <v>1067</v>
      </c>
      <c r="I222" s="397">
        <v>1081</v>
      </c>
      <c r="J222" s="419">
        <v>1097</v>
      </c>
      <c r="K222" s="419">
        <v>1101</v>
      </c>
      <c r="L222" s="419">
        <v>1110</v>
      </c>
      <c r="M222" s="433">
        <v>1112</v>
      </c>
      <c r="N222" s="434">
        <v>1125</v>
      </c>
      <c r="O222" s="437">
        <v>1141</v>
      </c>
      <c r="P222" s="438">
        <v>1148</v>
      </c>
      <c r="Q222" s="447">
        <v>1156</v>
      </c>
      <c r="R222" s="494">
        <v>1159</v>
      </c>
      <c r="S222" s="498">
        <v>1174</v>
      </c>
      <c r="T222" s="498">
        <v>1200</v>
      </c>
      <c r="U222" s="537">
        <v>1224</v>
      </c>
      <c r="V222" s="537">
        <v>1239</v>
      </c>
      <c r="W222" s="537">
        <v>1272</v>
      </c>
      <c r="X222" s="537">
        <v>1280</v>
      </c>
      <c r="Y222" s="538">
        <v>1293</v>
      </c>
      <c r="Z222" s="540">
        <v>1295</v>
      </c>
      <c r="AA222" s="540">
        <v>1300</v>
      </c>
      <c r="AB222" s="541">
        <v>1312</v>
      </c>
      <c r="AC222" s="541">
        <v>1324</v>
      </c>
      <c r="AD222" s="542">
        <v>1343</v>
      </c>
      <c r="AE222" s="542">
        <v>1084</v>
      </c>
      <c r="AF222" s="544">
        <v>1029</v>
      </c>
      <c r="AG222" s="544">
        <v>1033</v>
      </c>
      <c r="AH222" s="545">
        <v>1037</v>
      </c>
      <c r="AI222" s="546">
        <v>1038</v>
      </c>
      <c r="AJ222" s="547">
        <v>1041</v>
      </c>
      <c r="AK222" s="548">
        <v>1044</v>
      </c>
      <c r="AL222" s="550">
        <v>1044</v>
      </c>
      <c r="AM222" s="551">
        <v>1051</v>
      </c>
      <c r="AN222" s="552">
        <v>1051</v>
      </c>
      <c r="AO222" s="553">
        <v>1058</v>
      </c>
      <c r="AP222" s="553">
        <v>1061</v>
      </c>
      <c r="AQ222" s="553">
        <v>1066</v>
      </c>
      <c r="AR222" s="553">
        <v>1065</v>
      </c>
      <c r="AS222" s="554">
        <v>1067</v>
      </c>
      <c r="AT222" s="555">
        <v>1071</v>
      </c>
      <c r="AU222" s="556">
        <v>1072</v>
      </c>
      <c r="AV222" s="556">
        <v>1074</v>
      </c>
      <c r="AW222" s="556">
        <v>1077</v>
      </c>
      <c r="AX222" s="557">
        <v>1078</v>
      </c>
      <c r="AY222" s="557">
        <v>1078</v>
      </c>
      <c r="AZ222" s="559">
        <v>1079</v>
      </c>
      <c r="BA222" s="559">
        <v>1081</v>
      </c>
      <c r="BB222" s="559">
        <v>1082</v>
      </c>
      <c r="BD222" s="178">
        <f t="shared" ca="1" si="47"/>
        <v>1</v>
      </c>
      <c r="BE222" s="411">
        <f t="shared" ca="1" si="48"/>
        <v>9.2506938020351531E-4</v>
      </c>
      <c r="BF222" s="412">
        <f t="shared" ca="1" si="49"/>
        <v>0.30545730012401567</v>
      </c>
      <c r="BG222" s="178">
        <f t="shared" ca="1" si="50"/>
        <v>10</v>
      </c>
      <c r="BH222" s="411">
        <f t="shared" ca="1" si="51"/>
        <v>9.3283582089552231E-3</v>
      </c>
      <c r="BI222" s="412">
        <f t="shared" ca="1" si="52"/>
        <v>3.0545730012401568</v>
      </c>
      <c r="BJ222" s="398">
        <f t="shared" ca="1" si="45"/>
        <v>330.50479873418493</v>
      </c>
      <c r="BL222" s="391">
        <f t="shared" si="46"/>
        <v>221</v>
      </c>
      <c r="BM222" s="386">
        <f t="shared" ca="1" si="53"/>
        <v>1082</v>
      </c>
      <c r="BN222" s="386">
        <f t="shared" ca="1" si="54"/>
        <v>330.5</v>
      </c>
      <c r="BO222" s="400">
        <f t="shared" ca="1" si="55"/>
        <v>0</v>
      </c>
      <c r="BQ222" t="s">
        <v>1502</v>
      </c>
      <c r="BR222">
        <v>312</v>
      </c>
      <c r="BS222">
        <v>286.89999999999998</v>
      </c>
      <c r="BU222" s="389">
        <f t="shared" si="56"/>
        <v>159</v>
      </c>
      <c r="BV222" s="419">
        <f t="shared" ca="1" si="57"/>
        <v>327378</v>
      </c>
      <c r="BX222" s="404" t="s">
        <v>367</v>
      </c>
      <c r="BY222" s="404" t="s">
        <v>19</v>
      </c>
      <c r="BZ222" s="404" t="s">
        <v>2226</v>
      </c>
      <c r="CA222" s="405">
        <v>262226</v>
      </c>
      <c r="CB222" s="548">
        <f t="shared" ca="1" si="58"/>
        <v>122</v>
      </c>
      <c r="CC222" s="50" t="str">
        <f t="shared" ca="1" si="59"/>
        <v/>
      </c>
    </row>
    <row r="223" spans="1:81" x14ac:dyDescent="0.25">
      <c r="A223" s="386">
        <v>5</v>
      </c>
      <c r="B223" s="386" t="s">
        <v>145</v>
      </c>
      <c r="C223" s="386" t="s">
        <v>318</v>
      </c>
      <c r="D223" s="386" t="s">
        <v>94</v>
      </c>
      <c r="E223" s="386" t="s">
        <v>318</v>
      </c>
      <c r="F223" s="386" t="s">
        <v>94</v>
      </c>
      <c r="G223">
        <v>320274</v>
      </c>
      <c r="H223">
        <v>571</v>
      </c>
      <c r="I223" s="397">
        <v>586</v>
      </c>
      <c r="J223" s="419">
        <v>588</v>
      </c>
      <c r="K223" s="419">
        <v>610</v>
      </c>
      <c r="L223" s="419">
        <v>616</v>
      </c>
      <c r="M223" s="433">
        <v>648</v>
      </c>
      <c r="N223" s="434">
        <v>660</v>
      </c>
      <c r="O223" s="437">
        <v>676</v>
      </c>
      <c r="P223" s="438">
        <v>681</v>
      </c>
      <c r="Q223" s="447">
        <v>697</v>
      </c>
      <c r="R223" s="494">
        <v>710</v>
      </c>
      <c r="S223" s="498">
        <v>726</v>
      </c>
      <c r="T223" s="498">
        <v>738</v>
      </c>
      <c r="U223" s="537">
        <v>747</v>
      </c>
      <c r="V223" s="537">
        <v>761</v>
      </c>
      <c r="W223" s="537">
        <v>770</v>
      </c>
      <c r="X223" s="537">
        <v>777</v>
      </c>
      <c r="Y223" s="538">
        <v>784</v>
      </c>
      <c r="Z223" s="540">
        <v>790</v>
      </c>
      <c r="AA223" s="540">
        <v>793</v>
      </c>
      <c r="AB223" s="541">
        <v>794</v>
      </c>
      <c r="AC223" s="541">
        <v>800</v>
      </c>
      <c r="AD223" s="542">
        <v>805</v>
      </c>
      <c r="AE223" s="542">
        <v>808</v>
      </c>
      <c r="AF223" s="544">
        <v>811</v>
      </c>
      <c r="AG223" s="544">
        <v>812</v>
      </c>
      <c r="AH223" s="545">
        <v>810</v>
      </c>
      <c r="AI223" s="546">
        <v>802</v>
      </c>
      <c r="AJ223" s="547">
        <v>804</v>
      </c>
      <c r="AK223" s="548">
        <v>807</v>
      </c>
      <c r="AL223" s="550">
        <v>812</v>
      </c>
      <c r="AM223" s="551">
        <v>815</v>
      </c>
      <c r="AN223" s="552">
        <v>815</v>
      </c>
      <c r="AO223" s="553">
        <v>819</v>
      </c>
      <c r="AP223" s="553">
        <v>821</v>
      </c>
      <c r="AQ223" s="553">
        <v>826</v>
      </c>
      <c r="AR223" s="553">
        <v>829</v>
      </c>
      <c r="AS223" s="554">
        <v>836</v>
      </c>
      <c r="AT223" s="555">
        <v>841</v>
      </c>
      <c r="AU223" s="556">
        <v>845</v>
      </c>
      <c r="AV223" s="556">
        <v>854</v>
      </c>
      <c r="AW223" s="556">
        <v>853</v>
      </c>
      <c r="AX223" s="557">
        <v>856</v>
      </c>
      <c r="AY223" s="557">
        <v>857</v>
      </c>
      <c r="AZ223" s="559">
        <v>858</v>
      </c>
      <c r="BA223" s="559">
        <v>860</v>
      </c>
      <c r="BB223" s="559">
        <v>860</v>
      </c>
      <c r="BD223" s="178">
        <f t="shared" ca="1" si="47"/>
        <v>0</v>
      </c>
      <c r="BE223" s="411">
        <f t="shared" ca="1" si="48"/>
        <v>0</v>
      </c>
      <c r="BF223" s="412">
        <f t="shared" ca="1" si="49"/>
        <v>0</v>
      </c>
      <c r="BG223" s="178">
        <f t="shared" ca="1" si="50"/>
        <v>15</v>
      </c>
      <c r="BH223" s="411">
        <f t="shared" ca="1" si="51"/>
        <v>1.7751479289940829E-2</v>
      </c>
      <c r="BI223" s="412">
        <f t="shared" ca="1" si="52"/>
        <v>4.6834897618913809</v>
      </c>
      <c r="BJ223" s="398">
        <f t="shared" ca="1" si="45"/>
        <v>268.52007968177247</v>
      </c>
      <c r="BL223" s="391">
        <f t="shared" si="46"/>
        <v>228</v>
      </c>
      <c r="BM223" s="386">
        <f t="shared" ca="1" si="53"/>
        <v>860</v>
      </c>
      <c r="BN223" s="386">
        <f t="shared" ca="1" si="54"/>
        <v>268.5</v>
      </c>
      <c r="BO223" s="400">
        <f t="shared" ca="1" si="55"/>
        <v>0</v>
      </c>
      <c r="BQ223" t="s">
        <v>1534</v>
      </c>
      <c r="BR223">
        <v>222</v>
      </c>
      <c r="BS223">
        <v>180.8</v>
      </c>
      <c r="BU223" s="389">
        <f t="shared" si="56"/>
        <v>137</v>
      </c>
      <c r="BV223" s="419">
        <f t="shared" ca="1" si="57"/>
        <v>320274</v>
      </c>
      <c r="BX223" s="404" t="s">
        <v>1022</v>
      </c>
      <c r="BY223" s="404" t="s">
        <v>530</v>
      </c>
      <c r="BZ223" s="404" t="s">
        <v>2226</v>
      </c>
      <c r="CA223" s="405">
        <v>8706</v>
      </c>
      <c r="CB223" s="548">
        <f t="shared" ca="1" si="58"/>
        <v>85</v>
      </c>
      <c r="CC223" s="50" t="str">
        <f t="shared" ca="1" si="59"/>
        <v/>
      </c>
    </row>
    <row r="224" spans="1:81" x14ac:dyDescent="0.25">
      <c r="A224" s="386">
        <v>5</v>
      </c>
      <c r="B224" s="386" t="s">
        <v>145</v>
      </c>
      <c r="C224" s="31" t="s">
        <v>353</v>
      </c>
      <c r="D224" s="31" t="s">
        <v>184</v>
      </c>
      <c r="E224" s="31" t="s">
        <v>353</v>
      </c>
      <c r="F224" s="31" t="s">
        <v>184</v>
      </c>
      <c r="G224" s="31">
        <v>214909</v>
      </c>
      <c r="H224" s="31">
        <v>602</v>
      </c>
      <c r="I224" s="31">
        <v>607</v>
      </c>
      <c r="J224" s="31">
        <v>611</v>
      </c>
      <c r="K224" s="31">
        <v>613</v>
      </c>
      <c r="L224" s="31">
        <v>622</v>
      </c>
      <c r="M224" s="31">
        <v>631</v>
      </c>
      <c r="N224" s="31">
        <v>636</v>
      </c>
      <c r="O224" s="31">
        <v>639</v>
      </c>
      <c r="P224" s="31">
        <v>643</v>
      </c>
      <c r="Q224" s="31">
        <v>643</v>
      </c>
      <c r="R224" s="31">
        <v>648</v>
      </c>
      <c r="S224" s="31">
        <v>648</v>
      </c>
      <c r="T224" s="31">
        <v>652</v>
      </c>
      <c r="U224" s="31">
        <v>653</v>
      </c>
      <c r="V224" s="31">
        <v>656</v>
      </c>
      <c r="W224" s="31">
        <v>658</v>
      </c>
      <c r="X224" s="31">
        <v>661</v>
      </c>
      <c r="Y224" s="31">
        <v>664</v>
      </c>
      <c r="Z224" s="31">
        <v>664</v>
      </c>
      <c r="AA224" s="31">
        <v>665</v>
      </c>
      <c r="AB224" s="31">
        <v>667</v>
      </c>
      <c r="AC224" s="31">
        <v>668</v>
      </c>
      <c r="AD224" s="31">
        <v>672</v>
      </c>
      <c r="AE224" s="31">
        <v>665</v>
      </c>
      <c r="AF224" s="31">
        <v>663</v>
      </c>
      <c r="AG224" s="31">
        <v>667</v>
      </c>
      <c r="AH224" s="31">
        <v>667</v>
      </c>
      <c r="AI224" s="31">
        <v>667</v>
      </c>
      <c r="AJ224" s="31">
        <v>669</v>
      </c>
      <c r="AK224" s="31">
        <v>669</v>
      </c>
      <c r="AL224" s="31">
        <v>669</v>
      </c>
      <c r="AM224" s="31">
        <v>669</v>
      </c>
      <c r="AN224" s="31">
        <v>669</v>
      </c>
      <c r="AO224" s="31">
        <v>671</v>
      </c>
      <c r="AP224" s="31">
        <v>673</v>
      </c>
      <c r="AQ224" s="31">
        <v>673</v>
      </c>
      <c r="AR224" s="31">
        <v>674</v>
      </c>
      <c r="AS224" s="31">
        <v>674</v>
      </c>
      <c r="AT224" s="31">
        <v>675</v>
      </c>
      <c r="AU224" s="31">
        <v>675</v>
      </c>
      <c r="AV224" s="31">
        <v>675</v>
      </c>
      <c r="AW224" s="31">
        <v>677</v>
      </c>
      <c r="AX224" s="31">
        <v>677</v>
      </c>
      <c r="AY224" s="31">
        <v>679</v>
      </c>
      <c r="AZ224" s="31">
        <v>679</v>
      </c>
      <c r="BA224" s="31">
        <v>679</v>
      </c>
      <c r="BB224" s="31">
        <v>679</v>
      </c>
      <c r="BC224" s="31"/>
      <c r="BD224" s="393">
        <f t="shared" ca="1" si="47"/>
        <v>0</v>
      </c>
      <c r="BE224" s="413">
        <f t="shared" ca="1" si="48"/>
        <v>0</v>
      </c>
      <c r="BF224" s="415">
        <f t="shared" ca="1" si="49"/>
        <v>0</v>
      </c>
      <c r="BG224" s="393">
        <f t="shared" ca="1" si="50"/>
        <v>4</v>
      </c>
      <c r="BH224" s="413">
        <f t="shared" ca="1" si="51"/>
        <v>5.9259259259259256E-3</v>
      </c>
      <c r="BI224" s="415">
        <f t="shared" ca="1" si="52"/>
        <v>1.8612529023912447</v>
      </c>
      <c r="BJ224" s="401">
        <f t="shared" ca="1" si="45"/>
        <v>315.94768018091378</v>
      </c>
      <c r="BL224" s="391">
        <f t="shared" si="46"/>
        <v>230</v>
      </c>
      <c r="BM224" s="386">
        <f t="shared" ca="1" si="53"/>
        <v>679</v>
      </c>
      <c r="BN224" s="386">
        <f t="shared" ca="1" si="54"/>
        <v>315.89999999999998</v>
      </c>
      <c r="BO224" s="400">
        <f t="shared" ca="1" si="55"/>
        <v>0</v>
      </c>
      <c r="BQ224" t="s">
        <v>92</v>
      </c>
      <c r="BR224">
        <v>974</v>
      </c>
      <c r="BS224">
        <v>353.7</v>
      </c>
      <c r="BU224" s="389">
        <f t="shared" si="56"/>
        <v>160</v>
      </c>
      <c r="BV224" s="419">
        <f t="shared" ca="1" si="57"/>
        <v>214909</v>
      </c>
      <c r="BX224" s="404" t="s">
        <v>372</v>
      </c>
      <c r="BY224" s="404" t="s">
        <v>531</v>
      </c>
      <c r="BZ224" s="404" t="s">
        <v>2226</v>
      </c>
      <c r="CA224" s="405">
        <v>279665</v>
      </c>
      <c r="CB224" s="548">
        <f t="shared" ca="1" si="58"/>
        <v>173</v>
      </c>
      <c r="CC224" s="50" t="str">
        <f t="shared" ca="1" si="59"/>
        <v/>
      </c>
    </row>
    <row r="225" spans="1:81" x14ac:dyDescent="0.25">
      <c r="A225" s="386">
        <v>5</v>
      </c>
      <c r="B225" s="386" t="s">
        <v>145</v>
      </c>
      <c r="C225" s="386" t="s">
        <v>414</v>
      </c>
      <c r="D225" s="386" t="s">
        <v>101</v>
      </c>
      <c r="E225" s="386" t="s">
        <v>892</v>
      </c>
      <c r="F225" s="386" t="s">
        <v>1327</v>
      </c>
      <c r="G225">
        <v>100109</v>
      </c>
      <c r="H225">
        <v>194</v>
      </c>
      <c r="I225" s="397">
        <v>195</v>
      </c>
      <c r="J225" s="419">
        <v>196</v>
      </c>
      <c r="K225" s="419">
        <v>196</v>
      </c>
      <c r="L225" s="419">
        <v>197</v>
      </c>
      <c r="M225" s="433">
        <v>199</v>
      </c>
      <c r="N225" s="434">
        <v>200</v>
      </c>
      <c r="O225" s="437">
        <v>200</v>
      </c>
      <c r="P225" s="438">
        <v>200</v>
      </c>
      <c r="Q225" s="447">
        <v>200</v>
      </c>
      <c r="R225" s="494">
        <v>200</v>
      </c>
      <c r="S225" s="498">
        <v>202</v>
      </c>
      <c r="T225" s="498">
        <v>203</v>
      </c>
      <c r="U225" s="537">
        <v>204</v>
      </c>
      <c r="V225" s="537">
        <v>205</v>
      </c>
      <c r="W225" s="537">
        <v>206</v>
      </c>
      <c r="X225" s="537">
        <v>207</v>
      </c>
      <c r="Y225" s="538">
        <v>208</v>
      </c>
      <c r="Z225" s="540">
        <v>208</v>
      </c>
      <c r="AA225" s="540">
        <v>209</v>
      </c>
      <c r="AB225" s="541">
        <v>209</v>
      </c>
      <c r="AC225" s="541">
        <v>209</v>
      </c>
      <c r="AD225" s="542">
        <v>211</v>
      </c>
      <c r="AE225" s="542">
        <v>209</v>
      </c>
      <c r="AF225" s="544">
        <v>209</v>
      </c>
      <c r="AG225" s="544">
        <v>209</v>
      </c>
      <c r="AH225" s="545">
        <v>210</v>
      </c>
      <c r="AI225" s="546">
        <v>211</v>
      </c>
      <c r="AJ225" s="547">
        <v>211</v>
      </c>
      <c r="AK225" s="548">
        <v>211</v>
      </c>
      <c r="AL225" s="550">
        <v>212</v>
      </c>
      <c r="AM225" s="551">
        <v>212</v>
      </c>
      <c r="AN225" s="552">
        <v>212</v>
      </c>
      <c r="AO225" s="553">
        <v>212</v>
      </c>
      <c r="AP225" s="553">
        <v>213</v>
      </c>
      <c r="AQ225" s="553">
        <v>213</v>
      </c>
      <c r="AR225" s="553">
        <v>213</v>
      </c>
      <c r="AS225" s="554">
        <v>214</v>
      </c>
      <c r="AT225" s="555">
        <v>214</v>
      </c>
      <c r="AU225" s="556">
        <v>214</v>
      </c>
      <c r="AV225" s="556">
        <v>214</v>
      </c>
      <c r="AW225" s="556">
        <v>214</v>
      </c>
      <c r="AX225" s="557">
        <v>215</v>
      </c>
      <c r="AY225" s="557">
        <v>216</v>
      </c>
      <c r="AZ225" s="559">
        <v>216</v>
      </c>
      <c r="BA225" s="559">
        <v>216</v>
      </c>
      <c r="BB225" s="559">
        <v>217</v>
      </c>
      <c r="BD225" s="178">
        <f t="shared" ca="1" si="47"/>
        <v>1</v>
      </c>
      <c r="BE225" s="411">
        <f t="shared" ca="1" si="48"/>
        <v>4.6296296296296294E-3</v>
      </c>
      <c r="BF225" s="412">
        <f t="shared" ca="1" si="49"/>
        <v>0.99891118680638102</v>
      </c>
      <c r="BG225" s="178">
        <f t="shared" ca="1" si="50"/>
        <v>3</v>
      </c>
      <c r="BH225" s="411">
        <f t="shared" ca="1" si="51"/>
        <v>1.4018691588785047E-2</v>
      </c>
      <c r="BI225" s="412">
        <f t="shared" ca="1" si="52"/>
        <v>2.996733560419143</v>
      </c>
      <c r="BJ225" s="398">
        <f t="shared" ca="1" si="45"/>
        <v>216.76372753698467</v>
      </c>
      <c r="BL225" s="391">
        <f t="shared" si="46"/>
        <v>46</v>
      </c>
      <c r="BM225" s="386">
        <f t="shared" ca="1" si="53"/>
        <v>217</v>
      </c>
      <c r="BN225" s="386">
        <f t="shared" ca="1" si="54"/>
        <v>216.8</v>
      </c>
      <c r="BO225" s="400">
        <f t="shared" ca="1" si="55"/>
        <v>0</v>
      </c>
      <c r="BQ225" t="s">
        <v>1504</v>
      </c>
      <c r="BR225">
        <v>137</v>
      </c>
      <c r="BS225">
        <v>153.69999999999999</v>
      </c>
      <c r="BU225" s="389">
        <f t="shared" si="56"/>
        <v>141</v>
      </c>
      <c r="BV225" s="419">
        <f t="shared" ca="1" si="57"/>
        <v>100109</v>
      </c>
      <c r="BX225" s="404" t="s">
        <v>373</v>
      </c>
      <c r="BY225" s="404" t="s">
        <v>44</v>
      </c>
      <c r="BZ225" s="404" t="s">
        <v>2226</v>
      </c>
      <c r="CA225" s="405">
        <v>185426</v>
      </c>
      <c r="CB225" s="548">
        <f t="shared" ca="1" si="58"/>
        <v>125</v>
      </c>
      <c r="CC225" s="50" t="str">
        <f t="shared" ca="1" si="59"/>
        <v/>
      </c>
    </row>
    <row r="226" spans="1:81" x14ac:dyDescent="0.25">
      <c r="A226" s="386">
        <v>5</v>
      </c>
      <c r="B226" s="386" t="s">
        <v>145</v>
      </c>
      <c r="C226" s="386" t="s">
        <v>414</v>
      </c>
      <c r="D226" s="386" t="s">
        <v>101</v>
      </c>
      <c r="E226" s="386" t="s">
        <v>894</v>
      </c>
      <c r="F226" s="386" t="s">
        <v>1343</v>
      </c>
      <c r="G226">
        <v>118574</v>
      </c>
      <c r="H226">
        <v>289</v>
      </c>
      <c r="I226" s="397">
        <v>291</v>
      </c>
      <c r="J226" s="419">
        <v>295</v>
      </c>
      <c r="K226" s="419">
        <v>297</v>
      </c>
      <c r="L226" s="419">
        <v>298</v>
      </c>
      <c r="M226" s="433">
        <v>298</v>
      </c>
      <c r="N226" s="434">
        <v>298</v>
      </c>
      <c r="O226" s="437">
        <v>299</v>
      </c>
      <c r="P226" s="438">
        <v>302</v>
      </c>
      <c r="Q226" s="447">
        <v>302</v>
      </c>
      <c r="R226" s="494">
        <v>303</v>
      </c>
      <c r="S226" s="498">
        <v>303</v>
      </c>
      <c r="T226" s="498">
        <v>304</v>
      </c>
      <c r="U226" s="537">
        <v>305</v>
      </c>
      <c r="V226" s="537">
        <v>306</v>
      </c>
      <c r="W226" s="537">
        <v>308</v>
      </c>
      <c r="X226" s="537">
        <v>309</v>
      </c>
      <c r="Y226" s="538">
        <v>309</v>
      </c>
      <c r="Z226" s="540">
        <v>311</v>
      </c>
      <c r="AA226" s="540">
        <v>311</v>
      </c>
      <c r="AB226" s="541">
        <v>314</v>
      </c>
      <c r="AC226" s="541">
        <v>314</v>
      </c>
      <c r="AD226" s="542">
        <v>316</v>
      </c>
      <c r="AE226" s="542">
        <v>317</v>
      </c>
      <c r="AF226" s="544">
        <v>318</v>
      </c>
      <c r="AG226" s="544">
        <v>319</v>
      </c>
      <c r="AH226" s="545">
        <v>320</v>
      </c>
      <c r="AI226" s="546">
        <v>319</v>
      </c>
      <c r="AJ226" s="547">
        <v>319</v>
      </c>
      <c r="AK226" s="548">
        <v>319</v>
      </c>
      <c r="AL226" s="550">
        <v>319</v>
      </c>
      <c r="AM226" s="551">
        <v>319</v>
      </c>
      <c r="AN226" s="552">
        <v>319</v>
      </c>
      <c r="AO226" s="553">
        <v>321</v>
      </c>
      <c r="AP226" s="553">
        <v>321</v>
      </c>
      <c r="AQ226" s="553">
        <v>323</v>
      </c>
      <c r="AR226" s="553">
        <v>323</v>
      </c>
      <c r="AS226" s="554">
        <v>324</v>
      </c>
      <c r="AT226" s="555">
        <v>326</v>
      </c>
      <c r="AU226" s="556">
        <v>326</v>
      </c>
      <c r="AV226" s="556">
        <v>326</v>
      </c>
      <c r="AW226" s="556">
        <v>326</v>
      </c>
      <c r="AX226" s="557">
        <v>330</v>
      </c>
      <c r="AY226" s="557">
        <v>331</v>
      </c>
      <c r="AZ226" s="559">
        <v>333</v>
      </c>
      <c r="BA226" s="559">
        <v>335</v>
      </c>
      <c r="BB226" s="559">
        <v>335</v>
      </c>
      <c r="BD226" s="178">
        <f t="shared" ca="1" si="47"/>
        <v>0</v>
      </c>
      <c r="BE226" s="411">
        <f t="shared" ca="1" si="48"/>
        <v>0</v>
      </c>
      <c r="BF226" s="412">
        <f t="shared" ca="1" si="49"/>
        <v>0</v>
      </c>
      <c r="BG226" s="178">
        <f t="shared" ca="1" si="50"/>
        <v>9</v>
      </c>
      <c r="BH226" s="411">
        <f t="shared" ca="1" si="51"/>
        <v>2.7607361963190184E-2</v>
      </c>
      <c r="BI226" s="412">
        <f t="shared" ca="1" si="52"/>
        <v>7.5901968391046939</v>
      </c>
      <c r="BJ226" s="398">
        <f t="shared" ca="1" si="45"/>
        <v>282.52399345556364</v>
      </c>
      <c r="BL226" s="391">
        <f t="shared" si="46"/>
        <v>90</v>
      </c>
      <c r="BM226" s="386">
        <f t="shared" ca="1" si="53"/>
        <v>335</v>
      </c>
      <c r="BN226" s="386">
        <f t="shared" ca="1" si="54"/>
        <v>282.5</v>
      </c>
      <c r="BO226" s="400">
        <f t="shared" ca="1" si="55"/>
        <v>0</v>
      </c>
      <c r="BQ226" t="s">
        <v>1406</v>
      </c>
      <c r="BR226">
        <v>256</v>
      </c>
      <c r="BS226">
        <v>212.8</v>
      </c>
      <c r="BU226" s="389">
        <f t="shared" si="56"/>
        <v>142</v>
      </c>
      <c r="BV226" s="419">
        <f t="shared" ca="1" si="57"/>
        <v>118574</v>
      </c>
      <c r="BX226" s="404" t="s">
        <v>374</v>
      </c>
      <c r="BY226" s="404" t="s">
        <v>46</v>
      </c>
      <c r="BZ226" s="404" t="s">
        <v>2226</v>
      </c>
      <c r="CA226" s="405">
        <v>270624</v>
      </c>
      <c r="CB226" s="548">
        <f t="shared" ca="1" si="58"/>
        <v>42</v>
      </c>
      <c r="CC226" s="50" t="str">
        <f t="shared" ca="1" si="59"/>
        <v>Worst 50</v>
      </c>
    </row>
    <row r="227" spans="1:81" x14ac:dyDescent="0.25">
      <c r="A227" s="386">
        <v>5</v>
      </c>
      <c r="B227" s="386" t="s">
        <v>145</v>
      </c>
      <c r="C227" s="386" t="s">
        <v>414</v>
      </c>
      <c r="D227" s="386" t="s">
        <v>101</v>
      </c>
      <c r="E227" s="386" t="s">
        <v>896</v>
      </c>
      <c r="F227" s="386" t="s">
        <v>1345</v>
      </c>
      <c r="G227">
        <v>103965</v>
      </c>
      <c r="H227">
        <v>247</v>
      </c>
      <c r="I227" s="397">
        <v>250</v>
      </c>
      <c r="J227" s="419">
        <v>251</v>
      </c>
      <c r="K227" s="419">
        <v>253</v>
      </c>
      <c r="L227" s="419">
        <v>258</v>
      </c>
      <c r="M227" s="433">
        <v>259</v>
      </c>
      <c r="N227" s="434">
        <v>260</v>
      </c>
      <c r="O227" s="437">
        <v>261</v>
      </c>
      <c r="P227" s="438">
        <v>267</v>
      </c>
      <c r="Q227" s="447">
        <v>271</v>
      </c>
      <c r="R227" s="494">
        <v>273</v>
      </c>
      <c r="S227" s="498">
        <v>275</v>
      </c>
      <c r="T227" s="498">
        <v>277</v>
      </c>
      <c r="U227" s="537">
        <v>278</v>
      </c>
      <c r="V227" s="537">
        <v>278</v>
      </c>
      <c r="W227" s="537">
        <v>280</v>
      </c>
      <c r="X227" s="537">
        <v>282</v>
      </c>
      <c r="Y227" s="538">
        <v>284</v>
      </c>
      <c r="Z227" s="540">
        <v>284</v>
      </c>
      <c r="AA227" s="540">
        <v>285</v>
      </c>
      <c r="AB227" s="541">
        <v>286</v>
      </c>
      <c r="AC227" s="541">
        <v>288</v>
      </c>
      <c r="AD227" s="542">
        <v>287</v>
      </c>
      <c r="AE227" s="542">
        <v>283</v>
      </c>
      <c r="AF227" s="544">
        <v>282</v>
      </c>
      <c r="AG227" s="544">
        <v>282</v>
      </c>
      <c r="AH227" s="545">
        <v>282</v>
      </c>
      <c r="AI227" s="546">
        <v>282</v>
      </c>
      <c r="AJ227" s="547">
        <v>282</v>
      </c>
      <c r="AK227" s="548">
        <v>282</v>
      </c>
      <c r="AL227" s="550">
        <v>283</v>
      </c>
      <c r="AM227" s="551">
        <v>285</v>
      </c>
      <c r="AN227" s="552">
        <v>285</v>
      </c>
      <c r="AO227" s="553">
        <v>285</v>
      </c>
      <c r="AP227" s="553">
        <v>286</v>
      </c>
      <c r="AQ227" s="553">
        <v>286</v>
      </c>
      <c r="AR227" s="553">
        <v>287</v>
      </c>
      <c r="AS227" s="554">
        <v>289</v>
      </c>
      <c r="AT227" s="555">
        <v>290</v>
      </c>
      <c r="AU227" s="556">
        <v>290</v>
      </c>
      <c r="AV227" s="556">
        <v>291</v>
      </c>
      <c r="AW227" s="556">
        <v>291</v>
      </c>
      <c r="AX227" s="557">
        <v>291</v>
      </c>
      <c r="AY227" s="557">
        <v>292</v>
      </c>
      <c r="AZ227" s="559">
        <v>292</v>
      </c>
      <c r="BA227" s="559">
        <v>292</v>
      </c>
      <c r="BB227" s="559">
        <v>293</v>
      </c>
      <c r="BD227" s="178">
        <f t="shared" ca="1" si="47"/>
        <v>1</v>
      </c>
      <c r="BE227" s="411">
        <f t="shared" ca="1" si="48"/>
        <v>3.4246575342465752E-3</v>
      </c>
      <c r="BF227" s="412">
        <f t="shared" ca="1" si="49"/>
        <v>0.96186216515173373</v>
      </c>
      <c r="BG227" s="178">
        <f t="shared" ca="1" si="50"/>
        <v>3</v>
      </c>
      <c r="BH227" s="411">
        <f t="shared" ca="1" si="51"/>
        <v>1.0344827586206896E-2</v>
      </c>
      <c r="BI227" s="412">
        <f t="shared" ca="1" si="52"/>
        <v>2.8855864954552013</v>
      </c>
      <c r="BJ227" s="398">
        <f t="shared" ca="1" si="45"/>
        <v>281.825614389458</v>
      </c>
      <c r="BL227" s="391">
        <f t="shared" si="46"/>
        <v>153</v>
      </c>
      <c r="BM227" s="386">
        <f t="shared" ca="1" si="53"/>
        <v>293</v>
      </c>
      <c r="BN227" s="386">
        <f t="shared" ca="1" si="54"/>
        <v>281.8</v>
      </c>
      <c r="BO227" s="400">
        <f t="shared" ca="1" si="55"/>
        <v>0</v>
      </c>
      <c r="BQ227" t="s">
        <v>93</v>
      </c>
      <c r="BR227" s="4">
        <v>2657</v>
      </c>
      <c r="BS227">
        <v>456.1</v>
      </c>
      <c r="BU227" s="389">
        <f t="shared" si="56"/>
        <v>143</v>
      </c>
      <c r="BV227" s="419">
        <f t="shared" ca="1" si="57"/>
        <v>103965</v>
      </c>
      <c r="BX227" s="404" t="s">
        <v>379</v>
      </c>
      <c r="BY227" s="404" t="s">
        <v>54</v>
      </c>
      <c r="BZ227" s="404" t="s">
        <v>2226</v>
      </c>
      <c r="CA227" s="405">
        <v>239142</v>
      </c>
      <c r="CB227" s="548">
        <f t="shared" ca="1" si="58"/>
        <v>129</v>
      </c>
      <c r="CC227" s="50" t="str">
        <f t="shared" ca="1" si="59"/>
        <v/>
      </c>
    </row>
    <row r="228" spans="1:81" x14ac:dyDescent="0.25">
      <c r="A228" s="386">
        <v>5</v>
      </c>
      <c r="B228" s="386" t="s">
        <v>145</v>
      </c>
      <c r="C228" s="386" t="s">
        <v>414</v>
      </c>
      <c r="D228" s="386" t="s">
        <v>101</v>
      </c>
      <c r="E228" s="386" t="s">
        <v>898</v>
      </c>
      <c r="F228" s="386" t="s">
        <v>1347</v>
      </c>
      <c r="G228">
        <v>129490</v>
      </c>
      <c r="H228">
        <v>350</v>
      </c>
      <c r="I228" s="397">
        <v>361</v>
      </c>
      <c r="J228" s="419">
        <v>366</v>
      </c>
      <c r="K228" s="419">
        <v>367</v>
      </c>
      <c r="L228" s="419">
        <v>372</v>
      </c>
      <c r="M228" s="433">
        <v>374</v>
      </c>
      <c r="N228" s="434">
        <v>385</v>
      </c>
      <c r="O228" s="437">
        <v>391</v>
      </c>
      <c r="P228" s="438">
        <v>394</v>
      </c>
      <c r="Q228" s="447">
        <v>400</v>
      </c>
      <c r="R228" s="494">
        <v>402</v>
      </c>
      <c r="S228" s="498">
        <v>407</v>
      </c>
      <c r="T228" s="498">
        <v>408</v>
      </c>
      <c r="U228" s="537">
        <v>413</v>
      </c>
      <c r="V228" s="537">
        <v>419</v>
      </c>
      <c r="W228" s="537">
        <v>425</v>
      </c>
      <c r="X228" s="537">
        <v>426</v>
      </c>
      <c r="Y228" s="538">
        <v>430</v>
      </c>
      <c r="Z228" s="540">
        <v>432</v>
      </c>
      <c r="AA228" s="540">
        <v>436</v>
      </c>
      <c r="AB228" s="541">
        <v>438</v>
      </c>
      <c r="AC228" s="541">
        <v>440</v>
      </c>
      <c r="AD228" s="542">
        <v>440</v>
      </c>
      <c r="AE228" s="542">
        <v>443</v>
      </c>
      <c r="AF228" s="544">
        <v>449</v>
      </c>
      <c r="AG228" s="544">
        <v>450</v>
      </c>
      <c r="AH228" s="545">
        <v>453</v>
      </c>
      <c r="AI228" s="546">
        <v>456</v>
      </c>
      <c r="AJ228" s="547">
        <v>458</v>
      </c>
      <c r="AK228" s="548">
        <v>459</v>
      </c>
      <c r="AL228" s="550">
        <v>460</v>
      </c>
      <c r="AM228" s="551">
        <v>461</v>
      </c>
      <c r="AN228" s="552">
        <v>461</v>
      </c>
      <c r="AO228" s="553">
        <v>463</v>
      </c>
      <c r="AP228" s="553">
        <v>464</v>
      </c>
      <c r="AQ228" s="553">
        <v>468</v>
      </c>
      <c r="AR228" s="553">
        <v>468</v>
      </c>
      <c r="AS228" s="554">
        <v>469</v>
      </c>
      <c r="AT228" s="555">
        <v>469</v>
      </c>
      <c r="AU228" s="556">
        <v>471</v>
      </c>
      <c r="AV228" s="556">
        <v>471</v>
      </c>
      <c r="AW228" s="556">
        <v>475</v>
      </c>
      <c r="AX228" s="557">
        <v>475</v>
      </c>
      <c r="AY228" s="557">
        <v>478</v>
      </c>
      <c r="AZ228" s="559">
        <v>476</v>
      </c>
      <c r="BA228" s="559">
        <v>478</v>
      </c>
      <c r="BB228" s="559">
        <v>479</v>
      </c>
      <c r="BD228" s="178">
        <f t="shared" ca="1" si="47"/>
        <v>1</v>
      </c>
      <c r="BE228" s="411">
        <f t="shared" ca="1" si="48"/>
        <v>2.0920502092050207E-3</v>
      </c>
      <c r="BF228" s="412">
        <f t="shared" ca="1" si="49"/>
        <v>0.77226040620897363</v>
      </c>
      <c r="BG228" s="178">
        <f t="shared" ca="1" si="50"/>
        <v>8</v>
      </c>
      <c r="BH228" s="411">
        <f t="shared" ca="1" si="51"/>
        <v>1.6985138004246284E-2</v>
      </c>
      <c r="BI228" s="412">
        <f t="shared" ca="1" si="52"/>
        <v>6.178083249671789</v>
      </c>
      <c r="BJ228" s="398">
        <f t="shared" ca="1" si="45"/>
        <v>369.91273457409841</v>
      </c>
      <c r="BL228" s="391">
        <f t="shared" si="46"/>
        <v>175</v>
      </c>
      <c r="BM228" s="386">
        <f t="shared" ca="1" si="53"/>
        <v>479</v>
      </c>
      <c r="BN228" s="386">
        <f t="shared" ca="1" si="54"/>
        <v>369.9</v>
      </c>
      <c r="BO228" s="400">
        <f t="shared" ca="1" si="55"/>
        <v>0</v>
      </c>
      <c r="BQ228" t="s">
        <v>94</v>
      </c>
      <c r="BR228">
        <v>860</v>
      </c>
      <c r="BS228">
        <v>268.5</v>
      </c>
      <c r="BU228" s="389">
        <f t="shared" si="56"/>
        <v>144</v>
      </c>
      <c r="BV228" s="419">
        <f t="shared" ca="1" si="57"/>
        <v>129490</v>
      </c>
      <c r="BX228" s="404" t="s">
        <v>380</v>
      </c>
      <c r="BY228" s="404" t="s">
        <v>55</v>
      </c>
      <c r="BZ228" s="404" t="s">
        <v>2226</v>
      </c>
      <c r="CA228" s="405">
        <v>156197</v>
      </c>
      <c r="CB228" s="548">
        <f t="shared" ca="1" si="58"/>
        <v>58</v>
      </c>
      <c r="CC228" s="50" t="str">
        <f t="shared" ca="1" si="59"/>
        <v/>
      </c>
    </row>
    <row r="229" spans="1:81" x14ac:dyDescent="0.25">
      <c r="A229" s="386">
        <v>5</v>
      </c>
      <c r="B229" s="386" t="s">
        <v>145</v>
      </c>
      <c r="C229" s="386" t="s">
        <v>414</v>
      </c>
      <c r="D229" s="386" t="s">
        <v>101</v>
      </c>
      <c r="E229" s="386" t="s">
        <v>900</v>
      </c>
      <c r="F229" s="386" t="s">
        <v>1349</v>
      </c>
      <c r="G229">
        <v>112126</v>
      </c>
      <c r="H229">
        <v>254</v>
      </c>
      <c r="I229" s="397">
        <v>255</v>
      </c>
      <c r="J229" s="419">
        <v>256</v>
      </c>
      <c r="K229" s="419">
        <v>262</v>
      </c>
      <c r="L229" s="419">
        <v>263</v>
      </c>
      <c r="M229" s="433">
        <v>265</v>
      </c>
      <c r="N229" s="434">
        <v>265</v>
      </c>
      <c r="O229" s="437">
        <v>265</v>
      </c>
      <c r="P229" s="438">
        <v>265</v>
      </c>
      <c r="Q229" s="447">
        <v>266</v>
      </c>
      <c r="R229" s="494">
        <v>266</v>
      </c>
      <c r="S229" s="498">
        <v>267</v>
      </c>
      <c r="T229" s="498">
        <v>267</v>
      </c>
      <c r="U229" s="537">
        <v>269</v>
      </c>
      <c r="V229" s="537">
        <v>271</v>
      </c>
      <c r="W229" s="537">
        <v>271</v>
      </c>
      <c r="X229" s="537">
        <v>272</v>
      </c>
      <c r="Y229" s="538">
        <v>271</v>
      </c>
      <c r="Z229" s="540">
        <v>272</v>
      </c>
      <c r="AA229" s="540">
        <v>272</v>
      </c>
      <c r="AB229" s="541">
        <v>273</v>
      </c>
      <c r="AC229" s="541">
        <v>275</v>
      </c>
      <c r="AD229" s="542">
        <v>278</v>
      </c>
      <c r="AE229" s="542">
        <v>280</v>
      </c>
      <c r="AF229" s="544">
        <v>280</v>
      </c>
      <c r="AG229" s="544">
        <v>283</v>
      </c>
      <c r="AH229" s="545">
        <v>284</v>
      </c>
      <c r="AI229" s="546">
        <v>285</v>
      </c>
      <c r="AJ229" s="547">
        <v>287</v>
      </c>
      <c r="AK229" s="548">
        <v>288</v>
      </c>
      <c r="AL229" s="550">
        <v>289</v>
      </c>
      <c r="AM229" s="551">
        <v>289</v>
      </c>
      <c r="AN229" s="552">
        <v>288</v>
      </c>
      <c r="AO229" s="553">
        <v>288</v>
      </c>
      <c r="AP229" s="553">
        <v>289</v>
      </c>
      <c r="AQ229" s="553">
        <v>290</v>
      </c>
      <c r="AR229" s="553">
        <v>291</v>
      </c>
      <c r="AS229" s="554">
        <v>293</v>
      </c>
      <c r="AT229" s="555">
        <v>295</v>
      </c>
      <c r="AU229" s="556">
        <v>296</v>
      </c>
      <c r="AV229" s="556">
        <v>296</v>
      </c>
      <c r="AW229" s="556">
        <v>296</v>
      </c>
      <c r="AX229" s="557">
        <v>297</v>
      </c>
      <c r="AY229" s="557">
        <v>297</v>
      </c>
      <c r="AZ229" s="559">
        <v>297</v>
      </c>
      <c r="BA229" s="559">
        <v>297</v>
      </c>
      <c r="BB229" s="559">
        <v>297</v>
      </c>
      <c r="BD229" s="178">
        <f t="shared" ca="1" si="47"/>
        <v>0</v>
      </c>
      <c r="BE229" s="411">
        <f t="shared" ca="1" si="48"/>
        <v>0</v>
      </c>
      <c r="BF229" s="412">
        <f t="shared" ca="1" si="49"/>
        <v>0</v>
      </c>
      <c r="BG229" s="178">
        <f t="shared" ca="1" si="50"/>
        <v>1</v>
      </c>
      <c r="BH229" s="411">
        <f t="shared" ca="1" si="51"/>
        <v>3.3783783783783786E-3</v>
      </c>
      <c r="BI229" s="412">
        <f t="shared" ca="1" si="52"/>
        <v>0.89185380732390351</v>
      </c>
      <c r="BJ229" s="398">
        <f t="shared" ca="1" si="45"/>
        <v>264.88058077519935</v>
      </c>
      <c r="BL229" s="391">
        <f t="shared" si="46"/>
        <v>245</v>
      </c>
      <c r="BM229" s="386">
        <f t="shared" ca="1" si="53"/>
        <v>297</v>
      </c>
      <c r="BN229" s="386">
        <f t="shared" ca="1" si="54"/>
        <v>264.89999999999998</v>
      </c>
      <c r="BO229" s="400">
        <f t="shared" ca="1" si="55"/>
        <v>0</v>
      </c>
      <c r="BQ229" t="s">
        <v>95</v>
      </c>
      <c r="BR229">
        <v>465</v>
      </c>
      <c r="BS229">
        <v>311.8</v>
      </c>
      <c r="BU229" s="389">
        <f t="shared" si="56"/>
        <v>145</v>
      </c>
      <c r="BV229" s="419">
        <f t="shared" ca="1" si="57"/>
        <v>112126</v>
      </c>
      <c r="BX229" s="404" t="s">
        <v>382</v>
      </c>
      <c r="BY229" s="404" t="s">
        <v>60</v>
      </c>
      <c r="BZ229" s="404" t="s">
        <v>2226</v>
      </c>
      <c r="CA229" s="405">
        <v>325917</v>
      </c>
      <c r="CB229" s="548">
        <f t="shared" ca="1" si="58"/>
        <v>231</v>
      </c>
      <c r="CC229" s="50" t="str">
        <f t="shared" ca="1" si="59"/>
        <v/>
      </c>
    </row>
    <row r="230" spans="1:81" x14ac:dyDescent="0.25">
      <c r="A230" s="386">
        <v>5</v>
      </c>
      <c r="B230" s="386" t="s">
        <v>145</v>
      </c>
      <c r="C230" s="386" t="s">
        <v>414</v>
      </c>
      <c r="D230" s="386" t="s">
        <v>101</v>
      </c>
      <c r="E230" s="386" t="s">
        <v>902</v>
      </c>
      <c r="F230" s="386" t="s">
        <v>1351</v>
      </c>
      <c r="G230">
        <v>135880</v>
      </c>
      <c r="H230">
        <v>244</v>
      </c>
      <c r="I230" s="397">
        <v>252</v>
      </c>
      <c r="J230" s="419">
        <v>252</v>
      </c>
      <c r="K230" s="419">
        <v>252</v>
      </c>
      <c r="L230" s="419">
        <v>254</v>
      </c>
      <c r="M230" s="433">
        <v>255</v>
      </c>
      <c r="N230" s="434">
        <v>257</v>
      </c>
      <c r="O230" s="437">
        <v>261</v>
      </c>
      <c r="P230" s="438">
        <v>263</v>
      </c>
      <c r="Q230" s="447">
        <v>266</v>
      </c>
      <c r="R230" s="494">
        <v>270</v>
      </c>
      <c r="S230" s="498">
        <v>276</v>
      </c>
      <c r="T230" s="498">
        <v>284</v>
      </c>
      <c r="U230" s="537">
        <v>287</v>
      </c>
      <c r="V230" s="537">
        <v>289</v>
      </c>
      <c r="W230" s="537">
        <v>295</v>
      </c>
      <c r="X230" s="537">
        <v>298</v>
      </c>
      <c r="Y230" s="538">
        <v>301</v>
      </c>
      <c r="Z230" s="540">
        <v>303</v>
      </c>
      <c r="AA230" s="540">
        <v>303</v>
      </c>
      <c r="AB230" s="541">
        <v>304</v>
      </c>
      <c r="AC230" s="541">
        <v>304</v>
      </c>
      <c r="AD230" s="542">
        <v>308</v>
      </c>
      <c r="AE230" s="542">
        <v>310</v>
      </c>
      <c r="AF230" s="544">
        <v>312</v>
      </c>
      <c r="AG230" s="544">
        <v>312</v>
      </c>
      <c r="AH230" s="545">
        <v>314</v>
      </c>
      <c r="AI230" s="546">
        <v>316</v>
      </c>
      <c r="AJ230" s="547">
        <v>318</v>
      </c>
      <c r="AK230" s="548">
        <v>319</v>
      </c>
      <c r="AL230" s="550">
        <v>319</v>
      </c>
      <c r="AM230" s="551">
        <v>319</v>
      </c>
      <c r="AN230" s="552">
        <v>320</v>
      </c>
      <c r="AO230" s="553">
        <v>320</v>
      </c>
      <c r="AP230" s="553">
        <v>320</v>
      </c>
      <c r="AQ230" s="553">
        <v>320</v>
      </c>
      <c r="AR230" s="553">
        <v>322</v>
      </c>
      <c r="AS230" s="554">
        <v>322</v>
      </c>
      <c r="AT230" s="555">
        <v>322</v>
      </c>
      <c r="AU230" s="556">
        <v>323</v>
      </c>
      <c r="AV230" s="556">
        <v>323</v>
      </c>
      <c r="AW230" s="556">
        <v>323</v>
      </c>
      <c r="AX230" s="557">
        <v>324</v>
      </c>
      <c r="AY230" s="557">
        <v>326</v>
      </c>
      <c r="AZ230" s="559">
        <v>327</v>
      </c>
      <c r="BA230" s="559">
        <v>329</v>
      </c>
      <c r="BB230" s="559">
        <v>329</v>
      </c>
      <c r="BD230" s="178">
        <f t="shared" ca="1" si="47"/>
        <v>0</v>
      </c>
      <c r="BE230" s="411">
        <f t="shared" ca="1" si="48"/>
        <v>0</v>
      </c>
      <c r="BF230" s="412">
        <f t="shared" ca="1" si="49"/>
        <v>0</v>
      </c>
      <c r="BG230" s="178">
        <f t="shared" ca="1" si="50"/>
        <v>6</v>
      </c>
      <c r="BH230" s="411">
        <f t="shared" ca="1" si="51"/>
        <v>1.8575851393188854E-2</v>
      </c>
      <c r="BI230" s="412">
        <f t="shared" ca="1" si="52"/>
        <v>4.415660877244628</v>
      </c>
      <c r="BJ230" s="398">
        <f t="shared" ca="1" si="45"/>
        <v>242.12540476891374</v>
      </c>
      <c r="BL230" s="391">
        <f t="shared" si="46"/>
        <v>253</v>
      </c>
      <c r="BM230" s="386">
        <f t="shared" ca="1" si="53"/>
        <v>329</v>
      </c>
      <c r="BN230" s="386">
        <f t="shared" ca="1" si="54"/>
        <v>242.1</v>
      </c>
      <c r="BO230" s="400">
        <f t="shared" ca="1" si="55"/>
        <v>0</v>
      </c>
      <c r="BQ230" t="s">
        <v>184</v>
      </c>
      <c r="BR230">
        <v>679</v>
      </c>
      <c r="BS230">
        <v>315.89999999999998</v>
      </c>
      <c r="BU230" s="389">
        <f t="shared" si="56"/>
        <v>146</v>
      </c>
      <c r="BV230" s="419">
        <f t="shared" ca="1" si="57"/>
        <v>135880</v>
      </c>
      <c r="BX230" s="404" t="s">
        <v>383</v>
      </c>
      <c r="BY230" s="404" t="s">
        <v>65</v>
      </c>
      <c r="BZ230" s="404" t="s">
        <v>2226</v>
      </c>
      <c r="CA230" s="405">
        <v>303536</v>
      </c>
      <c r="CB230" s="548">
        <f t="shared" ca="1" si="58"/>
        <v>93</v>
      </c>
      <c r="CC230" s="50" t="str">
        <f t="shared" ca="1" si="59"/>
        <v/>
      </c>
    </row>
    <row r="231" spans="1:81" x14ac:dyDescent="0.25">
      <c r="A231" s="386">
        <v>5</v>
      </c>
      <c r="B231" s="386" t="s">
        <v>145</v>
      </c>
      <c r="C231" s="386" t="s">
        <v>414</v>
      </c>
      <c r="D231" s="386" t="s">
        <v>101</v>
      </c>
      <c r="E231" s="386" t="s">
        <v>904</v>
      </c>
      <c r="F231" s="386" t="s">
        <v>1353</v>
      </c>
      <c r="G231">
        <v>98397</v>
      </c>
      <c r="H231">
        <v>168</v>
      </c>
      <c r="I231" s="397">
        <v>173</v>
      </c>
      <c r="J231" s="419">
        <v>176</v>
      </c>
      <c r="K231" s="419">
        <v>176</v>
      </c>
      <c r="L231" s="419">
        <v>179</v>
      </c>
      <c r="M231" s="433">
        <v>180</v>
      </c>
      <c r="N231" s="434">
        <v>181</v>
      </c>
      <c r="O231" s="437">
        <v>186</v>
      </c>
      <c r="P231" s="438">
        <v>188</v>
      </c>
      <c r="Q231" s="447">
        <v>191</v>
      </c>
      <c r="R231" s="494">
        <v>193</v>
      </c>
      <c r="S231" s="498">
        <v>194</v>
      </c>
      <c r="T231" s="498">
        <v>194</v>
      </c>
      <c r="U231" s="537">
        <v>195</v>
      </c>
      <c r="V231" s="537">
        <v>197</v>
      </c>
      <c r="W231" s="537">
        <v>199</v>
      </c>
      <c r="X231" s="537">
        <v>204</v>
      </c>
      <c r="Y231" s="538">
        <v>206</v>
      </c>
      <c r="Z231" s="540">
        <v>209</v>
      </c>
      <c r="AA231" s="540">
        <v>212</v>
      </c>
      <c r="AB231" s="541">
        <v>214</v>
      </c>
      <c r="AC231" s="541">
        <v>217</v>
      </c>
      <c r="AD231" s="542">
        <v>218</v>
      </c>
      <c r="AE231" s="542">
        <v>218</v>
      </c>
      <c r="AF231" s="544">
        <v>220</v>
      </c>
      <c r="AG231" s="544">
        <v>221</v>
      </c>
      <c r="AH231" s="545">
        <v>222</v>
      </c>
      <c r="AI231" s="546">
        <v>222</v>
      </c>
      <c r="AJ231" s="547">
        <v>222</v>
      </c>
      <c r="AK231" s="548">
        <v>222</v>
      </c>
      <c r="AL231" s="550">
        <v>222</v>
      </c>
      <c r="AM231" s="551">
        <v>223</v>
      </c>
      <c r="AN231" s="552">
        <v>224</v>
      </c>
      <c r="AO231" s="553">
        <v>225</v>
      </c>
      <c r="AP231" s="553">
        <v>225</v>
      </c>
      <c r="AQ231" s="553">
        <v>226</v>
      </c>
      <c r="AR231" s="553">
        <v>227</v>
      </c>
      <c r="AS231" s="554">
        <v>227</v>
      </c>
      <c r="AT231" s="555">
        <v>227</v>
      </c>
      <c r="AU231" s="556">
        <v>228</v>
      </c>
      <c r="AV231" s="556">
        <v>230</v>
      </c>
      <c r="AW231" s="556">
        <v>232</v>
      </c>
      <c r="AX231" s="557">
        <v>232</v>
      </c>
      <c r="AY231" s="557">
        <v>233</v>
      </c>
      <c r="AZ231" s="559">
        <v>235</v>
      </c>
      <c r="BA231" s="559">
        <v>235</v>
      </c>
      <c r="BB231" s="559">
        <v>235</v>
      </c>
      <c r="BD231" s="178">
        <f t="shared" ca="1" si="47"/>
        <v>0</v>
      </c>
      <c r="BE231" s="411">
        <f t="shared" ca="1" si="48"/>
        <v>0</v>
      </c>
      <c r="BF231" s="412">
        <f t="shared" ca="1" si="49"/>
        <v>0</v>
      </c>
      <c r="BG231" s="178">
        <f t="shared" ca="1" si="50"/>
        <v>7</v>
      </c>
      <c r="BH231" s="411">
        <f t="shared" ca="1" si="51"/>
        <v>3.0701754385964911E-2</v>
      </c>
      <c r="BI231" s="412">
        <f t="shared" ca="1" si="52"/>
        <v>7.1140380296147239</v>
      </c>
      <c r="BJ231" s="398">
        <f t="shared" ca="1" si="45"/>
        <v>238.82841956563718</v>
      </c>
      <c r="BL231" s="391">
        <f t="shared" si="46"/>
        <v>254</v>
      </c>
      <c r="BM231" s="386">
        <f t="shared" ca="1" si="53"/>
        <v>235</v>
      </c>
      <c r="BN231" s="386">
        <f t="shared" ca="1" si="54"/>
        <v>238.8</v>
      </c>
      <c r="BO231" s="400">
        <f t="shared" ca="1" si="55"/>
        <v>0</v>
      </c>
      <c r="BQ231" t="s">
        <v>1752</v>
      </c>
      <c r="BR231">
        <v>308</v>
      </c>
      <c r="BS231">
        <v>200.2</v>
      </c>
      <c r="BU231" s="389">
        <f t="shared" si="56"/>
        <v>147</v>
      </c>
      <c r="BV231" s="419">
        <f t="shared" ca="1" si="57"/>
        <v>98397</v>
      </c>
      <c r="BX231" s="404" t="s">
        <v>385</v>
      </c>
      <c r="BY231" s="404" t="s">
        <v>74</v>
      </c>
      <c r="BZ231" s="404" t="s">
        <v>2226</v>
      </c>
      <c r="CA231" s="405">
        <v>352005</v>
      </c>
      <c r="CB231" s="548">
        <f t="shared" ca="1" si="58"/>
        <v>45</v>
      </c>
      <c r="CC231" s="50" t="str">
        <f t="shared" ca="1" si="59"/>
        <v>Worst 50</v>
      </c>
    </row>
    <row r="232" spans="1:81" x14ac:dyDescent="0.25">
      <c r="A232" s="386">
        <v>5</v>
      </c>
      <c r="B232" s="386" t="s">
        <v>145</v>
      </c>
      <c r="C232" s="31" t="s">
        <v>414</v>
      </c>
      <c r="D232" s="31" t="s">
        <v>101</v>
      </c>
      <c r="E232" s="31" t="s">
        <v>906</v>
      </c>
      <c r="F232" s="31" t="s">
        <v>1355</v>
      </c>
      <c r="G232" s="31">
        <v>76678</v>
      </c>
      <c r="H232" s="31">
        <v>156</v>
      </c>
      <c r="I232" s="31">
        <v>157</v>
      </c>
      <c r="J232" s="31">
        <v>157</v>
      </c>
      <c r="K232" s="31">
        <v>158</v>
      </c>
      <c r="L232" s="31">
        <v>158</v>
      </c>
      <c r="M232" s="31">
        <v>158</v>
      </c>
      <c r="N232" s="31">
        <v>158</v>
      </c>
      <c r="O232" s="31">
        <v>159</v>
      </c>
      <c r="P232" s="31">
        <v>162</v>
      </c>
      <c r="Q232" s="31">
        <v>163</v>
      </c>
      <c r="R232" s="31">
        <v>164</v>
      </c>
      <c r="S232" s="31">
        <v>166</v>
      </c>
      <c r="T232" s="31">
        <v>168</v>
      </c>
      <c r="U232" s="31">
        <v>168</v>
      </c>
      <c r="V232" s="31">
        <v>168</v>
      </c>
      <c r="W232" s="31">
        <v>171</v>
      </c>
      <c r="X232" s="31">
        <v>174</v>
      </c>
      <c r="Y232" s="31">
        <v>174</v>
      </c>
      <c r="Z232" s="31">
        <v>177</v>
      </c>
      <c r="AA232" s="31">
        <v>179</v>
      </c>
      <c r="AB232" s="31">
        <v>181</v>
      </c>
      <c r="AC232" s="31">
        <v>182</v>
      </c>
      <c r="AD232" s="31">
        <v>182</v>
      </c>
      <c r="AE232" s="31">
        <v>177</v>
      </c>
      <c r="AF232" s="31">
        <v>179</v>
      </c>
      <c r="AG232" s="31">
        <v>180</v>
      </c>
      <c r="AH232" s="31">
        <v>180</v>
      </c>
      <c r="AI232" s="31">
        <v>180</v>
      </c>
      <c r="AJ232" s="31">
        <v>180</v>
      </c>
      <c r="AK232" s="31">
        <v>180</v>
      </c>
      <c r="AL232" s="31">
        <v>181</v>
      </c>
      <c r="AM232" s="31">
        <v>181</v>
      </c>
      <c r="AN232" s="31">
        <v>181</v>
      </c>
      <c r="AO232" s="31">
        <v>183</v>
      </c>
      <c r="AP232" s="31">
        <v>183</v>
      </c>
      <c r="AQ232" s="31">
        <v>183</v>
      </c>
      <c r="AR232" s="31">
        <v>183</v>
      </c>
      <c r="AS232" s="31">
        <v>183</v>
      </c>
      <c r="AT232" s="31">
        <v>183</v>
      </c>
      <c r="AU232" s="31">
        <v>183</v>
      </c>
      <c r="AV232" s="31">
        <v>183</v>
      </c>
      <c r="AW232" s="31">
        <v>183</v>
      </c>
      <c r="AX232" s="31">
        <v>183</v>
      </c>
      <c r="AY232" s="31">
        <v>183</v>
      </c>
      <c r="AZ232" s="31">
        <v>183</v>
      </c>
      <c r="BA232" s="31">
        <v>183</v>
      </c>
      <c r="BB232" s="31">
        <v>183</v>
      </c>
      <c r="BC232" s="31"/>
      <c r="BD232" s="393">
        <f t="shared" ca="1" si="47"/>
        <v>0</v>
      </c>
      <c r="BE232" s="413">
        <f t="shared" ca="1" si="48"/>
        <v>0</v>
      </c>
      <c r="BF232" s="415">
        <f t="shared" ca="1" si="49"/>
        <v>0</v>
      </c>
      <c r="BG232" s="393">
        <f t="shared" ca="1" si="50"/>
        <v>0</v>
      </c>
      <c r="BH232" s="413">
        <f t="shared" ca="1" si="51"/>
        <v>0</v>
      </c>
      <c r="BI232" s="415">
        <f t="shared" ca="1" si="52"/>
        <v>0</v>
      </c>
      <c r="BJ232" s="401">
        <f t="shared" ca="1" si="45"/>
        <v>238.66037194501683</v>
      </c>
      <c r="BL232" s="391">
        <f t="shared" si="46"/>
        <v>267</v>
      </c>
      <c r="BM232" s="386">
        <f t="shared" ca="1" si="53"/>
        <v>183</v>
      </c>
      <c r="BN232" s="386">
        <f t="shared" ca="1" si="54"/>
        <v>238.7</v>
      </c>
      <c r="BO232" s="400">
        <f t="shared" ca="1" si="55"/>
        <v>0</v>
      </c>
      <c r="BQ232" t="s">
        <v>1126</v>
      </c>
      <c r="BR232">
        <v>149</v>
      </c>
      <c r="BS232">
        <v>212.7</v>
      </c>
      <c r="BU232" s="389">
        <f t="shared" si="56"/>
        <v>148</v>
      </c>
      <c r="BV232" s="419">
        <f t="shared" ca="1" si="57"/>
        <v>76678</v>
      </c>
      <c r="BX232" s="404" t="s">
        <v>388</v>
      </c>
      <c r="BY232" s="404" t="s">
        <v>99</v>
      </c>
      <c r="BZ232" s="404" t="s">
        <v>2226</v>
      </c>
      <c r="CA232" s="405">
        <v>317256</v>
      </c>
      <c r="CB232" s="548">
        <f t="shared" ca="1" si="58"/>
        <v>272</v>
      </c>
      <c r="CC232" s="50" t="str">
        <f t="shared" ca="1" si="59"/>
        <v/>
      </c>
    </row>
    <row r="233" spans="1:81" x14ac:dyDescent="0.25">
      <c r="A233" s="386">
        <v>5</v>
      </c>
      <c r="B233" s="386" t="s">
        <v>145</v>
      </c>
      <c r="C233" s="386" t="s">
        <v>291</v>
      </c>
      <c r="D233" s="386" t="s">
        <v>195</v>
      </c>
      <c r="E233" s="386" t="s">
        <v>291</v>
      </c>
      <c r="F233" s="386" t="s">
        <v>195</v>
      </c>
      <c r="G233">
        <v>255833</v>
      </c>
      <c r="H233">
        <v>558</v>
      </c>
      <c r="I233" s="397">
        <v>588</v>
      </c>
      <c r="J233" s="419">
        <v>612</v>
      </c>
      <c r="K233" s="419">
        <v>614</v>
      </c>
      <c r="L233" s="419">
        <v>616</v>
      </c>
      <c r="M233" s="433">
        <v>633</v>
      </c>
      <c r="N233" s="434">
        <v>640</v>
      </c>
      <c r="O233" s="437">
        <v>654</v>
      </c>
      <c r="P233" s="438">
        <v>663</v>
      </c>
      <c r="Q233" s="447">
        <v>675</v>
      </c>
      <c r="R233" s="494">
        <v>686</v>
      </c>
      <c r="S233" s="498">
        <v>697</v>
      </c>
      <c r="T233" s="498">
        <v>702</v>
      </c>
      <c r="U233" s="537">
        <v>705</v>
      </c>
      <c r="V233" s="537">
        <v>714</v>
      </c>
      <c r="W233" s="537">
        <v>723</v>
      </c>
      <c r="X233" s="537">
        <v>731</v>
      </c>
      <c r="Y233" s="538">
        <v>740</v>
      </c>
      <c r="Z233" s="540">
        <v>743</v>
      </c>
      <c r="AA233" s="540">
        <v>744</v>
      </c>
      <c r="AB233" s="541">
        <v>749</v>
      </c>
      <c r="AC233" s="541">
        <v>756</v>
      </c>
      <c r="AD233" s="542">
        <v>764</v>
      </c>
      <c r="AE233" s="542">
        <v>768</v>
      </c>
      <c r="AF233" s="544">
        <v>772</v>
      </c>
      <c r="AG233" s="544">
        <v>777</v>
      </c>
      <c r="AH233" s="545">
        <v>784</v>
      </c>
      <c r="AI233" s="546">
        <v>789</v>
      </c>
      <c r="AJ233" s="547">
        <v>803</v>
      </c>
      <c r="AK233" s="548">
        <v>806</v>
      </c>
      <c r="AL233" s="550">
        <v>809</v>
      </c>
      <c r="AM233" s="551">
        <v>809</v>
      </c>
      <c r="AN233" s="552">
        <v>812</v>
      </c>
      <c r="AO233" s="553">
        <v>813</v>
      </c>
      <c r="AP233" s="553">
        <v>812</v>
      </c>
      <c r="AQ233" s="553">
        <v>820</v>
      </c>
      <c r="AR233" s="553">
        <v>823</v>
      </c>
      <c r="AS233" s="554">
        <v>824</v>
      </c>
      <c r="AT233" s="555">
        <v>829</v>
      </c>
      <c r="AU233" s="556">
        <v>833</v>
      </c>
      <c r="AV233" s="556">
        <v>834</v>
      </c>
      <c r="AW233" s="556">
        <v>840</v>
      </c>
      <c r="AX233" s="557">
        <v>841</v>
      </c>
      <c r="AY233" s="557">
        <v>846</v>
      </c>
      <c r="AZ233" s="559">
        <v>848</v>
      </c>
      <c r="BA233" s="559">
        <v>851</v>
      </c>
      <c r="BB233" s="559">
        <v>852</v>
      </c>
      <c r="BD233" s="178">
        <f t="shared" ca="1" si="47"/>
        <v>1</v>
      </c>
      <c r="BE233" s="411">
        <f t="shared" ca="1" si="48"/>
        <v>1.1750881316098707E-3</v>
      </c>
      <c r="BF233" s="412">
        <f t="shared" ca="1" si="49"/>
        <v>0.39087998811724833</v>
      </c>
      <c r="BG233" s="178">
        <f t="shared" ca="1" si="50"/>
        <v>19</v>
      </c>
      <c r="BH233" s="411">
        <f t="shared" ca="1" si="51"/>
        <v>2.2809123649459785E-2</v>
      </c>
      <c r="BI233" s="412">
        <f t="shared" ca="1" si="52"/>
        <v>7.4267197742277187</v>
      </c>
      <c r="BJ233" s="398">
        <f t="shared" ca="1" si="45"/>
        <v>333.02974987589562</v>
      </c>
      <c r="BL233" s="391">
        <f t="shared" si="46"/>
        <v>258</v>
      </c>
      <c r="BM233" s="386">
        <f t="shared" ca="1" si="53"/>
        <v>852</v>
      </c>
      <c r="BN233" s="386">
        <f t="shared" ca="1" si="54"/>
        <v>333</v>
      </c>
      <c r="BO233" s="400">
        <f t="shared" ca="1" si="55"/>
        <v>0</v>
      </c>
      <c r="BQ233" t="s">
        <v>1233</v>
      </c>
      <c r="BR233">
        <v>218</v>
      </c>
      <c r="BS233">
        <v>138.4</v>
      </c>
      <c r="BU233" s="389">
        <f t="shared" si="56"/>
        <v>138</v>
      </c>
      <c r="BV233" s="419">
        <f t="shared" ca="1" si="57"/>
        <v>255833</v>
      </c>
      <c r="BX233" s="404" t="s">
        <v>390</v>
      </c>
      <c r="BY233" s="404" t="s">
        <v>111</v>
      </c>
      <c r="BZ233" s="404" t="s">
        <v>2226</v>
      </c>
      <c r="CA233" s="405">
        <v>317705</v>
      </c>
      <c r="CB233" s="548">
        <f t="shared" ca="1" si="58"/>
        <v>44</v>
      </c>
      <c r="CC233" s="50" t="str">
        <f t="shared" ca="1" si="59"/>
        <v>Worst 50</v>
      </c>
    </row>
    <row r="234" spans="1:81" x14ac:dyDescent="0.25">
      <c r="A234" s="386">
        <v>5</v>
      </c>
      <c r="B234" s="386" t="s">
        <v>145</v>
      </c>
      <c r="C234" s="386" t="s">
        <v>290</v>
      </c>
      <c r="D234" s="386" t="s">
        <v>247</v>
      </c>
      <c r="E234" s="386" t="s">
        <v>290</v>
      </c>
      <c r="F234" s="386" t="s">
        <v>247</v>
      </c>
      <c r="G234">
        <v>177799</v>
      </c>
      <c r="H234">
        <v>299</v>
      </c>
      <c r="I234" s="397">
        <v>303</v>
      </c>
      <c r="J234" s="419">
        <v>308</v>
      </c>
      <c r="K234" s="419">
        <v>311</v>
      </c>
      <c r="L234" s="419">
        <v>311</v>
      </c>
      <c r="M234" s="433">
        <v>317</v>
      </c>
      <c r="N234" s="434">
        <v>322</v>
      </c>
      <c r="O234" s="437">
        <v>330</v>
      </c>
      <c r="P234" s="438">
        <v>333</v>
      </c>
      <c r="Q234" s="447">
        <v>334</v>
      </c>
      <c r="R234" s="494">
        <v>339</v>
      </c>
      <c r="S234" s="498">
        <v>344</v>
      </c>
      <c r="T234" s="498">
        <v>345</v>
      </c>
      <c r="U234" s="537">
        <v>349</v>
      </c>
      <c r="V234" s="537">
        <v>350</v>
      </c>
      <c r="W234" s="537">
        <v>355</v>
      </c>
      <c r="X234" s="537">
        <v>358</v>
      </c>
      <c r="Y234" s="538">
        <v>359</v>
      </c>
      <c r="Z234" s="540">
        <v>362</v>
      </c>
      <c r="AA234" s="540">
        <v>362</v>
      </c>
      <c r="AB234" s="541">
        <v>362</v>
      </c>
      <c r="AC234" s="541">
        <v>364</v>
      </c>
      <c r="AD234" s="542">
        <v>364</v>
      </c>
      <c r="AE234" s="542">
        <v>367</v>
      </c>
      <c r="AF234" s="544">
        <v>367</v>
      </c>
      <c r="AG234" s="544">
        <v>368</v>
      </c>
      <c r="AH234" s="545">
        <v>368</v>
      </c>
      <c r="AI234" s="546">
        <v>363</v>
      </c>
      <c r="AJ234" s="547">
        <v>362</v>
      </c>
      <c r="AK234" s="548">
        <v>364</v>
      </c>
      <c r="AL234" s="550">
        <v>365</v>
      </c>
      <c r="AM234" s="551">
        <v>366</v>
      </c>
      <c r="AN234" s="552">
        <v>366</v>
      </c>
      <c r="AO234" s="553">
        <v>366</v>
      </c>
      <c r="AP234" s="553">
        <v>367</v>
      </c>
      <c r="AQ234" s="553">
        <v>368</v>
      </c>
      <c r="AR234" s="553">
        <v>368</v>
      </c>
      <c r="AS234" s="554">
        <v>368</v>
      </c>
      <c r="AT234" s="555">
        <v>368</v>
      </c>
      <c r="AU234" s="556">
        <v>368</v>
      </c>
      <c r="AV234" s="556">
        <v>369</v>
      </c>
      <c r="AW234" s="556">
        <v>371</v>
      </c>
      <c r="AX234" s="557">
        <v>371</v>
      </c>
      <c r="AY234" s="557">
        <v>373</v>
      </c>
      <c r="AZ234" s="559">
        <v>373</v>
      </c>
      <c r="BA234" s="559">
        <v>373</v>
      </c>
      <c r="BB234" s="559">
        <v>374</v>
      </c>
      <c r="BD234" s="178">
        <f t="shared" ca="1" si="47"/>
        <v>1</v>
      </c>
      <c r="BE234" s="411">
        <f t="shared" ca="1" si="48"/>
        <v>2.6809651474530832E-3</v>
      </c>
      <c r="BF234" s="412">
        <f t="shared" ca="1" si="49"/>
        <v>0.56243285957738798</v>
      </c>
      <c r="BG234" s="178">
        <f t="shared" ca="1" si="50"/>
        <v>6</v>
      </c>
      <c r="BH234" s="411">
        <f t="shared" ca="1" si="51"/>
        <v>1.6304347826086956E-2</v>
      </c>
      <c r="BI234" s="412">
        <f t="shared" ca="1" si="52"/>
        <v>3.3745971574643279</v>
      </c>
      <c r="BJ234" s="398">
        <f t="shared" ca="1" si="45"/>
        <v>210.34988948194308</v>
      </c>
      <c r="BL234" s="391">
        <f t="shared" si="46"/>
        <v>270</v>
      </c>
      <c r="BM234" s="386">
        <f t="shared" ca="1" si="53"/>
        <v>374</v>
      </c>
      <c r="BN234" s="386">
        <f t="shared" ca="1" si="54"/>
        <v>210.3</v>
      </c>
      <c r="BO234" s="400">
        <f t="shared" ca="1" si="55"/>
        <v>0</v>
      </c>
      <c r="BQ234" t="s">
        <v>1261</v>
      </c>
      <c r="BR234">
        <v>251</v>
      </c>
      <c r="BS234">
        <v>240.2</v>
      </c>
      <c r="BU234" s="389">
        <f t="shared" si="56"/>
        <v>139</v>
      </c>
      <c r="BV234" s="419">
        <f t="shared" ca="1" si="57"/>
        <v>177799</v>
      </c>
      <c r="BX234" s="404" t="s">
        <v>392</v>
      </c>
      <c r="BY234" s="404" t="s">
        <v>116</v>
      </c>
      <c r="BZ234" s="404" t="s">
        <v>2226</v>
      </c>
      <c r="CA234" s="405">
        <v>326474</v>
      </c>
      <c r="CB234" s="548">
        <f t="shared" ca="1" si="58"/>
        <v>115</v>
      </c>
      <c r="CC234" s="50" t="str">
        <f t="shared" ca="1" si="59"/>
        <v/>
      </c>
    </row>
    <row r="235" spans="1:81" x14ac:dyDescent="0.25">
      <c r="A235" s="386">
        <v>5</v>
      </c>
      <c r="B235" s="386" t="s">
        <v>145</v>
      </c>
      <c r="C235" s="31" t="s">
        <v>354</v>
      </c>
      <c r="D235" s="31" t="s">
        <v>114</v>
      </c>
      <c r="E235" s="31" t="s">
        <v>354</v>
      </c>
      <c r="F235" s="31" t="s">
        <v>114</v>
      </c>
      <c r="G235" s="31">
        <v>283378</v>
      </c>
      <c r="H235" s="31">
        <v>1025</v>
      </c>
      <c r="I235" s="31">
        <v>1044</v>
      </c>
      <c r="J235" s="31">
        <v>1046</v>
      </c>
      <c r="K235" s="31">
        <v>1054</v>
      </c>
      <c r="L235" s="31">
        <v>1060</v>
      </c>
      <c r="M235" s="31">
        <v>1064</v>
      </c>
      <c r="N235" s="31">
        <v>1068</v>
      </c>
      <c r="O235" s="31">
        <v>1071</v>
      </c>
      <c r="P235" s="31">
        <v>1080</v>
      </c>
      <c r="Q235" s="31">
        <v>1082</v>
      </c>
      <c r="R235" s="31">
        <v>1086</v>
      </c>
      <c r="S235" s="31">
        <v>1091</v>
      </c>
      <c r="T235" s="31">
        <v>1098</v>
      </c>
      <c r="U235" s="31">
        <v>1105</v>
      </c>
      <c r="V235" s="31">
        <v>1111</v>
      </c>
      <c r="W235" s="31">
        <v>1117</v>
      </c>
      <c r="X235" s="31">
        <v>1121</v>
      </c>
      <c r="Y235" s="31">
        <v>1122</v>
      </c>
      <c r="Z235" s="31">
        <v>1124</v>
      </c>
      <c r="AA235" s="31">
        <v>1124</v>
      </c>
      <c r="AB235" s="31">
        <v>1128</v>
      </c>
      <c r="AC235" s="31">
        <v>1130</v>
      </c>
      <c r="AD235" s="31">
        <v>1133</v>
      </c>
      <c r="AE235" s="31">
        <v>1099</v>
      </c>
      <c r="AF235" s="31">
        <v>1087</v>
      </c>
      <c r="AG235" s="31">
        <v>1089</v>
      </c>
      <c r="AH235" s="31">
        <v>1091</v>
      </c>
      <c r="AI235" s="31">
        <v>1093</v>
      </c>
      <c r="AJ235" s="31">
        <v>1093</v>
      </c>
      <c r="AK235" s="31">
        <v>1094</v>
      </c>
      <c r="AL235" s="31">
        <v>1095</v>
      </c>
      <c r="AM235" s="31">
        <v>1097</v>
      </c>
      <c r="AN235" s="31">
        <v>1097</v>
      </c>
      <c r="AO235" s="31">
        <v>1099</v>
      </c>
      <c r="AP235" s="31">
        <v>1100</v>
      </c>
      <c r="AQ235" s="31">
        <v>1100</v>
      </c>
      <c r="AR235" s="31">
        <v>1102</v>
      </c>
      <c r="AS235" s="31">
        <v>1104</v>
      </c>
      <c r="AT235" s="31">
        <v>1104</v>
      </c>
      <c r="AU235" s="31">
        <v>1104</v>
      </c>
      <c r="AV235" s="31">
        <v>1106</v>
      </c>
      <c r="AW235" s="31">
        <v>1106</v>
      </c>
      <c r="AX235" s="31">
        <v>1106</v>
      </c>
      <c r="AY235" s="31">
        <v>1106</v>
      </c>
      <c r="AZ235" s="31">
        <v>1107</v>
      </c>
      <c r="BA235" s="31">
        <v>1107</v>
      </c>
      <c r="BB235" s="31">
        <v>1108</v>
      </c>
      <c r="BC235" s="31"/>
      <c r="BD235" s="393">
        <f t="shared" ca="1" si="47"/>
        <v>1</v>
      </c>
      <c r="BE235" s="413">
        <f t="shared" ca="1" si="48"/>
        <v>9.0334236675700087E-4</v>
      </c>
      <c r="BF235" s="415">
        <f t="shared" ca="1" si="49"/>
        <v>0.35288554510230152</v>
      </c>
      <c r="BG235" s="393">
        <f t="shared" ca="1" si="50"/>
        <v>4</v>
      </c>
      <c r="BH235" s="413">
        <f t="shared" ca="1" si="51"/>
        <v>3.6231884057971015E-3</v>
      </c>
      <c r="BI235" s="415">
        <f t="shared" ca="1" si="52"/>
        <v>1.4115421804092061</v>
      </c>
      <c r="BJ235" s="401">
        <f t="shared" ca="1" si="45"/>
        <v>390.9971839733501</v>
      </c>
      <c r="BL235" s="391">
        <f t="shared" si="46"/>
        <v>286</v>
      </c>
      <c r="BM235" s="386">
        <f t="shared" ca="1" si="53"/>
        <v>1108</v>
      </c>
      <c r="BN235" s="386">
        <f t="shared" ca="1" si="54"/>
        <v>391</v>
      </c>
      <c r="BO235" s="400">
        <f t="shared" ca="1" si="55"/>
        <v>0</v>
      </c>
      <c r="BQ235" t="s">
        <v>97</v>
      </c>
      <c r="BR235">
        <v>406</v>
      </c>
      <c r="BS235">
        <v>143.6</v>
      </c>
      <c r="BU235" s="389">
        <f t="shared" si="56"/>
        <v>161</v>
      </c>
      <c r="BV235" s="419">
        <f t="shared" ca="1" si="57"/>
        <v>283378</v>
      </c>
      <c r="BX235" s="404" t="s">
        <v>393</v>
      </c>
      <c r="BY235" s="404" t="s">
        <v>121</v>
      </c>
      <c r="BZ235" s="404" t="s">
        <v>2226</v>
      </c>
      <c r="CA235" s="405">
        <v>255324</v>
      </c>
      <c r="CB235" s="548">
        <f t="shared" ca="1" si="58"/>
        <v>196</v>
      </c>
      <c r="CC235" s="50" t="str">
        <f t="shared" ca="1" si="59"/>
        <v/>
      </c>
    </row>
    <row r="236" spans="1:81" x14ac:dyDescent="0.25">
      <c r="A236" s="386">
        <v>5</v>
      </c>
      <c r="B236" s="386" t="s">
        <v>145</v>
      </c>
      <c r="C236" s="386" t="s">
        <v>417</v>
      </c>
      <c r="D236" s="386" t="s">
        <v>118</v>
      </c>
      <c r="E236" s="386" t="s">
        <v>936</v>
      </c>
      <c r="F236" s="386" t="s">
        <v>1576</v>
      </c>
      <c r="G236">
        <v>64850</v>
      </c>
      <c r="H236">
        <v>157</v>
      </c>
      <c r="I236" s="397">
        <v>160</v>
      </c>
      <c r="J236" s="419">
        <v>161</v>
      </c>
      <c r="K236" s="419">
        <v>162</v>
      </c>
      <c r="L236" s="419">
        <v>165</v>
      </c>
      <c r="M236" s="433">
        <v>166</v>
      </c>
      <c r="N236" s="434">
        <v>166</v>
      </c>
      <c r="O236" s="437">
        <v>168</v>
      </c>
      <c r="P236" s="438">
        <v>170</v>
      </c>
      <c r="Q236" s="447">
        <v>172</v>
      </c>
      <c r="R236" s="494">
        <v>173</v>
      </c>
      <c r="S236" s="498">
        <v>175</v>
      </c>
      <c r="T236" s="498">
        <v>176</v>
      </c>
      <c r="U236" s="537">
        <v>179</v>
      </c>
      <c r="V236" s="537">
        <v>182</v>
      </c>
      <c r="W236" s="537">
        <v>182</v>
      </c>
      <c r="X236" s="537">
        <v>182</v>
      </c>
      <c r="Y236" s="538">
        <v>184</v>
      </c>
      <c r="Z236" s="540">
        <v>187</v>
      </c>
      <c r="AA236" s="540">
        <v>187</v>
      </c>
      <c r="AB236" s="541">
        <v>189</v>
      </c>
      <c r="AC236" s="541">
        <v>189</v>
      </c>
      <c r="AD236" s="542">
        <v>190</v>
      </c>
      <c r="AE236" s="542">
        <v>189</v>
      </c>
      <c r="AF236" s="544">
        <v>189</v>
      </c>
      <c r="AG236" s="544">
        <v>189</v>
      </c>
      <c r="AH236" s="545">
        <v>190</v>
      </c>
      <c r="AI236" s="546">
        <v>191</v>
      </c>
      <c r="AJ236" s="547">
        <v>194</v>
      </c>
      <c r="AK236" s="548">
        <v>198</v>
      </c>
      <c r="AL236" s="550">
        <v>199</v>
      </c>
      <c r="AM236" s="551">
        <v>200</v>
      </c>
      <c r="AN236" s="552">
        <v>200</v>
      </c>
      <c r="AO236" s="553">
        <v>201</v>
      </c>
      <c r="AP236" s="553">
        <v>201</v>
      </c>
      <c r="AQ236" s="553">
        <v>201</v>
      </c>
      <c r="AR236" s="553">
        <v>201</v>
      </c>
      <c r="AS236" s="554">
        <v>203</v>
      </c>
      <c r="AT236" s="555">
        <v>206</v>
      </c>
      <c r="AU236" s="556">
        <v>206</v>
      </c>
      <c r="AV236" s="556">
        <v>210</v>
      </c>
      <c r="AW236" s="556">
        <v>210</v>
      </c>
      <c r="AX236" s="557">
        <v>210</v>
      </c>
      <c r="AY236" s="557">
        <v>215</v>
      </c>
      <c r="AZ236" s="559">
        <v>215</v>
      </c>
      <c r="BA236" s="559">
        <v>215</v>
      </c>
      <c r="BB236" s="559">
        <v>215</v>
      </c>
      <c r="BD236" s="178">
        <f t="shared" ca="1" si="47"/>
        <v>0</v>
      </c>
      <c r="BE236" s="411">
        <f t="shared" ca="1" si="48"/>
        <v>0</v>
      </c>
      <c r="BF236" s="412">
        <f t="shared" ca="1" si="49"/>
        <v>0</v>
      </c>
      <c r="BG236" s="178">
        <f t="shared" ca="1" si="50"/>
        <v>9</v>
      </c>
      <c r="BH236" s="411">
        <f t="shared" ca="1" si="51"/>
        <v>4.3689320388349516E-2</v>
      </c>
      <c r="BI236" s="412">
        <f t="shared" ca="1" si="52"/>
        <v>13.878180416345412</v>
      </c>
      <c r="BJ236" s="398">
        <f t="shared" ca="1" si="45"/>
        <v>331.53430994602928</v>
      </c>
      <c r="BL236" s="391">
        <f t="shared" si="46"/>
        <v>186</v>
      </c>
      <c r="BM236" s="386">
        <f t="shared" ca="1" si="53"/>
        <v>215</v>
      </c>
      <c r="BN236" s="386">
        <f t="shared" ca="1" si="54"/>
        <v>331.5</v>
      </c>
      <c r="BO236" s="400">
        <f t="shared" ca="1" si="55"/>
        <v>0</v>
      </c>
      <c r="BQ236" t="s">
        <v>1271</v>
      </c>
      <c r="BR236">
        <v>82</v>
      </c>
      <c r="BS236">
        <v>95.1</v>
      </c>
      <c r="BU236" s="389">
        <f t="shared" si="56"/>
        <v>150</v>
      </c>
      <c r="BV236" s="419">
        <f t="shared" ca="1" si="57"/>
        <v>64850</v>
      </c>
      <c r="BX236" s="404" t="s">
        <v>362</v>
      </c>
      <c r="BY236" s="404" t="s">
        <v>0</v>
      </c>
      <c r="BZ236" s="404" t="s">
        <v>2226</v>
      </c>
      <c r="CA236" s="405">
        <v>211998</v>
      </c>
      <c r="CB236" s="548">
        <f t="shared" ca="1" si="58"/>
        <v>15</v>
      </c>
      <c r="CC236" s="50" t="str">
        <f t="shared" ca="1" si="59"/>
        <v>Worst 50</v>
      </c>
    </row>
    <row r="237" spans="1:81" x14ac:dyDescent="0.25">
      <c r="A237" s="386">
        <v>5</v>
      </c>
      <c r="B237" s="386" t="s">
        <v>145</v>
      </c>
      <c r="C237" s="386" t="s">
        <v>417</v>
      </c>
      <c r="D237" s="386" t="s">
        <v>118</v>
      </c>
      <c r="E237" s="386" t="s">
        <v>938</v>
      </c>
      <c r="F237" s="386" t="s">
        <v>1578</v>
      </c>
      <c r="G237">
        <v>128902</v>
      </c>
      <c r="H237">
        <v>344</v>
      </c>
      <c r="I237" s="397">
        <v>352</v>
      </c>
      <c r="J237" s="419">
        <v>362</v>
      </c>
      <c r="K237" s="419">
        <v>362</v>
      </c>
      <c r="L237" s="419">
        <v>364</v>
      </c>
      <c r="M237" s="433">
        <v>364</v>
      </c>
      <c r="N237" s="434">
        <v>369</v>
      </c>
      <c r="O237" s="437">
        <v>376</v>
      </c>
      <c r="P237" s="438">
        <v>379</v>
      </c>
      <c r="Q237" s="447">
        <v>381</v>
      </c>
      <c r="R237" s="494">
        <v>384</v>
      </c>
      <c r="S237" s="498">
        <v>386</v>
      </c>
      <c r="T237" s="498">
        <v>390</v>
      </c>
      <c r="U237" s="537">
        <v>394</v>
      </c>
      <c r="V237" s="537">
        <v>400</v>
      </c>
      <c r="W237" s="537">
        <v>401</v>
      </c>
      <c r="X237" s="537">
        <v>401</v>
      </c>
      <c r="Y237" s="538">
        <v>405</v>
      </c>
      <c r="Z237" s="540">
        <v>405</v>
      </c>
      <c r="AA237" s="540">
        <v>408</v>
      </c>
      <c r="AB237" s="541">
        <v>411</v>
      </c>
      <c r="AC237" s="541">
        <v>411</v>
      </c>
      <c r="AD237" s="542">
        <v>415</v>
      </c>
      <c r="AE237" s="542">
        <v>415</v>
      </c>
      <c r="AF237" s="544">
        <v>415</v>
      </c>
      <c r="AG237" s="544">
        <v>415</v>
      </c>
      <c r="AH237" s="545">
        <v>428</v>
      </c>
      <c r="AI237" s="546">
        <v>434</v>
      </c>
      <c r="AJ237" s="547">
        <v>436</v>
      </c>
      <c r="AK237" s="548">
        <v>442</v>
      </c>
      <c r="AL237" s="550">
        <v>446</v>
      </c>
      <c r="AM237" s="551">
        <v>449</v>
      </c>
      <c r="AN237" s="552">
        <v>449</v>
      </c>
      <c r="AO237" s="553">
        <v>456</v>
      </c>
      <c r="AP237" s="553">
        <v>458</v>
      </c>
      <c r="AQ237" s="553">
        <v>460</v>
      </c>
      <c r="AR237" s="553">
        <v>464</v>
      </c>
      <c r="AS237" s="554">
        <v>469</v>
      </c>
      <c r="AT237" s="555">
        <v>474</v>
      </c>
      <c r="AU237" s="556">
        <v>475</v>
      </c>
      <c r="AV237" s="556">
        <v>479</v>
      </c>
      <c r="AW237" s="556">
        <v>479</v>
      </c>
      <c r="AX237" s="557">
        <v>479</v>
      </c>
      <c r="AY237" s="557">
        <v>490</v>
      </c>
      <c r="AZ237" s="559">
        <v>490</v>
      </c>
      <c r="BA237" s="559">
        <v>491</v>
      </c>
      <c r="BB237" s="559">
        <v>491</v>
      </c>
      <c r="BD237" s="178">
        <f t="shared" ca="1" si="47"/>
        <v>0</v>
      </c>
      <c r="BE237" s="411">
        <f t="shared" ca="1" si="48"/>
        <v>0</v>
      </c>
      <c r="BF237" s="412">
        <f t="shared" ca="1" si="49"/>
        <v>0</v>
      </c>
      <c r="BG237" s="178">
        <f t="shared" ca="1" si="50"/>
        <v>16</v>
      </c>
      <c r="BH237" s="411">
        <f t="shared" ca="1" si="51"/>
        <v>3.3684210526315789E-2</v>
      </c>
      <c r="BI237" s="412">
        <f t="shared" ca="1" si="52"/>
        <v>12.412530449488759</v>
      </c>
      <c r="BJ237" s="398">
        <f t="shared" ca="1" si="45"/>
        <v>380.90952816868628</v>
      </c>
      <c r="BL237" s="391">
        <f t="shared" si="46"/>
        <v>192</v>
      </c>
      <c r="BM237" s="386">
        <f t="shared" ca="1" si="53"/>
        <v>491</v>
      </c>
      <c r="BN237" s="386">
        <f t="shared" ca="1" si="54"/>
        <v>380.9</v>
      </c>
      <c r="BO237" s="400">
        <f t="shared" ca="1" si="55"/>
        <v>0</v>
      </c>
      <c r="BQ237" t="s">
        <v>1458</v>
      </c>
      <c r="BR237">
        <v>233</v>
      </c>
      <c r="BS237">
        <v>247.9</v>
      </c>
      <c r="BU237" s="389">
        <f t="shared" si="56"/>
        <v>151</v>
      </c>
      <c r="BV237" s="419">
        <f t="shared" ca="1" si="57"/>
        <v>128902</v>
      </c>
      <c r="BX237" s="404" t="s">
        <v>363</v>
      </c>
      <c r="BY237" s="404" t="s">
        <v>1</v>
      </c>
      <c r="BZ237" s="404" t="s">
        <v>2226</v>
      </c>
      <c r="CA237" s="405">
        <v>392140</v>
      </c>
      <c r="CB237" s="548">
        <f t="shared" ca="1" si="58"/>
        <v>22</v>
      </c>
      <c r="CC237" s="50" t="str">
        <f t="shared" ca="1" si="59"/>
        <v>Worst 50</v>
      </c>
    </row>
    <row r="238" spans="1:81" x14ac:dyDescent="0.25">
      <c r="A238" s="386">
        <v>5</v>
      </c>
      <c r="B238" s="386" t="s">
        <v>145</v>
      </c>
      <c r="C238" s="386" t="s">
        <v>417</v>
      </c>
      <c r="D238" s="386" t="s">
        <v>118</v>
      </c>
      <c r="E238" s="386" t="s">
        <v>940</v>
      </c>
      <c r="F238" s="386" t="s">
        <v>1580</v>
      </c>
      <c r="G238">
        <v>107194</v>
      </c>
      <c r="H238">
        <v>165</v>
      </c>
      <c r="I238" s="397">
        <v>169</v>
      </c>
      <c r="J238" s="419">
        <v>171</v>
      </c>
      <c r="K238" s="419">
        <v>172</v>
      </c>
      <c r="L238" s="419">
        <v>173</v>
      </c>
      <c r="M238" s="433">
        <v>173</v>
      </c>
      <c r="N238" s="434">
        <v>173</v>
      </c>
      <c r="O238" s="437">
        <v>175</v>
      </c>
      <c r="P238" s="438">
        <v>175</v>
      </c>
      <c r="Q238" s="447">
        <v>177</v>
      </c>
      <c r="R238" s="494">
        <v>178</v>
      </c>
      <c r="S238" s="498">
        <v>178</v>
      </c>
      <c r="T238" s="498">
        <v>178</v>
      </c>
      <c r="U238" s="537">
        <v>181</v>
      </c>
      <c r="V238" s="537">
        <v>181</v>
      </c>
      <c r="W238" s="537">
        <v>184</v>
      </c>
      <c r="X238" s="537">
        <v>185</v>
      </c>
      <c r="Y238" s="538">
        <v>185</v>
      </c>
      <c r="Z238" s="540">
        <v>185</v>
      </c>
      <c r="AA238" s="540">
        <v>186</v>
      </c>
      <c r="AB238" s="541">
        <v>186</v>
      </c>
      <c r="AC238" s="541">
        <v>189</v>
      </c>
      <c r="AD238" s="542">
        <v>189</v>
      </c>
      <c r="AE238" s="542">
        <v>189</v>
      </c>
      <c r="AF238" s="544">
        <v>189</v>
      </c>
      <c r="AG238" s="544">
        <v>189</v>
      </c>
      <c r="AH238" s="545">
        <v>194</v>
      </c>
      <c r="AI238" s="546">
        <v>194</v>
      </c>
      <c r="AJ238" s="547">
        <v>194</v>
      </c>
      <c r="AK238" s="548">
        <v>194</v>
      </c>
      <c r="AL238" s="550">
        <v>194</v>
      </c>
      <c r="AM238" s="551">
        <v>194</v>
      </c>
      <c r="AN238" s="552">
        <v>194</v>
      </c>
      <c r="AO238" s="553">
        <v>194</v>
      </c>
      <c r="AP238" s="553">
        <v>195</v>
      </c>
      <c r="AQ238" s="553">
        <v>195</v>
      </c>
      <c r="AR238" s="553">
        <v>198</v>
      </c>
      <c r="AS238" s="554">
        <v>198</v>
      </c>
      <c r="AT238" s="555">
        <v>198</v>
      </c>
      <c r="AU238" s="556">
        <v>198</v>
      </c>
      <c r="AV238" s="556">
        <v>198</v>
      </c>
      <c r="AW238" s="556">
        <v>198</v>
      </c>
      <c r="AX238" s="557">
        <v>198</v>
      </c>
      <c r="AY238" s="557">
        <v>200</v>
      </c>
      <c r="AZ238" s="559">
        <v>200</v>
      </c>
      <c r="BA238" s="559">
        <v>200</v>
      </c>
      <c r="BB238" s="559">
        <v>200</v>
      </c>
      <c r="BD238" s="178">
        <f t="shared" ca="1" si="47"/>
        <v>0</v>
      </c>
      <c r="BE238" s="411">
        <f t="shared" ca="1" si="48"/>
        <v>0</v>
      </c>
      <c r="BF238" s="412">
        <f t="shared" ca="1" si="49"/>
        <v>0</v>
      </c>
      <c r="BG238" s="178">
        <f t="shared" ca="1" si="50"/>
        <v>2</v>
      </c>
      <c r="BH238" s="411">
        <f t="shared" ca="1" si="51"/>
        <v>1.0101010101010102E-2</v>
      </c>
      <c r="BI238" s="412">
        <f t="shared" ca="1" si="52"/>
        <v>1.8657760695561318</v>
      </c>
      <c r="BJ238" s="398">
        <f t="shared" ca="1" si="45"/>
        <v>186.57760695561319</v>
      </c>
      <c r="BL238" s="391">
        <f t="shared" si="46"/>
        <v>214</v>
      </c>
      <c r="BM238" s="386">
        <f t="shared" ca="1" si="53"/>
        <v>200</v>
      </c>
      <c r="BN238" s="386">
        <f t="shared" ca="1" si="54"/>
        <v>186.6</v>
      </c>
      <c r="BO238" s="400">
        <f t="shared" ca="1" si="55"/>
        <v>0</v>
      </c>
      <c r="BQ238" t="s">
        <v>1460</v>
      </c>
      <c r="BR238">
        <v>167</v>
      </c>
      <c r="BS238">
        <v>117.7</v>
      </c>
      <c r="BU238" s="389">
        <f t="shared" si="56"/>
        <v>152</v>
      </c>
      <c r="BV238" s="419">
        <f t="shared" ca="1" si="57"/>
        <v>107194</v>
      </c>
      <c r="BX238" s="404" t="s">
        <v>364</v>
      </c>
      <c r="BY238" s="404" t="s">
        <v>4</v>
      </c>
      <c r="BZ238" s="404" t="s">
        <v>2226</v>
      </c>
      <c r="CA238" s="405">
        <v>247258</v>
      </c>
      <c r="CB238" s="548">
        <f t="shared" ca="1" si="58"/>
        <v>172</v>
      </c>
      <c r="CC238" s="50" t="str">
        <f t="shared" ca="1" si="59"/>
        <v/>
      </c>
    </row>
    <row r="239" spans="1:81" x14ac:dyDescent="0.25">
      <c r="A239" s="386">
        <v>5</v>
      </c>
      <c r="B239" s="386" t="s">
        <v>145</v>
      </c>
      <c r="C239" s="386" t="s">
        <v>417</v>
      </c>
      <c r="D239" s="386" t="s">
        <v>118</v>
      </c>
      <c r="E239" s="386" t="s">
        <v>942</v>
      </c>
      <c r="F239" s="386" t="s">
        <v>1582</v>
      </c>
      <c r="G239">
        <v>127580</v>
      </c>
      <c r="H239">
        <v>342</v>
      </c>
      <c r="I239" s="397">
        <v>343</v>
      </c>
      <c r="J239" s="419">
        <v>344</v>
      </c>
      <c r="K239" s="419">
        <v>346</v>
      </c>
      <c r="L239" s="419">
        <v>347</v>
      </c>
      <c r="M239" s="433">
        <v>348</v>
      </c>
      <c r="N239" s="434">
        <v>350</v>
      </c>
      <c r="O239" s="437">
        <v>351</v>
      </c>
      <c r="P239" s="438">
        <v>352</v>
      </c>
      <c r="Q239" s="447">
        <v>354</v>
      </c>
      <c r="R239" s="494">
        <v>354</v>
      </c>
      <c r="S239" s="498">
        <v>356</v>
      </c>
      <c r="T239" s="498">
        <v>356</v>
      </c>
      <c r="U239" s="537">
        <v>358</v>
      </c>
      <c r="V239" s="537">
        <v>359</v>
      </c>
      <c r="W239" s="537">
        <v>360</v>
      </c>
      <c r="X239" s="537">
        <v>360</v>
      </c>
      <c r="Y239" s="538">
        <v>360</v>
      </c>
      <c r="Z239" s="540">
        <v>361</v>
      </c>
      <c r="AA239" s="540">
        <v>361</v>
      </c>
      <c r="AB239" s="541">
        <v>362</v>
      </c>
      <c r="AC239" s="541">
        <v>362</v>
      </c>
      <c r="AD239" s="542">
        <v>362</v>
      </c>
      <c r="AE239" s="542">
        <v>362</v>
      </c>
      <c r="AF239" s="544">
        <v>362</v>
      </c>
      <c r="AG239" s="544">
        <v>363</v>
      </c>
      <c r="AH239" s="545">
        <v>363</v>
      </c>
      <c r="AI239" s="546">
        <v>366</v>
      </c>
      <c r="AJ239" s="547">
        <v>366</v>
      </c>
      <c r="AK239" s="548">
        <v>367</v>
      </c>
      <c r="AL239" s="550">
        <v>369</v>
      </c>
      <c r="AM239" s="551">
        <v>369</v>
      </c>
      <c r="AN239" s="552">
        <v>369</v>
      </c>
      <c r="AO239" s="553">
        <v>369</v>
      </c>
      <c r="AP239" s="553">
        <v>369</v>
      </c>
      <c r="AQ239" s="553">
        <v>369</v>
      </c>
      <c r="AR239" s="553">
        <v>369</v>
      </c>
      <c r="AS239" s="554">
        <v>369</v>
      </c>
      <c r="AT239" s="555">
        <v>370</v>
      </c>
      <c r="AU239" s="556">
        <v>370</v>
      </c>
      <c r="AV239" s="556">
        <v>370</v>
      </c>
      <c r="AW239" s="556">
        <v>370</v>
      </c>
      <c r="AX239" s="557">
        <v>370</v>
      </c>
      <c r="AY239" s="557">
        <v>370</v>
      </c>
      <c r="AZ239" s="559">
        <v>370</v>
      </c>
      <c r="BA239" s="559">
        <v>370</v>
      </c>
      <c r="BB239" s="559">
        <v>370</v>
      </c>
      <c r="BD239" s="178">
        <f t="shared" ca="1" si="47"/>
        <v>0</v>
      </c>
      <c r="BE239" s="411">
        <f t="shared" ca="1" si="48"/>
        <v>0</v>
      </c>
      <c r="BF239" s="412">
        <f t="shared" ca="1" si="49"/>
        <v>0</v>
      </c>
      <c r="BG239" s="178">
        <f t="shared" ca="1" si="50"/>
        <v>0</v>
      </c>
      <c r="BH239" s="411">
        <f t="shared" ca="1" si="51"/>
        <v>0</v>
      </c>
      <c r="BI239" s="412">
        <f t="shared" ca="1" si="52"/>
        <v>0</v>
      </c>
      <c r="BJ239" s="398">
        <f t="shared" ca="1" si="45"/>
        <v>290.0141087944819</v>
      </c>
      <c r="BL239" s="391">
        <f t="shared" si="46"/>
        <v>259</v>
      </c>
      <c r="BM239" s="386">
        <f t="shared" ca="1" si="53"/>
        <v>370</v>
      </c>
      <c r="BN239" s="386">
        <f t="shared" ca="1" si="54"/>
        <v>290</v>
      </c>
      <c r="BO239" s="400">
        <f t="shared" ca="1" si="55"/>
        <v>0</v>
      </c>
      <c r="BQ239" t="s">
        <v>1245</v>
      </c>
      <c r="BR239">
        <v>540</v>
      </c>
      <c r="BS239">
        <v>516.6</v>
      </c>
      <c r="BU239" s="389">
        <f t="shared" si="56"/>
        <v>153</v>
      </c>
      <c r="BV239" s="419">
        <f t="shared" ca="1" si="57"/>
        <v>127580</v>
      </c>
      <c r="BX239" s="404" t="s">
        <v>365</v>
      </c>
      <c r="BY239" s="404" t="s">
        <v>11</v>
      </c>
      <c r="BZ239" s="404" t="s">
        <v>2226</v>
      </c>
      <c r="CA239" s="405">
        <v>330795</v>
      </c>
      <c r="CB239" s="548">
        <f t="shared" ca="1" si="58"/>
        <v>272</v>
      </c>
      <c r="CC239" s="50" t="str">
        <f t="shared" ca="1" si="59"/>
        <v/>
      </c>
    </row>
    <row r="240" spans="1:81" x14ac:dyDescent="0.25">
      <c r="A240" s="386">
        <v>5</v>
      </c>
      <c r="B240" s="386" t="s">
        <v>145</v>
      </c>
      <c r="C240" s="31" t="s">
        <v>417</v>
      </c>
      <c r="D240" s="31" t="s">
        <v>118</v>
      </c>
      <c r="E240" s="31" t="s">
        <v>944</v>
      </c>
      <c r="F240" s="31" t="s">
        <v>1584</v>
      </c>
      <c r="G240" s="31">
        <v>142484</v>
      </c>
      <c r="H240" s="31">
        <v>259</v>
      </c>
      <c r="I240" s="31">
        <v>262</v>
      </c>
      <c r="J240" s="31">
        <v>265</v>
      </c>
      <c r="K240" s="31">
        <v>267</v>
      </c>
      <c r="L240" s="31">
        <v>268</v>
      </c>
      <c r="M240" s="31">
        <v>268</v>
      </c>
      <c r="N240" s="31">
        <v>275</v>
      </c>
      <c r="O240" s="31">
        <v>277</v>
      </c>
      <c r="P240" s="31">
        <v>278</v>
      </c>
      <c r="Q240" s="31">
        <v>279</v>
      </c>
      <c r="R240" s="31">
        <v>281</v>
      </c>
      <c r="S240" s="31">
        <v>283</v>
      </c>
      <c r="T240" s="31">
        <v>283</v>
      </c>
      <c r="U240" s="31">
        <v>283</v>
      </c>
      <c r="V240" s="31">
        <v>287</v>
      </c>
      <c r="W240" s="31">
        <v>290</v>
      </c>
      <c r="X240" s="31">
        <v>291</v>
      </c>
      <c r="Y240" s="31">
        <v>294</v>
      </c>
      <c r="Z240" s="31">
        <v>294</v>
      </c>
      <c r="AA240" s="31">
        <v>295</v>
      </c>
      <c r="AB240" s="31">
        <v>296</v>
      </c>
      <c r="AC240" s="31">
        <v>296</v>
      </c>
      <c r="AD240" s="31">
        <v>297</v>
      </c>
      <c r="AE240" s="31">
        <v>295</v>
      </c>
      <c r="AF240" s="31">
        <v>295</v>
      </c>
      <c r="AG240" s="31">
        <v>294</v>
      </c>
      <c r="AH240" s="31">
        <v>294</v>
      </c>
      <c r="AI240" s="31">
        <v>295</v>
      </c>
      <c r="AJ240" s="31">
        <v>297</v>
      </c>
      <c r="AK240" s="31">
        <v>297</v>
      </c>
      <c r="AL240" s="31">
        <v>297</v>
      </c>
      <c r="AM240" s="31">
        <v>298</v>
      </c>
      <c r="AN240" s="31">
        <v>298</v>
      </c>
      <c r="AO240" s="31">
        <v>298</v>
      </c>
      <c r="AP240" s="31">
        <v>298</v>
      </c>
      <c r="AQ240" s="31">
        <v>299</v>
      </c>
      <c r="AR240" s="31">
        <v>299</v>
      </c>
      <c r="AS240" s="31">
        <v>300</v>
      </c>
      <c r="AT240" s="31">
        <v>300</v>
      </c>
      <c r="AU240" s="31">
        <v>302</v>
      </c>
      <c r="AV240" s="31">
        <v>302</v>
      </c>
      <c r="AW240" s="31">
        <v>302</v>
      </c>
      <c r="AX240" s="31">
        <v>302</v>
      </c>
      <c r="AY240" s="31">
        <v>303</v>
      </c>
      <c r="AZ240" s="31">
        <v>303</v>
      </c>
      <c r="BA240" s="31">
        <v>303</v>
      </c>
      <c r="BB240" s="31">
        <v>303</v>
      </c>
      <c r="BC240" s="31"/>
      <c r="BD240" s="393">
        <f t="shared" ca="1" si="47"/>
        <v>0</v>
      </c>
      <c r="BE240" s="413">
        <f t="shared" ca="1" si="48"/>
        <v>0</v>
      </c>
      <c r="BF240" s="415">
        <f t="shared" ca="1" si="49"/>
        <v>0</v>
      </c>
      <c r="BG240" s="393">
        <f t="shared" ca="1" si="50"/>
        <v>1</v>
      </c>
      <c r="BH240" s="413">
        <f t="shared" ca="1" si="51"/>
        <v>3.3112582781456954E-3</v>
      </c>
      <c r="BI240" s="415">
        <f t="shared" ca="1" si="52"/>
        <v>0.70183318828780772</v>
      </c>
      <c r="BJ240" s="401">
        <f t="shared" ca="1" si="45"/>
        <v>212.65545605120576</v>
      </c>
      <c r="BL240" s="391">
        <f t="shared" si="46"/>
        <v>290</v>
      </c>
      <c r="BM240" s="386">
        <f t="shared" ca="1" si="53"/>
        <v>303</v>
      </c>
      <c r="BN240" s="386">
        <f t="shared" ca="1" si="54"/>
        <v>212.7</v>
      </c>
      <c r="BO240" s="400">
        <f t="shared" ca="1" si="55"/>
        <v>0</v>
      </c>
      <c r="BQ240" t="s">
        <v>1476</v>
      </c>
      <c r="BR240">
        <v>247</v>
      </c>
      <c r="BS240">
        <v>179</v>
      </c>
      <c r="BU240" s="389">
        <f t="shared" si="56"/>
        <v>154</v>
      </c>
      <c r="BV240" s="419">
        <f t="shared" ca="1" si="57"/>
        <v>142484</v>
      </c>
      <c r="BX240" s="404" t="s">
        <v>366</v>
      </c>
      <c r="BY240" s="404" t="s">
        <v>14</v>
      </c>
      <c r="BZ240" s="404" t="s">
        <v>2226</v>
      </c>
      <c r="CA240" s="405">
        <v>331096</v>
      </c>
      <c r="CB240" s="548">
        <f t="shared" ca="1" si="58"/>
        <v>247</v>
      </c>
      <c r="CC240" s="50" t="str">
        <f t="shared" ca="1" si="59"/>
        <v/>
      </c>
    </row>
    <row r="241" spans="1:81" x14ac:dyDescent="0.25">
      <c r="A241" s="386">
        <v>5</v>
      </c>
      <c r="B241" s="386" t="s">
        <v>145</v>
      </c>
      <c r="C241" s="407" t="s">
        <v>355</v>
      </c>
      <c r="D241" s="407" t="s">
        <v>127</v>
      </c>
      <c r="E241" s="407" t="s">
        <v>355</v>
      </c>
      <c r="F241" s="407" t="s">
        <v>127</v>
      </c>
      <c r="G241" s="407">
        <v>262008</v>
      </c>
      <c r="H241" s="407">
        <v>908</v>
      </c>
      <c r="I241" s="407">
        <v>916</v>
      </c>
      <c r="J241" s="407">
        <v>918</v>
      </c>
      <c r="K241" s="407">
        <v>934</v>
      </c>
      <c r="L241" s="407">
        <v>938</v>
      </c>
      <c r="M241" s="407">
        <v>946</v>
      </c>
      <c r="N241" s="407">
        <v>948</v>
      </c>
      <c r="O241" s="407">
        <v>956</v>
      </c>
      <c r="P241" s="407">
        <v>958</v>
      </c>
      <c r="Q241" s="407">
        <v>958</v>
      </c>
      <c r="R241" s="407">
        <v>959</v>
      </c>
      <c r="S241" s="407">
        <v>967</v>
      </c>
      <c r="T241" s="407">
        <v>974</v>
      </c>
      <c r="U241" s="407">
        <v>977</v>
      </c>
      <c r="V241" s="407">
        <v>982</v>
      </c>
      <c r="W241" s="407">
        <v>985</v>
      </c>
      <c r="X241" s="407">
        <v>993</v>
      </c>
      <c r="Y241" s="407">
        <v>1004</v>
      </c>
      <c r="Z241" s="407">
        <v>1008</v>
      </c>
      <c r="AA241" s="407">
        <v>1010</v>
      </c>
      <c r="AB241" s="407">
        <v>1012</v>
      </c>
      <c r="AC241" s="407">
        <v>1014</v>
      </c>
      <c r="AD241" s="407">
        <v>1018</v>
      </c>
      <c r="AE241" s="407">
        <v>1006</v>
      </c>
      <c r="AF241" s="407">
        <v>998</v>
      </c>
      <c r="AG241" s="407">
        <v>998</v>
      </c>
      <c r="AH241" s="407">
        <v>1001</v>
      </c>
      <c r="AI241" s="407">
        <v>1003</v>
      </c>
      <c r="AJ241" s="407">
        <v>1006</v>
      </c>
      <c r="AK241" s="407">
        <v>1007</v>
      </c>
      <c r="AL241" s="407">
        <v>1020</v>
      </c>
      <c r="AM241" s="407">
        <v>1023</v>
      </c>
      <c r="AN241" s="407">
        <v>1024</v>
      </c>
      <c r="AO241" s="407">
        <v>1025</v>
      </c>
      <c r="AP241" s="407">
        <v>1027</v>
      </c>
      <c r="AQ241" s="407">
        <v>1028</v>
      </c>
      <c r="AR241" s="407">
        <v>1033</v>
      </c>
      <c r="AS241" s="407">
        <v>1036</v>
      </c>
      <c r="AT241" s="407">
        <v>1039</v>
      </c>
      <c r="AU241" s="407">
        <v>1039</v>
      </c>
      <c r="AV241" s="407">
        <v>1039</v>
      </c>
      <c r="AW241" s="407">
        <v>1041</v>
      </c>
      <c r="AX241" s="407">
        <v>1044</v>
      </c>
      <c r="AY241" s="407">
        <v>1046</v>
      </c>
      <c r="AZ241" s="407">
        <v>1047</v>
      </c>
      <c r="BA241" s="407">
        <v>1047</v>
      </c>
      <c r="BB241" s="407">
        <v>1048</v>
      </c>
      <c r="BC241" s="407"/>
      <c r="BD241" s="408">
        <f t="shared" ca="1" si="47"/>
        <v>1</v>
      </c>
      <c r="BE241" s="414">
        <f t="shared" ca="1" si="48"/>
        <v>9.5510983763132757E-4</v>
      </c>
      <c r="BF241" s="416">
        <f t="shared" ca="1" si="49"/>
        <v>0.38166773533632559</v>
      </c>
      <c r="BG241" s="408">
        <f t="shared" ca="1" si="50"/>
        <v>9</v>
      </c>
      <c r="BH241" s="414">
        <f t="shared" ca="1" si="51"/>
        <v>8.6621751684311833E-3</v>
      </c>
      <c r="BI241" s="416">
        <f t="shared" ca="1" si="52"/>
        <v>3.4350096180269305</v>
      </c>
      <c r="BJ241" s="409">
        <f t="shared" ca="1" si="45"/>
        <v>399.98778663246924</v>
      </c>
      <c r="BL241" s="391">
        <f t="shared" si="46"/>
        <v>310</v>
      </c>
      <c r="BM241" s="386">
        <f t="shared" ca="1" si="53"/>
        <v>1048</v>
      </c>
      <c r="BN241" s="386">
        <f t="shared" ca="1" si="54"/>
        <v>400</v>
      </c>
      <c r="BO241" s="400">
        <f t="shared" ca="1" si="55"/>
        <v>0</v>
      </c>
      <c r="BQ241" t="s">
        <v>1488</v>
      </c>
      <c r="BR241">
        <v>162</v>
      </c>
      <c r="BS241">
        <v>175.1</v>
      </c>
      <c r="BU241" s="389">
        <f t="shared" si="56"/>
        <v>162</v>
      </c>
      <c r="BV241" s="419">
        <f t="shared" ca="1" si="57"/>
        <v>262008</v>
      </c>
      <c r="BX241" s="404" t="s">
        <v>368</v>
      </c>
      <c r="BY241" s="404" t="s">
        <v>26</v>
      </c>
      <c r="BZ241" s="404" t="s">
        <v>2226</v>
      </c>
      <c r="CA241" s="405">
        <v>385346</v>
      </c>
      <c r="CB241" s="548">
        <f t="shared" ca="1" si="58"/>
        <v>112</v>
      </c>
      <c r="CC241" s="50" t="str">
        <f t="shared" ca="1" si="59"/>
        <v/>
      </c>
    </row>
    <row r="242" spans="1:81" x14ac:dyDescent="0.25">
      <c r="A242" s="386">
        <v>5</v>
      </c>
      <c r="B242" s="386" t="s">
        <v>145</v>
      </c>
      <c r="C242" s="386" t="s">
        <v>419</v>
      </c>
      <c r="D242" s="386" t="s">
        <v>128</v>
      </c>
      <c r="E242" s="386" t="s">
        <v>960</v>
      </c>
      <c r="F242" s="386" t="s">
        <v>1604</v>
      </c>
      <c r="G242">
        <v>98662</v>
      </c>
      <c r="H242">
        <v>254</v>
      </c>
      <c r="I242" s="397">
        <v>256</v>
      </c>
      <c r="J242" s="419">
        <v>265</v>
      </c>
      <c r="K242" s="419">
        <v>274</v>
      </c>
      <c r="L242" s="419">
        <v>275</v>
      </c>
      <c r="M242" s="433">
        <v>278</v>
      </c>
      <c r="N242" s="434">
        <v>278</v>
      </c>
      <c r="O242" s="437">
        <v>280</v>
      </c>
      <c r="P242" s="438">
        <v>283</v>
      </c>
      <c r="Q242" s="447">
        <v>284</v>
      </c>
      <c r="R242" s="494">
        <v>286</v>
      </c>
      <c r="S242" s="498">
        <v>290</v>
      </c>
      <c r="T242" s="498">
        <v>290</v>
      </c>
      <c r="U242" s="537">
        <v>292</v>
      </c>
      <c r="V242" s="537">
        <v>295</v>
      </c>
      <c r="W242" s="537">
        <v>296</v>
      </c>
      <c r="X242" s="537">
        <v>302</v>
      </c>
      <c r="Y242" s="538">
        <v>303</v>
      </c>
      <c r="Z242" s="540">
        <v>303</v>
      </c>
      <c r="AA242" s="540">
        <v>304</v>
      </c>
      <c r="AB242" s="541">
        <v>304</v>
      </c>
      <c r="AC242" s="541">
        <v>303</v>
      </c>
      <c r="AD242" s="542">
        <v>303</v>
      </c>
      <c r="AE242" s="542">
        <v>296</v>
      </c>
      <c r="AF242" s="544">
        <v>294</v>
      </c>
      <c r="AG242" s="544">
        <v>294</v>
      </c>
      <c r="AH242" s="545">
        <v>295</v>
      </c>
      <c r="AI242" s="546">
        <v>298</v>
      </c>
      <c r="AJ242" s="547">
        <v>302</v>
      </c>
      <c r="AK242" s="548">
        <v>302</v>
      </c>
      <c r="AL242" s="550">
        <v>304</v>
      </c>
      <c r="AM242" s="551">
        <v>304</v>
      </c>
      <c r="AN242" s="552">
        <v>304</v>
      </c>
      <c r="AO242" s="553">
        <v>305</v>
      </c>
      <c r="AP242" s="553">
        <v>305</v>
      </c>
      <c r="AQ242" s="553">
        <v>305</v>
      </c>
      <c r="AR242" s="553">
        <v>305</v>
      </c>
      <c r="AS242" s="554">
        <v>305</v>
      </c>
      <c r="AT242" s="555">
        <v>305</v>
      </c>
      <c r="AU242" s="556">
        <v>305</v>
      </c>
      <c r="AV242" s="556">
        <v>305</v>
      </c>
      <c r="AW242" s="556">
        <v>306</v>
      </c>
      <c r="AX242" s="557">
        <v>307</v>
      </c>
      <c r="AY242" s="557">
        <v>308</v>
      </c>
      <c r="AZ242" s="559">
        <v>308</v>
      </c>
      <c r="BA242" s="559">
        <v>309</v>
      </c>
      <c r="BB242" s="559">
        <v>309</v>
      </c>
      <c r="BD242" s="178">
        <f t="shared" ca="1" si="47"/>
        <v>0</v>
      </c>
      <c r="BE242" s="411">
        <f t="shared" ca="1" si="48"/>
        <v>0</v>
      </c>
      <c r="BF242" s="412">
        <f t="shared" ca="1" si="49"/>
        <v>0</v>
      </c>
      <c r="BG242" s="178">
        <f t="shared" ca="1" si="50"/>
        <v>4</v>
      </c>
      <c r="BH242" s="411">
        <f t="shared" ca="1" si="51"/>
        <v>1.3114754098360656E-2</v>
      </c>
      <c r="BI242" s="412">
        <f t="shared" ca="1" si="52"/>
        <v>4.0542458089233948</v>
      </c>
      <c r="BJ242" s="398">
        <f t="shared" ca="1" si="45"/>
        <v>313.19048873933224</v>
      </c>
      <c r="BL242" s="391">
        <f t="shared" si="46"/>
        <v>38</v>
      </c>
      <c r="BM242" s="386">
        <f t="shared" ca="1" si="53"/>
        <v>309</v>
      </c>
      <c r="BN242" s="386">
        <f t="shared" ca="1" si="54"/>
        <v>313.2</v>
      </c>
      <c r="BO242" s="400">
        <f t="shared" ca="1" si="55"/>
        <v>0</v>
      </c>
      <c r="BQ242" t="s">
        <v>1526</v>
      </c>
      <c r="BR242">
        <v>369</v>
      </c>
      <c r="BS242">
        <v>262.60000000000002</v>
      </c>
      <c r="BU242" s="389">
        <f t="shared" si="56"/>
        <v>164</v>
      </c>
      <c r="BV242" s="419">
        <f t="shared" ca="1" si="57"/>
        <v>98662</v>
      </c>
      <c r="BX242" s="404" t="s">
        <v>369</v>
      </c>
      <c r="BY242" s="404" t="s">
        <v>35</v>
      </c>
      <c r="BZ242" s="404" t="s">
        <v>2226</v>
      </c>
      <c r="CA242" s="405">
        <v>341982</v>
      </c>
      <c r="CB242" s="548">
        <f t="shared" ca="1" si="58"/>
        <v>100</v>
      </c>
      <c r="CC242" s="50" t="str">
        <f t="shared" ca="1" si="59"/>
        <v/>
      </c>
    </row>
    <row r="243" spans="1:81" x14ac:dyDescent="0.25">
      <c r="A243" s="386">
        <v>5</v>
      </c>
      <c r="B243" s="386" t="s">
        <v>145</v>
      </c>
      <c r="C243" s="386" t="s">
        <v>419</v>
      </c>
      <c r="D243" s="386" t="s">
        <v>128</v>
      </c>
      <c r="E243" s="386" t="s">
        <v>962</v>
      </c>
      <c r="F243" s="386" t="s">
        <v>1606</v>
      </c>
      <c r="G243">
        <v>78113</v>
      </c>
      <c r="H243">
        <v>131</v>
      </c>
      <c r="I243" s="397">
        <v>131</v>
      </c>
      <c r="J243" s="419">
        <v>131</v>
      </c>
      <c r="K243" s="419">
        <v>133</v>
      </c>
      <c r="L243" s="419">
        <v>134</v>
      </c>
      <c r="M243" s="433">
        <v>133</v>
      </c>
      <c r="N243" s="434">
        <v>133</v>
      </c>
      <c r="O243" s="437">
        <v>134</v>
      </c>
      <c r="P243" s="438">
        <v>134</v>
      </c>
      <c r="Q243" s="447">
        <v>134</v>
      </c>
      <c r="R243" s="494">
        <v>135</v>
      </c>
      <c r="S243" s="498">
        <v>137</v>
      </c>
      <c r="T243" s="498">
        <v>136</v>
      </c>
      <c r="U243" s="537">
        <v>137</v>
      </c>
      <c r="V243" s="537">
        <v>137</v>
      </c>
      <c r="W243" s="537">
        <v>137</v>
      </c>
      <c r="X243" s="537">
        <v>137</v>
      </c>
      <c r="Y243" s="538">
        <v>137</v>
      </c>
      <c r="Z243" s="540">
        <v>138</v>
      </c>
      <c r="AA243" s="540">
        <v>137</v>
      </c>
      <c r="AB243" s="541">
        <v>138</v>
      </c>
      <c r="AC243" s="541">
        <v>137</v>
      </c>
      <c r="AD243" s="542">
        <v>138</v>
      </c>
      <c r="AE243" s="542">
        <v>137</v>
      </c>
      <c r="AF243" s="544">
        <v>136</v>
      </c>
      <c r="AG243" s="544">
        <v>137</v>
      </c>
      <c r="AH243" s="545">
        <v>137</v>
      </c>
      <c r="AI243" s="546">
        <v>138</v>
      </c>
      <c r="AJ243" s="547">
        <v>138</v>
      </c>
      <c r="AK243" s="548">
        <v>138</v>
      </c>
      <c r="AL243" s="550">
        <v>138</v>
      </c>
      <c r="AM243" s="551">
        <v>138</v>
      </c>
      <c r="AN243" s="552">
        <v>139</v>
      </c>
      <c r="AO243" s="553">
        <v>139</v>
      </c>
      <c r="AP243" s="553">
        <v>139</v>
      </c>
      <c r="AQ243" s="553">
        <v>139</v>
      </c>
      <c r="AR243" s="553">
        <v>139</v>
      </c>
      <c r="AS243" s="554">
        <v>139</v>
      </c>
      <c r="AT243" s="555">
        <v>139</v>
      </c>
      <c r="AU243" s="556">
        <v>139</v>
      </c>
      <c r="AV243" s="556">
        <v>139</v>
      </c>
      <c r="AW243" s="556">
        <v>138</v>
      </c>
      <c r="AX243" s="557">
        <v>139</v>
      </c>
      <c r="AY243" s="557">
        <v>138</v>
      </c>
      <c r="AZ243" s="559">
        <v>139</v>
      </c>
      <c r="BA243" s="559">
        <v>139</v>
      </c>
      <c r="BB243" s="559">
        <v>138</v>
      </c>
      <c r="BD243" s="178">
        <f t="shared" ca="1" si="47"/>
        <v>-1</v>
      </c>
      <c r="BE243" s="411">
        <f t="shared" ca="1" si="48"/>
        <v>-7.1942446043165471E-3</v>
      </c>
      <c r="BF243" s="412">
        <f t="shared" ca="1" si="49"/>
        <v>-1.2801966382036281</v>
      </c>
      <c r="BG243" s="178">
        <f t="shared" ca="1" si="50"/>
        <v>-1</v>
      </c>
      <c r="BH243" s="411">
        <f t="shared" ca="1" si="51"/>
        <v>-7.1942446043165471E-3</v>
      </c>
      <c r="BI243" s="412">
        <f t="shared" ca="1" si="52"/>
        <v>-1.2801966382036281</v>
      </c>
      <c r="BJ243" s="398">
        <f t="shared" ca="1" si="45"/>
        <v>176.66713607210067</v>
      </c>
      <c r="BL243" s="391">
        <f t="shared" si="46"/>
        <v>159</v>
      </c>
      <c r="BM243" s="386">
        <f t="shared" ca="1" si="53"/>
        <v>138</v>
      </c>
      <c r="BN243" s="386">
        <f t="shared" ca="1" si="54"/>
        <v>176.7</v>
      </c>
      <c r="BO243" s="400">
        <f t="shared" ca="1" si="55"/>
        <v>0</v>
      </c>
      <c r="BQ243" t="s">
        <v>1436</v>
      </c>
      <c r="BR243">
        <v>279</v>
      </c>
      <c r="BS243">
        <v>252.4</v>
      </c>
      <c r="BU243" s="389">
        <f t="shared" si="56"/>
        <v>165</v>
      </c>
      <c r="BV243" s="419">
        <f t="shared" ca="1" si="57"/>
        <v>78113</v>
      </c>
      <c r="BX243" s="404" t="s">
        <v>370</v>
      </c>
      <c r="BY243" s="404" t="s">
        <v>38</v>
      </c>
      <c r="BZ243" s="404" t="s">
        <v>2226</v>
      </c>
      <c r="CA243" s="405">
        <v>333869</v>
      </c>
      <c r="CB243" s="548">
        <f t="shared" ca="1" si="58"/>
        <v>336</v>
      </c>
      <c r="CC243" s="50" t="str">
        <f t="shared" ca="1" si="59"/>
        <v/>
      </c>
    </row>
    <row r="244" spans="1:81" x14ac:dyDescent="0.25">
      <c r="A244" s="386">
        <v>5</v>
      </c>
      <c r="B244" s="386" t="s">
        <v>145</v>
      </c>
      <c r="C244" s="386" t="s">
        <v>419</v>
      </c>
      <c r="D244" s="386" t="s">
        <v>128</v>
      </c>
      <c r="E244" s="386" t="s">
        <v>964</v>
      </c>
      <c r="F244" s="386" t="s">
        <v>1608</v>
      </c>
      <c r="G244">
        <v>84989</v>
      </c>
      <c r="H244">
        <v>193</v>
      </c>
      <c r="I244" s="397">
        <v>195</v>
      </c>
      <c r="J244" s="419">
        <v>197</v>
      </c>
      <c r="K244" s="419">
        <v>200</v>
      </c>
      <c r="L244" s="419">
        <v>203</v>
      </c>
      <c r="M244" s="433">
        <v>208</v>
      </c>
      <c r="N244" s="434">
        <v>209</v>
      </c>
      <c r="O244" s="437">
        <v>212</v>
      </c>
      <c r="P244" s="438">
        <v>213</v>
      </c>
      <c r="Q244" s="447">
        <v>219</v>
      </c>
      <c r="R244" s="494">
        <v>218</v>
      </c>
      <c r="S244" s="498">
        <v>219</v>
      </c>
      <c r="T244" s="498">
        <v>223</v>
      </c>
      <c r="U244" s="537">
        <v>223</v>
      </c>
      <c r="V244" s="537">
        <v>224</v>
      </c>
      <c r="W244" s="537">
        <v>225</v>
      </c>
      <c r="X244" s="537">
        <v>225</v>
      </c>
      <c r="Y244" s="538">
        <v>225</v>
      </c>
      <c r="Z244" s="540">
        <v>227</v>
      </c>
      <c r="AA244" s="540">
        <v>230</v>
      </c>
      <c r="AB244" s="541">
        <v>229</v>
      </c>
      <c r="AC244" s="541">
        <v>232</v>
      </c>
      <c r="AD244" s="542">
        <v>231</v>
      </c>
      <c r="AE244" s="542">
        <v>233</v>
      </c>
      <c r="AF244" s="544">
        <v>235</v>
      </c>
      <c r="AG244" s="544">
        <v>234</v>
      </c>
      <c r="AH244" s="545">
        <v>236</v>
      </c>
      <c r="AI244" s="546">
        <v>238</v>
      </c>
      <c r="AJ244" s="547">
        <v>238</v>
      </c>
      <c r="AK244" s="548">
        <v>238</v>
      </c>
      <c r="AL244" s="550">
        <v>238</v>
      </c>
      <c r="AM244" s="551">
        <v>238</v>
      </c>
      <c r="AN244" s="552">
        <v>237</v>
      </c>
      <c r="AO244" s="553">
        <v>239</v>
      </c>
      <c r="AP244" s="553">
        <v>239</v>
      </c>
      <c r="AQ244" s="553">
        <v>241</v>
      </c>
      <c r="AR244" s="553">
        <v>242</v>
      </c>
      <c r="AS244" s="554">
        <v>244</v>
      </c>
      <c r="AT244" s="555">
        <v>244</v>
      </c>
      <c r="AU244" s="556">
        <v>245</v>
      </c>
      <c r="AV244" s="556">
        <v>245</v>
      </c>
      <c r="AW244" s="556">
        <v>246</v>
      </c>
      <c r="AX244" s="557">
        <v>245</v>
      </c>
      <c r="AY244" s="557">
        <v>247</v>
      </c>
      <c r="AZ244" s="559">
        <v>246</v>
      </c>
      <c r="BA244" s="559">
        <v>246</v>
      </c>
      <c r="BB244" s="559">
        <v>249</v>
      </c>
      <c r="BD244" s="178">
        <f t="shared" ca="1" si="47"/>
        <v>3</v>
      </c>
      <c r="BE244" s="411">
        <f t="shared" ca="1" si="48"/>
        <v>1.2195121951219513E-2</v>
      </c>
      <c r="BF244" s="412">
        <f t="shared" ca="1" si="49"/>
        <v>3.5298685712268645</v>
      </c>
      <c r="BG244" s="178">
        <f t="shared" ca="1" si="50"/>
        <v>4</v>
      </c>
      <c r="BH244" s="411">
        <f t="shared" ca="1" si="51"/>
        <v>1.6326530612244899E-2</v>
      </c>
      <c r="BI244" s="412">
        <f t="shared" ca="1" si="52"/>
        <v>4.7064914283024866</v>
      </c>
      <c r="BJ244" s="398">
        <f t="shared" ca="1" si="45"/>
        <v>292.97909141182976</v>
      </c>
      <c r="BL244" s="391">
        <f t="shared" si="46"/>
        <v>204</v>
      </c>
      <c r="BM244" s="386">
        <f t="shared" ca="1" si="53"/>
        <v>249</v>
      </c>
      <c r="BN244" s="386">
        <f t="shared" ca="1" si="54"/>
        <v>293</v>
      </c>
      <c r="BO244" s="400">
        <f t="shared" ca="1" si="55"/>
        <v>0</v>
      </c>
      <c r="BQ244" t="s">
        <v>1536</v>
      </c>
      <c r="BR244">
        <v>198</v>
      </c>
      <c r="BS244">
        <v>118</v>
      </c>
      <c r="BU244" s="389">
        <f t="shared" si="56"/>
        <v>166</v>
      </c>
      <c r="BV244" s="419">
        <f t="shared" ca="1" si="57"/>
        <v>84989</v>
      </c>
      <c r="BX244" s="404" t="s">
        <v>371</v>
      </c>
      <c r="BY244" s="404" t="s">
        <v>42</v>
      </c>
      <c r="BZ244" s="404" t="s">
        <v>2226</v>
      </c>
      <c r="CA244" s="405">
        <v>286186</v>
      </c>
      <c r="CB244" s="548">
        <f t="shared" ca="1" si="58"/>
        <v>83</v>
      </c>
      <c r="CC244" s="50" t="str">
        <f t="shared" ca="1" si="59"/>
        <v/>
      </c>
    </row>
    <row r="245" spans="1:81" x14ac:dyDescent="0.25">
      <c r="A245" s="386">
        <v>5</v>
      </c>
      <c r="B245" s="386" t="s">
        <v>145</v>
      </c>
      <c r="C245" s="386" t="s">
        <v>419</v>
      </c>
      <c r="D245" s="386" t="s">
        <v>128</v>
      </c>
      <c r="E245" s="386" t="s">
        <v>966</v>
      </c>
      <c r="F245" s="386" t="s">
        <v>1610</v>
      </c>
      <c r="G245">
        <v>101891</v>
      </c>
      <c r="H245">
        <v>204</v>
      </c>
      <c r="I245" s="397">
        <v>204</v>
      </c>
      <c r="J245" s="419">
        <v>208</v>
      </c>
      <c r="K245" s="419">
        <v>208</v>
      </c>
      <c r="L245" s="419">
        <v>208</v>
      </c>
      <c r="M245" s="433">
        <v>210</v>
      </c>
      <c r="N245" s="434">
        <v>211</v>
      </c>
      <c r="O245" s="437">
        <v>209</v>
      </c>
      <c r="P245" s="438">
        <v>210</v>
      </c>
      <c r="Q245" s="447">
        <v>212</v>
      </c>
      <c r="R245" s="494">
        <v>212</v>
      </c>
      <c r="S245" s="498">
        <v>214</v>
      </c>
      <c r="T245" s="498">
        <v>214</v>
      </c>
      <c r="U245" s="537">
        <v>215</v>
      </c>
      <c r="V245" s="537">
        <v>215</v>
      </c>
      <c r="W245" s="537">
        <v>217</v>
      </c>
      <c r="X245" s="537">
        <v>219</v>
      </c>
      <c r="Y245" s="538">
        <v>219</v>
      </c>
      <c r="Z245" s="540">
        <v>219</v>
      </c>
      <c r="AA245" s="540">
        <v>220</v>
      </c>
      <c r="AB245" s="541">
        <v>221</v>
      </c>
      <c r="AC245" s="541">
        <v>221</v>
      </c>
      <c r="AD245" s="542">
        <v>221</v>
      </c>
      <c r="AE245" s="542">
        <v>218</v>
      </c>
      <c r="AF245" s="544">
        <v>219</v>
      </c>
      <c r="AG245" s="544">
        <v>219</v>
      </c>
      <c r="AH245" s="545">
        <v>220</v>
      </c>
      <c r="AI245" s="546">
        <v>222</v>
      </c>
      <c r="AJ245" s="547">
        <v>222</v>
      </c>
      <c r="AK245" s="548">
        <v>224</v>
      </c>
      <c r="AL245" s="550">
        <v>222</v>
      </c>
      <c r="AM245" s="551">
        <v>222</v>
      </c>
      <c r="AN245" s="552">
        <v>222</v>
      </c>
      <c r="AO245" s="553">
        <v>225</v>
      </c>
      <c r="AP245" s="553">
        <v>225</v>
      </c>
      <c r="AQ245" s="553">
        <v>226</v>
      </c>
      <c r="AR245" s="553">
        <v>227</v>
      </c>
      <c r="AS245" s="554">
        <v>230</v>
      </c>
      <c r="AT245" s="555">
        <v>231</v>
      </c>
      <c r="AU245" s="556">
        <v>231</v>
      </c>
      <c r="AV245" s="556">
        <v>232</v>
      </c>
      <c r="AW245" s="556">
        <v>232</v>
      </c>
      <c r="AX245" s="557">
        <v>232</v>
      </c>
      <c r="AY245" s="557">
        <v>233</v>
      </c>
      <c r="AZ245" s="559">
        <v>233</v>
      </c>
      <c r="BA245" s="559">
        <v>234</v>
      </c>
      <c r="BB245" s="559">
        <v>234</v>
      </c>
      <c r="BD245" s="178">
        <f t="shared" ca="1" si="47"/>
        <v>0</v>
      </c>
      <c r="BE245" s="411">
        <f t="shared" ca="1" si="48"/>
        <v>0</v>
      </c>
      <c r="BF245" s="412">
        <f t="shared" ca="1" si="49"/>
        <v>0</v>
      </c>
      <c r="BG245" s="178">
        <f t="shared" ca="1" si="50"/>
        <v>3</v>
      </c>
      <c r="BH245" s="411">
        <f t="shared" ca="1" si="51"/>
        <v>1.2987012987012988E-2</v>
      </c>
      <c r="BI245" s="412">
        <f t="shared" ca="1" si="52"/>
        <v>2.9443228548154399</v>
      </c>
      <c r="BJ245" s="398">
        <f t="shared" ca="1" si="45"/>
        <v>229.65718267560433</v>
      </c>
      <c r="BL245" s="391">
        <f t="shared" si="46"/>
        <v>311</v>
      </c>
      <c r="BM245" s="386">
        <f t="shared" ca="1" si="53"/>
        <v>234</v>
      </c>
      <c r="BN245" s="386">
        <f t="shared" ca="1" si="54"/>
        <v>229.7</v>
      </c>
      <c r="BO245" s="400">
        <f t="shared" ca="1" si="55"/>
        <v>0</v>
      </c>
      <c r="BQ245" t="s">
        <v>1349</v>
      </c>
      <c r="BR245">
        <v>297</v>
      </c>
      <c r="BS245">
        <v>264.89999999999998</v>
      </c>
      <c r="BU245" s="389">
        <f t="shared" si="56"/>
        <v>167</v>
      </c>
      <c r="BV245" s="419">
        <f t="shared" ca="1" si="57"/>
        <v>101891</v>
      </c>
      <c r="BX245" s="404" t="s">
        <v>375</v>
      </c>
      <c r="BY245" s="404" t="s">
        <v>47</v>
      </c>
      <c r="BZ245" s="404" t="s">
        <v>2226</v>
      </c>
      <c r="CA245" s="405">
        <v>250149</v>
      </c>
      <c r="CB245" s="548">
        <f t="shared" ca="1" si="58"/>
        <v>127</v>
      </c>
      <c r="CC245" s="50" t="str">
        <f t="shared" ca="1" si="59"/>
        <v/>
      </c>
    </row>
    <row r="246" spans="1:81" x14ac:dyDescent="0.25">
      <c r="A246" s="386">
        <v>5</v>
      </c>
      <c r="B246" s="386" t="s">
        <v>145</v>
      </c>
      <c r="C246" s="386" t="s">
        <v>419</v>
      </c>
      <c r="D246" s="386" t="s">
        <v>128</v>
      </c>
      <c r="E246" s="386" t="s">
        <v>968</v>
      </c>
      <c r="F246" s="386" t="s">
        <v>1612</v>
      </c>
      <c r="G246">
        <v>127340</v>
      </c>
      <c r="H246">
        <v>234</v>
      </c>
      <c r="I246" s="397">
        <v>235</v>
      </c>
      <c r="J246" s="419">
        <v>235</v>
      </c>
      <c r="K246" s="419">
        <v>237</v>
      </c>
      <c r="L246" s="419">
        <v>237</v>
      </c>
      <c r="M246" s="433">
        <v>239</v>
      </c>
      <c r="N246" s="434">
        <v>239</v>
      </c>
      <c r="O246" s="437">
        <v>241</v>
      </c>
      <c r="P246" s="438">
        <v>242</v>
      </c>
      <c r="Q246" s="447">
        <v>244</v>
      </c>
      <c r="R246" s="494">
        <v>245</v>
      </c>
      <c r="S246" s="498">
        <v>246</v>
      </c>
      <c r="T246" s="498">
        <v>248</v>
      </c>
      <c r="U246" s="537">
        <v>249</v>
      </c>
      <c r="V246" s="537">
        <v>249</v>
      </c>
      <c r="W246" s="537">
        <v>249</v>
      </c>
      <c r="X246" s="537">
        <v>247</v>
      </c>
      <c r="Y246" s="538">
        <v>250</v>
      </c>
      <c r="Z246" s="540">
        <v>250</v>
      </c>
      <c r="AA246" s="540">
        <v>251</v>
      </c>
      <c r="AB246" s="541">
        <v>250</v>
      </c>
      <c r="AC246" s="541">
        <v>252</v>
      </c>
      <c r="AD246" s="542">
        <v>252</v>
      </c>
      <c r="AE246" s="542">
        <v>253</v>
      </c>
      <c r="AF246" s="544">
        <v>255</v>
      </c>
      <c r="AG246" s="544">
        <v>255</v>
      </c>
      <c r="AH246" s="545">
        <v>256</v>
      </c>
      <c r="AI246" s="546">
        <v>262</v>
      </c>
      <c r="AJ246" s="547">
        <v>262</v>
      </c>
      <c r="AK246" s="548">
        <v>262</v>
      </c>
      <c r="AL246" s="550">
        <v>259</v>
      </c>
      <c r="AM246" s="551">
        <v>259</v>
      </c>
      <c r="AN246" s="552">
        <v>259</v>
      </c>
      <c r="AO246" s="553">
        <v>261</v>
      </c>
      <c r="AP246" s="553">
        <v>261</v>
      </c>
      <c r="AQ246" s="553">
        <v>260</v>
      </c>
      <c r="AR246" s="553">
        <v>261</v>
      </c>
      <c r="AS246" s="554">
        <v>262</v>
      </c>
      <c r="AT246" s="555">
        <v>262</v>
      </c>
      <c r="AU246" s="556">
        <v>262</v>
      </c>
      <c r="AV246" s="556">
        <v>263</v>
      </c>
      <c r="AW246" s="556">
        <v>263</v>
      </c>
      <c r="AX246" s="557">
        <v>263</v>
      </c>
      <c r="AY246" s="557">
        <v>263</v>
      </c>
      <c r="AZ246" s="559">
        <v>263</v>
      </c>
      <c r="BA246" s="559">
        <v>263</v>
      </c>
      <c r="BB246" s="559">
        <v>263</v>
      </c>
      <c r="BD246" s="178">
        <f t="shared" ca="1" si="47"/>
        <v>0</v>
      </c>
      <c r="BE246" s="411">
        <f t="shared" ca="1" si="48"/>
        <v>0</v>
      </c>
      <c r="BF246" s="412">
        <f t="shared" ca="1" si="49"/>
        <v>0</v>
      </c>
      <c r="BG246" s="178">
        <f t="shared" ca="1" si="50"/>
        <v>1</v>
      </c>
      <c r="BH246" s="411">
        <f t="shared" ca="1" si="51"/>
        <v>3.8167938931297708E-3</v>
      </c>
      <c r="BI246" s="412">
        <f t="shared" ca="1" si="52"/>
        <v>0.78529919899481704</v>
      </c>
      <c r="BJ246" s="398">
        <f t="shared" ca="1" si="45"/>
        <v>206.53368933563686</v>
      </c>
      <c r="BL246" s="391">
        <f t="shared" si="46"/>
        <v>313</v>
      </c>
      <c r="BM246" s="386">
        <f t="shared" ca="1" si="53"/>
        <v>263</v>
      </c>
      <c r="BN246" s="386">
        <f t="shared" ca="1" si="54"/>
        <v>206.5</v>
      </c>
      <c r="BO246" s="400">
        <f t="shared" ca="1" si="55"/>
        <v>0</v>
      </c>
      <c r="BQ246" t="s">
        <v>193</v>
      </c>
      <c r="BR246">
        <v>751</v>
      </c>
      <c r="BS246">
        <v>499.8</v>
      </c>
      <c r="BU246" s="389">
        <f t="shared" si="56"/>
        <v>168</v>
      </c>
      <c r="BV246" s="419">
        <f t="shared" ca="1" si="57"/>
        <v>127340</v>
      </c>
      <c r="BX246" s="404" t="s">
        <v>376</v>
      </c>
      <c r="BY246" s="404" t="s">
        <v>48</v>
      </c>
      <c r="BZ246" s="404" t="s">
        <v>2226</v>
      </c>
      <c r="CA246" s="405">
        <v>257810</v>
      </c>
      <c r="CB246" s="548">
        <f t="shared" ca="1" si="58"/>
        <v>242</v>
      </c>
      <c r="CC246" s="50" t="str">
        <f t="shared" ca="1" si="59"/>
        <v/>
      </c>
    </row>
    <row r="247" spans="1:81" x14ac:dyDescent="0.25">
      <c r="A247" s="386">
        <v>5</v>
      </c>
      <c r="B247" s="31" t="s">
        <v>145</v>
      </c>
      <c r="C247" s="31" t="s">
        <v>419</v>
      </c>
      <c r="D247" s="31" t="s">
        <v>128</v>
      </c>
      <c r="E247" s="31" t="s">
        <v>970</v>
      </c>
      <c r="F247" s="31" t="s">
        <v>1614</v>
      </c>
      <c r="G247" s="31">
        <v>101062</v>
      </c>
      <c r="H247" s="31">
        <v>203</v>
      </c>
      <c r="I247" s="31">
        <v>203</v>
      </c>
      <c r="J247" s="31">
        <v>207</v>
      </c>
      <c r="K247" s="31">
        <v>208</v>
      </c>
      <c r="L247" s="31">
        <v>209</v>
      </c>
      <c r="M247" s="31">
        <v>214</v>
      </c>
      <c r="N247" s="31">
        <v>215</v>
      </c>
      <c r="O247" s="31">
        <v>218</v>
      </c>
      <c r="P247" s="31">
        <v>224</v>
      </c>
      <c r="Q247" s="31">
        <v>225</v>
      </c>
      <c r="R247" s="31">
        <v>225</v>
      </c>
      <c r="S247" s="31">
        <v>228</v>
      </c>
      <c r="T247" s="31">
        <v>231</v>
      </c>
      <c r="U247" s="31">
        <v>230</v>
      </c>
      <c r="V247" s="31">
        <v>231</v>
      </c>
      <c r="W247" s="31">
        <v>232</v>
      </c>
      <c r="X247" s="31">
        <v>234</v>
      </c>
      <c r="Y247" s="31">
        <v>235</v>
      </c>
      <c r="Z247" s="31">
        <v>237</v>
      </c>
      <c r="AA247" s="31">
        <v>238</v>
      </c>
      <c r="AB247" s="31">
        <v>238</v>
      </c>
      <c r="AC247" s="31">
        <v>239</v>
      </c>
      <c r="AD247" s="31">
        <v>241</v>
      </c>
      <c r="AE247" s="31">
        <v>240</v>
      </c>
      <c r="AF247" s="31">
        <v>240</v>
      </c>
      <c r="AG247" s="31">
        <v>240</v>
      </c>
      <c r="AH247" s="31">
        <v>241</v>
      </c>
      <c r="AI247" s="31">
        <v>247</v>
      </c>
      <c r="AJ247" s="31">
        <v>247</v>
      </c>
      <c r="AK247" s="31">
        <v>247</v>
      </c>
      <c r="AL247" s="31">
        <v>245</v>
      </c>
      <c r="AM247" s="31">
        <v>246</v>
      </c>
      <c r="AN247" s="31">
        <v>246</v>
      </c>
      <c r="AO247" s="31">
        <v>247</v>
      </c>
      <c r="AP247" s="31">
        <v>247</v>
      </c>
      <c r="AQ247" s="31">
        <v>248</v>
      </c>
      <c r="AR247" s="31">
        <v>249</v>
      </c>
      <c r="AS247" s="31">
        <v>249</v>
      </c>
      <c r="AT247" s="31">
        <v>250</v>
      </c>
      <c r="AU247" s="31">
        <v>250</v>
      </c>
      <c r="AV247" s="31">
        <v>250</v>
      </c>
      <c r="AW247" s="31">
        <v>250</v>
      </c>
      <c r="AX247" s="31">
        <v>250</v>
      </c>
      <c r="AY247" s="31">
        <v>250</v>
      </c>
      <c r="AZ247" s="31">
        <v>250</v>
      </c>
      <c r="BA247" s="31">
        <v>250</v>
      </c>
      <c r="BB247" s="31">
        <v>250</v>
      </c>
      <c r="BC247" s="31"/>
      <c r="BD247" s="393">
        <f t="shared" ca="1" si="47"/>
        <v>0</v>
      </c>
      <c r="BE247" s="413">
        <f t="shared" ca="1" si="48"/>
        <v>0</v>
      </c>
      <c r="BF247" s="415">
        <f t="shared" ca="1" si="49"/>
        <v>0</v>
      </c>
      <c r="BG247" s="393">
        <f t="shared" ca="1" si="50"/>
        <v>0</v>
      </c>
      <c r="BH247" s="413">
        <f t="shared" ca="1" si="51"/>
        <v>0</v>
      </c>
      <c r="BI247" s="415">
        <f t="shared" ca="1" si="52"/>
        <v>0</v>
      </c>
      <c r="BJ247" s="401">
        <f t="shared" ca="1" si="45"/>
        <v>247.37289980408067</v>
      </c>
      <c r="BL247" s="391">
        <f t="shared" si="46"/>
        <v>316</v>
      </c>
      <c r="BM247" s="386">
        <f t="shared" ca="1" si="53"/>
        <v>250</v>
      </c>
      <c r="BN247" s="386">
        <f t="shared" ca="1" si="54"/>
        <v>247.4</v>
      </c>
      <c r="BO247" s="400">
        <f t="shared" ca="1" si="55"/>
        <v>0</v>
      </c>
      <c r="BQ247" t="s">
        <v>176</v>
      </c>
      <c r="BR247">
        <v>612</v>
      </c>
      <c r="BS247">
        <v>242.1</v>
      </c>
      <c r="BU247" s="389">
        <f t="shared" si="56"/>
        <v>169</v>
      </c>
      <c r="BV247" s="419">
        <f t="shared" ca="1" si="57"/>
        <v>101062</v>
      </c>
      <c r="BX247" s="404" t="s">
        <v>377</v>
      </c>
      <c r="BY247" s="404" t="s">
        <v>51</v>
      </c>
      <c r="BZ247" s="404" t="s">
        <v>2226</v>
      </c>
      <c r="CA247" s="405">
        <v>304824</v>
      </c>
      <c r="CB247" s="548">
        <f t="shared" ca="1" si="58"/>
        <v>272</v>
      </c>
      <c r="CC247" s="50" t="str">
        <f t="shared" ca="1" si="59"/>
        <v/>
      </c>
    </row>
    <row r="248" spans="1:81" x14ac:dyDescent="0.25">
      <c r="A248" s="386">
        <v>6</v>
      </c>
      <c r="B248" s="386" t="s">
        <v>147</v>
      </c>
      <c r="C248" s="386" t="s">
        <v>341</v>
      </c>
      <c r="D248" s="386" t="s">
        <v>2</v>
      </c>
      <c r="E248" s="386" t="s">
        <v>341</v>
      </c>
      <c r="F248" s="386" t="s">
        <v>2</v>
      </c>
      <c r="G248">
        <v>245199</v>
      </c>
      <c r="H248">
        <v>737</v>
      </c>
      <c r="I248" s="397">
        <v>749</v>
      </c>
      <c r="J248" s="419">
        <v>756</v>
      </c>
      <c r="K248" s="419">
        <v>757</v>
      </c>
      <c r="L248" s="419">
        <v>775</v>
      </c>
      <c r="M248" s="433">
        <v>787</v>
      </c>
      <c r="N248" s="434">
        <v>794</v>
      </c>
      <c r="O248" s="437">
        <v>807</v>
      </c>
      <c r="P248" s="438">
        <v>813</v>
      </c>
      <c r="Q248" s="447">
        <v>822</v>
      </c>
      <c r="R248" s="494">
        <v>837</v>
      </c>
      <c r="S248" s="498">
        <v>870</v>
      </c>
      <c r="T248" s="498">
        <v>878</v>
      </c>
      <c r="U248" s="537">
        <v>888</v>
      </c>
      <c r="V248" s="537">
        <v>897</v>
      </c>
      <c r="W248" s="537">
        <v>901</v>
      </c>
      <c r="X248" s="537">
        <v>905</v>
      </c>
      <c r="Y248" s="538">
        <v>910</v>
      </c>
      <c r="Z248" s="540">
        <v>914</v>
      </c>
      <c r="AA248" s="540">
        <v>923</v>
      </c>
      <c r="AB248" s="541">
        <v>932</v>
      </c>
      <c r="AC248" s="541">
        <v>948</v>
      </c>
      <c r="AD248" s="542">
        <v>959</v>
      </c>
      <c r="AE248" s="542">
        <v>962</v>
      </c>
      <c r="AF248" s="544">
        <v>966</v>
      </c>
      <c r="AG248" s="544">
        <v>968</v>
      </c>
      <c r="AH248" s="545">
        <v>974</v>
      </c>
      <c r="AI248" s="546">
        <v>981</v>
      </c>
      <c r="AJ248" s="547">
        <v>983</v>
      </c>
      <c r="AK248" s="548">
        <v>991</v>
      </c>
      <c r="AL248" s="550">
        <v>998</v>
      </c>
      <c r="AM248" s="551">
        <v>998</v>
      </c>
      <c r="AN248" s="552">
        <v>997</v>
      </c>
      <c r="AO248" s="553">
        <v>1000</v>
      </c>
      <c r="AP248" s="553">
        <v>1008</v>
      </c>
      <c r="AQ248" s="553">
        <v>1014</v>
      </c>
      <c r="AR248" s="553">
        <v>1018</v>
      </c>
      <c r="AS248" s="554">
        <v>1024</v>
      </c>
      <c r="AT248" s="555">
        <v>1023</v>
      </c>
      <c r="AU248" s="556">
        <v>1028</v>
      </c>
      <c r="AV248" s="556">
        <v>1031</v>
      </c>
      <c r="AW248" s="556">
        <v>1040</v>
      </c>
      <c r="AX248" s="557">
        <v>1041</v>
      </c>
      <c r="AY248" s="557">
        <v>1045</v>
      </c>
      <c r="AZ248" s="559">
        <v>1055</v>
      </c>
      <c r="BA248" s="559">
        <v>1057</v>
      </c>
      <c r="BB248" s="559">
        <v>1071</v>
      </c>
      <c r="BD248" s="178">
        <f t="shared" ca="1" si="47"/>
        <v>14</v>
      </c>
      <c r="BE248" s="411">
        <f t="shared" ca="1" si="48"/>
        <v>1.3245033112582781E-2</v>
      </c>
      <c r="BF248" s="412">
        <f t="shared" ca="1" si="49"/>
        <v>5.7096480817621602</v>
      </c>
      <c r="BG248" s="178">
        <f t="shared" ca="1" si="50"/>
        <v>43</v>
      </c>
      <c r="BH248" s="411">
        <f t="shared" ca="1" si="51"/>
        <v>4.1828793774319063E-2</v>
      </c>
      <c r="BI248" s="412">
        <f t="shared" ca="1" si="52"/>
        <v>17.536776251126636</v>
      </c>
      <c r="BJ248" s="398">
        <f t="shared" ca="1" si="45"/>
        <v>436.78807825480527</v>
      </c>
      <c r="BL248" s="391">
        <f t="shared" si="46"/>
        <v>12</v>
      </c>
      <c r="BM248" s="386">
        <f t="shared" ca="1" si="53"/>
        <v>1071</v>
      </c>
      <c r="BN248" s="386">
        <f t="shared" ca="1" si="54"/>
        <v>436.8</v>
      </c>
      <c r="BO248" s="400">
        <f t="shared" ca="1" si="55"/>
        <v>0</v>
      </c>
      <c r="BQ248" t="s">
        <v>98</v>
      </c>
      <c r="BR248">
        <v>454</v>
      </c>
      <c r="BS248">
        <v>248.8</v>
      </c>
      <c r="BU248" s="389">
        <f t="shared" si="56"/>
        <v>79</v>
      </c>
      <c r="BV248" s="419">
        <f t="shared" ca="1" si="57"/>
        <v>245199</v>
      </c>
      <c r="BX248" s="404" t="s">
        <v>378</v>
      </c>
      <c r="BY248" s="404" t="s">
        <v>52</v>
      </c>
      <c r="BZ248" s="404" t="s">
        <v>2226</v>
      </c>
      <c r="CA248" s="405">
        <v>270782</v>
      </c>
      <c r="CB248" s="548">
        <f t="shared" ca="1" si="58"/>
        <v>11</v>
      </c>
      <c r="CC248" s="50" t="str">
        <f t="shared" ca="1" si="59"/>
        <v>Worst 50</v>
      </c>
    </row>
    <row r="249" spans="1:81" x14ac:dyDescent="0.25">
      <c r="A249" s="386">
        <v>6</v>
      </c>
      <c r="B249" s="386" t="s">
        <v>147</v>
      </c>
      <c r="C249" s="386" t="s">
        <v>356</v>
      </c>
      <c r="D249" s="386" t="s">
        <v>10</v>
      </c>
      <c r="E249" s="386" t="s">
        <v>356</v>
      </c>
      <c r="F249" s="386" t="s">
        <v>10</v>
      </c>
      <c r="G249">
        <v>537173</v>
      </c>
      <c r="H249">
        <v>1035</v>
      </c>
      <c r="I249" s="397">
        <v>1064</v>
      </c>
      <c r="J249" s="419">
        <v>1085</v>
      </c>
      <c r="K249" s="419">
        <v>1100</v>
      </c>
      <c r="L249" s="419">
        <v>1112</v>
      </c>
      <c r="M249" s="433">
        <v>1115</v>
      </c>
      <c r="N249" s="434">
        <v>1128</v>
      </c>
      <c r="O249" s="437">
        <v>1147</v>
      </c>
      <c r="P249" s="438">
        <v>1176</v>
      </c>
      <c r="Q249" s="447">
        <v>1192</v>
      </c>
      <c r="R249" s="494">
        <v>1201</v>
      </c>
      <c r="S249" s="498">
        <v>1213</v>
      </c>
      <c r="T249" s="498">
        <v>1228</v>
      </c>
      <c r="U249" s="537">
        <v>1234</v>
      </c>
      <c r="V249" s="537">
        <v>1247</v>
      </c>
      <c r="W249" s="537">
        <v>1250</v>
      </c>
      <c r="X249" s="537">
        <v>1266</v>
      </c>
      <c r="Y249" s="538">
        <v>1274</v>
      </c>
      <c r="Z249" s="540">
        <v>1280</v>
      </c>
      <c r="AA249" s="540">
        <v>1291</v>
      </c>
      <c r="AB249" s="541">
        <v>1294</v>
      </c>
      <c r="AC249" s="541">
        <v>1303</v>
      </c>
      <c r="AD249" s="542">
        <v>1310</v>
      </c>
      <c r="AE249" s="542">
        <v>1320</v>
      </c>
      <c r="AF249" s="544">
        <v>1326</v>
      </c>
      <c r="AG249" s="544">
        <v>1332</v>
      </c>
      <c r="AH249" s="545">
        <v>1336</v>
      </c>
      <c r="AI249" s="546">
        <v>1343</v>
      </c>
      <c r="AJ249" s="547">
        <v>1345</v>
      </c>
      <c r="AK249" s="548">
        <v>1351</v>
      </c>
      <c r="AL249" s="550">
        <v>1356</v>
      </c>
      <c r="AM249" s="551">
        <v>1356</v>
      </c>
      <c r="AN249" s="552">
        <v>1357</v>
      </c>
      <c r="AO249" s="553">
        <v>1370</v>
      </c>
      <c r="AP249" s="553">
        <v>1375</v>
      </c>
      <c r="AQ249" s="553">
        <v>1378</v>
      </c>
      <c r="AR249" s="553">
        <v>1378</v>
      </c>
      <c r="AS249" s="554">
        <v>1386</v>
      </c>
      <c r="AT249" s="555">
        <v>1393</v>
      </c>
      <c r="AU249" s="556">
        <v>1398</v>
      </c>
      <c r="AV249" s="556">
        <v>1401</v>
      </c>
      <c r="AW249" s="556">
        <v>1405</v>
      </c>
      <c r="AX249" s="557">
        <v>1405</v>
      </c>
      <c r="AY249" s="557">
        <v>1413</v>
      </c>
      <c r="AZ249" s="559">
        <v>1419</v>
      </c>
      <c r="BA249" s="559">
        <v>1427</v>
      </c>
      <c r="BB249" s="559">
        <v>1429</v>
      </c>
      <c r="BD249" s="178">
        <f t="shared" ca="1" si="47"/>
        <v>2</v>
      </c>
      <c r="BE249" s="411">
        <f t="shared" ca="1" si="48"/>
        <v>1.4015416958654519E-3</v>
      </c>
      <c r="BF249" s="412">
        <f t="shared" ca="1" si="49"/>
        <v>0.37231953206881208</v>
      </c>
      <c r="BG249" s="178">
        <f t="shared" ca="1" si="50"/>
        <v>31</v>
      </c>
      <c r="BH249" s="411">
        <f t="shared" ca="1" si="51"/>
        <v>2.2174535050071532E-2</v>
      </c>
      <c r="BI249" s="412">
        <f t="shared" ca="1" si="52"/>
        <v>5.7709527470665876</v>
      </c>
      <c r="BJ249" s="398">
        <f t="shared" ca="1" si="45"/>
        <v>266.02230566316626</v>
      </c>
      <c r="BL249" s="391">
        <f t="shared" si="46"/>
        <v>29</v>
      </c>
      <c r="BM249" s="386">
        <f t="shared" ca="1" si="53"/>
        <v>1429</v>
      </c>
      <c r="BN249" s="386">
        <f t="shared" ca="1" si="54"/>
        <v>266</v>
      </c>
      <c r="BO249" s="400">
        <f t="shared" ca="1" si="55"/>
        <v>0</v>
      </c>
      <c r="BQ249" t="s">
        <v>99</v>
      </c>
      <c r="BR249" s="4">
        <v>1284</v>
      </c>
      <c r="BS249">
        <v>404.7</v>
      </c>
      <c r="BU249" s="389">
        <f t="shared" si="56"/>
        <v>84</v>
      </c>
      <c r="BV249" s="419">
        <f t="shared" ca="1" si="57"/>
        <v>537173</v>
      </c>
      <c r="BX249" s="404" t="s">
        <v>381</v>
      </c>
      <c r="BY249" s="404" t="s">
        <v>58</v>
      </c>
      <c r="BZ249" s="404" t="s">
        <v>2226</v>
      </c>
      <c r="CA249" s="405">
        <v>175470</v>
      </c>
      <c r="CB249" s="548">
        <f t="shared" ca="1" si="58"/>
        <v>62</v>
      </c>
      <c r="CC249" s="50" t="str">
        <f t="shared" ca="1" si="59"/>
        <v/>
      </c>
    </row>
    <row r="250" spans="1:81" x14ac:dyDescent="0.25">
      <c r="A250" s="386">
        <v>6</v>
      </c>
      <c r="B250" s="386" t="s">
        <v>147</v>
      </c>
      <c r="C250" s="386" t="s">
        <v>357</v>
      </c>
      <c r="D250" s="386" t="s">
        <v>17</v>
      </c>
      <c r="E250" s="386" t="s">
        <v>357</v>
      </c>
      <c r="F250" s="386" t="s">
        <v>17</v>
      </c>
      <c r="G250">
        <v>210082</v>
      </c>
      <c r="H250">
        <v>262</v>
      </c>
      <c r="I250" s="397">
        <v>270</v>
      </c>
      <c r="J250" s="419">
        <v>273</v>
      </c>
      <c r="K250" s="419">
        <v>274</v>
      </c>
      <c r="L250" s="419">
        <v>274</v>
      </c>
      <c r="M250" s="433">
        <v>276</v>
      </c>
      <c r="N250" s="434">
        <v>278</v>
      </c>
      <c r="O250" s="437">
        <v>278</v>
      </c>
      <c r="P250" s="438">
        <v>279</v>
      </c>
      <c r="Q250" s="447">
        <v>279</v>
      </c>
      <c r="R250" s="494">
        <v>283</v>
      </c>
      <c r="S250" s="498">
        <v>283</v>
      </c>
      <c r="T250" s="498">
        <v>285</v>
      </c>
      <c r="U250" s="537">
        <v>285</v>
      </c>
      <c r="V250" s="537">
        <v>287</v>
      </c>
      <c r="W250" s="537">
        <v>288</v>
      </c>
      <c r="X250" s="537">
        <v>290</v>
      </c>
      <c r="Y250" s="538">
        <v>290</v>
      </c>
      <c r="Z250" s="540">
        <v>291</v>
      </c>
      <c r="AA250" s="540">
        <v>291</v>
      </c>
      <c r="AB250" s="541">
        <v>291</v>
      </c>
      <c r="AC250" s="541">
        <v>292</v>
      </c>
      <c r="AD250" s="542">
        <v>293</v>
      </c>
      <c r="AE250" s="542">
        <v>294</v>
      </c>
      <c r="AF250" s="544">
        <v>294</v>
      </c>
      <c r="AG250" s="544">
        <v>294</v>
      </c>
      <c r="AH250" s="545">
        <v>294</v>
      </c>
      <c r="AI250" s="546">
        <v>296</v>
      </c>
      <c r="AJ250" s="547">
        <v>296</v>
      </c>
      <c r="AK250" s="548">
        <v>296</v>
      </c>
      <c r="AL250" s="550">
        <v>297</v>
      </c>
      <c r="AM250" s="551">
        <v>297</v>
      </c>
      <c r="AN250" s="552">
        <v>297</v>
      </c>
      <c r="AO250" s="553">
        <v>298</v>
      </c>
      <c r="AP250" s="553">
        <v>299</v>
      </c>
      <c r="AQ250" s="553">
        <v>299</v>
      </c>
      <c r="AR250" s="553">
        <v>299</v>
      </c>
      <c r="AS250" s="554">
        <v>299</v>
      </c>
      <c r="AT250" s="555">
        <v>299</v>
      </c>
      <c r="AU250" s="556">
        <v>299</v>
      </c>
      <c r="AV250" s="556">
        <v>300</v>
      </c>
      <c r="AW250" s="556">
        <v>300</v>
      </c>
      <c r="AX250" s="557">
        <v>300</v>
      </c>
      <c r="AY250" s="557">
        <v>302</v>
      </c>
      <c r="AZ250" s="559">
        <v>302</v>
      </c>
      <c r="BA250" s="559">
        <v>302</v>
      </c>
      <c r="BB250" s="559">
        <v>302</v>
      </c>
      <c r="BD250" s="178">
        <f t="shared" ca="1" si="47"/>
        <v>0</v>
      </c>
      <c r="BE250" s="411">
        <f t="shared" ca="1" si="48"/>
        <v>0</v>
      </c>
      <c r="BF250" s="412">
        <f t="shared" ca="1" si="49"/>
        <v>0</v>
      </c>
      <c r="BG250" s="178">
        <f t="shared" ca="1" si="50"/>
        <v>3</v>
      </c>
      <c r="BH250" s="411">
        <f t="shared" ca="1" si="51"/>
        <v>1.0033444816053512E-2</v>
      </c>
      <c r="BI250" s="412">
        <f t="shared" ca="1" si="52"/>
        <v>1.4280138231738084</v>
      </c>
      <c r="BJ250" s="398">
        <f t="shared" ca="1" si="45"/>
        <v>143.75339153283005</v>
      </c>
      <c r="BL250" s="391">
        <f t="shared" si="46"/>
        <v>43</v>
      </c>
      <c r="BM250" s="386">
        <f t="shared" ca="1" si="53"/>
        <v>302</v>
      </c>
      <c r="BN250" s="386">
        <f t="shared" ca="1" si="54"/>
        <v>143.80000000000001</v>
      </c>
      <c r="BO250" s="400">
        <f t="shared" ca="1" si="55"/>
        <v>0</v>
      </c>
      <c r="BQ250" t="s">
        <v>1566</v>
      </c>
      <c r="BR250">
        <v>193</v>
      </c>
      <c r="BS250">
        <v>194.3</v>
      </c>
      <c r="BU250" s="389">
        <f t="shared" si="56"/>
        <v>85</v>
      </c>
      <c r="BV250" s="419">
        <f t="shared" ca="1" si="57"/>
        <v>210082</v>
      </c>
      <c r="BX250" s="404" t="s">
        <v>384</v>
      </c>
      <c r="BY250" s="404" t="s">
        <v>71</v>
      </c>
      <c r="BZ250" s="404" t="s">
        <v>2226</v>
      </c>
      <c r="CA250" s="405">
        <v>206186</v>
      </c>
      <c r="CB250" s="548">
        <f t="shared" ca="1" si="58"/>
        <v>193</v>
      </c>
      <c r="CC250" s="50" t="str">
        <f t="shared" ca="1" si="59"/>
        <v/>
      </c>
    </row>
    <row r="251" spans="1:81" x14ac:dyDescent="0.25">
      <c r="A251" s="386">
        <v>6</v>
      </c>
      <c r="B251" s="386" t="s">
        <v>147</v>
      </c>
      <c r="C251" s="386" t="s">
        <v>315</v>
      </c>
      <c r="D251" s="386" t="s">
        <v>24</v>
      </c>
      <c r="E251" s="386" t="s">
        <v>315</v>
      </c>
      <c r="F251" s="386" t="s">
        <v>24</v>
      </c>
      <c r="G251">
        <v>526980</v>
      </c>
      <c r="H251">
        <v>1618</v>
      </c>
      <c r="I251" s="397">
        <v>1646</v>
      </c>
      <c r="J251" s="419">
        <v>1666</v>
      </c>
      <c r="K251" s="419">
        <v>1682</v>
      </c>
      <c r="L251" s="419">
        <v>1698</v>
      </c>
      <c r="M251" s="433">
        <v>1728</v>
      </c>
      <c r="N251" s="434">
        <v>1769</v>
      </c>
      <c r="O251" s="437">
        <v>1779</v>
      </c>
      <c r="P251" s="438">
        <v>1794</v>
      </c>
      <c r="Q251" s="447">
        <v>1813</v>
      </c>
      <c r="R251" s="494">
        <v>1821</v>
      </c>
      <c r="S251" s="498">
        <v>1829</v>
      </c>
      <c r="T251" s="498">
        <v>1853</v>
      </c>
      <c r="U251" s="537">
        <v>1867</v>
      </c>
      <c r="V251" s="537">
        <v>1879</v>
      </c>
      <c r="W251" s="537">
        <v>1898</v>
      </c>
      <c r="X251" s="537">
        <v>1930</v>
      </c>
      <c r="Y251" s="538">
        <v>1936</v>
      </c>
      <c r="Z251" s="540">
        <v>1960</v>
      </c>
      <c r="AA251" s="540">
        <v>1967</v>
      </c>
      <c r="AB251" s="541">
        <v>1976</v>
      </c>
      <c r="AC251" s="541">
        <v>1980</v>
      </c>
      <c r="AD251" s="542">
        <v>1994</v>
      </c>
      <c r="AE251" s="542">
        <v>2000</v>
      </c>
      <c r="AF251" s="544">
        <v>2005</v>
      </c>
      <c r="AG251" s="544">
        <v>2012</v>
      </c>
      <c r="AH251" s="545">
        <v>2013</v>
      </c>
      <c r="AI251" s="546">
        <v>2019</v>
      </c>
      <c r="AJ251" s="547">
        <v>2022</v>
      </c>
      <c r="AK251" s="548">
        <v>2028</v>
      </c>
      <c r="AL251" s="550">
        <v>2031</v>
      </c>
      <c r="AM251" s="551">
        <v>2032</v>
      </c>
      <c r="AN251" s="552">
        <v>2032</v>
      </c>
      <c r="AO251" s="553">
        <v>2034</v>
      </c>
      <c r="AP251" s="553">
        <v>2036</v>
      </c>
      <c r="AQ251" s="553">
        <v>2038</v>
      </c>
      <c r="AR251" s="553">
        <v>2040</v>
      </c>
      <c r="AS251" s="554">
        <v>2042</v>
      </c>
      <c r="AT251" s="555">
        <v>2044</v>
      </c>
      <c r="AU251" s="556">
        <v>2044</v>
      </c>
      <c r="AV251" s="556">
        <v>2045</v>
      </c>
      <c r="AW251" s="556">
        <v>2050</v>
      </c>
      <c r="AX251" s="557">
        <v>2052</v>
      </c>
      <c r="AY251" s="557">
        <v>2053</v>
      </c>
      <c r="AZ251" s="559">
        <v>2055</v>
      </c>
      <c r="BA251" s="559">
        <v>2059</v>
      </c>
      <c r="BB251" s="559">
        <v>2063</v>
      </c>
      <c r="BD251" s="178">
        <f t="shared" ca="1" si="47"/>
        <v>4</v>
      </c>
      <c r="BE251" s="411">
        <f t="shared" ca="1" si="48"/>
        <v>1.942690626517727E-3</v>
      </c>
      <c r="BF251" s="412">
        <f t="shared" ca="1" si="49"/>
        <v>0.75904208888382863</v>
      </c>
      <c r="BG251" s="178">
        <f t="shared" ca="1" si="50"/>
        <v>19</v>
      </c>
      <c r="BH251" s="411">
        <f t="shared" ca="1" si="51"/>
        <v>9.2954990215264183E-3</v>
      </c>
      <c r="BI251" s="412">
        <f t="shared" ca="1" si="52"/>
        <v>3.6054499221981859</v>
      </c>
      <c r="BJ251" s="398">
        <f t="shared" ca="1" si="45"/>
        <v>391.4759573418346</v>
      </c>
      <c r="BL251" s="391">
        <f t="shared" si="46"/>
        <v>67</v>
      </c>
      <c r="BM251" s="386">
        <f t="shared" ca="1" si="53"/>
        <v>2063</v>
      </c>
      <c r="BN251" s="386">
        <f t="shared" ca="1" si="54"/>
        <v>391.5</v>
      </c>
      <c r="BO251" s="400">
        <f t="shared" ca="1" si="55"/>
        <v>0</v>
      </c>
      <c r="BQ251" t="s">
        <v>1616</v>
      </c>
      <c r="BR251">
        <v>378</v>
      </c>
      <c r="BS251">
        <v>256.5</v>
      </c>
      <c r="BU251" s="389">
        <f t="shared" si="56"/>
        <v>7</v>
      </c>
      <c r="BV251" s="419">
        <f t="shared" ca="1" si="57"/>
        <v>526980</v>
      </c>
      <c r="BX251" s="404" t="s">
        <v>386</v>
      </c>
      <c r="BY251" s="404" t="s">
        <v>87</v>
      </c>
      <c r="BZ251" s="404" t="s">
        <v>2226</v>
      </c>
      <c r="CA251" s="405">
        <v>303858</v>
      </c>
      <c r="CB251" s="548">
        <f t="shared" ca="1" si="58"/>
        <v>107</v>
      </c>
      <c r="CC251" s="50" t="str">
        <f t="shared" ca="1" si="59"/>
        <v/>
      </c>
    </row>
    <row r="252" spans="1:81" x14ac:dyDescent="0.25">
      <c r="A252" s="386">
        <v>6</v>
      </c>
      <c r="B252" s="386" t="s">
        <v>147</v>
      </c>
      <c r="C252" s="386" t="s">
        <v>275</v>
      </c>
      <c r="D252" s="386" t="s">
        <v>28</v>
      </c>
      <c r="E252" s="386" t="s">
        <v>275</v>
      </c>
      <c r="F252" s="386" t="s">
        <v>28</v>
      </c>
      <c r="G252">
        <v>106566</v>
      </c>
      <c r="H252">
        <v>319</v>
      </c>
      <c r="I252" s="397">
        <v>323</v>
      </c>
      <c r="J252" s="419">
        <v>326</v>
      </c>
      <c r="K252" s="419">
        <v>326</v>
      </c>
      <c r="L252" s="419">
        <v>330</v>
      </c>
      <c r="M252" s="433">
        <v>333</v>
      </c>
      <c r="N252" s="434">
        <v>340</v>
      </c>
      <c r="O252" s="437">
        <v>345</v>
      </c>
      <c r="P252" s="438">
        <v>350</v>
      </c>
      <c r="Q252" s="447">
        <v>351</v>
      </c>
      <c r="R252" s="494">
        <v>351</v>
      </c>
      <c r="S252" s="498">
        <v>352</v>
      </c>
      <c r="T252" s="498">
        <v>354</v>
      </c>
      <c r="U252" s="537">
        <v>354</v>
      </c>
      <c r="V252" s="537">
        <v>358</v>
      </c>
      <c r="W252" s="537">
        <v>362</v>
      </c>
      <c r="X252" s="537">
        <v>366</v>
      </c>
      <c r="Y252" s="538">
        <v>368</v>
      </c>
      <c r="Z252" s="540">
        <v>368</v>
      </c>
      <c r="AA252" s="540">
        <v>372</v>
      </c>
      <c r="AB252" s="541">
        <v>375</v>
      </c>
      <c r="AC252" s="541">
        <v>376</v>
      </c>
      <c r="AD252" s="542">
        <v>382</v>
      </c>
      <c r="AE252" s="542">
        <v>386</v>
      </c>
      <c r="AF252" s="544">
        <v>389</v>
      </c>
      <c r="AG252" s="544">
        <v>389</v>
      </c>
      <c r="AH252" s="545">
        <v>391</v>
      </c>
      <c r="AI252" s="546">
        <v>391</v>
      </c>
      <c r="AJ252" s="547">
        <v>393</v>
      </c>
      <c r="AK252" s="548">
        <v>393</v>
      </c>
      <c r="AL252" s="550">
        <v>395</v>
      </c>
      <c r="AM252" s="551">
        <v>396</v>
      </c>
      <c r="AN252" s="552">
        <v>396</v>
      </c>
      <c r="AO252" s="553">
        <v>399</v>
      </c>
      <c r="AP252" s="553">
        <v>400</v>
      </c>
      <c r="AQ252" s="553">
        <v>401</v>
      </c>
      <c r="AR252" s="553">
        <v>401</v>
      </c>
      <c r="AS252" s="554">
        <v>401</v>
      </c>
      <c r="AT252" s="555">
        <v>404</v>
      </c>
      <c r="AU252" s="556">
        <v>404</v>
      </c>
      <c r="AV252" s="556">
        <v>406</v>
      </c>
      <c r="AW252" s="556">
        <v>406</v>
      </c>
      <c r="AX252" s="557">
        <v>406</v>
      </c>
      <c r="AY252" s="557">
        <v>406</v>
      </c>
      <c r="AZ252" s="559">
        <v>406</v>
      </c>
      <c r="BA252" s="559">
        <v>407</v>
      </c>
      <c r="BB252" s="559">
        <v>408</v>
      </c>
      <c r="BD252" s="178">
        <f t="shared" ca="1" si="47"/>
        <v>1</v>
      </c>
      <c r="BE252" s="411">
        <f t="shared" ca="1" si="48"/>
        <v>2.4570024570024569E-3</v>
      </c>
      <c r="BF252" s="412">
        <f t="shared" ca="1" si="49"/>
        <v>0.93838560141133198</v>
      </c>
      <c r="BG252" s="178">
        <f t="shared" ca="1" si="50"/>
        <v>4</v>
      </c>
      <c r="BH252" s="411">
        <f t="shared" ca="1" si="51"/>
        <v>9.9009900990099011E-3</v>
      </c>
      <c r="BI252" s="412">
        <f t="shared" ca="1" si="52"/>
        <v>3.7535424056453279</v>
      </c>
      <c r="BJ252" s="398">
        <f t="shared" ca="1" si="45"/>
        <v>382.86132537582341</v>
      </c>
      <c r="BL252" s="391">
        <f t="shared" si="46"/>
        <v>73</v>
      </c>
      <c r="BM252" s="386">
        <f t="shared" ca="1" si="53"/>
        <v>408</v>
      </c>
      <c r="BN252" s="386">
        <f t="shared" ca="1" si="54"/>
        <v>382.9</v>
      </c>
      <c r="BO252" s="400">
        <f t="shared" ca="1" si="55"/>
        <v>0</v>
      </c>
      <c r="BQ252" t="s">
        <v>100</v>
      </c>
      <c r="BR252">
        <v>767</v>
      </c>
      <c r="BS252">
        <v>426</v>
      </c>
      <c r="BU252" s="389">
        <f t="shared" si="56"/>
        <v>8</v>
      </c>
      <c r="BV252" s="419">
        <f t="shared" ca="1" si="57"/>
        <v>106566</v>
      </c>
      <c r="BX252" s="404" t="s">
        <v>387</v>
      </c>
      <c r="BY252" s="404" t="s">
        <v>89</v>
      </c>
      <c r="BZ252" s="404" t="s">
        <v>2226</v>
      </c>
      <c r="CA252" s="405">
        <v>196904</v>
      </c>
      <c r="CB252" s="548">
        <f t="shared" ca="1" si="58"/>
        <v>104</v>
      </c>
      <c r="CC252" s="50" t="str">
        <f t="shared" ca="1" si="59"/>
        <v/>
      </c>
    </row>
    <row r="253" spans="1:81" x14ac:dyDescent="0.25">
      <c r="A253" s="386">
        <v>6</v>
      </c>
      <c r="B253" s="386" t="s">
        <v>147</v>
      </c>
      <c r="C253" s="386" t="s">
        <v>342</v>
      </c>
      <c r="D253" s="386" t="s">
        <v>32</v>
      </c>
      <c r="E253" s="386" t="s">
        <v>342</v>
      </c>
      <c r="F253" s="386" t="s">
        <v>32</v>
      </c>
      <c r="G253">
        <v>310542</v>
      </c>
      <c r="H253">
        <v>580</v>
      </c>
      <c r="I253" s="397">
        <v>588</v>
      </c>
      <c r="J253" s="419">
        <v>588</v>
      </c>
      <c r="K253" s="419">
        <v>591</v>
      </c>
      <c r="L253" s="419">
        <v>591</v>
      </c>
      <c r="M253" s="433">
        <v>623</v>
      </c>
      <c r="N253" s="434">
        <v>622</v>
      </c>
      <c r="O253" s="437">
        <v>629</v>
      </c>
      <c r="P253" s="438">
        <v>643</v>
      </c>
      <c r="Q253" s="447">
        <v>663</v>
      </c>
      <c r="R253" s="494">
        <v>669</v>
      </c>
      <c r="S253" s="498">
        <v>681</v>
      </c>
      <c r="T253" s="498">
        <v>695</v>
      </c>
      <c r="U253" s="537">
        <v>706</v>
      </c>
      <c r="V253" s="537">
        <v>728</v>
      </c>
      <c r="W253" s="537">
        <v>732</v>
      </c>
      <c r="X253" s="537">
        <v>741</v>
      </c>
      <c r="Y253" s="538">
        <v>741</v>
      </c>
      <c r="Z253" s="540">
        <v>744</v>
      </c>
      <c r="AA253" s="540">
        <v>746</v>
      </c>
      <c r="AB253" s="541">
        <v>754</v>
      </c>
      <c r="AC253" s="541">
        <v>765</v>
      </c>
      <c r="AD253" s="542">
        <v>778</v>
      </c>
      <c r="AE253" s="542">
        <v>785</v>
      </c>
      <c r="AF253" s="544">
        <v>786</v>
      </c>
      <c r="AG253" s="544">
        <v>786</v>
      </c>
      <c r="AH253" s="545">
        <v>800</v>
      </c>
      <c r="AI253" s="546">
        <v>816</v>
      </c>
      <c r="AJ253" s="547">
        <v>846</v>
      </c>
      <c r="AK253" s="548">
        <v>853</v>
      </c>
      <c r="AL253" s="550">
        <v>878</v>
      </c>
      <c r="AM253" s="551">
        <v>879</v>
      </c>
      <c r="AN253" s="552">
        <v>879</v>
      </c>
      <c r="AO253" s="553">
        <v>887</v>
      </c>
      <c r="AP253" s="553">
        <v>889</v>
      </c>
      <c r="AQ253" s="553">
        <v>891</v>
      </c>
      <c r="AR253" s="553">
        <v>902</v>
      </c>
      <c r="AS253" s="554">
        <v>906</v>
      </c>
      <c r="AT253" s="555">
        <v>907</v>
      </c>
      <c r="AU253" s="556">
        <v>906</v>
      </c>
      <c r="AV253" s="556">
        <v>906</v>
      </c>
      <c r="AW253" s="556">
        <v>911</v>
      </c>
      <c r="AX253" s="557">
        <v>911</v>
      </c>
      <c r="AY253" s="557">
        <v>915</v>
      </c>
      <c r="AZ253" s="559">
        <v>916</v>
      </c>
      <c r="BA253" s="559">
        <v>918</v>
      </c>
      <c r="BB253" s="559">
        <v>918</v>
      </c>
      <c r="BD253" s="178">
        <f t="shared" ca="1" si="47"/>
        <v>0</v>
      </c>
      <c r="BE253" s="411">
        <f t="shared" ca="1" si="48"/>
        <v>0</v>
      </c>
      <c r="BF253" s="412">
        <f t="shared" ca="1" si="49"/>
        <v>0</v>
      </c>
      <c r="BG253" s="178">
        <f t="shared" ca="1" si="50"/>
        <v>12</v>
      </c>
      <c r="BH253" s="411">
        <f t="shared" ca="1" si="51"/>
        <v>1.3245033112582781E-2</v>
      </c>
      <c r="BI253" s="412">
        <f t="shared" ca="1" si="52"/>
        <v>3.8642116042274477</v>
      </c>
      <c r="BJ253" s="398">
        <f t="shared" ca="1" si="45"/>
        <v>295.61218772339976</v>
      </c>
      <c r="BL253" s="391">
        <f t="shared" si="46"/>
        <v>78</v>
      </c>
      <c r="BM253" s="386">
        <f t="shared" ca="1" si="53"/>
        <v>918</v>
      </c>
      <c r="BN253" s="386">
        <f t="shared" ca="1" si="54"/>
        <v>295.60000000000002</v>
      </c>
      <c r="BO253" s="400">
        <f t="shared" ca="1" si="55"/>
        <v>0</v>
      </c>
      <c r="BQ253" t="s">
        <v>1351</v>
      </c>
      <c r="BR253">
        <v>329</v>
      </c>
      <c r="BS253">
        <v>242.1</v>
      </c>
      <c r="BU253" s="389">
        <f t="shared" si="56"/>
        <v>80</v>
      </c>
      <c r="BV253" s="419">
        <f t="shared" ca="1" si="57"/>
        <v>310542</v>
      </c>
      <c r="BX253" s="404" t="s">
        <v>389</v>
      </c>
      <c r="BY253" s="404" t="s">
        <v>107</v>
      </c>
      <c r="BZ253" s="404" t="s">
        <v>2226</v>
      </c>
      <c r="CA253" s="405">
        <v>204525</v>
      </c>
      <c r="CB253" s="548">
        <f t="shared" ca="1" si="58"/>
        <v>102</v>
      </c>
      <c r="CC253" s="50" t="str">
        <f t="shared" ca="1" si="59"/>
        <v/>
      </c>
    </row>
    <row r="254" spans="1:81" x14ac:dyDescent="0.25">
      <c r="A254" s="386">
        <v>6</v>
      </c>
      <c r="B254" s="386" t="s">
        <v>147</v>
      </c>
      <c r="C254" s="386" t="s">
        <v>281</v>
      </c>
      <c r="D254" s="386" t="s">
        <v>36</v>
      </c>
      <c r="E254" s="386" t="s">
        <v>281</v>
      </c>
      <c r="F254" s="386" t="s">
        <v>36</v>
      </c>
      <c r="G254">
        <v>339614</v>
      </c>
      <c r="H254">
        <v>701</v>
      </c>
      <c r="I254" s="397">
        <v>718</v>
      </c>
      <c r="J254" s="419">
        <v>729</v>
      </c>
      <c r="K254" s="419">
        <v>740</v>
      </c>
      <c r="L254" s="419">
        <v>749</v>
      </c>
      <c r="M254" s="433">
        <v>751</v>
      </c>
      <c r="N254" s="434">
        <v>765</v>
      </c>
      <c r="O254" s="437">
        <v>777</v>
      </c>
      <c r="P254" s="438">
        <v>786</v>
      </c>
      <c r="Q254" s="447">
        <v>803</v>
      </c>
      <c r="R254" s="494">
        <v>814</v>
      </c>
      <c r="S254" s="498">
        <v>814</v>
      </c>
      <c r="T254" s="498">
        <v>819</v>
      </c>
      <c r="U254" s="537">
        <v>847</v>
      </c>
      <c r="V254" s="537">
        <v>857</v>
      </c>
      <c r="W254" s="537">
        <v>870</v>
      </c>
      <c r="X254" s="537">
        <v>875</v>
      </c>
      <c r="Y254" s="538">
        <v>878</v>
      </c>
      <c r="Z254" s="540">
        <v>884</v>
      </c>
      <c r="AA254" s="540">
        <v>886</v>
      </c>
      <c r="AB254" s="541">
        <v>897</v>
      </c>
      <c r="AC254" s="541">
        <v>897</v>
      </c>
      <c r="AD254" s="542">
        <v>899</v>
      </c>
      <c r="AE254" s="542">
        <v>907</v>
      </c>
      <c r="AF254" s="544">
        <v>909</v>
      </c>
      <c r="AG254" s="544">
        <v>914</v>
      </c>
      <c r="AH254" s="545">
        <v>916</v>
      </c>
      <c r="AI254" s="546">
        <v>916</v>
      </c>
      <c r="AJ254" s="547">
        <v>927</v>
      </c>
      <c r="AK254" s="548">
        <v>926</v>
      </c>
      <c r="AL254" s="550">
        <v>931</v>
      </c>
      <c r="AM254" s="551">
        <v>931</v>
      </c>
      <c r="AN254" s="552">
        <v>931</v>
      </c>
      <c r="AO254" s="553">
        <v>934</v>
      </c>
      <c r="AP254" s="553">
        <v>937</v>
      </c>
      <c r="AQ254" s="553">
        <v>937</v>
      </c>
      <c r="AR254" s="553">
        <v>945</v>
      </c>
      <c r="AS254" s="554">
        <v>946</v>
      </c>
      <c r="AT254" s="555">
        <v>948</v>
      </c>
      <c r="AU254" s="556">
        <v>951</v>
      </c>
      <c r="AV254" s="556">
        <v>951</v>
      </c>
      <c r="AW254" s="556">
        <v>955</v>
      </c>
      <c r="AX254" s="557">
        <v>958</v>
      </c>
      <c r="AY254" s="557">
        <v>961</v>
      </c>
      <c r="AZ254" s="559">
        <v>962</v>
      </c>
      <c r="BA254" s="559">
        <v>963</v>
      </c>
      <c r="BB254" s="559">
        <v>962</v>
      </c>
      <c r="BD254" s="178">
        <f t="shared" ca="1" si="47"/>
        <v>-1</v>
      </c>
      <c r="BE254" s="411">
        <f t="shared" ca="1" si="48"/>
        <v>-1.0384215991692627E-3</v>
      </c>
      <c r="BF254" s="412">
        <f t="shared" ca="1" si="49"/>
        <v>-0.2944519366103871</v>
      </c>
      <c r="BG254" s="178">
        <f t="shared" ca="1" si="50"/>
        <v>11</v>
      </c>
      <c r="BH254" s="411">
        <f t="shared" ca="1" si="51"/>
        <v>1.1566771819137749E-2</v>
      </c>
      <c r="BI254" s="412">
        <f t="shared" ca="1" si="52"/>
        <v>3.2389713027142579</v>
      </c>
      <c r="BJ254" s="398">
        <f t="shared" ca="1" si="45"/>
        <v>283.26276301919239</v>
      </c>
      <c r="BL254" s="391">
        <f t="shared" si="46"/>
        <v>89</v>
      </c>
      <c r="BM254" s="386">
        <f t="shared" ca="1" si="53"/>
        <v>962</v>
      </c>
      <c r="BN254" s="386">
        <f t="shared" ca="1" si="54"/>
        <v>283.3</v>
      </c>
      <c r="BO254" s="400">
        <f t="shared" ca="1" si="55"/>
        <v>0</v>
      </c>
      <c r="BQ254" t="s">
        <v>1353</v>
      </c>
      <c r="BR254">
        <v>235</v>
      </c>
      <c r="BS254">
        <v>238.8</v>
      </c>
      <c r="BU254" s="389">
        <f t="shared" si="56"/>
        <v>65</v>
      </c>
      <c r="BV254" s="419">
        <f t="shared" ca="1" si="57"/>
        <v>339614</v>
      </c>
      <c r="BX254" s="404" t="s">
        <v>391</v>
      </c>
      <c r="BY254" s="404" t="s">
        <v>115</v>
      </c>
      <c r="BZ254" s="404" t="s">
        <v>2226</v>
      </c>
      <c r="CA254" s="405">
        <v>276700</v>
      </c>
      <c r="CB254" s="548">
        <f t="shared" ca="1" si="58"/>
        <v>119</v>
      </c>
      <c r="CC254" s="50" t="str">
        <f t="shared" ca="1" si="59"/>
        <v/>
      </c>
    </row>
    <row r="255" spans="1:81" x14ac:dyDescent="0.25">
      <c r="A255" s="386">
        <v>6</v>
      </c>
      <c r="B255" s="386" t="s">
        <v>147</v>
      </c>
      <c r="C255" s="386" t="s">
        <v>361</v>
      </c>
      <c r="D255" s="386" t="s">
        <v>40</v>
      </c>
      <c r="E255" s="386" t="s">
        <v>361</v>
      </c>
      <c r="F255" s="386" t="s">
        <v>40</v>
      </c>
      <c r="G255">
        <v>202508</v>
      </c>
      <c r="H255">
        <v>918</v>
      </c>
      <c r="I255" s="397">
        <v>944</v>
      </c>
      <c r="J255" s="419">
        <v>963</v>
      </c>
      <c r="K255" s="419">
        <v>966</v>
      </c>
      <c r="L255" s="419">
        <v>970</v>
      </c>
      <c r="M255" s="433">
        <v>969</v>
      </c>
      <c r="N255" s="434">
        <v>974</v>
      </c>
      <c r="O255" s="437">
        <v>977</v>
      </c>
      <c r="P255" s="438">
        <v>977</v>
      </c>
      <c r="Q255" s="447">
        <v>980</v>
      </c>
      <c r="R255" s="494">
        <v>982</v>
      </c>
      <c r="S255" s="498">
        <v>982</v>
      </c>
      <c r="T255" s="498">
        <v>983</v>
      </c>
      <c r="U255" s="537">
        <v>985</v>
      </c>
      <c r="V255" s="537">
        <v>987</v>
      </c>
      <c r="W255" s="537">
        <v>989</v>
      </c>
      <c r="X255" s="537">
        <v>994</v>
      </c>
      <c r="Y255" s="538">
        <v>993</v>
      </c>
      <c r="Z255" s="540">
        <v>998</v>
      </c>
      <c r="AA255" s="540">
        <v>998</v>
      </c>
      <c r="AB255" s="541">
        <v>999</v>
      </c>
      <c r="AC255" s="541">
        <v>1003</v>
      </c>
      <c r="AD255" s="542">
        <v>1003</v>
      </c>
      <c r="AE255" s="542">
        <v>1003</v>
      </c>
      <c r="AF255" s="544">
        <v>1003</v>
      </c>
      <c r="AG255" s="544">
        <v>1004</v>
      </c>
      <c r="AH255" s="545">
        <v>1005</v>
      </c>
      <c r="AI255" s="546">
        <v>1007</v>
      </c>
      <c r="AJ255" s="547">
        <v>1008</v>
      </c>
      <c r="AK255" s="548">
        <v>1008</v>
      </c>
      <c r="AL255" s="550">
        <v>1008</v>
      </c>
      <c r="AM255" s="551">
        <v>1009</v>
      </c>
      <c r="AN255" s="552">
        <v>1009</v>
      </c>
      <c r="AO255" s="553">
        <v>1010</v>
      </c>
      <c r="AP255" s="553">
        <v>1010</v>
      </c>
      <c r="AQ255" s="553">
        <v>1011</v>
      </c>
      <c r="AR255" s="553">
        <v>1013</v>
      </c>
      <c r="AS255" s="554">
        <v>1012</v>
      </c>
      <c r="AT255" s="555">
        <v>1013</v>
      </c>
      <c r="AU255" s="556">
        <v>1012</v>
      </c>
      <c r="AV255" s="556">
        <v>1013</v>
      </c>
      <c r="AW255" s="556">
        <v>1013</v>
      </c>
      <c r="AX255" s="557">
        <v>1013</v>
      </c>
      <c r="AY255" s="557">
        <v>1013</v>
      </c>
      <c r="AZ255" s="559">
        <v>1013</v>
      </c>
      <c r="BA255" s="559">
        <v>1014</v>
      </c>
      <c r="BB255" s="559">
        <v>1014</v>
      </c>
      <c r="BD255" s="178">
        <f t="shared" ca="1" si="47"/>
        <v>0</v>
      </c>
      <c r="BE255" s="411">
        <f t="shared" ca="1" si="48"/>
        <v>0</v>
      </c>
      <c r="BF255" s="412">
        <f t="shared" ca="1" si="49"/>
        <v>0</v>
      </c>
      <c r="BG255" s="178">
        <f t="shared" ca="1" si="50"/>
        <v>2</v>
      </c>
      <c r="BH255" s="411">
        <f t="shared" ca="1" si="51"/>
        <v>1.976284584980237E-3</v>
      </c>
      <c r="BI255" s="412">
        <f t="shared" ca="1" si="52"/>
        <v>0.98761530408675213</v>
      </c>
      <c r="BJ255" s="398">
        <f t="shared" ca="1" si="45"/>
        <v>500.72095917198334</v>
      </c>
      <c r="BL255" s="391">
        <f t="shared" si="46"/>
        <v>106</v>
      </c>
      <c r="BM255" s="386">
        <f t="shared" ca="1" si="53"/>
        <v>1014</v>
      </c>
      <c r="BN255" s="386">
        <f t="shared" ca="1" si="54"/>
        <v>500.7</v>
      </c>
      <c r="BO255" s="400">
        <f t="shared" ca="1" si="55"/>
        <v>0</v>
      </c>
      <c r="BQ255" t="s">
        <v>1620</v>
      </c>
      <c r="BR255">
        <v>192</v>
      </c>
      <c r="BS255">
        <v>218.8</v>
      </c>
      <c r="BU255" s="389">
        <f t="shared" si="56"/>
        <v>15</v>
      </c>
      <c r="BV255" s="419">
        <f t="shared" ca="1" si="57"/>
        <v>202508</v>
      </c>
      <c r="BX255" s="404" t="s">
        <v>2168</v>
      </c>
      <c r="BY255" s="404" t="s">
        <v>2227</v>
      </c>
      <c r="BZ255" s="404" t="s">
        <v>210</v>
      </c>
      <c r="CA255" s="405">
        <v>9133625</v>
      </c>
      <c r="CB255" s="548">
        <f t="shared" ca="1" si="58"/>
        <v>223</v>
      </c>
      <c r="CC255" s="50" t="str">
        <f t="shared" ca="1" si="59"/>
        <v/>
      </c>
    </row>
    <row r="256" spans="1:81" x14ac:dyDescent="0.25">
      <c r="A256" s="386">
        <v>6</v>
      </c>
      <c r="B256" s="386" t="s">
        <v>147</v>
      </c>
      <c r="C256" s="386" t="s">
        <v>271</v>
      </c>
      <c r="D256" s="386" t="s">
        <v>194</v>
      </c>
      <c r="E256" s="386" t="s">
        <v>271</v>
      </c>
      <c r="F256" s="386" t="s">
        <v>194</v>
      </c>
      <c r="G256">
        <v>93242</v>
      </c>
      <c r="H256">
        <v>226</v>
      </c>
      <c r="I256" s="397">
        <v>230</v>
      </c>
      <c r="J256" s="419">
        <v>230</v>
      </c>
      <c r="K256" s="419">
        <v>231</v>
      </c>
      <c r="L256" s="419">
        <v>231</v>
      </c>
      <c r="M256" s="433">
        <v>234</v>
      </c>
      <c r="N256" s="434">
        <v>245</v>
      </c>
      <c r="O256" s="437">
        <v>281</v>
      </c>
      <c r="P256" s="438">
        <v>295</v>
      </c>
      <c r="Q256" s="447">
        <v>295</v>
      </c>
      <c r="R256" s="494">
        <v>295</v>
      </c>
      <c r="S256" s="498">
        <v>295</v>
      </c>
      <c r="T256" s="498">
        <v>304</v>
      </c>
      <c r="U256" s="537">
        <v>319</v>
      </c>
      <c r="V256" s="537">
        <v>319</v>
      </c>
      <c r="W256" s="537">
        <v>320</v>
      </c>
      <c r="X256" s="537">
        <v>322</v>
      </c>
      <c r="Y256" s="538">
        <v>322</v>
      </c>
      <c r="Z256" s="540">
        <v>321</v>
      </c>
      <c r="AA256" s="540">
        <v>321</v>
      </c>
      <c r="AB256" s="541">
        <v>322</v>
      </c>
      <c r="AC256" s="541">
        <v>323</v>
      </c>
      <c r="AD256" s="542">
        <v>327</v>
      </c>
      <c r="AE256" s="542">
        <v>330</v>
      </c>
      <c r="AF256" s="544">
        <v>330</v>
      </c>
      <c r="AG256" s="544">
        <v>329</v>
      </c>
      <c r="AH256" s="545">
        <v>329</v>
      </c>
      <c r="AI256" s="546">
        <v>331</v>
      </c>
      <c r="AJ256" s="547">
        <v>336</v>
      </c>
      <c r="AK256" s="548">
        <v>338</v>
      </c>
      <c r="AL256" s="550">
        <v>339</v>
      </c>
      <c r="AM256" s="551">
        <v>339</v>
      </c>
      <c r="AN256" s="552">
        <v>339</v>
      </c>
      <c r="AO256" s="553">
        <v>343</v>
      </c>
      <c r="AP256" s="553">
        <v>345</v>
      </c>
      <c r="AQ256" s="553">
        <v>346</v>
      </c>
      <c r="AR256" s="553">
        <v>347</v>
      </c>
      <c r="AS256" s="554">
        <v>348</v>
      </c>
      <c r="AT256" s="555">
        <v>348</v>
      </c>
      <c r="AU256" s="556">
        <v>348</v>
      </c>
      <c r="AV256" s="556">
        <v>351</v>
      </c>
      <c r="AW256" s="556">
        <v>351</v>
      </c>
      <c r="AX256" s="557">
        <v>351</v>
      </c>
      <c r="AY256" s="557">
        <v>351</v>
      </c>
      <c r="AZ256" s="559">
        <v>352</v>
      </c>
      <c r="BA256" s="559">
        <v>352</v>
      </c>
      <c r="BB256" s="559">
        <v>352</v>
      </c>
      <c r="BD256" s="178">
        <f t="shared" ca="1" si="47"/>
        <v>0</v>
      </c>
      <c r="BE256" s="411">
        <f t="shared" ca="1" si="48"/>
        <v>0</v>
      </c>
      <c r="BF256" s="412">
        <f t="shared" ca="1" si="49"/>
        <v>0</v>
      </c>
      <c r="BG256" s="178">
        <f t="shared" ca="1" si="50"/>
        <v>4</v>
      </c>
      <c r="BH256" s="411">
        <f t="shared" ca="1" si="51"/>
        <v>1.1494252873563218E-2</v>
      </c>
      <c r="BI256" s="412">
        <f t="shared" ca="1" si="52"/>
        <v>4.2899122712940523</v>
      </c>
      <c r="BJ256" s="398">
        <f t="shared" ca="1" si="45"/>
        <v>377.51227987387659</v>
      </c>
      <c r="BL256" s="391">
        <f t="shared" si="46"/>
        <v>124</v>
      </c>
      <c r="BM256" s="386">
        <f t="shared" ca="1" si="53"/>
        <v>352</v>
      </c>
      <c r="BN256" s="386">
        <f t="shared" ca="1" si="54"/>
        <v>377.5</v>
      </c>
      <c r="BO256" s="400">
        <f t="shared" ca="1" si="55"/>
        <v>0</v>
      </c>
      <c r="BQ256" t="s">
        <v>102</v>
      </c>
      <c r="BR256" s="4">
        <v>1084</v>
      </c>
      <c r="BS256">
        <v>371.5</v>
      </c>
      <c r="BU256" s="389">
        <f t="shared" si="56"/>
        <v>9</v>
      </c>
      <c r="BV256" s="419">
        <f t="shared" ca="1" si="57"/>
        <v>93242</v>
      </c>
      <c r="BX256" s="404" t="s">
        <v>304</v>
      </c>
      <c r="BY256" s="404" t="s">
        <v>9</v>
      </c>
      <c r="BZ256" s="404" t="s">
        <v>2203</v>
      </c>
      <c r="CA256" s="405">
        <v>121676</v>
      </c>
      <c r="CB256" s="548">
        <f t="shared" ca="1" si="58"/>
        <v>96</v>
      </c>
      <c r="CC256" s="50" t="str">
        <f t="shared" ca="1" si="59"/>
        <v/>
      </c>
    </row>
    <row r="257" spans="1:81" x14ac:dyDescent="0.25">
      <c r="A257" s="386">
        <v>6</v>
      </c>
      <c r="B257" s="386" t="s">
        <v>147</v>
      </c>
      <c r="C257" s="386" t="s">
        <v>280</v>
      </c>
      <c r="D257" s="386" t="s">
        <v>57</v>
      </c>
      <c r="E257" s="386" t="s">
        <v>280</v>
      </c>
      <c r="F257" s="386" t="s">
        <v>57</v>
      </c>
      <c r="G257">
        <v>260645</v>
      </c>
      <c r="H257">
        <v>552</v>
      </c>
      <c r="I257" s="397">
        <v>569</v>
      </c>
      <c r="J257" s="419">
        <v>576</v>
      </c>
      <c r="K257" s="419">
        <v>587</v>
      </c>
      <c r="L257" s="419">
        <v>593</v>
      </c>
      <c r="M257" s="433">
        <v>593</v>
      </c>
      <c r="N257" s="434">
        <v>616</v>
      </c>
      <c r="O257" s="437">
        <v>624</v>
      </c>
      <c r="P257" s="438">
        <v>631</v>
      </c>
      <c r="Q257" s="447">
        <v>636</v>
      </c>
      <c r="R257" s="494">
        <v>646</v>
      </c>
      <c r="S257" s="498">
        <v>646</v>
      </c>
      <c r="T257" s="498">
        <v>646</v>
      </c>
      <c r="U257" s="537">
        <v>665</v>
      </c>
      <c r="V257" s="537">
        <v>674</v>
      </c>
      <c r="W257" s="537">
        <v>682</v>
      </c>
      <c r="X257" s="537">
        <v>682</v>
      </c>
      <c r="Y257" s="538">
        <v>689</v>
      </c>
      <c r="Z257" s="540">
        <v>695</v>
      </c>
      <c r="AA257" s="540">
        <v>701</v>
      </c>
      <c r="AB257" s="541">
        <v>715</v>
      </c>
      <c r="AC257" s="541">
        <v>719</v>
      </c>
      <c r="AD257" s="542">
        <v>723</v>
      </c>
      <c r="AE257" s="542">
        <v>726</v>
      </c>
      <c r="AF257" s="544">
        <v>727</v>
      </c>
      <c r="AG257" s="544">
        <v>734</v>
      </c>
      <c r="AH257" s="545">
        <v>734</v>
      </c>
      <c r="AI257" s="546">
        <v>735</v>
      </c>
      <c r="AJ257" s="547">
        <v>744</v>
      </c>
      <c r="AK257" s="548">
        <v>748</v>
      </c>
      <c r="AL257" s="550">
        <v>750</v>
      </c>
      <c r="AM257" s="551">
        <v>753</v>
      </c>
      <c r="AN257" s="552">
        <v>752</v>
      </c>
      <c r="AO257" s="553">
        <v>754</v>
      </c>
      <c r="AP257" s="553">
        <v>757</v>
      </c>
      <c r="AQ257" s="553">
        <v>757</v>
      </c>
      <c r="AR257" s="553">
        <v>770</v>
      </c>
      <c r="AS257" s="554">
        <v>772</v>
      </c>
      <c r="AT257" s="555">
        <v>772</v>
      </c>
      <c r="AU257" s="556">
        <v>780</v>
      </c>
      <c r="AV257" s="556">
        <v>780</v>
      </c>
      <c r="AW257" s="556">
        <v>785</v>
      </c>
      <c r="AX257" s="557">
        <v>789</v>
      </c>
      <c r="AY257" s="557">
        <v>790</v>
      </c>
      <c r="AZ257" s="559">
        <v>795</v>
      </c>
      <c r="BA257" s="559">
        <v>796</v>
      </c>
      <c r="BB257" s="559">
        <v>795</v>
      </c>
      <c r="BD257" s="178">
        <f t="shared" ca="1" si="47"/>
        <v>-1</v>
      </c>
      <c r="BE257" s="411">
        <f t="shared" ca="1" si="48"/>
        <v>-1.2562814070351759E-3</v>
      </c>
      <c r="BF257" s="412">
        <f t="shared" ca="1" si="49"/>
        <v>-0.38366360375223002</v>
      </c>
      <c r="BG257" s="178">
        <f t="shared" ca="1" si="50"/>
        <v>15</v>
      </c>
      <c r="BH257" s="411">
        <f t="shared" ca="1" si="51"/>
        <v>1.9230769230769232E-2</v>
      </c>
      <c r="BI257" s="412">
        <f t="shared" ca="1" si="52"/>
        <v>5.7549540562834505</v>
      </c>
      <c r="BJ257" s="398">
        <f t="shared" ca="1" si="45"/>
        <v>305.01256498302291</v>
      </c>
      <c r="BL257" s="391">
        <f t="shared" si="46"/>
        <v>143</v>
      </c>
      <c r="BM257" s="386">
        <f t="shared" ca="1" si="53"/>
        <v>795</v>
      </c>
      <c r="BN257" s="386">
        <f t="shared" ca="1" si="54"/>
        <v>305</v>
      </c>
      <c r="BO257" s="400">
        <f t="shared" ca="1" si="55"/>
        <v>0</v>
      </c>
      <c r="BQ257" t="s">
        <v>103</v>
      </c>
      <c r="BR257">
        <v>644</v>
      </c>
      <c r="BS257">
        <v>326.60000000000002</v>
      </c>
      <c r="BU257" s="389">
        <f t="shared" si="56"/>
        <v>66</v>
      </c>
      <c r="BV257" s="419">
        <f t="shared" ca="1" si="57"/>
        <v>260645</v>
      </c>
      <c r="BX257" s="404" t="s">
        <v>311</v>
      </c>
      <c r="BY257" s="404" t="s">
        <v>12</v>
      </c>
      <c r="BZ257" s="404" t="s">
        <v>2203</v>
      </c>
      <c r="CA257" s="405">
        <v>290395</v>
      </c>
      <c r="CB257" s="548">
        <f t="shared" ca="1" si="58"/>
        <v>64</v>
      </c>
      <c r="CC257" s="50" t="str">
        <f t="shared" ca="1" si="59"/>
        <v/>
      </c>
    </row>
    <row r="258" spans="1:81" x14ac:dyDescent="0.25">
      <c r="A258" s="386">
        <v>6</v>
      </c>
      <c r="B258" s="386" t="s">
        <v>147</v>
      </c>
      <c r="C258" s="386" t="s">
        <v>358</v>
      </c>
      <c r="D258" s="386" t="s">
        <v>59</v>
      </c>
      <c r="E258" s="386" t="s">
        <v>358</v>
      </c>
      <c r="F258" s="386" t="s">
        <v>59</v>
      </c>
      <c r="G258">
        <v>438727</v>
      </c>
      <c r="H258">
        <v>635</v>
      </c>
      <c r="I258" s="397">
        <v>644</v>
      </c>
      <c r="J258" s="419">
        <v>650</v>
      </c>
      <c r="K258" s="419">
        <v>652</v>
      </c>
      <c r="L258" s="419">
        <v>660</v>
      </c>
      <c r="M258" s="433">
        <v>663</v>
      </c>
      <c r="N258" s="434">
        <v>668</v>
      </c>
      <c r="O258" s="437">
        <v>675</v>
      </c>
      <c r="P258" s="438">
        <v>677</v>
      </c>
      <c r="Q258" s="447">
        <v>680</v>
      </c>
      <c r="R258" s="494">
        <v>685</v>
      </c>
      <c r="S258" s="498">
        <v>692</v>
      </c>
      <c r="T258" s="498">
        <v>697</v>
      </c>
      <c r="U258" s="537">
        <v>700</v>
      </c>
      <c r="V258" s="537">
        <v>702</v>
      </c>
      <c r="W258" s="537">
        <v>709</v>
      </c>
      <c r="X258" s="537">
        <v>724</v>
      </c>
      <c r="Y258" s="538">
        <v>734</v>
      </c>
      <c r="Z258" s="540">
        <v>734</v>
      </c>
      <c r="AA258" s="540">
        <v>739</v>
      </c>
      <c r="AB258" s="541">
        <v>745</v>
      </c>
      <c r="AC258" s="541">
        <v>747</v>
      </c>
      <c r="AD258" s="542">
        <v>748</v>
      </c>
      <c r="AE258" s="542">
        <v>751</v>
      </c>
      <c r="AF258" s="544">
        <v>754</v>
      </c>
      <c r="AG258" s="544">
        <v>757</v>
      </c>
      <c r="AH258" s="545">
        <v>759</v>
      </c>
      <c r="AI258" s="546">
        <v>761</v>
      </c>
      <c r="AJ258" s="547">
        <v>762</v>
      </c>
      <c r="AK258" s="548">
        <v>763</v>
      </c>
      <c r="AL258" s="550">
        <v>765</v>
      </c>
      <c r="AM258" s="551">
        <v>768</v>
      </c>
      <c r="AN258" s="552">
        <v>772</v>
      </c>
      <c r="AO258" s="553">
        <v>773</v>
      </c>
      <c r="AP258" s="553">
        <v>777</v>
      </c>
      <c r="AQ258" s="553">
        <v>777</v>
      </c>
      <c r="AR258" s="553">
        <v>779</v>
      </c>
      <c r="AS258" s="554">
        <v>781</v>
      </c>
      <c r="AT258" s="555">
        <v>784</v>
      </c>
      <c r="AU258" s="556">
        <v>787</v>
      </c>
      <c r="AV258" s="556">
        <v>788</v>
      </c>
      <c r="AW258" s="556">
        <v>789</v>
      </c>
      <c r="AX258" s="557">
        <v>791</v>
      </c>
      <c r="AY258" s="557">
        <v>794</v>
      </c>
      <c r="AZ258" s="559">
        <v>795</v>
      </c>
      <c r="BA258" s="559">
        <v>796</v>
      </c>
      <c r="BB258" s="559">
        <v>797</v>
      </c>
      <c r="BD258" s="178">
        <f t="shared" ca="1" si="47"/>
        <v>1</v>
      </c>
      <c r="BE258" s="411">
        <f t="shared" ca="1" si="48"/>
        <v>1.2562814070351759E-3</v>
      </c>
      <c r="BF258" s="412">
        <f t="shared" ca="1" si="49"/>
        <v>0.2279321765015602</v>
      </c>
      <c r="BG258" s="178">
        <f t="shared" ca="1" si="50"/>
        <v>10</v>
      </c>
      <c r="BH258" s="411">
        <f t="shared" ca="1" si="51"/>
        <v>1.2706480304955527E-2</v>
      </c>
      <c r="BI258" s="412">
        <f t="shared" ca="1" si="52"/>
        <v>2.2793217650156019</v>
      </c>
      <c r="BJ258" s="398">
        <f t="shared" ref="BJ258:BJ353" ca="1" si="60">100000*OFFSET($G258,0,COUNTA($H$1:$BC$1))/$G258</f>
        <v>181.66194467174347</v>
      </c>
      <c r="BL258" s="391">
        <f t="shared" ref="BL258:BL316" si="61">MATCH($F258,$BQ:$BQ,0)</f>
        <v>145</v>
      </c>
      <c r="BM258" s="386">
        <f t="shared" ca="1" si="53"/>
        <v>797</v>
      </c>
      <c r="BN258" s="386">
        <f t="shared" ca="1" si="54"/>
        <v>181.7</v>
      </c>
      <c r="BO258" s="400">
        <f t="shared" ca="1" si="55"/>
        <v>0</v>
      </c>
      <c r="BQ258" t="s">
        <v>195</v>
      </c>
      <c r="BR258">
        <v>852</v>
      </c>
      <c r="BS258">
        <v>333</v>
      </c>
      <c r="BU258" s="389">
        <f t="shared" si="56"/>
        <v>86</v>
      </c>
      <c r="BV258" s="419">
        <f t="shared" ca="1" si="57"/>
        <v>438727</v>
      </c>
      <c r="BX258" s="404" t="s">
        <v>314</v>
      </c>
      <c r="BY258" s="404" t="s">
        <v>53</v>
      </c>
      <c r="BZ258" s="404" t="s">
        <v>2203</v>
      </c>
      <c r="CA258" s="405">
        <v>141538</v>
      </c>
      <c r="CB258" s="548">
        <f t="shared" ca="1" si="58"/>
        <v>150</v>
      </c>
      <c r="CC258" s="50" t="str">
        <f t="shared" ca="1" si="59"/>
        <v/>
      </c>
    </row>
    <row r="259" spans="1:81" x14ac:dyDescent="0.25">
      <c r="A259" s="386">
        <v>6</v>
      </c>
      <c r="B259" s="386" t="s">
        <v>147</v>
      </c>
      <c r="C259" s="386" t="s">
        <v>359</v>
      </c>
      <c r="D259" s="386" t="s">
        <v>62</v>
      </c>
      <c r="E259" s="386" t="s">
        <v>359</v>
      </c>
      <c r="F259" s="386" t="s">
        <v>62</v>
      </c>
      <c r="G259">
        <v>789194</v>
      </c>
      <c r="H259">
        <v>1555</v>
      </c>
      <c r="I259" s="397">
        <v>1578</v>
      </c>
      <c r="J259" s="419">
        <v>1598</v>
      </c>
      <c r="K259" s="419">
        <v>1635</v>
      </c>
      <c r="L259" s="419">
        <v>1640</v>
      </c>
      <c r="M259" s="433">
        <v>1661</v>
      </c>
      <c r="N259" s="434">
        <v>1662</v>
      </c>
      <c r="O259" s="437">
        <v>1678</v>
      </c>
      <c r="P259" s="438">
        <v>1696</v>
      </c>
      <c r="Q259" s="447">
        <v>1711</v>
      </c>
      <c r="R259" s="494">
        <v>1722</v>
      </c>
      <c r="S259" s="498">
        <v>1734</v>
      </c>
      <c r="T259" s="498">
        <v>1745</v>
      </c>
      <c r="U259" s="537">
        <v>1756</v>
      </c>
      <c r="V259" s="537">
        <v>1760</v>
      </c>
      <c r="W259" s="537">
        <v>1763</v>
      </c>
      <c r="X259" s="537">
        <v>1774</v>
      </c>
      <c r="Y259" s="538">
        <v>1794</v>
      </c>
      <c r="Z259" s="540">
        <v>1802</v>
      </c>
      <c r="AA259" s="540">
        <v>1809</v>
      </c>
      <c r="AB259" s="541">
        <v>1816</v>
      </c>
      <c r="AC259" s="541">
        <v>1820</v>
      </c>
      <c r="AD259" s="542">
        <v>1823</v>
      </c>
      <c r="AE259" s="542">
        <v>1828</v>
      </c>
      <c r="AF259" s="544">
        <v>1832</v>
      </c>
      <c r="AG259" s="544">
        <v>1835</v>
      </c>
      <c r="AH259" s="545">
        <v>1840</v>
      </c>
      <c r="AI259" s="546">
        <v>1843</v>
      </c>
      <c r="AJ259" s="547">
        <v>1846</v>
      </c>
      <c r="AK259" s="548">
        <v>1847</v>
      </c>
      <c r="AL259" s="550">
        <v>1850</v>
      </c>
      <c r="AM259" s="551">
        <v>1855</v>
      </c>
      <c r="AN259" s="552">
        <v>1855</v>
      </c>
      <c r="AO259" s="553">
        <v>1862</v>
      </c>
      <c r="AP259" s="553">
        <v>1863</v>
      </c>
      <c r="AQ259" s="553">
        <v>1869</v>
      </c>
      <c r="AR259" s="553">
        <v>1874</v>
      </c>
      <c r="AS259" s="554">
        <v>1879</v>
      </c>
      <c r="AT259" s="555">
        <v>1879</v>
      </c>
      <c r="AU259" s="556">
        <v>1882</v>
      </c>
      <c r="AV259" s="556">
        <v>1884</v>
      </c>
      <c r="AW259" s="556">
        <v>1885</v>
      </c>
      <c r="AX259" s="557">
        <v>1888</v>
      </c>
      <c r="AY259" s="557">
        <v>1890</v>
      </c>
      <c r="AZ259" s="559">
        <v>1893</v>
      </c>
      <c r="BA259" s="559">
        <v>1895</v>
      </c>
      <c r="BB259" s="559">
        <v>1898</v>
      </c>
      <c r="BD259" s="178">
        <f t="shared" ref="BD259:BD354" ca="1" si="62">OFFSET($G259,0,COUNTA($H$1:$BC$1))-OFFSET($G259,0,COUNTA($H$1:$BC$1)-1)</f>
        <v>3</v>
      </c>
      <c r="BE259" s="411">
        <f t="shared" ref="BE259:BE354" ca="1" si="63">BD259/OFFSET($G259,0,COUNTA($H$1:$BC$1)-1)</f>
        <v>1.5831134564643799E-3</v>
      </c>
      <c r="BF259" s="412">
        <f t="shared" ref="BF259:BF354" ca="1" si="64">100000*BD259/$G259</f>
        <v>0.38013466904208598</v>
      </c>
      <c r="BG259" s="178">
        <f t="shared" ref="BG259:BG317" ca="1" si="65">OFFSET($G259,0,COUNTA($H$1:$BC$1))-OFFSET($G259,0,COUNTA($H$1:$BC$1)-7)</f>
        <v>16</v>
      </c>
      <c r="BH259" s="411">
        <f t="shared" ref="BH259:BH317" ca="1" si="66">BG259/OFFSET($G259,0,COUNTA($H$1:$BC$1)-7)</f>
        <v>8.5015940488841653E-3</v>
      </c>
      <c r="BI259" s="412">
        <f t="shared" ref="BI259:BI317" ca="1" si="67">100000*BG259/$G259</f>
        <v>2.0273849015577921</v>
      </c>
      <c r="BJ259" s="398">
        <f t="shared" ca="1" si="60"/>
        <v>240.49853394729305</v>
      </c>
      <c r="BL259" s="391">
        <f t="shared" si="61"/>
        <v>149</v>
      </c>
      <c r="BM259" s="386">
        <f t="shared" ref="BM259:BM317" ca="1" si="68">OFFSET(BR$1,$BL259-1,0)</f>
        <v>1898</v>
      </c>
      <c r="BN259" s="386">
        <f t="shared" ref="BN259:BN317" ca="1" si="69">OFFSET(BS$1,$BL259-1,0)</f>
        <v>240.5</v>
      </c>
      <c r="BO259" s="400">
        <f t="shared" ref="BO259:BO317" ca="1" si="70">ROUND(BJ259,1)-BN259</f>
        <v>0</v>
      </c>
      <c r="BQ259" t="s">
        <v>1582</v>
      </c>
      <c r="BR259">
        <v>370</v>
      </c>
      <c r="BS259">
        <v>290</v>
      </c>
      <c r="BU259" s="389">
        <f t="shared" ref="BU259:BU322" si="71">MATCH($E259,$BX:$BX,0)</f>
        <v>87</v>
      </c>
      <c r="BV259" s="419">
        <f t="shared" ref="BV259:BV322" ca="1" si="72">OFFSET($CA$1,BU259-1,0)</f>
        <v>789194</v>
      </c>
      <c r="BX259" s="404" t="s">
        <v>303</v>
      </c>
      <c r="BY259" s="404" t="s">
        <v>70</v>
      </c>
      <c r="BZ259" s="404" t="s">
        <v>2203</v>
      </c>
      <c r="CA259" s="405">
        <v>277855</v>
      </c>
      <c r="CB259" s="548">
        <f t="shared" ref="CB259:CB322" ca="1" si="73">RANK(BI259,$BI$2:$BI$371,0)</f>
        <v>163</v>
      </c>
      <c r="CC259" s="50" t="str">
        <f t="shared" ref="CC259:CC322" ca="1" si="74">IF(CB259&lt;=$CD$1,"Worst "&amp;$CD$1,"")</f>
        <v/>
      </c>
    </row>
    <row r="260" spans="1:81" x14ac:dyDescent="0.25">
      <c r="A260" s="386">
        <v>6</v>
      </c>
      <c r="B260" s="386" t="s">
        <v>147</v>
      </c>
      <c r="C260" s="386" t="s">
        <v>272</v>
      </c>
      <c r="D260" s="386" t="s">
        <v>220</v>
      </c>
      <c r="E260" s="386" t="s">
        <v>272</v>
      </c>
      <c r="F260" s="386" t="s">
        <v>220</v>
      </c>
      <c r="G260">
        <v>140545</v>
      </c>
      <c r="H260">
        <v>600</v>
      </c>
      <c r="I260" s="397">
        <v>615</v>
      </c>
      <c r="J260" s="419">
        <v>619</v>
      </c>
      <c r="K260" s="419">
        <v>624</v>
      </c>
      <c r="L260" s="419">
        <v>626</v>
      </c>
      <c r="M260" s="433">
        <v>628</v>
      </c>
      <c r="N260" s="434">
        <v>630</v>
      </c>
      <c r="O260" s="437">
        <v>631</v>
      </c>
      <c r="P260" s="438">
        <v>632</v>
      </c>
      <c r="Q260" s="447">
        <v>633</v>
      </c>
      <c r="R260" s="494">
        <v>634</v>
      </c>
      <c r="S260" s="498">
        <v>634</v>
      </c>
      <c r="T260" s="498">
        <v>638</v>
      </c>
      <c r="U260" s="537">
        <v>645</v>
      </c>
      <c r="V260" s="537">
        <v>652</v>
      </c>
      <c r="W260" s="537">
        <v>656</v>
      </c>
      <c r="X260" s="537">
        <v>659</v>
      </c>
      <c r="Y260" s="538">
        <v>665</v>
      </c>
      <c r="Z260" s="540">
        <v>667</v>
      </c>
      <c r="AA260" s="540">
        <v>668</v>
      </c>
      <c r="AB260" s="541">
        <v>670</v>
      </c>
      <c r="AC260" s="541">
        <v>673</v>
      </c>
      <c r="AD260" s="542">
        <v>676</v>
      </c>
      <c r="AE260" s="542">
        <v>676</v>
      </c>
      <c r="AF260" s="544">
        <v>676</v>
      </c>
      <c r="AG260" s="544">
        <v>677</v>
      </c>
      <c r="AH260" s="545">
        <v>678</v>
      </c>
      <c r="AI260" s="546">
        <v>678</v>
      </c>
      <c r="AJ260" s="547">
        <v>679</v>
      </c>
      <c r="AK260" s="548">
        <v>680</v>
      </c>
      <c r="AL260" s="550">
        <v>683</v>
      </c>
      <c r="AM260" s="551">
        <v>685</v>
      </c>
      <c r="AN260" s="552">
        <v>685</v>
      </c>
      <c r="AO260" s="553">
        <v>687</v>
      </c>
      <c r="AP260" s="553">
        <v>688</v>
      </c>
      <c r="AQ260" s="553">
        <v>688</v>
      </c>
      <c r="AR260" s="553">
        <v>689</v>
      </c>
      <c r="AS260" s="554">
        <v>691</v>
      </c>
      <c r="AT260" s="555">
        <v>691</v>
      </c>
      <c r="AU260" s="556">
        <v>691</v>
      </c>
      <c r="AV260" s="556">
        <v>692</v>
      </c>
      <c r="AW260" s="556">
        <v>694</v>
      </c>
      <c r="AX260" s="557">
        <v>694</v>
      </c>
      <c r="AY260" s="557">
        <v>694</v>
      </c>
      <c r="AZ260" s="559">
        <v>695</v>
      </c>
      <c r="BA260" s="559">
        <v>695</v>
      </c>
      <c r="BB260" s="559">
        <v>695</v>
      </c>
      <c r="BD260" s="178">
        <f t="shared" ca="1" si="62"/>
        <v>0</v>
      </c>
      <c r="BE260" s="411">
        <f t="shared" ca="1" si="63"/>
        <v>0</v>
      </c>
      <c r="BF260" s="412">
        <f t="shared" ca="1" si="64"/>
        <v>0</v>
      </c>
      <c r="BG260" s="178">
        <f t="shared" ca="1" si="65"/>
        <v>4</v>
      </c>
      <c r="BH260" s="411">
        <f t="shared" ca="1" si="66"/>
        <v>5.7887120115774236E-3</v>
      </c>
      <c r="BI260" s="412">
        <f t="shared" ca="1" si="67"/>
        <v>2.8460635383684942</v>
      </c>
      <c r="BJ260" s="398">
        <f t="shared" ca="1" si="60"/>
        <v>494.50353979152584</v>
      </c>
      <c r="BL260" s="391">
        <f t="shared" si="61"/>
        <v>169</v>
      </c>
      <c r="BM260" s="386">
        <f t="shared" ca="1" si="68"/>
        <v>695</v>
      </c>
      <c r="BN260" s="386">
        <f t="shared" ca="1" si="69"/>
        <v>494.5</v>
      </c>
      <c r="BO260" s="400">
        <f t="shared" ca="1" si="70"/>
        <v>0</v>
      </c>
      <c r="BQ260" t="s">
        <v>1331</v>
      </c>
      <c r="BR260">
        <v>199</v>
      </c>
      <c r="BS260">
        <v>167.2</v>
      </c>
      <c r="BU260" s="389">
        <f t="shared" si="71"/>
        <v>10</v>
      </c>
      <c r="BV260" s="419">
        <f t="shared" ca="1" si="72"/>
        <v>140545</v>
      </c>
      <c r="BX260" s="404" t="s">
        <v>310</v>
      </c>
      <c r="BY260" s="404" t="s">
        <v>72</v>
      </c>
      <c r="BZ260" s="404" t="s">
        <v>2203</v>
      </c>
      <c r="CA260" s="405">
        <v>268607</v>
      </c>
      <c r="CB260" s="548">
        <f t="shared" ca="1" si="73"/>
        <v>133</v>
      </c>
      <c r="CC260" s="50" t="str">
        <f t="shared" ca="1" si="74"/>
        <v/>
      </c>
    </row>
    <row r="261" spans="1:81" x14ac:dyDescent="0.25">
      <c r="A261" s="386">
        <v>6</v>
      </c>
      <c r="B261" s="386" t="s">
        <v>147</v>
      </c>
      <c r="C261" s="386" t="s">
        <v>345</v>
      </c>
      <c r="D261" s="386" t="s">
        <v>73</v>
      </c>
      <c r="E261" s="386" t="s">
        <v>345</v>
      </c>
      <c r="F261" s="386" t="s">
        <v>73</v>
      </c>
      <c r="G261">
        <v>300196</v>
      </c>
      <c r="H261">
        <v>973</v>
      </c>
      <c r="I261" s="397">
        <v>983</v>
      </c>
      <c r="J261" s="419">
        <v>989</v>
      </c>
      <c r="K261" s="419">
        <v>991</v>
      </c>
      <c r="L261" s="419">
        <v>996</v>
      </c>
      <c r="M261" s="433">
        <v>1009</v>
      </c>
      <c r="N261" s="434">
        <v>1011</v>
      </c>
      <c r="O261" s="437">
        <v>1013</v>
      </c>
      <c r="P261" s="438">
        <v>1013</v>
      </c>
      <c r="Q261" s="447">
        <v>1021</v>
      </c>
      <c r="R261" s="494">
        <v>1022</v>
      </c>
      <c r="S261" s="498">
        <v>1022</v>
      </c>
      <c r="T261" s="498">
        <v>1027</v>
      </c>
      <c r="U261" s="537">
        <v>1029</v>
      </c>
      <c r="V261" s="537">
        <v>1032</v>
      </c>
      <c r="W261" s="537">
        <v>1035</v>
      </c>
      <c r="X261" s="537">
        <v>1040</v>
      </c>
      <c r="Y261" s="538">
        <v>1040</v>
      </c>
      <c r="Z261" s="540">
        <v>1043</v>
      </c>
      <c r="AA261" s="540">
        <v>1045</v>
      </c>
      <c r="AB261" s="541">
        <v>1046</v>
      </c>
      <c r="AC261" s="541">
        <v>1049</v>
      </c>
      <c r="AD261" s="542">
        <v>1051</v>
      </c>
      <c r="AE261" s="542">
        <v>1057</v>
      </c>
      <c r="AF261" s="544">
        <v>1061</v>
      </c>
      <c r="AG261" s="544">
        <v>1062</v>
      </c>
      <c r="AH261" s="545">
        <v>1064</v>
      </c>
      <c r="AI261" s="546">
        <v>1064</v>
      </c>
      <c r="AJ261" s="547">
        <v>1064</v>
      </c>
      <c r="AK261" s="548">
        <v>1067</v>
      </c>
      <c r="AL261" s="550">
        <v>1068</v>
      </c>
      <c r="AM261" s="551">
        <v>1069</v>
      </c>
      <c r="AN261" s="552">
        <v>1069</v>
      </c>
      <c r="AO261" s="553">
        <v>1071</v>
      </c>
      <c r="AP261" s="553">
        <v>1072</v>
      </c>
      <c r="AQ261" s="553">
        <v>1073</v>
      </c>
      <c r="AR261" s="553">
        <v>1074</v>
      </c>
      <c r="AS261" s="554">
        <v>1076</v>
      </c>
      <c r="AT261" s="555">
        <v>1076</v>
      </c>
      <c r="AU261" s="556">
        <v>1076</v>
      </c>
      <c r="AV261" s="556">
        <v>1076</v>
      </c>
      <c r="AW261" s="556">
        <v>1077</v>
      </c>
      <c r="AX261" s="557">
        <v>1080</v>
      </c>
      <c r="AY261" s="557">
        <v>1081</v>
      </c>
      <c r="AZ261" s="559">
        <v>1081</v>
      </c>
      <c r="BA261" s="559">
        <v>1082</v>
      </c>
      <c r="BB261" s="559">
        <v>1082</v>
      </c>
      <c r="BD261" s="178">
        <f t="shared" ca="1" si="62"/>
        <v>0</v>
      </c>
      <c r="BE261" s="411">
        <f t="shared" ca="1" si="63"/>
        <v>0</v>
      </c>
      <c r="BF261" s="412">
        <f t="shared" ca="1" si="64"/>
        <v>0</v>
      </c>
      <c r="BG261" s="178">
        <f t="shared" ca="1" si="65"/>
        <v>6</v>
      </c>
      <c r="BH261" s="411">
        <f t="shared" ca="1" si="66"/>
        <v>5.5762081784386614E-3</v>
      </c>
      <c r="BI261" s="412">
        <f t="shared" ca="1" si="67"/>
        <v>1.9986941864648429</v>
      </c>
      <c r="BJ261" s="398">
        <f t="shared" ca="1" si="60"/>
        <v>360.43118495916002</v>
      </c>
      <c r="BL261" s="391">
        <f t="shared" si="61"/>
        <v>174</v>
      </c>
      <c r="BM261" s="386">
        <f t="shared" ca="1" si="68"/>
        <v>1082</v>
      </c>
      <c r="BN261" s="386">
        <f t="shared" ca="1" si="69"/>
        <v>360.4</v>
      </c>
      <c r="BO261" s="400">
        <f t="shared" ca="1" si="70"/>
        <v>0</v>
      </c>
      <c r="BQ261" t="s">
        <v>105</v>
      </c>
      <c r="BR261" s="4">
        <v>1386</v>
      </c>
      <c r="BS261">
        <v>499.6</v>
      </c>
      <c r="BU261" s="389">
        <f t="shared" si="71"/>
        <v>16</v>
      </c>
      <c r="BV261" s="419">
        <f t="shared" ca="1" si="72"/>
        <v>300196</v>
      </c>
      <c r="BX261" s="404" t="s">
        <v>312</v>
      </c>
      <c r="BY261" s="404" t="s">
        <v>85</v>
      </c>
      <c r="BZ261" s="404" t="s">
        <v>2203</v>
      </c>
      <c r="CA261" s="405">
        <v>215133</v>
      </c>
      <c r="CB261" s="548">
        <f t="shared" ca="1" si="73"/>
        <v>167</v>
      </c>
      <c r="CC261" s="50" t="str">
        <f t="shared" ca="1" si="74"/>
        <v/>
      </c>
    </row>
    <row r="262" spans="1:81" x14ac:dyDescent="0.25">
      <c r="A262" s="386">
        <v>6</v>
      </c>
      <c r="B262" s="386" t="s">
        <v>147</v>
      </c>
      <c r="C262" s="31" t="s">
        <v>346</v>
      </c>
      <c r="D262" s="31" t="s">
        <v>76</v>
      </c>
      <c r="E262" s="31" t="s">
        <v>346</v>
      </c>
      <c r="F262" s="31" t="s">
        <v>76</v>
      </c>
      <c r="G262" s="31">
        <v>205985</v>
      </c>
      <c r="H262" s="31">
        <v>503</v>
      </c>
      <c r="I262" s="31">
        <v>508</v>
      </c>
      <c r="J262" s="31">
        <v>513</v>
      </c>
      <c r="K262" s="31">
        <v>516</v>
      </c>
      <c r="L262" s="31">
        <v>528</v>
      </c>
      <c r="M262" s="31">
        <v>532</v>
      </c>
      <c r="N262" s="31">
        <v>537</v>
      </c>
      <c r="O262" s="31">
        <v>537</v>
      </c>
      <c r="P262" s="31">
        <v>538</v>
      </c>
      <c r="Q262" s="31">
        <v>549</v>
      </c>
      <c r="R262" s="31">
        <v>551</v>
      </c>
      <c r="S262" s="31">
        <v>553</v>
      </c>
      <c r="T262" s="31">
        <v>557</v>
      </c>
      <c r="U262" s="31">
        <v>555</v>
      </c>
      <c r="V262" s="31">
        <v>555</v>
      </c>
      <c r="W262" s="31">
        <v>560</v>
      </c>
      <c r="X262" s="31">
        <v>565</v>
      </c>
      <c r="Y262" s="31">
        <v>564</v>
      </c>
      <c r="Z262" s="31">
        <v>566</v>
      </c>
      <c r="AA262" s="31">
        <v>566</v>
      </c>
      <c r="AB262" s="31">
        <v>566</v>
      </c>
      <c r="AC262" s="31">
        <v>566</v>
      </c>
      <c r="AD262" s="31">
        <v>565</v>
      </c>
      <c r="AE262" s="31">
        <v>570</v>
      </c>
      <c r="AF262" s="31">
        <v>613</v>
      </c>
      <c r="AG262" s="31">
        <v>616</v>
      </c>
      <c r="AH262" s="31">
        <v>619</v>
      </c>
      <c r="AI262" s="31">
        <v>621</v>
      </c>
      <c r="AJ262" s="31">
        <v>621</v>
      </c>
      <c r="AK262" s="31">
        <v>622</v>
      </c>
      <c r="AL262" s="31">
        <v>622</v>
      </c>
      <c r="AM262" s="31">
        <v>623</v>
      </c>
      <c r="AN262" s="31">
        <v>624</v>
      </c>
      <c r="AO262" s="31">
        <v>627</v>
      </c>
      <c r="AP262" s="31">
        <v>627</v>
      </c>
      <c r="AQ262" s="31">
        <v>629</v>
      </c>
      <c r="AR262" s="31">
        <v>630</v>
      </c>
      <c r="AS262" s="31">
        <v>631</v>
      </c>
      <c r="AT262" s="31">
        <v>632</v>
      </c>
      <c r="AU262" s="31">
        <v>634</v>
      </c>
      <c r="AV262" s="31">
        <v>634</v>
      </c>
      <c r="AW262" s="31">
        <v>637</v>
      </c>
      <c r="AX262" s="31">
        <v>639</v>
      </c>
      <c r="AY262" s="31">
        <v>639</v>
      </c>
      <c r="AZ262" s="31">
        <v>639</v>
      </c>
      <c r="BA262" s="31">
        <v>639</v>
      </c>
      <c r="BB262" s="31">
        <v>639</v>
      </c>
      <c r="BC262" s="31"/>
      <c r="BD262" s="393">
        <f t="shared" ca="1" si="62"/>
        <v>0</v>
      </c>
      <c r="BE262" s="413">
        <f t="shared" ca="1" si="63"/>
        <v>0</v>
      </c>
      <c r="BF262" s="415">
        <f t="shared" ca="1" si="64"/>
        <v>0</v>
      </c>
      <c r="BG262" s="393">
        <f t="shared" ca="1" si="65"/>
        <v>5</v>
      </c>
      <c r="BH262" s="413">
        <f t="shared" ca="1" si="66"/>
        <v>7.8864353312302835E-3</v>
      </c>
      <c r="BI262" s="415">
        <f t="shared" ca="1" si="67"/>
        <v>2.4273612156224966</v>
      </c>
      <c r="BJ262" s="401">
        <f t="shared" ca="1" si="60"/>
        <v>310.21676335655508</v>
      </c>
      <c r="BL262" s="391">
        <f t="shared" si="61"/>
        <v>185</v>
      </c>
      <c r="BM262" s="386">
        <f t="shared" ca="1" si="68"/>
        <v>639</v>
      </c>
      <c r="BN262" s="386">
        <f t="shared" ca="1" si="69"/>
        <v>310.2</v>
      </c>
      <c r="BO262" s="400">
        <f t="shared" ca="1" si="70"/>
        <v>0</v>
      </c>
      <c r="BQ262" t="s">
        <v>1568</v>
      </c>
      <c r="BR262">
        <v>288</v>
      </c>
      <c r="BS262">
        <v>324.10000000000002</v>
      </c>
      <c r="BU262" s="389">
        <f t="shared" si="71"/>
        <v>17</v>
      </c>
      <c r="BV262" s="419">
        <f t="shared" ca="1" si="72"/>
        <v>205985</v>
      </c>
      <c r="BX262" s="404" t="s">
        <v>306</v>
      </c>
      <c r="BY262" s="404" t="s">
        <v>86</v>
      </c>
      <c r="BZ262" s="404" t="s">
        <v>2203</v>
      </c>
      <c r="CA262" s="405">
        <v>163203</v>
      </c>
      <c r="CB262" s="548">
        <f t="shared" ca="1" si="73"/>
        <v>144</v>
      </c>
      <c r="CC262" s="50" t="str">
        <f t="shared" ca="1" si="74"/>
        <v/>
      </c>
    </row>
    <row r="263" spans="1:81" x14ac:dyDescent="0.25">
      <c r="A263" s="386">
        <v>6</v>
      </c>
      <c r="B263" s="386" t="s">
        <v>147</v>
      </c>
      <c r="C263" s="386" t="s">
        <v>410</v>
      </c>
      <c r="D263" s="386" t="s">
        <v>77</v>
      </c>
      <c r="E263" s="386" t="s">
        <v>848</v>
      </c>
      <c r="F263" s="386" t="s">
        <v>1492</v>
      </c>
      <c r="G263">
        <v>56832</v>
      </c>
      <c r="H263">
        <v>127</v>
      </c>
      <c r="I263" s="397">
        <v>129</v>
      </c>
      <c r="J263" s="419">
        <v>131</v>
      </c>
      <c r="K263" s="419">
        <v>134</v>
      </c>
      <c r="L263" s="419">
        <v>135</v>
      </c>
      <c r="M263" s="433">
        <v>135</v>
      </c>
      <c r="N263" s="434">
        <v>136</v>
      </c>
      <c r="O263" s="437">
        <v>137</v>
      </c>
      <c r="P263" s="438">
        <v>137</v>
      </c>
      <c r="Q263" s="447">
        <v>138</v>
      </c>
      <c r="R263" s="494">
        <v>138</v>
      </c>
      <c r="S263" s="498">
        <v>139</v>
      </c>
      <c r="T263" s="498">
        <v>139</v>
      </c>
      <c r="U263" s="537">
        <v>139</v>
      </c>
      <c r="V263" s="537">
        <v>140</v>
      </c>
      <c r="W263" s="537">
        <v>140</v>
      </c>
      <c r="X263" s="537">
        <v>140</v>
      </c>
      <c r="Y263" s="538">
        <v>140</v>
      </c>
      <c r="Z263" s="540">
        <v>140</v>
      </c>
      <c r="AA263" s="540">
        <v>140</v>
      </c>
      <c r="AB263" s="541">
        <v>140</v>
      </c>
      <c r="AC263" s="541">
        <v>141</v>
      </c>
      <c r="AD263" s="542">
        <v>142</v>
      </c>
      <c r="AE263" s="542">
        <v>142</v>
      </c>
      <c r="AF263" s="544">
        <v>142</v>
      </c>
      <c r="AG263" s="544">
        <v>142</v>
      </c>
      <c r="AH263" s="545">
        <v>142</v>
      </c>
      <c r="AI263" s="546">
        <v>143</v>
      </c>
      <c r="AJ263" s="547">
        <v>143</v>
      </c>
      <c r="AK263" s="548">
        <v>143</v>
      </c>
      <c r="AL263" s="550">
        <v>143</v>
      </c>
      <c r="AM263" s="551">
        <v>143</v>
      </c>
      <c r="AN263" s="552">
        <v>143</v>
      </c>
      <c r="AO263" s="553">
        <v>143</v>
      </c>
      <c r="AP263" s="553">
        <v>143</v>
      </c>
      <c r="AQ263" s="553">
        <v>143</v>
      </c>
      <c r="AR263" s="553">
        <v>143</v>
      </c>
      <c r="AS263" s="554">
        <v>143</v>
      </c>
      <c r="AT263" s="555">
        <v>143</v>
      </c>
      <c r="AU263" s="556">
        <v>143</v>
      </c>
      <c r="AV263" s="556">
        <v>143</v>
      </c>
      <c r="AW263" s="556">
        <v>144</v>
      </c>
      <c r="AX263" s="557">
        <v>144</v>
      </c>
      <c r="AY263" s="557">
        <v>144</v>
      </c>
      <c r="AZ263" s="559">
        <v>144</v>
      </c>
      <c r="BA263" s="559">
        <v>146</v>
      </c>
      <c r="BB263" s="559">
        <v>146</v>
      </c>
      <c r="BD263" s="178">
        <f t="shared" ca="1" si="62"/>
        <v>0</v>
      </c>
      <c r="BE263" s="411">
        <f t="shared" ca="1" si="63"/>
        <v>0</v>
      </c>
      <c r="BF263" s="412">
        <f t="shared" ca="1" si="64"/>
        <v>0</v>
      </c>
      <c r="BG263" s="178">
        <f t="shared" ca="1" si="65"/>
        <v>3</v>
      </c>
      <c r="BH263" s="411">
        <f t="shared" ca="1" si="66"/>
        <v>2.097902097902098E-2</v>
      </c>
      <c r="BI263" s="412">
        <f t="shared" ca="1" si="67"/>
        <v>5.2787162162162158</v>
      </c>
      <c r="BJ263" s="398">
        <f t="shared" ca="1" si="60"/>
        <v>256.89752252252254</v>
      </c>
      <c r="BL263" s="391">
        <f t="shared" si="61"/>
        <v>69</v>
      </c>
      <c r="BM263" s="386">
        <f t="shared" ca="1" si="68"/>
        <v>146</v>
      </c>
      <c r="BN263" s="386">
        <f t="shared" ca="1" si="69"/>
        <v>256.89999999999998</v>
      </c>
      <c r="BO263" s="400">
        <f t="shared" ca="1" si="70"/>
        <v>0</v>
      </c>
      <c r="BQ263" t="s">
        <v>107</v>
      </c>
      <c r="BR263">
        <v>767</v>
      </c>
      <c r="BS263">
        <v>375</v>
      </c>
      <c r="BU263" s="389">
        <f t="shared" si="71"/>
        <v>71</v>
      </c>
      <c r="BV263" s="419">
        <f t="shared" ca="1" si="72"/>
        <v>56832</v>
      </c>
      <c r="BX263" s="404" t="s">
        <v>307</v>
      </c>
      <c r="BY263" s="404" t="s">
        <v>95</v>
      </c>
      <c r="BZ263" s="404" t="s">
        <v>2203</v>
      </c>
      <c r="CA263" s="405">
        <v>149112</v>
      </c>
      <c r="CB263" s="548">
        <f t="shared" ca="1" si="73"/>
        <v>75</v>
      </c>
      <c r="CC263" s="50" t="str">
        <f t="shared" ca="1" si="74"/>
        <v/>
      </c>
    </row>
    <row r="264" spans="1:81" x14ac:dyDescent="0.25">
      <c r="A264" s="386">
        <v>6</v>
      </c>
      <c r="B264" s="386" t="s">
        <v>147</v>
      </c>
      <c r="C264" s="386" t="s">
        <v>410</v>
      </c>
      <c r="D264" s="386" t="s">
        <v>77</v>
      </c>
      <c r="E264" s="386" t="s">
        <v>850</v>
      </c>
      <c r="F264" s="386" t="s">
        <v>1494</v>
      </c>
      <c r="G264">
        <v>91134</v>
      </c>
      <c r="H264">
        <v>181</v>
      </c>
      <c r="I264" s="397">
        <v>186</v>
      </c>
      <c r="J264" s="419">
        <v>186</v>
      </c>
      <c r="K264" s="419">
        <v>187</v>
      </c>
      <c r="L264" s="419">
        <v>187</v>
      </c>
      <c r="M264" s="433">
        <v>188</v>
      </c>
      <c r="N264" s="434">
        <v>188</v>
      </c>
      <c r="O264" s="437">
        <v>188</v>
      </c>
      <c r="P264" s="438">
        <v>190</v>
      </c>
      <c r="Q264" s="447">
        <v>193</v>
      </c>
      <c r="R264" s="494">
        <v>193</v>
      </c>
      <c r="S264" s="498">
        <v>193</v>
      </c>
      <c r="T264" s="498">
        <v>194</v>
      </c>
      <c r="U264" s="537">
        <v>195</v>
      </c>
      <c r="V264" s="537">
        <v>197</v>
      </c>
      <c r="W264" s="537">
        <v>198</v>
      </c>
      <c r="X264" s="537">
        <v>199</v>
      </c>
      <c r="Y264" s="538">
        <v>200</v>
      </c>
      <c r="Z264" s="540">
        <v>200</v>
      </c>
      <c r="AA264" s="540">
        <v>201</v>
      </c>
      <c r="AB264" s="541">
        <v>201</v>
      </c>
      <c r="AC264" s="541">
        <v>203</v>
      </c>
      <c r="AD264" s="542">
        <v>205</v>
      </c>
      <c r="AE264" s="542">
        <v>205</v>
      </c>
      <c r="AF264" s="544">
        <v>206</v>
      </c>
      <c r="AG264" s="544">
        <v>206</v>
      </c>
      <c r="AH264" s="545">
        <v>208</v>
      </c>
      <c r="AI264" s="546">
        <v>208</v>
      </c>
      <c r="AJ264" s="547">
        <v>209</v>
      </c>
      <c r="AK264" s="548">
        <v>210</v>
      </c>
      <c r="AL264" s="550">
        <v>210</v>
      </c>
      <c r="AM264" s="551">
        <v>211</v>
      </c>
      <c r="AN264" s="552">
        <v>212</v>
      </c>
      <c r="AO264" s="553">
        <v>213</v>
      </c>
      <c r="AP264" s="553">
        <v>213</v>
      </c>
      <c r="AQ264" s="553">
        <v>214</v>
      </c>
      <c r="AR264" s="553">
        <v>214</v>
      </c>
      <c r="AS264" s="554">
        <v>214</v>
      </c>
      <c r="AT264" s="555">
        <v>214</v>
      </c>
      <c r="AU264" s="556">
        <v>214</v>
      </c>
      <c r="AV264" s="556">
        <v>214</v>
      </c>
      <c r="AW264" s="556">
        <v>215</v>
      </c>
      <c r="AX264" s="557">
        <v>215</v>
      </c>
      <c r="AY264" s="557">
        <v>215</v>
      </c>
      <c r="AZ264" s="559">
        <v>215</v>
      </c>
      <c r="BA264" s="559">
        <v>215</v>
      </c>
      <c r="BB264" s="559">
        <v>215</v>
      </c>
      <c r="BD264" s="178">
        <f t="shared" ca="1" si="62"/>
        <v>0</v>
      </c>
      <c r="BE264" s="411">
        <f t="shared" ca="1" si="63"/>
        <v>0</v>
      </c>
      <c r="BF264" s="412">
        <f t="shared" ca="1" si="64"/>
        <v>0</v>
      </c>
      <c r="BG264" s="178">
        <f t="shared" ca="1" si="65"/>
        <v>1</v>
      </c>
      <c r="BH264" s="411">
        <f t="shared" ca="1" si="66"/>
        <v>4.6728971962616819E-3</v>
      </c>
      <c r="BI264" s="412">
        <f t="shared" ca="1" si="67"/>
        <v>1.0972853161278995</v>
      </c>
      <c r="BJ264" s="398">
        <f t="shared" ca="1" si="60"/>
        <v>235.91634296749842</v>
      </c>
      <c r="BL264" s="391">
        <f t="shared" si="61"/>
        <v>116</v>
      </c>
      <c r="BM264" s="386">
        <f t="shared" ca="1" si="68"/>
        <v>215</v>
      </c>
      <c r="BN264" s="386">
        <f t="shared" ca="1" si="69"/>
        <v>235.9</v>
      </c>
      <c r="BO264" s="400">
        <f t="shared" ca="1" si="70"/>
        <v>0</v>
      </c>
      <c r="BQ264" t="s">
        <v>1410</v>
      </c>
      <c r="BR264">
        <v>370</v>
      </c>
      <c r="BS264">
        <v>249.1</v>
      </c>
      <c r="BU264" s="389">
        <f t="shared" si="71"/>
        <v>72</v>
      </c>
      <c r="BV264" s="419">
        <f t="shared" ca="1" si="72"/>
        <v>91134</v>
      </c>
      <c r="BX264" s="404" t="s">
        <v>313</v>
      </c>
      <c r="BY264" s="404" t="s">
        <v>176</v>
      </c>
      <c r="BZ264" s="404" t="s">
        <v>2203</v>
      </c>
      <c r="CA264" s="405">
        <v>252796</v>
      </c>
      <c r="CB264" s="548">
        <f t="shared" ca="1" si="73"/>
        <v>215</v>
      </c>
      <c r="CC264" s="50" t="str">
        <f t="shared" ca="1" si="74"/>
        <v/>
      </c>
    </row>
    <row r="265" spans="1:81" x14ac:dyDescent="0.25">
      <c r="A265" s="386">
        <v>6</v>
      </c>
      <c r="B265" s="386" t="s">
        <v>147</v>
      </c>
      <c r="C265" s="386" t="s">
        <v>410</v>
      </c>
      <c r="D265" s="386" t="s">
        <v>77</v>
      </c>
      <c r="E265" s="386" t="s">
        <v>852</v>
      </c>
      <c r="F265" s="386" t="s">
        <v>1496</v>
      </c>
      <c r="G265">
        <v>160533</v>
      </c>
      <c r="H265">
        <v>245</v>
      </c>
      <c r="I265" s="397">
        <v>251</v>
      </c>
      <c r="J265" s="419">
        <v>262</v>
      </c>
      <c r="K265" s="419">
        <v>262</v>
      </c>
      <c r="L265" s="419">
        <v>264</v>
      </c>
      <c r="M265" s="433">
        <v>265</v>
      </c>
      <c r="N265" s="434">
        <v>266</v>
      </c>
      <c r="O265" s="437">
        <v>268</v>
      </c>
      <c r="P265" s="438">
        <v>276</v>
      </c>
      <c r="Q265" s="447">
        <v>277</v>
      </c>
      <c r="R265" s="494">
        <v>279</v>
      </c>
      <c r="S265" s="498">
        <v>279</v>
      </c>
      <c r="T265" s="498">
        <v>280</v>
      </c>
      <c r="U265" s="537">
        <v>282</v>
      </c>
      <c r="V265" s="537">
        <v>282</v>
      </c>
      <c r="W265" s="537">
        <v>282</v>
      </c>
      <c r="X265" s="537">
        <v>282</v>
      </c>
      <c r="Y265" s="538">
        <v>285</v>
      </c>
      <c r="Z265" s="540">
        <v>285</v>
      </c>
      <c r="AA265" s="540">
        <v>290</v>
      </c>
      <c r="AB265" s="541">
        <v>292</v>
      </c>
      <c r="AC265" s="541">
        <v>293</v>
      </c>
      <c r="AD265" s="542">
        <v>300</v>
      </c>
      <c r="AE265" s="542">
        <v>301</v>
      </c>
      <c r="AF265" s="544">
        <v>302</v>
      </c>
      <c r="AG265" s="544">
        <v>304</v>
      </c>
      <c r="AH265" s="545">
        <v>304</v>
      </c>
      <c r="AI265" s="546">
        <v>306</v>
      </c>
      <c r="AJ265" s="547">
        <v>306</v>
      </c>
      <c r="AK265" s="548">
        <v>307</v>
      </c>
      <c r="AL265" s="550">
        <v>307</v>
      </c>
      <c r="AM265" s="551">
        <v>308</v>
      </c>
      <c r="AN265" s="552">
        <v>308</v>
      </c>
      <c r="AO265" s="553">
        <v>312</v>
      </c>
      <c r="AP265" s="553">
        <v>312</v>
      </c>
      <c r="AQ265" s="553">
        <v>313</v>
      </c>
      <c r="AR265" s="553">
        <v>313</v>
      </c>
      <c r="AS265" s="554">
        <v>319</v>
      </c>
      <c r="AT265" s="555">
        <v>319</v>
      </c>
      <c r="AU265" s="556">
        <v>322</v>
      </c>
      <c r="AV265" s="556">
        <v>323</v>
      </c>
      <c r="AW265" s="556">
        <v>323</v>
      </c>
      <c r="AX265" s="557">
        <v>325</v>
      </c>
      <c r="AY265" s="557">
        <v>325</v>
      </c>
      <c r="AZ265" s="559">
        <v>326</v>
      </c>
      <c r="BA265" s="559">
        <v>326</v>
      </c>
      <c r="BB265" s="559">
        <v>326</v>
      </c>
      <c r="BD265" s="178">
        <f t="shared" ca="1" si="62"/>
        <v>0</v>
      </c>
      <c r="BE265" s="411">
        <f t="shared" ca="1" si="63"/>
        <v>0</v>
      </c>
      <c r="BF265" s="412">
        <f t="shared" ca="1" si="64"/>
        <v>0</v>
      </c>
      <c r="BG265" s="178">
        <f t="shared" ca="1" si="65"/>
        <v>4</v>
      </c>
      <c r="BH265" s="411">
        <f t="shared" ca="1" si="66"/>
        <v>1.2422360248447204E-2</v>
      </c>
      <c r="BI265" s="412">
        <f t="shared" ca="1" si="67"/>
        <v>2.4916995259541652</v>
      </c>
      <c r="BJ265" s="398">
        <f t="shared" ca="1" si="60"/>
        <v>203.07351136526447</v>
      </c>
      <c r="BL265" s="391">
        <f t="shared" si="61"/>
        <v>121</v>
      </c>
      <c r="BM265" s="386">
        <f t="shared" ca="1" si="68"/>
        <v>326</v>
      </c>
      <c r="BN265" s="386">
        <f t="shared" ca="1" si="69"/>
        <v>203.1</v>
      </c>
      <c r="BO265" s="400">
        <f t="shared" ca="1" si="70"/>
        <v>0</v>
      </c>
      <c r="BQ265" t="s">
        <v>108</v>
      </c>
      <c r="BR265">
        <v>467</v>
      </c>
      <c r="BS265">
        <v>210.4</v>
      </c>
      <c r="BU265" s="389">
        <f t="shared" si="71"/>
        <v>73</v>
      </c>
      <c r="BV265" s="419">
        <f t="shared" ca="1" si="72"/>
        <v>160533</v>
      </c>
      <c r="BX265" s="404" t="s">
        <v>305</v>
      </c>
      <c r="BY265" s="404" t="s">
        <v>119</v>
      </c>
      <c r="BZ265" s="404" t="s">
        <v>2203</v>
      </c>
      <c r="CA265" s="405">
        <v>158527</v>
      </c>
      <c r="CB265" s="548">
        <f t="shared" ca="1" si="73"/>
        <v>143</v>
      </c>
      <c r="CC265" s="50" t="str">
        <f t="shared" ca="1" si="74"/>
        <v/>
      </c>
    </row>
    <row r="266" spans="1:81" x14ac:dyDescent="0.25">
      <c r="A266" s="386">
        <v>6</v>
      </c>
      <c r="B266" s="386" t="s">
        <v>147</v>
      </c>
      <c r="C266" s="386" t="s">
        <v>410</v>
      </c>
      <c r="D266" s="386" t="s">
        <v>77</v>
      </c>
      <c r="E266" s="386" t="s">
        <v>854</v>
      </c>
      <c r="F266" s="386" t="s">
        <v>1498</v>
      </c>
      <c r="G266">
        <v>53244</v>
      </c>
      <c r="H266">
        <v>104</v>
      </c>
      <c r="I266" s="397">
        <v>119</v>
      </c>
      <c r="J266" s="419">
        <v>121</v>
      </c>
      <c r="K266" s="419">
        <v>122</v>
      </c>
      <c r="L266" s="419">
        <v>122</v>
      </c>
      <c r="M266" s="433">
        <v>124</v>
      </c>
      <c r="N266" s="434">
        <v>124</v>
      </c>
      <c r="O266" s="437">
        <v>125</v>
      </c>
      <c r="P266" s="438">
        <v>126</v>
      </c>
      <c r="Q266" s="447">
        <v>126</v>
      </c>
      <c r="R266" s="494">
        <v>126</v>
      </c>
      <c r="S266" s="498">
        <v>126</v>
      </c>
      <c r="T266" s="498">
        <v>128</v>
      </c>
      <c r="U266" s="537">
        <v>127</v>
      </c>
      <c r="V266" s="537">
        <v>129</v>
      </c>
      <c r="W266" s="537">
        <v>129</v>
      </c>
      <c r="X266" s="537">
        <v>131</v>
      </c>
      <c r="Y266" s="538">
        <v>129</v>
      </c>
      <c r="Z266" s="540">
        <v>129</v>
      </c>
      <c r="AA266" s="540">
        <v>129</v>
      </c>
      <c r="AB266" s="541">
        <v>129</v>
      </c>
      <c r="AC266" s="541">
        <v>130</v>
      </c>
      <c r="AD266" s="542">
        <v>130</v>
      </c>
      <c r="AE266" s="542">
        <v>130</v>
      </c>
      <c r="AF266" s="544">
        <v>131</v>
      </c>
      <c r="AG266" s="544">
        <v>132</v>
      </c>
      <c r="AH266" s="545">
        <v>132</v>
      </c>
      <c r="AI266" s="546">
        <v>133</v>
      </c>
      <c r="AJ266" s="547">
        <v>133</v>
      </c>
      <c r="AK266" s="548">
        <v>134</v>
      </c>
      <c r="AL266" s="550">
        <v>134</v>
      </c>
      <c r="AM266" s="551">
        <v>134</v>
      </c>
      <c r="AN266" s="552">
        <v>134</v>
      </c>
      <c r="AO266" s="553">
        <v>134</v>
      </c>
      <c r="AP266" s="553">
        <v>134</v>
      </c>
      <c r="AQ266" s="553">
        <v>134</v>
      </c>
      <c r="AR266" s="553">
        <v>134</v>
      </c>
      <c r="AS266" s="554">
        <v>134</v>
      </c>
      <c r="AT266" s="555">
        <v>134</v>
      </c>
      <c r="AU266" s="556">
        <v>134</v>
      </c>
      <c r="AV266" s="556">
        <v>134</v>
      </c>
      <c r="AW266" s="556">
        <v>134</v>
      </c>
      <c r="AX266" s="557">
        <v>134</v>
      </c>
      <c r="AY266" s="557">
        <v>134</v>
      </c>
      <c r="AZ266" s="559">
        <v>134</v>
      </c>
      <c r="BA266" s="559">
        <v>134</v>
      </c>
      <c r="BB266" s="559">
        <v>135</v>
      </c>
      <c r="BD266" s="178">
        <f t="shared" ca="1" si="62"/>
        <v>1</v>
      </c>
      <c r="BE266" s="411">
        <f t="shared" ca="1" si="63"/>
        <v>7.462686567164179E-3</v>
      </c>
      <c r="BF266" s="412">
        <f t="shared" ca="1" si="64"/>
        <v>1.8781458943730749</v>
      </c>
      <c r="BG266" s="178">
        <f t="shared" ca="1" si="65"/>
        <v>1</v>
      </c>
      <c r="BH266" s="411">
        <f t="shared" ca="1" si="66"/>
        <v>7.462686567164179E-3</v>
      </c>
      <c r="BI266" s="412">
        <f t="shared" ca="1" si="67"/>
        <v>1.8781458943730749</v>
      </c>
      <c r="BJ266" s="398">
        <f t="shared" ca="1" si="60"/>
        <v>253.54969574036511</v>
      </c>
      <c r="BL266" s="391">
        <f t="shared" si="61"/>
        <v>208</v>
      </c>
      <c r="BM266" s="386">
        <f t="shared" ca="1" si="68"/>
        <v>135</v>
      </c>
      <c r="BN266" s="386">
        <f t="shared" ca="1" si="69"/>
        <v>253.5</v>
      </c>
      <c r="BO266" s="400">
        <f t="shared" ca="1" si="70"/>
        <v>0</v>
      </c>
      <c r="BQ266" t="s">
        <v>109</v>
      </c>
      <c r="BR266">
        <v>863</v>
      </c>
      <c r="BS266">
        <v>383.2</v>
      </c>
      <c r="BU266" s="389">
        <f t="shared" si="71"/>
        <v>74</v>
      </c>
      <c r="BV266" s="419">
        <f t="shared" ca="1" si="72"/>
        <v>53244</v>
      </c>
      <c r="BX266" s="404" t="s">
        <v>308</v>
      </c>
      <c r="BY266" s="404" t="s">
        <v>124</v>
      </c>
      <c r="BZ266" s="404" t="s">
        <v>2203</v>
      </c>
      <c r="CA266" s="405">
        <v>150906</v>
      </c>
      <c r="CB266" s="548">
        <f t="shared" ca="1" si="73"/>
        <v>171</v>
      </c>
      <c r="CC266" s="50" t="str">
        <f t="shared" ca="1" si="74"/>
        <v/>
      </c>
    </row>
    <row r="267" spans="1:81" x14ac:dyDescent="0.25">
      <c r="A267" s="386">
        <v>6</v>
      </c>
      <c r="B267" s="386" t="s">
        <v>147</v>
      </c>
      <c r="C267" s="386" t="s">
        <v>410</v>
      </c>
      <c r="D267" s="386" t="s">
        <v>77</v>
      </c>
      <c r="E267" s="386" t="s">
        <v>856</v>
      </c>
      <c r="F267" s="386" t="s">
        <v>1500</v>
      </c>
      <c r="G267">
        <v>54920</v>
      </c>
      <c r="H267">
        <v>65</v>
      </c>
      <c r="I267" s="397">
        <v>66</v>
      </c>
      <c r="J267" s="419">
        <v>70</v>
      </c>
      <c r="K267" s="419">
        <v>70</v>
      </c>
      <c r="L267" s="419">
        <v>70</v>
      </c>
      <c r="M267" s="433">
        <v>72</v>
      </c>
      <c r="N267" s="434">
        <v>73</v>
      </c>
      <c r="O267" s="437">
        <v>74</v>
      </c>
      <c r="P267" s="438">
        <v>75</v>
      </c>
      <c r="Q267" s="447">
        <v>76</v>
      </c>
      <c r="R267" s="494">
        <v>76</v>
      </c>
      <c r="S267" s="498">
        <v>77</v>
      </c>
      <c r="T267" s="498">
        <v>77</v>
      </c>
      <c r="U267" s="537">
        <v>77</v>
      </c>
      <c r="V267" s="537">
        <v>77</v>
      </c>
      <c r="W267" s="537">
        <v>78</v>
      </c>
      <c r="X267" s="537">
        <v>78</v>
      </c>
      <c r="Y267" s="538">
        <v>78</v>
      </c>
      <c r="Z267" s="540">
        <v>78</v>
      </c>
      <c r="AA267" s="540">
        <v>79</v>
      </c>
      <c r="AB267" s="541">
        <v>79</v>
      </c>
      <c r="AC267" s="541">
        <v>79</v>
      </c>
      <c r="AD267" s="542">
        <v>79</v>
      </c>
      <c r="AE267" s="542">
        <v>79</v>
      </c>
      <c r="AF267" s="544">
        <v>79</v>
      </c>
      <c r="AG267" s="544">
        <v>79</v>
      </c>
      <c r="AH267" s="545">
        <v>79</v>
      </c>
      <c r="AI267" s="546">
        <v>79</v>
      </c>
      <c r="AJ267" s="547">
        <v>79</v>
      </c>
      <c r="AK267" s="548">
        <v>79</v>
      </c>
      <c r="AL267" s="550">
        <v>79</v>
      </c>
      <c r="AM267" s="551">
        <v>79</v>
      </c>
      <c r="AN267" s="552">
        <v>79</v>
      </c>
      <c r="AO267" s="553">
        <v>79</v>
      </c>
      <c r="AP267" s="553">
        <v>79</v>
      </c>
      <c r="AQ267" s="553">
        <v>79</v>
      </c>
      <c r="AR267" s="553">
        <v>79</v>
      </c>
      <c r="AS267" s="554">
        <v>79</v>
      </c>
      <c r="AT267" s="555">
        <v>79</v>
      </c>
      <c r="AU267" s="556">
        <v>79</v>
      </c>
      <c r="AV267" s="556">
        <v>79</v>
      </c>
      <c r="AW267" s="556">
        <v>79</v>
      </c>
      <c r="AX267" s="557">
        <v>79</v>
      </c>
      <c r="AY267" s="557">
        <v>79</v>
      </c>
      <c r="AZ267" s="559">
        <v>79</v>
      </c>
      <c r="BA267" s="559">
        <v>79</v>
      </c>
      <c r="BB267" s="559">
        <v>79</v>
      </c>
      <c r="BD267" s="178">
        <f t="shared" ca="1" si="62"/>
        <v>0</v>
      </c>
      <c r="BE267" s="411">
        <f t="shared" ca="1" si="63"/>
        <v>0</v>
      </c>
      <c r="BF267" s="412">
        <f t="shared" ca="1" si="64"/>
        <v>0</v>
      </c>
      <c r="BG267" s="178">
        <f t="shared" ca="1" si="65"/>
        <v>0</v>
      </c>
      <c r="BH267" s="411">
        <f t="shared" ca="1" si="66"/>
        <v>0</v>
      </c>
      <c r="BI267" s="412">
        <f t="shared" ca="1" si="67"/>
        <v>0</v>
      </c>
      <c r="BJ267" s="398">
        <f t="shared" ca="1" si="60"/>
        <v>143.84559359067734</v>
      </c>
      <c r="BL267" s="391">
        <f t="shared" si="61"/>
        <v>219</v>
      </c>
      <c r="BM267" s="386">
        <f t="shared" ca="1" si="68"/>
        <v>79</v>
      </c>
      <c r="BN267" s="386">
        <f t="shared" ca="1" si="69"/>
        <v>143.80000000000001</v>
      </c>
      <c r="BO267" s="400">
        <f t="shared" ca="1" si="70"/>
        <v>0</v>
      </c>
      <c r="BQ267" t="s">
        <v>1355</v>
      </c>
      <c r="BR267">
        <v>183</v>
      </c>
      <c r="BS267">
        <v>238.7</v>
      </c>
      <c r="BU267" s="389">
        <f t="shared" si="71"/>
        <v>75</v>
      </c>
      <c r="BV267" s="419">
        <f t="shared" ca="1" si="72"/>
        <v>54920</v>
      </c>
      <c r="BX267" s="404" t="s">
        <v>309</v>
      </c>
      <c r="BY267" s="404" t="s">
        <v>126</v>
      </c>
      <c r="BZ267" s="404" t="s">
        <v>2203</v>
      </c>
      <c r="CA267" s="405">
        <v>167979</v>
      </c>
      <c r="CB267" s="548">
        <f t="shared" ca="1" si="73"/>
        <v>272</v>
      </c>
      <c r="CC267" s="50" t="str">
        <f t="shared" ca="1" si="74"/>
        <v/>
      </c>
    </row>
    <row r="268" spans="1:81" x14ac:dyDescent="0.25">
      <c r="A268" s="386">
        <v>6</v>
      </c>
      <c r="B268" s="386" t="s">
        <v>147</v>
      </c>
      <c r="C268" s="386" t="s">
        <v>410</v>
      </c>
      <c r="D268" s="386" t="s">
        <v>77</v>
      </c>
      <c r="E268" s="386" t="s">
        <v>858</v>
      </c>
      <c r="F268" s="386" t="s">
        <v>1502</v>
      </c>
      <c r="G268">
        <v>108736</v>
      </c>
      <c r="H268">
        <v>263</v>
      </c>
      <c r="I268" s="397">
        <v>267</v>
      </c>
      <c r="J268" s="419">
        <v>272</v>
      </c>
      <c r="K268" s="419">
        <v>274</v>
      </c>
      <c r="L268" s="419">
        <v>278</v>
      </c>
      <c r="M268" s="433">
        <v>283</v>
      </c>
      <c r="N268" s="434">
        <v>290</v>
      </c>
      <c r="O268" s="437">
        <v>293</v>
      </c>
      <c r="P268" s="438">
        <v>295</v>
      </c>
      <c r="Q268" s="447">
        <v>299</v>
      </c>
      <c r="R268" s="494">
        <v>300</v>
      </c>
      <c r="S268" s="498">
        <v>301</v>
      </c>
      <c r="T268" s="498">
        <v>301</v>
      </c>
      <c r="U268" s="537">
        <v>302</v>
      </c>
      <c r="V268" s="537">
        <v>303</v>
      </c>
      <c r="W268" s="537">
        <v>304</v>
      </c>
      <c r="X268" s="537">
        <v>306</v>
      </c>
      <c r="Y268" s="538">
        <v>306</v>
      </c>
      <c r="Z268" s="540">
        <v>305</v>
      </c>
      <c r="AA268" s="540">
        <v>305</v>
      </c>
      <c r="AB268" s="541">
        <v>305</v>
      </c>
      <c r="AC268" s="541">
        <v>305</v>
      </c>
      <c r="AD268" s="542">
        <v>305</v>
      </c>
      <c r="AE268" s="542">
        <v>305</v>
      </c>
      <c r="AF268" s="544">
        <v>305</v>
      </c>
      <c r="AG268" s="544">
        <v>305</v>
      </c>
      <c r="AH268" s="545">
        <v>305</v>
      </c>
      <c r="AI268" s="546">
        <v>306</v>
      </c>
      <c r="AJ268" s="547">
        <v>307</v>
      </c>
      <c r="AK268" s="548">
        <v>307</v>
      </c>
      <c r="AL268" s="550">
        <v>308</v>
      </c>
      <c r="AM268" s="551">
        <v>308</v>
      </c>
      <c r="AN268" s="552">
        <v>309</v>
      </c>
      <c r="AO268" s="553">
        <v>310</v>
      </c>
      <c r="AP268" s="553">
        <v>311</v>
      </c>
      <c r="AQ268" s="553">
        <v>311</v>
      </c>
      <c r="AR268" s="553">
        <v>311</v>
      </c>
      <c r="AS268" s="554">
        <v>311</v>
      </c>
      <c r="AT268" s="555">
        <v>311</v>
      </c>
      <c r="AU268" s="556">
        <v>311</v>
      </c>
      <c r="AV268" s="556">
        <v>311</v>
      </c>
      <c r="AW268" s="556">
        <v>311</v>
      </c>
      <c r="AX268" s="557">
        <v>311</v>
      </c>
      <c r="AY268" s="557">
        <v>311</v>
      </c>
      <c r="AZ268" s="559">
        <v>311</v>
      </c>
      <c r="BA268" s="559">
        <v>311</v>
      </c>
      <c r="BB268" s="559">
        <v>312</v>
      </c>
      <c r="BD268" s="178">
        <f t="shared" ca="1" si="62"/>
        <v>1</v>
      </c>
      <c r="BE268" s="411">
        <f t="shared" ca="1" si="63"/>
        <v>3.2154340836012861E-3</v>
      </c>
      <c r="BF268" s="412">
        <f t="shared" ca="1" si="64"/>
        <v>0.91965862271924659</v>
      </c>
      <c r="BG268" s="178">
        <f t="shared" ca="1" si="65"/>
        <v>1</v>
      </c>
      <c r="BH268" s="411">
        <f t="shared" ca="1" si="66"/>
        <v>3.2154340836012861E-3</v>
      </c>
      <c r="BI268" s="412">
        <f t="shared" ca="1" si="67"/>
        <v>0.91965862271924659</v>
      </c>
      <c r="BJ268" s="398">
        <f t="shared" ca="1" si="60"/>
        <v>286.93349028840493</v>
      </c>
      <c r="BL268" s="391">
        <f t="shared" si="61"/>
        <v>222</v>
      </c>
      <c r="BM268" s="386">
        <f t="shared" ca="1" si="68"/>
        <v>312</v>
      </c>
      <c r="BN268" s="386">
        <f t="shared" ca="1" si="69"/>
        <v>286.89999999999998</v>
      </c>
      <c r="BO268" s="400">
        <f t="shared" ca="1" si="70"/>
        <v>0</v>
      </c>
      <c r="BQ268" t="s">
        <v>1570</v>
      </c>
      <c r="BR268">
        <v>210</v>
      </c>
      <c r="BS268">
        <v>240</v>
      </c>
      <c r="BU268" s="389">
        <f t="shared" si="71"/>
        <v>76</v>
      </c>
      <c r="BV268" s="419">
        <f t="shared" ca="1" si="72"/>
        <v>108736</v>
      </c>
      <c r="BX268" s="404" t="s">
        <v>394</v>
      </c>
      <c r="BY268" s="404" t="s">
        <v>15</v>
      </c>
      <c r="BZ268" s="404" t="s">
        <v>2209</v>
      </c>
      <c r="CA268" s="405">
        <v>540059</v>
      </c>
      <c r="CB268" s="548">
        <f t="shared" ca="1" si="73"/>
        <v>226</v>
      </c>
      <c r="CC268" s="50" t="str">
        <f t="shared" ca="1" si="74"/>
        <v/>
      </c>
    </row>
    <row r="269" spans="1:81" x14ac:dyDescent="0.25">
      <c r="A269" s="386">
        <v>6</v>
      </c>
      <c r="B269" s="386" t="s">
        <v>147</v>
      </c>
      <c r="C269" s="31" t="s">
        <v>410</v>
      </c>
      <c r="D269" s="31" t="s">
        <v>77</v>
      </c>
      <c r="E269" s="31" t="s">
        <v>860</v>
      </c>
      <c r="F269" s="31" t="s">
        <v>1504</v>
      </c>
      <c r="G269" s="31">
        <v>89106</v>
      </c>
      <c r="H269" s="31">
        <v>117</v>
      </c>
      <c r="I269" s="31">
        <v>119</v>
      </c>
      <c r="J269" s="31">
        <v>120</v>
      </c>
      <c r="K269" s="31">
        <v>124</v>
      </c>
      <c r="L269" s="31">
        <v>124</v>
      </c>
      <c r="M269" s="31">
        <v>124</v>
      </c>
      <c r="N269" s="31">
        <v>130</v>
      </c>
      <c r="O269" s="31">
        <v>131</v>
      </c>
      <c r="P269" s="31">
        <v>132</v>
      </c>
      <c r="Q269" s="31">
        <v>133</v>
      </c>
      <c r="R269" s="31">
        <v>133</v>
      </c>
      <c r="S269" s="31">
        <v>133</v>
      </c>
      <c r="T269" s="31">
        <v>134</v>
      </c>
      <c r="U269" s="31">
        <v>134</v>
      </c>
      <c r="V269" s="31">
        <v>134</v>
      </c>
      <c r="W269" s="31">
        <v>134</v>
      </c>
      <c r="X269" s="31">
        <v>135</v>
      </c>
      <c r="Y269" s="31">
        <v>135</v>
      </c>
      <c r="Z269" s="31">
        <v>135</v>
      </c>
      <c r="AA269" s="31">
        <v>135</v>
      </c>
      <c r="AB269" s="31">
        <v>135</v>
      </c>
      <c r="AC269" s="31">
        <v>135</v>
      </c>
      <c r="AD269" s="31">
        <v>135</v>
      </c>
      <c r="AE269" s="31">
        <v>136</v>
      </c>
      <c r="AF269" s="31">
        <v>136</v>
      </c>
      <c r="AG269" s="31">
        <v>136</v>
      </c>
      <c r="AH269" s="31">
        <v>136</v>
      </c>
      <c r="AI269" s="31">
        <v>136</v>
      </c>
      <c r="AJ269" s="31">
        <v>136</v>
      </c>
      <c r="AK269" s="31">
        <v>137</v>
      </c>
      <c r="AL269" s="31">
        <v>137</v>
      </c>
      <c r="AM269" s="31">
        <v>137</v>
      </c>
      <c r="AN269" s="31">
        <v>136</v>
      </c>
      <c r="AO269" s="31">
        <v>136</v>
      </c>
      <c r="AP269" s="31">
        <v>136</v>
      </c>
      <c r="AQ269" s="31">
        <v>136</v>
      </c>
      <c r="AR269" s="31">
        <v>136</v>
      </c>
      <c r="AS269" s="31">
        <v>136</v>
      </c>
      <c r="AT269" s="31">
        <v>136</v>
      </c>
      <c r="AU269" s="31">
        <v>136</v>
      </c>
      <c r="AV269" s="31">
        <v>136</v>
      </c>
      <c r="AW269" s="31">
        <v>136</v>
      </c>
      <c r="AX269" s="31">
        <v>137</v>
      </c>
      <c r="AY269" s="31">
        <v>137</v>
      </c>
      <c r="AZ269" s="31">
        <v>137</v>
      </c>
      <c r="BA269" s="31">
        <v>137</v>
      </c>
      <c r="BB269" s="31">
        <v>137</v>
      </c>
      <c r="BC269" s="31"/>
      <c r="BD269" s="393">
        <f t="shared" ca="1" si="62"/>
        <v>0</v>
      </c>
      <c r="BE269" s="413">
        <f t="shared" ca="1" si="63"/>
        <v>0</v>
      </c>
      <c r="BF269" s="415">
        <f t="shared" ca="1" si="64"/>
        <v>0</v>
      </c>
      <c r="BG269" s="393">
        <f t="shared" ca="1" si="65"/>
        <v>1</v>
      </c>
      <c r="BH269" s="413">
        <f t="shared" ca="1" si="66"/>
        <v>7.3529411764705881E-3</v>
      </c>
      <c r="BI269" s="415">
        <f t="shared" ca="1" si="67"/>
        <v>1.1222588826790565</v>
      </c>
      <c r="BJ269" s="401">
        <f t="shared" ca="1" si="60"/>
        <v>153.74946692703074</v>
      </c>
      <c r="BL269" s="391">
        <f t="shared" si="61"/>
        <v>225</v>
      </c>
      <c r="BM269" s="386">
        <f t="shared" ca="1" si="68"/>
        <v>137</v>
      </c>
      <c r="BN269" s="386">
        <f t="shared" ca="1" si="69"/>
        <v>153.69999999999999</v>
      </c>
      <c r="BO269" s="400">
        <f t="shared" ca="1" si="70"/>
        <v>0</v>
      </c>
      <c r="BQ269" t="s">
        <v>1273</v>
      </c>
      <c r="BR269">
        <v>148</v>
      </c>
      <c r="BS269">
        <v>111.4</v>
      </c>
      <c r="BU269" s="389">
        <f t="shared" si="71"/>
        <v>77</v>
      </c>
      <c r="BV269" s="419">
        <f t="shared" ca="1" si="72"/>
        <v>89106</v>
      </c>
      <c r="BX269" s="404" t="s">
        <v>602</v>
      </c>
      <c r="BY269" s="404" t="s">
        <v>1122</v>
      </c>
      <c r="BZ269" s="404" t="s">
        <v>2210</v>
      </c>
      <c r="CA269" s="405">
        <v>199448</v>
      </c>
      <c r="CB269" s="548">
        <f t="shared" ca="1" si="73"/>
        <v>212</v>
      </c>
      <c r="CC269" s="50" t="str">
        <f t="shared" ca="1" si="74"/>
        <v/>
      </c>
    </row>
    <row r="270" spans="1:81" x14ac:dyDescent="0.25">
      <c r="A270" s="386">
        <v>6</v>
      </c>
      <c r="B270" s="386" t="s">
        <v>147</v>
      </c>
      <c r="C270" s="386" t="s">
        <v>323</v>
      </c>
      <c r="D270" s="386" t="s">
        <v>192</v>
      </c>
      <c r="E270" s="386" t="s">
        <v>323</v>
      </c>
      <c r="F270" s="386" t="s">
        <v>192</v>
      </c>
      <c r="G270">
        <v>320274</v>
      </c>
      <c r="H270">
        <v>832</v>
      </c>
      <c r="I270" s="397">
        <v>847</v>
      </c>
      <c r="J270" s="419">
        <v>861</v>
      </c>
      <c r="K270" s="419">
        <v>865</v>
      </c>
      <c r="L270" s="419">
        <v>867</v>
      </c>
      <c r="M270" s="433">
        <v>872</v>
      </c>
      <c r="N270" s="434">
        <v>897</v>
      </c>
      <c r="O270" s="437">
        <v>900</v>
      </c>
      <c r="P270" s="438">
        <v>905</v>
      </c>
      <c r="Q270" s="447">
        <v>908</v>
      </c>
      <c r="R270" s="494">
        <v>913</v>
      </c>
      <c r="S270" s="498">
        <v>915</v>
      </c>
      <c r="T270" s="498">
        <v>917</v>
      </c>
      <c r="U270" s="537">
        <v>919</v>
      </c>
      <c r="V270" s="537">
        <v>920</v>
      </c>
      <c r="W270" s="537">
        <v>922</v>
      </c>
      <c r="X270" s="537">
        <v>925</v>
      </c>
      <c r="Y270" s="538">
        <v>927</v>
      </c>
      <c r="Z270" s="540">
        <v>929</v>
      </c>
      <c r="AA270" s="540">
        <v>930</v>
      </c>
      <c r="AB270" s="541">
        <v>932</v>
      </c>
      <c r="AC270" s="541">
        <v>934</v>
      </c>
      <c r="AD270" s="542">
        <v>934</v>
      </c>
      <c r="AE270" s="542">
        <v>938</v>
      </c>
      <c r="AF270" s="544">
        <v>1006</v>
      </c>
      <c r="AG270" s="544">
        <v>1009</v>
      </c>
      <c r="AH270" s="545">
        <v>1023</v>
      </c>
      <c r="AI270" s="546">
        <v>1029</v>
      </c>
      <c r="AJ270" s="547">
        <v>1026</v>
      </c>
      <c r="AK270" s="548">
        <v>1030</v>
      </c>
      <c r="AL270" s="550">
        <v>1031</v>
      </c>
      <c r="AM270" s="551">
        <v>1032</v>
      </c>
      <c r="AN270" s="552">
        <v>1032</v>
      </c>
      <c r="AO270" s="553">
        <v>1041</v>
      </c>
      <c r="AP270" s="553">
        <v>1041</v>
      </c>
      <c r="AQ270" s="553">
        <v>1042</v>
      </c>
      <c r="AR270" s="553">
        <v>1044</v>
      </c>
      <c r="AS270" s="554">
        <v>1045</v>
      </c>
      <c r="AT270" s="555">
        <v>1045</v>
      </c>
      <c r="AU270" s="556">
        <v>1048</v>
      </c>
      <c r="AV270" s="556">
        <v>1053</v>
      </c>
      <c r="AW270" s="556">
        <v>1054</v>
      </c>
      <c r="AX270" s="557">
        <v>1058</v>
      </c>
      <c r="AY270" s="557">
        <v>1062</v>
      </c>
      <c r="AZ270" s="559">
        <v>1063</v>
      </c>
      <c r="BA270" s="559">
        <v>1064</v>
      </c>
      <c r="BB270" s="559">
        <v>1065</v>
      </c>
      <c r="BD270" s="178">
        <f t="shared" ca="1" si="62"/>
        <v>1</v>
      </c>
      <c r="BE270" s="411">
        <f t="shared" ca="1" si="63"/>
        <v>9.3984962406015032E-4</v>
      </c>
      <c r="BF270" s="412">
        <f t="shared" ca="1" si="64"/>
        <v>0.31223265079275869</v>
      </c>
      <c r="BG270" s="178">
        <f t="shared" ca="1" si="65"/>
        <v>17</v>
      </c>
      <c r="BH270" s="411">
        <f t="shared" ca="1" si="66"/>
        <v>1.6221374045801526E-2</v>
      </c>
      <c r="BI270" s="412">
        <f t="shared" ca="1" si="67"/>
        <v>5.3079550634768982</v>
      </c>
      <c r="BJ270" s="398">
        <f t="shared" ca="1" si="60"/>
        <v>332.52777309428802</v>
      </c>
      <c r="BL270" s="391">
        <f t="shared" si="61"/>
        <v>189</v>
      </c>
      <c r="BM270" s="386">
        <f t="shared" ca="1" si="68"/>
        <v>1065</v>
      </c>
      <c r="BN270" s="386">
        <f t="shared" ca="1" si="69"/>
        <v>332.5</v>
      </c>
      <c r="BO270" s="400">
        <f t="shared" ca="1" si="70"/>
        <v>0</v>
      </c>
      <c r="BQ270" t="s">
        <v>247</v>
      </c>
      <c r="BR270">
        <v>374</v>
      </c>
      <c r="BS270">
        <v>210.3</v>
      </c>
      <c r="BU270" s="389">
        <f t="shared" si="71"/>
        <v>11</v>
      </c>
      <c r="BV270" s="419">
        <f t="shared" ca="1" si="72"/>
        <v>320274</v>
      </c>
      <c r="BX270" s="404" t="s">
        <v>604</v>
      </c>
      <c r="BY270" s="404" t="s">
        <v>1124</v>
      </c>
      <c r="BZ270" s="404" t="s">
        <v>2210</v>
      </c>
      <c r="CA270" s="405">
        <v>95927</v>
      </c>
      <c r="CB270" s="548">
        <f t="shared" ca="1" si="73"/>
        <v>74</v>
      </c>
      <c r="CC270" s="50" t="str">
        <f t="shared" ca="1" si="74"/>
        <v/>
      </c>
    </row>
    <row r="271" spans="1:81" x14ac:dyDescent="0.25">
      <c r="A271" s="386">
        <v>6</v>
      </c>
      <c r="B271" s="386" t="s">
        <v>147</v>
      </c>
      <c r="C271" s="386" t="s">
        <v>273</v>
      </c>
      <c r="D271" s="386" t="s">
        <v>88</v>
      </c>
      <c r="E271" s="386" t="s">
        <v>273</v>
      </c>
      <c r="F271" s="386" t="s">
        <v>88</v>
      </c>
      <c r="G271">
        <v>136718</v>
      </c>
      <c r="H271">
        <v>345</v>
      </c>
      <c r="I271" s="397">
        <v>356</v>
      </c>
      <c r="J271" s="419">
        <v>359</v>
      </c>
      <c r="K271" s="419">
        <v>366</v>
      </c>
      <c r="L271" s="419">
        <v>368</v>
      </c>
      <c r="M271" s="433">
        <v>372</v>
      </c>
      <c r="N271" s="434">
        <v>376</v>
      </c>
      <c r="O271" s="437">
        <v>377</v>
      </c>
      <c r="P271" s="438">
        <v>381</v>
      </c>
      <c r="Q271" s="447">
        <v>386</v>
      </c>
      <c r="R271" s="494">
        <v>386</v>
      </c>
      <c r="S271" s="498">
        <v>386</v>
      </c>
      <c r="T271" s="498">
        <v>389</v>
      </c>
      <c r="U271" s="537">
        <v>391</v>
      </c>
      <c r="V271" s="537">
        <v>399</v>
      </c>
      <c r="W271" s="537">
        <v>401</v>
      </c>
      <c r="X271" s="537">
        <v>403</v>
      </c>
      <c r="Y271" s="538">
        <v>404</v>
      </c>
      <c r="Z271" s="540">
        <v>406</v>
      </c>
      <c r="AA271" s="540">
        <v>410</v>
      </c>
      <c r="AB271" s="541">
        <v>413</v>
      </c>
      <c r="AC271" s="541">
        <v>415</v>
      </c>
      <c r="AD271" s="542">
        <v>419</v>
      </c>
      <c r="AE271" s="542">
        <v>419</v>
      </c>
      <c r="AF271" s="544">
        <v>422</v>
      </c>
      <c r="AG271" s="544">
        <v>423</v>
      </c>
      <c r="AH271" s="545">
        <v>423</v>
      </c>
      <c r="AI271" s="546">
        <v>426</v>
      </c>
      <c r="AJ271" s="547">
        <v>426</v>
      </c>
      <c r="AK271" s="548">
        <v>427</v>
      </c>
      <c r="AL271" s="550">
        <v>427</v>
      </c>
      <c r="AM271" s="551">
        <v>427</v>
      </c>
      <c r="AN271" s="552">
        <v>428</v>
      </c>
      <c r="AO271" s="553">
        <v>428</v>
      </c>
      <c r="AP271" s="553">
        <v>428</v>
      </c>
      <c r="AQ271" s="553">
        <v>429</v>
      </c>
      <c r="AR271" s="553">
        <v>429</v>
      </c>
      <c r="AS271" s="554">
        <v>429</v>
      </c>
      <c r="AT271" s="555">
        <v>429</v>
      </c>
      <c r="AU271" s="556">
        <v>429</v>
      </c>
      <c r="AV271" s="556">
        <v>429</v>
      </c>
      <c r="AW271" s="556">
        <v>429</v>
      </c>
      <c r="AX271" s="557">
        <v>429</v>
      </c>
      <c r="AY271" s="557">
        <v>429</v>
      </c>
      <c r="AZ271" s="559">
        <v>429</v>
      </c>
      <c r="BA271" s="559">
        <v>429</v>
      </c>
      <c r="BB271" s="559">
        <v>429</v>
      </c>
      <c r="BD271" s="178">
        <f t="shared" ca="1" si="62"/>
        <v>0</v>
      </c>
      <c r="BE271" s="411">
        <f t="shared" ca="1" si="63"/>
        <v>0</v>
      </c>
      <c r="BF271" s="412">
        <f t="shared" ca="1" si="64"/>
        <v>0</v>
      </c>
      <c r="BG271" s="178">
        <f t="shared" ca="1" si="65"/>
        <v>0</v>
      </c>
      <c r="BH271" s="411">
        <f t="shared" ca="1" si="66"/>
        <v>0</v>
      </c>
      <c r="BI271" s="412">
        <f t="shared" ca="1" si="67"/>
        <v>0</v>
      </c>
      <c r="BJ271" s="398">
        <f t="shared" ca="1" si="60"/>
        <v>313.78457847540193</v>
      </c>
      <c r="BL271" s="391">
        <f t="shared" si="61"/>
        <v>203</v>
      </c>
      <c r="BM271" s="386">
        <f t="shared" ca="1" si="68"/>
        <v>429</v>
      </c>
      <c r="BN271" s="386">
        <f t="shared" ca="1" si="69"/>
        <v>313.8</v>
      </c>
      <c r="BO271" s="400">
        <f t="shared" ca="1" si="70"/>
        <v>0</v>
      </c>
      <c r="BQ271" t="s">
        <v>1317</v>
      </c>
      <c r="BR271">
        <v>356</v>
      </c>
      <c r="BS271">
        <v>244.2</v>
      </c>
      <c r="BU271" s="389">
        <f t="shared" si="71"/>
        <v>12</v>
      </c>
      <c r="BV271" s="419">
        <f t="shared" ca="1" si="72"/>
        <v>136718</v>
      </c>
      <c r="BX271" s="404" t="s">
        <v>606</v>
      </c>
      <c r="BY271" s="404" t="s">
        <v>1126</v>
      </c>
      <c r="BZ271" s="404" t="s">
        <v>2210</v>
      </c>
      <c r="CA271" s="405">
        <v>70043</v>
      </c>
      <c r="CB271" s="548">
        <f t="shared" ca="1" si="73"/>
        <v>272</v>
      </c>
      <c r="CC271" s="50" t="str">
        <f t="shared" ca="1" si="74"/>
        <v/>
      </c>
    </row>
    <row r="272" spans="1:81" x14ac:dyDescent="0.25">
      <c r="A272" s="386">
        <v>6</v>
      </c>
      <c r="B272" s="386" t="s">
        <v>147</v>
      </c>
      <c r="C272" s="386" t="s">
        <v>343</v>
      </c>
      <c r="D272" s="386" t="s">
        <v>91</v>
      </c>
      <c r="E272" s="386" t="s">
        <v>343</v>
      </c>
      <c r="F272" s="386" t="s">
        <v>91</v>
      </c>
      <c r="G272">
        <v>264671</v>
      </c>
      <c r="H272">
        <v>782</v>
      </c>
      <c r="I272" s="397">
        <v>793</v>
      </c>
      <c r="J272" s="419">
        <v>799</v>
      </c>
      <c r="K272" s="419">
        <v>805</v>
      </c>
      <c r="L272" s="419">
        <v>814</v>
      </c>
      <c r="M272" s="433">
        <v>825</v>
      </c>
      <c r="N272" s="434">
        <v>831</v>
      </c>
      <c r="O272" s="437">
        <v>835</v>
      </c>
      <c r="P272" s="438">
        <v>843</v>
      </c>
      <c r="Q272" s="447">
        <v>850</v>
      </c>
      <c r="R272" s="494">
        <v>851</v>
      </c>
      <c r="S272" s="498">
        <v>860</v>
      </c>
      <c r="T272" s="498">
        <v>862</v>
      </c>
      <c r="U272" s="537">
        <v>872</v>
      </c>
      <c r="V272" s="537">
        <v>883</v>
      </c>
      <c r="W272" s="537">
        <v>900</v>
      </c>
      <c r="X272" s="537">
        <v>914</v>
      </c>
      <c r="Y272" s="538">
        <v>920</v>
      </c>
      <c r="Z272" s="540">
        <v>929</v>
      </c>
      <c r="AA272" s="540">
        <v>939</v>
      </c>
      <c r="AB272" s="541">
        <v>947</v>
      </c>
      <c r="AC272" s="541">
        <v>957</v>
      </c>
      <c r="AD272" s="542">
        <v>960</v>
      </c>
      <c r="AE272" s="542">
        <v>970</v>
      </c>
      <c r="AF272" s="544">
        <v>971</v>
      </c>
      <c r="AG272" s="544">
        <v>979</v>
      </c>
      <c r="AH272" s="545">
        <v>983</v>
      </c>
      <c r="AI272" s="546">
        <v>989</v>
      </c>
      <c r="AJ272" s="547">
        <v>991</v>
      </c>
      <c r="AK272" s="548">
        <v>998</v>
      </c>
      <c r="AL272" s="550">
        <v>1006</v>
      </c>
      <c r="AM272" s="551">
        <v>1006</v>
      </c>
      <c r="AN272" s="552">
        <v>1007</v>
      </c>
      <c r="AO272" s="553">
        <v>1011</v>
      </c>
      <c r="AP272" s="553">
        <v>1012</v>
      </c>
      <c r="AQ272" s="553">
        <v>1015</v>
      </c>
      <c r="AR272" s="553">
        <v>1020</v>
      </c>
      <c r="AS272" s="554">
        <v>1023</v>
      </c>
      <c r="AT272" s="555">
        <v>1026</v>
      </c>
      <c r="AU272" s="556">
        <v>1030</v>
      </c>
      <c r="AV272" s="556">
        <v>1034</v>
      </c>
      <c r="AW272" s="556">
        <v>1038</v>
      </c>
      <c r="AX272" s="557">
        <v>1046</v>
      </c>
      <c r="AY272" s="557">
        <v>1048</v>
      </c>
      <c r="AZ272" s="559">
        <v>1052</v>
      </c>
      <c r="BA272" s="559">
        <v>1051</v>
      </c>
      <c r="BB272" s="559">
        <v>1063</v>
      </c>
      <c r="BD272" s="178">
        <f t="shared" ca="1" si="62"/>
        <v>12</v>
      </c>
      <c r="BE272" s="411">
        <f t="shared" ca="1" si="63"/>
        <v>1.1417697431018078E-2</v>
      </c>
      <c r="BF272" s="412">
        <f t="shared" ca="1" si="64"/>
        <v>4.5339308046593692</v>
      </c>
      <c r="BG272" s="178">
        <f t="shared" ca="1" si="65"/>
        <v>33</v>
      </c>
      <c r="BH272" s="411">
        <f t="shared" ca="1" si="66"/>
        <v>3.2038834951456312E-2</v>
      </c>
      <c r="BI272" s="412">
        <f t="shared" ca="1" si="67"/>
        <v>12.468309712813266</v>
      </c>
      <c r="BJ272" s="398">
        <f t="shared" ca="1" si="60"/>
        <v>401.63070377940915</v>
      </c>
      <c r="BL272" s="391">
        <f t="shared" si="61"/>
        <v>213</v>
      </c>
      <c r="BM272" s="386">
        <f t="shared" ca="1" si="68"/>
        <v>1063</v>
      </c>
      <c r="BN272" s="386">
        <f t="shared" ca="1" si="69"/>
        <v>401.6</v>
      </c>
      <c r="BO272" s="400">
        <f t="shared" ca="1" si="70"/>
        <v>0</v>
      </c>
      <c r="BQ272" t="s">
        <v>1371</v>
      </c>
      <c r="BR272">
        <v>309</v>
      </c>
      <c r="BS272">
        <v>246.9</v>
      </c>
      <c r="BU272" s="389">
        <f t="shared" si="71"/>
        <v>81</v>
      </c>
      <c r="BV272" s="419">
        <f t="shared" ca="1" si="72"/>
        <v>264671</v>
      </c>
      <c r="BX272" s="404" t="s">
        <v>608</v>
      </c>
      <c r="BY272" s="404" t="s">
        <v>1128</v>
      </c>
      <c r="BZ272" s="404" t="s">
        <v>2210</v>
      </c>
      <c r="CA272" s="405">
        <v>174641</v>
      </c>
      <c r="CB272" s="548">
        <f t="shared" ca="1" si="73"/>
        <v>21</v>
      </c>
      <c r="CC272" s="50" t="str">
        <f t="shared" ca="1" si="74"/>
        <v>Worst 50</v>
      </c>
    </row>
    <row r="273" spans="1:81" x14ac:dyDescent="0.25">
      <c r="A273" s="386">
        <v>6</v>
      </c>
      <c r="B273" s="386" t="s">
        <v>147</v>
      </c>
      <c r="C273" s="386" t="s">
        <v>344</v>
      </c>
      <c r="D273" s="386" t="s">
        <v>93</v>
      </c>
      <c r="E273" s="386" t="s">
        <v>344</v>
      </c>
      <c r="F273" s="386" t="s">
        <v>93</v>
      </c>
      <c r="G273">
        <v>582506</v>
      </c>
      <c r="H273">
        <v>2306</v>
      </c>
      <c r="I273" s="397">
        <v>2327</v>
      </c>
      <c r="J273" s="419">
        <v>2341</v>
      </c>
      <c r="K273" s="419">
        <v>2354</v>
      </c>
      <c r="L273" s="419">
        <v>2376</v>
      </c>
      <c r="M273" s="433">
        <v>2404</v>
      </c>
      <c r="N273" s="434">
        <v>2419</v>
      </c>
      <c r="O273" s="437">
        <v>2436</v>
      </c>
      <c r="P273" s="438">
        <v>2443</v>
      </c>
      <c r="Q273" s="447">
        <v>2461</v>
      </c>
      <c r="R273" s="494">
        <v>2472</v>
      </c>
      <c r="S273" s="498">
        <v>2477</v>
      </c>
      <c r="T273" s="498">
        <v>2486</v>
      </c>
      <c r="U273" s="537">
        <v>2493</v>
      </c>
      <c r="V273" s="537">
        <v>2498</v>
      </c>
      <c r="W273" s="537">
        <v>2504</v>
      </c>
      <c r="X273" s="537">
        <v>2514</v>
      </c>
      <c r="Y273" s="538">
        <v>2513</v>
      </c>
      <c r="Z273" s="540">
        <v>2519</v>
      </c>
      <c r="AA273" s="540">
        <v>2519</v>
      </c>
      <c r="AB273" s="541">
        <v>2523</v>
      </c>
      <c r="AC273" s="541">
        <v>2528</v>
      </c>
      <c r="AD273" s="542">
        <v>2532</v>
      </c>
      <c r="AE273" s="542">
        <v>2536</v>
      </c>
      <c r="AF273" s="544">
        <v>2540</v>
      </c>
      <c r="AG273" s="544">
        <v>2542</v>
      </c>
      <c r="AH273" s="545">
        <v>2541</v>
      </c>
      <c r="AI273" s="546">
        <v>2551</v>
      </c>
      <c r="AJ273" s="547">
        <v>2551</v>
      </c>
      <c r="AK273" s="548">
        <v>2567</v>
      </c>
      <c r="AL273" s="550">
        <v>2569</v>
      </c>
      <c r="AM273" s="551">
        <v>2569</v>
      </c>
      <c r="AN273" s="552">
        <v>2570</v>
      </c>
      <c r="AO273" s="553">
        <v>2579</v>
      </c>
      <c r="AP273" s="553">
        <v>2584</v>
      </c>
      <c r="AQ273" s="553">
        <v>2586</v>
      </c>
      <c r="AR273" s="553">
        <v>2600</v>
      </c>
      <c r="AS273" s="554">
        <v>2604</v>
      </c>
      <c r="AT273" s="555">
        <v>2612</v>
      </c>
      <c r="AU273" s="556">
        <v>2618</v>
      </c>
      <c r="AV273" s="556">
        <v>2624</v>
      </c>
      <c r="AW273" s="556">
        <v>2636</v>
      </c>
      <c r="AX273" s="557">
        <v>2639</v>
      </c>
      <c r="AY273" s="557">
        <v>2648</v>
      </c>
      <c r="AZ273" s="559">
        <v>2650</v>
      </c>
      <c r="BA273" s="559">
        <v>2655</v>
      </c>
      <c r="BB273" s="559">
        <v>2657</v>
      </c>
      <c r="BD273" s="178">
        <f t="shared" ca="1" si="62"/>
        <v>2</v>
      </c>
      <c r="BE273" s="411">
        <f t="shared" ca="1" si="63"/>
        <v>7.5329566854990583E-4</v>
      </c>
      <c r="BF273" s="412">
        <f t="shared" ca="1" si="64"/>
        <v>0.34334410289336076</v>
      </c>
      <c r="BG273" s="178">
        <f t="shared" ca="1" si="65"/>
        <v>39</v>
      </c>
      <c r="BH273" s="411">
        <f t="shared" ca="1" si="66"/>
        <v>1.4896867838044309E-2</v>
      </c>
      <c r="BI273" s="412">
        <f t="shared" ca="1" si="67"/>
        <v>6.6952100064205347</v>
      </c>
      <c r="BJ273" s="398">
        <f t="shared" ca="1" si="60"/>
        <v>456.13264069382979</v>
      </c>
      <c r="BL273" s="391">
        <f t="shared" si="61"/>
        <v>227</v>
      </c>
      <c r="BM273" s="386">
        <f t="shared" ca="1" si="68"/>
        <v>2657</v>
      </c>
      <c r="BN273" s="386">
        <f t="shared" ca="1" si="69"/>
        <v>456.1</v>
      </c>
      <c r="BO273" s="400">
        <f t="shared" ca="1" si="70"/>
        <v>0</v>
      </c>
      <c r="BQ273" t="s">
        <v>1333</v>
      </c>
      <c r="BR273">
        <v>182</v>
      </c>
      <c r="BS273">
        <v>196.5</v>
      </c>
      <c r="BU273" s="389">
        <f t="shared" si="71"/>
        <v>82</v>
      </c>
      <c r="BV273" s="419">
        <f t="shared" ca="1" si="72"/>
        <v>582506</v>
      </c>
      <c r="BX273" s="404" t="s">
        <v>399</v>
      </c>
      <c r="BY273" s="404" t="s">
        <v>37</v>
      </c>
      <c r="BZ273" s="404" t="s">
        <v>2209</v>
      </c>
      <c r="CA273" s="405">
        <v>554590</v>
      </c>
      <c r="CB273" s="548">
        <f t="shared" ca="1" si="73"/>
        <v>51</v>
      </c>
      <c r="CC273" s="50" t="str">
        <f t="shared" ca="1" si="74"/>
        <v/>
      </c>
    </row>
    <row r="274" spans="1:81" x14ac:dyDescent="0.25">
      <c r="A274" s="386">
        <v>6</v>
      </c>
      <c r="B274" s="386" t="s">
        <v>147</v>
      </c>
      <c r="C274" s="386" t="s">
        <v>347</v>
      </c>
      <c r="D274" s="386" t="s">
        <v>193</v>
      </c>
      <c r="E274" s="386" t="s">
        <v>347</v>
      </c>
      <c r="F274" s="386" t="s">
        <v>193</v>
      </c>
      <c r="G274">
        <v>150265</v>
      </c>
      <c r="H274">
        <v>633</v>
      </c>
      <c r="I274" s="397">
        <v>643</v>
      </c>
      <c r="J274" s="419">
        <v>647</v>
      </c>
      <c r="K274" s="419">
        <v>658</v>
      </c>
      <c r="L274" s="419">
        <v>670</v>
      </c>
      <c r="M274" s="433">
        <v>673</v>
      </c>
      <c r="N274" s="434">
        <v>681</v>
      </c>
      <c r="O274" s="437">
        <v>688</v>
      </c>
      <c r="P274" s="438">
        <v>691</v>
      </c>
      <c r="Q274" s="447">
        <v>710</v>
      </c>
      <c r="R274" s="494">
        <v>714</v>
      </c>
      <c r="S274" s="498">
        <v>714</v>
      </c>
      <c r="T274" s="498">
        <v>719</v>
      </c>
      <c r="U274" s="537">
        <v>723</v>
      </c>
      <c r="V274" s="537">
        <v>726</v>
      </c>
      <c r="W274" s="537">
        <v>726</v>
      </c>
      <c r="X274" s="537">
        <v>730</v>
      </c>
      <c r="Y274" s="538">
        <v>730</v>
      </c>
      <c r="Z274" s="540">
        <v>736</v>
      </c>
      <c r="AA274" s="540">
        <v>738</v>
      </c>
      <c r="AB274" s="541">
        <v>739</v>
      </c>
      <c r="AC274" s="541">
        <v>739</v>
      </c>
      <c r="AD274" s="542">
        <v>741</v>
      </c>
      <c r="AE274" s="542">
        <v>744</v>
      </c>
      <c r="AF274" s="544">
        <v>744</v>
      </c>
      <c r="AG274" s="544">
        <v>744</v>
      </c>
      <c r="AH274" s="545">
        <v>745</v>
      </c>
      <c r="AI274" s="546">
        <v>745</v>
      </c>
      <c r="AJ274" s="547">
        <v>746</v>
      </c>
      <c r="AK274" s="548">
        <v>746</v>
      </c>
      <c r="AL274" s="550">
        <v>746</v>
      </c>
      <c r="AM274" s="551">
        <v>746</v>
      </c>
      <c r="AN274" s="552">
        <v>746</v>
      </c>
      <c r="AO274" s="553">
        <v>747</v>
      </c>
      <c r="AP274" s="553">
        <v>747</v>
      </c>
      <c r="AQ274" s="553">
        <v>748</v>
      </c>
      <c r="AR274" s="553">
        <v>749</v>
      </c>
      <c r="AS274" s="554">
        <v>749</v>
      </c>
      <c r="AT274" s="555">
        <v>751</v>
      </c>
      <c r="AU274" s="556">
        <v>751</v>
      </c>
      <c r="AV274" s="556">
        <v>751</v>
      </c>
      <c r="AW274" s="556">
        <v>751</v>
      </c>
      <c r="AX274" s="557">
        <v>751</v>
      </c>
      <c r="AY274" s="557">
        <v>751</v>
      </c>
      <c r="AZ274" s="559">
        <v>751</v>
      </c>
      <c r="BA274" s="559">
        <v>751</v>
      </c>
      <c r="BB274" s="559">
        <v>751</v>
      </c>
      <c r="BD274" s="178">
        <f t="shared" ca="1" si="62"/>
        <v>0</v>
      </c>
      <c r="BE274" s="411">
        <f t="shared" ca="1" si="63"/>
        <v>0</v>
      </c>
      <c r="BF274" s="412">
        <f t="shared" ca="1" si="64"/>
        <v>0</v>
      </c>
      <c r="BG274" s="178">
        <f t="shared" ca="1" si="65"/>
        <v>0</v>
      </c>
      <c r="BH274" s="411">
        <f t="shared" ca="1" si="66"/>
        <v>0</v>
      </c>
      <c r="BI274" s="412">
        <f t="shared" ca="1" si="67"/>
        <v>0</v>
      </c>
      <c r="BJ274" s="398">
        <f t="shared" ca="1" si="60"/>
        <v>499.78371543606295</v>
      </c>
      <c r="BL274" s="391">
        <f t="shared" si="61"/>
        <v>246</v>
      </c>
      <c r="BM274" s="386">
        <f t="shared" ca="1" si="68"/>
        <v>751</v>
      </c>
      <c r="BN274" s="386">
        <f t="shared" ca="1" si="69"/>
        <v>499.8</v>
      </c>
      <c r="BO274" s="400">
        <f t="shared" ca="1" si="70"/>
        <v>0</v>
      </c>
      <c r="BQ274" t="s">
        <v>1412</v>
      </c>
      <c r="BR274">
        <v>674</v>
      </c>
      <c r="BS274">
        <v>475.3</v>
      </c>
      <c r="BU274" s="389">
        <f t="shared" si="71"/>
        <v>18</v>
      </c>
      <c r="BV274" s="419">
        <f t="shared" ca="1" si="72"/>
        <v>150265</v>
      </c>
      <c r="BX274" s="404" t="s">
        <v>664</v>
      </c>
      <c r="BY274" s="404" t="s">
        <v>1291</v>
      </c>
      <c r="BZ274" s="404" t="s">
        <v>2210</v>
      </c>
      <c r="CA274" s="405">
        <v>103160</v>
      </c>
      <c r="CB274" s="548">
        <f t="shared" ca="1" si="73"/>
        <v>272</v>
      </c>
      <c r="CC274" s="50" t="str">
        <f t="shared" ca="1" si="74"/>
        <v/>
      </c>
    </row>
    <row r="275" spans="1:81" x14ac:dyDescent="0.25">
      <c r="A275" s="386">
        <v>6</v>
      </c>
      <c r="B275" s="386" t="s">
        <v>147</v>
      </c>
      <c r="C275" s="386" t="s">
        <v>274</v>
      </c>
      <c r="D275" s="386" t="s">
        <v>103</v>
      </c>
      <c r="E275" s="386" t="s">
        <v>274</v>
      </c>
      <c r="F275" s="386" t="s">
        <v>103</v>
      </c>
      <c r="G275">
        <v>197213</v>
      </c>
      <c r="H275">
        <v>409</v>
      </c>
      <c r="I275" s="397">
        <v>433</v>
      </c>
      <c r="J275" s="419">
        <v>435</v>
      </c>
      <c r="K275" s="419">
        <v>435</v>
      </c>
      <c r="L275" s="419">
        <v>436</v>
      </c>
      <c r="M275" s="433">
        <v>448</v>
      </c>
      <c r="N275" s="434">
        <v>466</v>
      </c>
      <c r="O275" s="437">
        <v>487</v>
      </c>
      <c r="P275" s="438">
        <v>504</v>
      </c>
      <c r="Q275" s="447">
        <v>502</v>
      </c>
      <c r="R275" s="494">
        <v>502</v>
      </c>
      <c r="S275" s="498">
        <v>502</v>
      </c>
      <c r="T275" s="498">
        <v>524</v>
      </c>
      <c r="U275" s="537">
        <v>536</v>
      </c>
      <c r="V275" s="537">
        <v>548</v>
      </c>
      <c r="W275" s="537">
        <v>556</v>
      </c>
      <c r="X275" s="537">
        <v>560</v>
      </c>
      <c r="Y275" s="538">
        <v>561</v>
      </c>
      <c r="Z275" s="540">
        <v>562</v>
      </c>
      <c r="AA275" s="540">
        <v>563</v>
      </c>
      <c r="AB275" s="541">
        <v>566</v>
      </c>
      <c r="AC275" s="541">
        <v>567</v>
      </c>
      <c r="AD275" s="542">
        <v>590</v>
      </c>
      <c r="AE275" s="542">
        <v>595</v>
      </c>
      <c r="AF275" s="544">
        <v>595</v>
      </c>
      <c r="AG275" s="544">
        <v>595</v>
      </c>
      <c r="AH275" s="545">
        <v>595</v>
      </c>
      <c r="AI275" s="546">
        <v>602</v>
      </c>
      <c r="AJ275" s="547">
        <v>611</v>
      </c>
      <c r="AK275" s="548">
        <v>611</v>
      </c>
      <c r="AL275" s="550">
        <v>614</v>
      </c>
      <c r="AM275" s="551">
        <v>614</v>
      </c>
      <c r="AN275" s="552">
        <v>614</v>
      </c>
      <c r="AO275" s="553">
        <v>618</v>
      </c>
      <c r="AP275" s="553">
        <v>621</v>
      </c>
      <c r="AQ275" s="553">
        <v>623</v>
      </c>
      <c r="AR275" s="553">
        <v>626</v>
      </c>
      <c r="AS275" s="554">
        <v>627</v>
      </c>
      <c r="AT275" s="555">
        <v>627</v>
      </c>
      <c r="AU275" s="556">
        <v>627</v>
      </c>
      <c r="AV275" s="556">
        <v>631</v>
      </c>
      <c r="AW275" s="556">
        <v>633</v>
      </c>
      <c r="AX275" s="557">
        <v>635</v>
      </c>
      <c r="AY275" s="557">
        <v>636</v>
      </c>
      <c r="AZ275" s="559">
        <v>644</v>
      </c>
      <c r="BA275" s="559">
        <v>644</v>
      </c>
      <c r="BB275" s="559">
        <v>644</v>
      </c>
      <c r="BD275" s="178">
        <f t="shared" ca="1" si="62"/>
        <v>0</v>
      </c>
      <c r="BE275" s="411">
        <f t="shared" ca="1" si="63"/>
        <v>0</v>
      </c>
      <c r="BF275" s="412">
        <f t="shared" ca="1" si="64"/>
        <v>0</v>
      </c>
      <c r="BG275" s="178">
        <f t="shared" ca="1" si="65"/>
        <v>17</v>
      </c>
      <c r="BH275" s="411">
        <f t="shared" ca="1" si="66"/>
        <v>2.7113237639553429E-2</v>
      </c>
      <c r="BI275" s="412">
        <f t="shared" ca="1" si="67"/>
        <v>8.620121391591832</v>
      </c>
      <c r="BJ275" s="398">
        <f t="shared" ca="1" si="60"/>
        <v>326.55048095206706</v>
      </c>
      <c r="BL275" s="391">
        <f t="shared" si="61"/>
        <v>257</v>
      </c>
      <c r="BM275" s="386">
        <f t="shared" ca="1" si="68"/>
        <v>644</v>
      </c>
      <c r="BN275" s="386">
        <f t="shared" ca="1" si="69"/>
        <v>326.60000000000002</v>
      </c>
      <c r="BO275" s="400">
        <f t="shared" ca="1" si="70"/>
        <v>0</v>
      </c>
      <c r="BQ275" t="s">
        <v>1383</v>
      </c>
      <c r="BR275">
        <v>264</v>
      </c>
      <c r="BS275">
        <v>283.7</v>
      </c>
      <c r="BU275" s="389">
        <f t="shared" si="71"/>
        <v>13</v>
      </c>
      <c r="BV275" s="419">
        <f t="shared" ca="1" si="72"/>
        <v>197213</v>
      </c>
      <c r="BX275" s="404" t="s">
        <v>666</v>
      </c>
      <c r="BY275" s="404" t="s">
        <v>1168</v>
      </c>
      <c r="BZ275" s="404" t="s">
        <v>2210</v>
      </c>
      <c r="CA275" s="405">
        <v>92855</v>
      </c>
      <c r="CB275" s="548">
        <f t="shared" ca="1" si="73"/>
        <v>35</v>
      </c>
      <c r="CC275" s="50" t="str">
        <f t="shared" ca="1" si="74"/>
        <v>Worst 50</v>
      </c>
    </row>
    <row r="276" spans="1:81" x14ac:dyDescent="0.25">
      <c r="A276" s="386">
        <v>6</v>
      </c>
      <c r="B276" s="386" t="s">
        <v>147</v>
      </c>
      <c r="C276" s="386" t="s">
        <v>348</v>
      </c>
      <c r="D276" s="386" t="s">
        <v>105</v>
      </c>
      <c r="E276" s="386" t="s">
        <v>348</v>
      </c>
      <c r="F276" s="386" t="s">
        <v>105</v>
      </c>
      <c r="G276">
        <v>277417</v>
      </c>
      <c r="H276">
        <v>1268</v>
      </c>
      <c r="I276" s="397">
        <v>1276</v>
      </c>
      <c r="J276" s="419">
        <v>1283</v>
      </c>
      <c r="K276" s="419">
        <v>1290</v>
      </c>
      <c r="L276" s="419">
        <v>1324</v>
      </c>
      <c r="M276" s="433">
        <v>1325</v>
      </c>
      <c r="N276" s="434">
        <v>1332</v>
      </c>
      <c r="O276" s="437">
        <v>1337</v>
      </c>
      <c r="P276" s="438">
        <v>1338</v>
      </c>
      <c r="Q276" s="447">
        <v>1348</v>
      </c>
      <c r="R276" s="494">
        <v>1351</v>
      </c>
      <c r="S276" s="498">
        <v>1352</v>
      </c>
      <c r="T276" s="498">
        <v>1356</v>
      </c>
      <c r="U276" s="537">
        <v>1361</v>
      </c>
      <c r="V276" s="537">
        <v>1364</v>
      </c>
      <c r="W276" s="537">
        <v>1365</v>
      </c>
      <c r="X276" s="537">
        <v>1369</v>
      </c>
      <c r="Y276" s="538">
        <v>1369</v>
      </c>
      <c r="Z276" s="540">
        <v>1372</v>
      </c>
      <c r="AA276" s="540">
        <v>1374</v>
      </c>
      <c r="AB276" s="541">
        <v>1375</v>
      </c>
      <c r="AC276" s="541">
        <v>1376</v>
      </c>
      <c r="AD276" s="542">
        <v>1377</v>
      </c>
      <c r="AE276" s="542">
        <v>1378</v>
      </c>
      <c r="AF276" s="544">
        <v>1379</v>
      </c>
      <c r="AG276" s="544">
        <v>1380</v>
      </c>
      <c r="AH276" s="545">
        <v>1381</v>
      </c>
      <c r="AI276" s="546">
        <v>1381</v>
      </c>
      <c r="AJ276" s="547">
        <v>1382</v>
      </c>
      <c r="AK276" s="548">
        <v>1382</v>
      </c>
      <c r="AL276" s="550">
        <v>1385</v>
      </c>
      <c r="AM276" s="551">
        <v>1385</v>
      </c>
      <c r="AN276" s="552">
        <v>1385</v>
      </c>
      <c r="AO276" s="553">
        <v>1385</v>
      </c>
      <c r="AP276" s="553">
        <v>1385</v>
      </c>
      <c r="AQ276" s="553">
        <v>1385</v>
      </c>
      <c r="AR276" s="553">
        <v>1386</v>
      </c>
      <c r="AS276" s="554">
        <v>1386</v>
      </c>
      <c r="AT276" s="555">
        <v>1386</v>
      </c>
      <c r="AU276" s="556">
        <v>1386</v>
      </c>
      <c r="AV276" s="556">
        <v>1386</v>
      </c>
      <c r="AW276" s="556">
        <v>1386</v>
      </c>
      <c r="AX276" s="557">
        <v>1386</v>
      </c>
      <c r="AY276" s="557">
        <v>1386</v>
      </c>
      <c r="AZ276" s="559">
        <v>1386</v>
      </c>
      <c r="BA276" s="559">
        <v>1386</v>
      </c>
      <c r="BB276" s="559">
        <v>1386</v>
      </c>
      <c r="BD276" s="178">
        <f t="shared" ca="1" si="62"/>
        <v>0</v>
      </c>
      <c r="BE276" s="411">
        <f t="shared" ca="1" si="63"/>
        <v>0</v>
      </c>
      <c r="BF276" s="412">
        <f t="shared" ca="1" si="64"/>
        <v>0</v>
      </c>
      <c r="BG276" s="178">
        <f t="shared" ca="1" si="65"/>
        <v>0</v>
      </c>
      <c r="BH276" s="411">
        <f t="shared" ca="1" si="66"/>
        <v>0</v>
      </c>
      <c r="BI276" s="412">
        <f t="shared" ca="1" si="67"/>
        <v>0</v>
      </c>
      <c r="BJ276" s="398">
        <f t="shared" ca="1" si="60"/>
        <v>499.6088920289672</v>
      </c>
      <c r="BL276" s="391">
        <f t="shared" si="61"/>
        <v>261</v>
      </c>
      <c r="BM276" s="386">
        <f t="shared" ca="1" si="68"/>
        <v>1386</v>
      </c>
      <c r="BN276" s="386">
        <f t="shared" ca="1" si="69"/>
        <v>499.6</v>
      </c>
      <c r="BO276" s="400">
        <f t="shared" ca="1" si="70"/>
        <v>0</v>
      </c>
      <c r="BQ276" t="s">
        <v>175</v>
      </c>
      <c r="BR276">
        <v>382</v>
      </c>
      <c r="BS276">
        <v>221.4</v>
      </c>
      <c r="BU276" s="389">
        <f t="shared" si="71"/>
        <v>19</v>
      </c>
      <c r="BV276" s="419">
        <f t="shared" ca="1" si="72"/>
        <v>277417</v>
      </c>
      <c r="BX276" s="404" t="s">
        <v>668</v>
      </c>
      <c r="BY276" s="404" t="s">
        <v>1170</v>
      </c>
      <c r="BZ276" s="404" t="s">
        <v>2210</v>
      </c>
      <c r="CA276" s="405">
        <v>102744</v>
      </c>
      <c r="CB276" s="548">
        <f t="shared" ca="1" si="73"/>
        <v>272</v>
      </c>
      <c r="CC276" s="50" t="str">
        <f t="shared" ca="1" si="74"/>
        <v/>
      </c>
    </row>
    <row r="277" spans="1:81" x14ac:dyDescent="0.25">
      <c r="A277" s="386">
        <v>6</v>
      </c>
      <c r="B277" s="386" t="s">
        <v>147</v>
      </c>
      <c r="C277" s="386" t="s">
        <v>360</v>
      </c>
      <c r="D277" s="386" t="s">
        <v>113</v>
      </c>
      <c r="E277" s="386" t="s">
        <v>360</v>
      </c>
      <c r="F277" s="386" t="s">
        <v>113</v>
      </c>
      <c r="G277">
        <v>345038</v>
      </c>
      <c r="H277">
        <v>588</v>
      </c>
      <c r="I277" s="397">
        <v>600</v>
      </c>
      <c r="J277" s="419">
        <v>617</v>
      </c>
      <c r="K277" s="419">
        <v>630</v>
      </c>
      <c r="L277" s="419">
        <v>634</v>
      </c>
      <c r="M277" s="433">
        <v>638</v>
      </c>
      <c r="N277" s="434">
        <v>647</v>
      </c>
      <c r="O277" s="437">
        <v>656</v>
      </c>
      <c r="P277" s="438">
        <v>668</v>
      </c>
      <c r="Q277" s="447">
        <v>671</v>
      </c>
      <c r="R277" s="494">
        <v>684</v>
      </c>
      <c r="S277" s="498">
        <v>695</v>
      </c>
      <c r="T277" s="498">
        <v>707</v>
      </c>
      <c r="U277" s="537">
        <v>713</v>
      </c>
      <c r="V277" s="537">
        <v>716</v>
      </c>
      <c r="W277" s="537">
        <v>721</v>
      </c>
      <c r="X277" s="537">
        <v>722</v>
      </c>
      <c r="Y277" s="538">
        <v>725</v>
      </c>
      <c r="Z277" s="540">
        <v>728</v>
      </c>
      <c r="AA277" s="540">
        <v>733</v>
      </c>
      <c r="AB277" s="541">
        <v>737</v>
      </c>
      <c r="AC277" s="541">
        <v>740</v>
      </c>
      <c r="AD277" s="542">
        <v>742</v>
      </c>
      <c r="AE277" s="542">
        <v>745</v>
      </c>
      <c r="AF277" s="544">
        <v>749</v>
      </c>
      <c r="AG277" s="544">
        <v>748</v>
      </c>
      <c r="AH277" s="545">
        <v>751</v>
      </c>
      <c r="AI277" s="546">
        <v>756</v>
      </c>
      <c r="AJ277" s="547">
        <v>759</v>
      </c>
      <c r="AK277" s="548">
        <v>761</v>
      </c>
      <c r="AL277" s="550">
        <v>765</v>
      </c>
      <c r="AM277" s="551">
        <v>767</v>
      </c>
      <c r="AN277" s="552">
        <v>771</v>
      </c>
      <c r="AO277" s="553">
        <v>775</v>
      </c>
      <c r="AP277" s="553">
        <v>777</v>
      </c>
      <c r="AQ277" s="553">
        <v>780</v>
      </c>
      <c r="AR277" s="553">
        <v>780</v>
      </c>
      <c r="AS277" s="554">
        <v>781</v>
      </c>
      <c r="AT277" s="555">
        <v>781</v>
      </c>
      <c r="AU277" s="556">
        <v>782</v>
      </c>
      <c r="AV277" s="556">
        <v>783</v>
      </c>
      <c r="AW277" s="556">
        <v>783</v>
      </c>
      <c r="AX277" s="557">
        <v>783</v>
      </c>
      <c r="AY277" s="557">
        <v>784</v>
      </c>
      <c r="AZ277" s="559">
        <v>784</v>
      </c>
      <c r="BA277" s="559">
        <v>785</v>
      </c>
      <c r="BB277" s="559">
        <v>785</v>
      </c>
      <c r="BD277" s="178">
        <f t="shared" ca="1" si="62"/>
        <v>0</v>
      </c>
      <c r="BE277" s="411">
        <f t="shared" ca="1" si="63"/>
        <v>0</v>
      </c>
      <c r="BF277" s="412">
        <f t="shared" ca="1" si="64"/>
        <v>0</v>
      </c>
      <c r="BG277" s="178">
        <f t="shared" ca="1" si="65"/>
        <v>3</v>
      </c>
      <c r="BH277" s="411">
        <f t="shared" ca="1" si="66"/>
        <v>3.8363171355498722E-3</v>
      </c>
      <c r="BI277" s="412">
        <f t="shared" ca="1" si="67"/>
        <v>0.86946944974176754</v>
      </c>
      <c r="BJ277" s="398">
        <f t="shared" ca="1" si="60"/>
        <v>227.51117268242919</v>
      </c>
      <c r="BL277" s="391">
        <f t="shared" si="61"/>
        <v>285</v>
      </c>
      <c r="BM277" s="386">
        <f t="shared" ca="1" si="68"/>
        <v>785</v>
      </c>
      <c r="BN277" s="386">
        <f t="shared" ca="1" si="69"/>
        <v>227.5</v>
      </c>
      <c r="BO277" s="400">
        <f t="shared" ca="1" si="70"/>
        <v>0</v>
      </c>
      <c r="BQ277" t="s">
        <v>1414</v>
      </c>
      <c r="BR277">
        <v>238</v>
      </c>
      <c r="BS277">
        <v>182.4</v>
      </c>
      <c r="BU277" s="389">
        <f t="shared" si="71"/>
        <v>88</v>
      </c>
      <c r="BV277" s="419">
        <f t="shared" ca="1" si="72"/>
        <v>345038</v>
      </c>
      <c r="BX277" s="404" t="s">
        <v>670</v>
      </c>
      <c r="BY277" s="404" t="s">
        <v>1172</v>
      </c>
      <c r="BZ277" s="404" t="s">
        <v>2210</v>
      </c>
      <c r="CA277" s="405">
        <v>95656</v>
      </c>
      <c r="CB277" s="548">
        <f t="shared" ca="1" si="73"/>
        <v>233</v>
      </c>
      <c r="CC277" s="50" t="str">
        <f t="shared" ca="1" si="74"/>
        <v/>
      </c>
    </row>
    <row r="278" spans="1:81" x14ac:dyDescent="0.25">
      <c r="A278" s="386">
        <v>6</v>
      </c>
      <c r="B278" s="31" t="s">
        <v>147</v>
      </c>
      <c r="C278" s="31" t="s">
        <v>284</v>
      </c>
      <c r="D278" s="31" t="s">
        <v>129</v>
      </c>
      <c r="E278" s="31" t="s">
        <v>284</v>
      </c>
      <c r="F278" s="31" t="s">
        <v>129</v>
      </c>
      <c r="G278" s="31">
        <v>209893</v>
      </c>
      <c r="H278" s="31">
        <v>362</v>
      </c>
      <c r="I278" s="31">
        <v>380</v>
      </c>
      <c r="J278" s="31">
        <v>393</v>
      </c>
      <c r="K278" s="31">
        <v>395</v>
      </c>
      <c r="L278" s="31">
        <v>402</v>
      </c>
      <c r="M278" s="31">
        <v>408</v>
      </c>
      <c r="N278" s="31">
        <v>420</v>
      </c>
      <c r="O278" s="31">
        <v>427</v>
      </c>
      <c r="P278" s="31">
        <v>430</v>
      </c>
      <c r="Q278" s="31">
        <v>434</v>
      </c>
      <c r="R278" s="31">
        <v>438</v>
      </c>
      <c r="S278" s="31">
        <v>439</v>
      </c>
      <c r="T278" s="31">
        <v>440</v>
      </c>
      <c r="U278" s="31">
        <v>442</v>
      </c>
      <c r="V278" s="31">
        <v>444</v>
      </c>
      <c r="W278" s="31">
        <v>447</v>
      </c>
      <c r="X278" s="31">
        <v>449</v>
      </c>
      <c r="Y278" s="31">
        <v>449</v>
      </c>
      <c r="Z278" s="31">
        <v>447</v>
      </c>
      <c r="AA278" s="31">
        <v>449</v>
      </c>
      <c r="AB278" s="31">
        <v>450</v>
      </c>
      <c r="AC278" s="31">
        <v>451</v>
      </c>
      <c r="AD278" s="31">
        <v>456</v>
      </c>
      <c r="AE278" s="31">
        <v>456</v>
      </c>
      <c r="AF278" s="31">
        <v>456</v>
      </c>
      <c r="AG278" s="31">
        <v>457</v>
      </c>
      <c r="AH278" s="31">
        <v>459</v>
      </c>
      <c r="AI278" s="31">
        <v>461</v>
      </c>
      <c r="AJ278" s="31">
        <v>462</v>
      </c>
      <c r="AK278" s="31">
        <v>462</v>
      </c>
      <c r="AL278" s="31">
        <v>462</v>
      </c>
      <c r="AM278" s="31">
        <v>462</v>
      </c>
      <c r="AN278" s="31">
        <v>462</v>
      </c>
      <c r="AO278" s="31">
        <v>462</v>
      </c>
      <c r="AP278" s="31">
        <v>462</v>
      </c>
      <c r="AQ278" s="31">
        <v>462</v>
      </c>
      <c r="AR278" s="31">
        <v>462</v>
      </c>
      <c r="AS278" s="31">
        <v>462</v>
      </c>
      <c r="AT278" s="31">
        <v>462</v>
      </c>
      <c r="AU278" s="31">
        <v>462</v>
      </c>
      <c r="AV278" s="31">
        <v>462</v>
      </c>
      <c r="AW278" s="31">
        <v>462</v>
      </c>
      <c r="AX278" s="31">
        <v>462</v>
      </c>
      <c r="AY278" s="31">
        <v>462</v>
      </c>
      <c r="AZ278" s="31">
        <v>462</v>
      </c>
      <c r="BA278" s="31">
        <v>462</v>
      </c>
      <c r="BB278" s="31">
        <v>462</v>
      </c>
      <c r="BC278" s="31"/>
      <c r="BD278" s="393">
        <f t="shared" ca="1" si="62"/>
        <v>0</v>
      </c>
      <c r="BE278" s="413">
        <f t="shared" ca="1" si="63"/>
        <v>0</v>
      </c>
      <c r="BF278" s="415">
        <f t="shared" ca="1" si="64"/>
        <v>0</v>
      </c>
      <c r="BG278" s="393">
        <f t="shared" ca="1" si="65"/>
        <v>0</v>
      </c>
      <c r="BH278" s="413">
        <f t="shared" ca="1" si="66"/>
        <v>0</v>
      </c>
      <c r="BI278" s="415">
        <f t="shared" ca="1" si="67"/>
        <v>0</v>
      </c>
      <c r="BJ278" s="401">
        <f t="shared" ca="1" si="60"/>
        <v>220.11215238240436</v>
      </c>
      <c r="BL278" s="391">
        <f t="shared" si="61"/>
        <v>317</v>
      </c>
      <c r="BM278" s="386">
        <f t="shared" ca="1" si="68"/>
        <v>462</v>
      </c>
      <c r="BN278" s="386">
        <f t="shared" ca="1" si="69"/>
        <v>220.1</v>
      </c>
      <c r="BO278" s="400">
        <f t="shared" ca="1" si="70"/>
        <v>0</v>
      </c>
      <c r="BQ278" t="s">
        <v>110</v>
      </c>
      <c r="BR278">
        <v>224</v>
      </c>
      <c r="BS278">
        <v>165</v>
      </c>
      <c r="BU278" s="389">
        <f t="shared" si="71"/>
        <v>69</v>
      </c>
      <c r="BV278" s="419">
        <f t="shared" ca="1" si="72"/>
        <v>209893</v>
      </c>
      <c r="BX278" s="404" t="s">
        <v>672</v>
      </c>
      <c r="BY278" s="404" t="s">
        <v>1174</v>
      </c>
      <c r="BZ278" s="404" t="s">
        <v>2210</v>
      </c>
      <c r="CA278" s="405">
        <v>160175</v>
      </c>
      <c r="CB278" s="548">
        <f t="shared" ca="1" si="73"/>
        <v>272</v>
      </c>
      <c r="CC278" s="50" t="str">
        <f t="shared" ca="1" si="74"/>
        <v/>
      </c>
    </row>
    <row r="279" spans="1:81" x14ac:dyDescent="0.25">
      <c r="A279" s="386">
        <v>7</v>
      </c>
      <c r="B279" s="386" t="s">
        <v>146</v>
      </c>
      <c r="C279" s="386" t="s">
        <v>278</v>
      </c>
      <c r="D279" s="386" t="s">
        <v>187</v>
      </c>
      <c r="E279" s="386" t="s">
        <v>278</v>
      </c>
      <c r="F279" s="386" t="s">
        <v>187</v>
      </c>
      <c r="G279">
        <v>148942</v>
      </c>
      <c r="H279">
        <v>345</v>
      </c>
      <c r="I279" s="397">
        <v>349</v>
      </c>
      <c r="J279" s="419">
        <v>357</v>
      </c>
      <c r="K279" s="419">
        <v>364</v>
      </c>
      <c r="L279" s="419">
        <v>367</v>
      </c>
      <c r="M279" s="433">
        <v>370</v>
      </c>
      <c r="N279" s="434">
        <v>372</v>
      </c>
      <c r="O279" s="437">
        <v>375</v>
      </c>
      <c r="P279" s="438">
        <v>379</v>
      </c>
      <c r="Q279" s="447">
        <v>380</v>
      </c>
      <c r="R279" s="494">
        <v>384</v>
      </c>
      <c r="S279" s="498">
        <v>386</v>
      </c>
      <c r="T279" s="498">
        <v>391</v>
      </c>
      <c r="U279" s="537">
        <v>394</v>
      </c>
      <c r="V279" s="537">
        <v>396</v>
      </c>
      <c r="W279" s="537">
        <v>400</v>
      </c>
      <c r="X279" s="537">
        <v>402</v>
      </c>
      <c r="Y279" s="538">
        <v>406</v>
      </c>
      <c r="Z279" s="540">
        <v>407</v>
      </c>
      <c r="AA279" s="540">
        <v>407</v>
      </c>
      <c r="AB279" s="541">
        <v>408</v>
      </c>
      <c r="AC279" s="541">
        <v>408</v>
      </c>
      <c r="AD279" s="542">
        <v>410</v>
      </c>
      <c r="AE279" s="542">
        <v>410</v>
      </c>
      <c r="AF279" s="544">
        <v>410</v>
      </c>
      <c r="AG279" s="544">
        <v>411</v>
      </c>
      <c r="AH279" s="545">
        <v>411</v>
      </c>
      <c r="AI279" s="546">
        <v>413</v>
      </c>
      <c r="AJ279" s="547">
        <v>413</v>
      </c>
      <c r="AK279" s="548">
        <v>416</v>
      </c>
      <c r="AL279" s="550">
        <v>416</v>
      </c>
      <c r="AM279" s="551">
        <v>416</v>
      </c>
      <c r="AN279" s="552">
        <v>416</v>
      </c>
      <c r="AO279" s="553">
        <v>416</v>
      </c>
      <c r="AP279" s="553">
        <v>416</v>
      </c>
      <c r="AQ279" s="553">
        <v>417</v>
      </c>
      <c r="AR279" s="553">
        <v>417</v>
      </c>
      <c r="AS279" s="554">
        <v>418</v>
      </c>
      <c r="AT279" s="555">
        <v>419</v>
      </c>
      <c r="AU279" s="556">
        <v>420</v>
      </c>
      <c r="AV279" s="556">
        <v>421</v>
      </c>
      <c r="AW279" s="556">
        <v>422</v>
      </c>
      <c r="AX279" s="557">
        <v>422</v>
      </c>
      <c r="AY279" s="557">
        <v>423</v>
      </c>
      <c r="AZ279" s="559">
        <v>423</v>
      </c>
      <c r="BA279" s="559">
        <v>423</v>
      </c>
      <c r="BB279" s="559">
        <v>423</v>
      </c>
      <c r="BD279" s="178">
        <f t="shared" ca="1" si="62"/>
        <v>0</v>
      </c>
      <c r="BE279" s="411">
        <f t="shared" ca="1" si="63"/>
        <v>0</v>
      </c>
      <c r="BF279" s="412">
        <f t="shared" ca="1" si="64"/>
        <v>0</v>
      </c>
      <c r="BG279" s="178">
        <f t="shared" ca="1" si="65"/>
        <v>3</v>
      </c>
      <c r="BH279" s="411">
        <f t="shared" ca="1" si="66"/>
        <v>7.1428571428571426E-3</v>
      </c>
      <c r="BI279" s="412">
        <f t="shared" ca="1" si="67"/>
        <v>2.0142068724738489</v>
      </c>
      <c r="BJ279" s="398">
        <f t="shared" ca="1" si="60"/>
        <v>284.00316901881268</v>
      </c>
      <c r="BL279" s="391">
        <f t="shared" si="61"/>
        <v>22</v>
      </c>
      <c r="BM279" s="386">
        <f t="shared" ca="1" si="68"/>
        <v>423</v>
      </c>
      <c r="BN279" s="386">
        <f t="shared" ca="1" si="69"/>
        <v>284</v>
      </c>
      <c r="BO279" s="400">
        <f t="shared" ca="1" si="70"/>
        <v>0</v>
      </c>
      <c r="BQ279" t="s">
        <v>1275</v>
      </c>
      <c r="BR279">
        <v>36</v>
      </c>
      <c r="BS279">
        <v>52.8</v>
      </c>
      <c r="BU279" s="389">
        <f t="shared" si="71"/>
        <v>21</v>
      </c>
      <c r="BV279" s="419">
        <f t="shared" ca="1" si="72"/>
        <v>148942</v>
      </c>
      <c r="BX279" s="404" t="s">
        <v>402</v>
      </c>
      <c r="BY279" s="404" t="s">
        <v>45</v>
      </c>
      <c r="BZ279" s="404" t="s">
        <v>2209</v>
      </c>
      <c r="CA279" s="405">
        <v>1376316</v>
      </c>
      <c r="CB279" s="548">
        <f t="shared" ca="1" si="73"/>
        <v>165</v>
      </c>
      <c r="CC279" s="50" t="str">
        <f t="shared" ca="1" si="74"/>
        <v/>
      </c>
    </row>
    <row r="280" spans="1:81" x14ac:dyDescent="0.25">
      <c r="A280" s="386">
        <v>7</v>
      </c>
      <c r="B280" s="386" t="s">
        <v>146</v>
      </c>
      <c r="C280" s="386" t="s">
        <v>279</v>
      </c>
      <c r="D280" s="386" t="s">
        <v>6</v>
      </c>
      <c r="E280" s="386" t="s">
        <v>279</v>
      </c>
      <c r="F280" s="386" t="s">
        <v>6</v>
      </c>
      <c r="G280">
        <v>139305</v>
      </c>
      <c r="H280">
        <v>489</v>
      </c>
      <c r="I280" s="397">
        <v>493</v>
      </c>
      <c r="J280" s="419">
        <v>502</v>
      </c>
      <c r="K280" s="419">
        <v>503</v>
      </c>
      <c r="L280" s="419">
        <v>508</v>
      </c>
      <c r="M280" s="433">
        <v>517</v>
      </c>
      <c r="N280" s="434">
        <v>522</v>
      </c>
      <c r="O280" s="437">
        <v>530</v>
      </c>
      <c r="P280" s="438">
        <v>535</v>
      </c>
      <c r="Q280" s="447">
        <v>537</v>
      </c>
      <c r="R280" s="494">
        <v>544</v>
      </c>
      <c r="S280" s="498">
        <v>547</v>
      </c>
      <c r="T280" s="498">
        <v>551</v>
      </c>
      <c r="U280" s="537">
        <v>554</v>
      </c>
      <c r="V280" s="537">
        <v>559</v>
      </c>
      <c r="W280" s="537">
        <v>567</v>
      </c>
      <c r="X280" s="537">
        <v>590</v>
      </c>
      <c r="Y280" s="538">
        <v>602</v>
      </c>
      <c r="Z280" s="540">
        <v>609</v>
      </c>
      <c r="AA280" s="540">
        <v>620</v>
      </c>
      <c r="AB280" s="541">
        <v>621</v>
      </c>
      <c r="AC280" s="541">
        <v>623</v>
      </c>
      <c r="AD280" s="542">
        <v>630</v>
      </c>
      <c r="AE280" s="542">
        <v>636</v>
      </c>
      <c r="AF280" s="544">
        <v>640</v>
      </c>
      <c r="AG280" s="544">
        <v>643</v>
      </c>
      <c r="AH280" s="545">
        <v>649</v>
      </c>
      <c r="AI280" s="546">
        <v>648</v>
      </c>
      <c r="AJ280" s="547">
        <v>654</v>
      </c>
      <c r="AK280" s="548">
        <v>654</v>
      </c>
      <c r="AL280" s="550">
        <v>659</v>
      </c>
      <c r="AM280" s="551">
        <v>662</v>
      </c>
      <c r="AN280" s="552">
        <v>662</v>
      </c>
      <c r="AO280" s="553">
        <v>666</v>
      </c>
      <c r="AP280" s="553">
        <v>668</v>
      </c>
      <c r="AQ280" s="553">
        <v>668</v>
      </c>
      <c r="AR280" s="553">
        <v>671</v>
      </c>
      <c r="AS280" s="554">
        <v>673</v>
      </c>
      <c r="AT280" s="555">
        <v>675</v>
      </c>
      <c r="AU280" s="556">
        <v>676</v>
      </c>
      <c r="AV280" s="556">
        <v>677</v>
      </c>
      <c r="AW280" s="556">
        <v>677</v>
      </c>
      <c r="AX280" s="557">
        <v>677</v>
      </c>
      <c r="AY280" s="557">
        <v>677</v>
      </c>
      <c r="AZ280" s="559">
        <v>678</v>
      </c>
      <c r="BA280" s="559">
        <v>679</v>
      </c>
      <c r="BB280" s="559">
        <v>678</v>
      </c>
      <c r="BD280" s="178">
        <f t="shared" ca="1" si="62"/>
        <v>-1</v>
      </c>
      <c r="BE280" s="411">
        <f t="shared" ca="1" si="63"/>
        <v>-1.4727540500736377E-3</v>
      </c>
      <c r="BF280" s="412">
        <f t="shared" ca="1" si="64"/>
        <v>-0.71784932342701269</v>
      </c>
      <c r="BG280" s="178">
        <f t="shared" ca="1" si="65"/>
        <v>2</v>
      </c>
      <c r="BH280" s="411">
        <f t="shared" ca="1" si="66"/>
        <v>2.9585798816568047E-3</v>
      </c>
      <c r="BI280" s="412">
        <f t="shared" ca="1" si="67"/>
        <v>1.4356986468540254</v>
      </c>
      <c r="BJ280" s="398">
        <f t="shared" ca="1" si="60"/>
        <v>486.70184128351457</v>
      </c>
      <c r="BL280" s="391">
        <f t="shared" si="61"/>
        <v>23</v>
      </c>
      <c r="BM280" s="386">
        <f t="shared" ca="1" si="68"/>
        <v>678</v>
      </c>
      <c r="BN280" s="386">
        <f t="shared" ca="1" si="69"/>
        <v>486.7</v>
      </c>
      <c r="BO280" s="400">
        <f t="shared" ca="1" si="70"/>
        <v>0</v>
      </c>
      <c r="BQ280" t="s">
        <v>111</v>
      </c>
      <c r="BR280">
        <v>648</v>
      </c>
      <c r="BS280">
        <v>204</v>
      </c>
      <c r="BU280" s="389">
        <f t="shared" si="71"/>
        <v>22</v>
      </c>
      <c r="BV280" s="419">
        <f t="shared" ca="1" si="72"/>
        <v>139305</v>
      </c>
      <c r="BX280" s="404" t="s">
        <v>710</v>
      </c>
      <c r="BY280" s="404" t="s">
        <v>1335</v>
      </c>
      <c r="BZ280" s="404" t="s">
        <v>2210</v>
      </c>
      <c r="CA280" s="405">
        <v>175729</v>
      </c>
      <c r="CB280" s="548">
        <f t="shared" ca="1" si="73"/>
        <v>192</v>
      </c>
      <c r="CC280" s="50" t="str">
        <f t="shared" ca="1" si="74"/>
        <v/>
      </c>
    </row>
    <row r="281" spans="1:81" x14ac:dyDescent="0.25">
      <c r="A281" s="386">
        <v>7</v>
      </c>
      <c r="B281" s="386" t="s">
        <v>146</v>
      </c>
      <c r="C281" s="386" t="s">
        <v>326</v>
      </c>
      <c r="D281" s="386" t="s">
        <v>7</v>
      </c>
      <c r="E281" s="386" t="s">
        <v>326</v>
      </c>
      <c r="F281" s="386" t="s">
        <v>7</v>
      </c>
      <c r="G281">
        <v>285372</v>
      </c>
      <c r="H281">
        <v>865</v>
      </c>
      <c r="I281" s="397">
        <v>875</v>
      </c>
      <c r="J281" s="419">
        <v>881</v>
      </c>
      <c r="K281" s="419">
        <v>890</v>
      </c>
      <c r="L281" s="419">
        <v>903</v>
      </c>
      <c r="M281" s="433">
        <v>904</v>
      </c>
      <c r="N281" s="434">
        <v>913</v>
      </c>
      <c r="O281" s="437">
        <v>922</v>
      </c>
      <c r="P281" s="438">
        <v>929</v>
      </c>
      <c r="Q281" s="447">
        <v>935</v>
      </c>
      <c r="R281" s="494">
        <v>940</v>
      </c>
      <c r="S281" s="498">
        <v>954</v>
      </c>
      <c r="T281" s="498">
        <v>959</v>
      </c>
      <c r="U281" s="537">
        <v>970</v>
      </c>
      <c r="V281" s="537">
        <v>978</v>
      </c>
      <c r="W281" s="537">
        <v>986</v>
      </c>
      <c r="X281" s="537">
        <v>993</v>
      </c>
      <c r="Y281" s="538">
        <v>999</v>
      </c>
      <c r="Z281" s="540">
        <v>1001</v>
      </c>
      <c r="AA281" s="540">
        <v>1001</v>
      </c>
      <c r="AB281" s="541">
        <v>1007</v>
      </c>
      <c r="AC281" s="541">
        <v>1009</v>
      </c>
      <c r="AD281" s="542">
        <v>1013</v>
      </c>
      <c r="AE281" s="542">
        <v>1016</v>
      </c>
      <c r="AF281" s="544">
        <v>1018</v>
      </c>
      <c r="AG281" s="544">
        <v>1019</v>
      </c>
      <c r="AH281" s="545">
        <v>1024</v>
      </c>
      <c r="AI281" s="546">
        <v>1025</v>
      </c>
      <c r="AJ281" s="547">
        <v>1028</v>
      </c>
      <c r="AK281" s="548">
        <v>1032</v>
      </c>
      <c r="AL281" s="550">
        <v>1034</v>
      </c>
      <c r="AM281" s="551">
        <v>1038</v>
      </c>
      <c r="AN281" s="552">
        <v>1038</v>
      </c>
      <c r="AO281" s="553">
        <v>1038</v>
      </c>
      <c r="AP281" s="553">
        <v>1039</v>
      </c>
      <c r="AQ281" s="553">
        <v>1039</v>
      </c>
      <c r="AR281" s="553">
        <v>1039</v>
      </c>
      <c r="AS281" s="554">
        <v>1040</v>
      </c>
      <c r="AT281" s="555">
        <v>1044</v>
      </c>
      <c r="AU281" s="556">
        <v>1044</v>
      </c>
      <c r="AV281" s="556">
        <v>1045</v>
      </c>
      <c r="AW281" s="556">
        <v>1046</v>
      </c>
      <c r="AX281" s="557">
        <v>1047</v>
      </c>
      <c r="AY281" s="557">
        <v>1048</v>
      </c>
      <c r="AZ281" s="559">
        <v>1050</v>
      </c>
      <c r="BA281" s="559">
        <v>1052</v>
      </c>
      <c r="BB281" s="559">
        <v>1054</v>
      </c>
      <c r="BD281" s="178">
        <f t="shared" ca="1" si="62"/>
        <v>2</v>
      </c>
      <c r="BE281" s="411">
        <f t="shared" ca="1" si="63"/>
        <v>1.9011406844106464E-3</v>
      </c>
      <c r="BF281" s="412">
        <f t="shared" ca="1" si="64"/>
        <v>0.70083960584780569</v>
      </c>
      <c r="BG281" s="178">
        <f t="shared" ca="1" si="65"/>
        <v>10</v>
      </c>
      <c r="BH281" s="411">
        <f t="shared" ca="1" si="66"/>
        <v>9.5785440613026813E-3</v>
      </c>
      <c r="BI281" s="412">
        <f t="shared" ca="1" si="67"/>
        <v>3.5041980292390282</v>
      </c>
      <c r="BJ281" s="398">
        <f t="shared" ca="1" si="60"/>
        <v>369.34247228179356</v>
      </c>
      <c r="BL281" s="391">
        <f t="shared" si="61"/>
        <v>25</v>
      </c>
      <c r="BM281" s="386">
        <f t="shared" ca="1" si="68"/>
        <v>1054</v>
      </c>
      <c r="BN281" s="386">
        <f t="shared" ca="1" si="69"/>
        <v>369.3</v>
      </c>
      <c r="BO281" s="400">
        <f t="shared" ca="1" si="70"/>
        <v>0</v>
      </c>
      <c r="BQ281" t="s">
        <v>112</v>
      </c>
      <c r="BR281">
        <v>881</v>
      </c>
      <c r="BS281">
        <v>372.7</v>
      </c>
      <c r="BU281" s="389">
        <f t="shared" si="71"/>
        <v>35</v>
      </c>
      <c r="BV281" s="419">
        <f t="shared" ca="1" si="72"/>
        <v>285372</v>
      </c>
      <c r="BX281" s="404" t="s">
        <v>712</v>
      </c>
      <c r="BY281" s="404" t="s">
        <v>1337</v>
      </c>
      <c r="BZ281" s="404" t="s">
        <v>2210</v>
      </c>
      <c r="CA281" s="405">
        <v>120681</v>
      </c>
      <c r="CB281" s="548">
        <f t="shared" ca="1" si="73"/>
        <v>111</v>
      </c>
      <c r="CC281" s="50" t="str">
        <f t="shared" ca="1" si="74"/>
        <v/>
      </c>
    </row>
    <row r="282" spans="1:81" x14ac:dyDescent="0.25">
      <c r="A282" s="386">
        <v>7</v>
      </c>
      <c r="B282" s="386" t="s">
        <v>146</v>
      </c>
      <c r="C282" s="31" t="s">
        <v>327</v>
      </c>
      <c r="D282" s="31" t="s">
        <v>16</v>
      </c>
      <c r="E282" s="31" t="s">
        <v>327</v>
      </c>
      <c r="F282" s="31" t="s">
        <v>16</v>
      </c>
      <c r="G282" s="31">
        <v>190108</v>
      </c>
      <c r="H282" s="31">
        <v>628</v>
      </c>
      <c r="I282" s="31">
        <v>632</v>
      </c>
      <c r="J282" s="31">
        <v>633</v>
      </c>
      <c r="K282" s="31">
        <v>639</v>
      </c>
      <c r="L282" s="31">
        <v>642</v>
      </c>
      <c r="M282" s="31">
        <v>649</v>
      </c>
      <c r="N282" s="31">
        <v>651</v>
      </c>
      <c r="O282" s="31">
        <v>653</v>
      </c>
      <c r="P282" s="31">
        <v>655</v>
      </c>
      <c r="Q282" s="31">
        <v>660</v>
      </c>
      <c r="R282" s="31">
        <v>664</v>
      </c>
      <c r="S282" s="31">
        <v>669</v>
      </c>
      <c r="T282" s="31">
        <v>675</v>
      </c>
      <c r="U282" s="31">
        <v>687</v>
      </c>
      <c r="V282" s="31">
        <v>693</v>
      </c>
      <c r="W282" s="31">
        <v>711</v>
      </c>
      <c r="X282" s="31">
        <v>717</v>
      </c>
      <c r="Y282" s="31">
        <v>725</v>
      </c>
      <c r="Z282" s="31">
        <v>732</v>
      </c>
      <c r="AA282" s="31">
        <v>735</v>
      </c>
      <c r="AB282" s="31">
        <v>741</v>
      </c>
      <c r="AC282" s="31">
        <v>745</v>
      </c>
      <c r="AD282" s="31">
        <v>749</v>
      </c>
      <c r="AE282" s="31">
        <v>753</v>
      </c>
      <c r="AF282" s="31">
        <v>757</v>
      </c>
      <c r="AG282" s="31">
        <v>761</v>
      </c>
      <c r="AH282" s="31">
        <v>764</v>
      </c>
      <c r="AI282" s="31">
        <v>771</v>
      </c>
      <c r="AJ282" s="31">
        <v>774</v>
      </c>
      <c r="AK282" s="31">
        <v>774</v>
      </c>
      <c r="AL282" s="31">
        <v>778</v>
      </c>
      <c r="AM282" s="31">
        <v>782</v>
      </c>
      <c r="AN282" s="31">
        <v>789</v>
      </c>
      <c r="AO282" s="31">
        <v>790</v>
      </c>
      <c r="AP282" s="31">
        <v>790</v>
      </c>
      <c r="AQ282" s="31">
        <v>793</v>
      </c>
      <c r="AR282" s="31">
        <v>795</v>
      </c>
      <c r="AS282" s="31">
        <v>795</v>
      </c>
      <c r="AT282" s="31">
        <v>800</v>
      </c>
      <c r="AU282" s="31">
        <v>803</v>
      </c>
      <c r="AV282" s="31">
        <v>806</v>
      </c>
      <c r="AW282" s="31">
        <v>806</v>
      </c>
      <c r="AX282" s="31">
        <v>809</v>
      </c>
      <c r="AY282" s="31">
        <v>809</v>
      </c>
      <c r="AZ282" s="31">
        <v>809</v>
      </c>
      <c r="BA282" s="31">
        <v>811</v>
      </c>
      <c r="BB282" s="31">
        <v>815</v>
      </c>
      <c r="BC282" s="31"/>
      <c r="BD282" s="393">
        <f t="shared" ca="1" si="62"/>
        <v>4</v>
      </c>
      <c r="BE282" s="413">
        <f t="shared" ca="1" si="63"/>
        <v>4.9321824907521579E-3</v>
      </c>
      <c r="BF282" s="415">
        <f t="shared" ca="1" si="64"/>
        <v>2.1040671618238056</v>
      </c>
      <c r="BG282" s="393">
        <f t="shared" ca="1" si="65"/>
        <v>12</v>
      </c>
      <c r="BH282" s="413">
        <f t="shared" ca="1" si="66"/>
        <v>1.4943960149439602E-2</v>
      </c>
      <c r="BI282" s="415">
        <f t="shared" ca="1" si="67"/>
        <v>6.3122014854714159</v>
      </c>
      <c r="BJ282" s="401">
        <f t="shared" ca="1" si="60"/>
        <v>428.70368422160033</v>
      </c>
      <c r="BL282" s="391">
        <f t="shared" si="61"/>
        <v>42</v>
      </c>
      <c r="BM282" s="386">
        <f t="shared" ca="1" si="68"/>
        <v>815</v>
      </c>
      <c r="BN282" s="386">
        <f t="shared" ca="1" si="69"/>
        <v>428.7</v>
      </c>
      <c r="BO282" s="400">
        <f t="shared" ca="1" si="70"/>
        <v>0</v>
      </c>
      <c r="BQ282" t="s">
        <v>1416</v>
      </c>
      <c r="BR282">
        <v>271</v>
      </c>
      <c r="BS282">
        <v>229.6</v>
      </c>
      <c r="BU282" s="389">
        <f t="shared" si="71"/>
        <v>36</v>
      </c>
      <c r="BV282" s="419">
        <f t="shared" ca="1" si="72"/>
        <v>190108</v>
      </c>
      <c r="BX282" s="404" t="s">
        <v>714</v>
      </c>
      <c r="BY282" s="404" t="s">
        <v>1339</v>
      </c>
      <c r="BZ282" s="404" t="s">
        <v>2210</v>
      </c>
      <c r="CA282" s="405">
        <v>131819</v>
      </c>
      <c r="CB282" s="548">
        <f t="shared" ca="1" si="73"/>
        <v>55</v>
      </c>
      <c r="CC282" s="50" t="str">
        <f t="shared" ca="1" si="74"/>
        <v/>
      </c>
    </row>
    <row r="283" spans="1:81" x14ac:dyDescent="0.25">
      <c r="A283" s="386">
        <v>7</v>
      </c>
      <c r="B283" s="386" t="s">
        <v>146</v>
      </c>
      <c r="C283" s="386" t="s">
        <v>316</v>
      </c>
      <c r="D283" s="386" t="s">
        <v>21</v>
      </c>
      <c r="E283" s="386" t="s">
        <v>316</v>
      </c>
      <c r="F283" s="386" t="s">
        <v>21</v>
      </c>
      <c r="G283">
        <v>380790</v>
      </c>
      <c r="H283">
        <v>966</v>
      </c>
      <c r="I283" s="397">
        <v>980</v>
      </c>
      <c r="J283" s="419">
        <v>1018</v>
      </c>
      <c r="K283" s="419">
        <v>1021</v>
      </c>
      <c r="L283" s="419">
        <v>1031</v>
      </c>
      <c r="M283" s="433">
        <v>1041</v>
      </c>
      <c r="N283" s="434">
        <v>1050</v>
      </c>
      <c r="O283" s="437">
        <v>1066</v>
      </c>
      <c r="P283" s="438">
        <v>1071</v>
      </c>
      <c r="Q283" s="447">
        <v>1082</v>
      </c>
      <c r="R283" s="494">
        <v>1093</v>
      </c>
      <c r="S283" s="498">
        <v>1102</v>
      </c>
      <c r="T283" s="498">
        <v>1119</v>
      </c>
      <c r="U283" s="537">
        <v>1127</v>
      </c>
      <c r="V283" s="537">
        <v>1132</v>
      </c>
      <c r="W283" s="537">
        <v>1156</v>
      </c>
      <c r="X283" s="537">
        <v>1170</v>
      </c>
      <c r="Y283" s="538">
        <v>1186</v>
      </c>
      <c r="Z283" s="540">
        <v>1188</v>
      </c>
      <c r="AA283" s="540">
        <v>1201</v>
      </c>
      <c r="AB283" s="541">
        <v>1204</v>
      </c>
      <c r="AC283" s="541">
        <v>1214</v>
      </c>
      <c r="AD283" s="542">
        <v>1221</v>
      </c>
      <c r="AE283" s="542">
        <v>1225</v>
      </c>
      <c r="AF283" s="544">
        <v>1231</v>
      </c>
      <c r="AG283" s="544">
        <v>1238</v>
      </c>
      <c r="AH283" s="545">
        <v>1241</v>
      </c>
      <c r="AI283" s="546">
        <v>1249</v>
      </c>
      <c r="AJ283" s="547">
        <v>1252</v>
      </c>
      <c r="AK283" s="548">
        <v>1255</v>
      </c>
      <c r="AL283" s="550">
        <v>1257</v>
      </c>
      <c r="AM283" s="551">
        <v>1259</v>
      </c>
      <c r="AN283" s="552">
        <v>1260</v>
      </c>
      <c r="AO283" s="553">
        <v>1269</v>
      </c>
      <c r="AP283" s="553">
        <v>1273</v>
      </c>
      <c r="AQ283" s="553">
        <v>1282</v>
      </c>
      <c r="AR283" s="553">
        <v>1287</v>
      </c>
      <c r="AS283" s="554">
        <v>1294</v>
      </c>
      <c r="AT283" s="555">
        <v>1299</v>
      </c>
      <c r="AU283" s="556">
        <v>1303</v>
      </c>
      <c r="AV283" s="556">
        <v>1309</v>
      </c>
      <c r="AW283" s="556">
        <v>1317</v>
      </c>
      <c r="AX283" s="557">
        <v>1325</v>
      </c>
      <c r="AY283" s="557">
        <v>1329</v>
      </c>
      <c r="AZ283" s="559">
        <v>1328</v>
      </c>
      <c r="BA283" s="559">
        <v>1332</v>
      </c>
      <c r="BB283" s="559">
        <v>1337</v>
      </c>
      <c r="BD283" s="178">
        <f t="shared" ca="1" si="62"/>
        <v>5</v>
      </c>
      <c r="BE283" s="411">
        <f t="shared" ca="1" si="63"/>
        <v>3.7537537537537537E-3</v>
      </c>
      <c r="BF283" s="412">
        <f t="shared" ca="1" si="64"/>
        <v>1.3130596916935844</v>
      </c>
      <c r="BG283" s="178">
        <f t="shared" ca="1" si="65"/>
        <v>34</v>
      </c>
      <c r="BH283" s="411">
        <f t="shared" ca="1" si="66"/>
        <v>2.6093630084420567E-2</v>
      </c>
      <c r="BI283" s="412">
        <f t="shared" ca="1" si="67"/>
        <v>8.9288059035163734</v>
      </c>
      <c r="BJ283" s="398">
        <f t="shared" ca="1" si="60"/>
        <v>351.11216155886444</v>
      </c>
      <c r="BL283" s="391">
        <f t="shared" si="61"/>
        <v>55</v>
      </c>
      <c r="BM283" s="386">
        <f t="shared" ca="1" si="68"/>
        <v>1337</v>
      </c>
      <c r="BN283" s="386">
        <f t="shared" ca="1" si="69"/>
        <v>351.1</v>
      </c>
      <c r="BO283" s="400">
        <f t="shared" ca="1" si="70"/>
        <v>0</v>
      </c>
      <c r="BQ283" t="s">
        <v>1319</v>
      </c>
      <c r="BR283">
        <v>153</v>
      </c>
      <c r="BS283">
        <v>171.6</v>
      </c>
      <c r="BU283" s="389">
        <f t="shared" si="71"/>
        <v>23</v>
      </c>
      <c r="BV283" s="419">
        <f t="shared" ca="1" si="72"/>
        <v>380790</v>
      </c>
      <c r="BX283" s="404" t="s">
        <v>716</v>
      </c>
      <c r="BY283" s="404" t="s">
        <v>1341</v>
      </c>
      <c r="BZ283" s="404" t="s">
        <v>2210</v>
      </c>
      <c r="CA283" s="405">
        <v>116339</v>
      </c>
      <c r="CB283" s="548">
        <f t="shared" ca="1" si="73"/>
        <v>33</v>
      </c>
      <c r="CC283" s="50" t="str">
        <f t="shared" ca="1" si="74"/>
        <v>Worst 50</v>
      </c>
    </row>
    <row r="284" spans="1:81" x14ac:dyDescent="0.25">
      <c r="A284" s="386">
        <v>7</v>
      </c>
      <c r="B284" s="386" t="s">
        <v>146</v>
      </c>
      <c r="C284" s="31" t="s">
        <v>317</v>
      </c>
      <c r="D284" s="31" t="s">
        <v>22</v>
      </c>
      <c r="E284" s="31" t="s">
        <v>317</v>
      </c>
      <c r="F284" s="31" t="s">
        <v>22</v>
      </c>
      <c r="G284" s="31">
        <v>340502</v>
      </c>
      <c r="H284" s="31">
        <v>890</v>
      </c>
      <c r="I284" s="31">
        <v>897</v>
      </c>
      <c r="J284" s="31">
        <v>907</v>
      </c>
      <c r="K284" s="31">
        <v>914</v>
      </c>
      <c r="L284" s="31">
        <v>927</v>
      </c>
      <c r="M284" s="31">
        <v>937</v>
      </c>
      <c r="N284" s="31">
        <v>943</v>
      </c>
      <c r="O284" s="31">
        <v>957</v>
      </c>
      <c r="P284" s="31">
        <v>974</v>
      </c>
      <c r="Q284" s="31">
        <v>982</v>
      </c>
      <c r="R284" s="31">
        <v>989</v>
      </c>
      <c r="S284" s="31">
        <v>992</v>
      </c>
      <c r="T284" s="31">
        <v>1009</v>
      </c>
      <c r="U284" s="31">
        <v>1020</v>
      </c>
      <c r="V284" s="31">
        <v>1035</v>
      </c>
      <c r="W284" s="31">
        <v>1061</v>
      </c>
      <c r="X284" s="31">
        <v>1073</v>
      </c>
      <c r="Y284" s="31">
        <v>1078</v>
      </c>
      <c r="Z284" s="31">
        <v>1087</v>
      </c>
      <c r="AA284" s="31">
        <v>1096</v>
      </c>
      <c r="AB284" s="31">
        <v>1102</v>
      </c>
      <c r="AC284" s="31">
        <v>1110</v>
      </c>
      <c r="AD284" s="31">
        <v>1117</v>
      </c>
      <c r="AE284" s="31">
        <v>1130</v>
      </c>
      <c r="AF284" s="31">
        <v>1141</v>
      </c>
      <c r="AG284" s="31">
        <v>1145</v>
      </c>
      <c r="AH284" s="31">
        <v>1151</v>
      </c>
      <c r="AI284" s="31">
        <v>1157</v>
      </c>
      <c r="AJ284" s="31">
        <v>1164</v>
      </c>
      <c r="AK284" s="31">
        <v>1169</v>
      </c>
      <c r="AL284" s="31">
        <v>1176</v>
      </c>
      <c r="AM284" s="31">
        <v>1178</v>
      </c>
      <c r="AN284" s="31">
        <v>1180</v>
      </c>
      <c r="AO284" s="31">
        <v>1191</v>
      </c>
      <c r="AP284" s="31">
        <v>1193</v>
      </c>
      <c r="AQ284" s="31">
        <v>1196</v>
      </c>
      <c r="AR284" s="31">
        <v>1198</v>
      </c>
      <c r="AS284" s="31">
        <v>1198</v>
      </c>
      <c r="AT284" s="31">
        <v>1201</v>
      </c>
      <c r="AU284" s="31">
        <v>1206</v>
      </c>
      <c r="AV284" s="31">
        <v>1211</v>
      </c>
      <c r="AW284" s="31">
        <v>1215</v>
      </c>
      <c r="AX284" s="31">
        <v>1220</v>
      </c>
      <c r="AY284" s="31">
        <v>1225</v>
      </c>
      <c r="AZ284" s="31">
        <v>1230</v>
      </c>
      <c r="BA284" s="31">
        <v>1233</v>
      </c>
      <c r="BB284" s="31">
        <v>1235</v>
      </c>
      <c r="BC284" s="31"/>
      <c r="BD284" s="393">
        <f t="shared" ca="1" si="62"/>
        <v>2</v>
      </c>
      <c r="BE284" s="413">
        <f t="shared" ca="1" si="63"/>
        <v>1.6220600162206002E-3</v>
      </c>
      <c r="BF284" s="415">
        <f t="shared" ca="1" si="64"/>
        <v>0.58736806244897244</v>
      </c>
      <c r="BG284" s="393">
        <f t="shared" ca="1" si="65"/>
        <v>29</v>
      </c>
      <c r="BH284" s="413">
        <f t="shared" ca="1" si="66"/>
        <v>2.404643449419569E-2</v>
      </c>
      <c r="BI284" s="415">
        <f t="shared" ca="1" si="67"/>
        <v>8.5168369055101003</v>
      </c>
      <c r="BJ284" s="401">
        <f t="shared" ca="1" si="60"/>
        <v>362.69977856224045</v>
      </c>
      <c r="BL284" s="391">
        <f t="shared" si="61"/>
        <v>56</v>
      </c>
      <c r="BM284" s="386">
        <f t="shared" ca="1" si="68"/>
        <v>1235</v>
      </c>
      <c r="BN284" s="386">
        <f t="shared" ca="1" si="69"/>
        <v>362.7</v>
      </c>
      <c r="BO284" s="400">
        <f t="shared" ca="1" si="70"/>
        <v>0</v>
      </c>
      <c r="BQ284" t="s">
        <v>1528</v>
      </c>
      <c r="BR284">
        <v>317</v>
      </c>
      <c r="BS284">
        <v>237</v>
      </c>
      <c r="BU284" s="389">
        <f t="shared" si="71"/>
        <v>24</v>
      </c>
      <c r="BV284" s="419">
        <f t="shared" ca="1" si="72"/>
        <v>340502</v>
      </c>
      <c r="BX284" s="404" t="s">
        <v>718</v>
      </c>
      <c r="BY284" s="404" t="s">
        <v>1361</v>
      </c>
      <c r="BZ284" s="404" t="s">
        <v>2210</v>
      </c>
      <c r="CA284" s="405">
        <v>85283</v>
      </c>
      <c r="CB284" s="548">
        <f t="shared" ca="1" si="73"/>
        <v>37</v>
      </c>
      <c r="CC284" s="50" t="str">
        <f t="shared" ca="1" si="74"/>
        <v>Worst 50</v>
      </c>
    </row>
    <row r="285" spans="1:81" x14ac:dyDescent="0.25">
      <c r="A285" s="386">
        <v>7</v>
      </c>
      <c r="B285" s="386" t="s">
        <v>146</v>
      </c>
      <c r="C285" s="386" t="s">
        <v>396</v>
      </c>
      <c r="D285" s="386" t="s">
        <v>27</v>
      </c>
      <c r="E285" s="386" t="s">
        <v>620</v>
      </c>
      <c r="F285" s="386" t="s">
        <v>1235</v>
      </c>
      <c r="G285">
        <v>97527</v>
      </c>
      <c r="H285">
        <v>227</v>
      </c>
      <c r="I285" s="397">
        <v>229</v>
      </c>
      <c r="J285" s="419">
        <v>230</v>
      </c>
      <c r="K285" s="419">
        <v>232</v>
      </c>
      <c r="L285" s="419">
        <v>232</v>
      </c>
      <c r="M285" s="433">
        <v>232</v>
      </c>
      <c r="N285" s="434">
        <v>233</v>
      </c>
      <c r="O285" s="437">
        <v>233</v>
      </c>
      <c r="P285" s="438">
        <v>233</v>
      </c>
      <c r="Q285" s="447">
        <v>236</v>
      </c>
      <c r="R285" s="494">
        <v>238</v>
      </c>
      <c r="S285" s="498">
        <v>238</v>
      </c>
      <c r="T285" s="498">
        <v>238</v>
      </c>
      <c r="U285" s="537">
        <v>238</v>
      </c>
      <c r="V285" s="537">
        <v>239</v>
      </c>
      <c r="W285" s="537">
        <v>239</v>
      </c>
      <c r="X285" s="537">
        <v>241</v>
      </c>
      <c r="Y285" s="538">
        <v>248</v>
      </c>
      <c r="Z285" s="540">
        <v>248</v>
      </c>
      <c r="AA285" s="540">
        <v>248</v>
      </c>
      <c r="AB285" s="541">
        <v>248</v>
      </c>
      <c r="AC285" s="541">
        <v>248</v>
      </c>
      <c r="AD285" s="542">
        <v>250</v>
      </c>
      <c r="AE285" s="542">
        <v>250</v>
      </c>
      <c r="AF285" s="544">
        <v>250</v>
      </c>
      <c r="AG285" s="544">
        <v>250</v>
      </c>
      <c r="AH285" s="545">
        <v>251</v>
      </c>
      <c r="AI285" s="546">
        <v>251</v>
      </c>
      <c r="AJ285" s="547">
        <v>251</v>
      </c>
      <c r="AK285" s="548">
        <v>251</v>
      </c>
      <c r="AL285" s="550">
        <v>251</v>
      </c>
      <c r="AM285" s="551">
        <v>251</v>
      </c>
      <c r="AN285" s="552">
        <v>251</v>
      </c>
      <c r="AO285" s="553">
        <v>252</v>
      </c>
      <c r="AP285" s="553">
        <v>252</v>
      </c>
      <c r="AQ285" s="553">
        <v>253</v>
      </c>
      <c r="AR285" s="553">
        <v>253</v>
      </c>
      <c r="AS285" s="554">
        <v>253</v>
      </c>
      <c r="AT285" s="555">
        <v>254</v>
      </c>
      <c r="AU285" s="556">
        <v>254</v>
      </c>
      <c r="AV285" s="556">
        <v>254</v>
      </c>
      <c r="AW285" s="556">
        <v>256</v>
      </c>
      <c r="AX285" s="557">
        <v>256</v>
      </c>
      <c r="AY285" s="557">
        <v>256</v>
      </c>
      <c r="AZ285" s="559">
        <v>256</v>
      </c>
      <c r="BA285" s="559">
        <v>256</v>
      </c>
      <c r="BB285" s="559">
        <v>256</v>
      </c>
      <c r="BD285" s="178">
        <f t="shared" ca="1" si="62"/>
        <v>0</v>
      </c>
      <c r="BE285" s="411">
        <f t="shared" ca="1" si="63"/>
        <v>0</v>
      </c>
      <c r="BF285" s="412">
        <f t="shared" ca="1" si="64"/>
        <v>0</v>
      </c>
      <c r="BG285" s="178">
        <f t="shared" ca="1" si="65"/>
        <v>2</v>
      </c>
      <c r="BH285" s="411">
        <f t="shared" ca="1" si="66"/>
        <v>7.874015748031496E-3</v>
      </c>
      <c r="BI285" s="412">
        <f t="shared" ca="1" si="67"/>
        <v>2.0507141612066402</v>
      </c>
      <c r="BJ285" s="398">
        <f t="shared" ca="1" si="60"/>
        <v>262.49141263444994</v>
      </c>
      <c r="BL285" s="391">
        <f t="shared" si="61"/>
        <v>3</v>
      </c>
      <c r="BM285" s="386">
        <f t="shared" ca="1" si="68"/>
        <v>256</v>
      </c>
      <c r="BN285" s="386">
        <f t="shared" ca="1" si="69"/>
        <v>262.5</v>
      </c>
      <c r="BO285" s="400">
        <f t="shared" ca="1" si="70"/>
        <v>0</v>
      </c>
      <c r="BQ285" t="s">
        <v>113</v>
      </c>
      <c r="BR285">
        <v>785</v>
      </c>
      <c r="BS285">
        <v>227.5</v>
      </c>
      <c r="BU285" s="389">
        <f t="shared" si="71"/>
        <v>28</v>
      </c>
      <c r="BV285" s="419">
        <f t="shared" ca="1" si="72"/>
        <v>97527</v>
      </c>
      <c r="BX285" s="404" t="s">
        <v>720</v>
      </c>
      <c r="BY285" s="404" t="s">
        <v>1363</v>
      </c>
      <c r="BZ285" s="404" t="s">
        <v>2210</v>
      </c>
      <c r="CA285" s="405">
        <v>96293</v>
      </c>
      <c r="CB285" s="548">
        <f t="shared" ca="1" si="73"/>
        <v>161</v>
      </c>
      <c r="CC285" s="50" t="str">
        <f t="shared" ca="1" si="74"/>
        <v/>
      </c>
    </row>
    <row r="286" spans="1:81" x14ac:dyDescent="0.25">
      <c r="A286" s="386">
        <v>7</v>
      </c>
      <c r="B286" s="386" t="s">
        <v>146</v>
      </c>
      <c r="C286" s="386" t="s">
        <v>396</v>
      </c>
      <c r="D286" s="386" t="s">
        <v>27</v>
      </c>
      <c r="E286" s="386" t="s">
        <v>622</v>
      </c>
      <c r="F286" s="386" t="s">
        <v>1237</v>
      </c>
      <c r="G286">
        <v>67137</v>
      </c>
      <c r="H286">
        <v>540</v>
      </c>
      <c r="I286" s="397">
        <v>541</v>
      </c>
      <c r="J286" s="419">
        <v>541</v>
      </c>
      <c r="K286" s="419">
        <v>542</v>
      </c>
      <c r="L286" s="419">
        <v>552</v>
      </c>
      <c r="M286" s="433">
        <v>552</v>
      </c>
      <c r="N286" s="434">
        <v>553</v>
      </c>
      <c r="O286" s="437">
        <v>553</v>
      </c>
      <c r="P286" s="438">
        <v>553</v>
      </c>
      <c r="Q286" s="447">
        <v>553</v>
      </c>
      <c r="R286" s="494">
        <v>555</v>
      </c>
      <c r="S286" s="498">
        <v>555</v>
      </c>
      <c r="T286" s="498">
        <v>556</v>
      </c>
      <c r="U286" s="537">
        <v>556</v>
      </c>
      <c r="V286" s="537">
        <v>557</v>
      </c>
      <c r="W286" s="537">
        <v>557</v>
      </c>
      <c r="X286" s="537">
        <v>557</v>
      </c>
      <c r="Y286" s="538">
        <v>558</v>
      </c>
      <c r="Z286" s="540">
        <v>558</v>
      </c>
      <c r="AA286" s="540">
        <v>558</v>
      </c>
      <c r="AB286" s="541">
        <v>559</v>
      </c>
      <c r="AC286" s="541">
        <v>559</v>
      </c>
      <c r="AD286" s="542">
        <v>559</v>
      </c>
      <c r="AE286" s="542">
        <v>559</v>
      </c>
      <c r="AF286" s="544">
        <v>560</v>
      </c>
      <c r="AG286" s="544">
        <v>561</v>
      </c>
      <c r="AH286" s="545">
        <v>561</v>
      </c>
      <c r="AI286" s="546">
        <v>561</v>
      </c>
      <c r="AJ286" s="547">
        <v>561</v>
      </c>
      <c r="AK286" s="548">
        <v>563</v>
      </c>
      <c r="AL286" s="550">
        <v>564</v>
      </c>
      <c r="AM286" s="551">
        <v>564</v>
      </c>
      <c r="AN286" s="552">
        <v>564</v>
      </c>
      <c r="AO286" s="553">
        <v>564</v>
      </c>
      <c r="AP286" s="553">
        <v>564</v>
      </c>
      <c r="AQ286" s="553">
        <v>565</v>
      </c>
      <c r="AR286" s="553">
        <v>565</v>
      </c>
      <c r="AS286" s="554">
        <v>566</v>
      </c>
      <c r="AT286" s="555">
        <v>566</v>
      </c>
      <c r="AU286" s="556">
        <v>566</v>
      </c>
      <c r="AV286" s="556">
        <v>567</v>
      </c>
      <c r="AW286" s="556">
        <v>567</v>
      </c>
      <c r="AX286" s="557">
        <v>569</v>
      </c>
      <c r="AY286" s="557">
        <v>569</v>
      </c>
      <c r="AZ286" s="559">
        <v>571</v>
      </c>
      <c r="BA286" s="559">
        <v>571</v>
      </c>
      <c r="BB286" s="559">
        <v>571</v>
      </c>
      <c r="BD286" s="178">
        <f t="shared" ca="1" si="62"/>
        <v>0</v>
      </c>
      <c r="BE286" s="411">
        <f t="shared" ca="1" si="63"/>
        <v>0</v>
      </c>
      <c r="BF286" s="412">
        <f t="shared" ca="1" si="64"/>
        <v>0</v>
      </c>
      <c r="BG286" s="178">
        <f t="shared" ca="1" si="65"/>
        <v>5</v>
      </c>
      <c r="BH286" s="411">
        <f t="shared" ca="1" si="66"/>
        <v>8.8339222614840993E-3</v>
      </c>
      <c r="BI286" s="412">
        <f t="shared" ca="1" si="67"/>
        <v>7.447458182522305</v>
      </c>
      <c r="BJ286" s="398">
        <f t="shared" ca="1" si="60"/>
        <v>850.49972444404727</v>
      </c>
      <c r="BL286" s="391">
        <f t="shared" si="61"/>
        <v>13</v>
      </c>
      <c r="BM286" s="386">
        <f t="shared" ca="1" si="68"/>
        <v>571</v>
      </c>
      <c r="BN286" s="386">
        <f t="shared" ca="1" si="69"/>
        <v>850.5</v>
      </c>
      <c r="BO286" s="400">
        <f t="shared" ca="1" si="70"/>
        <v>0</v>
      </c>
      <c r="BQ286" t="s">
        <v>114</v>
      </c>
      <c r="BR286" s="4">
        <v>1108</v>
      </c>
      <c r="BS286">
        <v>391</v>
      </c>
      <c r="BU286" s="389">
        <f t="shared" si="71"/>
        <v>29</v>
      </c>
      <c r="BV286" s="419">
        <f t="shared" ca="1" si="72"/>
        <v>67137</v>
      </c>
      <c r="BX286" s="404" t="s">
        <v>722</v>
      </c>
      <c r="BY286" s="404" t="s">
        <v>1365</v>
      </c>
      <c r="BZ286" s="404" t="s">
        <v>2210</v>
      </c>
      <c r="CA286" s="405">
        <v>125813</v>
      </c>
      <c r="CB286" s="548">
        <f t="shared" ca="1" si="73"/>
        <v>43</v>
      </c>
      <c r="CC286" s="50" t="str">
        <f t="shared" ca="1" si="74"/>
        <v>Worst 50</v>
      </c>
    </row>
    <row r="287" spans="1:81" x14ac:dyDescent="0.25">
      <c r="A287" s="386">
        <v>7</v>
      </c>
      <c r="B287" s="386" t="s">
        <v>146</v>
      </c>
      <c r="C287" s="386" t="s">
        <v>396</v>
      </c>
      <c r="D287" s="386" t="s">
        <v>27</v>
      </c>
      <c r="E287" s="386" t="s">
        <v>624</v>
      </c>
      <c r="F287" s="386" t="s">
        <v>1239</v>
      </c>
      <c r="G287">
        <v>108387</v>
      </c>
      <c r="H287">
        <v>430</v>
      </c>
      <c r="I287" s="397">
        <v>437</v>
      </c>
      <c r="J287" s="419">
        <v>463</v>
      </c>
      <c r="K287" s="419">
        <v>467</v>
      </c>
      <c r="L287" s="419">
        <v>467</v>
      </c>
      <c r="M287" s="433">
        <v>467</v>
      </c>
      <c r="N287" s="434">
        <v>467</v>
      </c>
      <c r="O287" s="437">
        <v>468</v>
      </c>
      <c r="P287" s="438">
        <v>473</v>
      </c>
      <c r="Q287" s="447">
        <v>475</v>
      </c>
      <c r="R287" s="494">
        <v>475</v>
      </c>
      <c r="S287" s="498">
        <v>476</v>
      </c>
      <c r="T287" s="498">
        <v>478</v>
      </c>
      <c r="U287" s="537">
        <v>481</v>
      </c>
      <c r="V287" s="537">
        <v>485</v>
      </c>
      <c r="W287" s="537">
        <v>486</v>
      </c>
      <c r="X287" s="537">
        <v>489</v>
      </c>
      <c r="Y287" s="538">
        <v>490</v>
      </c>
      <c r="Z287" s="540">
        <v>492</v>
      </c>
      <c r="AA287" s="540">
        <v>493</v>
      </c>
      <c r="AB287" s="541">
        <v>493</v>
      </c>
      <c r="AC287" s="541">
        <v>492</v>
      </c>
      <c r="AD287" s="542">
        <v>492</v>
      </c>
      <c r="AE287" s="542">
        <v>492</v>
      </c>
      <c r="AF287" s="544">
        <v>492</v>
      </c>
      <c r="AG287" s="544">
        <v>492</v>
      </c>
      <c r="AH287" s="545">
        <v>493</v>
      </c>
      <c r="AI287" s="546">
        <v>493</v>
      </c>
      <c r="AJ287" s="547">
        <v>494</v>
      </c>
      <c r="AK287" s="548">
        <v>494</v>
      </c>
      <c r="AL287" s="550">
        <v>494</v>
      </c>
      <c r="AM287" s="551">
        <v>494</v>
      </c>
      <c r="AN287" s="552">
        <v>493</v>
      </c>
      <c r="AO287" s="553">
        <v>493</v>
      </c>
      <c r="AP287" s="553">
        <v>493</v>
      </c>
      <c r="AQ287" s="553">
        <v>493</v>
      </c>
      <c r="AR287" s="553">
        <v>494</v>
      </c>
      <c r="AS287" s="554">
        <v>494</v>
      </c>
      <c r="AT287" s="555">
        <v>495</v>
      </c>
      <c r="AU287" s="556">
        <v>495</v>
      </c>
      <c r="AV287" s="556">
        <v>495</v>
      </c>
      <c r="AW287" s="556">
        <v>496</v>
      </c>
      <c r="AX287" s="557">
        <v>497</v>
      </c>
      <c r="AY287" s="557">
        <v>497</v>
      </c>
      <c r="AZ287" s="559">
        <v>499</v>
      </c>
      <c r="BA287" s="559">
        <v>499</v>
      </c>
      <c r="BB287" s="559">
        <v>500</v>
      </c>
      <c r="BD287" s="178">
        <f t="shared" ca="1" si="62"/>
        <v>1</v>
      </c>
      <c r="BE287" s="411">
        <f t="shared" ca="1" si="63"/>
        <v>2.004008016032064E-3</v>
      </c>
      <c r="BF287" s="412">
        <f t="shared" ca="1" si="64"/>
        <v>0.92261987138678991</v>
      </c>
      <c r="BG287" s="178">
        <f t="shared" ca="1" si="65"/>
        <v>5</v>
      </c>
      <c r="BH287" s="411">
        <f t="shared" ca="1" si="66"/>
        <v>1.0101010101010102E-2</v>
      </c>
      <c r="BI287" s="412">
        <f t="shared" ca="1" si="67"/>
        <v>4.61309935693395</v>
      </c>
      <c r="BJ287" s="398">
        <f t="shared" ca="1" si="60"/>
        <v>461.30993569339495</v>
      </c>
      <c r="BL287" s="391">
        <f t="shared" si="61"/>
        <v>48</v>
      </c>
      <c r="BM287" s="386">
        <f t="shared" ca="1" si="68"/>
        <v>500</v>
      </c>
      <c r="BN287" s="386">
        <f t="shared" ca="1" si="69"/>
        <v>461.3</v>
      </c>
      <c r="BO287" s="400">
        <f t="shared" ca="1" si="70"/>
        <v>0</v>
      </c>
      <c r="BQ287" t="s">
        <v>115</v>
      </c>
      <c r="BR287">
        <v>776</v>
      </c>
      <c r="BS287">
        <v>280.39999999999998</v>
      </c>
      <c r="BU287" s="389">
        <f t="shared" si="71"/>
        <v>30</v>
      </c>
      <c r="BV287" s="419">
        <f t="shared" ca="1" si="72"/>
        <v>108387</v>
      </c>
      <c r="BX287" s="404" t="s">
        <v>724</v>
      </c>
      <c r="BY287" s="404" t="s">
        <v>1367</v>
      </c>
      <c r="BZ287" s="404" t="s">
        <v>2210</v>
      </c>
      <c r="CA287" s="405">
        <v>179753</v>
      </c>
      <c r="CB287" s="548">
        <f t="shared" ca="1" si="73"/>
        <v>87</v>
      </c>
      <c r="CC287" s="50" t="str">
        <f t="shared" ca="1" si="74"/>
        <v/>
      </c>
    </row>
    <row r="288" spans="1:81" x14ac:dyDescent="0.25">
      <c r="A288" s="386">
        <v>7</v>
      </c>
      <c r="B288" s="386" t="s">
        <v>146</v>
      </c>
      <c r="C288" s="386" t="s">
        <v>396</v>
      </c>
      <c r="D288" s="386" t="s">
        <v>27</v>
      </c>
      <c r="E288" s="386" t="s">
        <v>626</v>
      </c>
      <c r="F288" s="386" t="s">
        <v>1241</v>
      </c>
      <c r="G288">
        <v>68424</v>
      </c>
      <c r="H288">
        <v>256</v>
      </c>
      <c r="I288" s="397">
        <v>258</v>
      </c>
      <c r="J288" s="419">
        <v>260</v>
      </c>
      <c r="K288" s="419">
        <v>260</v>
      </c>
      <c r="L288" s="419">
        <v>260</v>
      </c>
      <c r="M288" s="433">
        <v>260</v>
      </c>
      <c r="N288" s="434">
        <v>260</v>
      </c>
      <c r="O288" s="437">
        <v>262</v>
      </c>
      <c r="P288" s="438">
        <v>262</v>
      </c>
      <c r="Q288" s="447">
        <v>262</v>
      </c>
      <c r="R288" s="494">
        <v>262</v>
      </c>
      <c r="S288" s="498">
        <v>262</v>
      </c>
      <c r="T288" s="498">
        <v>262</v>
      </c>
      <c r="U288" s="537">
        <v>262</v>
      </c>
      <c r="V288" s="537">
        <v>263</v>
      </c>
      <c r="W288" s="537">
        <v>266</v>
      </c>
      <c r="X288" s="537">
        <v>266</v>
      </c>
      <c r="Y288" s="538">
        <v>272</v>
      </c>
      <c r="Z288" s="540">
        <v>272</v>
      </c>
      <c r="AA288" s="540">
        <v>274</v>
      </c>
      <c r="AB288" s="541">
        <v>274</v>
      </c>
      <c r="AC288" s="541">
        <v>274</v>
      </c>
      <c r="AD288" s="542">
        <v>274</v>
      </c>
      <c r="AE288" s="542">
        <v>274</v>
      </c>
      <c r="AF288" s="544">
        <v>276</v>
      </c>
      <c r="AG288" s="544">
        <v>276</v>
      </c>
      <c r="AH288" s="545">
        <v>281</v>
      </c>
      <c r="AI288" s="546">
        <v>284</v>
      </c>
      <c r="AJ288" s="547">
        <v>292</v>
      </c>
      <c r="AK288" s="548">
        <v>292</v>
      </c>
      <c r="AL288" s="550">
        <v>294</v>
      </c>
      <c r="AM288" s="551">
        <v>294</v>
      </c>
      <c r="AN288" s="552">
        <v>294</v>
      </c>
      <c r="AO288" s="553">
        <v>295</v>
      </c>
      <c r="AP288" s="553">
        <v>295</v>
      </c>
      <c r="AQ288" s="553">
        <v>297</v>
      </c>
      <c r="AR288" s="553">
        <v>298</v>
      </c>
      <c r="AS288" s="554">
        <v>298</v>
      </c>
      <c r="AT288" s="555">
        <v>298</v>
      </c>
      <c r="AU288" s="556">
        <v>298</v>
      </c>
      <c r="AV288" s="556">
        <v>298</v>
      </c>
      <c r="AW288" s="556">
        <v>298</v>
      </c>
      <c r="AX288" s="557">
        <v>298</v>
      </c>
      <c r="AY288" s="557">
        <v>298</v>
      </c>
      <c r="AZ288" s="559">
        <v>298</v>
      </c>
      <c r="BA288" s="559">
        <v>298</v>
      </c>
      <c r="BB288" s="559">
        <v>298</v>
      </c>
      <c r="BD288" s="178">
        <f t="shared" ca="1" si="62"/>
        <v>0</v>
      </c>
      <c r="BE288" s="411">
        <f t="shared" ca="1" si="63"/>
        <v>0</v>
      </c>
      <c r="BF288" s="412">
        <f t="shared" ca="1" si="64"/>
        <v>0</v>
      </c>
      <c r="BG288" s="178">
        <f t="shared" ca="1" si="65"/>
        <v>0</v>
      </c>
      <c r="BH288" s="411">
        <f t="shared" ca="1" si="66"/>
        <v>0</v>
      </c>
      <c r="BI288" s="412">
        <f t="shared" ca="1" si="67"/>
        <v>0</v>
      </c>
      <c r="BJ288" s="398">
        <f t="shared" ca="1" si="60"/>
        <v>435.51970068981643</v>
      </c>
      <c r="BL288" s="391">
        <f t="shared" si="61"/>
        <v>63</v>
      </c>
      <c r="BM288" s="386">
        <f t="shared" ca="1" si="68"/>
        <v>298</v>
      </c>
      <c r="BN288" s="386">
        <f t="shared" ca="1" si="69"/>
        <v>435.5</v>
      </c>
      <c r="BO288" s="400">
        <f t="shared" ca="1" si="70"/>
        <v>0</v>
      </c>
      <c r="BQ288" t="s">
        <v>116</v>
      </c>
      <c r="BR288" s="4">
        <v>1007</v>
      </c>
      <c r="BS288">
        <v>308.39999999999998</v>
      </c>
      <c r="BU288" s="389">
        <f t="shared" si="71"/>
        <v>31</v>
      </c>
      <c r="BV288" s="419">
        <f t="shared" ca="1" si="72"/>
        <v>68424</v>
      </c>
      <c r="BX288" s="404" t="s">
        <v>726</v>
      </c>
      <c r="BY288" s="404" t="s">
        <v>1369</v>
      </c>
      <c r="BZ288" s="404" t="s">
        <v>2210</v>
      </c>
      <c r="CA288" s="405">
        <v>95142</v>
      </c>
      <c r="CB288" s="548">
        <f t="shared" ca="1" si="73"/>
        <v>272</v>
      </c>
      <c r="CC288" s="50" t="str">
        <f t="shared" ca="1" si="74"/>
        <v/>
      </c>
    </row>
    <row r="289" spans="1:81" x14ac:dyDescent="0.25">
      <c r="A289" s="386">
        <v>7</v>
      </c>
      <c r="B289" s="386" t="s">
        <v>146</v>
      </c>
      <c r="C289" s="386" t="s">
        <v>396</v>
      </c>
      <c r="D289" s="386" t="s">
        <v>27</v>
      </c>
      <c r="E289" s="386" t="s">
        <v>628</v>
      </c>
      <c r="F289" s="386" t="s">
        <v>1243</v>
      </c>
      <c r="G289">
        <v>52881</v>
      </c>
      <c r="H289">
        <v>90</v>
      </c>
      <c r="I289" s="397">
        <v>92</v>
      </c>
      <c r="J289" s="419">
        <v>95</v>
      </c>
      <c r="K289" s="419">
        <v>95</v>
      </c>
      <c r="L289" s="419">
        <v>95</v>
      </c>
      <c r="M289" s="433">
        <v>94</v>
      </c>
      <c r="N289" s="434">
        <v>95</v>
      </c>
      <c r="O289" s="437">
        <v>95</v>
      </c>
      <c r="P289" s="438">
        <v>95</v>
      </c>
      <c r="Q289" s="447">
        <v>97</v>
      </c>
      <c r="R289" s="494">
        <v>98</v>
      </c>
      <c r="S289" s="498">
        <v>98</v>
      </c>
      <c r="T289" s="498">
        <v>98</v>
      </c>
      <c r="U289" s="537">
        <v>99</v>
      </c>
      <c r="V289" s="537">
        <v>99</v>
      </c>
      <c r="W289" s="537">
        <v>99</v>
      </c>
      <c r="X289" s="537">
        <v>102</v>
      </c>
      <c r="Y289" s="538">
        <v>102</v>
      </c>
      <c r="Z289" s="540">
        <v>102</v>
      </c>
      <c r="AA289" s="540">
        <v>102</v>
      </c>
      <c r="AB289" s="541">
        <v>102</v>
      </c>
      <c r="AC289" s="541">
        <v>102</v>
      </c>
      <c r="AD289" s="542">
        <v>104</v>
      </c>
      <c r="AE289" s="542">
        <v>104</v>
      </c>
      <c r="AF289" s="544">
        <v>104</v>
      </c>
      <c r="AG289" s="544">
        <v>104</v>
      </c>
      <c r="AH289" s="545">
        <v>104</v>
      </c>
      <c r="AI289" s="546">
        <v>105</v>
      </c>
      <c r="AJ289" s="547">
        <v>105</v>
      </c>
      <c r="AK289" s="548">
        <v>106</v>
      </c>
      <c r="AL289" s="550">
        <v>106</v>
      </c>
      <c r="AM289" s="551">
        <v>107</v>
      </c>
      <c r="AN289" s="552">
        <v>107</v>
      </c>
      <c r="AO289" s="553">
        <v>107</v>
      </c>
      <c r="AP289" s="553">
        <v>108</v>
      </c>
      <c r="AQ289" s="553">
        <v>108</v>
      </c>
      <c r="AR289" s="553">
        <v>108</v>
      </c>
      <c r="AS289" s="554">
        <v>108</v>
      </c>
      <c r="AT289" s="555">
        <v>108</v>
      </c>
      <c r="AU289" s="556">
        <v>108</v>
      </c>
      <c r="AV289" s="556">
        <v>108</v>
      </c>
      <c r="AW289" s="556">
        <v>108</v>
      </c>
      <c r="AX289" s="557">
        <v>109</v>
      </c>
      <c r="AY289" s="557">
        <v>109</v>
      </c>
      <c r="AZ289" s="559">
        <v>110</v>
      </c>
      <c r="BA289" s="559">
        <v>110</v>
      </c>
      <c r="BB289" s="559">
        <v>113</v>
      </c>
      <c r="BD289" s="178">
        <f t="shared" ca="1" si="62"/>
        <v>3</v>
      </c>
      <c r="BE289" s="411">
        <f t="shared" ca="1" si="63"/>
        <v>2.7272727272727271E-2</v>
      </c>
      <c r="BF289" s="412">
        <f t="shared" ca="1" si="64"/>
        <v>5.6731151075055317</v>
      </c>
      <c r="BG289" s="178">
        <f t="shared" ca="1" si="65"/>
        <v>5</v>
      </c>
      <c r="BH289" s="411">
        <f t="shared" ca="1" si="66"/>
        <v>4.6296296296296294E-2</v>
      </c>
      <c r="BI289" s="412">
        <f t="shared" ca="1" si="67"/>
        <v>9.4551918458425526</v>
      </c>
      <c r="BJ289" s="398">
        <f t="shared" ca="1" si="60"/>
        <v>213.68733571604167</v>
      </c>
      <c r="BL289" s="391">
        <f t="shared" si="61"/>
        <v>94</v>
      </c>
      <c r="BM289" s="386">
        <f t="shared" ca="1" si="68"/>
        <v>113</v>
      </c>
      <c r="BN289" s="386">
        <f t="shared" ca="1" si="69"/>
        <v>213.7</v>
      </c>
      <c r="BO289" s="400">
        <f t="shared" ca="1" si="70"/>
        <v>0</v>
      </c>
      <c r="BQ289" t="s">
        <v>117</v>
      </c>
      <c r="BR289">
        <v>803</v>
      </c>
      <c r="BS289">
        <v>383.2</v>
      </c>
      <c r="BU289" s="389">
        <f t="shared" si="71"/>
        <v>32</v>
      </c>
      <c r="BV289" s="419">
        <f t="shared" ca="1" si="72"/>
        <v>52881</v>
      </c>
      <c r="BX289" s="404" t="s">
        <v>728</v>
      </c>
      <c r="BY289" s="404" t="s">
        <v>1371</v>
      </c>
      <c r="BZ289" s="404" t="s">
        <v>2210</v>
      </c>
      <c r="CA289" s="405">
        <v>125169</v>
      </c>
      <c r="CB289" s="548">
        <f t="shared" ca="1" si="73"/>
        <v>29</v>
      </c>
      <c r="CC289" s="50" t="str">
        <f t="shared" ca="1" si="74"/>
        <v>Worst 50</v>
      </c>
    </row>
    <row r="290" spans="1:81" x14ac:dyDescent="0.25">
      <c r="A290" s="386">
        <v>7</v>
      </c>
      <c r="B290" s="386" t="s">
        <v>146</v>
      </c>
      <c r="C290" s="31" t="s">
        <v>396</v>
      </c>
      <c r="D290" s="31" t="s">
        <v>27</v>
      </c>
      <c r="E290" s="31" t="s">
        <v>630</v>
      </c>
      <c r="F290" s="31" t="s">
        <v>1245</v>
      </c>
      <c r="G290" s="31">
        <v>104532</v>
      </c>
      <c r="H290" s="31">
        <v>504</v>
      </c>
      <c r="I290" s="31">
        <v>505</v>
      </c>
      <c r="J290" s="31">
        <v>507</v>
      </c>
      <c r="K290" s="31">
        <v>508</v>
      </c>
      <c r="L290" s="31">
        <v>509</v>
      </c>
      <c r="M290" s="31">
        <v>510</v>
      </c>
      <c r="N290" s="31">
        <v>510</v>
      </c>
      <c r="O290" s="31">
        <v>511</v>
      </c>
      <c r="P290" s="31">
        <v>513</v>
      </c>
      <c r="Q290" s="31">
        <v>514</v>
      </c>
      <c r="R290" s="31">
        <v>514</v>
      </c>
      <c r="S290" s="31">
        <v>516</v>
      </c>
      <c r="T290" s="31">
        <v>516</v>
      </c>
      <c r="U290" s="31">
        <v>517</v>
      </c>
      <c r="V290" s="31">
        <v>518</v>
      </c>
      <c r="W290" s="31">
        <v>521</v>
      </c>
      <c r="X290" s="31">
        <v>521</v>
      </c>
      <c r="Y290" s="31">
        <v>522</v>
      </c>
      <c r="Z290" s="31">
        <v>524</v>
      </c>
      <c r="AA290" s="31">
        <v>525</v>
      </c>
      <c r="AB290" s="31">
        <v>525</v>
      </c>
      <c r="AC290" s="31">
        <v>525</v>
      </c>
      <c r="AD290" s="31">
        <v>525</v>
      </c>
      <c r="AE290" s="31">
        <v>525</v>
      </c>
      <c r="AF290" s="31">
        <v>525</v>
      </c>
      <c r="AG290" s="31">
        <v>527</v>
      </c>
      <c r="AH290" s="31">
        <v>527</v>
      </c>
      <c r="AI290" s="31">
        <v>528</v>
      </c>
      <c r="AJ290" s="31">
        <v>529</v>
      </c>
      <c r="AK290" s="31">
        <v>531</v>
      </c>
      <c r="AL290" s="31">
        <v>532</v>
      </c>
      <c r="AM290" s="31">
        <v>532</v>
      </c>
      <c r="AN290" s="31">
        <v>532</v>
      </c>
      <c r="AO290" s="31">
        <v>532</v>
      </c>
      <c r="AP290" s="31">
        <v>533</v>
      </c>
      <c r="AQ290" s="31">
        <v>533</v>
      </c>
      <c r="AR290" s="31">
        <v>533</v>
      </c>
      <c r="AS290" s="31">
        <v>533</v>
      </c>
      <c r="AT290" s="31">
        <v>536</v>
      </c>
      <c r="AU290" s="31">
        <v>536</v>
      </c>
      <c r="AV290" s="31">
        <v>537</v>
      </c>
      <c r="AW290" s="31">
        <v>537</v>
      </c>
      <c r="AX290" s="31">
        <v>538</v>
      </c>
      <c r="AY290" s="31">
        <v>538</v>
      </c>
      <c r="AZ290" s="31">
        <v>538</v>
      </c>
      <c r="BA290" s="31">
        <v>539</v>
      </c>
      <c r="BB290" s="31">
        <v>540</v>
      </c>
      <c r="BC290" s="31"/>
      <c r="BD290" s="393">
        <f t="shared" ca="1" si="62"/>
        <v>1</v>
      </c>
      <c r="BE290" s="413">
        <f t="shared" ca="1" si="63"/>
        <v>1.8552875695732839E-3</v>
      </c>
      <c r="BF290" s="415">
        <f t="shared" ca="1" si="64"/>
        <v>0.95664485516396891</v>
      </c>
      <c r="BG290" s="393">
        <f t="shared" ca="1" si="65"/>
        <v>4</v>
      </c>
      <c r="BH290" s="413">
        <f t="shared" ca="1" si="66"/>
        <v>7.462686567164179E-3</v>
      </c>
      <c r="BI290" s="415">
        <f t="shared" ca="1" si="67"/>
        <v>3.8265794206558756</v>
      </c>
      <c r="BJ290" s="401">
        <f t="shared" ca="1" si="60"/>
        <v>516.58822178854325</v>
      </c>
      <c r="BL290" s="391">
        <f t="shared" si="61"/>
        <v>239</v>
      </c>
      <c r="BM290" s="386">
        <f t="shared" ca="1" si="68"/>
        <v>540</v>
      </c>
      <c r="BN290" s="386">
        <f t="shared" ca="1" si="69"/>
        <v>516.6</v>
      </c>
      <c r="BO290" s="400">
        <f t="shared" ca="1" si="70"/>
        <v>0</v>
      </c>
      <c r="BQ290" t="s">
        <v>1584</v>
      </c>
      <c r="BR290">
        <v>303</v>
      </c>
      <c r="BS290">
        <v>212.7</v>
      </c>
      <c r="BU290" s="389">
        <f t="shared" si="71"/>
        <v>33</v>
      </c>
      <c r="BV290" s="419">
        <f t="shared" ca="1" si="72"/>
        <v>104532</v>
      </c>
      <c r="BX290" s="404" t="s">
        <v>730</v>
      </c>
      <c r="BY290" s="404" t="s">
        <v>1373</v>
      </c>
      <c r="BZ290" s="404" t="s">
        <v>2210</v>
      </c>
      <c r="CA290" s="405">
        <v>124295</v>
      </c>
      <c r="CB290" s="548">
        <f t="shared" ca="1" si="73"/>
        <v>103</v>
      </c>
      <c r="CC290" s="50" t="str">
        <f t="shared" ca="1" si="74"/>
        <v/>
      </c>
    </row>
    <row r="291" spans="1:81" x14ac:dyDescent="0.25">
      <c r="A291" s="386">
        <v>7</v>
      </c>
      <c r="B291" s="386" t="s">
        <v>146</v>
      </c>
      <c r="C291" s="386" t="s">
        <v>276</v>
      </c>
      <c r="D291" s="386" t="s">
        <v>186</v>
      </c>
      <c r="E291" s="386" t="s">
        <v>276</v>
      </c>
      <c r="F291" s="386" t="s">
        <v>186</v>
      </c>
      <c r="G291">
        <v>128432</v>
      </c>
      <c r="H291">
        <v>338</v>
      </c>
      <c r="I291" s="397">
        <v>341</v>
      </c>
      <c r="J291" s="419">
        <v>343</v>
      </c>
      <c r="K291" s="419">
        <v>347</v>
      </c>
      <c r="L291" s="419">
        <v>347</v>
      </c>
      <c r="M291" s="433">
        <v>349</v>
      </c>
      <c r="N291" s="434">
        <v>351</v>
      </c>
      <c r="O291" s="437">
        <v>353</v>
      </c>
      <c r="P291" s="438">
        <v>357</v>
      </c>
      <c r="Q291" s="447">
        <v>359</v>
      </c>
      <c r="R291" s="494">
        <v>361</v>
      </c>
      <c r="S291" s="498">
        <v>369</v>
      </c>
      <c r="T291" s="498">
        <v>374</v>
      </c>
      <c r="U291" s="537">
        <v>377</v>
      </c>
      <c r="V291" s="537">
        <v>380</v>
      </c>
      <c r="W291" s="537">
        <v>384</v>
      </c>
      <c r="X291" s="537">
        <v>387</v>
      </c>
      <c r="Y291" s="538">
        <v>387</v>
      </c>
      <c r="Z291" s="540">
        <v>391</v>
      </c>
      <c r="AA291" s="540">
        <v>392</v>
      </c>
      <c r="AB291" s="541">
        <v>394</v>
      </c>
      <c r="AC291" s="541">
        <v>394</v>
      </c>
      <c r="AD291" s="542">
        <v>395</v>
      </c>
      <c r="AE291" s="542">
        <v>400</v>
      </c>
      <c r="AF291" s="544">
        <v>399</v>
      </c>
      <c r="AG291" s="544">
        <v>405</v>
      </c>
      <c r="AH291" s="545">
        <v>405</v>
      </c>
      <c r="AI291" s="546">
        <v>408</v>
      </c>
      <c r="AJ291" s="547">
        <v>408</v>
      </c>
      <c r="AK291" s="548">
        <v>407</v>
      </c>
      <c r="AL291" s="550">
        <v>408</v>
      </c>
      <c r="AM291" s="551">
        <v>409</v>
      </c>
      <c r="AN291" s="552">
        <v>407</v>
      </c>
      <c r="AO291" s="553">
        <v>408</v>
      </c>
      <c r="AP291" s="553">
        <v>408</v>
      </c>
      <c r="AQ291" s="553">
        <v>409</v>
      </c>
      <c r="AR291" s="553">
        <v>407</v>
      </c>
      <c r="AS291" s="554">
        <v>411</v>
      </c>
      <c r="AT291" s="555">
        <v>411</v>
      </c>
      <c r="AU291" s="556">
        <v>411</v>
      </c>
      <c r="AV291" s="556">
        <v>412</v>
      </c>
      <c r="AW291" s="556">
        <v>412</v>
      </c>
      <c r="AX291" s="557">
        <v>412</v>
      </c>
      <c r="AY291" s="557">
        <v>413</v>
      </c>
      <c r="AZ291" s="559">
        <v>412</v>
      </c>
      <c r="BA291" s="559">
        <v>412</v>
      </c>
      <c r="BB291" s="559">
        <v>417</v>
      </c>
      <c r="BD291" s="178">
        <f t="shared" ca="1" si="62"/>
        <v>5</v>
      </c>
      <c r="BE291" s="411">
        <f t="shared" ca="1" si="63"/>
        <v>1.2135922330097087E-2</v>
      </c>
      <c r="BF291" s="412">
        <f t="shared" ca="1" si="64"/>
        <v>3.8931107512146506</v>
      </c>
      <c r="BG291" s="178">
        <f t="shared" ca="1" si="65"/>
        <v>6</v>
      </c>
      <c r="BH291" s="411">
        <f t="shared" ca="1" si="66"/>
        <v>1.4598540145985401E-2</v>
      </c>
      <c r="BI291" s="412">
        <f t="shared" ca="1" si="67"/>
        <v>4.671732901457581</v>
      </c>
      <c r="BJ291" s="398">
        <f t="shared" ca="1" si="60"/>
        <v>324.68543665130187</v>
      </c>
      <c r="BL291" s="391">
        <f t="shared" si="61"/>
        <v>115</v>
      </c>
      <c r="BM291" s="386">
        <f t="shared" ca="1" si="68"/>
        <v>417</v>
      </c>
      <c r="BN291" s="386">
        <f t="shared" ca="1" si="69"/>
        <v>324.7</v>
      </c>
      <c r="BO291" s="400">
        <f t="shared" ca="1" si="70"/>
        <v>0</v>
      </c>
      <c r="BQ291" t="s">
        <v>1392</v>
      </c>
      <c r="BR291">
        <v>430</v>
      </c>
      <c r="BS291">
        <v>444.4</v>
      </c>
      <c r="BU291" s="389">
        <f t="shared" si="71"/>
        <v>25</v>
      </c>
      <c r="BV291" s="419">
        <f t="shared" ca="1" si="72"/>
        <v>128432</v>
      </c>
      <c r="BX291" s="404" t="s">
        <v>404</v>
      </c>
      <c r="BY291" s="404" t="s">
        <v>56</v>
      </c>
      <c r="BZ291" s="404" t="s">
        <v>2209</v>
      </c>
      <c r="CA291" s="405">
        <v>1568623</v>
      </c>
      <c r="CB291" s="548">
        <f t="shared" ca="1" si="73"/>
        <v>86</v>
      </c>
      <c r="CC291" s="50" t="str">
        <f t="shared" ca="1" si="74"/>
        <v/>
      </c>
    </row>
    <row r="292" spans="1:81" x14ac:dyDescent="0.25">
      <c r="A292" s="386">
        <v>7</v>
      </c>
      <c r="B292" s="386" t="s">
        <v>146</v>
      </c>
      <c r="C292" s="31" t="s">
        <v>336</v>
      </c>
      <c r="D292" s="31" t="s">
        <v>189</v>
      </c>
      <c r="E292" s="31" t="s">
        <v>336</v>
      </c>
      <c r="F292" s="31" t="s">
        <v>189</v>
      </c>
      <c r="G292" s="31">
        <v>149571</v>
      </c>
      <c r="H292" s="31">
        <v>591</v>
      </c>
      <c r="I292" s="31">
        <v>606</v>
      </c>
      <c r="J292" s="31">
        <v>612</v>
      </c>
      <c r="K292" s="31">
        <v>619</v>
      </c>
      <c r="L292" s="31">
        <v>620</v>
      </c>
      <c r="M292" s="31">
        <v>619</v>
      </c>
      <c r="N292" s="31">
        <v>627</v>
      </c>
      <c r="O292" s="31">
        <v>635</v>
      </c>
      <c r="P292" s="31">
        <v>638</v>
      </c>
      <c r="Q292" s="31">
        <v>640</v>
      </c>
      <c r="R292" s="31">
        <v>641</v>
      </c>
      <c r="S292" s="31">
        <v>643</v>
      </c>
      <c r="T292" s="31">
        <v>639</v>
      </c>
      <c r="U292" s="31">
        <v>651</v>
      </c>
      <c r="V292" s="31">
        <v>647</v>
      </c>
      <c r="W292" s="31">
        <v>647</v>
      </c>
      <c r="X292" s="31">
        <v>652</v>
      </c>
      <c r="Y292" s="31">
        <v>658</v>
      </c>
      <c r="Z292" s="31">
        <v>659</v>
      </c>
      <c r="AA292" s="31">
        <v>660</v>
      </c>
      <c r="AB292" s="31">
        <v>662</v>
      </c>
      <c r="AC292" s="31">
        <v>659</v>
      </c>
      <c r="AD292" s="31">
        <v>666</v>
      </c>
      <c r="AE292" s="31">
        <v>667</v>
      </c>
      <c r="AF292" s="31">
        <v>667</v>
      </c>
      <c r="AG292" s="31">
        <v>668</v>
      </c>
      <c r="AH292" s="31">
        <v>670</v>
      </c>
      <c r="AI292" s="31">
        <v>672</v>
      </c>
      <c r="AJ292" s="31">
        <v>675</v>
      </c>
      <c r="AK292" s="31">
        <v>672</v>
      </c>
      <c r="AL292" s="31">
        <v>672</v>
      </c>
      <c r="AM292" s="31">
        <v>674</v>
      </c>
      <c r="AN292" s="31">
        <v>664</v>
      </c>
      <c r="AO292" s="31">
        <v>672</v>
      </c>
      <c r="AP292" s="31">
        <v>665</v>
      </c>
      <c r="AQ292" s="31">
        <v>673</v>
      </c>
      <c r="AR292" s="31">
        <v>667</v>
      </c>
      <c r="AS292" s="31">
        <v>673</v>
      </c>
      <c r="AT292" s="31">
        <v>672</v>
      </c>
      <c r="AU292" s="31">
        <v>675</v>
      </c>
      <c r="AV292" s="31">
        <v>673</v>
      </c>
      <c r="AW292" s="31">
        <v>674</v>
      </c>
      <c r="AX292" s="31">
        <v>676</v>
      </c>
      <c r="AY292" s="31">
        <v>671</v>
      </c>
      <c r="AZ292" s="31">
        <v>678</v>
      </c>
      <c r="BA292" s="31">
        <v>678</v>
      </c>
      <c r="BB292" s="31">
        <v>679</v>
      </c>
      <c r="BC292" s="31"/>
      <c r="BD292" s="393">
        <f t="shared" ca="1" si="62"/>
        <v>1</v>
      </c>
      <c r="BE292" s="413">
        <f t="shared" ca="1" si="63"/>
        <v>1.4749262536873156E-3</v>
      </c>
      <c r="BF292" s="415">
        <f t="shared" ca="1" si="64"/>
        <v>0.66857880204050246</v>
      </c>
      <c r="BG292" s="393">
        <f t="shared" ca="1" si="65"/>
        <v>4</v>
      </c>
      <c r="BH292" s="413">
        <f t="shared" ca="1" si="66"/>
        <v>5.9259259259259256E-3</v>
      </c>
      <c r="BI292" s="415">
        <f t="shared" ca="1" si="67"/>
        <v>2.6743152081620098</v>
      </c>
      <c r="BJ292" s="401">
        <f t="shared" ca="1" si="60"/>
        <v>453.96500658550121</v>
      </c>
      <c r="BL292" s="391">
        <f t="shared" si="61"/>
        <v>146</v>
      </c>
      <c r="BM292" s="386">
        <f t="shared" ca="1" si="68"/>
        <v>679</v>
      </c>
      <c r="BN292" s="386">
        <f t="shared" ca="1" si="69"/>
        <v>454</v>
      </c>
      <c r="BO292" s="400">
        <f t="shared" ca="1" si="70"/>
        <v>0</v>
      </c>
      <c r="BQ292" t="s">
        <v>1572</v>
      </c>
      <c r="BR292">
        <v>307</v>
      </c>
      <c r="BS292">
        <v>244.4</v>
      </c>
      <c r="BU292" s="389">
        <f t="shared" si="71"/>
        <v>59</v>
      </c>
      <c r="BV292" s="419">
        <f t="shared" ca="1" si="72"/>
        <v>149571</v>
      </c>
      <c r="BX292" s="404" t="s">
        <v>744</v>
      </c>
      <c r="BY292" s="404" t="s">
        <v>1394</v>
      </c>
      <c r="BZ292" s="404" t="s">
        <v>2210</v>
      </c>
      <c r="CA292" s="405">
        <v>129281</v>
      </c>
      <c r="CB292" s="548">
        <f t="shared" ca="1" si="73"/>
        <v>137</v>
      </c>
      <c r="CC292" s="50" t="str">
        <f t="shared" ca="1" si="74"/>
        <v/>
      </c>
    </row>
    <row r="293" spans="1:81" x14ac:dyDescent="0.25">
      <c r="A293" s="386">
        <v>7</v>
      </c>
      <c r="B293" s="386" t="s">
        <v>146</v>
      </c>
      <c r="C293" s="386" t="s">
        <v>405</v>
      </c>
      <c r="D293" s="386" t="s">
        <v>61</v>
      </c>
      <c r="E293" s="386" t="s">
        <v>768</v>
      </c>
      <c r="F293" s="386" t="s">
        <v>1418</v>
      </c>
      <c r="G293">
        <v>88527</v>
      </c>
      <c r="H293">
        <v>170</v>
      </c>
      <c r="I293" s="397">
        <v>173</v>
      </c>
      <c r="J293" s="419">
        <v>175</v>
      </c>
      <c r="K293" s="419">
        <v>176</v>
      </c>
      <c r="L293" s="419">
        <v>176</v>
      </c>
      <c r="M293" s="433">
        <v>178</v>
      </c>
      <c r="N293" s="434">
        <v>178</v>
      </c>
      <c r="O293" s="437">
        <v>181</v>
      </c>
      <c r="P293" s="438">
        <v>183</v>
      </c>
      <c r="Q293" s="447">
        <v>184</v>
      </c>
      <c r="R293" s="494">
        <v>185</v>
      </c>
      <c r="S293" s="498">
        <v>185</v>
      </c>
      <c r="T293" s="498">
        <v>186</v>
      </c>
      <c r="U293" s="537">
        <v>186</v>
      </c>
      <c r="V293" s="537">
        <v>186</v>
      </c>
      <c r="W293" s="537">
        <v>189</v>
      </c>
      <c r="X293" s="537">
        <v>190</v>
      </c>
      <c r="Y293" s="538">
        <v>191</v>
      </c>
      <c r="Z293" s="540">
        <v>192</v>
      </c>
      <c r="AA293" s="540">
        <v>192</v>
      </c>
      <c r="AB293" s="541">
        <v>193</v>
      </c>
      <c r="AC293" s="541">
        <v>193</v>
      </c>
      <c r="AD293" s="542">
        <v>193</v>
      </c>
      <c r="AE293" s="542">
        <v>194</v>
      </c>
      <c r="AF293" s="544">
        <v>194</v>
      </c>
      <c r="AG293" s="544">
        <v>194</v>
      </c>
      <c r="AH293" s="545">
        <v>194</v>
      </c>
      <c r="AI293" s="546">
        <v>194</v>
      </c>
      <c r="AJ293" s="547">
        <v>194</v>
      </c>
      <c r="AK293" s="548">
        <v>194</v>
      </c>
      <c r="AL293" s="550">
        <v>194</v>
      </c>
      <c r="AM293" s="551">
        <v>195</v>
      </c>
      <c r="AN293" s="552">
        <v>196</v>
      </c>
      <c r="AO293" s="553">
        <v>196</v>
      </c>
      <c r="AP293" s="553">
        <v>196</v>
      </c>
      <c r="AQ293" s="553">
        <v>196</v>
      </c>
      <c r="AR293" s="553">
        <v>197</v>
      </c>
      <c r="AS293" s="554">
        <v>197</v>
      </c>
      <c r="AT293" s="555">
        <v>197</v>
      </c>
      <c r="AU293" s="556">
        <v>197</v>
      </c>
      <c r="AV293" s="556">
        <v>198</v>
      </c>
      <c r="AW293" s="556">
        <v>198</v>
      </c>
      <c r="AX293" s="557">
        <v>199</v>
      </c>
      <c r="AY293" s="557">
        <v>199</v>
      </c>
      <c r="AZ293" s="559">
        <v>200</v>
      </c>
      <c r="BA293" s="559">
        <v>201</v>
      </c>
      <c r="BB293" s="559">
        <v>201</v>
      </c>
      <c r="BD293" s="178">
        <f t="shared" ca="1" si="62"/>
        <v>0</v>
      </c>
      <c r="BE293" s="411">
        <f t="shared" ca="1" si="63"/>
        <v>0</v>
      </c>
      <c r="BF293" s="412">
        <f t="shared" ca="1" si="64"/>
        <v>0</v>
      </c>
      <c r="BG293" s="178">
        <f t="shared" ca="1" si="65"/>
        <v>4</v>
      </c>
      <c r="BH293" s="411">
        <f t="shared" ca="1" si="66"/>
        <v>2.030456852791878E-2</v>
      </c>
      <c r="BI293" s="412">
        <f t="shared" ca="1" si="67"/>
        <v>4.5183955177516468</v>
      </c>
      <c r="BJ293" s="398">
        <f t="shared" ca="1" si="60"/>
        <v>227.04937476702023</v>
      </c>
      <c r="BL293" s="391">
        <f t="shared" si="61"/>
        <v>41</v>
      </c>
      <c r="BM293" s="386">
        <f t="shared" ca="1" si="68"/>
        <v>201</v>
      </c>
      <c r="BN293" s="386">
        <f t="shared" ca="1" si="69"/>
        <v>227</v>
      </c>
      <c r="BO293" s="400">
        <f t="shared" ca="1" si="70"/>
        <v>0</v>
      </c>
      <c r="BQ293" t="s">
        <v>1174</v>
      </c>
      <c r="BR293">
        <v>231</v>
      </c>
      <c r="BS293">
        <v>144.19999999999999</v>
      </c>
      <c r="BU293" s="389">
        <f t="shared" si="71"/>
        <v>46</v>
      </c>
      <c r="BV293" s="419">
        <f t="shared" ca="1" si="72"/>
        <v>88527</v>
      </c>
      <c r="BX293" s="404" t="s">
        <v>746</v>
      </c>
      <c r="BY293" s="404" t="s">
        <v>1396</v>
      </c>
      <c r="BZ293" s="404" t="s">
        <v>2210</v>
      </c>
      <c r="CA293" s="405">
        <v>164553</v>
      </c>
      <c r="CB293" s="548">
        <f t="shared" ca="1" si="73"/>
        <v>90</v>
      </c>
      <c r="CC293" s="50" t="str">
        <f t="shared" ca="1" si="74"/>
        <v/>
      </c>
    </row>
    <row r="294" spans="1:81" x14ac:dyDescent="0.25">
      <c r="A294" s="386">
        <v>7</v>
      </c>
      <c r="B294" s="386" t="s">
        <v>146</v>
      </c>
      <c r="C294" s="386" t="s">
        <v>405</v>
      </c>
      <c r="D294" s="386" t="s">
        <v>61</v>
      </c>
      <c r="E294" s="386" t="s">
        <v>770</v>
      </c>
      <c r="F294" s="386" t="s">
        <v>1420</v>
      </c>
      <c r="G294">
        <v>116821</v>
      </c>
      <c r="H294">
        <v>288</v>
      </c>
      <c r="I294" s="397">
        <v>294</v>
      </c>
      <c r="J294" s="419">
        <v>295</v>
      </c>
      <c r="K294" s="419">
        <v>297</v>
      </c>
      <c r="L294" s="419">
        <v>299</v>
      </c>
      <c r="M294" s="433">
        <v>302</v>
      </c>
      <c r="N294" s="434">
        <v>305</v>
      </c>
      <c r="O294" s="437">
        <v>305</v>
      </c>
      <c r="P294" s="438">
        <v>311</v>
      </c>
      <c r="Q294" s="447">
        <v>314</v>
      </c>
      <c r="R294" s="494">
        <v>317</v>
      </c>
      <c r="S294" s="498">
        <v>319</v>
      </c>
      <c r="T294" s="498">
        <v>320</v>
      </c>
      <c r="U294" s="537">
        <v>323</v>
      </c>
      <c r="V294" s="537">
        <v>324</v>
      </c>
      <c r="W294" s="537">
        <v>328</v>
      </c>
      <c r="X294" s="537">
        <v>332</v>
      </c>
      <c r="Y294" s="538">
        <v>332</v>
      </c>
      <c r="Z294" s="540">
        <v>333</v>
      </c>
      <c r="AA294" s="540">
        <v>334</v>
      </c>
      <c r="AB294" s="541">
        <v>335</v>
      </c>
      <c r="AC294" s="541">
        <v>336</v>
      </c>
      <c r="AD294" s="542">
        <v>339</v>
      </c>
      <c r="AE294" s="542">
        <v>341</v>
      </c>
      <c r="AF294" s="544">
        <v>341</v>
      </c>
      <c r="AG294" s="544">
        <v>344</v>
      </c>
      <c r="AH294" s="545">
        <v>346</v>
      </c>
      <c r="AI294" s="546">
        <v>346</v>
      </c>
      <c r="AJ294" s="547">
        <v>346</v>
      </c>
      <c r="AK294" s="548">
        <v>348</v>
      </c>
      <c r="AL294" s="550">
        <v>349</v>
      </c>
      <c r="AM294" s="551">
        <v>350</v>
      </c>
      <c r="AN294" s="552">
        <v>350</v>
      </c>
      <c r="AO294" s="553">
        <v>354</v>
      </c>
      <c r="AP294" s="553">
        <v>354</v>
      </c>
      <c r="AQ294" s="553">
        <v>355</v>
      </c>
      <c r="AR294" s="553">
        <v>356</v>
      </c>
      <c r="AS294" s="554">
        <v>359</v>
      </c>
      <c r="AT294" s="555">
        <v>359</v>
      </c>
      <c r="AU294" s="556">
        <v>360</v>
      </c>
      <c r="AV294" s="556">
        <v>361</v>
      </c>
      <c r="AW294" s="556">
        <v>361</v>
      </c>
      <c r="AX294" s="557">
        <v>361</v>
      </c>
      <c r="AY294" s="557">
        <v>361</v>
      </c>
      <c r="AZ294" s="559">
        <v>363</v>
      </c>
      <c r="BA294" s="559">
        <v>363</v>
      </c>
      <c r="BB294" s="559">
        <v>362</v>
      </c>
      <c r="BD294" s="178">
        <f t="shared" ca="1" si="62"/>
        <v>-1</v>
      </c>
      <c r="BE294" s="411">
        <f t="shared" ca="1" si="63"/>
        <v>-2.7548209366391185E-3</v>
      </c>
      <c r="BF294" s="412">
        <f t="shared" ca="1" si="64"/>
        <v>-0.85601047756824544</v>
      </c>
      <c r="BG294" s="178">
        <f t="shared" ca="1" si="65"/>
        <v>2</v>
      </c>
      <c r="BH294" s="411">
        <f t="shared" ca="1" si="66"/>
        <v>5.5555555555555558E-3</v>
      </c>
      <c r="BI294" s="412">
        <f t="shared" ca="1" si="67"/>
        <v>1.7120209551364909</v>
      </c>
      <c r="BJ294" s="398">
        <f t="shared" ca="1" si="60"/>
        <v>309.87579287970487</v>
      </c>
      <c r="BL294" s="391">
        <f t="shared" si="61"/>
        <v>60</v>
      </c>
      <c r="BM294" s="386">
        <f t="shared" ca="1" si="68"/>
        <v>362</v>
      </c>
      <c r="BN294" s="386">
        <f t="shared" ca="1" si="69"/>
        <v>309.89999999999998</v>
      </c>
      <c r="BO294" s="400">
        <f t="shared" ca="1" si="70"/>
        <v>0</v>
      </c>
      <c r="BQ294" t="s">
        <v>1490</v>
      </c>
      <c r="BR294">
        <v>173</v>
      </c>
      <c r="BS294">
        <v>217.7</v>
      </c>
      <c r="BU294" s="389">
        <f t="shared" si="71"/>
        <v>47</v>
      </c>
      <c r="BV294" s="419">
        <f t="shared" ca="1" si="72"/>
        <v>116821</v>
      </c>
      <c r="BX294" s="404" t="s">
        <v>748</v>
      </c>
      <c r="BY294" s="404" t="s">
        <v>1398</v>
      </c>
      <c r="BZ294" s="404" t="s">
        <v>2210</v>
      </c>
      <c r="CA294" s="405">
        <v>109709</v>
      </c>
      <c r="CB294" s="548">
        <f t="shared" ca="1" si="73"/>
        <v>178</v>
      </c>
      <c r="CC294" s="50" t="str">
        <f t="shared" ca="1" si="74"/>
        <v/>
      </c>
    </row>
    <row r="295" spans="1:81" x14ac:dyDescent="0.25">
      <c r="A295" s="386">
        <v>7</v>
      </c>
      <c r="B295" s="386" t="s">
        <v>146</v>
      </c>
      <c r="C295" s="386" t="s">
        <v>405</v>
      </c>
      <c r="D295" s="386" t="s">
        <v>61</v>
      </c>
      <c r="E295" s="386" t="s">
        <v>772</v>
      </c>
      <c r="F295" s="386" t="s">
        <v>1422</v>
      </c>
      <c r="G295">
        <v>79770</v>
      </c>
      <c r="H295">
        <v>200</v>
      </c>
      <c r="I295" s="397">
        <v>203</v>
      </c>
      <c r="J295" s="419">
        <v>205</v>
      </c>
      <c r="K295" s="419">
        <v>205</v>
      </c>
      <c r="L295" s="419">
        <v>206</v>
      </c>
      <c r="M295" s="433">
        <v>209</v>
      </c>
      <c r="N295" s="434">
        <v>213</v>
      </c>
      <c r="O295" s="437">
        <v>215</v>
      </c>
      <c r="P295" s="438">
        <v>219</v>
      </c>
      <c r="Q295" s="447">
        <v>221</v>
      </c>
      <c r="R295" s="494">
        <v>223</v>
      </c>
      <c r="S295" s="498">
        <v>225</v>
      </c>
      <c r="T295" s="498">
        <v>225</v>
      </c>
      <c r="U295" s="537">
        <v>227</v>
      </c>
      <c r="V295" s="537">
        <v>229</v>
      </c>
      <c r="W295" s="537">
        <v>229</v>
      </c>
      <c r="X295" s="537">
        <v>235</v>
      </c>
      <c r="Y295" s="538">
        <v>238</v>
      </c>
      <c r="Z295" s="540">
        <v>239</v>
      </c>
      <c r="AA295" s="540">
        <v>244</v>
      </c>
      <c r="AB295" s="541">
        <v>246</v>
      </c>
      <c r="AC295" s="541">
        <v>248</v>
      </c>
      <c r="AD295" s="542">
        <v>251</v>
      </c>
      <c r="AE295" s="542">
        <v>256</v>
      </c>
      <c r="AF295" s="544">
        <v>258</v>
      </c>
      <c r="AG295" s="544">
        <v>259</v>
      </c>
      <c r="AH295" s="545">
        <v>261</v>
      </c>
      <c r="AI295" s="546">
        <v>262</v>
      </c>
      <c r="AJ295" s="547">
        <v>262</v>
      </c>
      <c r="AK295" s="548">
        <v>264</v>
      </c>
      <c r="AL295" s="550">
        <v>265</v>
      </c>
      <c r="AM295" s="551">
        <v>267</v>
      </c>
      <c r="AN295" s="552">
        <v>267</v>
      </c>
      <c r="AO295" s="553">
        <v>271</v>
      </c>
      <c r="AP295" s="553">
        <v>272</v>
      </c>
      <c r="AQ295" s="553">
        <v>273</v>
      </c>
      <c r="AR295" s="553">
        <v>275</v>
      </c>
      <c r="AS295" s="554">
        <v>277</v>
      </c>
      <c r="AT295" s="555">
        <v>276</v>
      </c>
      <c r="AU295" s="556">
        <v>278</v>
      </c>
      <c r="AV295" s="556">
        <v>279</v>
      </c>
      <c r="AW295" s="556">
        <v>280</v>
      </c>
      <c r="AX295" s="557">
        <v>282</v>
      </c>
      <c r="AY295" s="557">
        <v>283</v>
      </c>
      <c r="AZ295" s="559">
        <v>283</v>
      </c>
      <c r="BA295" s="559">
        <v>283</v>
      </c>
      <c r="BB295" s="559">
        <v>283</v>
      </c>
      <c r="BD295" s="178">
        <f t="shared" ca="1" si="62"/>
        <v>0</v>
      </c>
      <c r="BE295" s="411">
        <f t="shared" ca="1" si="63"/>
        <v>0</v>
      </c>
      <c r="BF295" s="412">
        <f t="shared" ca="1" si="64"/>
        <v>0</v>
      </c>
      <c r="BG295" s="178">
        <f t="shared" ca="1" si="65"/>
        <v>5</v>
      </c>
      <c r="BH295" s="411">
        <f t="shared" ca="1" si="66"/>
        <v>1.7985611510791366E-2</v>
      </c>
      <c r="BI295" s="412">
        <f t="shared" ca="1" si="67"/>
        <v>6.2680205591074341</v>
      </c>
      <c r="BJ295" s="398">
        <f t="shared" ca="1" si="60"/>
        <v>354.76996364548074</v>
      </c>
      <c r="BL295" s="391">
        <f t="shared" si="61"/>
        <v>105</v>
      </c>
      <c r="BM295" s="386">
        <f t="shared" ca="1" si="68"/>
        <v>283</v>
      </c>
      <c r="BN295" s="386">
        <f t="shared" ca="1" si="69"/>
        <v>354.8</v>
      </c>
      <c r="BO295" s="400">
        <f t="shared" ca="1" si="70"/>
        <v>0</v>
      </c>
      <c r="BQ295" t="s">
        <v>1618</v>
      </c>
      <c r="BR295">
        <v>250</v>
      </c>
      <c r="BS295">
        <v>203.7</v>
      </c>
      <c r="BU295" s="389">
        <f t="shared" si="71"/>
        <v>48</v>
      </c>
      <c r="BV295" s="419">
        <f t="shared" ca="1" si="72"/>
        <v>79770</v>
      </c>
      <c r="BX295" s="404" t="s">
        <v>750</v>
      </c>
      <c r="BY295" s="404" t="s">
        <v>1400</v>
      </c>
      <c r="BZ295" s="404" t="s">
        <v>2210</v>
      </c>
      <c r="CA295" s="405">
        <v>116969</v>
      </c>
      <c r="CB295" s="548">
        <f t="shared" ca="1" si="73"/>
        <v>56</v>
      </c>
      <c r="CC295" s="50" t="str">
        <f t="shared" ca="1" si="74"/>
        <v/>
      </c>
    </row>
    <row r="296" spans="1:81" x14ac:dyDescent="0.25">
      <c r="A296" s="386">
        <v>7</v>
      </c>
      <c r="B296" s="386" t="s">
        <v>146</v>
      </c>
      <c r="C296" s="386" t="s">
        <v>405</v>
      </c>
      <c r="D296" s="386" t="s">
        <v>61</v>
      </c>
      <c r="E296" s="386" t="s">
        <v>774</v>
      </c>
      <c r="F296" s="386" t="s">
        <v>1424</v>
      </c>
      <c r="G296">
        <v>80815</v>
      </c>
      <c r="H296">
        <v>123</v>
      </c>
      <c r="I296" s="397">
        <v>125</v>
      </c>
      <c r="J296" s="419">
        <v>128</v>
      </c>
      <c r="K296" s="419">
        <v>130</v>
      </c>
      <c r="L296" s="419">
        <v>134</v>
      </c>
      <c r="M296" s="433">
        <v>134</v>
      </c>
      <c r="N296" s="434">
        <v>136</v>
      </c>
      <c r="O296" s="437">
        <v>136</v>
      </c>
      <c r="P296" s="438">
        <v>139</v>
      </c>
      <c r="Q296" s="447">
        <v>139</v>
      </c>
      <c r="R296" s="494">
        <v>139</v>
      </c>
      <c r="S296" s="498">
        <v>141</v>
      </c>
      <c r="T296" s="498">
        <v>143</v>
      </c>
      <c r="U296" s="537">
        <v>145</v>
      </c>
      <c r="V296" s="537">
        <v>145</v>
      </c>
      <c r="W296" s="537">
        <v>146</v>
      </c>
      <c r="X296" s="537">
        <v>146</v>
      </c>
      <c r="Y296" s="538">
        <v>147</v>
      </c>
      <c r="Z296" s="540">
        <v>147</v>
      </c>
      <c r="AA296" s="540">
        <v>147</v>
      </c>
      <c r="AB296" s="541">
        <v>147</v>
      </c>
      <c r="AC296" s="541">
        <v>147</v>
      </c>
      <c r="AD296" s="542">
        <v>148</v>
      </c>
      <c r="AE296" s="542">
        <v>148</v>
      </c>
      <c r="AF296" s="544">
        <v>148</v>
      </c>
      <c r="AG296" s="544">
        <v>148</v>
      </c>
      <c r="AH296" s="545">
        <v>149</v>
      </c>
      <c r="AI296" s="546">
        <v>149</v>
      </c>
      <c r="AJ296" s="547">
        <v>149</v>
      </c>
      <c r="AK296" s="548">
        <v>149</v>
      </c>
      <c r="AL296" s="550">
        <v>150</v>
      </c>
      <c r="AM296" s="551">
        <v>150</v>
      </c>
      <c r="AN296" s="552">
        <v>151</v>
      </c>
      <c r="AO296" s="553">
        <v>151</v>
      </c>
      <c r="AP296" s="553">
        <v>153</v>
      </c>
      <c r="AQ296" s="553">
        <v>153</v>
      </c>
      <c r="AR296" s="553">
        <v>153</v>
      </c>
      <c r="AS296" s="554">
        <v>154</v>
      </c>
      <c r="AT296" s="555">
        <v>156</v>
      </c>
      <c r="AU296" s="556">
        <v>156</v>
      </c>
      <c r="AV296" s="556">
        <v>156</v>
      </c>
      <c r="AW296" s="556">
        <v>157</v>
      </c>
      <c r="AX296" s="557">
        <v>157</v>
      </c>
      <c r="AY296" s="557">
        <v>158</v>
      </c>
      <c r="AZ296" s="559">
        <v>158</v>
      </c>
      <c r="BA296" s="559">
        <v>158</v>
      </c>
      <c r="BB296" s="559">
        <v>159</v>
      </c>
      <c r="BD296" s="178">
        <f t="shared" ca="1" si="62"/>
        <v>1</v>
      </c>
      <c r="BE296" s="411">
        <f t="shared" ca="1" si="63"/>
        <v>6.3291139240506328E-3</v>
      </c>
      <c r="BF296" s="412">
        <f t="shared" ca="1" si="64"/>
        <v>1.2373940481346284</v>
      </c>
      <c r="BG296" s="178">
        <f t="shared" ca="1" si="65"/>
        <v>3</v>
      </c>
      <c r="BH296" s="411">
        <f t="shared" ca="1" si="66"/>
        <v>1.9230769230769232E-2</v>
      </c>
      <c r="BI296" s="412">
        <f t="shared" ca="1" si="67"/>
        <v>3.7121821444038856</v>
      </c>
      <c r="BJ296" s="398">
        <f t="shared" ca="1" si="60"/>
        <v>196.74565365340592</v>
      </c>
      <c r="BL296" s="391">
        <f t="shared" si="61"/>
        <v>136</v>
      </c>
      <c r="BM296" s="386">
        <f t="shared" ca="1" si="68"/>
        <v>159</v>
      </c>
      <c r="BN296" s="386">
        <f t="shared" ca="1" si="69"/>
        <v>196.7</v>
      </c>
      <c r="BO296" s="400">
        <f t="shared" ca="1" si="70"/>
        <v>0</v>
      </c>
      <c r="BQ296" t="s">
        <v>119</v>
      </c>
      <c r="BR296">
        <v>384</v>
      </c>
      <c r="BS296">
        <v>242.2</v>
      </c>
      <c r="BU296" s="389">
        <f t="shared" si="71"/>
        <v>49</v>
      </c>
      <c r="BV296" s="419">
        <f t="shared" ca="1" si="72"/>
        <v>80815</v>
      </c>
      <c r="BX296" s="404" t="s">
        <v>758</v>
      </c>
      <c r="BY296" s="404" t="s">
        <v>1749</v>
      </c>
      <c r="BZ296" s="404" t="s">
        <v>2210</v>
      </c>
      <c r="CA296" s="405">
        <v>112578</v>
      </c>
      <c r="CB296" s="548">
        <f t="shared" ca="1" si="73"/>
        <v>105</v>
      </c>
      <c r="CC296" s="50" t="str">
        <f t="shared" ca="1" si="74"/>
        <v/>
      </c>
    </row>
    <row r="297" spans="1:81" x14ac:dyDescent="0.25">
      <c r="A297" s="386">
        <v>7</v>
      </c>
      <c r="B297" s="386" t="s">
        <v>146</v>
      </c>
      <c r="C297" s="386" t="s">
        <v>405</v>
      </c>
      <c r="D297" s="386" t="s">
        <v>61</v>
      </c>
      <c r="E297" s="386" t="s">
        <v>776</v>
      </c>
      <c r="F297" s="386" t="s">
        <v>1426</v>
      </c>
      <c r="G297">
        <v>144246</v>
      </c>
      <c r="H297">
        <v>740</v>
      </c>
      <c r="I297" s="397">
        <v>743</v>
      </c>
      <c r="J297" s="419">
        <v>744</v>
      </c>
      <c r="K297" s="419">
        <v>746</v>
      </c>
      <c r="L297" s="419">
        <v>749</v>
      </c>
      <c r="M297" s="433">
        <v>753</v>
      </c>
      <c r="N297" s="434">
        <v>773</v>
      </c>
      <c r="O297" s="437">
        <v>775</v>
      </c>
      <c r="P297" s="438">
        <v>779</v>
      </c>
      <c r="Q297" s="447">
        <v>780</v>
      </c>
      <c r="R297" s="494">
        <v>781</v>
      </c>
      <c r="S297" s="498">
        <v>782</v>
      </c>
      <c r="T297" s="498">
        <v>785</v>
      </c>
      <c r="U297" s="537">
        <v>787</v>
      </c>
      <c r="V297" s="537">
        <v>788</v>
      </c>
      <c r="W297" s="537">
        <v>791</v>
      </c>
      <c r="X297" s="537">
        <v>791</v>
      </c>
      <c r="Y297" s="538">
        <v>792</v>
      </c>
      <c r="Z297" s="540">
        <v>793</v>
      </c>
      <c r="AA297" s="540">
        <v>795</v>
      </c>
      <c r="AB297" s="541">
        <v>795</v>
      </c>
      <c r="AC297" s="541">
        <v>796</v>
      </c>
      <c r="AD297" s="542">
        <v>797</v>
      </c>
      <c r="AE297" s="542">
        <v>798</v>
      </c>
      <c r="AF297" s="544">
        <v>798</v>
      </c>
      <c r="AG297" s="544">
        <v>798</v>
      </c>
      <c r="AH297" s="545">
        <v>798</v>
      </c>
      <c r="AI297" s="546">
        <v>800</v>
      </c>
      <c r="AJ297" s="547">
        <v>802</v>
      </c>
      <c r="AK297" s="548">
        <v>803</v>
      </c>
      <c r="AL297" s="550">
        <v>804</v>
      </c>
      <c r="AM297" s="551">
        <v>804</v>
      </c>
      <c r="AN297" s="552">
        <v>804</v>
      </c>
      <c r="AO297" s="553">
        <v>805</v>
      </c>
      <c r="AP297" s="553">
        <v>805</v>
      </c>
      <c r="AQ297" s="553">
        <v>805</v>
      </c>
      <c r="AR297" s="553">
        <v>805</v>
      </c>
      <c r="AS297" s="554">
        <v>805</v>
      </c>
      <c r="AT297" s="555">
        <v>805</v>
      </c>
      <c r="AU297" s="556">
        <v>806</v>
      </c>
      <c r="AV297" s="556">
        <v>806</v>
      </c>
      <c r="AW297" s="556">
        <v>806</v>
      </c>
      <c r="AX297" s="557">
        <v>807</v>
      </c>
      <c r="AY297" s="557">
        <v>807</v>
      </c>
      <c r="AZ297" s="559">
        <v>807</v>
      </c>
      <c r="BA297" s="559">
        <v>807</v>
      </c>
      <c r="BB297" s="559">
        <v>809</v>
      </c>
      <c r="BD297" s="178">
        <f t="shared" ca="1" si="62"/>
        <v>2</v>
      </c>
      <c r="BE297" s="411">
        <f t="shared" ca="1" si="63"/>
        <v>2.4783147459727386E-3</v>
      </c>
      <c r="BF297" s="412">
        <f t="shared" ca="1" si="64"/>
        <v>1.3865202501282532</v>
      </c>
      <c r="BG297" s="178">
        <f t="shared" ca="1" si="65"/>
        <v>3</v>
      </c>
      <c r="BH297" s="411">
        <f t="shared" ca="1" si="66"/>
        <v>3.7220843672456576E-3</v>
      </c>
      <c r="BI297" s="412">
        <f t="shared" ca="1" si="67"/>
        <v>2.0797803751923798</v>
      </c>
      <c r="BJ297" s="398">
        <f t="shared" ca="1" si="60"/>
        <v>560.84744117687842</v>
      </c>
      <c r="BL297" s="391">
        <f t="shared" si="61"/>
        <v>148</v>
      </c>
      <c r="BM297" s="386">
        <f t="shared" ca="1" si="68"/>
        <v>809</v>
      </c>
      <c r="BN297" s="386">
        <f t="shared" ca="1" si="69"/>
        <v>560.79999999999995</v>
      </c>
      <c r="BO297" s="400">
        <f t="shared" ca="1" si="70"/>
        <v>0</v>
      </c>
      <c r="BQ297" t="s">
        <v>1277</v>
      </c>
      <c r="BR297">
        <v>53</v>
      </c>
      <c r="BS297">
        <v>95.4</v>
      </c>
      <c r="BU297" s="389">
        <f t="shared" si="71"/>
        <v>50</v>
      </c>
      <c r="BV297" s="419">
        <f t="shared" ca="1" si="72"/>
        <v>144246</v>
      </c>
      <c r="BX297" s="404" t="s">
        <v>752</v>
      </c>
      <c r="BY297" s="404" t="s">
        <v>1402</v>
      </c>
      <c r="BZ297" s="404" t="s">
        <v>2210</v>
      </c>
      <c r="CA297" s="405">
        <v>106385</v>
      </c>
      <c r="CB297" s="548">
        <f t="shared" ca="1" si="73"/>
        <v>160</v>
      </c>
      <c r="CC297" s="50" t="str">
        <f t="shared" ca="1" si="74"/>
        <v/>
      </c>
    </row>
    <row r="298" spans="1:81" x14ac:dyDescent="0.25">
      <c r="A298" s="386">
        <v>7</v>
      </c>
      <c r="B298" s="386" t="s">
        <v>146</v>
      </c>
      <c r="C298" s="386" t="s">
        <v>405</v>
      </c>
      <c r="D298" s="386" t="s">
        <v>61</v>
      </c>
      <c r="E298" s="386" t="s">
        <v>778</v>
      </c>
      <c r="F298" s="386" t="s">
        <v>1428</v>
      </c>
      <c r="G298">
        <v>91405</v>
      </c>
      <c r="H298">
        <v>153</v>
      </c>
      <c r="I298" s="397">
        <v>155</v>
      </c>
      <c r="J298" s="419">
        <v>158</v>
      </c>
      <c r="K298" s="419">
        <v>160</v>
      </c>
      <c r="L298" s="419">
        <v>166</v>
      </c>
      <c r="M298" s="433">
        <v>167</v>
      </c>
      <c r="N298" s="434">
        <v>168</v>
      </c>
      <c r="O298" s="437">
        <v>169</v>
      </c>
      <c r="P298" s="438">
        <v>170</v>
      </c>
      <c r="Q298" s="447">
        <v>173</v>
      </c>
      <c r="R298" s="494">
        <v>177</v>
      </c>
      <c r="S298" s="498">
        <v>177</v>
      </c>
      <c r="T298" s="498">
        <v>178</v>
      </c>
      <c r="U298" s="537">
        <v>180</v>
      </c>
      <c r="V298" s="537">
        <v>180</v>
      </c>
      <c r="W298" s="537">
        <v>181</v>
      </c>
      <c r="X298" s="537">
        <v>182</v>
      </c>
      <c r="Y298" s="538">
        <v>184</v>
      </c>
      <c r="Z298" s="540">
        <v>184</v>
      </c>
      <c r="AA298" s="540">
        <v>184</v>
      </c>
      <c r="AB298" s="541">
        <v>184</v>
      </c>
      <c r="AC298" s="541">
        <v>184</v>
      </c>
      <c r="AD298" s="542">
        <v>185</v>
      </c>
      <c r="AE298" s="542">
        <v>187</v>
      </c>
      <c r="AF298" s="544">
        <v>187</v>
      </c>
      <c r="AG298" s="544">
        <v>187</v>
      </c>
      <c r="AH298" s="545">
        <v>187</v>
      </c>
      <c r="AI298" s="546">
        <v>187</v>
      </c>
      <c r="AJ298" s="547">
        <v>188</v>
      </c>
      <c r="AK298" s="548">
        <v>189</v>
      </c>
      <c r="AL298" s="550">
        <v>190</v>
      </c>
      <c r="AM298" s="551">
        <v>191</v>
      </c>
      <c r="AN298" s="552">
        <v>191</v>
      </c>
      <c r="AO298" s="553">
        <v>191</v>
      </c>
      <c r="AP298" s="553">
        <v>191</v>
      </c>
      <c r="AQ298" s="553">
        <v>193</v>
      </c>
      <c r="AR298" s="553">
        <v>193</v>
      </c>
      <c r="AS298" s="554">
        <v>195</v>
      </c>
      <c r="AT298" s="555">
        <v>195</v>
      </c>
      <c r="AU298" s="556">
        <v>195</v>
      </c>
      <c r="AV298" s="556">
        <v>195</v>
      </c>
      <c r="AW298" s="556">
        <v>195</v>
      </c>
      <c r="AX298" s="557">
        <v>195</v>
      </c>
      <c r="AY298" s="557">
        <v>196</v>
      </c>
      <c r="AZ298" s="559">
        <v>197</v>
      </c>
      <c r="BA298" s="559">
        <v>198</v>
      </c>
      <c r="BB298" s="559">
        <v>198</v>
      </c>
      <c r="BD298" s="178">
        <f t="shared" ca="1" si="62"/>
        <v>0</v>
      </c>
      <c r="BE298" s="411">
        <f t="shared" ca="1" si="63"/>
        <v>0</v>
      </c>
      <c r="BF298" s="412">
        <f t="shared" ca="1" si="64"/>
        <v>0</v>
      </c>
      <c r="BG298" s="178">
        <f t="shared" ca="1" si="65"/>
        <v>3</v>
      </c>
      <c r="BH298" s="411">
        <f t="shared" ca="1" si="66"/>
        <v>1.5384615384615385E-2</v>
      </c>
      <c r="BI298" s="412">
        <f t="shared" ca="1" si="67"/>
        <v>3.2820961654176468</v>
      </c>
      <c r="BJ298" s="398">
        <f t="shared" ca="1" si="60"/>
        <v>216.61834691756468</v>
      </c>
      <c r="BL298" s="391">
        <f t="shared" si="61"/>
        <v>196</v>
      </c>
      <c r="BM298" s="386">
        <f t="shared" ca="1" si="68"/>
        <v>198</v>
      </c>
      <c r="BN298" s="386">
        <f t="shared" ca="1" si="69"/>
        <v>216.6</v>
      </c>
      <c r="BO298" s="400">
        <f t="shared" ca="1" si="70"/>
        <v>0</v>
      </c>
      <c r="BQ298" t="s">
        <v>1438</v>
      </c>
      <c r="BR298">
        <v>390</v>
      </c>
      <c r="BS298">
        <v>342.3</v>
      </c>
      <c r="BU298" s="389">
        <f t="shared" si="71"/>
        <v>51</v>
      </c>
      <c r="BV298" s="419">
        <f t="shared" ca="1" si="72"/>
        <v>91405</v>
      </c>
      <c r="BX298" s="404" t="s">
        <v>754</v>
      </c>
      <c r="BY298" s="404" t="s">
        <v>1404</v>
      </c>
      <c r="BZ298" s="404" t="s">
        <v>2210</v>
      </c>
      <c r="CA298" s="405">
        <v>169955</v>
      </c>
      <c r="CB298" s="548">
        <f t="shared" ca="1" si="73"/>
        <v>117</v>
      </c>
      <c r="CC298" s="50" t="str">
        <f t="shared" ca="1" si="74"/>
        <v/>
      </c>
    </row>
    <row r="299" spans="1:81" x14ac:dyDescent="0.25">
      <c r="A299" s="386">
        <v>7</v>
      </c>
      <c r="B299" s="386" t="s">
        <v>146</v>
      </c>
      <c r="C299" s="386" t="s">
        <v>405</v>
      </c>
      <c r="D299" s="386" t="s">
        <v>61</v>
      </c>
      <c r="E299" s="386" t="s">
        <v>780</v>
      </c>
      <c r="F299" s="386" t="s">
        <v>1430</v>
      </c>
      <c r="G299">
        <v>141818</v>
      </c>
      <c r="H299">
        <v>357</v>
      </c>
      <c r="I299" s="397">
        <v>362</v>
      </c>
      <c r="J299" s="419">
        <v>362</v>
      </c>
      <c r="K299" s="419">
        <v>366</v>
      </c>
      <c r="L299" s="419">
        <v>368</v>
      </c>
      <c r="M299" s="433">
        <v>369</v>
      </c>
      <c r="N299" s="434">
        <v>370</v>
      </c>
      <c r="O299" s="437">
        <v>371</v>
      </c>
      <c r="P299" s="438">
        <v>374</v>
      </c>
      <c r="Q299" s="447">
        <v>377</v>
      </c>
      <c r="R299" s="494">
        <v>382</v>
      </c>
      <c r="S299" s="498">
        <v>384</v>
      </c>
      <c r="T299" s="498">
        <v>390</v>
      </c>
      <c r="U299" s="537">
        <v>395</v>
      </c>
      <c r="V299" s="537">
        <v>399</v>
      </c>
      <c r="W299" s="537">
        <v>405</v>
      </c>
      <c r="X299" s="537">
        <v>418</v>
      </c>
      <c r="Y299" s="538">
        <v>418</v>
      </c>
      <c r="Z299" s="540">
        <v>421</v>
      </c>
      <c r="AA299" s="540">
        <v>424</v>
      </c>
      <c r="AB299" s="541">
        <v>426</v>
      </c>
      <c r="AC299" s="541">
        <v>428</v>
      </c>
      <c r="AD299" s="542">
        <v>432</v>
      </c>
      <c r="AE299" s="542">
        <v>436</v>
      </c>
      <c r="AF299" s="544">
        <v>436</v>
      </c>
      <c r="AG299" s="544">
        <v>440</v>
      </c>
      <c r="AH299" s="545">
        <v>444</v>
      </c>
      <c r="AI299" s="546">
        <v>446</v>
      </c>
      <c r="AJ299" s="547">
        <v>450</v>
      </c>
      <c r="AK299" s="548">
        <v>451</v>
      </c>
      <c r="AL299" s="550">
        <v>460</v>
      </c>
      <c r="AM299" s="551">
        <v>464</v>
      </c>
      <c r="AN299" s="552">
        <v>464</v>
      </c>
      <c r="AO299" s="553">
        <v>469</v>
      </c>
      <c r="AP299" s="553">
        <v>470</v>
      </c>
      <c r="AQ299" s="553">
        <v>471</v>
      </c>
      <c r="AR299" s="553">
        <v>472</v>
      </c>
      <c r="AS299" s="554">
        <v>473</v>
      </c>
      <c r="AT299" s="555">
        <v>476</v>
      </c>
      <c r="AU299" s="556">
        <v>476</v>
      </c>
      <c r="AV299" s="556">
        <v>477</v>
      </c>
      <c r="AW299" s="556">
        <v>477</v>
      </c>
      <c r="AX299" s="557">
        <v>478</v>
      </c>
      <c r="AY299" s="557">
        <v>478</v>
      </c>
      <c r="AZ299" s="559">
        <v>479</v>
      </c>
      <c r="BA299" s="559">
        <v>481</v>
      </c>
      <c r="BB299" s="559">
        <v>481</v>
      </c>
      <c r="BD299" s="178">
        <f t="shared" ca="1" si="62"/>
        <v>0</v>
      </c>
      <c r="BE299" s="411">
        <f t="shared" ca="1" si="63"/>
        <v>0</v>
      </c>
      <c r="BF299" s="412">
        <f t="shared" ca="1" si="64"/>
        <v>0</v>
      </c>
      <c r="BG299" s="178">
        <f t="shared" ca="1" si="65"/>
        <v>5</v>
      </c>
      <c r="BH299" s="411">
        <f t="shared" ca="1" si="66"/>
        <v>1.050420168067227E-2</v>
      </c>
      <c r="BI299" s="412">
        <f t="shared" ca="1" si="67"/>
        <v>3.5256455456994176</v>
      </c>
      <c r="BJ299" s="398">
        <f t="shared" ca="1" si="60"/>
        <v>339.16710149628398</v>
      </c>
      <c r="BL299" s="391">
        <f t="shared" si="61"/>
        <v>200</v>
      </c>
      <c r="BM299" s="386">
        <f t="shared" ca="1" si="68"/>
        <v>481</v>
      </c>
      <c r="BN299" s="386">
        <f t="shared" ca="1" si="69"/>
        <v>339.2</v>
      </c>
      <c r="BO299" s="400">
        <f t="shared" ca="1" si="70"/>
        <v>0</v>
      </c>
      <c r="BQ299" t="s">
        <v>1462</v>
      </c>
      <c r="BR299">
        <v>84</v>
      </c>
      <c r="BS299">
        <v>88.5</v>
      </c>
      <c r="BU299" s="389">
        <f t="shared" si="71"/>
        <v>52</v>
      </c>
      <c r="BV299" s="419">
        <f t="shared" ca="1" si="72"/>
        <v>141818</v>
      </c>
      <c r="BX299" s="404" t="s">
        <v>756</v>
      </c>
      <c r="BY299" s="404" t="s">
        <v>1406</v>
      </c>
      <c r="BZ299" s="404" t="s">
        <v>2210</v>
      </c>
      <c r="CA299" s="405">
        <v>120293</v>
      </c>
      <c r="CB299" s="548">
        <f t="shared" ca="1" si="73"/>
        <v>110</v>
      </c>
      <c r="CC299" s="50" t="str">
        <f t="shared" ca="1" si="74"/>
        <v/>
      </c>
    </row>
    <row r="300" spans="1:81" x14ac:dyDescent="0.25">
      <c r="A300" s="386">
        <v>7</v>
      </c>
      <c r="B300" s="386" t="s">
        <v>146</v>
      </c>
      <c r="C300" s="386" t="s">
        <v>405</v>
      </c>
      <c r="D300" s="386" t="s">
        <v>61</v>
      </c>
      <c r="E300" s="386" t="s">
        <v>782</v>
      </c>
      <c r="F300" s="386" t="s">
        <v>1432</v>
      </c>
      <c r="G300">
        <v>60057</v>
      </c>
      <c r="H300">
        <v>88</v>
      </c>
      <c r="I300" s="397">
        <v>89</v>
      </c>
      <c r="J300" s="419">
        <v>90</v>
      </c>
      <c r="K300" s="419">
        <v>90</v>
      </c>
      <c r="L300" s="419">
        <v>89</v>
      </c>
      <c r="M300" s="433">
        <v>89</v>
      </c>
      <c r="N300" s="434">
        <v>89</v>
      </c>
      <c r="O300" s="437">
        <v>89</v>
      </c>
      <c r="P300" s="438">
        <v>90</v>
      </c>
      <c r="Q300" s="447">
        <v>90</v>
      </c>
      <c r="R300" s="494">
        <v>90</v>
      </c>
      <c r="S300" s="498">
        <v>91</v>
      </c>
      <c r="T300" s="498">
        <v>91</v>
      </c>
      <c r="U300" s="537">
        <v>91</v>
      </c>
      <c r="V300" s="537">
        <v>91</v>
      </c>
      <c r="W300" s="537">
        <v>92</v>
      </c>
      <c r="X300" s="537">
        <v>93</v>
      </c>
      <c r="Y300" s="538">
        <v>93</v>
      </c>
      <c r="Z300" s="540">
        <v>94</v>
      </c>
      <c r="AA300" s="540">
        <v>94</v>
      </c>
      <c r="AB300" s="541">
        <v>94</v>
      </c>
      <c r="AC300" s="541">
        <v>94</v>
      </c>
      <c r="AD300" s="542">
        <v>94</v>
      </c>
      <c r="AE300" s="542">
        <v>95</v>
      </c>
      <c r="AF300" s="544">
        <v>95</v>
      </c>
      <c r="AG300" s="544">
        <v>97</v>
      </c>
      <c r="AH300" s="545">
        <v>98</v>
      </c>
      <c r="AI300" s="546">
        <v>98</v>
      </c>
      <c r="AJ300" s="547">
        <v>99</v>
      </c>
      <c r="AK300" s="548">
        <v>101</v>
      </c>
      <c r="AL300" s="550">
        <v>101</v>
      </c>
      <c r="AM300" s="551">
        <v>102</v>
      </c>
      <c r="AN300" s="552">
        <v>102</v>
      </c>
      <c r="AO300" s="553">
        <v>103</v>
      </c>
      <c r="AP300" s="553">
        <v>103</v>
      </c>
      <c r="AQ300" s="553">
        <v>103</v>
      </c>
      <c r="AR300" s="553">
        <v>103</v>
      </c>
      <c r="AS300" s="554">
        <v>104</v>
      </c>
      <c r="AT300" s="555">
        <v>105</v>
      </c>
      <c r="AU300" s="556">
        <v>106</v>
      </c>
      <c r="AV300" s="556">
        <v>106</v>
      </c>
      <c r="AW300" s="556">
        <v>106</v>
      </c>
      <c r="AX300" s="557">
        <v>106</v>
      </c>
      <c r="AY300" s="557">
        <v>106</v>
      </c>
      <c r="AZ300" s="559">
        <v>106</v>
      </c>
      <c r="BA300" s="559">
        <v>106</v>
      </c>
      <c r="BB300" s="559">
        <v>106</v>
      </c>
      <c r="BD300" s="178">
        <f t="shared" ca="1" si="62"/>
        <v>0</v>
      </c>
      <c r="BE300" s="411">
        <f t="shared" ca="1" si="63"/>
        <v>0</v>
      </c>
      <c r="BF300" s="412">
        <f t="shared" ca="1" si="64"/>
        <v>0</v>
      </c>
      <c r="BG300" s="178">
        <f t="shared" ca="1" si="65"/>
        <v>0</v>
      </c>
      <c r="BH300" s="411">
        <f t="shared" ca="1" si="66"/>
        <v>0</v>
      </c>
      <c r="BI300" s="412">
        <f t="shared" ca="1" si="67"/>
        <v>0</v>
      </c>
      <c r="BJ300" s="398">
        <f t="shared" ca="1" si="60"/>
        <v>176.49899262367418</v>
      </c>
      <c r="BL300" s="391">
        <f t="shared" si="61"/>
        <v>206</v>
      </c>
      <c r="BM300" s="386">
        <f t="shared" ca="1" si="68"/>
        <v>106</v>
      </c>
      <c r="BN300" s="386">
        <f t="shared" ca="1" si="69"/>
        <v>176.5</v>
      </c>
      <c r="BO300" s="400">
        <f t="shared" ca="1" si="70"/>
        <v>0</v>
      </c>
      <c r="BQ300" t="s">
        <v>1530</v>
      </c>
      <c r="BR300">
        <v>350</v>
      </c>
      <c r="BS300">
        <v>318.8</v>
      </c>
      <c r="BU300" s="389">
        <f t="shared" si="71"/>
        <v>53</v>
      </c>
      <c r="BV300" s="419">
        <f t="shared" ca="1" si="72"/>
        <v>60057</v>
      </c>
      <c r="BX300" s="404" t="s">
        <v>760</v>
      </c>
      <c r="BY300" s="404" t="s">
        <v>1410</v>
      </c>
      <c r="BZ300" s="404" t="s">
        <v>2210</v>
      </c>
      <c r="CA300" s="405">
        <v>148519</v>
      </c>
      <c r="CB300" s="548">
        <f t="shared" ca="1" si="73"/>
        <v>272</v>
      </c>
      <c r="CC300" s="50" t="str">
        <f t="shared" ca="1" si="74"/>
        <v/>
      </c>
    </row>
    <row r="301" spans="1:81" x14ac:dyDescent="0.25">
      <c r="A301" s="386">
        <v>7</v>
      </c>
      <c r="B301" s="386" t="s">
        <v>146</v>
      </c>
      <c r="C301" s="386" t="s">
        <v>405</v>
      </c>
      <c r="D301" s="386" t="s">
        <v>61</v>
      </c>
      <c r="E301" s="386" t="s">
        <v>784</v>
      </c>
      <c r="F301" s="386" t="s">
        <v>1434</v>
      </c>
      <c r="G301">
        <v>70895</v>
      </c>
      <c r="H301">
        <v>148</v>
      </c>
      <c r="I301" s="397">
        <v>150</v>
      </c>
      <c r="J301" s="419">
        <v>155</v>
      </c>
      <c r="K301" s="419">
        <v>157</v>
      </c>
      <c r="L301" s="419">
        <v>158</v>
      </c>
      <c r="M301" s="433">
        <v>160</v>
      </c>
      <c r="N301" s="434">
        <v>161</v>
      </c>
      <c r="O301" s="437">
        <v>164</v>
      </c>
      <c r="P301" s="438">
        <v>165</v>
      </c>
      <c r="Q301" s="447">
        <v>167</v>
      </c>
      <c r="R301" s="494">
        <v>168</v>
      </c>
      <c r="S301" s="498">
        <v>168</v>
      </c>
      <c r="T301" s="498">
        <v>169</v>
      </c>
      <c r="U301" s="537">
        <v>169</v>
      </c>
      <c r="V301" s="537">
        <v>170</v>
      </c>
      <c r="W301" s="537">
        <v>170</v>
      </c>
      <c r="X301" s="537">
        <v>170</v>
      </c>
      <c r="Y301" s="538">
        <v>170</v>
      </c>
      <c r="Z301" s="540">
        <v>170</v>
      </c>
      <c r="AA301" s="540">
        <v>171</v>
      </c>
      <c r="AB301" s="541">
        <v>171</v>
      </c>
      <c r="AC301" s="541">
        <v>172</v>
      </c>
      <c r="AD301" s="542">
        <v>172</v>
      </c>
      <c r="AE301" s="542">
        <v>173</v>
      </c>
      <c r="AF301" s="544">
        <v>173</v>
      </c>
      <c r="AG301" s="544">
        <v>174</v>
      </c>
      <c r="AH301" s="545">
        <v>174</v>
      </c>
      <c r="AI301" s="546">
        <v>175</v>
      </c>
      <c r="AJ301" s="547">
        <v>175</v>
      </c>
      <c r="AK301" s="548">
        <v>176</v>
      </c>
      <c r="AL301" s="550">
        <v>177</v>
      </c>
      <c r="AM301" s="551">
        <v>177</v>
      </c>
      <c r="AN301" s="552">
        <v>177</v>
      </c>
      <c r="AO301" s="553">
        <v>177</v>
      </c>
      <c r="AP301" s="553">
        <v>177</v>
      </c>
      <c r="AQ301" s="553">
        <v>177</v>
      </c>
      <c r="AR301" s="553">
        <v>177</v>
      </c>
      <c r="AS301" s="554">
        <v>177</v>
      </c>
      <c r="AT301" s="555">
        <v>177</v>
      </c>
      <c r="AU301" s="556">
        <v>177</v>
      </c>
      <c r="AV301" s="556">
        <v>177</v>
      </c>
      <c r="AW301" s="556">
        <v>177</v>
      </c>
      <c r="AX301" s="557">
        <v>177</v>
      </c>
      <c r="AY301" s="557">
        <v>177</v>
      </c>
      <c r="AZ301" s="559">
        <v>177</v>
      </c>
      <c r="BA301" s="559">
        <v>177</v>
      </c>
      <c r="BB301" s="559">
        <v>177</v>
      </c>
      <c r="BD301" s="178">
        <f t="shared" ca="1" si="62"/>
        <v>0</v>
      </c>
      <c r="BE301" s="411">
        <f t="shared" ca="1" si="63"/>
        <v>0</v>
      </c>
      <c r="BF301" s="412">
        <f t="shared" ca="1" si="64"/>
        <v>0</v>
      </c>
      <c r="BG301" s="178">
        <f t="shared" ca="1" si="65"/>
        <v>0</v>
      </c>
      <c r="BH301" s="411">
        <f t="shared" ca="1" si="66"/>
        <v>0</v>
      </c>
      <c r="BI301" s="412">
        <f t="shared" ca="1" si="67"/>
        <v>0</v>
      </c>
      <c r="BJ301" s="398">
        <f t="shared" ca="1" si="60"/>
        <v>249.66499753156077</v>
      </c>
      <c r="BL301" s="391">
        <f t="shared" si="61"/>
        <v>211</v>
      </c>
      <c r="BM301" s="386">
        <f t="shared" ca="1" si="68"/>
        <v>177</v>
      </c>
      <c r="BN301" s="386">
        <f t="shared" ca="1" si="69"/>
        <v>249.7</v>
      </c>
      <c r="BO301" s="400">
        <f t="shared" ca="1" si="70"/>
        <v>0</v>
      </c>
      <c r="BQ301" t="s">
        <v>1751</v>
      </c>
      <c r="BR301">
        <v>235</v>
      </c>
      <c r="BS301">
        <v>131.4</v>
      </c>
      <c r="BU301" s="389">
        <f t="shared" si="71"/>
        <v>54</v>
      </c>
      <c r="BV301" s="419">
        <f t="shared" ca="1" si="72"/>
        <v>70895</v>
      </c>
      <c r="BX301" s="404" t="s">
        <v>762</v>
      </c>
      <c r="BY301" s="404" t="s">
        <v>1412</v>
      </c>
      <c r="BZ301" s="404" t="s">
        <v>2210</v>
      </c>
      <c r="CA301" s="405">
        <v>141819</v>
      </c>
      <c r="CB301" s="548">
        <f t="shared" ca="1" si="73"/>
        <v>272</v>
      </c>
      <c r="CC301" s="50" t="str">
        <f t="shared" ca="1" si="74"/>
        <v/>
      </c>
    </row>
    <row r="302" spans="1:81" x14ac:dyDescent="0.25">
      <c r="A302" s="386">
        <v>7</v>
      </c>
      <c r="B302" s="386" t="s">
        <v>146</v>
      </c>
      <c r="C302" s="386" t="s">
        <v>405</v>
      </c>
      <c r="D302" s="386" t="s">
        <v>61</v>
      </c>
      <c r="E302" s="386" t="s">
        <v>786</v>
      </c>
      <c r="F302" s="386" t="s">
        <v>1436</v>
      </c>
      <c r="G302">
        <v>110527</v>
      </c>
      <c r="H302">
        <v>195</v>
      </c>
      <c r="I302" s="397">
        <v>200</v>
      </c>
      <c r="J302" s="419">
        <v>201</v>
      </c>
      <c r="K302" s="419">
        <v>202</v>
      </c>
      <c r="L302" s="419">
        <v>206</v>
      </c>
      <c r="M302" s="433">
        <v>209</v>
      </c>
      <c r="N302" s="434">
        <v>209</v>
      </c>
      <c r="O302" s="437">
        <v>213</v>
      </c>
      <c r="P302" s="438">
        <v>219</v>
      </c>
      <c r="Q302" s="447">
        <v>220</v>
      </c>
      <c r="R302" s="494">
        <v>221</v>
      </c>
      <c r="S302" s="498">
        <v>221</v>
      </c>
      <c r="T302" s="498">
        <v>223</v>
      </c>
      <c r="U302" s="537">
        <v>225</v>
      </c>
      <c r="V302" s="537">
        <v>229</v>
      </c>
      <c r="W302" s="537">
        <v>235</v>
      </c>
      <c r="X302" s="537">
        <v>239</v>
      </c>
      <c r="Y302" s="538">
        <v>243</v>
      </c>
      <c r="Z302" s="540">
        <v>246</v>
      </c>
      <c r="AA302" s="540">
        <v>249</v>
      </c>
      <c r="AB302" s="541">
        <v>249</v>
      </c>
      <c r="AC302" s="541">
        <v>252</v>
      </c>
      <c r="AD302" s="542">
        <v>253</v>
      </c>
      <c r="AE302" s="542">
        <v>253</v>
      </c>
      <c r="AF302" s="544">
        <v>254</v>
      </c>
      <c r="AG302" s="544">
        <v>254</v>
      </c>
      <c r="AH302" s="545">
        <v>257</v>
      </c>
      <c r="AI302" s="546">
        <v>257</v>
      </c>
      <c r="AJ302" s="547">
        <v>259</v>
      </c>
      <c r="AK302" s="548">
        <v>261</v>
      </c>
      <c r="AL302" s="550">
        <v>261</v>
      </c>
      <c r="AM302" s="551">
        <v>263</v>
      </c>
      <c r="AN302" s="552">
        <v>263</v>
      </c>
      <c r="AO302" s="553">
        <v>264</v>
      </c>
      <c r="AP302" s="553">
        <v>265</v>
      </c>
      <c r="AQ302" s="553">
        <v>267</v>
      </c>
      <c r="AR302" s="553">
        <v>268</v>
      </c>
      <c r="AS302" s="554">
        <v>270</v>
      </c>
      <c r="AT302" s="555">
        <v>271</v>
      </c>
      <c r="AU302" s="556">
        <v>272</v>
      </c>
      <c r="AV302" s="556">
        <v>274</v>
      </c>
      <c r="AW302" s="556">
        <v>276</v>
      </c>
      <c r="AX302" s="557">
        <v>276</v>
      </c>
      <c r="AY302" s="557">
        <v>279</v>
      </c>
      <c r="AZ302" s="559">
        <v>279</v>
      </c>
      <c r="BA302" s="559">
        <v>279</v>
      </c>
      <c r="BB302" s="559">
        <v>279</v>
      </c>
      <c r="BD302" s="178">
        <f t="shared" ca="1" si="62"/>
        <v>0</v>
      </c>
      <c r="BE302" s="411">
        <f t="shared" ca="1" si="63"/>
        <v>0</v>
      </c>
      <c r="BF302" s="412">
        <f t="shared" ca="1" si="64"/>
        <v>0</v>
      </c>
      <c r="BG302" s="178">
        <f t="shared" ca="1" si="65"/>
        <v>7</v>
      </c>
      <c r="BH302" s="411">
        <f t="shared" ca="1" si="66"/>
        <v>2.5735294117647058E-2</v>
      </c>
      <c r="BI302" s="412">
        <f t="shared" ca="1" si="67"/>
        <v>6.3332941272268313</v>
      </c>
      <c r="BJ302" s="398">
        <f t="shared" ca="1" si="60"/>
        <v>252.42700878518372</v>
      </c>
      <c r="BL302" s="391">
        <f t="shared" si="61"/>
        <v>243</v>
      </c>
      <c r="BM302" s="386">
        <f t="shared" ca="1" si="68"/>
        <v>279</v>
      </c>
      <c r="BN302" s="386">
        <f t="shared" ca="1" si="69"/>
        <v>252.4</v>
      </c>
      <c r="BO302" s="400">
        <f t="shared" ca="1" si="70"/>
        <v>0</v>
      </c>
      <c r="BQ302" t="s">
        <v>121</v>
      </c>
      <c r="BR302">
        <v>682</v>
      </c>
      <c r="BS302">
        <v>267.10000000000002</v>
      </c>
      <c r="BU302" s="389">
        <f t="shared" si="71"/>
        <v>55</v>
      </c>
      <c r="BV302" s="419">
        <f t="shared" ca="1" si="72"/>
        <v>110527</v>
      </c>
      <c r="BX302" s="404" t="s">
        <v>764</v>
      </c>
      <c r="BY302" s="404" t="s">
        <v>1414</v>
      </c>
      <c r="BZ302" s="404" t="s">
        <v>2210</v>
      </c>
      <c r="CA302" s="405">
        <v>130508</v>
      </c>
      <c r="CB302" s="548">
        <f t="shared" ca="1" si="73"/>
        <v>54</v>
      </c>
      <c r="CC302" s="50" t="str">
        <f t="shared" ca="1" si="74"/>
        <v/>
      </c>
    </row>
    <row r="303" spans="1:81" x14ac:dyDescent="0.25">
      <c r="A303" s="386">
        <v>7</v>
      </c>
      <c r="B303" s="386" t="s">
        <v>146</v>
      </c>
      <c r="C303" s="386" t="s">
        <v>405</v>
      </c>
      <c r="D303" s="386" t="s">
        <v>61</v>
      </c>
      <c r="E303" s="386" t="s">
        <v>788</v>
      </c>
      <c r="F303" s="386" t="s">
        <v>1438</v>
      </c>
      <c r="G303">
        <v>113949</v>
      </c>
      <c r="H303">
        <v>315</v>
      </c>
      <c r="I303" s="397">
        <v>317</v>
      </c>
      <c r="J303" s="419">
        <v>320</v>
      </c>
      <c r="K303" s="419">
        <v>323</v>
      </c>
      <c r="L303" s="419">
        <v>323</v>
      </c>
      <c r="M303" s="433">
        <v>324</v>
      </c>
      <c r="N303" s="434">
        <v>339</v>
      </c>
      <c r="O303" s="437">
        <v>342</v>
      </c>
      <c r="P303" s="438">
        <v>347</v>
      </c>
      <c r="Q303" s="447">
        <v>351</v>
      </c>
      <c r="R303" s="494">
        <v>351</v>
      </c>
      <c r="S303" s="498">
        <v>351</v>
      </c>
      <c r="T303" s="498">
        <v>357</v>
      </c>
      <c r="U303" s="537">
        <v>362</v>
      </c>
      <c r="V303" s="537">
        <v>363</v>
      </c>
      <c r="W303" s="537">
        <v>365</v>
      </c>
      <c r="X303" s="537">
        <v>364</v>
      </c>
      <c r="Y303" s="538">
        <v>366</v>
      </c>
      <c r="Z303" s="540">
        <v>368</v>
      </c>
      <c r="AA303" s="540">
        <v>368</v>
      </c>
      <c r="AB303" s="541">
        <v>370</v>
      </c>
      <c r="AC303" s="541">
        <v>373</v>
      </c>
      <c r="AD303" s="542">
        <v>373</v>
      </c>
      <c r="AE303" s="542">
        <v>374</v>
      </c>
      <c r="AF303" s="544">
        <v>376</v>
      </c>
      <c r="AG303" s="544">
        <v>378</v>
      </c>
      <c r="AH303" s="545">
        <v>377</v>
      </c>
      <c r="AI303" s="546">
        <v>378</v>
      </c>
      <c r="AJ303" s="547">
        <v>379</v>
      </c>
      <c r="AK303" s="548">
        <v>380</v>
      </c>
      <c r="AL303" s="550">
        <v>379</v>
      </c>
      <c r="AM303" s="551">
        <v>380</v>
      </c>
      <c r="AN303" s="552">
        <v>380</v>
      </c>
      <c r="AO303" s="553">
        <v>381</v>
      </c>
      <c r="AP303" s="553">
        <v>382</v>
      </c>
      <c r="AQ303" s="553">
        <v>382</v>
      </c>
      <c r="AR303" s="553">
        <v>382</v>
      </c>
      <c r="AS303" s="554">
        <v>385</v>
      </c>
      <c r="AT303" s="555">
        <v>387</v>
      </c>
      <c r="AU303" s="556">
        <v>387</v>
      </c>
      <c r="AV303" s="556">
        <v>387</v>
      </c>
      <c r="AW303" s="556">
        <v>387</v>
      </c>
      <c r="AX303" s="557">
        <v>387</v>
      </c>
      <c r="AY303" s="557">
        <v>387</v>
      </c>
      <c r="AZ303" s="559">
        <v>387</v>
      </c>
      <c r="BA303" s="559">
        <v>388</v>
      </c>
      <c r="BB303" s="559">
        <v>390</v>
      </c>
      <c r="BD303" s="178">
        <f t="shared" ca="1" si="62"/>
        <v>2</v>
      </c>
      <c r="BE303" s="411">
        <f t="shared" ca="1" si="63"/>
        <v>5.1546391752577319E-3</v>
      </c>
      <c r="BF303" s="412">
        <f t="shared" ca="1" si="64"/>
        <v>1.7551711730686534</v>
      </c>
      <c r="BG303" s="178">
        <f t="shared" ca="1" si="65"/>
        <v>3</v>
      </c>
      <c r="BH303" s="411">
        <f t="shared" ca="1" si="66"/>
        <v>7.7519379844961239E-3</v>
      </c>
      <c r="BI303" s="412">
        <f t="shared" ca="1" si="67"/>
        <v>2.6327567596029802</v>
      </c>
      <c r="BJ303" s="398">
        <f t="shared" ca="1" si="60"/>
        <v>342.25837874838743</v>
      </c>
      <c r="BL303" s="391">
        <f t="shared" si="61"/>
        <v>298</v>
      </c>
      <c r="BM303" s="386">
        <f t="shared" ca="1" si="68"/>
        <v>390</v>
      </c>
      <c r="BN303" s="386">
        <f t="shared" ca="1" si="69"/>
        <v>342.3</v>
      </c>
      <c r="BO303" s="400">
        <f t="shared" ca="1" si="70"/>
        <v>0</v>
      </c>
      <c r="BQ303" t="s">
        <v>122</v>
      </c>
      <c r="BR303" s="4">
        <v>1231</v>
      </c>
      <c r="BS303">
        <v>377.5</v>
      </c>
      <c r="BU303" s="389">
        <f t="shared" si="71"/>
        <v>56</v>
      </c>
      <c r="BV303" s="419">
        <f t="shared" ca="1" si="72"/>
        <v>113949</v>
      </c>
      <c r="BX303" s="404" t="s">
        <v>766</v>
      </c>
      <c r="BY303" s="404" t="s">
        <v>1416</v>
      </c>
      <c r="BZ303" s="404" t="s">
        <v>2210</v>
      </c>
      <c r="CA303" s="405">
        <v>118054</v>
      </c>
      <c r="CB303" s="548">
        <f t="shared" ca="1" si="73"/>
        <v>138</v>
      </c>
      <c r="CC303" s="50" t="str">
        <f t="shared" ca="1" si="74"/>
        <v/>
      </c>
    </row>
    <row r="304" spans="1:81" x14ac:dyDescent="0.25">
      <c r="A304" s="386">
        <v>7</v>
      </c>
      <c r="B304" s="386" t="s">
        <v>146</v>
      </c>
      <c r="C304" s="31" t="s">
        <v>405</v>
      </c>
      <c r="D304" s="31" t="s">
        <v>61</v>
      </c>
      <c r="E304" s="31" t="s">
        <v>790</v>
      </c>
      <c r="F304" s="31" t="s">
        <v>1440</v>
      </c>
      <c r="G304" s="31">
        <v>111223</v>
      </c>
      <c r="H304" s="31">
        <v>278</v>
      </c>
      <c r="I304" s="31">
        <v>282</v>
      </c>
      <c r="J304" s="31">
        <v>286</v>
      </c>
      <c r="K304" s="31">
        <v>289</v>
      </c>
      <c r="L304" s="31">
        <v>293</v>
      </c>
      <c r="M304" s="31">
        <v>297</v>
      </c>
      <c r="N304" s="31">
        <v>298</v>
      </c>
      <c r="O304" s="31">
        <v>301</v>
      </c>
      <c r="P304" s="31">
        <v>303</v>
      </c>
      <c r="Q304" s="31">
        <v>306</v>
      </c>
      <c r="R304" s="31">
        <v>306</v>
      </c>
      <c r="S304" s="31">
        <v>307</v>
      </c>
      <c r="T304" s="31">
        <v>311</v>
      </c>
      <c r="U304" s="31">
        <v>316</v>
      </c>
      <c r="V304" s="31">
        <v>316</v>
      </c>
      <c r="W304" s="31">
        <v>318</v>
      </c>
      <c r="X304" s="31">
        <v>325</v>
      </c>
      <c r="Y304" s="31">
        <v>332</v>
      </c>
      <c r="Z304" s="31">
        <v>334</v>
      </c>
      <c r="AA304" s="31">
        <v>340</v>
      </c>
      <c r="AB304" s="31">
        <v>342</v>
      </c>
      <c r="AC304" s="31">
        <v>345</v>
      </c>
      <c r="AD304" s="31">
        <v>348</v>
      </c>
      <c r="AE304" s="31">
        <v>354</v>
      </c>
      <c r="AF304" s="31">
        <v>356</v>
      </c>
      <c r="AG304" s="31">
        <v>357</v>
      </c>
      <c r="AH304" s="31">
        <v>360</v>
      </c>
      <c r="AI304" s="31">
        <v>361</v>
      </c>
      <c r="AJ304" s="31">
        <v>366</v>
      </c>
      <c r="AK304" s="31">
        <v>369</v>
      </c>
      <c r="AL304" s="31">
        <v>370</v>
      </c>
      <c r="AM304" s="31">
        <v>371</v>
      </c>
      <c r="AN304" s="31">
        <v>371</v>
      </c>
      <c r="AO304" s="31">
        <v>377</v>
      </c>
      <c r="AP304" s="31">
        <v>377</v>
      </c>
      <c r="AQ304" s="31">
        <v>377</v>
      </c>
      <c r="AR304" s="31">
        <v>379</v>
      </c>
      <c r="AS304" s="31">
        <v>379</v>
      </c>
      <c r="AT304" s="31">
        <v>380</v>
      </c>
      <c r="AU304" s="31">
        <v>382</v>
      </c>
      <c r="AV304" s="31">
        <v>382</v>
      </c>
      <c r="AW304" s="31">
        <v>383</v>
      </c>
      <c r="AX304" s="31">
        <v>383</v>
      </c>
      <c r="AY304" s="31">
        <v>384</v>
      </c>
      <c r="AZ304" s="31">
        <v>385</v>
      </c>
      <c r="BA304" s="31">
        <v>386</v>
      </c>
      <c r="BB304" s="31">
        <v>386</v>
      </c>
      <c r="BC304" s="31"/>
      <c r="BD304" s="393">
        <f t="shared" ca="1" si="62"/>
        <v>0</v>
      </c>
      <c r="BE304" s="413">
        <f t="shared" ca="1" si="63"/>
        <v>0</v>
      </c>
      <c r="BF304" s="415">
        <f t="shared" ca="1" si="64"/>
        <v>0</v>
      </c>
      <c r="BG304" s="393">
        <f t="shared" ca="1" si="65"/>
        <v>4</v>
      </c>
      <c r="BH304" s="413">
        <f t="shared" ca="1" si="66"/>
        <v>1.0471204188481676E-2</v>
      </c>
      <c r="BI304" s="415">
        <f t="shared" ca="1" si="67"/>
        <v>3.5963784469039677</v>
      </c>
      <c r="BJ304" s="401">
        <f t="shared" ca="1" si="60"/>
        <v>347.05052012623287</v>
      </c>
      <c r="BL304" s="391">
        <f t="shared" si="61"/>
        <v>315</v>
      </c>
      <c r="BM304" s="386">
        <f t="shared" ca="1" si="68"/>
        <v>386</v>
      </c>
      <c r="BN304" s="386">
        <f t="shared" ca="1" si="69"/>
        <v>347.1</v>
      </c>
      <c r="BO304" s="400">
        <f t="shared" ca="1" si="70"/>
        <v>0</v>
      </c>
      <c r="BQ304" t="s">
        <v>123</v>
      </c>
      <c r="BR304">
        <v>545</v>
      </c>
      <c r="BS304">
        <v>109.4</v>
      </c>
      <c r="BU304" s="389">
        <f t="shared" si="71"/>
        <v>57</v>
      </c>
      <c r="BV304" s="419">
        <f t="shared" ca="1" si="72"/>
        <v>111223</v>
      </c>
      <c r="BX304" s="404" t="s">
        <v>412</v>
      </c>
      <c r="BY304" s="404" t="s">
        <v>82</v>
      </c>
      <c r="BZ304" s="404" t="s">
        <v>2209</v>
      </c>
      <c r="CA304" s="405">
        <v>687524</v>
      </c>
      <c r="CB304" s="548">
        <f t="shared" ca="1" si="73"/>
        <v>108</v>
      </c>
      <c r="CC304" s="50" t="str">
        <f t="shared" ca="1" si="74"/>
        <v/>
      </c>
    </row>
    <row r="305" spans="1:81" x14ac:dyDescent="0.25">
      <c r="A305" s="386">
        <v>7</v>
      </c>
      <c r="B305" s="386" t="s">
        <v>146</v>
      </c>
      <c r="C305" s="386" t="s">
        <v>337</v>
      </c>
      <c r="D305" s="386" t="s">
        <v>67</v>
      </c>
      <c r="E305" s="386" t="s">
        <v>337</v>
      </c>
      <c r="F305" s="386" t="s">
        <v>67</v>
      </c>
      <c r="G305">
        <v>494814</v>
      </c>
      <c r="H305">
        <v>1500</v>
      </c>
      <c r="I305" s="397">
        <v>1503</v>
      </c>
      <c r="J305" s="419">
        <v>1504</v>
      </c>
      <c r="K305" s="419">
        <v>1508</v>
      </c>
      <c r="L305" s="419">
        <v>1509</v>
      </c>
      <c r="M305" s="433">
        <v>1512</v>
      </c>
      <c r="N305" s="434">
        <v>1515</v>
      </c>
      <c r="O305" s="437">
        <v>1520</v>
      </c>
      <c r="P305" s="438">
        <v>1526</v>
      </c>
      <c r="Q305" s="447">
        <v>1538</v>
      </c>
      <c r="R305" s="494">
        <v>1549</v>
      </c>
      <c r="S305" s="498">
        <v>1558</v>
      </c>
      <c r="T305" s="498">
        <v>1558</v>
      </c>
      <c r="U305" s="537">
        <v>1564</v>
      </c>
      <c r="V305" s="537">
        <v>1572</v>
      </c>
      <c r="W305" s="537">
        <v>1576</v>
      </c>
      <c r="X305" s="537">
        <v>1581</v>
      </c>
      <c r="Y305" s="538">
        <v>1591</v>
      </c>
      <c r="Z305" s="540">
        <v>1592</v>
      </c>
      <c r="AA305" s="540">
        <v>1602</v>
      </c>
      <c r="AB305" s="541">
        <v>1607</v>
      </c>
      <c r="AC305" s="541">
        <v>1606</v>
      </c>
      <c r="AD305" s="542">
        <v>1614</v>
      </c>
      <c r="AE305" s="542">
        <v>1623</v>
      </c>
      <c r="AF305" s="544">
        <v>1627</v>
      </c>
      <c r="AG305" s="544">
        <v>1629</v>
      </c>
      <c r="AH305" s="545">
        <v>1630</v>
      </c>
      <c r="AI305" s="546">
        <v>1633</v>
      </c>
      <c r="AJ305" s="547">
        <v>1633</v>
      </c>
      <c r="AK305" s="548">
        <v>1635</v>
      </c>
      <c r="AL305" s="550">
        <v>1637</v>
      </c>
      <c r="AM305" s="551">
        <v>1639</v>
      </c>
      <c r="AN305" s="552">
        <v>1637</v>
      </c>
      <c r="AO305" s="553">
        <v>1639</v>
      </c>
      <c r="AP305" s="553">
        <v>1638</v>
      </c>
      <c r="AQ305" s="553">
        <v>1641</v>
      </c>
      <c r="AR305" s="553">
        <v>1659</v>
      </c>
      <c r="AS305" s="554">
        <v>1661</v>
      </c>
      <c r="AT305" s="555">
        <v>1661</v>
      </c>
      <c r="AU305" s="556">
        <v>1665</v>
      </c>
      <c r="AV305" s="556">
        <v>1669</v>
      </c>
      <c r="AW305" s="556">
        <v>1668</v>
      </c>
      <c r="AX305" s="557">
        <v>1670</v>
      </c>
      <c r="AY305" s="557">
        <v>1672</v>
      </c>
      <c r="AZ305" s="559">
        <v>1677</v>
      </c>
      <c r="BA305" s="559">
        <v>1674</v>
      </c>
      <c r="BB305" s="559">
        <v>1675</v>
      </c>
      <c r="BD305" s="178">
        <f t="shared" ca="1" si="62"/>
        <v>1</v>
      </c>
      <c r="BE305" s="411">
        <f t="shared" ca="1" si="63"/>
        <v>5.9737156511350056E-4</v>
      </c>
      <c r="BF305" s="412">
        <f t="shared" ca="1" si="64"/>
        <v>0.20209614117628039</v>
      </c>
      <c r="BG305" s="178">
        <f t="shared" ca="1" si="65"/>
        <v>10</v>
      </c>
      <c r="BH305" s="411">
        <f t="shared" ca="1" si="66"/>
        <v>6.006006006006006E-3</v>
      </c>
      <c r="BI305" s="412">
        <f t="shared" ca="1" si="67"/>
        <v>2.0209614117628036</v>
      </c>
      <c r="BJ305" s="398">
        <f t="shared" ca="1" si="60"/>
        <v>338.51103647026963</v>
      </c>
      <c r="BL305" s="391">
        <f t="shared" si="61"/>
        <v>155</v>
      </c>
      <c r="BM305" s="386">
        <f t="shared" ca="1" si="68"/>
        <v>1675</v>
      </c>
      <c r="BN305" s="386">
        <f t="shared" ca="1" si="69"/>
        <v>338.5</v>
      </c>
      <c r="BO305" s="400">
        <f t="shared" ca="1" si="70"/>
        <v>0</v>
      </c>
      <c r="BQ305" t="s">
        <v>1373</v>
      </c>
      <c r="BR305">
        <v>369</v>
      </c>
      <c r="BS305">
        <v>296.89999999999998</v>
      </c>
      <c r="BU305" s="389">
        <f t="shared" si="71"/>
        <v>60</v>
      </c>
      <c r="BV305" s="419">
        <f t="shared" ca="1" si="72"/>
        <v>494814</v>
      </c>
      <c r="BX305" s="404" t="s">
        <v>876</v>
      </c>
      <c r="BY305" s="404" t="s">
        <v>1520</v>
      </c>
      <c r="BZ305" s="404" t="s">
        <v>2210</v>
      </c>
      <c r="CA305" s="405">
        <v>149161</v>
      </c>
      <c r="CB305" s="548">
        <f t="shared" ca="1" si="73"/>
        <v>164</v>
      </c>
      <c r="CC305" s="50" t="str">
        <f t="shared" ca="1" si="74"/>
        <v/>
      </c>
    </row>
    <row r="306" spans="1:81" x14ac:dyDescent="0.25">
      <c r="A306" s="386">
        <v>7</v>
      </c>
      <c r="B306" s="386" t="s">
        <v>146</v>
      </c>
      <c r="C306" s="386" t="s">
        <v>328</v>
      </c>
      <c r="D306" s="386" t="s">
        <v>69</v>
      </c>
      <c r="E306" s="386" t="s">
        <v>328</v>
      </c>
      <c r="F306" s="386" t="s">
        <v>69</v>
      </c>
      <c r="G306">
        <v>547627</v>
      </c>
      <c r="H306">
        <v>1257</v>
      </c>
      <c r="I306" s="397">
        <v>1279</v>
      </c>
      <c r="J306" s="419">
        <v>1302</v>
      </c>
      <c r="K306" s="419">
        <v>1326</v>
      </c>
      <c r="L306" s="419">
        <v>1334</v>
      </c>
      <c r="M306" s="433">
        <v>1349</v>
      </c>
      <c r="N306" s="434">
        <v>1362</v>
      </c>
      <c r="O306" s="437">
        <v>1376</v>
      </c>
      <c r="P306" s="438">
        <v>1395</v>
      </c>
      <c r="Q306" s="447">
        <v>1404</v>
      </c>
      <c r="R306" s="494">
        <v>1410</v>
      </c>
      <c r="S306" s="498">
        <v>1428</v>
      </c>
      <c r="T306" s="498">
        <v>1445</v>
      </c>
      <c r="U306" s="537">
        <v>1462</v>
      </c>
      <c r="V306" s="537">
        <v>1482</v>
      </c>
      <c r="W306" s="537">
        <v>1502</v>
      </c>
      <c r="X306" s="537">
        <v>1512</v>
      </c>
      <c r="Y306" s="538">
        <v>1524</v>
      </c>
      <c r="Z306" s="540">
        <v>1529</v>
      </c>
      <c r="AA306" s="540">
        <v>1538</v>
      </c>
      <c r="AB306" s="541">
        <v>1552</v>
      </c>
      <c r="AC306" s="541">
        <v>1558</v>
      </c>
      <c r="AD306" s="542">
        <v>1565</v>
      </c>
      <c r="AE306" s="542">
        <v>1570</v>
      </c>
      <c r="AF306" s="544">
        <v>1578</v>
      </c>
      <c r="AG306" s="544">
        <v>1584</v>
      </c>
      <c r="AH306" s="545">
        <v>1587</v>
      </c>
      <c r="AI306" s="546">
        <v>1597</v>
      </c>
      <c r="AJ306" s="547">
        <v>1607</v>
      </c>
      <c r="AK306" s="548">
        <v>1612</v>
      </c>
      <c r="AL306" s="550">
        <v>1620</v>
      </c>
      <c r="AM306" s="551">
        <v>1626</v>
      </c>
      <c r="AN306" s="552">
        <v>1631</v>
      </c>
      <c r="AO306" s="553">
        <v>1635</v>
      </c>
      <c r="AP306" s="553">
        <v>1636</v>
      </c>
      <c r="AQ306" s="553">
        <v>1643</v>
      </c>
      <c r="AR306" s="553">
        <v>1648</v>
      </c>
      <c r="AS306" s="554">
        <v>1659</v>
      </c>
      <c r="AT306" s="555">
        <v>1671</v>
      </c>
      <c r="AU306" s="556">
        <v>1676</v>
      </c>
      <c r="AV306" s="556">
        <v>1685</v>
      </c>
      <c r="AW306" s="556">
        <v>1693</v>
      </c>
      <c r="AX306" s="557">
        <v>1697</v>
      </c>
      <c r="AY306" s="557">
        <v>1703</v>
      </c>
      <c r="AZ306" s="559">
        <v>1708</v>
      </c>
      <c r="BA306" s="559">
        <v>1711</v>
      </c>
      <c r="BB306" s="559">
        <v>1714</v>
      </c>
      <c r="BD306" s="178">
        <f t="shared" ca="1" si="62"/>
        <v>3</v>
      </c>
      <c r="BE306" s="411">
        <f t="shared" ca="1" si="63"/>
        <v>1.7533606078316774E-3</v>
      </c>
      <c r="BF306" s="412">
        <f t="shared" ca="1" si="64"/>
        <v>0.54781813168452254</v>
      </c>
      <c r="BG306" s="178">
        <f t="shared" ca="1" si="65"/>
        <v>38</v>
      </c>
      <c r="BH306" s="411">
        <f t="shared" ca="1" si="66"/>
        <v>2.2673031026252982E-2</v>
      </c>
      <c r="BI306" s="412">
        <f t="shared" ca="1" si="67"/>
        <v>6.9390296680039514</v>
      </c>
      <c r="BJ306" s="398">
        <f t="shared" ca="1" si="60"/>
        <v>312.98675923575718</v>
      </c>
      <c r="BL306" s="391">
        <f t="shared" si="61"/>
        <v>160</v>
      </c>
      <c r="BM306" s="386">
        <f t="shared" ca="1" si="68"/>
        <v>1714</v>
      </c>
      <c r="BN306" s="386">
        <f t="shared" ca="1" si="69"/>
        <v>313</v>
      </c>
      <c r="BO306" s="400">
        <f t="shared" ca="1" si="70"/>
        <v>0</v>
      </c>
      <c r="BQ306" t="s">
        <v>124</v>
      </c>
      <c r="BR306">
        <v>307</v>
      </c>
      <c r="BS306">
        <v>203.4</v>
      </c>
      <c r="BU306" s="389">
        <f t="shared" si="71"/>
        <v>37</v>
      </c>
      <c r="BV306" s="419">
        <f t="shared" ca="1" si="72"/>
        <v>547627</v>
      </c>
      <c r="BX306" s="404" t="s">
        <v>878</v>
      </c>
      <c r="BY306" s="404" t="s">
        <v>1524</v>
      </c>
      <c r="BZ306" s="404" t="s">
        <v>2210</v>
      </c>
      <c r="CA306" s="405">
        <v>154327</v>
      </c>
      <c r="CB306" s="548">
        <f t="shared" ca="1" si="73"/>
        <v>47</v>
      </c>
      <c r="CC306" s="50" t="str">
        <f t="shared" ca="1" si="74"/>
        <v>Worst 50</v>
      </c>
    </row>
    <row r="307" spans="1:81" x14ac:dyDescent="0.25">
      <c r="A307" s="386">
        <v>7</v>
      </c>
      <c r="B307" s="386" t="s">
        <v>146</v>
      </c>
      <c r="C307" s="386" t="s">
        <v>329</v>
      </c>
      <c r="D307" s="386" t="s">
        <v>81</v>
      </c>
      <c r="E307" s="386" t="s">
        <v>329</v>
      </c>
      <c r="F307" s="386" t="s">
        <v>81</v>
      </c>
      <c r="G307">
        <v>235623</v>
      </c>
      <c r="H307">
        <v>886</v>
      </c>
      <c r="I307" s="397">
        <v>903</v>
      </c>
      <c r="J307" s="419">
        <v>915</v>
      </c>
      <c r="K307" s="419">
        <v>939</v>
      </c>
      <c r="L307" s="419">
        <v>943</v>
      </c>
      <c r="M307" s="433">
        <v>957</v>
      </c>
      <c r="N307" s="434">
        <v>960</v>
      </c>
      <c r="O307" s="437">
        <v>976</v>
      </c>
      <c r="P307" s="438">
        <v>985</v>
      </c>
      <c r="Q307" s="447">
        <v>992</v>
      </c>
      <c r="R307" s="494">
        <v>997</v>
      </c>
      <c r="S307" s="498">
        <v>1004</v>
      </c>
      <c r="T307" s="498">
        <v>1012</v>
      </c>
      <c r="U307" s="537">
        <v>1017</v>
      </c>
      <c r="V307" s="537">
        <v>1024</v>
      </c>
      <c r="W307" s="537">
        <v>1029</v>
      </c>
      <c r="X307" s="537">
        <v>1043</v>
      </c>
      <c r="Y307" s="538">
        <v>1053</v>
      </c>
      <c r="Z307" s="540">
        <v>1058</v>
      </c>
      <c r="AA307" s="540">
        <v>1065</v>
      </c>
      <c r="AB307" s="541">
        <v>1065</v>
      </c>
      <c r="AC307" s="541">
        <v>1067</v>
      </c>
      <c r="AD307" s="542">
        <v>1068</v>
      </c>
      <c r="AE307" s="542">
        <v>1072</v>
      </c>
      <c r="AF307" s="544">
        <v>1076</v>
      </c>
      <c r="AG307" s="544">
        <v>1079</v>
      </c>
      <c r="AH307" s="545">
        <v>1084</v>
      </c>
      <c r="AI307" s="546">
        <v>1091</v>
      </c>
      <c r="AJ307" s="547">
        <v>1092</v>
      </c>
      <c r="AK307" s="548">
        <v>1095</v>
      </c>
      <c r="AL307" s="550">
        <v>1097</v>
      </c>
      <c r="AM307" s="551">
        <v>1102</v>
      </c>
      <c r="AN307" s="552">
        <v>1105</v>
      </c>
      <c r="AO307" s="553">
        <v>1112</v>
      </c>
      <c r="AP307" s="553">
        <v>1112</v>
      </c>
      <c r="AQ307" s="553">
        <v>1116</v>
      </c>
      <c r="AR307" s="553">
        <v>1121</v>
      </c>
      <c r="AS307" s="554">
        <v>1126</v>
      </c>
      <c r="AT307" s="555">
        <v>1135</v>
      </c>
      <c r="AU307" s="556">
        <v>1138</v>
      </c>
      <c r="AV307" s="556">
        <v>1139</v>
      </c>
      <c r="AW307" s="556">
        <v>1140</v>
      </c>
      <c r="AX307" s="557">
        <v>1142</v>
      </c>
      <c r="AY307" s="557">
        <v>1143</v>
      </c>
      <c r="AZ307" s="559">
        <v>1145</v>
      </c>
      <c r="BA307" s="559">
        <v>1150</v>
      </c>
      <c r="BB307" s="559">
        <v>1151</v>
      </c>
      <c r="BD307" s="178">
        <f t="shared" ca="1" si="62"/>
        <v>1</v>
      </c>
      <c r="BE307" s="411">
        <f t="shared" ca="1" si="63"/>
        <v>8.6956521739130438E-4</v>
      </c>
      <c r="BF307" s="412">
        <f t="shared" ca="1" si="64"/>
        <v>0.42440678541568522</v>
      </c>
      <c r="BG307" s="178">
        <f t="shared" ca="1" si="65"/>
        <v>13</v>
      </c>
      <c r="BH307" s="411">
        <f t="shared" ca="1" si="66"/>
        <v>1.1423550087873463E-2</v>
      </c>
      <c r="BI307" s="412">
        <f t="shared" ca="1" si="67"/>
        <v>5.5172882104039083</v>
      </c>
      <c r="BJ307" s="398">
        <f t="shared" ca="1" si="60"/>
        <v>488.4922100134537</v>
      </c>
      <c r="BL307" s="391">
        <f t="shared" si="61"/>
        <v>194</v>
      </c>
      <c r="BM307" s="386">
        <f t="shared" ca="1" si="68"/>
        <v>1151</v>
      </c>
      <c r="BN307" s="386">
        <f t="shared" ca="1" si="69"/>
        <v>488.5</v>
      </c>
      <c r="BO307" s="400">
        <f t="shared" ca="1" si="70"/>
        <v>0</v>
      </c>
      <c r="BQ307" t="s">
        <v>125</v>
      </c>
      <c r="BR307" s="4">
        <v>1359</v>
      </c>
      <c r="BS307">
        <v>420.4</v>
      </c>
      <c r="BU307" s="389">
        <f t="shared" si="71"/>
        <v>38</v>
      </c>
      <c r="BV307" s="419">
        <f t="shared" ca="1" si="72"/>
        <v>235623</v>
      </c>
      <c r="BX307" s="404" t="s">
        <v>880</v>
      </c>
      <c r="BY307" s="404" t="s">
        <v>1526</v>
      </c>
      <c r="BZ307" s="404" t="s">
        <v>2210</v>
      </c>
      <c r="CA307" s="405">
        <v>140504</v>
      </c>
      <c r="CB307" s="548">
        <f t="shared" ca="1" si="73"/>
        <v>68</v>
      </c>
      <c r="CC307" s="50" t="str">
        <f t="shared" ca="1" si="74"/>
        <v/>
      </c>
    </row>
    <row r="308" spans="1:81" x14ac:dyDescent="0.25">
      <c r="A308" s="386">
        <v>7</v>
      </c>
      <c r="B308" s="386" t="s">
        <v>146</v>
      </c>
      <c r="C308" s="386" t="s">
        <v>330</v>
      </c>
      <c r="D308" s="386" t="s">
        <v>90</v>
      </c>
      <c r="E308" s="386" t="s">
        <v>330</v>
      </c>
      <c r="F308" s="386" t="s">
        <v>90</v>
      </c>
      <c r="G308">
        <v>220001</v>
      </c>
      <c r="H308">
        <v>622</v>
      </c>
      <c r="I308" s="397">
        <v>640</v>
      </c>
      <c r="J308" s="419">
        <v>648</v>
      </c>
      <c r="K308" s="419">
        <v>658</v>
      </c>
      <c r="L308" s="419">
        <v>666</v>
      </c>
      <c r="M308" s="433">
        <v>670</v>
      </c>
      <c r="N308" s="434">
        <v>674</v>
      </c>
      <c r="O308" s="437">
        <v>678</v>
      </c>
      <c r="P308" s="438">
        <v>688</v>
      </c>
      <c r="Q308" s="447">
        <v>699</v>
      </c>
      <c r="R308" s="494">
        <v>706</v>
      </c>
      <c r="S308" s="498">
        <v>720</v>
      </c>
      <c r="T308" s="498">
        <v>729</v>
      </c>
      <c r="U308" s="537">
        <v>736</v>
      </c>
      <c r="V308" s="537">
        <v>747</v>
      </c>
      <c r="W308" s="537">
        <v>752</v>
      </c>
      <c r="X308" s="537">
        <v>758</v>
      </c>
      <c r="Y308" s="538">
        <v>760</v>
      </c>
      <c r="Z308" s="540">
        <v>765</v>
      </c>
      <c r="AA308" s="540">
        <v>769</v>
      </c>
      <c r="AB308" s="541">
        <v>770</v>
      </c>
      <c r="AC308" s="541">
        <v>776</v>
      </c>
      <c r="AD308" s="542">
        <v>777</v>
      </c>
      <c r="AE308" s="542">
        <v>786</v>
      </c>
      <c r="AF308" s="544">
        <v>790</v>
      </c>
      <c r="AG308" s="544">
        <v>794</v>
      </c>
      <c r="AH308" s="545">
        <v>801</v>
      </c>
      <c r="AI308" s="546">
        <v>810</v>
      </c>
      <c r="AJ308" s="547">
        <v>815</v>
      </c>
      <c r="AK308" s="548">
        <v>822</v>
      </c>
      <c r="AL308" s="550">
        <v>825</v>
      </c>
      <c r="AM308" s="551">
        <v>827</v>
      </c>
      <c r="AN308" s="552">
        <v>830</v>
      </c>
      <c r="AO308" s="553">
        <v>833</v>
      </c>
      <c r="AP308" s="553">
        <v>836</v>
      </c>
      <c r="AQ308" s="553">
        <v>839</v>
      </c>
      <c r="AR308" s="553">
        <v>846</v>
      </c>
      <c r="AS308" s="554">
        <v>850</v>
      </c>
      <c r="AT308" s="555">
        <v>856</v>
      </c>
      <c r="AU308" s="556">
        <v>861</v>
      </c>
      <c r="AV308" s="556">
        <v>863</v>
      </c>
      <c r="AW308" s="556">
        <v>868</v>
      </c>
      <c r="AX308" s="557">
        <v>870</v>
      </c>
      <c r="AY308" s="557">
        <v>873</v>
      </c>
      <c r="AZ308" s="559">
        <v>878</v>
      </c>
      <c r="BA308" s="559">
        <v>878</v>
      </c>
      <c r="BB308" s="559">
        <v>881</v>
      </c>
      <c r="BD308" s="178">
        <f t="shared" ca="1" si="62"/>
        <v>3</v>
      </c>
      <c r="BE308" s="411">
        <f t="shared" ca="1" si="63"/>
        <v>3.4168564920273349E-3</v>
      </c>
      <c r="BF308" s="412">
        <f t="shared" ca="1" si="64"/>
        <v>1.3636301653174303</v>
      </c>
      <c r="BG308" s="178">
        <f t="shared" ca="1" si="65"/>
        <v>20</v>
      </c>
      <c r="BH308" s="411">
        <f t="shared" ca="1" si="66"/>
        <v>2.3228803716608595E-2</v>
      </c>
      <c r="BI308" s="412">
        <f t="shared" ca="1" si="67"/>
        <v>9.0908677687828696</v>
      </c>
      <c r="BJ308" s="398">
        <f t="shared" ca="1" si="60"/>
        <v>400.45272521488539</v>
      </c>
      <c r="BL308" s="391">
        <f t="shared" si="61"/>
        <v>209</v>
      </c>
      <c r="BM308" s="386">
        <f t="shared" ca="1" si="68"/>
        <v>881</v>
      </c>
      <c r="BN308" s="386">
        <f t="shared" ca="1" si="69"/>
        <v>400.5</v>
      </c>
      <c r="BO308" s="400">
        <f t="shared" ca="1" si="70"/>
        <v>0</v>
      </c>
      <c r="BQ308" t="s">
        <v>1574</v>
      </c>
      <c r="BR308">
        <v>194</v>
      </c>
      <c r="BS308">
        <v>191.8</v>
      </c>
      <c r="BU308" s="389">
        <f t="shared" si="71"/>
        <v>39</v>
      </c>
      <c r="BV308" s="419">
        <f t="shared" ca="1" si="72"/>
        <v>220001</v>
      </c>
      <c r="BX308" s="404" t="s">
        <v>882</v>
      </c>
      <c r="BY308" s="404" t="s">
        <v>1528</v>
      </c>
      <c r="BZ308" s="404" t="s">
        <v>2210</v>
      </c>
      <c r="CA308" s="405">
        <v>133732</v>
      </c>
      <c r="CB308" s="548">
        <f t="shared" ca="1" si="73"/>
        <v>32</v>
      </c>
      <c r="CC308" s="50" t="str">
        <f t="shared" ca="1" si="74"/>
        <v>Worst 50</v>
      </c>
    </row>
    <row r="309" spans="1:81" x14ac:dyDescent="0.25">
      <c r="A309" s="386">
        <v>7</v>
      </c>
      <c r="B309" s="386" t="s">
        <v>146</v>
      </c>
      <c r="C309" s="386" t="s">
        <v>331</v>
      </c>
      <c r="D309" s="386" t="s">
        <v>177</v>
      </c>
      <c r="E309" s="386" t="s">
        <v>331</v>
      </c>
      <c r="F309" s="386" t="s">
        <v>177</v>
      </c>
      <c r="G309">
        <v>254408</v>
      </c>
      <c r="H309">
        <v>844</v>
      </c>
      <c r="I309" s="397">
        <v>855</v>
      </c>
      <c r="J309" s="419">
        <v>858</v>
      </c>
      <c r="K309" s="419">
        <v>864</v>
      </c>
      <c r="L309" s="419">
        <v>866</v>
      </c>
      <c r="M309" s="433">
        <v>874</v>
      </c>
      <c r="N309" s="434">
        <v>877</v>
      </c>
      <c r="O309" s="437">
        <v>879</v>
      </c>
      <c r="P309" s="438">
        <v>883</v>
      </c>
      <c r="Q309" s="447">
        <v>887</v>
      </c>
      <c r="R309" s="494">
        <v>891</v>
      </c>
      <c r="S309" s="498">
        <v>891</v>
      </c>
      <c r="T309" s="498">
        <v>896</v>
      </c>
      <c r="U309" s="537">
        <v>902</v>
      </c>
      <c r="V309" s="537">
        <v>905</v>
      </c>
      <c r="W309" s="537">
        <v>908</v>
      </c>
      <c r="X309" s="537">
        <v>912</v>
      </c>
      <c r="Y309" s="538">
        <v>917</v>
      </c>
      <c r="Z309" s="540">
        <v>918</v>
      </c>
      <c r="AA309" s="540">
        <v>922</v>
      </c>
      <c r="AB309" s="541">
        <v>928</v>
      </c>
      <c r="AC309" s="541">
        <v>929</v>
      </c>
      <c r="AD309" s="542">
        <v>930</v>
      </c>
      <c r="AE309" s="542">
        <v>930</v>
      </c>
      <c r="AF309" s="544">
        <v>931</v>
      </c>
      <c r="AG309" s="544">
        <v>930</v>
      </c>
      <c r="AH309" s="545">
        <v>935</v>
      </c>
      <c r="AI309" s="546">
        <v>938</v>
      </c>
      <c r="AJ309" s="547">
        <v>940</v>
      </c>
      <c r="AK309" s="548">
        <v>942</v>
      </c>
      <c r="AL309" s="550">
        <v>947</v>
      </c>
      <c r="AM309" s="551">
        <v>950</v>
      </c>
      <c r="AN309" s="552">
        <v>952</v>
      </c>
      <c r="AO309" s="553">
        <v>955</v>
      </c>
      <c r="AP309" s="553">
        <v>956</v>
      </c>
      <c r="AQ309" s="553">
        <v>959</v>
      </c>
      <c r="AR309" s="553">
        <v>960</v>
      </c>
      <c r="AS309" s="554">
        <v>962</v>
      </c>
      <c r="AT309" s="555">
        <v>965</v>
      </c>
      <c r="AU309" s="556">
        <v>966</v>
      </c>
      <c r="AV309" s="556">
        <v>967</v>
      </c>
      <c r="AW309" s="556">
        <v>970</v>
      </c>
      <c r="AX309" s="557">
        <v>971</v>
      </c>
      <c r="AY309" s="557">
        <v>972</v>
      </c>
      <c r="AZ309" s="559">
        <v>972</v>
      </c>
      <c r="BA309" s="559">
        <v>972</v>
      </c>
      <c r="BB309" s="559">
        <v>977</v>
      </c>
      <c r="BD309" s="178">
        <f t="shared" ca="1" si="62"/>
        <v>5</v>
      </c>
      <c r="BE309" s="411">
        <f t="shared" ca="1" si="63"/>
        <v>5.1440329218106996E-3</v>
      </c>
      <c r="BF309" s="412">
        <f t="shared" ca="1" si="64"/>
        <v>1.9653470016666144</v>
      </c>
      <c r="BG309" s="178">
        <f t="shared" ca="1" si="65"/>
        <v>11</v>
      </c>
      <c r="BH309" s="411">
        <f t="shared" ca="1" si="66"/>
        <v>1.1387163561076604E-2</v>
      </c>
      <c r="BI309" s="412">
        <f t="shared" ca="1" si="67"/>
        <v>4.3237634036665513</v>
      </c>
      <c r="BJ309" s="398">
        <f t="shared" ca="1" si="60"/>
        <v>384.02880412565645</v>
      </c>
      <c r="BL309" s="391">
        <f t="shared" si="61"/>
        <v>220</v>
      </c>
      <c r="BM309" s="386">
        <f t="shared" ca="1" si="68"/>
        <v>977</v>
      </c>
      <c r="BN309" s="386">
        <f t="shared" ca="1" si="69"/>
        <v>384</v>
      </c>
      <c r="BO309" s="400">
        <f t="shared" ca="1" si="70"/>
        <v>0</v>
      </c>
      <c r="BQ309" t="s">
        <v>126</v>
      </c>
      <c r="BR309">
        <v>458</v>
      </c>
      <c r="BS309">
        <v>272.7</v>
      </c>
      <c r="BU309" s="389">
        <f t="shared" si="71"/>
        <v>40</v>
      </c>
      <c r="BV309" s="419">
        <f t="shared" ca="1" si="72"/>
        <v>254408</v>
      </c>
      <c r="BX309" s="404" t="s">
        <v>884</v>
      </c>
      <c r="BY309" s="404" t="s">
        <v>1530</v>
      </c>
      <c r="BZ309" s="404" t="s">
        <v>2210</v>
      </c>
      <c r="CA309" s="405">
        <v>109800</v>
      </c>
      <c r="CB309" s="548">
        <f t="shared" ca="1" si="73"/>
        <v>95</v>
      </c>
      <c r="CC309" s="50" t="str">
        <f t="shared" ca="1" si="74"/>
        <v/>
      </c>
    </row>
    <row r="310" spans="1:81" x14ac:dyDescent="0.25">
      <c r="A310" s="386">
        <v>7</v>
      </c>
      <c r="B310" s="386" t="s">
        <v>146</v>
      </c>
      <c r="C310" s="386" t="s">
        <v>339</v>
      </c>
      <c r="D310" s="386" t="s">
        <v>92</v>
      </c>
      <c r="E310" s="386" t="s">
        <v>339</v>
      </c>
      <c r="F310" s="386" t="s">
        <v>92</v>
      </c>
      <c r="G310">
        <v>275396</v>
      </c>
      <c r="H310">
        <v>849</v>
      </c>
      <c r="I310" s="397">
        <v>853</v>
      </c>
      <c r="J310" s="419">
        <v>858</v>
      </c>
      <c r="K310" s="419">
        <v>858</v>
      </c>
      <c r="L310" s="419">
        <v>860</v>
      </c>
      <c r="M310" s="433">
        <v>866</v>
      </c>
      <c r="N310" s="434">
        <v>874</v>
      </c>
      <c r="O310" s="437">
        <v>877</v>
      </c>
      <c r="P310" s="438">
        <v>883</v>
      </c>
      <c r="Q310" s="447">
        <v>886</v>
      </c>
      <c r="R310" s="494">
        <v>889</v>
      </c>
      <c r="S310" s="498">
        <v>891</v>
      </c>
      <c r="T310" s="498">
        <v>892</v>
      </c>
      <c r="U310" s="537">
        <v>895</v>
      </c>
      <c r="V310" s="537">
        <v>900</v>
      </c>
      <c r="W310" s="537">
        <v>908</v>
      </c>
      <c r="X310" s="537">
        <v>908</v>
      </c>
      <c r="Y310" s="538">
        <v>910</v>
      </c>
      <c r="Z310" s="540">
        <v>915</v>
      </c>
      <c r="AA310" s="540">
        <v>924</v>
      </c>
      <c r="AB310" s="541">
        <v>925</v>
      </c>
      <c r="AC310" s="541">
        <v>926</v>
      </c>
      <c r="AD310" s="542">
        <v>926</v>
      </c>
      <c r="AE310" s="542">
        <v>929</v>
      </c>
      <c r="AF310" s="544">
        <v>932</v>
      </c>
      <c r="AG310" s="544">
        <v>933</v>
      </c>
      <c r="AH310" s="545">
        <v>932</v>
      </c>
      <c r="AI310" s="546">
        <v>934</v>
      </c>
      <c r="AJ310" s="547">
        <v>937</v>
      </c>
      <c r="AK310" s="548">
        <v>940</v>
      </c>
      <c r="AL310" s="550">
        <v>941</v>
      </c>
      <c r="AM310" s="551">
        <v>940</v>
      </c>
      <c r="AN310" s="552">
        <v>941</v>
      </c>
      <c r="AO310" s="553">
        <v>940</v>
      </c>
      <c r="AP310" s="553">
        <v>943</v>
      </c>
      <c r="AQ310" s="553">
        <v>943</v>
      </c>
      <c r="AR310" s="553">
        <v>957</v>
      </c>
      <c r="AS310" s="554">
        <v>963</v>
      </c>
      <c r="AT310" s="555">
        <v>965</v>
      </c>
      <c r="AU310" s="556">
        <v>965</v>
      </c>
      <c r="AV310" s="556">
        <v>964</v>
      </c>
      <c r="AW310" s="556">
        <v>964</v>
      </c>
      <c r="AX310" s="557">
        <v>967</v>
      </c>
      <c r="AY310" s="557">
        <v>969</v>
      </c>
      <c r="AZ310" s="559">
        <v>972</v>
      </c>
      <c r="BA310" s="559">
        <v>974</v>
      </c>
      <c r="BB310" s="559">
        <v>974</v>
      </c>
      <c r="BD310" s="178">
        <f t="shared" ca="1" si="62"/>
        <v>0</v>
      </c>
      <c r="BE310" s="411">
        <f t="shared" ca="1" si="63"/>
        <v>0</v>
      </c>
      <c r="BF310" s="412">
        <f t="shared" ca="1" si="64"/>
        <v>0</v>
      </c>
      <c r="BG310" s="178">
        <f t="shared" ca="1" si="65"/>
        <v>9</v>
      </c>
      <c r="BH310" s="411">
        <f t="shared" ca="1" si="66"/>
        <v>9.3264248704663204E-3</v>
      </c>
      <c r="BI310" s="412">
        <f t="shared" ca="1" si="67"/>
        <v>3.268021322023559</v>
      </c>
      <c r="BJ310" s="398">
        <f t="shared" ca="1" si="60"/>
        <v>353.67252973899406</v>
      </c>
      <c r="BL310" s="391">
        <f t="shared" si="61"/>
        <v>224</v>
      </c>
      <c r="BM310" s="386">
        <f t="shared" ca="1" si="68"/>
        <v>974</v>
      </c>
      <c r="BN310" s="386">
        <f t="shared" ca="1" si="69"/>
        <v>353.7</v>
      </c>
      <c r="BO310" s="400">
        <f t="shared" ca="1" si="70"/>
        <v>0</v>
      </c>
      <c r="BQ310" t="s">
        <v>127</v>
      </c>
      <c r="BR310" s="4">
        <v>1048</v>
      </c>
      <c r="BS310">
        <v>400</v>
      </c>
      <c r="BU310" s="389">
        <f t="shared" si="71"/>
        <v>61</v>
      </c>
      <c r="BV310" s="419">
        <f t="shared" ca="1" si="72"/>
        <v>275396</v>
      </c>
      <c r="BX310" s="404" t="s">
        <v>416</v>
      </c>
      <c r="BY310" s="404" t="s">
        <v>106</v>
      </c>
      <c r="BZ310" s="404" t="s">
        <v>2209</v>
      </c>
      <c r="CA310" s="405">
        <v>1189934</v>
      </c>
      <c r="CB310" s="548">
        <f t="shared" ca="1" si="73"/>
        <v>118</v>
      </c>
      <c r="CC310" s="50" t="str">
        <f t="shared" ca="1" si="74"/>
        <v/>
      </c>
    </row>
    <row r="311" spans="1:81" x14ac:dyDescent="0.25">
      <c r="A311" s="386">
        <v>7</v>
      </c>
      <c r="B311" s="386" t="s">
        <v>146</v>
      </c>
      <c r="C311" s="386" t="s">
        <v>338</v>
      </c>
      <c r="D311" s="386" t="s">
        <v>100</v>
      </c>
      <c r="E311" s="386" t="s">
        <v>338</v>
      </c>
      <c r="F311" s="386" t="s">
        <v>100</v>
      </c>
      <c r="G311">
        <v>180049</v>
      </c>
      <c r="H311">
        <v>686</v>
      </c>
      <c r="I311" s="397">
        <v>687</v>
      </c>
      <c r="J311" s="419">
        <v>696</v>
      </c>
      <c r="K311" s="419">
        <v>696</v>
      </c>
      <c r="L311" s="419">
        <v>696</v>
      </c>
      <c r="M311" s="433">
        <v>702</v>
      </c>
      <c r="N311" s="434">
        <v>708</v>
      </c>
      <c r="O311" s="437">
        <v>713</v>
      </c>
      <c r="P311" s="438">
        <v>716</v>
      </c>
      <c r="Q311" s="447">
        <v>724</v>
      </c>
      <c r="R311" s="494">
        <v>725</v>
      </c>
      <c r="S311" s="498">
        <v>730</v>
      </c>
      <c r="T311" s="498">
        <v>728</v>
      </c>
      <c r="U311" s="537">
        <v>741</v>
      </c>
      <c r="V311" s="537">
        <v>744</v>
      </c>
      <c r="W311" s="537">
        <v>743</v>
      </c>
      <c r="X311" s="537">
        <v>742</v>
      </c>
      <c r="Y311" s="538">
        <v>747</v>
      </c>
      <c r="Z311" s="540">
        <v>750</v>
      </c>
      <c r="AA311" s="540">
        <v>752</v>
      </c>
      <c r="AB311" s="541">
        <v>752</v>
      </c>
      <c r="AC311" s="541">
        <v>752</v>
      </c>
      <c r="AD311" s="542">
        <v>751</v>
      </c>
      <c r="AE311" s="542">
        <v>751</v>
      </c>
      <c r="AF311" s="544">
        <v>750</v>
      </c>
      <c r="AG311" s="544">
        <v>754</v>
      </c>
      <c r="AH311" s="545">
        <v>753</v>
      </c>
      <c r="AI311" s="546">
        <v>753</v>
      </c>
      <c r="AJ311" s="547">
        <v>754</v>
      </c>
      <c r="AK311" s="548">
        <v>752</v>
      </c>
      <c r="AL311" s="550">
        <v>752</v>
      </c>
      <c r="AM311" s="551">
        <v>759</v>
      </c>
      <c r="AN311" s="552">
        <v>757</v>
      </c>
      <c r="AO311" s="553">
        <v>762</v>
      </c>
      <c r="AP311" s="553">
        <v>757</v>
      </c>
      <c r="AQ311" s="553">
        <v>760</v>
      </c>
      <c r="AR311" s="553">
        <v>761</v>
      </c>
      <c r="AS311" s="554">
        <v>757</v>
      </c>
      <c r="AT311" s="555">
        <v>760</v>
      </c>
      <c r="AU311" s="556">
        <v>759</v>
      </c>
      <c r="AV311" s="556">
        <v>760</v>
      </c>
      <c r="AW311" s="556">
        <v>761</v>
      </c>
      <c r="AX311" s="557">
        <v>762</v>
      </c>
      <c r="AY311" s="557">
        <v>761</v>
      </c>
      <c r="AZ311" s="559">
        <v>764</v>
      </c>
      <c r="BA311" s="559">
        <v>765</v>
      </c>
      <c r="BB311" s="559">
        <v>767</v>
      </c>
      <c r="BD311" s="178">
        <f t="shared" ca="1" si="62"/>
        <v>2</v>
      </c>
      <c r="BE311" s="411">
        <f t="shared" ca="1" si="63"/>
        <v>2.6143790849673201E-3</v>
      </c>
      <c r="BF311" s="412">
        <f t="shared" ca="1" si="64"/>
        <v>1.1108087242917206</v>
      </c>
      <c r="BG311" s="178">
        <f t="shared" ca="1" si="65"/>
        <v>8</v>
      </c>
      <c r="BH311" s="411">
        <f t="shared" ca="1" si="66"/>
        <v>1.0540184453227932E-2</v>
      </c>
      <c r="BI311" s="412">
        <f t="shared" ca="1" si="67"/>
        <v>4.4432348971668825</v>
      </c>
      <c r="BJ311" s="398">
        <f t="shared" ca="1" si="60"/>
        <v>425.99514576587484</v>
      </c>
      <c r="BL311" s="391">
        <f t="shared" si="61"/>
        <v>252</v>
      </c>
      <c r="BM311" s="386">
        <f t="shared" ca="1" si="68"/>
        <v>767</v>
      </c>
      <c r="BN311" s="386">
        <f t="shared" ca="1" si="69"/>
        <v>426</v>
      </c>
      <c r="BO311" s="400">
        <f t="shared" ca="1" si="70"/>
        <v>0</v>
      </c>
      <c r="BQ311" t="s">
        <v>1610</v>
      </c>
      <c r="BR311">
        <v>234</v>
      </c>
      <c r="BS311">
        <v>229.7</v>
      </c>
      <c r="BU311" s="389">
        <f t="shared" si="71"/>
        <v>62</v>
      </c>
      <c r="BV311" s="419">
        <f t="shared" ca="1" si="72"/>
        <v>180049</v>
      </c>
      <c r="BX311" s="404" t="s">
        <v>914</v>
      </c>
      <c r="BY311" s="404" t="s">
        <v>1552</v>
      </c>
      <c r="BZ311" s="404" t="s">
        <v>2210</v>
      </c>
      <c r="CA311" s="405">
        <v>136626</v>
      </c>
      <c r="CB311" s="548">
        <f t="shared" ca="1" si="73"/>
        <v>92</v>
      </c>
      <c r="CC311" s="50" t="str">
        <f t="shared" ca="1" si="74"/>
        <v/>
      </c>
    </row>
    <row r="312" spans="1:81" x14ac:dyDescent="0.25">
      <c r="A312" s="386">
        <v>7</v>
      </c>
      <c r="B312" s="386" t="s">
        <v>146</v>
      </c>
      <c r="C312" s="386" t="s">
        <v>332</v>
      </c>
      <c r="D312" s="386" t="s">
        <v>102</v>
      </c>
      <c r="E312" s="386" t="s">
        <v>332</v>
      </c>
      <c r="F312" s="386" t="s">
        <v>102</v>
      </c>
      <c r="G312">
        <v>291775</v>
      </c>
      <c r="H312">
        <v>928</v>
      </c>
      <c r="I312" s="397">
        <v>938</v>
      </c>
      <c r="J312" s="419">
        <v>951</v>
      </c>
      <c r="K312" s="419">
        <v>958</v>
      </c>
      <c r="L312" s="419">
        <v>963</v>
      </c>
      <c r="M312" s="433">
        <v>971</v>
      </c>
      <c r="N312" s="434">
        <v>978</v>
      </c>
      <c r="O312" s="437">
        <v>988</v>
      </c>
      <c r="P312" s="438">
        <v>998</v>
      </c>
      <c r="Q312" s="447">
        <v>1004</v>
      </c>
      <c r="R312" s="494">
        <v>1007</v>
      </c>
      <c r="S312" s="498">
        <v>1013</v>
      </c>
      <c r="T312" s="498">
        <v>1014</v>
      </c>
      <c r="U312" s="537">
        <v>1023</v>
      </c>
      <c r="V312" s="537">
        <v>1025</v>
      </c>
      <c r="W312" s="537">
        <v>1032</v>
      </c>
      <c r="X312" s="537">
        <v>1037</v>
      </c>
      <c r="Y312" s="538">
        <v>1040</v>
      </c>
      <c r="Z312" s="540">
        <v>1039</v>
      </c>
      <c r="AA312" s="540">
        <v>1042</v>
      </c>
      <c r="AB312" s="541">
        <v>1044</v>
      </c>
      <c r="AC312" s="541">
        <v>1048</v>
      </c>
      <c r="AD312" s="542">
        <v>1047</v>
      </c>
      <c r="AE312" s="542">
        <v>1049</v>
      </c>
      <c r="AF312" s="544">
        <v>1049</v>
      </c>
      <c r="AG312" s="544">
        <v>1054</v>
      </c>
      <c r="AH312" s="545">
        <v>1054</v>
      </c>
      <c r="AI312" s="546">
        <v>1055</v>
      </c>
      <c r="AJ312" s="547">
        <v>1055</v>
      </c>
      <c r="AK312" s="548">
        <v>1054</v>
      </c>
      <c r="AL312" s="550">
        <v>1056</v>
      </c>
      <c r="AM312" s="551">
        <v>1057</v>
      </c>
      <c r="AN312" s="552">
        <v>1057</v>
      </c>
      <c r="AO312" s="553">
        <v>1058</v>
      </c>
      <c r="AP312" s="553">
        <v>1061</v>
      </c>
      <c r="AQ312" s="553">
        <v>1061</v>
      </c>
      <c r="AR312" s="553">
        <v>1064</v>
      </c>
      <c r="AS312" s="554">
        <v>1064</v>
      </c>
      <c r="AT312" s="555">
        <v>1068</v>
      </c>
      <c r="AU312" s="556">
        <v>1070</v>
      </c>
      <c r="AV312" s="556">
        <v>1073</v>
      </c>
      <c r="AW312" s="556">
        <v>1074</v>
      </c>
      <c r="AX312" s="557">
        <v>1074</v>
      </c>
      <c r="AY312" s="557">
        <v>1074</v>
      </c>
      <c r="AZ312" s="559">
        <v>1079</v>
      </c>
      <c r="BA312" s="559">
        <v>1083</v>
      </c>
      <c r="BB312" s="559">
        <v>1084</v>
      </c>
      <c r="BD312" s="178">
        <f t="shared" ca="1" si="62"/>
        <v>1</v>
      </c>
      <c r="BE312" s="411">
        <f t="shared" ca="1" si="63"/>
        <v>9.2336103416435823E-4</v>
      </c>
      <c r="BF312" s="412">
        <f t="shared" ca="1" si="64"/>
        <v>0.34272984320109673</v>
      </c>
      <c r="BG312" s="178">
        <f t="shared" ca="1" si="65"/>
        <v>14</v>
      </c>
      <c r="BH312" s="411">
        <f t="shared" ca="1" si="66"/>
        <v>1.3084112149532711E-2</v>
      </c>
      <c r="BI312" s="412">
        <f t="shared" ca="1" si="67"/>
        <v>4.7982178048153541</v>
      </c>
      <c r="BJ312" s="398">
        <f t="shared" ca="1" si="60"/>
        <v>371.51915002998885</v>
      </c>
      <c r="BL312" s="391">
        <f t="shared" si="61"/>
        <v>256</v>
      </c>
      <c r="BM312" s="386">
        <f t="shared" ca="1" si="68"/>
        <v>1084</v>
      </c>
      <c r="BN312" s="386">
        <f t="shared" ca="1" si="69"/>
        <v>371.5</v>
      </c>
      <c r="BO312" s="400">
        <f t="shared" ca="1" si="70"/>
        <v>0</v>
      </c>
      <c r="BQ312" t="s">
        <v>1602</v>
      </c>
      <c r="BR312">
        <v>218</v>
      </c>
      <c r="BS312">
        <v>198.1</v>
      </c>
      <c r="BU312" s="389">
        <f t="shared" si="71"/>
        <v>41</v>
      </c>
      <c r="BV312" s="419">
        <f t="shared" ca="1" si="72"/>
        <v>291775</v>
      </c>
      <c r="BX312" s="404" t="s">
        <v>916</v>
      </c>
      <c r="BY312" s="404" t="s">
        <v>1556</v>
      </c>
      <c r="BZ312" s="404" t="s">
        <v>2210</v>
      </c>
      <c r="CA312" s="405">
        <v>79928</v>
      </c>
      <c r="CB312" s="548">
        <f t="shared" ca="1" si="73"/>
        <v>82</v>
      </c>
      <c r="CC312" s="50" t="str">
        <f t="shared" ca="1" si="74"/>
        <v/>
      </c>
    </row>
    <row r="313" spans="1:81" x14ac:dyDescent="0.25">
      <c r="A313" s="386">
        <v>7</v>
      </c>
      <c r="B313" s="386" t="s">
        <v>146</v>
      </c>
      <c r="C313" s="386" t="s">
        <v>333</v>
      </c>
      <c r="D313" s="386" t="s">
        <v>109</v>
      </c>
      <c r="E313" s="386" t="s">
        <v>333</v>
      </c>
      <c r="F313" s="386" t="s">
        <v>109</v>
      </c>
      <c r="G313">
        <v>225197</v>
      </c>
      <c r="H313">
        <v>513</v>
      </c>
      <c r="I313" s="397">
        <v>528</v>
      </c>
      <c r="J313" s="419">
        <v>531</v>
      </c>
      <c r="K313" s="419">
        <v>535</v>
      </c>
      <c r="L313" s="419">
        <v>549</v>
      </c>
      <c r="M313" s="433">
        <v>550</v>
      </c>
      <c r="N313" s="434">
        <v>558</v>
      </c>
      <c r="O313" s="437">
        <v>580</v>
      </c>
      <c r="P313" s="438">
        <v>590</v>
      </c>
      <c r="Q313" s="447">
        <v>607</v>
      </c>
      <c r="R313" s="494">
        <v>617</v>
      </c>
      <c r="S313" s="498">
        <v>627</v>
      </c>
      <c r="T313" s="498">
        <v>633</v>
      </c>
      <c r="U313" s="537">
        <v>642</v>
      </c>
      <c r="V313" s="537">
        <v>653</v>
      </c>
      <c r="W313" s="537">
        <v>658</v>
      </c>
      <c r="X313" s="537">
        <v>674</v>
      </c>
      <c r="Y313" s="538">
        <v>683</v>
      </c>
      <c r="Z313" s="540">
        <v>696</v>
      </c>
      <c r="AA313" s="540">
        <v>701</v>
      </c>
      <c r="AB313" s="541">
        <v>709</v>
      </c>
      <c r="AC313" s="541">
        <v>713</v>
      </c>
      <c r="AD313" s="542">
        <v>715</v>
      </c>
      <c r="AE313" s="542">
        <v>725</v>
      </c>
      <c r="AF313" s="544">
        <v>731</v>
      </c>
      <c r="AG313" s="544">
        <v>735</v>
      </c>
      <c r="AH313" s="545">
        <v>740</v>
      </c>
      <c r="AI313" s="546">
        <v>745</v>
      </c>
      <c r="AJ313" s="547">
        <v>751</v>
      </c>
      <c r="AK313" s="548">
        <v>761</v>
      </c>
      <c r="AL313" s="550">
        <v>762</v>
      </c>
      <c r="AM313" s="551">
        <v>777</v>
      </c>
      <c r="AN313" s="552">
        <v>778</v>
      </c>
      <c r="AO313" s="553">
        <v>785</v>
      </c>
      <c r="AP313" s="553">
        <v>790</v>
      </c>
      <c r="AQ313" s="553">
        <v>789</v>
      </c>
      <c r="AR313" s="553">
        <v>799</v>
      </c>
      <c r="AS313" s="554">
        <v>811</v>
      </c>
      <c r="AT313" s="555">
        <v>824</v>
      </c>
      <c r="AU313" s="556">
        <v>832</v>
      </c>
      <c r="AV313" s="556">
        <v>833</v>
      </c>
      <c r="AW313" s="556">
        <v>836</v>
      </c>
      <c r="AX313" s="557">
        <v>844</v>
      </c>
      <c r="AY313" s="557">
        <v>846</v>
      </c>
      <c r="AZ313" s="559">
        <v>856</v>
      </c>
      <c r="BA313" s="559">
        <v>859</v>
      </c>
      <c r="BB313" s="559">
        <v>863</v>
      </c>
      <c r="BD313" s="178">
        <f t="shared" ca="1" si="62"/>
        <v>4</v>
      </c>
      <c r="BE313" s="411">
        <f t="shared" ca="1" si="63"/>
        <v>4.6565774155995342E-3</v>
      </c>
      <c r="BF313" s="412">
        <f t="shared" ca="1" si="64"/>
        <v>1.7762225962157578</v>
      </c>
      <c r="BG313" s="178">
        <f t="shared" ca="1" si="65"/>
        <v>31</v>
      </c>
      <c r="BH313" s="411">
        <f t="shared" ca="1" si="66"/>
        <v>3.7259615384615384E-2</v>
      </c>
      <c r="BI313" s="412">
        <f t="shared" ca="1" si="67"/>
        <v>13.765725120672123</v>
      </c>
      <c r="BJ313" s="398">
        <f t="shared" ca="1" si="60"/>
        <v>383.22002513354971</v>
      </c>
      <c r="BL313" s="391">
        <f t="shared" si="61"/>
        <v>266</v>
      </c>
      <c r="BM313" s="386">
        <f t="shared" ca="1" si="68"/>
        <v>863</v>
      </c>
      <c r="BN313" s="386">
        <f t="shared" ca="1" si="69"/>
        <v>383.2</v>
      </c>
      <c r="BO313" s="400">
        <f t="shared" ca="1" si="70"/>
        <v>0</v>
      </c>
      <c r="BQ313" t="s">
        <v>1612</v>
      </c>
      <c r="BR313">
        <v>263</v>
      </c>
      <c r="BS313">
        <v>206.5</v>
      </c>
      <c r="BU313" s="389">
        <f t="shared" si="71"/>
        <v>42</v>
      </c>
      <c r="BV313" s="419">
        <f t="shared" ca="1" si="72"/>
        <v>225197</v>
      </c>
      <c r="BX313" s="404" t="s">
        <v>918</v>
      </c>
      <c r="BY313" s="404" t="s">
        <v>1558</v>
      </c>
      <c r="BZ313" s="404" t="s">
        <v>2210</v>
      </c>
      <c r="CA313" s="405">
        <v>147889</v>
      </c>
      <c r="CB313" s="548">
        <f t="shared" ca="1" si="73"/>
        <v>16</v>
      </c>
      <c r="CC313" s="50" t="str">
        <f t="shared" ca="1" si="74"/>
        <v>Worst 50</v>
      </c>
    </row>
    <row r="314" spans="1:81" x14ac:dyDescent="0.25">
      <c r="A314" s="386">
        <v>7</v>
      </c>
      <c r="B314" s="386" t="s">
        <v>146</v>
      </c>
      <c r="C314" s="386" t="s">
        <v>334</v>
      </c>
      <c r="D314" s="386" t="s">
        <v>112</v>
      </c>
      <c r="E314" s="386" t="s">
        <v>334</v>
      </c>
      <c r="F314" s="386" t="s">
        <v>112</v>
      </c>
      <c r="G314">
        <v>236370</v>
      </c>
      <c r="H314">
        <v>658</v>
      </c>
      <c r="I314" s="397">
        <v>669</v>
      </c>
      <c r="J314" s="419">
        <v>673</v>
      </c>
      <c r="K314" s="419">
        <v>682</v>
      </c>
      <c r="L314" s="419">
        <v>687</v>
      </c>
      <c r="M314" s="433">
        <v>691</v>
      </c>
      <c r="N314" s="434">
        <v>696</v>
      </c>
      <c r="O314" s="437">
        <v>707</v>
      </c>
      <c r="P314" s="438">
        <v>726</v>
      </c>
      <c r="Q314" s="447">
        <v>731</v>
      </c>
      <c r="R314" s="494">
        <v>737</v>
      </c>
      <c r="S314" s="498">
        <v>746</v>
      </c>
      <c r="T314" s="498">
        <v>751</v>
      </c>
      <c r="U314" s="537">
        <v>757</v>
      </c>
      <c r="V314" s="537">
        <v>770</v>
      </c>
      <c r="W314" s="537">
        <v>784</v>
      </c>
      <c r="X314" s="537">
        <v>787</v>
      </c>
      <c r="Y314" s="538">
        <v>791</v>
      </c>
      <c r="Z314" s="540">
        <v>800</v>
      </c>
      <c r="AA314" s="540">
        <v>800</v>
      </c>
      <c r="AB314" s="541">
        <v>804</v>
      </c>
      <c r="AC314" s="541">
        <v>807</v>
      </c>
      <c r="AD314" s="542">
        <v>815</v>
      </c>
      <c r="AE314" s="542">
        <v>817</v>
      </c>
      <c r="AF314" s="544">
        <v>825</v>
      </c>
      <c r="AG314" s="544">
        <v>829</v>
      </c>
      <c r="AH314" s="545">
        <v>828</v>
      </c>
      <c r="AI314" s="546">
        <v>830</v>
      </c>
      <c r="AJ314" s="547">
        <v>835</v>
      </c>
      <c r="AK314" s="548">
        <v>837</v>
      </c>
      <c r="AL314" s="550">
        <v>841</v>
      </c>
      <c r="AM314" s="551">
        <v>843</v>
      </c>
      <c r="AN314" s="552">
        <v>842</v>
      </c>
      <c r="AO314" s="553">
        <v>844</v>
      </c>
      <c r="AP314" s="553">
        <v>846</v>
      </c>
      <c r="AQ314" s="553">
        <v>847</v>
      </c>
      <c r="AR314" s="553">
        <v>850</v>
      </c>
      <c r="AS314" s="554">
        <v>857</v>
      </c>
      <c r="AT314" s="555">
        <v>861</v>
      </c>
      <c r="AU314" s="556">
        <v>868</v>
      </c>
      <c r="AV314" s="556">
        <v>870</v>
      </c>
      <c r="AW314" s="556">
        <v>871</v>
      </c>
      <c r="AX314" s="557">
        <v>871</v>
      </c>
      <c r="AY314" s="557">
        <v>872</v>
      </c>
      <c r="AZ314" s="559">
        <v>878</v>
      </c>
      <c r="BA314" s="559">
        <v>879</v>
      </c>
      <c r="BB314" s="559">
        <v>881</v>
      </c>
      <c r="BD314" s="178">
        <f t="shared" ca="1" si="62"/>
        <v>2</v>
      </c>
      <c r="BE314" s="411">
        <f t="shared" ca="1" si="63"/>
        <v>2.2753128555176336E-3</v>
      </c>
      <c r="BF314" s="412">
        <f t="shared" ca="1" si="64"/>
        <v>0.8461310657020773</v>
      </c>
      <c r="BG314" s="178">
        <f t="shared" ca="1" si="65"/>
        <v>13</v>
      </c>
      <c r="BH314" s="411">
        <f t="shared" ca="1" si="66"/>
        <v>1.4976958525345621E-2</v>
      </c>
      <c r="BI314" s="412">
        <f t="shared" ca="1" si="67"/>
        <v>5.499851927063502</v>
      </c>
      <c r="BJ314" s="398">
        <f t="shared" ca="1" si="60"/>
        <v>372.72073444176505</v>
      </c>
      <c r="BL314" s="391">
        <f t="shared" si="61"/>
        <v>281</v>
      </c>
      <c r="BM314" s="386">
        <f t="shared" ca="1" si="68"/>
        <v>881</v>
      </c>
      <c r="BN314" s="386">
        <f t="shared" ca="1" si="69"/>
        <v>372.7</v>
      </c>
      <c r="BO314" s="400">
        <f t="shared" ca="1" si="70"/>
        <v>0</v>
      </c>
      <c r="BQ314" t="s">
        <v>1128</v>
      </c>
      <c r="BR314">
        <v>263</v>
      </c>
      <c r="BS314">
        <v>150.6</v>
      </c>
      <c r="BU314" s="389">
        <f t="shared" si="71"/>
        <v>43</v>
      </c>
      <c r="BV314" s="419">
        <f t="shared" ca="1" si="72"/>
        <v>236370</v>
      </c>
      <c r="BX314" s="404" t="s">
        <v>920</v>
      </c>
      <c r="BY314" s="404" t="s">
        <v>1560</v>
      </c>
      <c r="BZ314" s="404" t="s">
        <v>2210</v>
      </c>
      <c r="CA314" s="405">
        <v>87253</v>
      </c>
      <c r="CB314" s="548">
        <f t="shared" ca="1" si="73"/>
        <v>69</v>
      </c>
      <c r="CC314" s="50" t="str">
        <f t="shared" ca="1" si="74"/>
        <v/>
      </c>
    </row>
    <row r="315" spans="1:81" x14ac:dyDescent="0.25">
      <c r="A315" s="386">
        <v>7</v>
      </c>
      <c r="B315" s="386" t="s">
        <v>146</v>
      </c>
      <c r="C315" s="386" t="s">
        <v>277</v>
      </c>
      <c r="D315" s="386" t="s">
        <v>117</v>
      </c>
      <c r="E315" s="386" t="s">
        <v>277</v>
      </c>
      <c r="F315" s="386" t="s">
        <v>117</v>
      </c>
      <c r="G315">
        <v>209547</v>
      </c>
      <c r="H315">
        <v>658</v>
      </c>
      <c r="I315" s="397">
        <v>664</v>
      </c>
      <c r="J315" s="419">
        <v>677</v>
      </c>
      <c r="K315" s="419">
        <v>682</v>
      </c>
      <c r="L315" s="419">
        <v>683</v>
      </c>
      <c r="M315" s="433">
        <v>687</v>
      </c>
      <c r="N315" s="434">
        <v>688</v>
      </c>
      <c r="O315" s="437">
        <v>693</v>
      </c>
      <c r="P315" s="438">
        <v>703</v>
      </c>
      <c r="Q315" s="447">
        <v>712</v>
      </c>
      <c r="R315" s="494">
        <v>718</v>
      </c>
      <c r="S315" s="498">
        <v>722</v>
      </c>
      <c r="T315" s="498">
        <v>732</v>
      </c>
      <c r="U315" s="537">
        <v>732</v>
      </c>
      <c r="V315" s="537">
        <v>738</v>
      </c>
      <c r="W315" s="537">
        <v>745</v>
      </c>
      <c r="X315" s="537">
        <v>748</v>
      </c>
      <c r="Y315" s="538">
        <v>751</v>
      </c>
      <c r="Z315" s="540">
        <v>758</v>
      </c>
      <c r="AA315" s="540">
        <v>762</v>
      </c>
      <c r="AB315" s="541">
        <v>763</v>
      </c>
      <c r="AC315" s="541">
        <v>764</v>
      </c>
      <c r="AD315" s="542">
        <v>762</v>
      </c>
      <c r="AE315" s="542">
        <v>765</v>
      </c>
      <c r="AF315" s="544">
        <v>770</v>
      </c>
      <c r="AG315" s="544">
        <v>772</v>
      </c>
      <c r="AH315" s="545">
        <v>772</v>
      </c>
      <c r="AI315" s="546">
        <v>776</v>
      </c>
      <c r="AJ315" s="547">
        <v>776</v>
      </c>
      <c r="AK315" s="548">
        <v>780</v>
      </c>
      <c r="AL315" s="550">
        <v>781</v>
      </c>
      <c r="AM315" s="551">
        <v>779</v>
      </c>
      <c r="AN315" s="552">
        <v>782</v>
      </c>
      <c r="AO315" s="553">
        <v>785</v>
      </c>
      <c r="AP315" s="553">
        <v>787</v>
      </c>
      <c r="AQ315" s="553">
        <v>788</v>
      </c>
      <c r="AR315" s="553">
        <v>789</v>
      </c>
      <c r="AS315" s="554">
        <v>794</v>
      </c>
      <c r="AT315" s="555">
        <v>795</v>
      </c>
      <c r="AU315" s="556">
        <v>799</v>
      </c>
      <c r="AV315" s="556">
        <v>800</v>
      </c>
      <c r="AW315" s="556">
        <v>799</v>
      </c>
      <c r="AX315" s="557">
        <v>799</v>
      </c>
      <c r="AY315" s="557">
        <v>801</v>
      </c>
      <c r="AZ315" s="559">
        <v>802</v>
      </c>
      <c r="BA315" s="559">
        <v>802</v>
      </c>
      <c r="BB315" s="559">
        <v>803</v>
      </c>
      <c r="BD315" s="178">
        <f t="shared" ca="1" si="62"/>
        <v>1</v>
      </c>
      <c r="BE315" s="411">
        <f t="shared" ca="1" si="63"/>
        <v>1.2468827930174563E-3</v>
      </c>
      <c r="BF315" s="412">
        <f t="shared" ca="1" si="64"/>
        <v>0.47721990770566985</v>
      </c>
      <c r="BG315" s="178">
        <f t="shared" ca="1" si="65"/>
        <v>4</v>
      </c>
      <c r="BH315" s="411">
        <f t="shared" ca="1" si="66"/>
        <v>5.0062578222778474E-3</v>
      </c>
      <c r="BI315" s="412">
        <f t="shared" ca="1" si="67"/>
        <v>1.9088796308226794</v>
      </c>
      <c r="BJ315" s="398">
        <f t="shared" ca="1" si="60"/>
        <v>383.2075858876529</v>
      </c>
      <c r="BL315" s="391">
        <f t="shared" si="61"/>
        <v>289</v>
      </c>
      <c r="BM315" s="386">
        <f t="shared" ca="1" si="68"/>
        <v>803</v>
      </c>
      <c r="BN315" s="386">
        <f t="shared" ca="1" si="69"/>
        <v>383.2</v>
      </c>
      <c r="BO315" s="400">
        <f t="shared" ca="1" si="70"/>
        <v>0</v>
      </c>
      <c r="BQ315" t="s">
        <v>1440</v>
      </c>
      <c r="BR315">
        <v>386</v>
      </c>
      <c r="BS315">
        <v>347.1</v>
      </c>
      <c r="BU315" s="389">
        <f t="shared" si="71"/>
        <v>26</v>
      </c>
      <c r="BV315" s="419">
        <f t="shared" ca="1" si="72"/>
        <v>209547</v>
      </c>
      <c r="BX315" s="404" t="s">
        <v>922</v>
      </c>
      <c r="BY315" s="404" t="s">
        <v>1562</v>
      </c>
      <c r="BZ315" s="404" t="s">
        <v>2210</v>
      </c>
      <c r="CA315" s="405">
        <v>147757</v>
      </c>
      <c r="CB315" s="548">
        <f t="shared" ca="1" si="73"/>
        <v>170</v>
      </c>
      <c r="CC315" s="50" t="str">
        <f t="shared" ca="1" si="74"/>
        <v/>
      </c>
    </row>
    <row r="316" spans="1:81" x14ac:dyDescent="0.25">
      <c r="A316" s="386">
        <v>7</v>
      </c>
      <c r="B316" s="386" t="s">
        <v>146</v>
      </c>
      <c r="C316" s="386" t="s">
        <v>335</v>
      </c>
      <c r="D316" s="386" t="s">
        <v>122</v>
      </c>
      <c r="E316" s="386" t="s">
        <v>335</v>
      </c>
      <c r="F316" s="386" t="s">
        <v>122</v>
      </c>
      <c r="G316">
        <v>326088</v>
      </c>
      <c r="H316">
        <v>910</v>
      </c>
      <c r="I316" s="397">
        <v>923</v>
      </c>
      <c r="J316" s="419">
        <v>962</v>
      </c>
      <c r="K316" s="419">
        <v>975</v>
      </c>
      <c r="L316" s="419">
        <v>998</v>
      </c>
      <c r="M316" s="433">
        <v>1005</v>
      </c>
      <c r="N316" s="434">
        <v>1033</v>
      </c>
      <c r="O316" s="437">
        <v>1069</v>
      </c>
      <c r="P316" s="438">
        <v>1080</v>
      </c>
      <c r="Q316" s="447">
        <v>1088</v>
      </c>
      <c r="R316" s="494">
        <v>1089</v>
      </c>
      <c r="S316" s="498">
        <v>1118</v>
      </c>
      <c r="T316" s="498">
        <v>1117</v>
      </c>
      <c r="U316" s="537">
        <v>1124</v>
      </c>
      <c r="V316" s="537">
        <v>1130</v>
      </c>
      <c r="W316" s="537">
        <v>1133</v>
      </c>
      <c r="X316" s="537">
        <v>1146</v>
      </c>
      <c r="Y316" s="538">
        <v>1151</v>
      </c>
      <c r="Z316" s="540">
        <v>1157</v>
      </c>
      <c r="AA316" s="540">
        <v>1175</v>
      </c>
      <c r="AB316" s="541">
        <v>1192</v>
      </c>
      <c r="AC316" s="541">
        <v>1199</v>
      </c>
      <c r="AD316" s="542">
        <v>1202</v>
      </c>
      <c r="AE316" s="542">
        <v>1205</v>
      </c>
      <c r="AF316" s="544">
        <v>1206</v>
      </c>
      <c r="AG316" s="544">
        <v>1207</v>
      </c>
      <c r="AH316" s="545">
        <v>1208</v>
      </c>
      <c r="AI316" s="546">
        <v>1210</v>
      </c>
      <c r="AJ316" s="547">
        <v>1212</v>
      </c>
      <c r="AK316" s="548">
        <v>1213</v>
      </c>
      <c r="AL316" s="550">
        <v>1217</v>
      </c>
      <c r="AM316" s="551">
        <v>1219</v>
      </c>
      <c r="AN316" s="552">
        <v>1219</v>
      </c>
      <c r="AO316" s="553">
        <v>1220</v>
      </c>
      <c r="AP316" s="553">
        <v>1221</v>
      </c>
      <c r="AQ316" s="553">
        <v>1223</v>
      </c>
      <c r="AR316" s="553">
        <v>1226</v>
      </c>
      <c r="AS316" s="554">
        <v>1226</v>
      </c>
      <c r="AT316" s="555">
        <v>1230</v>
      </c>
      <c r="AU316" s="556">
        <v>1230</v>
      </c>
      <c r="AV316" s="556">
        <v>1230</v>
      </c>
      <c r="AW316" s="556">
        <v>1231</v>
      </c>
      <c r="AX316" s="557">
        <v>1229</v>
      </c>
      <c r="AY316" s="557">
        <v>1231</v>
      </c>
      <c r="AZ316" s="559">
        <v>1230</v>
      </c>
      <c r="BA316" s="559">
        <v>1231</v>
      </c>
      <c r="BB316" s="559">
        <v>1231</v>
      </c>
      <c r="BD316" s="178">
        <f t="shared" ca="1" si="62"/>
        <v>0</v>
      </c>
      <c r="BE316" s="411">
        <f t="shared" ca="1" si="63"/>
        <v>0</v>
      </c>
      <c r="BF316" s="412">
        <f t="shared" ca="1" si="64"/>
        <v>0</v>
      </c>
      <c r="BG316" s="178">
        <f t="shared" ca="1" si="65"/>
        <v>1</v>
      </c>
      <c r="BH316" s="411">
        <f t="shared" ca="1" si="66"/>
        <v>8.1300813008130081E-4</v>
      </c>
      <c r="BI316" s="412">
        <f t="shared" ca="1" si="67"/>
        <v>0.30666568533647359</v>
      </c>
      <c r="BJ316" s="398">
        <f t="shared" ca="1" si="60"/>
        <v>377.505458649199</v>
      </c>
      <c r="BL316" s="391">
        <f t="shared" si="61"/>
        <v>303</v>
      </c>
      <c r="BM316" s="386">
        <f t="shared" ca="1" si="68"/>
        <v>1231</v>
      </c>
      <c r="BN316" s="386">
        <f t="shared" ca="1" si="69"/>
        <v>377.5</v>
      </c>
      <c r="BO316" s="400">
        <f t="shared" ca="1" si="70"/>
        <v>0</v>
      </c>
      <c r="BQ316" t="s">
        <v>1614</v>
      </c>
      <c r="BR316">
        <v>250</v>
      </c>
      <c r="BS316">
        <v>247.4</v>
      </c>
      <c r="BU316" s="389">
        <f t="shared" si="71"/>
        <v>44</v>
      </c>
      <c r="BV316" s="419">
        <f t="shared" ca="1" si="72"/>
        <v>326088</v>
      </c>
      <c r="BX316" s="404" t="s">
        <v>924</v>
      </c>
      <c r="BY316" s="404" t="s">
        <v>1564</v>
      </c>
      <c r="BZ316" s="404" t="s">
        <v>2210</v>
      </c>
      <c r="CA316" s="405">
        <v>88000</v>
      </c>
      <c r="CB316" s="548">
        <f t="shared" ca="1" si="73"/>
        <v>270</v>
      </c>
      <c r="CC316" s="50" t="str">
        <f t="shared" ca="1" si="74"/>
        <v/>
      </c>
    </row>
    <row r="317" spans="1:81" x14ac:dyDescent="0.25">
      <c r="A317" s="31">
        <v>7</v>
      </c>
      <c r="B317" s="31" t="s">
        <v>146</v>
      </c>
      <c r="C317" s="31" t="s">
        <v>340</v>
      </c>
      <c r="D317" s="31" t="s">
        <v>125</v>
      </c>
      <c r="E317" s="31" t="s">
        <v>340</v>
      </c>
      <c r="F317" s="31" t="s">
        <v>125</v>
      </c>
      <c r="G317" s="31">
        <v>323235</v>
      </c>
      <c r="H317" s="31">
        <v>1075</v>
      </c>
      <c r="I317" s="31">
        <v>1093</v>
      </c>
      <c r="J317" s="31">
        <v>1105</v>
      </c>
      <c r="K317" s="31">
        <v>1119</v>
      </c>
      <c r="L317" s="31">
        <v>1129</v>
      </c>
      <c r="M317" s="31">
        <v>1140</v>
      </c>
      <c r="N317" s="31">
        <v>1144</v>
      </c>
      <c r="O317" s="31">
        <v>1160</v>
      </c>
      <c r="P317" s="31">
        <v>1163</v>
      </c>
      <c r="Q317" s="31">
        <v>1170</v>
      </c>
      <c r="R317" s="31">
        <v>1177</v>
      </c>
      <c r="S317" s="31">
        <v>1180</v>
      </c>
      <c r="T317" s="31">
        <v>1187</v>
      </c>
      <c r="U317" s="31">
        <v>1198</v>
      </c>
      <c r="V317" s="31">
        <v>1204</v>
      </c>
      <c r="W317" s="31">
        <v>1223</v>
      </c>
      <c r="X317" s="31">
        <v>1227</v>
      </c>
      <c r="Y317" s="31">
        <v>1233</v>
      </c>
      <c r="Z317" s="31">
        <v>1243</v>
      </c>
      <c r="AA317" s="31">
        <v>1252</v>
      </c>
      <c r="AB317" s="31">
        <v>1257</v>
      </c>
      <c r="AC317" s="31">
        <v>1263</v>
      </c>
      <c r="AD317" s="31">
        <v>1271</v>
      </c>
      <c r="AE317" s="31">
        <v>1283</v>
      </c>
      <c r="AF317" s="31">
        <v>1286</v>
      </c>
      <c r="AG317" s="31">
        <v>1293</v>
      </c>
      <c r="AH317" s="31">
        <v>1295</v>
      </c>
      <c r="AI317" s="31">
        <v>1301</v>
      </c>
      <c r="AJ317" s="31">
        <v>1308</v>
      </c>
      <c r="AK317" s="31">
        <v>1310</v>
      </c>
      <c r="AL317" s="31">
        <v>1316</v>
      </c>
      <c r="AM317" s="31">
        <v>1317</v>
      </c>
      <c r="AN317" s="31">
        <v>1319</v>
      </c>
      <c r="AO317" s="31">
        <v>1320</v>
      </c>
      <c r="AP317" s="31">
        <v>1322</v>
      </c>
      <c r="AQ317" s="31">
        <v>1325</v>
      </c>
      <c r="AR317" s="31">
        <v>1331</v>
      </c>
      <c r="AS317" s="31">
        <v>1335</v>
      </c>
      <c r="AT317" s="31">
        <v>1339</v>
      </c>
      <c r="AU317" s="31">
        <v>1343</v>
      </c>
      <c r="AV317" s="31">
        <v>1347</v>
      </c>
      <c r="AW317" s="31">
        <v>1350</v>
      </c>
      <c r="AX317" s="31">
        <v>1352</v>
      </c>
      <c r="AY317" s="31">
        <v>1354</v>
      </c>
      <c r="AZ317" s="31">
        <v>1354</v>
      </c>
      <c r="BA317" s="31">
        <v>1356</v>
      </c>
      <c r="BB317" s="31">
        <v>1359</v>
      </c>
      <c r="BC317" s="31"/>
      <c r="BD317" s="393">
        <f t="shared" ca="1" si="62"/>
        <v>3</v>
      </c>
      <c r="BE317" s="413">
        <f t="shared" ca="1" si="63"/>
        <v>2.2123893805309734E-3</v>
      </c>
      <c r="BF317" s="415">
        <f t="shared" ca="1" si="64"/>
        <v>0.92811731402849318</v>
      </c>
      <c r="BG317" s="393">
        <f t="shared" ca="1" si="65"/>
        <v>16</v>
      </c>
      <c r="BH317" s="413">
        <f t="shared" ca="1" si="66"/>
        <v>1.1913626209977662E-2</v>
      </c>
      <c r="BI317" s="415">
        <f t="shared" ca="1" si="67"/>
        <v>4.9499590081519633</v>
      </c>
      <c r="BJ317" s="401">
        <f t="shared" ca="1" si="60"/>
        <v>420.43714325490743</v>
      </c>
      <c r="BL317" s="426">
        <f>MATCH($F317,$BQ:$BQ,0)</f>
        <v>307</v>
      </c>
      <c r="BM317" s="31">
        <f t="shared" ca="1" si="68"/>
        <v>1359</v>
      </c>
      <c r="BN317" s="31">
        <f t="shared" ca="1" si="69"/>
        <v>420.4</v>
      </c>
      <c r="BO317" s="427">
        <f t="shared" ca="1" si="70"/>
        <v>0</v>
      </c>
      <c r="BQ317" s="31" t="s">
        <v>129</v>
      </c>
      <c r="BR317" s="31">
        <v>462</v>
      </c>
      <c r="BS317" s="31">
        <v>220.1</v>
      </c>
      <c r="BU317" s="389">
        <f t="shared" si="71"/>
        <v>63</v>
      </c>
      <c r="BV317" s="419">
        <f t="shared" ca="1" si="72"/>
        <v>323235</v>
      </c>
      <c r="BX317" s="404" t="s">
        <v>926</v>
      </c>
      <c r="BY317" s="404" t="s">
        <v>1566</v>
      </c>
      <c r="BZ317" s="404" t="s">
        <v>2210</v>
      </c>
      <c r="CA317" s="405">
        <v>99334</v>
      </c>
      <c r="CB317" s="548">
        <f t="shared" ca="1" si="73"/>
        <v>78</v>
      </c>
      <c r="CC317" s="50" t="str">
        <f t="shared" ca="1" si="74"/>
        <v/>
      </c>
    </row>
    <row r="318" spans="1:81" x14ac:dyDescent="0.25">
      <c r="A318" s="419">
        <v>8</v>
      </c>
      <c r="B318" s="41" t="s">
        <v>132</v>
      </c>
      <c r="C318" s="20" t="s">
        <v>1772</v>
      </c>
      <c r="D318" s="20" t="s">
        <v>196</v>
      </c>
      <c r="E318" s="20" t="s">
        <v>2242</v>
      </c>
      <c r="F318" s="20" t="s">
        <v>1678</v>
      </c>
      <c r="G318" s="20">
        <v>121840</v>
      </c>
      <c r="H318" s="424"/>
      <c r="I318" s="20">
        <v>320</v>
      </c>
      <c r="J318" s="20">
        <v>320</v>
      </c>
      <c r="K318" s="20">
        <v>324</v>
      </c>
      <c r="L318" s="20">
        <v>326</v>
      </c>
      <c r="M318" s="20">
        <v>327</v>
      </c>
      <c r="N318" s="20">
        <v>329</v>
      </c>
      <c r="O318" s="20">
        <v>329</v>
      </c>
      <c r="P318" s="20">
        <v>333</v>
      </c>
      <c r="Q318" s="20">
        <v>333</v>
      </c>
      <c r="R318" s="424"/>
      <c r="S318" s="41">
        <v>336</v>
      </c>
      <c r="T318" s="41">
        <v>336</v>
      </c>
      <c r="U318" s="41">
        <v>340</v>
      </c>
      <c r="V318" s="41">
        <v>343</v>
      </c>
      <c r="W318" s="41">
        <v>347</v>
      </c>
      <c r="X318" s="41">
        <v>355</v>
      </c>
      <c r="Y318" s="41">
        <v>356</v>
      </c>
      <c r="Z318" s="41">
        <v>356</v>
      </c>
      <c r="AA318" s="41">
        <v>357</v>
      </c>
      <c r="AB318" s="41">
        <v>356</v>
      </c>
      <c r="AC318" s="424"/>
      <c r="AD318" s="41">
        <v>357</v>
      </c>
      <c r="AE318" s="41">
        <v>363</v>
      </c>
      <c r="AF318" s="41">
        <v>365</v>
      </c>
      <c r="AG318" s="41">
        <v>366</v>
      </c>
      <c r="AH318" s="41">
        <v>366</v>
      </c>
      <c r="AI318" s="41">
        <v>370</v>
      </c>
      <c r="AJ318" s="41">
        <v>372</v>
      </c>
      <c r="AK318" s="41">
        <v>373</v>
      </c>
      <c r="AL318" s="41">
        <v>373</v>
      </c>
      <c r="AM318" s="41">
        <v>375</v>
      </c>
      <c r="AN318" s="41">
        <v>375</v>
      </c>
      <c r="AO318" s="41">
        <v>375</v>
      </c>
      <c r="AP318" s="41">
        <v>375</v>
      </c>
      <c r="AQ318" s="41">
        <v>375</v>
      </c>
      <c r="AR318" s="41">
        <v>377</v>
      </c>
      <c r="AS318" s="41">
        <v>377</v>
      </c>
      <c r="AT318" s="41">
        <v>378</v>
      </c>
      <c r="AU318" s="424" t="s">
        <v>2366</v>
      </c>
      <c r="AV318" s="424"/>
      <c r="AW318" s="424"/>
      <c r="AX318" s="41">
        <v>436</v>
      </c>
      <c r="AY318" s="41">
        <v>438</v>
      </c>
      <c r="AZ318" s="41">
        <v>438</v>
      </c>
      <c r="BA318" s="41">
        <v>438</v>
      </c>
      <c r="BB318" s="41">
        <v>438</v>
      </c>
      <c r="BC318" s="20"/>
      <c r="BD318" s="270">
        <f t="shared" ca="1" si="62"/>
        <v>0</v>
      </c>
      <c r="BE318" s="442">
        <f t="shared" ref="BE318:BE349" ca="1" si="75">BD318/OFFSET($G318,0,COUNTA($H$1:$BC$1)-1)</f>
        <v>0</v>
      </c>
      <c r="BF318" s="443">
        <f t="shared" ref="BF318:BF349" ca="1" si="76">100000*BD318/$G318</f>
        <v>0</v>
      </c>
      <c r="BG318" s="180"/>
      <c r="BH318" s="442"/>
      <c r="BI318" s="443"/>
      <c r="BJ318" s="495">
        <f t="shared" ca="1" si="60"/>
        <v>359.48785292186471</v>
      </c>
      <c r="BL318" s="391">
        <f t="shared" ref="BL318:BL349" si="77">MATCH($F318,$BQ:$BQ,0)</f>
        <v>332</v>
      </c>
      <c r="BM318" s="419">
        <f ca="1">MID(OFFSET(BR$1,$BL318-1,0),2,100)*1</f>
        <v>438</v>
      </c>
      <c r="BQ318" s="432" t="s">
        <v>1734</v>
      </c>
      <c r="BR318" t="s">
        <v>2377</v>
      </c>
      <c r="BU318" s="389">
        <f t="shared" si="71"/>
        <v>396</v>
      </c>
      <c r="BV318" s="419">
        <f t="shared" ca="1" si="72"/>
        <v>121840</v>
      </c>
      <c r="BX318" s="404" t="s">
        <v>928</v>
      </c>
      <c r="BY318" s="404" t="s">
        <v>1568</v>
      </c>
      <c r="BZ318" s="404" t="s">
        <v>2210</v>
      </c>
      <c r="CA318" s="405">
        <v>88874</v>
      </c>
      <c r="CB318" s="548">
        <f t="shared" ca="1" si="73"/>
        <v>272</v>
      </c>
      <c r="CC318" s="50" t="str">
        <f t="shared" ca="1" si="74"/>
        <v/>
      </c>
    </row>
    <row r="319" spans="1:81" x14ac:dyDescent="0.25">
      <c r="A319" s="419">
        <v>8</v>
      </c>
      <c r="B319" s="41" t="s">
        <v>132</v>
      </c>
      <c r="C319" s="20" t="s">
        <v>1772</v>
      </c>
      <c r="D319" s="20" t="s">
        <v>196</v>
      </c>
      <c r="E319" s="20" t="s">
        <v>2254</v>
      </c>
      <c r="F319" s="20" t="s">
        <v>1696</v>
      </c>
      <c r="G319" s="20">
        <v>135280</v>
      </c>
      <c r="H319" s="424"/>
      <c r="I319" s="20">
        <v>259</v>
      </c>
      <c r="J319" s="20">
        <v>261</v>
      </c>
      <c r="K319" s="20">
        <v>264</v>
      </c>
      <c r="L319" s="20">
        <v>269</v>
      </c>
      <c r="M319" s="20">
        <v>278</v>
      </c>
      <c r="N319" s="20">
        <v>299</v>
      </c>
      <c r="O319" s="20">
        <v>302</v>
      </c>
      <c r="P319" s="20">
        <v>304</v>
      </c>
      <c r="Q319" s="20">
        <v>306</v>
      </c>
      <c r="R319" s="424"/>
      <c r="S319" s="41">
        <v>307</v>
      </c>
      <c r="T319" s="41">
        <v>307</v>
      </c>
      <c r="U319" s="41">
        <v>310</v>
      </c>
      <c r="V319" s="41">
        <v>313</v>
      </c>
      <c r="W319" s="41">
        <v>314</v>
      </c>
      <c r="X319" s="41">
        <v>319</v>
      </c>
      <c r="Y319" s="41">
        <v>320</v>
      </c>
      <c r="Z319" s="41">
        <v>320</v>
      </c>
      <c r="AA319" s="41">
        <v>320</v>
      </c>
      <c r="AB319" s="41">
        <v>323</v>
      </c>
      <c r="AC319" s="424"/>
      <c r="AD319" s="41">
        <v>325</v>
      </c>
      <c r="AE319" s="41">
        <v>334</v>
      </c>
      <c r="AF319" s="41">
        <v>335</v>
      </c>
      <c r="AG319" s="41">
        <v>339</v>
      </c>
      <c r="AH319" s="41">
        <v>339</v>
      </c>
      <c r="AI319" s="41">
        <v>340</v>
      </c>
      <c r="AJ319" s="41">
        <v>342</v>
      </c>
      <c r="AK319" s="41">
        <v>345</v>
      </c>
      <c r="AL319" s="41">
        <v>346</v>
      </c>
      <c r="AM319" s="41">
        <v>346</v>
      </c>
      <c r="AN319" s="41">
        <v>347</v>
      </c>
      <c r="AO319" s="41">
        <v>348</v>
      </c>
      <c r="AP319" s="41">
        <v>348</v>
      </c>
      <c r="AQ319" s="41">
        <v>349</v>
      </c>
      <c r="AR319" s="41">
        <v>351</v>
      </c>
      <c r="AS319" s="41">
        <v>351</v>
      </c>
      <c r="AT319" s="41">
        <v>351</v>
      </c>
      <c r="AU319" s="424"/>
      <c r="AV319" s="424"/>
      <c r="AW319" s="235" t="s">
        <v>2367</v>
      </c>
      <c r="AX319" s="41">
        <v>399</v>
      </c>
      <c r="AY319" s="41">
        <v>400</v>
      </c>
      <c r="AZ319" s="41">
        <v>401</v>
      </c>
      <c r="BA319" s="41">
        <v>402</v>
      </c>
      <c r="BB319" s="41">
        <v>402</v>
      </c>
      <c r="BC319" s="20"/>
      <c r="BD319" s="270">
        <f t="shared" ca="1" si="62"/>
        <v>0</v>
      </c>
      <c r="BE319" s="442">
        <f t="shared" ca="1" si="75"/>
        <v>0</v>
      </c>
      <c r="BF319" s="443">
        <f t="shared" ca="1" si="76"/>
        <v>0</v>
      </c>
      <c r="BG319" s="180"/>
      <c r="BH319" s="442"/>
      <c r="BI319" s="443"/>
      <c r="BJ319" s="495">
        <f t="shared" ca="1" si="60"/>
        <v>297.16144293317564</v>
      </c>
      <c r="BL319" s="391">
        <f t="shared" si="77"/>
        <v>334</v>
      </c>
      <c r="BM319" s="419">
        <f t="shared" ref="BM319:BM349" ca="1" si="78">MID(OFFSET(BR$1,$BL319-1,0),2,100)*1</f>
        <v>402</v>
      </c>
      <c r="BQ319" s="432" t="s">
        <v>2276</v>
      </c>
      <c r="BR319" t="s">
        <v>2368</v>
      </c>
      <c r="BU319" s="389">
        <f t="shared" si="71"/>
        <v>408</v>
      </c>
      <c r="BV319" s="419">
        <f t="shared" ca="1" si="72"/>
        <v>135280</v>
      </c>
      <c r="BX319" s="404" t="s">
        <v>930</v>
      </c>
      <c r="BY319" s="404" t="s">
        <v>1570</v>
      </c>
      <c r="BZ319" s="404" t="s">
        <v>2210</v>
      </c>
      <c r="CA319" s="405">
        <v>87496</v>
      </c>
      <c r="CB319" s="548">
        <f t="shared" ca="1" si="73"/>
        <v>272</v>
      </c>
      <c r="CC319" s="50" t="str">
        <f t="shared" ca="1" si="74"/>
        <v/>
      </c>
    </row>
    <row r="320" spans="1:81" x14ac:dyDescent="0.25">
      <c r="A320" s="419">
        <v>8</v>
      </c>
      <c r="B320" s="41" t="s">
        <v>132</v>
      </c>
      <c r="C320" s="20" t="s">
        <v>1772</v>
      </c>
      <c r="D320" s="31" t="s">
        <v>196</v>
      </c>
      <c r="E320" s="31" t="s">
        <v>2261</v>
      </c>
      <c r="F320" s="31" t="s">
        <v>1706</v>
      </c>
      <c r="G320" s="31">
        <v>112550</v>
      </c>
      <c r="H320" s="425"/>
      <c r="I320" s="31">
        <v>277</v>
      </c>
      <c r="J320" s="31">
        <v>284</v>
      </c>
      <c r="K320" s="31">
        <v>285</v>
      </c>
      <c r="L320" s="31">
        <v>287</v>
      </c>
      <c r="M320" s="31">
        <v>291</v>
      </c>
      <c r="N320" s="31">
        <v>294</v>
      </c>
      <c r="O320" s="31">
        <v>295</v>
      </c>
      <c r="P320" s="31">
        <v>298</v>
      </c>
      <c r="Q320" s="31">
        <v>306</v>
      </c>
      <c r="R320" s="425"/>
      <c r="S320" s="34">
        <v>305</v>
      </c>
      <c r="T320" s="34">
        <v>308</v>
      </c>
      <c r="U320" s="34">
        <v>308</v>
      </c>
      <c r="V320" s="34">
        <v>310</v>
      </c>
      <c r="W320" s="34">
        <v>311</v>
      </c>
      <c r="X320" s="34">
        <v>320</v>
      </c>
      <c r="Y320" s="34">
        <v>322</v>
      </c>
      <c r="Z320" s="34">
        <v>322</v>
      </c>
      <c r="AA320" s="34">
        <v>325</v>
      </c>
      <c r="AB320" s="34">
        <v>328</v>
      </c>
      <c r="AC320" s="425"/>
      <c r="AD320" s="34">
        <v>334</v>
      </c>
      <c r="AE320" s="34">
        <v>337</v>
      </c>
      <c r="AF320" s="34">
        <v>337</v>
      </c>
      <c r="AG320" s="34">
        <v>337</v>
      </c>
      <c r="AH320" s="34">
        <v>337</v>
      </c>
      <c r="AI320" s="34">
        <v>337</v>
      </c>
      <c r="AJ320" s="34">
        <v>338</v>
      </c>
      <c r="AK320" s="34">
        <v>339</v>
      </c>
      <c r="AL320" s="34">
        <v>339</v>
      </c>
      <c r="AM320" s="34">
        <v>339</v>
      </c>
      <c r="AN320" s="34">
        <v>339</v>
      </c>
      <c r="AO320" s="34">
        <v>339</v>
      </c>
      <c r="AP320" s="34">
        <v>339</v>
      </c>
      <c r="AQ320" s="34">
        <v>339</v>
      </c>
      <c r="AR320" s="34">
        <v>339</v>
      </c>
      <c r="AS320" s="34">
        <v>339</v>
      </c>
      <c r="AT320" s="34">
        <v>339</v>
      </c>
      <c r="AU320" s="425"/>
      <c r="AV320" s="425"/>
      <c r="AW320" s="425"/>
      <c r="AX320" s="34">
        <v>391</v>
      </c>
      <c r="AY320" s="34">
        <v>391</v>
      </c>
      <c r="AZ320" s="34">
        <v>391</v>
      </c>
      <c r="BA320" s="34">
        <v>391</v>
      </c>
      <c r="BB320" s="34">
        <v>391</v>
      </c>
      <c r="BC320" s="31"/>
      <c r="BD320" s="558">
        <f t="shared" ca="1" si="62"/>
        <v>0</v>
      </c>
      <c r="BE320" s="445">
        <f t="shared" ca="1" si="75"/>
        <v>0</v>
      </c>
      <c r="BF320" s="446">
        <f t="shared" ca="1" si="76"/>
        <v>0</v>
      </c>
      <c r="BG320" s="444"/>
      <c r="BH320" s="445"/>
      <c r="BI320" s="446"/>
      <c r="BJ320" s="496">
        <f t="shared" ca="1" si="60"/>
        <v>347.40115504220347</v>
      </c>
      <c r="BL320" s="391">
        <f t="shared" si="77"/>
        <v>335</v>
      </c>
      <c r="BM320" s="419">
        <f t="shared" ca="1" si="78"/>
        <v>391</v>
      </c>
      <c r="BQ320" s="432" t="s">
        <v>1730</v>
      </c>
      <c r="BR320" t="s">
        <v>2378</v>
      </c>
      <c r="BU320" s="389">
        <f t="shared" si="71"/>
        <v>415</v>
      </c>
      <c r="BV320" s="419">
        <f t="shared" ca="1" si="72"/>
        <v>112550</v>
      </c>
      <c r="BX320" s="404" t="s">
        <v>932</v>
      </c>
      <c r="BY320" s="404" t="s">
        <v>1572</v>
      </c>
      <c r="BZ320" s="404" t="s">
        <v>2210</v>
      </c>
      <c r="CA320" s="405">
        <v>125610</v>
      </c>
      <c r="CB320" s="548">
        <f t="shared" ca="1" si="73"/>
        <v>272</v>
      </c>
      <c r="CC320" s="50" t="str">
        <f t="shared" ca="1" si="74"/>
        <v/>
      </c>
    </row>
    <row r="321" spans="1:81" x14ac:dyDescent="0.25">
      <c r="A321" s="419">
        <v>8</v>
      </c>
      <c r="B321" s="41" t="s">
        <v>132</v>
      </c>
      <c r="C321" s="20" t="s">
        <v>1773</v>
      </c>
      <c r="D321" s="20" t="s">
        <v>197</v>
      </c>
      <c r="E321" s="20" t="s">
        <v>2259</v>
      </c>
      <c r="F321" s="20" t="s">
        <v>1702</v>
      </c>
      <c r="G321" s="20">
        <v>115270</v>
      </c>
      <c r="H321" s="424"/>
      <c r="I321" s="20">
        <v>286</v>
      </c>
      <c r="J321" s="20">
        <v>286</v>
      </c>
      <c r="K321" s="20">
        <v>286</v>
      </c>
      <c r="L321" s="20">
        <v>279</v>
      </c>
      <c r="M321" s="20">
        <v>294</v>
      </c>
      <c r="N321" s="20">
        <v>284</v>
      </c>
      <c r="O321" s="20">
        <v>298</v>
      </c>
      <c r="P321" s="20">
        <v>304</v>
      </c>
      <c r="Q321" s="20">
        <v>310</v>
      </c>
      <c r="R321" s="424"/>
      <c r="S321" s="41">
        <v>316</v>
      </c>
      <c r="T321" s="41">
        <v>317</v>
      </c>
      <c r="U321" s="41">
        <v>322</v>
      </c>
      <c r="V321" s="41">
        <v>322</v>
      </c>
      <c r="W321" s="41">
        <v>322</v>
      </c>
      <c r="X321" s="41">
        <v>322</v>
      </c>
      <c r="Y321" s="41">
        <v>322</v>
      </c>
      <c r="Z321" s="41">
        <v>322</v>
      </c>
      <c r="AA321" s="41">
        <v>323</v>
      </c>
      <c r="AB321" s="41">
        <v>323</v>
      </c>
      <c r="AC321" s="424"/>
      <c r="AD321" s="41">
        <v>325</v>
      </c>
      <c r="AE321" s="41">
        <v>325</v>
      </c>
      <c r="AF321" s="41">
        <v>325</v>
      </c>
      <c r="AG321" s="41">
        <v>325</v>
      </c>
      <c r="AH321" s="41">
        <v>325</v>
      </c>
      <c r="AI321" s="41">
        <v>325</v>
      </c>
      <c r="AJ321" s="41">
        <v>325</v>
      </c>
      <c r="AK321" s="41">
        <v>326</v>
      </c>
      <c r="AL321" s="41">
        <v>326</v>
      </c>
      <c r="AM321" s="41">
        <v>326</v>
      </c>
      <c r="AN321" s="41">
        <v>326</v>
      </c>
      <c r="AO321" s="41">
        <v>326</v>
      </c>
      <c r="AP321" s="41">
        <v>327</v>
      </c>
      <c r="AQ321" s="41">
        <v>327</v>
      </c>
      <c r="AR321" s="41">
        <v>327</v>
      </c>
      <c r="AS321" s="41">
        <v>327</v>
      </c>
      <c r="AT321" s="41">
        <v>327</v>
      </c>
      <c r="AU321" s="424"/>
      <c r="AV321" s="424"/>
      <c r="AW321" s="424"/>
      <c r="AX321" s="41">
        <v>345</v>
      </c>
      <c r="AY321" s="41">
        <v>345</v>
      </c>
      <c r="AZ321" s="41">
        <v>345</v>
      </c>
      <c r="BA321" s="41">
        <v>346</v>
      </c>
      <c r="BB321" s="41">
        <v>346</v>
      </c>
      <c r="BC321" s="20"/>
      <c r="BD321" s="270">
        <f t="shared" ca="1" si="62"/>
        <v>0</v>
      </c>
      <c r="BE321" s="442">
        <f t="shared" ca="1" si="75"/>
        <v>0</v>
      </c>
      <c r="BF321" s="443">
        <f t="shared" ca="1" si="76"/>
        <v>0</v>
      </c>
      <c r="BG321" s="180"/>
      <c r="BH321" s="442"/>
      <c r="BI321" s="443"/>
      <c r="BJ321" s="495">
        <f t="shared" ca="1" si="60"/>
        <v>300.16483039819553</v>
      </c>
      <c r="BL321" s="391">
        <f t="shared" si="77"/>
        <v>338</v>
      </c>
      <c r="BM321" s="419">
        <f t="shared" ca="1" si="78"/>
        <v>346</v>
      </c>
      <c r="BQ321" s="432" t="s">
        <v>1708</v>
      </c>
      <c r="BR321" t="s">
        <v>2379</v>
      </c>
      <c r="BU321" s="389">
        <f t="shared" si="71"/>
        <v>413</v>
      </c>
      <c r="BV321" s="419">
        <f t="shared" ca="1" si="72"/>
        <v>115270</v>
      </c>
      <c r="BX321" s="404" t="s">
        <v>934</v>
      </c>
      <c r="BY321" s="404" t="s">
        <v>1574</v>
      </c>
      <c r="BZ321" s="404" t="s">
        <v>2210</v>
      </c>
      <c r="CA321" s="405">
        <v>101167</v>
      </c>
      <c r="CB321" s="548">
        <f t="shared" ca="1" si="73"/>
        <v>272</v>
      </c>
      <c r="CC321" s="50" t="str">
        <f t="shared" ca="1" si="74"/>
        <v/>
      </c>
    </row>
    <row r="322" spans="1:81" x14ac:dyDescent="0.25">
      <c r="A322" s="419">
        <v>8</v>
      </c>
      <c r="B322" s="41" t="s">
        <v>132</v>
      </c>
      <c r="C322" s="20" t="s">
        <v>1774</v>
      </c>
      <c r="D322" s="31" t="s">
        <v>198</v>
      </c>
      <c r="E322" s="31" t="s">
        <v>2240</v>
      </c>
      <c r="F322" s="31" t="s">
        <v>2278</v>
      </c>
      <c r="G322" s="31">
        <v>148790</v>
      </c>
      <c r="H322" s="425"/>
      <c r="I322" s="31">
        <v>249</v>
      </c>
      <c r="J322" s="31">
        <v>249</v>
      </c>
      <c r="K322" s="31">
        <v>249</v>
      </c>
      <c r="L322" s="31">
        <v>249</v>
      </c>
      <c r="M322" s="31">
        <v>249</v>
      </c>
      <c r="N322" s="31">
        <v>249</v>
      </c>
      <c r="O322" s="31">
        <v>250</v>
      </c>
      <c r="P322" s="31">
        <v>250</v>
      </c>
      <c r="Q322" s="31">
        <v>257</v>
      </c>
      <c r="R322" s="425"/>
      <c r="S322" s="34">
        <v>252</v>
      </c>
      <c r="T322" s="34">
        <v>252</v>
      </c>
      <c r="U322" s="34">
        <v>257</v>
      </c>
      <c r="V322" s="34">
        <v>252</v>
      </c>
      <c r="W322" s="34">
        <v>252</v>
      </c>
      <c r="X322" s="34">
        <v>257</v>
      </c>
      <c r="Y322" s="34">
        <v>258</v>
      </c>
      <c r="Z322" s="34">
        <v>260</v>
      </c>
      <c r="AA322" s="34">
        <v>260</v>
      </c>
      <c r="AB322" s="34">
        <v>260</v>
      </c>
      <c r="AC322" s="425"/>
      <c r="AD322" s="34">
        <v>260</v>
      </c>
      <c r="AE322" s="34">
        <v>260</v>
      </c>
      <c r="AF322" s="34">
        <v>260</v>
      </c>
      <c r="AG322" s="34">
        <v>260</v>
      </c>
      <c r="AH322" s="34">
        <v>260</v>
      </c>
      <c r="AI322" s="34">
        <v>260</v>
      </c>
      <c r="AJ322" s="34">
        <v>261</v>
      </c>
      <c r="AK322" s="34">
        <v>261</v>
      </c>
      <c r="AL322" s="34">
        <v>261</v>
      </c>
      <c r="AM322" s="34">
        <v>261</v>
      </c>
      <c r="AN322" s="34">
        <v>261</v>
      </c>
      <c r="AO322" s="34">
        <v>261</v>
      </c>
      <c r="AP322" s="34">
        <v>261</v>
      </c>
      <c r="AQ322" s="34">
        <v>261</v>
      </c>
      <c r="AR322" s="34">
        <v>261</v>
      </c>
      <c r="AS322" s="34">
        <v>261</v>
      </c>
      <c r="AT322" s="34">
        <v>261</v>
      </c>
      <c r="AU322" s="425"/>
      <c r="AV322" s="425"/>
      <c r="AW322" s="425"/>
      <c r="AX322" s="34">
        <v>274</v>
      </c>
      <c r="AY322" s="34">
        <v>284</v>
      </c>
      <c r="AZ322" s="34">
        <v>284</v>
      </c>
      <c r="BA322" s="34">
        <v>284</v>
      </c>
      <c r="BB322" s="34">
        <v>285</v>
      </c>
      <c r="BC322" s="31"/>
      <c r="BD322" s="558">
        <f t="shared" ca="1" si="62"/>
        <v>1</v>
      </c>
      <c r="BE322" s="445">
        <f t="shared" ca="1" si="75"/>
        <v>3.5211267605633804E-3</v>
      </c>
      <c r="BF322" s="446">
        <f t="shared" ca="1" si="76"/>
        <v>0.67208817796894949</v>
      </c>
      <c r="BG322" s="444"/>
      <c r="BH322" s="445"/>
      <c r="BI322" s="446"/>
      <c r="BJ322" s="496">
        <f t="shared" ca="1" si="60"/>
        <v>191.54513072115063</v>
      </c>
      <c r="BL322" s="391">
        <f t="shared" si="77"/>
        <v>340</v>
      </c>
      <c r="BM322" s="419">
        <f t="shared" ca="1" si="78"/>
        <v>285</v>
      </c>
      <c r="BQ322" s="432" t="s">
        <v>1728</v>
      </c>
      <c r="BR322" t="s">
        <v>2369</v>
      </c>
      <c r="BU322" s="389">
        <f t="shared" si="71"/>
        <v>394</v>
      </c>
      <c r="BV322" s="419">
        <f t="shared" ca="1" si="72"/>
        <v>148790</v>
      </c>
      <c r="BX322" s="404" t="s">
        <v>418</v>
      </c>
      <c r="BY322" s="404" t="s">
        <v>120</v>
      </c>
      <c r="BZ322" s="404" t="s">
        <v>2209</v>
      </c>
      <c r="CA322" s="405">
        <v>858852</v>
      </c>
      <c r="CB322" s="548">
        <f t="shared" ca="1" si="73"/>
        <v>272</v>
      </c>
      <c r="CC322" s="50" t="str">
        <f t="shared" ca="1" si="74"/>
        <v/>
      </c>
    </row>
    <row r="323" spans="1:81" x14ac:dyDescent="0.25">
      <c r="A323" s="419">
        <v>8</v>
      </c>
      <c r="B323" s="41" t="s">
        <v>132</v>
      </c>
      <c r="C323" s="20" t="s">
        <v>1775</v>
      </c>
      <c r="D323" s="20" t="s">
        <v>201</v>
      </c>
      <c r="E323" s="20" t="s">
        <v>2239</v>
      </c>
      <c r="F323" s="20" t="s">
        <v>1675</v>
      </c>
      <c r="G323" s="20">
        <v>51400</v>
      </c>
      <c r="H323" s="424"/>
      <c r="I323" s="20">
        <v>147</v>
      </c>
      <c r="J323" s="20">
        <v>147</v>
      </c>
      <c r="K323" s="20">
        <v>147</v>
      </c>
      <c r="L323" s="20">
        <v>148</v>
      </c>
      <c r="M323" s="20">
        <v>161</v>
      </c>
      <c r="N323" s="20">
        <v>162</v>
      </c>
      <c r="O323" s="20">
        <v>162</v>
      </c>
      <c r="P323" s="20">
        <v>162</v>
      </c>
      <c r="Q323" s="20">
        <v>163</v>
      </c>
      <c r="R323" s="424"/>
      <c r="S323" s="41">
        <v>165</v>
      </c>
      <c r="T323" s="41">
        <v>165</v>
      </c>
      <c r="U323" s="41">
        <v>165</v>
      </c>
      <c r="V323" s="41">
        <v>165</v>
      </c>
      <c r="W323" s="41">
        <v>165</v>
      </c>
      <c r="X323" s="41">
        <v>167</v>
      </c>
      <c r="Y323" s="41">
        <v>168</v>
      </c>
      <c r="Z323" s="41">
        <v>168</v>
      </c>
      <c r="AA323" s="41">
        <v>168</v>
      </c>
      <c r="AB323" s="41">
        <v>168</v>
      </c>
      <c r="AC323" s="424"/>
      <c r="AD323" s="41">
        <v>168</v>
      </c>
      <c r="AE323" s="41">
        <v>172</v>
      </c>
      <c r="AF323" s="41">
        <v>174</v>
      </c>
      <c r="AG323" s="41">
        <v>175</v>
      </c>
      <c r="AH323" s="41">
        <v>176</v>
      </c>
      <c r="AI323" s="41">
        <v>177</v>
      </c>
      <c r="AJ323" s="41">
        <v>177</v>
      </c>
      <c r="AK323" s="41">
        <v>178</v>
      </c>
      <c r="AL323" s="41">
        <v>178</v>
      </c>
      <c r="AM323" s="41">
        <v>178</v>
      </c>
      <c r="AN323" s="41">
        <v>178</v>
      </c>
      <c r="AO323" s="41">
        <v>178</v>
      </c>
      <c r="AP323" s="41">
        <v>178</v>
      </c>
      <c r="AQ323" s="41">
        <v>178</v>
      </c>
      <c r="AR323" s="41">
        <v>178</v>
      </c>
      <c r="AS323" s="41">
        <v>178</v>
      </c>
      <c r="AT323" s="41">
        <v>178</v>
      </c>
      <c r="AU323" s="424"/>
      <c r="AV323" s="424"/>
      <c r="AW323" s="424"/>
      <c r="AX323" s="41">
        <v>194</v>
      </c>
      <c r="AY323" s="41">
        <v>194</v>
      </c>
      <c r="AZ323" s="41">
        <v>194</v>
      </c>
      <c r="BA323" s="41">
        <v>194</v>
      </c>
      <c r="BB323" s="41">
        <v>194</v>
      </c>
      <c r="BC323" s="20"/>
      <c r="BD323" s="270">
        <f t="shared" ca="1" si="62"/>
        <v>0</v>
      </c>
      <c r="BE323" s="442">
        <f t="shared" ca="1" si="75"/>
        <v>0</v>
      </c>
      <c r="BF323" s="443">
        <f t="shared" ca="1" si="76"/>
        <v>0</v>
      </c>
      <c r="BG323" s="180"/>
      <c r="BH323" s="442"/>
      <c r="BI323" s="443"/>
      <c r="BJ323" s="495">
        <f t="shared" ca="1" si="60"/>
        <v>377.43190661478599</v>
      </c>
      <c r="BL323" s="391">
        <f t="shared" si="77"/>
        <v>344</v>
      </c>
      <c r="BM323" s="419">
        <f t="shared" ca="1" si="78"/>
        <v>194</v>
      </c>
      <c r="BQ323" s="432" t="s">
        <v>200</v>
      </c>
      <c r="BR323" t="s">
        <v>2346</v>
      </c>
      <c r="BU323" s="389">
        <f t="shared" ref="BU323:BU371" si="79">MATCH($E323,$BX:$BX,0)</f>
        <v>393</v>
      </c>
      <c r="BV323" s="419">
        <f t="shared" ref="BV323:BV371" ca="1" si="80">OFFSET($CA$1,BU323-1,0)</f>
        <v>51400</v>
      </c>
      <c r="BX323" s="404" t="s">
        <v>946</v>
      </c>
      <c r="BY323" s="404" t="s">
        <v>1590</v>
      </c>
      <c r="BZ323" s="404" t="s">
        <v>2210</v>
      </c>
      <c r="CA323" s="405">
        <v>63869</v>
      </c>
      <c r="CB323" s="548">
        <f t="shared" ref="CB323:CB371" ca="1" si="81">RANK(BI323,$BI$2:$BI$371,0)</f>
        <v>272</v>
      </c>
      <c r="CC323" s="50" t="str">
        <f t="shared" ref="CC323:CC371" ca="1" si="82">IF(CB323&lt;=$CD$1,"Worst "&amp;$CD$1,"")</f>
        <v/>
      </c>
    </row>
    <row r="324" spans="1:81" x14ac:dyDescent="0.25">
      <c r="A324" s="419">
        <v>8</v>
      </c>
      <c r="B324" s="41" t="s">
        <v>132</v>
      </c>
      <c r="C324" s="20" t="s">
        <v>1775</v>
      </c>
      <c r="D324" s="20" t="s">
        <v>201</v>
      </c>
      <c r="E324" s="20" t="s">
        <v>2246</v>
      </c>
      <c r="F324" s="20" t="s">
        <v>1686</v>
      </c>
      <c r="G324" s="20">
        <v>160340</v>
      </c>
      <c r="H324" s="424"/>
      <c r="I324" s="20">
        <v>497</v>
      </c>
      <c r="J324" s="20">
        <v>497</v>
      </c>
      <c r="K324" s="20">
        <v>497</v>
      </c>
      <c r="L324" s="20">
        <v>500</v>
      </c>
      <c r="M324" s="20">
        <v>510</v>
      </c>
      <c r="N324" s="20">
        <v>512</v>
      </c>
      <c r="O324" s="20">
        <v>515</v>
      </c>
      <c r="P324" s="20">
        <v>518</v>
      </c>
      <c r="Q324" s="20">
        <v>523</v>
      </c>
      <c r="R324" s="424"/>
      <c r="S324" s="41">
        <v>526</v>
      </c>
      <c r="T324" s="41">
        <v>526</v>
      </c>
      <c r="U324" s="41">
        <v>535</v>
      </c>
      <c r="V324" s="41">
        <v>537</v>
      </c>
      <c r="W324" s="41">
        <v>539</v>
      </c>
      <c r="X324" s="41">
        <v>545</v>
      </c>
      <c r="Y324" s="41">
        <v>543</v>
      </c>
      <c r="Z324" s="41">
        <v>543</v>
      </c>
      <c r="AA324" s="41">
        <v>543</v>
      </c>
      <c r="AB324" s="41">
        <v>544</v>
      </c>
      <c r="AC324" s="424"/>
      <c r="AD324" s="41">
        <v>544</v>
      </c>
      <c r="AE324" s="41">
        <v>544</v>
      </c>
      <c r="AF324" s="41">
        <v>544</v>
      </c>
      <c r="AG324" s="41">
        <v>547</v>
      </c>
      <c r="AH324" s="41">
        <v>550</v>
      </c>
      <c r="AI324" s="41">
        <v>555</v>
      </c>
      <c r="AJ324" s="41">
        <v>557</v>
      </c>
      <c r="AK324" s="41">
        <v>558</v>
      </c>
      <c r="AL324" s="41">
        <v>561</v>
      </c>
      <c r="AM324" s="41">
        <v>559</v>
      </c>
      <c r="AN324" s="41">
        <v>560</v>
      </c>
      <c r="AO324" s="41">
        <v>561</v>
      </c>
      <c r="AP324" s="41">
        <v>561</v>
      </c>
      <c r="AQ324" s="41">
        <v>561</v>
      </c>
      <c r="AR324" s="41">
        <v>561</v>
      </c>
      <c r="AS324" s="41">
        <v>563</v>
      </c>
      <c r="AT324" s="41">
        <v>564</v>
      </c>
      <c r="AU324" s="424"/>
      <c r="AV324" s="424"/>
      <c r="AW324" s="424"/>
      <c r="AX324" s="41">
        <v>635</v>
      </c>
      <c r="AY324" s="41">
        <v>635</v>
      </c>
      <c r="AZ324" s="41">
        <v>637</v>
      </c>
      <c r="BA324" s="41">
        <v>638</v>
      </c>
      <c r="BB324" s="41">
        <v>639</v>
      </c>
      <c r="BC324" s="20"/>
      <c r="BD324" s="270">
        <f t="shared" ca="1" si="62"/>
        <v>1</v>
      </c>
      <c r="BE324" s="442">
        <f t="shared" ca="1" si="75"/>
        <v>1.567398119122257E-3</v>
      </c>
      <c r="BF324" s="443">
        <f t="shared" ca="1" si="76"/>
        <v>0.62367469128102782</v>
      </c>
      <c r="BG324" s="180"/>
      <c r="BH324" s="442"/>
      <c r="BI324" s="443"/>
      <c r="BJ324" s="495">
        <f t="shared" ca="1" si="60"/>
        <v>398.52812772857675</v>
      </c>
      <c r="BL324" s="391">
        <f t="shared" si="77"/>
        <v>326</v>
      </c>
      <c r="BM324" s="419">
        <f t="shared" ca="1" si="78"/>
        <v>639</v>
      </c>
      <c r="BQ324" s="432" t="s">
        <v>1712</v>
      </c>
      <c r="BR324" t="s">
        <v>2370</v>
      </c>
      <c r="BU324" s="389">
        <f t="shared" si="79"/>
        <v>400</v>
      </c>
      <c r="BV324" s="419">
        <f t="shared" ca="1" si="80"/>
        <v>160340</v>
      </c>
      <c r="BX324" s="404" t="s">
        <v>948</v>
      </c>
      <c r="BY324" s="404" t="s">
        <v>1592</v>
      </c>
      <c r="BZ324" s="404" t="s">
        <v>2210</v>
      </c>
      <c r="CA324" s="405">
        <v>159827</v>
      </c>
      <c r="CB324" s="548">
        <f t="shared" ca="1" si="81"/>
        <v>272</v>
      </c>
      <c r="CC324" s="50" t="str">
        <f t="shared" ca="1" si="82"/>
        <v/>
      </c>
    </row>
    <row r="325" spans="1:81" x14ac:dyDescent="0.25">
      <c r="A325" s="419">
        <v>8</v>
      </c>
      <c r="B325" s="41" t="s">
        <v>132</v>
      </c>
      <c r="C325" s="20" t="s">
        <v>1775</v>
      </c>
      <c r="D325" s="31" t="s">
        <v>201</v>
      </c>
      <c r="E325" s="31" t="s">
        <v>2263</v>
      </c>
      <c r="F325" s="31" t="s">
        <v>1710</v>
      </c>
      <c r="G325" s="31">
        <v>94330</v>
      </c>
      <c r="H325" s="425"/>
      <c r="I325" s="31">
        <v>184</v>
      </c>
      <c r="J325" s="31">
        <v>184</v>
      </c>
      <c r="K325" s="31">
        <v>184</v>
      </c>
      <c r="L325" s="31">
        <v>185</v>
      </c>
      <c r="M325" s="31">
        <v>185</v>
      </c>
      <c r="N325" s="31">
        <v>185</v>
      </c>
      <c r="O325" s="31">
        <v>186</v>
      </c>
      <c r="P325" s="31">
        <v>188</v>
      </c>
      <c r="Q325" s="31">
        <v>189</v>
      </c>
      <c r="R325" s="425"/>
      <c r="S325" s="34">
        <v>190</v>
      </c>
      <c r="T325" s="34">
        <v>191</v>
      </c>
      <c r="U325" s="34">
        <v>193</v>
      </c>
      <c r="V325" s="34">
        <v>194</v>
      </c>
      <c r="W325" s="34">
        <v>204</v>
      </c>
      <c r="X325" s="34">
        <v>207</v>
      </c>
      <c r="Y325" s="34">
        <v>206</v>
      </c>
      <c r="Z325" s="34">
        <v>207</v>
      </c>
      <c r="AA325" s="34">
        <v>207</v>
      </c>
      <c r="AB325" s="34">
        <v>207</v>
      </c>
      <c r="AC325" s="425"/>
      <c r="AD325" s="34">
        <v>207</v>
      </c>
      <c r="AE325" s="34">
        <v>208</v>
      </c>
      <c r="AF325" s="34">
        <v>210</v>
      </c>
      <c r="AG325" s="34">
        <v>209</v>
      </c>
      <c r="AH325" s="34">
        <v>209</v>
      </c>
      <c r="AI325" s="34">
        <v>210</v>
      </c>
      <c r="AJ325" s="34">
        <v>210</v>
      </c>
      <c r="AK325" s="34">
        <v>210</v>
      </c>
      <c r="AL325" s="34">
        <v>211</v>
      </c>
      <c r="AM325" s="34">
        <v>210</v>
      </c>
      <c r="AN325" s="34">
        <v>210</v>
      </c>
      <c r="AO325" s="34">
        <v>210</v>
      </c>
      <c r="AP325" s="34">
        <v>210</v>
      </c>
      <c r="AQ325" s="34">
        <v>210</v>
      </c>
      <c r="AR325" s="34">
        <v>210</v>
      </c>
      <c r="AS325" s="34">
        <v>210</v>
      </c>
      <c r="AT325" s="34">
        <v>211</v>
      </c>
      <c r="AU325" s="425"/>
      <c r="AV325" s="425"/>
      <c r="AW325" s="425"/>
      <c r="AX325" s="34">
        <v>225</v>
      </c>
      <c r="AY325" s="34">
        <v>225</v>
      </c>
      <c r="AZ325" s="34">
        <v>225</v>
      </c>
      <c r="BA325" s="34">
        <v>225</v>
      </c>
      <c r="BB325" s="34">
        <v>225</v>
      </c>
      <c r="BC325" s="31"/>
      <c r="BD325" s="444">
        <f t="shared" ca="1" si="62"/>
        <v>0</v>
      </c>
      <c r="BE325" s="445">
        <f t="shared" ca="1" si="75"/>
        <v>0</v>
      </c>
      <c r="BF325" s="446">
        <f t="shared" ca="1" si="76"/>
        <v>0</v>
      </c>
      <c r="BG325" s="444"/>
      <c r="BH325" s="445"/>
      <c r="BI325" s="446"/>
      <c r="BJ325" s="496">
        <f t="shared" ca="1" si="60"/>
        <v>238.52432948160711</v>
      </c>
      <c r="BL325" s="391">
        <f t="shared" si="77"/>
        <v>342</v>
      </c>
      <c r="BM325" s="419">
        <f t="shared" ca="1" si="78"/>
        <v>225</v>
      </c>
      <c r="BQ325" s="432" t="s">
        <v>1720</v>
      </c>
      <c r="BR325" t="s">
        <v>2380</v>
      </c>
      <c r="BU325" s="389">
        <f t="shared" si="79"/>
        <v>417</v>
      </c>
      <c r="BV325" s="419">
        <f t="shared" ca="1" si="80"/>
        <v>94330</v>
      </c>
      <c r="BX325" s="404" t="s">
        <v>950</v>
      </c>
      <c r="BY325" s="404" t="s">
        <v>1594</v>
      </c>
      <c r="BZ325" s="404" t="s">
        <v>2210</v>
      </c>
      <c r="CA325" s="405">
        <v>120750</v>
      </c>
      <c r="CB325" s="548">
        <f t="shared" ca="1" si="81"/>
        <v>272</v>
      </c>
      <c r="CC325" s="50" t="str">
        <f t="shared" ca="1" si="82"/>
        <v/>
      </c>
    </row>
    <row r="326" spans="1:81" x14ac:dyDescent="0.25">
      <c r="A326" s="419">
        <v>8</v>
      </c>
      <c r="B326" s="41" t="s">
        <v>132</v>
      </c>
      <c r="C326" s="20" t="s">
        <v>1776</v>
      </c>
      <c r="D326" s="20" t="s">
        <v>202</v>
      </c>
      <c r="E326" s="20" t="s">
        <v>2233</v>
      </c>
      <c r="F326" s="20" t="s">
        <v>1712</v>
      </c>
      <c r="G326" s="20">
        <v>227560</v>
      </c>
      <c r="H326" s="424"/>
      <c r="I326" s="20">
        <v>570</v>
      </c>
      <c r="J326" s="20">
        <v>599</v>
      </c>
      <c r="K326" s="20">
        <v>610</v>
      </c>
      <c r="L326" s="20">
        <v>625</v>
      </c>
      <c r="M326" s="20">
        <v>643</v>
      </c>
      <c r="N326" s="20">
        <v>656</v>
      </c>
      <c r="O326" s="20">
        <v>662</v>
      </c>
      <c r="P326" s="20">
        <v>669</v>
      </c>
      <c r="Q326" s="20">
        <v>684</v>
      </c>
      <c r="R326" s="424"/>
      <c r="S326" s="41">
        <v>697</v>
      </c>
      <c r="T326" s="41">
        <v>702</v>
      </c>
      <c r="U326" s="41">
        <v>710</v>
      </c>
      <c r="V326" s="41">
        <v>711</v>
      </c>
      <c r="W326" s="41">
        <v>714</v>
      </c>
      <c r="X326" s="41">
        <v>715</v>
      </c>
      <c r="Y326" s="41">
        <v>715</v>
      </c>
      <c r="Z326" s="41">
        <v>732</v>
      </c>
      <c r="AA326" s="41">
        <v>736</v>
      </c>
      <c r="AB326" s="41">
        <v>742</v>
      </c>
      <c r="AC326" s="424"/>
      <c r="AD326" s="41">
        <v>749</v>
      </c>
      <c r="AE326" s="41">
        <v>750</v>
      </c>
      <c r="AF326" s="41">
        <v>751</v>
      </c>
      <c r="AG326" s="41">
        <v>754</v>
      </c>
      <c r="AH326" s="41">
        <v>757</v>
      </c>
      <c r="AI326" s="41">
        <v>757</v>
      </c>
      <c r="AJ326" s="41">
        <v>758</v>
      </c>
      <c r="AK326" s="41">
        <v>759</v>
      </c>
      <c r="AL326" s="41">
        <v>758</v>
      </c>
      <c r="AM326" s="41">
        <v>760</v>
      </c>
      <c r="AN326" s="41">
        <v>761</v>
      </c>
      <c r="AO326" s="41">
        <v>761</v>
      </c>
      <c r="AP326" s="41">
        <v>761</v>
      </c>
      <c r="AQ326" s="41">
        <v>761</v>
      </c>
      <c r="AR326" s="41">
        <v>761</v>
      </c>
      <c r="AS326" s="41">
        <v>761</v>
      </c>
      <c r="AT326" s="41">
        <v>764</v>
      </c>
      <c r="AU326" s="424"/>
      <c r="AV326" s="424"/>
      <c r="AW326" s="424"/>
      <c r="AX326" s="41">
        <v>828</v>
      </c>
      <c r="AY326" s="41">
        <v>828</v>
      </c>
      <c r="AZ326" s="41">
        <v>828</v>
      </c>
      <c r="BA326" s="41">
        <v>829</v>
      </c>
      <c r="BB326" s="41">
        <v>829</v>
      </c>
      <c r="BC326" s="20"/>
      <c r="BD326" s="180">
        <f t="shared" ca="1" si="62"/>
        <v>0</v>
      </c>
      <c r="BE326" s="442">
        <f t="shared" ca="1" si="75"/>
        <v>0</v>
      </c>
      <c r="BF326" s="443">
        <f t="shared" ca="1" si="76"/>
        <v>0</v>
      </c>
      <c r="BG326" s="180"/>
      <c r="BH326" s="442"/>
      <c r="BI326" s="443"/>
      <c r="BJ326" s="495">
        <f t="shared" ca="1" si="60"/>
        <v>364.29952539989455</v>
      </c>
      <c r="BL326" s="391">
        <f t="shared" si="77"/>
        <v>324</v>
      </c>
      <c r="BM326" s="419">
        <f t="shared" ca="1" si="78"/>
        <v>829</v>
      </c>
      <c r="BQ326" s="432" t="s">
        <v>1686</v>
      </c>
      <c r="BR326" t="s">
        <v>2381</v>
      </c>
      <c r="BU326" s="389">
        <f t="shared" si="79"/>
        <v>388</v>
      </c>
      <c r="BV326" s="419">
        <f t="shared" ca="1" si="80"/>
        <v>227560</v>
      </c>
      <c r="BX326" s="404" t="s">
        <v>952</v>
      </c>
      <c r="BY326" s="404" t="s">
        <v>1596</v>
      </c>
      <c r="BZ326" s="404" t="s">
        <v>2210</v>
      </c>
      <c r="CA326" s="405">
        <v>112448</v>
      </c>
      <c r="CB326" s="548">
        <f t="shared" ca="1" si="81"/>
        <v>272</v>
      </c>
      <c r="CC326" s="50" t="str">
        <f t="shared" ca="1" si="82"/>
        <v/>
      </c>
    </row>
    <row r="327" spans="1:81" x14ac:dyDescent="0.25">
      <c r="A327" s="419">
        <v>8</v>
      </c>
      <c r="B327" s="41" t="s">
        <v>132</v>
      </c>
      <c r="C327" s="20" t="s">
        <v>1776</v>
      </c>
      <c r="D327" s="20" t="s">
        <v>202</v>
      </c>
      <c r="E327" s="20" t="s">
        <v>2235</v>
      </c>
      <c r="F327" s="20" t="s">
        <v>1714</v>
      </c>
      <c r="G327" s="20">
        <v>261470</v>
      </c>
      <c r="H327" s="424"/>
      <c r="I327" s="20">
        <v>370</v>
      </c>
      <c r="J327" s="20">
        <v>374</v>
      </c>
      <c r="K327" s="20">
        <v>377</v>
      </c>
      <c r="L327" s="20">
        <v>384</v>
      </c>
      <c r="M327" s="20">
        <v>387</v>
      </c>
      <c r="N327" s="20">
        <v>396</v>
      </c>
      <c r="O327" s="20">
        <v>403</v>
      </c>
      <c r="P327" s="20">
        <v>404</v>
      </c>
      <c r="Q327" s="20">
        <v>413</v>
      </c>
      <c r="R327" s="424"/>
      <c r="S327" s="41">
        <v>419</v>
      </c>
      <c r="T327" s="41">
        <v>418</v>
      </c>
      <c r="U327" s="41">
        <v>420</v>
      </c>
      <c r="V327" s="41">
        <v>420</v>
      </c>
      <c r="W327" s="41">
        <v>421</v>
      </c>
      <c r="X327" s="41">
        <v>421</v>
      </c>
      <c r="Y327" s="41">
        <v>421</v>
      </c>
      <c r="Z327" s="41">
        <v>423</v>
      </c>
      <c r="AA327" s="41">
        <v>424</v>
      </c>
      <c r="AB327" s="41">
        <v>424</v>
      </c>
      <c r="AC327" s="424"/>
      <c r="AD327" s="41">
        <v>429</v>
      </c>
      <c r="AE327" s="41">
        <v>431</v>
      </c>
      <c r="AF327" s="41">
        <v>431</v>
      </c>
      <c r="AG327" s="41">
        <v>432</v>
      </c>
      <c r="AH327" s="41">
        <v>432</v>
      </c>
      <c r="AI327" s="41">
        <v>433</v>
      </c>
      <c r="AJ327" s="41">
        <v>433</v>
      </c>
      <c r="AK327" s="41">
        <v>433</v>
      </c>
      <c r="AL327" s="41">
        <v>433</v>
      </c>
      <c r="AM327" s="41">
        <v>433</v>
      </c>
      <c r="AN327" s="41">
        <v>433</v>
      </c>
      <c r="AO327" s="41">
        <v>434</v>
      </c>
      <c r="AP327" s="41">
        <v>434</v>
      </c>
      <c r="AQ327" s="41">
        <v>435</v>
      </c>
      <c r="AR327" s="41">
        <v>435</v>
      </c>
      <c r="AS327" s="41">
        <v>435</v>
      </c>
      <c r="AT327" s="41">
        <v>438</v>
      </c>
      <c r="AU327" s="424"/>
      <c r="AV327" s="424"/>
      <c r="AW327" s="424"/>
      <c r="AX327" s="41">
        <v>477</v>
      </c>
      <c r="AY327" s="41">
        <v>477</v>
      </c>
      <c r="AZ327" s="41">
        <v>477</v>
      </c>
      <c r="BA327" s="41">
        <v>478</v>
      </c>
      <c r="BB327" s="41">
        <v>478</v>
      </c>
      <c r="BC327" s="20"/>
      <c r="BD327" s="180">
        <f t="shared" ca="1" si="62"/>
        <v>0</v>
      </c>
      <c r="BE327" s="442">
        <f t="shared" ca="1" si="75"/>
        <v>0</v>
      </c>
      <c r="BF327" s="443">
        <f t="shared" ca="1" si="76"/>
        <v>0</v>
      </c>
      <c r="BG327" s="180"/>
      <c r="BH327" s="442"/>
      <c r="BI327" s="443"/>
      <c r="BJ327" s="495">
        <f t="shared" ca="1" si="60"/>
        <v>182.81255975828967</v>
      </c>
      <c r="BL327" s="391">
        <f t="shared" si="77"/>
        <v>330</v>
      </c>
      <c r="BM327" s="419">
        <f t="shared" ca="1" si="78"/>
        <v>478</v>
      </c>
      <c r="BQ327" s="432" t="s">
        <v>1692</v>
      </c>
      <c r="BR327" t="s">
        <v>2347</v>
      </c>
      <c r="BU327" s="389">
        <f t="shared" si="79"/>
        <v>389</v>
      </c>
      <c r="BV327" s="419">
        <f t="shared" ca="1" si="80"/>
        <v>261470</v>
      </c>
      <c r="BX327" s="404" t="s">
        <v>954</v>
      </c>
      <c r="BY327" s="404" t="s">
        <v>1598</v>
      </c>
      <c r="BZ327" s="404" t="s">
        <v>2210</v>
      </c>
      <c r="CA327" s="405">
        <v>142217</v>
      </c>
      <c r="CB327" s="548">
        <f t="shared" ca="1" si="81"/>
        <v>272</v>
      </c>
      <c r="CC327" s="50" t="str">
        <f t="shared" ca="1" si="82"/>
        <v/>
      </c>
    </row>
    <row r="328" spans="1:81" x14ac:dyDescent="0.25">
      <c r="A328" s="419">
        <v>8</v>
      </c>
      <c r="B328" s="41" t="s">
        <v>132</v>
      </c>
      <c r="C328" s="20" t="s">
        <v>1776</v>
      </c>
      <c r="D328" s="31" t="s">
        <v>202</v>
      </c>
      <c r="E328" s="31" t="s">
        <v>2252</v>
      </c>
      <c r="F328" s="31" t="s">
        <v>1694</v>
      </c>
      <c r="G328" s="31">
        <v>95520</v>
      </c>
      <c r="H328" s="425"/>
      <c r="I328" s="31">
        <v>48</v>
      </c>
      <c r="J328" s="31">
        <v>49</v>
      </c>
      <c r="K328" s="31">
        <v>50</v>
      </c>
      <c r="L328" s="31">
        <v>55</v>
      </c>
      <c r="M328" s="31">
        <v>57</v>
      </c>
      <c r="N328" s="31">
        <v>57</v>
      </c>
      <c r="O328" s="31">
        <v>62</v>
      </c>
      <c r="P328" s="31">
        <v>65</v>
      </c>
      <c r="Q328" s="31">
        <v>68</v>
      </c>
      <c r="R328" s="425"/>
      <c r="S328" s="34">
        <v>70</v>
      </c>
      <c r="T328" s="34">
        <v>72</v>
      </c>
      <c r="U328" s="34">
        <v>73</v>
      </c>
      <c r="V328" s="34">
        <v>74</v>
      </c>
      <c r="W328" s="34">
        <v>75</v>
      </c>
      <c r="X328" s="34">
        <v>75</v>
      </c>
      <c r="Y328" s="34">
        <v>76</v>
      </c>
      <c r="Z328" s="34">
        <v>77</v>
      </c>
      <c r="AA328" s="34">
        <v>77</v>
      </c>
      <c r="AB328" s="34">
        <v>77</v>
      </c>
      <c r="AC328" s="425"/>
      <c r="AD328" s="34">
        <v>78</v>
      </c>
      <c r="AE328" s="34">
        <v>78</v>
      </c>
      <c r="AF328" s="34">
        <v>78</v>
      </c>
      <c r="AG328" s="34">
        <v>78</v>
      </c>
      <c r="AH328" s="34">
        <v>78</v>
      </c>
      <c r="AI328" s="34">
        <v>78</v>
      </c>
      <c r="AJ328" s="34">
        <v>78</v>
      </c>
      <c r="AK328" s="34">
        <v>78</v>
      </c>
      <c r="AL328" s="34">
        <v>78</v>
      </c>
      <c r="AM328" s="34">
        <v>78</v>
      </c>
      <c r="AN328" s="34">
        <v>78</v>
      </c>
      <c r="AO328" s="34">
        <v>78</v>
      </c>
      <c r="AP328" s="34">
        <v>78</v>
      </c>
      <c r="AQ328" s="34">
        <v>78</v>
      </c>
      <c r="AR328" s="34">
        <v>78</v>
      </c>
      <c r="AS328" s="34">
        <v>78</v>
      </c>
      <c r="AT328" s="34">
        <v>78</v>
      </c>
      <c r="AU328" s="425"/>
      <c r="AV328" s="425"/>
      <c r="AW328" s="425"/>
      <c r="AX328" s="34">
        <v>86</v>
      </c>
      <c r="AY328" s="34">
        <v>86</v>
      </c>
      <c r="AZ328" s="34">
        <v>86</v>
      </c>
      <c r="BA328" s="34">
        <v>86</v>
      </c>
      <c r="BB328" s="34">
        <v>86</v>
      </c>
      <c r="BC328" s="31"/>
      <c r="BD328" s="444">
        <f t="shared" ca="1" si="62"/>
        <v>0</v>
      </c>
      <c r="BE328" s="445">
        <f t="shared" ca="1" si="75"/>
        <v>0</v>
      </c>
      <c r="BF328" s="446">
        <f t="shared" ca="1" si="76"/>
        <v>0</v>
      </c>
      <c r="BG328" s="444"/>
      <c r="BH328" s="445"/>
      <c r="BI328" s="446"/>
      <c r="BJ328" s="496">
        <f t="shared" ca="1" si="60"/>
        <v>90.033500837520933</v>
      </c>
      <c r="BL328" s="391">
        <f t="shared" si="77"/>
        <v>346</v>
      </c>
      <c r="BM328" s="419">
        <f t="shared" ca="1" si="78"/>
        <v>86</v>
      </c>
      <c r="BQ328" s="432" t="s">
        <v>1732</v>
      </c>
      <c r="BR328" t="s">
        <v>2371</v>
      </c>
      <c r="BU328" s="389">
        <f t="shared" si="79"/>
        <v>406</v>
      </c>
      <c r="BV328" s="419">
        <f t="shared" ca="1" si="80"/>
        <v>95520</v>
      </c>
      <c r="BX328" s="404" t="s">
        <v>956</v>
      </c>
      <c r="BY328" s="404" t="s">
        <v>1600</v>
      </c>
      <c r="BZ328" s="404" t="s">
        <v>2210</v>
      </c>
      <c r="CA328" s="405">
        <v>149716</v>
      </c>
      <c r="CB328" s="548">
        <f t="shared" ca="1" si="81"/>
        <v>272</v>
      </c>
      <c r="CC328" s="50" t="str">
        <f t="shared" ca="1" si="82"/>
        <v/>
      </c>
    </row>
    <row r="329" spans="1:81" x14ac:dyDescent="0.25">
      <c r="A329" s="419">
        <v>8</v>
      </c>
      <c r="B329" s="41" t="s">
        <v>132</v>
      </c>
      <c r="C329" s="20" t="s">
        <v>1777</v>
      </c>
      <c r="D329" s="20" t="s">
        <v>204</v>
      </c>
      <c r="E329" s="20" t="s">
        <v>2237</v>
      </c>
      <c r="F329" s="20" t="s">
        <v>2279</v>
      </c>
      <c r="G329" s="20">
        <v>86260</v>
      </c>
      <c r="H329" s="424"/>
      <c r="I329" s="20">
        <v>129</v>
      </c>
      <c r="J329" s="20">
        <v>129</v>
      </c>
      <c r="K329" s="20">
        <v>131</v>
      </c>
      <c r="L329" s="20">
        <v>131</v>
      </c>
      <c r="M329" s="20">
        <v>132</v>
      </c>
      <c r="N329" s="20">
        <v>134</v>
      </c>
      <c r="O329" s="20">
        <v>134</v>
      </c>
      <c r="P329" s="20">
        <v>135</v>
      </c>
      <c r="Q329" s="20">
        <v>137</v>
      </c>
      <c r="R329" s="424"/>
      <c r="S329" s="41">
        <v>135</v>
      </c>
      <c r="T329" s="41">
        <v>135</v>
      </c>
      <c r="U329" s="41">
        <v>135</v>
      </c>
      <c r="V329" s="41">
        <v>135</v>
      </c>
      <c r="W329" s="41">
        <v>136</v>
      </c>
      <c r="X329" s="41">
        <v>138</v>
      </c>
      <c r="Y329" s="41">
        <v>136</v>
      </c>
      <c r="Z329" s="41">
        <v>136</v>
      </c>
      <c r="AA329" s="41">
        <v>137</v>
      </c>
      <c r="AB329" s="41">
        <v>138</v>
      </c>
      <c r="AC329" s="424"/>
      <c r="AD329" s="41">
        <v>138</v>
      </c>
      <c r="AE329" s="41">
        <v>138</v>
      </c>
      <c r="AF329" s="41">
        <v>138</v>
      </c>
      <c r="AG329" s="41">
        <v>138</v>
      </c>
      <c r="AH329" s="41">
        <v>138</v>
      </c>
      <c r="AI329" s="41">
        <v>138</v>
      </c>
      <c r="AJ329" s="41">
        <v>138</v>
      </c>
      <c r="AK329" s="41">
        <v>138</v>
      </c>
      <c r="AL329" s="41">
        <v>140</v>
      </c>
      <c r="AM329" s="41">
        <v>138</v>
      </c>
      <c r="AN329" s="41">
        <v>139</v>
      </c>
      <c r="AO329" s="41">
        <v>139</v>
      </c>
      <c r="AP329" s="41">
        <v>139</v>
      </c>
      <c r="AQ329" s="41">
        <v>140</v>
      </c>
      <c r="AR329" s="41">
        <v>140</v>
      </c>
      <c r="AS329" s="41">
        <v>140</v>
      </c>
      <c r="AT329" s="41">
        <v>140</v>
      </c>
      <c r="AU329" s="424"/>
      <c r="AV329" s="424"/>
      <c r="AW329" s="424"/>
      <c r="AX329" s="41">
        <v>159</v>
      </c>
      <c r="AY329" s="41">
        <v>159</v>
      </c>
      <c r="AZ329" s="41">
        <v>159</v>
      </c>
      <c r="BA329" s="41">
        <v>159</v>
      </c>
      <c r="BB329" s="41">
        <v>159</v>
      </c>
      <c r="BC329" s="20"/>
      <c r="BD329" s="180">
        <f t="shared" ca="1" si="62"/>
        <v>0</v>
      </c>
      <c r="BE329" s="442">
        <f t="shared" ca="1" si="75"/>
        <v>0</v>
      </c>
      <c r="BF329" s="443">
        <f t="shared" ca="1" si="76"/>
        <v>0</v>
      </c>
      <c r="BG329" s="180"/>
      <c r="BH329" s="442"/>
      <c r="BI329" s="443"/>
      <c r="BJ329" s="495">
        <f t="shared" ca="1" si="60"/>
        <v>184.32645490377928</v>
      </c>
      <c r="BL329" s="391">
        <f t="shared" si="77"/>
        <v>345</v>
      </c>
      <c r="BM329" s="419">
        <f t="shared" ca="1" si="78"/>
        <v>159</v>
      </c>
      <c r="BQ329" s="432" t="s">
        <v>1724</v>
      </c>
      <c r="BR329" t="s">
        <v>2382</v>
      </c>
      <c r="BU329" s="389">
        <f t="shared" si="79"/>
        <v>391</v>
      </c>
      <c r="BV329" s="419">
        <f t="shared" ca="1" si="80"/>
        <v>86260</v>
      </c>
      <c r="BX329" s="404" t="s">
        <v>958</v>
      </c>
      <c r="BY329" s="404" t="s">
        <v>1602</v>
      </c>
      <c r="BZ329" s="404" t="s">
        <v>2210</v>
      </c>
      <c r="CA329" s="405">
        <v>110025</v>
      </c>
      <c r="CB329" s="548">
        <f t="shared" ca="1" si="81"/>
        <v>272</v>
      </c>
      <c r="CC329" s="50" t="str">
        <f t="shared" ca="1" si="82"/>
        <v/>
      </c>
    </row>
    <row r="330" spans="1:81" x14ac:dyDescent="0.25">
      <c r="A330" s="419">
        <v>8</v>
      </c>
      <c r="B330" s="41" t="s">
        <v>132</v>
      </c>
      <c r="C330" s="20" t="s">
        <v>1777</v>
      </c>
      <c r="D330" s="31" t="s">
        <v>204</v>
      </c>
      <c r="E330" s="31" t="s">
        <v>2249</v>
      </c>
      <c r="F330" s="31" t="s">
        <v>204</v>
      </c>
      <c r="G330" s="31">
        <v>235540</v>
      </c>
      <c r="H330" s="425"/>
      <c r="I330" s="31">
        <v>179</v>
      </c>
      <c r="J330" s="31">
        <v>179</v>
      </c>
      <c r="K330" s="31">
        <v>180</v>
      </c>
      <c r="L330" s="31">
        <v>180</v>
      </c>
      <c r="M330" s="31">
        <v>181</v>
      </c>
      <c r="N330" s="31">
        <v>182</v>
      </c>
      <c r="O330" s="31">
        <v>187</v>
      </c>
      <c r="P330" s="31">
        <v>189</v>
      </c>
      <c r="Q330" s="31">
        <v>191</v>
      </c>
      <c r="R330" s="425"/>
      <c r="S330" s="34">
        <v>189</v>
      </c>
      <c r="T330" s="34">
        <v>191</v>
      </c>
      <c r="U330" s="34">
        <v>193</v>
      </c>
      <c r="V330" s="34">
        <v>193</v>
      </c>
      <c r="W330" s="34">
        <v>193</v>
      </c>
      <c r="X330" s="34">
        <v>194</v>
      </c>
      <c r="Y330" s="34">
        <v>195</v>
      </c>
      <c r="Z330" s="34">
        <v>195</v>
      </c>
      <c r="AA330" s="34">
        <v>195</v>
      </c>
      <c r="AB330" s="34">
        <v>195</v>
      </c>
      <c r="AC330" s="425"/>
      <c r="AD330" s="34">
        <v>195</v>
      </c>
      <c r="AE330" s="34">
        <v>195</v>
      </c>
      <c r="AF330" s="34">
        <v>195</v>
      </c>
      <c r="AG330" s="34">
        <v>196</v>
      </c>
      <c r="AH330" s="34">
        <v>196</v>
      </c>
      <c r="AI330" s="34">
        <v>197</v>
      </c>
      <c r="AJ330" s="34">
        <v>197</v>
      </c>
      <c r="AK330" s="34">
        <v>197</v>
      </c>
      <c r="AL330" s="34">
        <v>196</v>
      </c>
      <c r="AM330" s="34">
        <v>197</v>
      </c>
      <c r="AN330" s="34">
        <v>197</v>
      </c>
      <c r="AO330" s="34">
        <v>197</v>
      </c>
      <c r="AP330" s="34">
        <v>197</v>
      </c>
      <c r="AQ330" s="34">
        <v>197</v>
      </c>
      <c r="AR330" s="34">
        <v>197</v>
      </c>
      <c r="AS330" s="34">
        <v>197</v>
      </c>
      <c r="AT330" s="34">
        <v>197</v>
      </c>
      <c r="AU330" s="425"/>
      <c r="AV330" s="425"/>
      <c r="AW330" s="425"/>
      <c r="AX330" s="34">
        <v>209</v>
      </c>
      <c r="AY330" s="34">
        <v>209</v>
      </c>
      <c r="AZ330" s="34">
        <v>209</v>
      </c>
      <c r="BA330" s="34">
        <v>209</v>
      </c>
      <c r="BB330" s="34">
        <v>209</v>
      </c>
      <c r="BC330" s="31"/>
      <c r="BD330" s="444">
        <f t="shared" ca="1" si="62"/>
        <v>0</v>
      </c>
      <c r="BE330" s="445">
        <f t="shared" ca="1" si="75"/>
        <v>0</v>
      </c>
      <c r="BF330" s="446">
        <f t="shared" ca="1" si="76"/>
        <v>0</v>
      </c>
      <c r="BG330" s="444"/>
      <c r="BH330" s="445"/>
      <c r="BI330" s="446"/>
      <c r="BJ330" s="496">
        <f t="shared" ca="1" si="60"/>
        <v>88.732274772862354</v>
      </c>
      <c r="BL330" s="391">
        <f t="shared" si="77"/>
        <v>343</v>
      </c>
      <c r="BM330" s="419">
        <f t="shared" ca="1" si="78"/>
        <v>209</v>
      </c>
      <c r="BQ330" s="432" t="s">
        <v>1714</v>
      </c>
      <c r="BR330" t="s">
        <v>2372</v>
      </c>
      <c r="BU330" s="389">
        <f t="shared" si="79"/>
        <v>403</v>
      </c>
      <c r="BV330" s="419">
        <f t="shared" ca="1" si="80"/>
        <v>235540</v>
      </c>
      <c r="BX330" s="404" t="s">
        <v>2167</v>
      </c>
      <c r="BY330" s="404" t="s">
        <v>2228</v>
      </c>
      <c r="BZ330" s="404" t="s">
        <v>210</v>
      </c>
      <c r="CA330" s="405">
        <v>5599735</v>
      </c>
      <c r="CB330" s="548">
        <f t="shared" ca="1" si="81"/>
        <v>272</v>
      </c>
      <c r="CC330" s="50" t="str">
        <f t="shared" ca="1" si="82"/>
        <v/>
      </c>
    </row>
    <row r="331" spans="1:81" x14ac:dyDescent="0.25">
      <c r="A331" s="419">
        <v>8</v>
      </c>
      <c r="B331" s="41" t="s">
        <v>132</v>
      </c>
      <c r="C331" s="20" t="s">
        <v>1778</v>
      </c>
      <c r="D331" s="20" t="s">
        <v>206</v>
      </c>
      <c r="E331" s="20" t="s">
        <v>2244</v>
      </c>
      <c r="F331" s="20" t="s">
        <v>1680</v>
      </c>
      <c r="G331" s="20">
        <v>105790</v>
      </c>
      <c r="H331" s="424"/>
      <c r="I331" s="20">
        <v>209</v>
      </c>
      <c r="J331" s="20">
        <v>211</v>
      </c>
      <c r="K331" s="20">
        <v>212</v>
      </c>
      <c r="L331" s="20">
        <v>213</v>
      </c>
      <c r="M331" s="20">
        <v>215</v>
      </c>
      <c r="N331" s="20">
        <v>216</v>
      </c>
      <c r="O331" s="20">
        <v>220</v>
      </c>
      <c r="P331" s="20">
        <v>222</v>
      </c>
      <c r="Q331" s="20">
        <v>223</v>
      </c>
      <c r="R331" s="424"/>
      <c r="S331" s="41">
        <v>222</v>
      </c>
      <c r="T331" s="41">
        <v>222</v>
      </c>
      <c r="U331" s="41">
        <v>223</v>
      </c>
      <c r="V331" s="41">
        <v>226</v>
      </c>
      <c r="W331" s="41">
        <v>229</v>
      </c>
      <c r="X331" s="41">
        <v>231</v>
      </c>
      <c r="Y331" s="41">
        <v>232</v>
      </c>
      <c r="Z331" s="41">
        <v>232</v>
      </c>
      <c r="AA331" s="41">
        <v>234</v>
      </c>
      <c r="AB331" s="41">
        <v>234</v>
      </c>
      <c r="AC331" s="424"/>
      <c r="AD331" s="41">
        <v>236</v>
      </c>
      <c r="AE331" s="41">
        <v>237</v>
      </c>
      <c r="AF331" s="41">
        <v>237</v>
      </c>
      <c r="AG331" s="41">
        <v>237</v>
      </c>
      <c r="AH331" s="41">
        <v>238</v>
      </c>
      <c r="AI331" s="41">
        <v>238</v>
      </c>
      <c r="AJ331" s="41">
        <v>240</v>
      </c>
      <c r="AK331" s="41">
        <v>240</v>
      </c>
      <c r="AL331" s="41">
        <v>240</v>
      </c>
      <c r="AM331" s="41">
        <v>240</v>
      </c>
      <c r="AN331" s="41">
        <v>240</v>
      </c>
      <c r="AO331" s="41">
        <v>240</v>
      </c>
      <c r="AP331" s="41">
        <v>240</v>
      </c>
      <c r="AQ331" s="41">
        <v>240</v>
      </c>
      <c r="AR331" s="41">
        <v>240</v>
      </c>
      <c r="AS331" s="41">
        <v>240</v>
      </c>
      <c r="AT331" s="41">
        <v>240</v>
      </c>
      <c r="AU331" s="424"/>
      <c r="AV331" s="424"/>
      <c r="AW331" s="424"/>
      <c r="AX331" s="41">
        <v>270</v>
      </c>
      <c r="AY331" s="41">
        <v>271</v>
      </c>
      <c r="AZ331" s="41">
        <v>271</v>
      </c>
      <c r="BA331" s="41">
        <v>272</v>
      </c>
      <c r="BB331" s="41">
        <v>272</v>
      </c>
      <c r="BC331" s="20"/>
      <c r="BD331" s="180">
        <f t="shared" ca="1" si="62"/>
        <v>0</v>
      </c>
      <c r="BE331" s="442">
        <f t="shared" ca="1" si="75"/>
        <v>0</v>
      </c>
      <c r="BF331" s="443">
        <f t="shared" ca="1" si="76"/>
        <v>0</v>
      </c>
      <c r="BG331" s="180"/>
      <c r="BH331" s="442"/>
      <c r="BI331" s="443"/>
      <c r="BJ331" s="495">
        <f t="shared" ca="1" si="60"/>
        <v>257.11314869080252</v>
      </c>
      <c r="BL331" s="391">
        <f t="shared" si="77"/>
        <v>341</v>
      </c>
      <c r="BM331" s="419">
        <f t="shared" ca="1" si="78"/>
        <v>272</v>
      </c>
      <c r="BQ331" s="432" t="s">
        <v>1726</v>
      </c>
      <c r="BR331" t="s">
        <v>2348</v>
      </c>
      <c r="BU331" s="389">
        <f t="shared" si="79"/>
        <v>398</v>
      </c>
      <c r="BV331" s="419">
        <f t="shared" ca="1" si="80"/>
        <v>105790</v>
      </c>
      <c r="BX331" s="404" t="s">
        <v>292</v>
      </c>
      <c r="BY331" s="404" t="s">
        <v>3</v>
      </c>
      <c r="BZ331" s="404" t="s">
        <v>2203</v>
      </c>
      <c r="CA331" s="405">
        <v>192106</v>
      </c>
      <c r="CB331" s="548">
        <f t="shared" ca="1" si="81"/>
        <v>272</v>
      </c>
      <c r="CC331" s="50" t="str">
        <f t="shared" ca="1" si="82"/>
        <v/>
      </c>
    </row>
    <row r="332" spans="1:81" x14ac:dyDescent="0.25">
      <c r="A332" s="419">
        <v>8</v>
      </c>
      <c r="B332" s="41" t="s">
        <v>132</v>
      </c>
      <c r="C332" s="20" t="s">
        <v>1778</v>
      </c>
      <c r="D332" s="20" t="s">
        <v>206</v>
      </c>
      <c r="E332" s="20" t="s">
        <v>2238</v>
      </c>
      <c r="F332" s="20" t="s">
        <v>2276</v>
      </c>
      <c r="G332" s="20">
        <v>518500</v>
      </c>
      <c r="H332" s="424"/>
      <c r="I332" s="20">
        <v>1330</v>
      </c>
      <c r="J332" s="20">
        <v>1360</v>
      </c>
      <c r="K332" s="20">
        <v>1380</v>
      </c>
      <c r="L332" s="20">
        <v>1387</v>
      </c>
      <c r="M332" s="20">
        <v>1394</v>
      </c>
      <c r="N332" s="20">
        <v>1409</v>
      </c>
      <c r="O332" s="20">
        <v>1418</v>
      </c>
      <c r="P332" s="20">
        <v>1438</v>
      </c>
      <c r="Q332" s="20">
        <v>1472</v>
      </c>
      <c r="R332" s="424"/>
      <c r="S332" s="41">
        <v>1464</v>
      </c>
      <c r="T332" s="41">
        <v>1469</v>
      </c>
      <c r="U332" s="41">
        <v>1477</v>
      </c>
      <c r="V332" s="41">
        <v>1493</v>
      </c>
      <c r="W332" s="41">
        <v>1502</v>
      </c>
      <c r="X332" s="41">
        <v>1526</v>
      </c>
      <c r="Y332" s="41">
        <v>1541</v>
      </c>
      <c r="Z332" s="41">
        <v>1543</v>
      </c>
      <c r="AA332" s="41">
        <v>1544</v>
      </c>
      <c r="AB332" s="41">
        <v>1552</v>
      </c>
      <c r="AC332" s="424"/>
      <c r="AD332" s="41">
        <v>1559</v>
      </c>
      <c r="AE332" s="41">
        <v>1562</v>
      </c>
      <c r="AF332" s="41">
        <v>1565</v>
      </c>
      <c r="AG332" s="41">
        <v>1568</v>
      </c>
      <c r="AH332" s="41">
        <v>1569</v>
      </c>
      <c r="AI332" s="41">
        <v>1573</v>
      </c>
      <c r="AJ332" s="41">
        <v>1587</v>
      </c>
      <c r="AK332" s="41">
        <v>1589</v>
      </c>
      <c r="AL332" s="41">
        <v>1592</v>
      </c>
      <c r="AM332" s="41">
        <v>1597</v>
      </c>
      <c r="AN332" s="41">
        <v>1599</v>
      </c>
      <c r="AO332" s="41">
        <v>1601</v>
      </c>
      <c r="AP332" s="41">
        <v>1602</v>
      </c>
      <c r="AQ332" s="41">
        <v>1605</v>
      </c>
      <c r="AR332" s="41">
        <v>1613</v>
      </c>
      <c r="AS332" s="41">
        <v>1620</v>
      </c>
      <c r="AT332" s="41">
        <v>1622</v>
      </c>
      <c r="AU332" s="424"/>
      <c r="AV332" s="424"/>
      <c r="AW332" s="424"/>
      <c r="AX332" s="41">
        <v>1767</v>
      </c>
      <c r="AY332" s="41">
        <v>1772</v>
      </c>
      <c r="AZ332" s="41">
        <v>1776</v>
      </c>
      <c r="BA332" s="41">
        <v>1778</v>
      </c>
      <c r="BB332" s="41">
        <v>1778</v>
      </c>
      <c r="BC332" s="20"/>
      <c r="BD332" s="180">
        <f t="shared" ca="1" si="62"/>
        <v>0</v>
      </c>
      <c r="BE332" s="442">
        <f t="shared" ca="1" si="75"/>
        <v>0</v>
      </c>
      <c r="BF332" s="443">
        <f t="shared" ca="1" si="76"/>
        <v>0</v>
      </c>
      <c r="BG332" s="180"/>
      <c r="BH332" s="442"/>
      <c r="BI332" s="443"/>
      <c r="BJ332" s="495">
        <f t="shared" ca="1" si="60"/>
        <v>342.9122468659595</v>
      </c>
      <c r="BL332" s="391">
        <f t="shared" si="77"/>
        <v>319</v>
      </c>
      <c r="BM332" s="419">
        <f t="shared" ca="1" si="78"/>
        <v>1778</v>
      </c>
      <c r="BQ332" s="432" t="s">
        <v>1678</v>
      </c>
      <c r="BR332" t="s">
        <v>2363</v>
      </c>
      <c r="BU332" s="389">
        <f t="shared" si="79"/>
        <v>392</v>
      </c>
      <c r="BV332" s="419">
        <f t="shared" ca="1" si="80"/>
        <v>518500</v>
      </c>
      <c r="BX332" s="404" t="s">
        <v>324</v>
      </c>
      <c r="BY332" s="404" t="s">
        <v>8</v>
      </c>
      <c r="BZ332" s="404" t="s">
        <v>2203</v>
      </c>
      <c r="CA332" s="405">
        <v>395784</v>
      </c>
      <c r="CB332" s="548">
        <f t="shared" ca="1" si="81"/>
        <v>272</v>
      </c>
      <c r="CC332" s="50" t="str">
        <f t="shared" ca="1" si="82"/>
        <v/>
      </c>
    </row>
    <row r="333" spans="1:81" x14ac:dyDescent="0.25">
      <c r="A333" s="419">
        <v>8</v>
      </c>
      <c r="B333" s="41" t="s">
        <v>132</v>
      </c>
      <c r="C333" s="20" t="s">
        <v>1778</v>
      </c>
      <c r="D333" s="20" t="s">
        <v>206</v>
      </c>
      <c r="E333" s="20" t="s">
        <v>2251</v>
      </c>
      <c r="F333" s="20" t="s">
        <v>1692</v>
      </c>
      <c r="G333" s="20">
        <v>91340</v>
      </c>
      <c r="H333" s="424"/>
      <c r="I333" s="20">
        <v>390</v>
      </c>
      <c r="J333" s="20">
        <v>399</v>
      </c>
      <c r="K333" s="20">
        <v>408</v>
      </c>
      <c r="L333" s="20">
        <v>409</v>
      </c>
      <c r="M333" s="20">
        <v>414</v>
      </c>
      <c r="N333" s="20">
        <v>423</v>
      </c>
      <c r="O333" s="20">
        <v>430</v>
      </c>
      <c r="P333" s="20">
        <v>437</v>
      </c>
      <c r="Q333" s="20">
        <v>445</v>
      </c>
      <c r="R333" s="424"/>
      <c r="S333" s="41">
        <v>454</v>
      </c>
      <c r="T333" s="41">
        <v>456</v>
      </c>
      <c r="U333" s="41">
        <v>458</v>
      </c>
      <c r="V333" s="41">
        <v>461</v>
      </c>
      <c r="W333" s="41">
        <v>463</v>
      </c>
      <c r="X333" s="41">
        <v>466</v>
      </c>
      <c r="Y333" s="41">
        <v>467</v>
      </c>
      <c r="Z333" s="41">
        <v>469</v>
      </c>
      <c r="AA333" s="41">
        <v>471</v>
      </c>
      <c r="AB333" s="41">
        <v>473</v>
      </c>
      <c r="AC333" s="424"/>
      <c r="AD333" s="41">
        <v>475</v>
      </c>
      <c r="AE333" s="41">
        <v>478</v>
      </c>
      <c r="AF333" s="41">
        <v>478</v>
      </c>
      <c r="AG333" s="41">
        <v>478</v>
      </c>
      <c r="AH333" s="41">
        <v>478</v>
      </c>
      <c r="AI333" s="41">
        <v>478</v>
      </c>
      <c r="AJ333" s="41">
        <v>482</v>
      </c>
      <c r="AK333" s="41">
        <v>482</v>
      </c>
      <c r="AL333" s="41">
        <v>483</v>
      </c>
      <c r="AM333" s="41">
        <v>483</v>
      </c>
      <c r="AN333" s="41">
        <v>483</v>
      </c>
      <c r="AO333" s="41">
        <v>483</v>
      </c>
      <c r="AP333" s="41">
        <v>483</v>
      </c>
      <c r="AQ333" s="41">
        <v>484</v>
      </c>
      <c r="AR333" s="41">
        <v>486</v>
      </c>
      <c r="AS333" s="41">
        <v>488</v>
      </c>
      <c r="AT333" s="41">
        <v>489</v>
      </c>
      <c r="AU333" s="424"/>
      <c r="AV333" s="424"/>
      <c r="AW333" s="424"/>
      <c r="AX333" s="41">
        <v>531</v>
      </c>
      <c r="AY333" s="41">
        <v>531</v>
      </c>
      <c r="AZ333" s="41">
        <v>531</v>
      </c>
      <c r="BA333" s="41">
        <v>531</v>
      </c>
      <c r="BB333" s="41">
        <v>531</v>
      </c>
      <c r="BC333" s="20"/>
      <c r="BD333" s="180">
        <f t="shared" ca="1" si="62"/>
        <v>0</v>
      </c>
      <c r="BE333" s="442">
        <f t="shared" ca="1" si="75"/>
        <v>0</v>
      </c>
      <c r="BF333" s="443">
        <f t="shared" ca="1" si="76"/>
        <v>0</v>
      </c>
      <c r="BG333" s="180"/>
      <c r="BH333" s="442"/>
      <c r="BI333" s="443"/>
      <c r="BJ333" s="495">
        <f t="shared" ca="1" si="60"/>
        <v>581.34442741405735</v>
      </c>
      <c r="BL333" s="391">
        <f t="shared" si="77"/>
        <v>327</v>
      </c>
      <c r="BM333" s="419">
        <f t="shared" ca="1" si="78"/>
        <v>531</v>
      </c>
      <c r="BQ333" s="432" t="s">
        <v>1722</v>
      </c>
      <c r="BR333" t="s">
        <v>2364</v>
      </c>
      <c r="BU333" s="389">
        <f t="shared" si="79"/>
        <v>405</v>
      </c>
      <c r="BV333" s="419">
        <f t="shared" ca="1" si="80"/>
        <v>91340</v>
      </c>
      <c r="BX333" s="404" t="s">
        <v>293</v>
      </c>
      <c r="BY333" s="404" t="s">
        <v>13</v>
      </c>
      <c r="BZ333" s="404" t="s">
        <v>2203</v>
      </c>
      <c r="CA333" s="405">
        <v>463405</v>
      </c>
      <c r="CB333" s="548">
        <f t="shared" ca="1" si="81"/>
        <v>272</v>
      </c>
      <c r="CC333" s="50" t="str">
        <f t="shared" ca="1" si="82"/>
        <v/>
      </c>
    </row>
    <row r="334" spans="1:81" x14ac:dyDescent="0.25">
      <c r="A334" s="419">
        <v>8</v>
      </c>
      <c r="B334" s="41" t="s">
        <v>132</v>
      </c>
      <c r="C334" s="20" t="s">
        <v>1778</v>
      </c>
      <c r="D334" s="31" t="s">
        <v>206</v>
      </c>
      <c r="E334" s="31" t="s">
        <v>2265</v>
      </c>
      <c r="F334" s="31" t="s">
        <v>1724</v>
      </c>
      <c r="G334" s="31">
        <v>182140</v>
      </c>
      <c r="H334" s="425"/>
      <c r="I334" s="31">
        <v>304</v>
      </c>
      <c r="J334" s="31">
        <v>311</v>
      </c>
      <c r="K334" s="31">
        <v>318</v>
      </c>
      <c r="L334" s="31">
        <v>324</v>
      </c>
      <c r="M334" s="31">
        <v>326</v>
      </c>
      <c r="N334" s="31">
        <v>333</v>
      </c>
      <c r="O334" s="31">
        <v>340</v>
      </c>
      <c r="P334" s="31">
        <v>342</v>
      </c>
      <c r="Q334" s="31">
        <v>359</v>
      </c>
      <c r="R334" s="425"/>
      <c r="S334" s="34">
        <v>368</v>
      </c>
      <c r="T334" s="34">
        <v>368</v>
      </c>
      <c r="U334" s="34">
        <v>370</v>
      </c>
      <c r="V334" s="34">
        <v>374</v>
      </c>
      <c r="W334" s="34">
        <v>380</v>
      </c>
      <c r="X334" s="34">
        <v>384</v>
      </c>
      <c r="Y334" s="34">
        <v>388</v>
      </c>
      <c r="Z334" s="34">
        <v>389</v>
      </c>
      <c r="AA334" s="34">
        <v>390</v>
      </c>
      <c r="AB334" s="34">
        <v>390</v>
      </c>
      <c r="AC334" s="425"/>
      <c r="AD334" s="34">
        <v>392</v>
      </c>
      <c r="AE334" s="34">
        <v>392</v>
      </c>
      <c r="AF334" s="34">
        <v>392</v>
      </c>
      <c r="AG334" s="34">
        <v>395</v>
      </c>
      <c r="AH334" s="34">
        <v>395</v>
      </c>
      <c r="AI334" s="34">
        <v>397</v>
      </c>
      <c r="AJ334" s="34">
        <v>405</v>
      </c>
      <c r="AK334" s="34">
        <v>411</v>
      </c>
      <c r="AL334" s="34">
        <v>412</v>
      </c>
      <c r="AM334" s="34">
        <v>414</v>
      </c>
      <c r="AN334" s="34">
        <v>414</v>
      </c>
      <c r="AO334" s="34">
        <v>415</v>
      </c>
      <c r="AP334" s="34">
        <v>415</v>
      </c>
      <c r="AQ334" s="34">
        <v>416</v>
      </c>
      <c r="AR334" s="34">
        <v>417</v>
      </c>
      <c r="AS334" s="34">
        <v>417</v>
      </c>
      <c r="AT334" s="34">
        <v>418</v>
      </c>
      <c r="AU334" s="425"/>
      <c r="AV334" s="425"/>
      <c r="AW334" s="425"/>
      <c r="AX334" s="34">
        <v>500</v>
      </c>
      <c r="AY334" s="34">
        <v>503</v>
      </c>
      <c r="AZ334" s="34">
        <v>504</v>
      </c>
      <c r="BA334" s="34">
        <v>507</v>
      </c>
      <c r="BB334" s="34">
        <v>508</v>
      </c>
      <c r="BC334" s="31"/>
      <c r="BD334" s="444">
        <f t="shared" ca="1" si="62"/>
        <v>1</v>
      </c>
      <c r="BE334" s="445">
        <f t="shared" ca="1" si="75"/>
        <v>1.9723865877712033E-3</v>
      </c>
      <c r="BF334" s="446">
        <f t="shared" ca="1" si="76"/>
        <v>0.54902822005051055</v>
      </c>
      <c r="BG334" s="444"/>
      <c r="BH334" s="445"/>
      <c r="BI334" s="446"/>
      <c r="BJ334" s="496">
        <f t="shared" ca="1" si="60"/>
        <v>278.90633578565939</v>
      </c>
      <c r="BL334" s="391">
        <f t="shared" si="77"/>
        <v>329</v>
      </c>
      <c r="BM334" s="419">
        <f t="shared" ca="1" si="78"/>
        <v>508</v>
      </c>
      <c r="BQ334" s="432" t="s">
        <v>1696</v>
      </c>
      <c r="BR334" t="s">
        <v>2373</v>
      </c>
      <c r="BU334" s="389">
        <f t="shared" si="79"/>
        <v>419</v>
      </c>
      <c r="BV334" s="419">
        <f t="shared" ca="1" si="80"/>
        <v>182140</v>
      </c>
      <c r="BX334" s="404" t="s">
        <v>319</v>
      </c>
      <c r="BY334" s="404" t="s">
        <v>1217</v>
      </c>
      <c r="BZ334" s="404" t="s">
        <v>2203</v>
      </c>
      <c r="CA334" s="405">
        <v>565968</v>
      </c>
      <c r="CB334" s="548">
        <f t="shared" ca="1" si="81"/>
        <v>272</v>
      </c>
      <c r="CC334" s="50" t="str">
        <f t="shared" ca="1" si="82"/>
        <v/>
      </c>
    </row>
    <row r="335" spans="1:81" x14ac:dyDescent="0.25">
      <c r="A335" s="419">
        <v>8</v>
      </c>
      <c r="B335" s="41" t="s">
        <v>132</v>
      </c>
      <c r="C335" s="20" t="s">
        <v>1779</v>
      </c>
      <c r="D335" s="20" t="s">
        <v>207</v>
      </c>
      <c r="E335" s="20" t="s">
        <v>2256</v>
      </c>
      <c r="F335" s="20" t="s">
        <v>207</v>
      </c>
      <c r="G335" s="20">
        <v>22190</v>
      </c>
      <c r="H335" s="424"/>
      <c r="I335" s="20">
        <v>7</v>
      </c>
      <c r="J335" s="20">
        <v>7</v>
      </c>
      <c r="K335" s="20">
        <v>7</v>
      </c>
      <c r="L335" s="20">
        <v>7</v>
      </c>
      <c r="M335" s="20">
        <v>7</v>
      </c>
      <c r="N335" s="20">
        <v>7</v>
      </c>
      <c r="O335" s="20">
        <v>7</v>
      </c>
      <c r="P335" s="20">
        <v>7</v>
      </c>
      <c r="Q335" s="20">
        <v>7</v>
      </c>
      <c r="R335" s="424"/>
      <c r="S335" s="41">
        <v>7</v>
      </c>
      <c r="T335" s="41">
        <v>7</v>
      </c>
      <c r="U335" s="41">
        <v>7</v>
      </c>
      <c r="V335" s="41">
        <v>7</v>
      </c>
      <c r="W335" s="41">
        <v>7</v>
      </c>
      <c r="X335" s="41">
        <v>7</v>
      </c>
      <c r="Y335" s="41">
        <v>7</v>
      </c>
      <c r="Z335" s="41">
        <v>7</v>
      </c>
      <c r="AA335" s="41">
        <v>7</v>
      </c>
      <c r="AB335" s="41">
        <v>7</v>
      </c>
      <c r="AC335" s="424"/>
      <c r="AD335" s="41">
        <v>8</v>
      </c>
      <c r="AE335" s="41">
        <v>8</v>
      </c>
      <c r="AF335" s="41">
        <v>8</v>
      </c>
      <c r="AG335" s="41">
        <v>8</v>
      </c>
      <c r="AH335" s="41">
        <v>8</v>
      </c>
      <c r="AI335" s="41">
        <v>8</v>
      </c>
      <c r="AJ335" s="41">
        <v>8</v>
      </c>
      <c r="AK335" s="41">
        <v>8</v>
      </c>
      <c r="AL335" s="41">
        <v>8</v>
      </c>
      <c r="AM335" s="41">
        <v>8</v>
      </c>
      <c r="AN335" s="41">
        <v>8</v>
      </c>
      <c r="AO335" s="41">
        <v>8</v>
      </c>
      <c r="AP335" s="41">
        <v>8</v>
      </c>
      <c r="AQ335" s="41">
        <v>8</v>
      </c>
      <c r="AR335" s="41">
        <v>8</v>
      </c>
      <c r="AS335" s="41">
        <v>8</v>
      </c>
      <c r="AT335" s="41">
        <v>8</v>
      </c>
      <c r="AU335" s="424"/>
      <c r="AV335" s="424"/>
      <c r="AW335" s="424"/>
      <c r="AX335" s="41">
        <v>9</v>
      </c>
      <c r="AY335" s="41">
        <v>9</v>
      </c>
      <c r="AZ335" s="41">
        <v>9</v>
      </c>
      <c r="BA335" s="41">
        <v>9</v>
      </c>
      <c r="BB335" s="41">
        <v>9</v>
      </c>
      <c r="BC335" s="20"/>
      <c r="BD335" s="180">
        <f t="shared" ca="1" si="62"/>
        <v>0</v>
      </c>
      <c r="BE335" s="442">
        <f t="shared" ca="1" si="75"/>
        <v>0</v>
      </c>
      <c r="BF335" s="443">
        <f t="shared" ca="1" si="76"/>
        <v>0</v>
      </c>
      <c r="BG335" s="180"/>
      <c r="BH335" s="442"/>
      <c r="BI335" s="443"/>
      <c r="BJ335" s="495">
        <f t="shared" ca="1" si="60"/>
        <v>40.558810274898605</v>
      </c>
      <c r="BL335" s="391">
        <f t="shared" si="77"/>
        <v>348</v>
      </c>
      <c r="BM335" s="419">
        <f t="shared" ca="1" si="78"/>
        <v>9</v>
      </c>
      <c r="BQ335" s="432" t="s">
        <v>1706</v>
      </c>
      <c r="BR335" t="s">
        <v>2349</v>
      </c>
      <c r="BU335" s="389">
        <f t="shared" si="79"/>
        <v>410</v>
      </c>
      <c r="BV335" s="419">
        <f t="shared" ca="1" si="80"/>
        <v>22190</v>
      </c>
      <c r="BX335" s="404" t="s">
        <v>325</v>
      </c>
      <c r="BY335" s="404" t="s">
        <v>33</v>
      </c>
      <c r="BZ335" s="404" t="s">
        <v>2203</v>
      </c>
      <c r="CA335" s="405">
        <v>376484</v>
      </c>
      <c r="CB335" s="548">
        <f t="shared" ca="1" si="81"/>
        <v>272</v>
      </c>
      <c r="CC335" s="50" t="str">
        <f t="shared" ca="1" si="82"/>
        <v/>
      </c>
    </row>
    <row r="336" spans="1:81" x14ac:dyDescent="0.25">
      <c r="A336" s="419">
        <v>8</v>
      </c>
      <c r="B336" s="41" t="s">
        <v>132</v>
      </c>
      <c r="C336" s="20" t="s">
        <v>1780</v>
      </c>
      <c r="D336" s="20" t="s">
        <v>208</v>
      </c>
      <c r="E336" s="20" t="s">
        <v>2260</v>
      </c>
      <c r="F336" s="20" t="s">
        <v>208</v>
      </c>
      <c r="G336" s="20">
        <v>22990</v>
      </c>
      <c r="H336" s="424"/>
      <c r="I336" s="20">
        <v>54</v>
      </c>
      <c r="J336" s="20">
        <v>54</v>
      </c>
      <c r="K336" s="20">
        <v>54</v>
      </c>
      <c r="L336" s="20">
        <v>54</v>
      </c>
      <c r="M336" s="20">
        <v>54</v>
      </c>
      <c r="N336" s="20">
        <v>54</v>
      </c>
      <c r="O336" s="20">
        <v>54</v>
      </c>
      <c r="P336" s="20">
        <v>54</v>
      </c>
      <c r="Q336" s="20">
        <v>54</v>
      </c>
      <c r="R336" s="424"/>
      <c r="S336" s="41">
        <v>54</v>
      </c>
      <c r="T336" s="41">
        <v>54</v>
      </c>
      <c r="U336" s="41">
        <v>54</v>
      </c>
      <c r="V336" s="41">
        <v>54</v>
      </c>
      <c r="W336" s="41">
        <v>54</v>
      </c>
      <c r="X336" s="41">
        <v>54</v>
      </c>
      <c r="Y336" s="41">
        <v>54</v>
      </c>
      <c r="Z336" s="41">
        <v>54</v>
      </c>
      <c r="AA336" s="41">
        <v>54</v>
      </c>
      <c r="AB336" s="41">
        <v>54</v>
      </c>
      <c r="AC336" s="424"/>
      <c r="AD336" s="41">
        <v>54</v>
      </c>
      <c r="AE336" s="41">
        <v>54</v>
      </c>
      <c r="AF336" s="41">
        <v>54</v>
      </c>
      <c r="AG336" s="41">
        <v>54</v>
      </c>
      <c r="AH336" s="41">
        <v>54</v>
      </c>
      <c r="AI336" s="41">
        <v>54</v>
      </c>
      <c r="AJ336" s="41">
        <v>54</v>
      </c>
      <c r="AK336" s="41">
        <v>54</v>
      </c>
      <c r="AL336" s="41">
        <v>54</v>
      </c>
      <c r="AM336" s="41">
        <v>54</v>
      </c>
      <c r="AN336" s="41">
        <v>54</v>
      </c>
      <c r="AO336" s="41">
        <v>54</v>
      </c>
      <c r="AP336" s="41">
        <v>54</v>
      </c>
      <c r="AQ336" s="41">
        <v>54</v>
      </c>
      <c r="AR336" s="41">
        <v>54</v>
      </c>
      <c r="AS336" s="41">
        <v>54</v>
      </c>
      <c r="AT336" s="41">
        <v>54</v>
      </c>
      <c r="AU336" s="424"/>
      <c r="AV336" s="424"/>
      <c r="AW336" s="424"/>
      <c r="AX336" s="41">
        <v>54</v>
      </c>
      <c r="AY336" s="41">
        <v>54</v>
      </c>
      <c r="AZ336" s="41">
        <v>54</v>
      </c>
      <c r="BA336" s="41">
        <v>54</v>
      </c>
      <c r="BB336" s="41">
        <v>54</v>
      </c>
      <c r="BC336" s="20"/>
      <c r="BD336" s="180">
        <f t="shared" ca="1" si="62"/>
        <v>0</v>
      </c>
      <c r="BE336" s="442">
        <f t="shared" ca="1" si="75"/>
        <v>0</v>
      </c>
      <c r="BF336" s="443">
        <f t="shared" ca="1" si="76"/>
        <v>0</v>
      </c>
      <c r="BG336" s="180"/>
      <c r="BH336" s="442"/>
      <c r="BI336" s="443"/>
      <c r="BJ336" s="495">
        <f t="shared" ca="1" si="60"/>
        <v>234.884732492388</v>
      </c>
      <c r="BL336" s="391">
        <f t="shared" si="77"/>
        <v>347</v>
      </c>
      <c r="BM336" s="419">
        <f t="shared" ca="1" si="78"/>
        <v>54</v>
      </c>
      <c r="BQ336" s="432" t="s">
        <v>1682</v>
      </c>
      <c r="BR336" t="s">
        <v>2374</v>
      </c>
      <c r="BU336" s="389">
        <f t="shared" si="79"/>
        <v>414</v>
      </c>
      <c r="BV336" s="419">
        <f t="shared" ca="1" si="80"/>
        <v>22990</v>
      </c>
      <c r="BX336" s="404" t="s">
        <v>594</v>
      </c>
      <c r="BY336" s="404" t="s">
        <v>1219</v>
      </c>
      <c r="BZ336" s="404" t="s">
        <v>2203</v>
      </c>
      <c r="CA336" s="405">
        <v>2242</v>
      </c>
      <c r="CB336" s="548">
        <f t="shared" ca="1" si="81"/>
        <v>272</v>
      </c>
      <c r="CC336" s="50" t="str">
        <f t="shared" ca="1" si="82"/>
        <v/>
      </c>
    </row>
    <row r="337" spans="1:81" x14ac:dyDescent="0.25">
      <c r="A337" s="419">
        <v>8</v>
      </c>
      <c r="B337" s="41" t="s">
        <v>132</v>
      </c>
      <c r="C337" s="20" t="s">
        <v>1781</v>
      </c>
      <c r="D337" s="20" t="s">
        <v>199</v>
      </c>
      <c r="E337" s="20" t="s">
        <v>2253</v>
      </c>
      <c r="F337" s="20" t="s">
        <v>1684</v>
      </c>
      <c r="G337" s="20">
        <v>26830</v>
      </c>
      <c r="H337" s="424"/>
      <c r="I337" s="20">
        <v>6</v>
      </c>
      <c r="J337" s="20">
        <v>6</v>
      </c>
      <c r="K337" s="20">
        <v>6</v>
      </c>
      <c r="L337" s="20">
        <v>6</v>
      </c>
      <c r="M337" s="20">
        <v>6</v>
      </c>
      <c r="N337" s="20">
        <v>6</v>
      </c>
      <c r="O337" s="20">
        <v>6</v>
      </c>
      <c r="P337" s="20">
        <v>6</v>
      </c>
      <c r="Q337" s="20">
        <v>6</v>
      </c>
      <c r="R337" s="424"/>
      <c r="S337" s="41">
        <v>6</v>
      </c>
      <c r="T337" s="41">
        <v>6</v>
      </c>
      <c r="U337" s="41">
        <v>6</v>
      </c>
      <c r="V337" s="41">
        <v>6</v>
      </c>
      <c r="W337" s="41">
        <v>6</v>
      </c>
      <c r="X337" s="41">
        <v>6</v>
      </c>
      <c r="Y337" s="41">
        <v>6</v>
      </c>
      <c r="Z337" s="41">
        <v>6</v>
      </c>
      <c r="AA337" s="41">
        <v>6</v>
      </c>
      <c r="AB337" s="41">
        <v>6</v>
      </c>
      <c r="AC337" s="424"/>
      <c r="AD337" s="41">
        <v>6</v>
      </c>
      <c r="AE337" s="41">
        <v>6</v>
      </c>
      <c r="AF337" s="41">
        <v>6</v>
      </c>
      <c r="AG337" s="41">
        <v>6</v>
      </c>
      <c r="AH337" s="41">
        <v>6</v>
      </c>
      <c r="AI337" s="41">
        <v>6</v>
      </c>
      <c r="AJ337" s="41">
        <v>6</v>
      </c>
      <c r="AK337" s="41">
        <v>6</v>
      </c>
      <c r="AL337" s="41">
        <v>6</v>
      </c>
      <c r="AM337" s="41">
        <v>6</v>
      </c>
      <c r="AN337" s="41">
        <v>6</v>
      </c>
      <c r="AO337" s="41">
        <v>6</v>
      </c>
      <c r="AP337" s="41">
        <v>6</v>
      </c>
      <c r="AQ337" s="41">
        <v>6</v>
      </c>
      <c r="AR337" s="41">
        <v>6</v>
      </c>
      <c r="AS337" s="41">
        <v>6</v>
      </c>
      <c r="AT337" s="41">
        <v>6</v>
      </c>
      <c r="AU337" s="424"/>
      <c r="AV337" s="424"/>
      <c r="AW337" s="424"/>
      <c r="AX337" s="41">
        <v>7</v>
      </c>
      <c r="AY337" s="41">
        <v>7</v>
      </c>
      <c r="AZ337" s="41">
        <v>7</v>
      </c>
      <c r="BA337" s="41">
        <v>7</v>
      </c>
      <c r="BB337" s="41">
        <v>7</v>
      </c>
      <c r="BC337" s="20"/>
      <c r="BD337" s="180">
        <f t="shared" ca="1" si="62"/>
        <v>0</v>
      </c>
      <c r="BE337" s="442">
        <f t="shared" ca="1" si="75"/>
        <v>0</v>
      </c>
      <c r="BF337" s="443">
        <f t="shared" ca="1" si="76"/>
        <v>0</v>
      </c>
      <c r="BG337" s="180"/>
      <c r="BH337" s="442"/>
      <c r="BI337" s="443"/>
      <c r="BJ337" s="495">
        <f t="shared" ca="1" si="60"/>
        <v>26.090197540067088</v>
      </c>
      <c r="BL337" s="391">
        <f t="shared" si="77"/>
        <v>349</v>
      </c>
      <c r="BM337" s="419">
        <f t="shared" ca="1" si="78"/>
        <v>7</v>
      </c>
      <c r="BQ337" s="432" t="s">
        <v>1690</v>
      </c>
      <c r="BR337" t="s">
        <v>2350</v>
      </c>
      <c r="BU337" s="389">
        <f t="shared" si="79"/>
        <v>407</v>
      </c>
      <c r="BV337" s="419">
        <f t="shared" ca="1" si="80"/>
        <v>26830</v>
      </c>
      <c r="BX337" s="404" t="s">
        <v>294</v>
      </c>
      <c r="BY337" s="404" t="s">
        <v>183</v>
      </c>
      <c r="BZ337" s="404" t="s">
        <v>2203</v>
      </c>
      <c r="CA337" s="405">
        <v>213919</v>
      </c>
      <c r="CB337" s="548">
        <f t="shared" ca="1" si="81"/>
        <v>272</v>
      </c>
      <c r="CC337" s="50" t="str">
        <f t="shared" ca="1" si="82"/>
        <v/>
      </c>
    </row>
    <row r="338" spans="1:81" x14ac:dyDescent="0.25">
      <c r="A338" s="419">
        <v>8</v>
      </c>
      <c r="B338" s="41" t="s">
        <v>132</v>
      </c>
      <c r="C338" s="20" t="s">
        <v>1782</v>
      </c>
      <c r="D338" s="31" t="s">
        <v>200</v>
      </c>
      <c r="E338" s="31" t="s">
        <v>2247</v>
      </c>
      <c r="F338" s="31" t="s">
        <v>200</v>
      </c>
      <c r="G338" s="31">
        <v>371910</v>
      </c>
      <c r="H338" s="425"/>
      <c r="I338" s="31">
        <v>804</v>
      </c>
      <c r="J338" s="31">
        <v>810</v>
      </c>
      <c r="K338" s="31">
        <v>811</v>
      </c>
      <c r="L338" s="31">
        <v>813</v>
      </c>
      <c r="M338" s="31">
        <v>813</v>
      </c>
      <c r="N338" s="31">
        <v>816</v>
      </c>
      <c r="O338" s="31">
        <v>823</v>
      </c>
      <c r="P338" s="31">
        <v>824</v>
      </c>
      <c r="Q338" s="31">
        <v>824</v>
      </c>
      <c r="R338" s="425"/>
      <c r="S338" s="34">
        <v>824</v>
      </c>
      <c r="T338" s="34">
        <v>825</v>
      </c>
      <c r="U338" s="34">
        <v>826</v>
      </c>
      <c r="V338" s="34">
        <v>826</v>
      </c>
      <c r="W338" s="34">
        <v>826</v>
      </c>
      <c r="X338" s="34">
        <v>826</v>
      </c>
      <c r="Y338" s="34">
        <v>826</v>
      </c>
      <c r="Z338" s="34">
        <v>827</v>
      </c>
      <c r="AA338" s="34">
        <v>828</v>
      </c>
      <c r="AB338" s="34">
        <v>830</v>
      </c>
      <c r="AC338" s="425"/>
      <c r="AD338" s="34">
        <v>831</v>
      </c>
      <c r="AE338" s="34">
        <v>834</v>
      </c>
      <c r="AF338" s="34">
        <v>835</v>
      </c>
      <c r="AG338" s="34">
        <v>836</v>
      </c>
      <c r="AH338" s="34">
        <v>871</v>
      </c>
      <c r="AI338" s="34">
        <v>876</v>
      </c>
      <c r="AJ338" s="34">
        <v>877</v>
      </c>
      <c r="AK338" s="34">
        <v>877</v>
      </c>
      <c r="AL338" s="34">
        <v>879</v>
      </c>
      <c r="AM338" s="34">
        <v>879</v>
      </c>
      <c r="AN338" s="34">
        <v>879</v>
      </c>
      <c r="AO338" s="34">
        <v>879</v>
      </c>
      <c r="AP338" s="34">
        <v>880</v>
      </c>
      <c r="AQ338" s="34">
        <v>882</v>
      </c>
      <c r="AR338" s="34">
        <v>883</v>
      </c>
      <c r="AS338" s="34">
        <v>884</v>
      </c>
      <c r="AT338" s="34">
        <v>885</v>
      </c>
      <c r="AU338" s="425"/>
      <c r="AV338" s="425"/>
      <c r="AW338" s="425"/>
      <c r="AX338" s="34">
        <v>928</v>
      </c>
      <c r="AY338" s="34">
        <v>928</v>
      </c>
      <c r="AZ338" s="34">
        <v>928</v>
      </c>
      <c r="BA338" s="34">
        <v>928</v>
      </c>
      <c r="BB338" s="34">
        <v>928</v>
      </c>
      <c r="BC338" s="31"/>
      <c r="BD338" s="444">
        <f t="shared" ca="1" si="62"/>
        <v>0</v>
      </c>
      <c r="BE338" s="445">
        <f t="shared" ca="1" si="75"/>
        <v>0</v>
      </c>
      <c r="BF338" s="446">
        <f t="shared" ca="1" si="76"/>
        <v>0</v>
      </c>
      <c r="BG338" s="444"/>
      <c r="BH338" s="445"/>
      <c r="BI338" s="446"/>
      <c r="BJ338" s="496">
        <f t="shared" ca="1" si="60"/>
        <v>249.52273399478369</v>
      </c>
      <c r="BL338" s="391">
        <f t="shared" si="77"/>
        <v>323</v>
      </c>
      <c r="BM338" s="419">
        <f t="shared" ca="1" si="78"/>
        <v>928</v>
      </c>
      <c r="BQ338" s="432" t="s">
        <v>1702</v>
      </c>
      <c r="BR338" t="s">
        <v>2375</v>
      </c>
      <c r="BU338" s="389">
        <f t="shared" si="79"/>
        <v>401</v>
      </c>
      <c r="BV338" s="419">
        <f t="shared" ca="1" si="80"/>
        <v>371910</v>
      </c>
      <c r="BX338" s="404" t="s">
        <v>296</v>
      </c>
      <c r="BY338" s="404" t="s">
        <v>84</v>
      </c>
      <c r="BZ338" s="404" t="s">
        <v>2203</v>
      </c>
      <c r="CA338" s="405">
        <v>263100</v>
      </c>
      <c r="CB338" s="548">
        <f t="shared" ca="1" si="81"/>
        <v>272</v>
      </c>
      <c r="CC338" s="50" t="str">
        <f t="shared" ca="1" si="82"/>
        <v/>
      </c>
    </row>
    <row r="339" spans="1:81" x14ac:dyDescent="0.25">
      <c r="A339" s="419">
        <v>8</v>
      </c>
      <c r="B339" s="41" t="s">
        <v>132</v>
      </c>
      <c r="C339" s="20" t="s">
        <v>1783</v>
      </c>
      <c r="D339" s="20" t="s">
        <v>209</v>
      </c>
      <c r="E339" s="20" t="s">
        <v>2236</v>
      </c>
      <c r="F339" s="20" t="s">
        <v>1726</v>
      </c>
      <c r="G339" s="20">
        <v>116040</v>
      </c>
      <c r="H339" s="424"/>
      <c r="I339" s="20">
        <v>361</v>
      </c>
      <c r="J339" s="20">
        <v>366</v>
      </c>
      <c r="K339" s="20">
        <v>366</v>
      </c>
      <c r="L339" s="20">
        <v>366</v>
      </c>
      <c r="M339" s="20">
        <v>368</v>
      </c>
      <c r="N339" s="20">
        <v>368</v>
      </c>
      <c r="O339" s="20">
        <v>373</v>
      </c>
      <c r="P339" s="20">
        <v>380</v>
      </c>
      <c r="Q339" s="20">
        <v>384</v>
      </c>
      <c r="R339" s="424"/>
      <c r="S339" s="41">
        <v>387</v>
      </c>
      <c r="T339" s="41">
        <v>391</v>
      </c>
      <c r="U339" s="41">
        <v>405</v>
      </c>
      <c r="V339" s="41">
        <v>413</v>
      </c>
      <c r="W339" s="41">
        <v>415</v>
      </c>
      <c r="X339" s="41">
        <v>418</v>
      </c>
      <c r="Y339" s="41">
        <v>429</v>
      </c>
      <c r="Z339" s="41">
        <v>430</v>
      </c>
      <c r="AA339" s="41">
        <v>430</v>
      </c>
      <c r="AB339" s="41">
        <v>431</v>
      </c>
      <c r="AC339" s="424"/>
      <c r="AD339" s="41">
        <v>431</v>
      </c>
      <c r="AE339" s="41">
        <v>431</v>
      </c>
      <c r="AF339" s="41">
        <v>431</v>
      </c>
      <c r="AG339" s="41">
        <v>431</v>
      </c>
      <c r="AH339" s="41">
        <v>431</v>
      </c>
      <c r="AI339" s="41">
        <v>431</v>
      </c>
      <c r="AJ339" s="41">
        <v>431</v>
      </c>
      <c r="AK339" s="41">
        <v>431</v>
      </c>
      <c r="AL339" s="41">
        <v>433</v>
      </c>
      <c r="AM339" s="41">
        <v>433</v>
      </c>
      <c r="AN339" s="41">
        <v>433</v>
      </c>
      <c r="AO339" s="41">
        <v>433</v>
      </c>
      <c r="AP339" s="41">
        <v>435</v>
      </c>
      <c r="AQ339" s="41">
        <v>435</v>
      </c>
      <c r="AR339" s="41">
        <v>435</v>
      </c>
      <c r="AS339" s="41">
        <v>435</v>
      </c>
      <c r="AT339" s="41">
        <v>436</v>
      </c>
      <c r="AU339" s="424"/>
      <c r="AV339" s="424"/>
      <c r="AW339" s="424"/>
      <c r="AX339" s="41">
        <v>456</v>
      </c>
      <c r="AY339" s="41">
        <v>456</v>
      </c>
      <c r="AZ339" s="41">
        <v>456</v>
      </c>
      <c r="BA339" s="41">
        <v>456</v>
      </c>
      <c r="BB339" s="41">
        <v>456</v>
      </c>
      <c r="BC339" s="20"/>
      <c r="BD339" s="180">
        <f t="shared" ca="1" si="62"/>
        <v>0</v>
      </c>
      <c r="BE339" s="442">
        <f t="shared" ca="1" si="75"/>
        <v>0</v>
      </c>
      <c r="BF339" s="443">
        <f t="shared" ca="1" si="76"/>
        <v>0</v>
      </c>
      <c r="BG339" s="180"/>
      <c r="BH339" s="442"/>
      <c r="BI339" s="443"/>
      <c r="BJ339" s="495">
        <f t="shared" ca="1" si="60"/>
        <v>392.96794208893488</v>
      </c>
      <c r="BL339" s="391">
        <f t="shared" si="77"/>
        <v>331</v>
      </c>
      <c r="BM339" s="419">
        <f t="shared" ca="1" si="78"/>
        <v>456</v>
      </c>
      <c r="BQ339" s="432" t="s">
        <v>2277</v>
      </c>
      <c r="BR339" t="s">
        <v>2351</v>
      </c>
      <c r="BU339" s="389">
        <f t="shared" si="79"/>
        <v>390</v>
      </c>
      <c r="BV339" s="419">
        <f t="shared" ca="1" si="80"/>
        <v>116040</v>
      </c>
      <c r="BX339" s="404" t="s">
        <v>295</v>
      </c>
      <c r="BY339" s="404" t="s">
        <v>97</v>
      </c>
      <c r="BZ339" s="404" t="s">
        <v>2203</v>
      </c>
      <c r="CA339" s="405">
        <v>282644</v>
      </c>
      <c r="CB339" s="548">
        <f t="shared" ca="1" si="81"/>
        <v>272</v>
      </c>
      <c r="CC339" s="50" t="str">
        <f t="shared" ca="1" si="82"/>
        <v/>
      </c>
    </row>
    <row r="340" spans="1:81" x14ac:dyDescent="0.25">
      <c r="A340" s="419">
        <v>8</v>
      </c>
      <c r="B340" s="41" t="s">
        <v>132</v>
      </c>
      <c r="C340" s="20" t="s">
        <v>1783</v>
      </c>
      <c r="D340" s="20" t="s">
        <v>209</v>
      </c>
      <c r="E340" s="20" t="s">
        <v>2241</v>
      </c>
      <c r="F340" s="20" t="s">
        <v>1728</v>
      </c>
      <c r="G340" s="20">
        <v>148750</v>
      </c>
      <c r="H340" s="424"/>
      <c r="I340" s="20">
        <v>798</v>
      </c>
      <c r="J340" s="20">
        <v>804</v>
      </c>
      <c r="K340" s="20">
        <v>812</v>
      </c>
      <c r="L340" s="20">
        <v>813</v>
      </c>
      <c r="M340" s="20">
        <v>819</v>
      </c>
      <c r="N340" s="20">
        <v>826</v>
      </c>
      <c r="O340" s="20">
        <v>841</v>
      </c>
      <c r="P340" s="20">
        <v>848</v>
      </c>
      <c r="Q340" s="20">
        <v>876</v>
      </c>
      <c r="R340" s="424"/>
      <c r="S340" s="41">
        <v>876</v>
      </c>
      <c r="T340" s="41">
        <v>877</v>
      </c>
      <c r="U340" s="41">
        <v>884</v>
      </c>
      <c r="V340" s="41">
        <v>890</v>
      </c>
      <c r="W340" s="41">
        <v>897</v>
      </c>
      <c r="X340" s="41">
        <v>900</v>
      </c>
      <c r="Y340" s="41">
        <v>900</v>
      </c>
      <c r="Z340" s="41">
        <v>901</v>
      </c>
      <c r="AA340" s="41">
        <v>901</v>
      </c>
      <c r="AB340" s="41">
        <v>902</v>
      </c>
      <c r="AC340" s="424"/>
      <c r="AD340" s="41">
        <v>907</v>
      </c>
      <c r="AE340" s="41">
        <v>909</v>
      </c>
      <c r="AF340" s="41">
        <v>910</v>
      </c>
      <c r="AG340" s="41">
        <v>912</v>
      </c>
      <c r="AH340" s="41">
        <v>912</v>
      </c>
      <c r="AI340" s="41">
        <v>912</v>
      </c>
      <c r="AJ340" s="41">
        <v>912</v>
      </c>
      <c r="AK340" s="41">
        <v>913</v>
      </c>
      <c r="AL340" s="41">
        <v>915</v>
      </c>
      <c r="AM340" s="41">
        <v>914</v>
      </c>
      <c r="AN340" s="41">
        <v>915</v>
      </c>
      <c r="AO340" s="41">
        <v>916</v>
      </c>
      <c r="AP340" s="41">
        <v>920</v>
      </c>
      <c r="AQ340" s="41">
        <v>921</v>
      </c>
      <c r="AR340" s="41">
        <v>921</v>
      </c>
      <c r="AS340" s="41">
        <v>922</v>
      </c>
      <c r="AT340" s="41">
        <v>922</v>
      </c>
      <c r="AU340" s="424"/>
      <c r="AV340" s="424"/>
      <c r="AW340" s="424"/>
      <c r="AX340" s="41">
        <v>960</v>
      </c>
      <c r="AY340" s="41">
        <v>960</v>
      </c>
      <c r="AZ340" s="41">
        <v>960</v>
      </c>
      <c r="BA340" s="41">
        <v>961</v>
      </c>
      <c r="BB340" s="41">
        <v>961</v>
      </c>
      <c r="BC340" s="20"/>
      <c r="BD340" s="180">
        <f t="shared" ca="1" si="62"/>
        <v>0</v>
      </c>
      <c r="BE340" s="442">
        <f t="shared" ca="1" si="75"/>
        <v>0</v>
      </c>
      <c r="BF340" s="443">
        <f t="shared" ca="1" si="76"/>
        <v>0</v>
      </c>
      <c r="BG340" s="180"/>
      <c r="BH340" s="442"/>
      <c r="BI340" s="443"/>
      <c r="BJ340" s="495">
        <f t="shared" ca="1" si="60"/>
        <v>646.05042016806726</v>
      </c>
      <c r="BL340" s="391">
        <f t="shared" si="77"/>
        <v>322</v>
      </c>
      <c r="BM340" s="419">
        <f t="shared" ca="1" si="78"/>
        <v>961</v>
      </c>
      <c r="BQ340" s="432" t="s">
        <v>2278</v>
      </c>
      <c r="BR340" t="s">
        <v>2383</v>
      </c>
      <c r="BU340" s="389">
        <f t="shared" si="79"/>
        <v>395</v>
      </c>
      <c r="BV340" s="419">
        <f t="shared" ca="1" si="80"/>
        <v>148750</v>
      </c>
      <c r="BX340" s="404" t="s">
        <v>298</v>
      </c>
      <c r="BY340" s="404" t="s">
        <v>108</v>
      </c>
      <c r="BZ340" s="404" t="s">
        <v>2203</v>
      </c>
      <c r="CA340" s="405">
        <v>221996</v>
      </c>
      <c r="CB340" s="548">
        <f t="shared" ca="1" si="81"/>
        <v>272</v>
      </c>
      <c r="CC340" s="50" t="str">
        <f t="shared" ca="1" si="82"/>
        <v/>
      </c>
    </row>
    <row r="341" spans="1:81" x14ac:dyDescent="0.25">
      <c r="A341" s="419">
        <v>8</v>
      </c>
      <c r="B341" s="41" t="s">
        <v>132</v>
      </c>
      <c r="C341" s="20" t="s">
        <v>1783</v>
      </c>
      <c r="D341" s="31" t="s">
        <v>209</v>
      </c>
      <c r="E341" s="31" t="s">
        <v>2257</v>
      </c>
      <c r="F341" s="31" t="s">
        <v>2277</v>
      </c>
      <c r="G341" s="31">
        <v>151290</v>
      </c>
      <c r="H341" s="425"/>
      <c r="I341" s="31">
        <v>304</v>
      </c>
      <c r="J341" s="31">
        <v>308</v>
      </c>
      <c r="K341" s="31">
        <v>310</v>
      </c>
      <c r="L341" s="31">
        <v>310</v>
      </c>
      <c r="M341" s="31">
        <v>310</v>
      </c>
      <c r="N341" s="31">
        <v>313</v>
      </c>
      <c r="O341" s="31">
        <v>315</v>
      </c>
      <c r="P341" s="31">
        <v>316</v>
      </c>
      <c r="Q341" s="31">
        <v>317</v>
      </c>
      <c r="R341" s="425"/>
      <c r="S341" s="34">
        <v>318</v>
      </c>
      <c r="T341" s="34">
        <v>319</v>
      </c>
      <c r="U341" s="34">
        <v>319</v>
      </c>
      <c r="V341" s="34">
        <v>320</v>
      </c>
      <c r="W341" s="34">
        <v>320</v>
      </c>
      <c r="X341" s="34">
        <v>321</v>
      </c>
      <c r="Y341" s="34">
        <v>321</v>
      </c>
      <c r="Z341" s="34">
        <v>321</v>
      </c>
      <c r="AA341" s="34">
        <v>321</v>
      </c>
      <c r="AB341" s="34">
        <v>321</v>
      </c>
      <c r="AC341" s="425"/>
      <c r="AD341" s="34">
        <v>323</v>
      </c>
      <c r="AE341" s="34">
        <v>323</v>
      </c>
      <c r="AF341" s="34">
        <v>323</v>
      </c>
      <c r="AG341" s="34">
        <v>322</v>
      </c>
      <c r="AH341" s="34">
        <v>322</v>
      </c>
      <c r="AI341" s="34">
        <v>322</v>
      </c>
      <c r="AJ341" s="34">
        <v>322</v>
      </c>
      <c r="AK341" s="34">
        <v>323</v>
      </c>
      <c r="AL341" s="34">
        <v>324</v>
      </c>
      <c r="AM341" s="34">
        <v>323</v>
      </c>
      <c r="AN341" s="34">
        <v>323</v>
      </c>
      <c r="AO341" s="34">
        <v>323</v>
      </c>
      <c r="AP341" s="34">
        <v>323</v>
      </c>
      <c r="AQ341" s="34">
        <v>323</v>
      </c>
      <c r="AR341" s="34">
        <v>323</v>
      </c>
      <c r="AS341" s="34">
        <v>323</v>
      </c>
      <c r="AT341" s="34">
        <v>323</v>
      </c>
      <c r="AU341" s="425"/>
      <c r="AV341" s="425"/>
      <c r="AW341" s="425"/>
      <c r="AX341" s="34">
        <v>338</v>
      </c>
      <c r="AY341" s="34">
        <v>338</v>
      </c>
      <c r="AZ341" s="34">
        <v>338</v>
      </c>
      <c r="BA341" s="34">
        <v>338</v>
      </c>
      <c r="BB341" s="34">
        <v>338</v>
      </c>
      <c r="BC341" s="31"/>
      <c r="BD341" s="444">
        <f t="shared" ca="1" si="62"/>
        <v>0</v>
      </c>
      <c r="BE341" s="445">
        <f t="shared" ca="1" si="75"/>
        <v>0</v>
      </c>
      <c r="BF341" s="446">
        <f t="shared" ca="1" si="76"/>
        <v>0</v>
      </c>
      <c r="BG341" s="444"/>
      <c r="BH341" s="445"/>
      <c r="BI341" s="446"/>
      <c r="BJ341" s="496">
        <f t="shared" ca="1" si="60"/>
        <v>223.41199021746314</v>
      </c>
      <c r="BL341" s="391">
        <f t="shared" si="77"/>
        <v>339</v>
      </c>
      <c r="BM341" s="419">
        <f t="shared" ca="1" si="78"/>
        <v>338</v>
      </c>
      <c r="BQ341" s="432" t="s">
        <v>1680</v>
      </c>
      <c r="BR341" t="s">
        <v>2376</v>
      </c>
      <c r="BU341" s="389">
        <f t="shared" si="79"/>
        <v>411</v>
      </c>
      <c r="BV341" s="419">
        <f t="shared" ca="1" si="80"/>
        <v>151290</v>
      </c>
      <c r="BX341" s="404" t="s">
        <v>297</v>
      </c>
      <c r="BY341" s="404" t="s">
        <v>110</v>
      </c>
      <c r="BZ341" s="404" t="s">
        <v>2203</v>
      </c>
      <c r="CA341" s="405">
        <v>135780</v>
      </c>
      <c r="CB341" s="548">
        <f t="shared" ca="1" si="81"/>
        <v>272</v>
      </c>
      <c r="CC341" s="50" t="str">
        <f t="shared" ca="1" si="82"/>
        <v/>
      </c>
    </row>
    <row r="342" spans="1:81" x14ac:dyDescent="0.25">
      <c r="A342" s="419">
        <v>8</v>
      </c>
      <c r="B342" s="41" t="s">
        <v>132</v>
      </c>
      <c r="C342" s="20" t="s">
        <v>1784</v>
      </c>
      <c r="D342" s="20" t="s">
        <v>203</v>
      </c>
      <c r="E342" s="20" t="s">
        <v>2243</v>
      </c>
      <c r="F342" s="20" t="s">
        <v>1732</v>
      </c>
      <c r="G342" s="20">
        <v>108330</v>
      </c>
      <c r="H342" s="424"/>
      <c r="I342" s="20">
        <v>322</v>
      </c>
      <c r="J342" s="20">
        <v>325</v>
      </c>
      <c r="K342" s="20">
        <v>338</v>
      </c>
      <c r="L342" s="20">
        <v>341</v>
      </c>
      <c r="M342" s="20">
        <v>351</v>
      </c>
      <c r="N342" s="20">
        <v>371</v>
      </c>
      <c r="O342" s="20">
        <v>379</v>
      </c>
      <c r="P342" s="20">
        <v>380</v>
      </c>
      <c r="Q342" s="20">
        <v>389</v>
      </c>
      <c r="R342" s="424"/>
      <c r="S342" s="41">
        <v>388</v>
      </c>
      <c r="T342" s="41">
        <v>389</v>
      </c>
      <c r="U342" s="41">
        <v>393</v>
      </c>
      <c r="V342" s="41">
        <v>399</v>
      </c>
      <c r="W342" s="41">
        <v>401</v>
      </c>
      <c r="X342" s="41">
        <v>406</v>
      </c>
      <c r="Y342" s="41">
        <v>405</v>
      </c>
      <c r="Z342" s="41">
        <v>412</v>
      </c>
      <c r="AA342" s="41">
        <v>413</v>
      </c>
      <c r="AB342" s="41">
        <v>417</v>
      </c>
      <c r="AC342" s="424"/>
      <c r="AD342" s="41">
        <v>420</v>
      </c>
      <c r="AE342" s="41">
        <v>421</v>
      </c>
      <c r="AF342" s="41">
        <v>421</v>
      </c>
      <c r="AG342" s="41">
        <v>423</v>
      </c>
      <c r="AH342" s="41">
        <v>423</v>
      </c>
      <c r="AI342" s="41">
        <v>426</v>
      </c>
      <c r="AJ342" s="41">
        <v>427</v>
      </c>
      <c r="AK342" s="41">
        <v>429</v>
      </c>
      <c r="AL342" s="41">
        <v>430</v>
      </c>
      <c r="AM342" s="41">
        <v>430</v>
      </c>
      <c r="AN342" s="41">
        <v>433</v>
      </c>
      <c r="AO342" s="41">
        <v>433</v>
      </c>
      <c r="AP342" s="41">
        <v>433</v>
      </c>
      <c r="AQ342" s="41">
        <v>433</v>
      </c>
      <c r="AR342" s="41">
        <v>433</v>
      </c>
      <c r="AS342" s="41">
        <v>434</v>
      </c>
      <c r="AT342" s="41">
        <v>435</v>
      </c>
      <c r="AU342" s="424"/>
      <c r="AV342" s="424"/>
      <c r="AW342" s="424"/>
      <c r="AX342" s="41">
        <v>517</v>
      </c>
      <c r="AY342" s="41">
        <v>516</v>
      </c>
      <c r="AZ342" s="41">
        <v>516</v>
      </c>
      <c r="BA342" s="41">
        <v>517</v>
      </c>
      <c r="BB342" s="41">
        <v>517</v>
      </c>
      <c r="BC342" s="20"/>
      <c r="BD342" s="180">
        <f t="shared" ca="1" si="62"/>
        <v>0</v>
      </c>
      <c r="BE342" s="442">
        <f t="shared" ca="1" si="75"/>
        <v>0</v>
      </c>
      <c r="BF342" s="443">
        <f t="shared" ca="1" si="76"/>
        <v>0</v>
      </c>
      <c r="BG342" s="180"/>
      <c r="BH342" s="442"/>
      <c r="BI342" s="443"/>
      <c r="BJ342" s="495">
        <f t="shared" ca="1" si="60"/>
        <v>477.24545370626788</v>
      </c>
      <c r="BL342" s="391">
        <f t="shared" si="77"/>
        <v>328</v>
      </c>
      <c r="BM342" s="419">
        <f t="shared" ca="1" si="78"/>
        <v>517</v>
      </c>
      <c r="BQ342" s="432" t="s">
        <v>1710</v>
      </c>
      <c r="BR342" t="s">
        <v>2352</v>
      </c>
      <c r="BU342" s="389">
        <f t="shared" si="79"/>
        <v>397</v>
      </c>
      <c r="BV342" s="419">
        <f t="shared" ca="1" si="80"/>
        <v>108330</v>
      </c>
      <c r="BX342" s="404" t="s">
        <v>320</v>
      </c>
      <c r="BY342" s="404" t="s">
        <v>123</v>
      </c>
      <c r="BZ342" s="404" t="s">
        <v>2203</v>
      </c>
      <c r="CA342" s="405">
        <v>498064</v>
      </c>
      <c r="CB342" s="548">
        <f t="shared" ca="1" si="81"/>
        <v>272</v>
      </c>
      <c r="CC342" s="50" t="str">
        <f t="shared" ca="1" si="82"/>
        <v/>
      </c>
    </row>
    <row r="343" spans="1:81" x14ac:dyDescent="0.25">
      <c r="A343" s="419">
        <v>8</v>
      </c>
      <c r="B343" s="41" t="s">
        <v>132</v>
      </c>
      <c r="C343" s="20" t="s">
        <v>1784</v>
      </c>
      <c r="D343" s="20" t="s">
        <v>203</v>
      </c>
      <c r="E343" s="20" t="s">
        <v>2245</v>
      </c>
      <c r="F343" s="20" t="s">
        <v>1682</v>
      </c>
      <c r="G343" s="20">
        <v>95170</v>
      </c>
      <c r="H343" s="424"/>
      <c r="I343" s="20">
        <v>256</v>
      </c>
      <c r="J343" s="20">
        <v>256</v>
      </c>
      <c r="K343" s="20">
        <v>259</v>
      </c>
      <c r="L343" s="20">
        <v>264</v>
      </c>
      <c r="M343" s="20">
        <v>268</v>
      </c>
      <c r="N343" s="20">
        <v>271</v>
      </c>
      <c r="O343" s="20">
        <v>273</v>
      </c>
      <c r="P343" s="20">
        <v>275</v>
      </c>
      <c r="Q343" s="20">
        <v>278</v>
      </c>
      <c r="R343" s="424"/>
      <c r="S343" s="41">
        <v>280</v>
      </c>
      <c r="T343" s="41">
        <v>281</v>
      </c>
      <c r="U343" s="41">
        <v>286</v>
      </c>
      <c r="V343" s="41">
        <v>287</v>
      </c>
      <c r="W343" s="41">
        <v>287</v>
      </c>
      <c r="X343" s="41">
        <v>287</v>
      </c>
      <c r="Y343" s="41">
        <v>288</v>
      </c>
      <c r="Z343" s="41">
        <v>290</v>
      </c>
      <c r="AA343" s="41">
        <v>290</v>
      </c>
      <c r="AB343" s="41">
        <v>291</v>
      </c>
      <c r="AC343" s="424"/>
      <c r="AD343" s="41">
        <v>291</v>
      </c>
      <c r="AE343" s="41">
        <v>291</v>
      </c>
      <c r="AF343" s="41">
        <v>291</v>
      </c>
      <c r="AG343" s="41">
        <v>290</v>
      </c>
      <c r="AH343" s="41">
        <v>290</v>
      </c>
      <c r="AI343" s="41">
        <v>290</v>
      </c>
      <c r="AJ343" s="41">
        <v>291</v>
      </c>
      <c r="AK343" s="41">
        <v>291</v>
      </c>
      <c r="AL343" s="41">
        <v>291</v>
      </c>
      <c r="AM343" s="41">
        <v>291</v>
      </c>
      <c r="AN343" s="41">
        <v>291</v>
      </c>
      <c r="AO343" s="41">
        <v>291</v>
      </c>
      <c r="AP343" s="41">
        <v>291</v>
      </c>
      <c r="AQ343" s="41">
        <v>292</v>
      </c>
      <c r="AR343" s="41">
        <v>294</v>
      </c>
      <c r="AS343" s="41">
        <v>294</v>
      </c>
      <c r="AT343" s="41">
        <v>295</v>
      </c>
      <c r="AU343" s="424"/>
      <c r="AV343" s="424"/>
      <c r="AW343" s="424"/>
      <c r="AX343" s="41">
        <v>361</v>
      </c>
      <c r="AY343" s="41">
        <v>361</v>
      </c>
      <c r="AZ343" s="41">
        <v>361</v>
      </c>
      <c r="BA343" s="41">
        <v>362</v>
      </c>
      <c r="BB343" s="41">
        <v>362</v>
      </c>
      <c r="BC343" s="20"/>
      <c r="BD343" s="180">
        <f t="shared" ca="1" si="62"/>
        <v>0</v>
      </c>
      <c r="BE343" s="442">
        <f t="shared" ca="1" si="75"/>
        <v>0</v>
      </c>
      <c r="BF343" s="443">
        <f t="shared" ca="1" si="76"/>
        <v>0</v>
      </c>
      <c r="BG343" s="180"/>
      <c r="BH343" s="442"/>
      <c r="BI343" s="443"/>
      <c r="BJ343" s="495">
        <f t="shared" ca="1" si="60"/>
        <v>380.37196595565831</v>
      </c>
      <c r="BL343" s="391">
        <f t="shared" si="77"/>
        <v>336</v>
      </c>
      <c r="BM343" s="419">
        <f t="shared" ca="1" si="78"/>
        <v>362</v>
      </c>
      <c r="BQ343" s="432" t="s">
        <v>204</v>
      </c>
      <c r="BR343" t="s">
        <v>2353</v>
      </c>
      <c r="BU343" s="389">
        <f t="shared" si="79"/>
        <v>399</v>
      </c>
      <c r="BV343" s="419">
        <f t="shared" ca="1" si="80"/>
        <v>95170</v>
      </c>
      <c r="BX343" s="404" t="s">
        <v>398</v>
      </c>
      <c r="BY343" s="404" t="s">
        <v>31</v>
      </c>
      <c r="BZ343" s="404" t="s">
        <v>2209</v>
      </c>
      <c r="CA343" s="405">
        <v>795286</v>
      </c>
      <c r="CB343" s="548">
        <f t="shared" ca="1" si="81"/>
        <v>272</v>
      </c>
      <c r="CC343" s="50" t="str">
        <f t="shared" ca="1" si="82"/>
        <v/>
      </c>
    </row>
    <row r="344" spans="1:81" x14ac:dyDescent="0.25">
      <c r="A344" s="419">
        <v>8</v>
      </c>
      <c r="B344" s="41" t="s">
        <v>132</v>
      </c>
      <c r="C344" s="20" t="s">
        <v>1784</v>
      </c>
      <c r="D344" s="20" t="s">
        <v>203</v>
      </c>
      <c r="E344" s="20" t="s">
        <v>2248</v>
      </c>
      <c r="F344" s="20" t="s">
        <v>1734</v>
      </c>
      <c r="G344" s="20">
        <v>626410</v>
      </c>
      <c r="H344" s="424"/>
      <c r="I344" s="20">
        <v>1728</v>
      </c>
      <c r="J344" s="20">
        <v>1744</v>
      </c>
      <c r="K344" s="20">
        <v>1789</v>
      </c>
      <c r="L344" s="20">
        <v>1796</v>
      </c>
      <c r="M344" s="20">
        <v>1803</v>
      </c>
      <c r="N344" s="20">
        <v>1821</v>
      </c>
      <c r="O344" s="20">
        <v>1843</v>
      </c>
      <c r="P344" s="20">
        <v>1864</v>
      </c>
      <c r="Q344" s="20">
        <v>1887</v>
      </c>
      <c r="R344" s="424"/>
      <c r="S344" s="41">
        <v>1908</v>
      </c>
      <c r="T344" s="41">
        <v>1917</v>
      </c>
      <c r="U344" s="41">
        <v>1923</v>
      </c>
      <c r="V344" s="41">
        <v>1933</v>
      </c>
      <c r="W344" s="41">
        <v>1955</v>
      </c>
      <c r="X344" s="41">
        <v>1967</v>
      </c>
      <c r="Y344" s="41">
        <v>1975</v>
      </c>
      <c r="Z344" s="41">
        <v>1981</v>
      </c>
      <c r="AA344" s="41">
        <v>1985</v>
      </c>
      <c r="AB344" s="41">
        <v>1997</v>
      </c>
      <c r="AC344" s="424"/>
      <c r="AD344" s="41">
        <v>2014</v>
      </c>
      <c r="AE344" s="41">
        <v>2017</v>
      </c>
      <c r="AF344" s="41">
        <v>2018</v>
      </c>
      <c r="AG344" s="41">
        <v>2019</v>
      </c>
      <c r="AH344" s="41">
        <v>2020</v>
      </c>
      <c r="AI344" s="41">
        <v>2020</v>
      </c>
      <c r="AJ344" s="41">
        <v>2024</v>
      </c>
      <c r="AK344" s="41">
        <v>2027</v>
      </c>
      <c r="AL344" s="41">
        <v>2028</v>
      </c>
      <c r="AM344" s="41">
        <v>2033</v>
      </c>
      <c r="AN344" s="41">
        <v>2036</v>
      </c>
      <c r="AO344" s="41">
        <v>2038</v>
      </c>
      <c r="AP344" s="41">
        <v>2038</v>
      </c>
      <c r="AQ344" s="41">
        <v>2041</v>
      </c>
      <c r="AR344" s="41">
        <v>2045</v>
      </c>
      <c r="AS344" s="41">
        <v>2047</v>
      </c>
      <c r="AT344" s="41">
        <v>2050</v>
      </c>
      <c r="AU344" s="424"/>
      <c r="AV344" s="424"/>
      <c r="AW344" s="424"/>
      <c r="AX344" s="41">
        <v>2460</v>
      </c>
      <c r="AY344" s="41">
        <v>2461</v>
      </c>
      <c r="AZ344" s="41">
        <v>2464</v>
      </c>
      <c r="BA344" s="41">
        <v>2469</v>
      </c>
      <c r="BB344" s="41">
        <v>2471</v>
      </c>
      <c r="BC344" s="20"/>
      <c r="BD344" s="180">
        <f t="shared" ca="1" si="62"/>
        <v>2</v>
      </c>
      <c r="BE344" s="442">
        <f t="shared" ca="1" si="75"/>
        <v>8.1004455245038481E-4</v>
      </c>
      <c r="BF344" s="443">
        <f t="shared" ca="1" si="76"/>
        <v>0.31927970498555258</v>
      </c>
      <c r="BG344" s="180"/>
      <c r="BH344" s="442"/>
      <c r="BI344" s="443"/>
      <c r="BJ344" s="495">
        <f t="shared" ca="1" si="60"/>
        <v>394.4700755096502</v>
      </c>
      <c r="BL344" s="391">
        <f t="shared" si="77"/>
        <v>318</v>
      </c>
      <c r="BM344" s="419">
        <f t="shared" ca="1" si="78"/>
        <v>2471</v>
      </c>
      <c r="BQ344" s="432" t="s">
        <v>1675</v>
      </c>
      <c r="BR344" t="s">
        <v>2354</v>
      </c>
      <c r="BU344" s="389">
        <f t="shared" si="79"/>
        <v>402</v>
      </c>
      <c r="BV344" s="419">
        <f t="shared" ca="1" si="80"/>
        <v>626410</v>
      </c>
      <c r="BX344" s="404" t="s">
        <v>648</v>
      </c>
      <c r="BY344" s="404" t="s">
        <v>1263</v>
      </c>
      <c r="BZ344" s="404" t="s">
        <v>2210</v>
      </c>
      <c r="CA344" s="405">
        <v>144317</v>
      </c>
      <c r="CB344" s="548">
        <f t="shared" ca="1" si="81"/>
        <v>272</v>
      </c>
      <c r="CC344" s="50" t="str">
        <f t="shared" ca="1" si="82"/>
        <v/>
      </c>
    </row>
    <row r="345" spans="1:81" x14ac:dyDescent="0.25">
      <c r="A345" s="419">
        <v>8</v>
      </c>
      <c r="B345" s="41" t="s">
        <v>132</v>
      </c>
      <c r="C345" s="20" t="s">
        <v>1784</v>
      </c>
      <c r="D345" s="20" t="s">
        <v>203</v>
      </c>
      <c r="E345" s="20" t="s">
        <v>2250</v>
      </c>
      <c r="F345" s="20" t="s">
        <v>1690</v>
      </c>
      <c r="G345" s="20">
        <v>78150</v>
      </c>
      <c r="H345" s="424"/>
      <c r="I345" s="20">
        <v>290</v>
      </c>
      <c r="J345" s="20">
        <v>294</v>
      </c>
      <c r="K345" s="20">
        <v>298</v>
      </c>
      <c r="L345" s="20">
        <v>299</v>
      </c>
      <c r="M345" s="20">
        <v>299</v>
      </c>
      <c r="N345" s="20">
        <v>303</v>
      </c>
      <c r="O345" s="20">
        <v>304</v>
      </c>
      <c r="P345" s="20">
        <v>306</v>
      </c>
      <c r="Q345" s="20">
        <v>309</v>
      </c>
      <c r="R345" s="424"/>
      <c r="S345" s="41">
        <v>308</v>
      </c>
      <c r="T345" s="41">
        <v>308</v>
      </c>
      <c r="U345" s="41">
        <v>308</v>
      </c>
      <c r="V345" s="41">
        <v>309</v>
      </c>
      <c r="W345" s="41">
        <v>311</v>
      </c>
      <c r="X345" s="41">
        <v>313</v>
      </c>
      <c r="Y345" s="41">
        <v>313</v>
      </c>
      <c r="Z345" s="41">
        <v>313</v>
      </c>
      <c r="AA345" s="41">
        <v>313</v>
      </c>
      <c r="AB345" s="41">
        <v>313</v>
      </c>
      <c r="AC345" s="424"/>
      <c r="AD345" s="41">
        <v>313</v>
      </c>
      <c r="AE345" s="41">
        <v>313</v>
      </c>
      <c r="AF345" s="41">
        <v>313</v>
      </c>
      <c r="AG345" s="41">
        <v>312</v>
      </c>
      <c r="AH345" s="41">
        <v>312</v>
      </c>
      <c r="AI345" s="41">
        <v>312</v>
      </c>
      <c r="AJ345" s="41">
        <v>313</v>
      </c>
      <c r="AK345" s="41">
        <v>314</v>
      </c>
      <c r="AL345" s="41">
        <v>315</v>
      </c>
      <c r="AM345" s="41">
        <v>315</v>
      </c>
      <c r="AN345" s="41">
        <v>315</v>
      </c>
      <c r="AO345" s="41">
        <v>315</v>
      </c>
      <c r="AP345" s="41">
        <v>315</v>
      </c>
      <c r="AQ345" s="41">
        <v>315</v>
      </c>
      <c r="AR345" s="41">
        <v>315</v>
      </c>
      <c r="AS345" s="41">
        <v>315</v>
      </c>
      <c r="AT345" s="41">
        <v>315</v>
      </c>
      <c r="AU345" s="424"/>
      <c r="AV345" s="424"/>
      <c r="AW345" s="424"/>
      <c r="AX345" s="41">
        <v>350</v>
      </c>
      <c r="AY345" s="41">
        <v>350</v>
      </c>
      <c r="AZ345" s="41">
        <v>350</v>
      </c>
      <c r="BA345" s="41">
        <v>350</v>
      </c>
      <c r="BB345" s="41">
        <v>350</v>
      </c>
      <c r="BC345" s="20"/>
      <c r="BD345" s="180">
        <f t="shared" ca="1" si="62"/>
        <v>0</v>
      </c>
      <c r="BE345" s="442">
        <f t="shared" ca="1" si="75"/>
        <v>0</v>
      </c>
      <c r="BF345" s="443">
        <f t="shared" ca="1" si="76"/>
        <v>0</v>
      </c>
      <c r="BG345" s="180"/>
      <c r="BH345" s="442"/>
      <c r="BI345" s="443"/>
      <c r="BJ345" s="495">
        <f t="shared" ca="1" si="60"/>
        <v>447.85668586052464</v>
      </c>
      <c r="BL345" s="391">
        <f t="shared" si="77"/>
        <v>337</v>
      </c>
      <c r="BM345" s="419">
        <f t="shared" ca="1" si="78"/>
        <v>350</v>
      </c>
      <c r="BQ345" s="432" t="s">
        <v>2279</v>
      </c>
      <c r="BR345" t="s">
        <v>2355</v>
      </c>
      <c r="BU345" s="389">
        <f t="shared" si="79"/>
        <v>404</v>
      </c>
      <c r="BV345" s="419">
        <f t="shared" ca="1" si="80"/>
        <v>78150</v>
      </c>
      <c r="BX345" s="404" t="s">
        <v>650</v>
      </c>
      <c r="BY345" s="404" t="s">
        <v>1265</v>
      </c>
      <c r="BZ345" s="404" t="s">
        <v>2210</v>
      </c>
      <c r="CA345" s="405">
        <v>130428</v>
      </c>
      <c r="CB345" s="548">
        <f t="shared" ca="1" si="81"/>
        <v>272</v>
      </c>
      <c r="CC345" s="50" t="str">
        <f t="shared" ca="1" si="82"/>
        <v/>
      </c>
    </row>
    <row r="346" spans="1:81" x14ac:dyDescent="0.25">
      <c r="A346" s="419">
        <v>8</v>
      </c>
      <c r="B346" s="41" t="s">
        <v>132</v>
      </c>
      <c r="C346" s="20" t="s">
        <v>1784</v>
      </c>
      <c r="D346" s="20" t="s">
        <v>203</v>
      </c>
      <c r="E346" s="20" t="s">
        <v>2258</v>
      </c>
      <c r="F346" s="20" t="s">
        <v>1720</v>
      </c>
      <c r="G346" s="20">
        <v>177790</v>
      </c>
      <c r="H346" s="424"/>
      <c r="I346" s="20">
        <v>414</v>
      </c>
      <c r="J346" s="20">
        <v>423</v>
      </c>
      <c r="K346" s="20">
        <v>434</v>
      </c>
      <c r="L346" s="20">
        <v>451</v>
      </c>
      <c r="M346" s="20">
        <v>458</v>
      </c>
      <c r="N346" s="20">
        <v>475</v>
      </c>
      <c r="O346" s="20">
        <v>484</v>
      </c>
      <c r="P346" s="20">
        <v>488</v>
      </c>
      <c r="Q346" s="20">
        <v>494</v>
      </c>
      <c r="R346" s="424"/>
      <c r="S346" s="41">
        <v>501</v>
      </c>
      <c r="T346" s="41">
        <v>506</v>
      </c>
      <c r="U346" s="41">
        <v>508</v>
      </c>
      <c r="V346" s="41">
        <v>515</v>
      </c>
      <c r="W346" s="41">
        <v>518</v>
      </c>
      <c r="X346" s="41">
        <v>525</v>
      </c>
      <c r="Y346" s="41">
        <v>527</v>
      </c>
      <c r="Z346" s="41">
        <v>529</v>
      </c>
      <c r="AA346" s="41">
        <v>529</v>
      </c>
      <c r="AB346" s="41">
        <v>530</v>
      </c>
      <c r="AC346" s="424"/>
      <c r="AD346" s="41">
        <v>530</v>
      </c>
      <c r="AE346" s="41">
        <v>530</v>
      </c>
      <c r="AF346" s="41">
        <v>531</v>
      </c>
      <c r="AG346" s="41">
        <v>531</v>
      </c>
      <c r="AH346" s="41">
        <v>531</v>
      </c>
      <c r="AI346" s="41">
        <v>532</v>
      </c>
      <c r="AJ346" s="41">
        <v>532</v>
      </c>
      <c r="AK346" s="41">
        <v>533</v>
      </c>
      <c r="AL346" s="41">
        <v>532</v>
      </c>
      <c r="AM346" s="41">
        <v>533</v>
      </c>
      <c r="AN346" s="41">
        <v>533</v>
      </c>
      <c r="AO346" s="41">
        <v>533</v>
      </c>
      <c r="AP346" s="41">
        <v>533</v>
      </c>
      <c r="AQ346" s="41">
        <v>533</v>
      </c>
      <c r="AR346" s="41">
        <v>533</v>
      </c>
      <c r="AS346" s="41">
        <v>533</v>
      </c>
      <c r="AT346" s="41">
        <v>533</v>
      </c>
      <c r="AU346" s="424"/>
      <c r="AV346" s="424"/>
      <c r="AW346" s="424"/>
      <c r="AX346" s="41">
        <v>671</v>
      </c>
      <c r="AY346" s="41">
        <v>671</v>
      </c>
      <c r="AZ346" s="41">
        <v>673</v>
      </c>
      <c r="BA346" s="41">
        <v>674</v>
      </c>
      <c r="BB346" s="41">
        <v>675</v>
      </c>
      <c r="BC346" s="20"/>
      <c r="BD346" s="180">
        <f t="shared" ca="1" si="62"/>
        <v>1</v>
      </c>
      <c r="BE346" s="442">
        <f t="shared" ca="1" si="75"/>
        <v>1.483679525222552E-3</v>
      </c>
      <c r="BF346" s="443">
        <f t="shared" ca="1" si="76"/>
        <v>0.56246133078350868</v>
      </c>
      <c r="BG346" s="180"/>
      <c r="BH346" s="442"/>
      <c r="BI346" s="443"/>
      <c r="BJ346" s="495">
        <f t="shared" ca="1" si="60"/>
        <v>379.66139827886832</v>
      </c>
      <c r="BL346" s="391">
        <f t="shared" si="77"/>
        <v>325</v>
      </c>
      <c r="BM346" s="419">
        <f t="shared" ca="1" si="78"/>
        <v>675</v>
      </c>
      <c r="BQ346" s="432" t="s">
        <v>1694</v>
      </c>
      <c r="BR346" t="s">
        <v>2356</v>
      </c>
      <c r="BU346" s="389">
        <f t="shared" si="79"/>
        <v>412</v>
      </c>
      <c r="BV346" s="419">
        <f t="shared" ca="1" si="80"/>
        <v>177790</v>
      </c>
      <c r="BX346" s="404" t="s">
        <v>652</v>
      </c>
      <c r="BY346" s="404" t="s">
        <v>1267</v>
      </c>
      <c r="BZ346" s="404" t="s">
        <v>2210</v>
      </c>
      <c r="CA346" s="405">
        <v>81695</v>
      </c>
      <c r="CB346" s="548">
        <f t="shared" ca="1" si="81"/>
        <v>272</v>
      </c>
      <c r="CC346" s="50" t="str">
        <f t="shared" ca="1" si="82"/>
        <v/>
      </c>
    </row>
    <row r="347" spans="1:81" x14ac:dyDescent="0.25">
      <c r="A347" s="419">
        <v>8</v>
      </c>
      <c r="B347" s="41" t="s">
        <v>132</v>
      </c>
      <c r="C347" s="20" t="s">
        <v>1784</v>
      </c>
      <c r="D347" s="31" t="s">
        <v>203</v>
      </c>
      <c r="E347" s="31" t="s">
        <v>2264</v>
      </c>
      <c r="F347" s="31" t="s">
        <v>1722</v>
      </c>
      <c r="G347" s="31">
        <v>89130</v>
      </c>
      <c r="H347" s="425"/>
      <c r="I347" s="31">
        <v>293</v>
      </c>
      <c r="J347" s="31">
        <v>294</v>
      </c>
      <c r="K347" s="31">
        <v>300</v>
      </c>
      <c r="L347" s="31">
        <v>300</v>
      </c>
      <c r="M347" s="31">
        <v>303</v>
      </c>
      <c r="N347" s="31">
        <v>305</v>
      </c>
      <c r="O347" s="31">
        <v>314</v>
      </c>
      <c r="P347" s="31">
        <v>318</v>
      </c>
      <c r="Q347" s="31">
        <v>322</v>
      </c>
      <c r="R347" s="425"/>
      <c r="S347" s="34">
        <v>323</v>
      </c>
      <c r="T347" s="34">
        <v>324</v>
      </c>
      <c r="U347" s="34">
        <v>327</v>
      </c>
      <c r="V347" s="34">
        <v>328</v>
      </c>
      <c r="W347" s="34">
        <v>333</v>
      </c>
      <c r="X347" s="34">
        <v>337</v>
      </c>
      <c r="Y347" s="34">
        <v>337</v>
      </c>
      <c r="Z347" s="34">
        <v>336</v>
      </c>
      <c r="AA347" s="34">
        <v>337</v>
      </c>
      <c r="AB347" s="34">
        <v>337</v>
      </c>
      <c r="AC347" s="425"/>
      <c r="AD347" s="34">
        <v>340</v>
      </c>
      <c r="AE347" s="34">
        <v>340</v>
      </c>
      <c r="AF347" s="34">
        <v>341</v>
      </c>
      <c r="AG347" s="34">
        <v>342</v>
      </c>
      <c r="AH347" s="34">
        <v>342</v>
      </c>
      <c r="AI347" s="34">
        <v>342</v>
      </c>
      <c r="AJ347" s="34">
        <v>343</v>
      </c>
      <c r="AK347" s="34">
        <v>343</v>
      </c>
      <c r="AL347" s="34">
        <v>343</v>
      </c>
      <c r="AM347" s="34">
        <v>348</v>
      </c>
      <c r="AN347" s="34">
        <v>349</v>
      </c>
      <c r="AO347" s="34">
        <v>349</v>
      </c>
      <c r="AP347" s="34">
        <v>349</v>
      </c>
      <c r="AQ347" s="34">
        <v>350</v>
      </c>
      <c r="AR347" s="34">
        <v>350</v>
      </c>
      <c r="AS347" s="34">
        <v>350</v>
      </c>
      <c r="AT347" s="34">
        <v>351</v>
      </c>
      <c r="AU347" s="425"/>
      <c r="AV347" s="425"/>
      <c r="AW347" s="425"/>
      <c r="AX347" s="34">
        <v>421</v>
      </c>
      <c r="AY347" s="34">
        <v>422</v>
      </c>
      <c r="AZ347" s="34">
        <v>422</v>
      </c>
      <c r="BA347" s="34">
        <v>422</v>
      </c>
      <c r="BB347" s="34">
        <v>422</v>
      </c>
      <c r="BC347" s="31"/>
      <c r="BD347" s="444">
        <f t="shared" ca="1" si="62"/>
        <v>0</v>
      </c>
      <c r="BE347" s="445">
        <f t="shared" ca="1" si="75"/>
        <v>0</v>
      </c>
      <c r="BF347" s="446">
        <f t="shared" ca="1" si="76"/>
        <v>0</v>
      </c>
      <c r="BG347" s="444"/>
      <c r="BH347" s="445"/>
      <c r="BI347" s="446"/>
      <c r="BJ347" s="496">
        <f t="shared" ca="1" si="60"/>
        <v>473.46572422304502</v>
      </c>
      <c r="BL347" s="391">
        <f t="shared" si="77"/>
        <v>333</v>
      </c>
      <c r="BM347" s="419">
        <f t="shared" ca="1" si="78"/>
        <v>422</v>
      </c>
      <c r="BQ347" s="432" t="s">
        <v>208</v>
      </c>
      <c r="BR347" t="s">
        <v>2357</v>
      </c>
      <c r="BU347" s="389">
        <f t="shared" si="79"/>
        <v>418</v>
      </c>
      <c r="BV347" s="419">
        <f t="shared" ca="1" si="80"/>
        <v>89130</v>
      </c>
      <c r="BX347" s="404" t="s">
        <v>654</v>
      </c>
      <c r="BY347" s="404" t="s">
        <v>1269</v>
      </c>
      <c r="BZ347" s="404" t="s">
        <v>2210</v>
      </c>
      <c r="CA347" s="405">
        <v>96110</v>
      </c>
      <c r="CB347" s="548">
        <f t="shared" ca="1" si="81"/>
        <v>272</v>
      </c>
      <c r="CC347" s="50" t="str">
        <f t="shared" ca="1" si="82"/>
        <v/>
      </c>
    </row>
    <row r="348" spans="1:81" x14ac:dyDescent="0.25">
      <c r="A348" s="419">
        <v>8</v>
      </c>
      <c r="B348" s="41" t="s">
        <v>132</v>
      </c>
      <c r="C348" s="20" t="s">
        <v>1785</v>
      </c>
      <c r="D348" s="20" t="s">
        <v>205</v>
      </c>
      <c r="E348" s="20" t="s">
        <v>2255</v>
      </c>
      <c r="F348" s="20" t="s">
        <v>1730</v>
      </c>
      <c r="G348" s="20">
        <v>340180</v>
      </c>
      <c r="H348" s="424"/>
      <c r="I348" s="20">
        <v>807</v>
      </c>
      <c r="J348" s="20">
        <v>809</v>
      </c>
      <c r="K348" s="20">
        <v>821</v>
      </c>
      <c r="L348" s="20">
        <v>833</v>
      </c>
      <c r="M348" s="20">
        <v>840</v>
      </c>
      <c r="N348" s="20">
        <v>844</v>
      </c>
      <c r="O348" s="20">
        <v>870</v>
      </c>
      <c r="P348" s="20">
        <v>879</v>
      </c>
      <c r="Q348" s="20">
        <v>890</v>
      </c>
      <c r="R348" s="424"/>
      <c r="S348" s="41">
        <v>902</v>
      </c>
      <c r="T348" s="41">
        <v>908</v>
      </c>
      <c r="U348" s="41">
        <v>920</v>
      </c>
      <c r="V348" s="41">
        <v>937</v>
      </c>
      <c r="W348" s="41">
        <v>949</v>
      </c>
      <c r="X348" s="41">
        <v>955</v>
      </c>
      <c r="Y348" s="41">
        <v>961</v>
      </c>
      <c r="Z348" s="41">
        <v>966</v>
      </c>
      <c r="AA348" s="41">
        <v>967</v>
      </c>
      <c r="AB348" s="41">
        <v>970</v>
      </c>
      <c r="AC348" s="424"/>
      <c r="AD348" s="41">
        <v>983</v>
      </c>
      <c r="AE348" s="41">
        <v>988</v>
      </c>
      <c r="AF348" s="41">
        <v>989</v>
      </c>
      <c r="AG348" s="41">
        <v>990</v>
      </c>
      <c r="AH348" s="41">
        <v>994</v>
      </c>
      <c r="AI348" s="41">
        <v>995</v>
      </c>
      <c r="AJ348" s="41">
        <v>996</v>
      </c>
      <c r="AK348" s="41">
        <v>997</v>
      </c>
      <c r="AL348" s="41">
        <v>997</v>
      </c>
      <c r="AM348" s="41">
        <v>998</v>
      </c>
      <c r="AN348" s="41">
        <v>1001</v>
      </c>
      <c r="AO348" s="41">
        <v>1002</v>
      </c>
      <c r="AP348" s="41">
        <v>1004</v>
      </c>
      <c r="AQ348" s="41">
        <v>1005</v>
      </c>
      <c r="AR348" s="41">
        <v>1006</v>
      </c>
      <c r="AS348" s="41">
        <v>1008</v>
      </c>
      <c r="AT348" s="41">
        <v>1011</v>
      </c>
      <c r="AU348" s="424"/>
      <c r="AV348" s="424"/>
      <c r="AW348" s="424"/>
      <c r="AX348" s="41">
        <v>1341</v>
      </c>
      <c r="AY348" s="41">
        <v>1343</v>
      </c>
      <c r="AZ348" s="41">
        <v>1346</v>
      </c>
      <c r="BA348" s="41">
        <v>1347</v>
      </c>
      <c r="BB348" s="41">
        <v>1351</v>
      </c>
      <c r="BC348" s="20"/>
      <c r="BD348" s="180">
        <f t="shared" ca="1" si="62"/>
        <v>4</v>
      </c>
      <c r="BE348" s="442">
        <f t="shared" ca="1" si="75"/>
        <v>2.9695619896065329E-3</v>
      </c>
      <c r="BF348" s="443">
        <f t="shared" ca="1" si="76"/>
        <v>1.1758480804280087</v>
      </c>
      <c r="BG348" s="180"/>
      <c r="BH348" s="442"/>
      <c r="BI348" s="443"/>
      <c r="BJ348" s="495">
        <f t="shared" ca="1" si="60"/>
        <v>397.14268916455995</v>
      </c>
      <c r="BL348" s="391">
        <f t="shared" si="77"/>
        <v>320</v>
      </c>
      <c r="BM348" s="419">
        <f t="shared" ca="1" si="78"/>
        <v>1351</v>
      </c>
      <c r="BQ348" s="432" t="s">
        <v>207</v>
      </c>
      <c r="BR348" t="s">
        <v>2358</v>
      </c>
      <c r="BU348" s="389">
        <f t="shared" si="79"/>
        <v>409</v>
      </c>
      <c r="BV348" s="419">
        <f t="shared" ca="1" si="80"/>
        <v>340180</v>
      </c>
      <c r="BX348" s="404" t="s">
        <v>656</v>
      </c>
      <c r="BY348" s="404" t="s">
        <v>1271</v>
      </c>
      <c r="BZ348" s="404" t="s">
        <v>2210</v>
      </c>
      <c r="CA348" s="405">
        <v>86221</v>
      </c>
      <c r="CB348" s="548">
        <f t="shared" ca="1" si="81"/>
        <v>272</v>
      </c>
      <c r="CC348" s="50" t="str">
        <f t="shared" ca="1" si="82"/>
        <v/>
      </c>
    </row>
    <row r="349" spans="1:81" x14ac:dyDescent="0.25">
      <c r="A349" s="31">
        <v>8</v>
      </c>
      <c r="B349" s="34" t="s">
        <v>132</v>
      </c>
      <c r="C349" s="31" t="s">
        <v>1785</v>
      </c>
      <c r="D349" s="31" t="s">
        <v>205</v>
      </c>
      <c r="E349" s="31" t="s">
        <v>2262</v>
      </c>
      <c r="F349" s="31" t="s">
        <v>1708</v>
      </c>
      <c r="G349" s="31">
        <v>319020</v>
      </c>
      <c r="H349" s="425"/>
      <c r="I349" s="31">
        <v>786</v>
      </c>
      <c r="J349" s="31">
        <v>789</v>
      </c>
      <c r="K349" s="31">
        <v>801</v>
      </c>
      <c r="L349" s="31">
        <v>825</v>
      </c>
      <c r="M349" s="31">
        <v>844</v>
      </c>
      <c r="N349" s="31">
        <v>850</v>
      </c>
      <c r="O349" s="31">
        <v>866</v>
      </c>
      <c r="P349" s="31">
        <v>879</v>
      </c>
      <c r="Q349" s="31">
        <v>894</v>
      </c>
      <c r="R349" s="425"/>
      <c r="S349" s="34">
        <v>914</v>
      </c>
      <c r="T349" s="34">
        <v>920</v>
      </c>
      <c r="U349" s="34">
        <v>923</v>
      </c>
      <c r="V349" s="34">
        <v>929</v>
      </c>
      <c r="W349" s="34">
        <v>939</v>
      </c>
      <c r="X349" s="34">
        <v>944</v>
      </c>
      <c r="Y349" s="34">
        <v>950</v>
      </c>
      <c r="Z349" s="34">
        <v>956</v>
      </c>
      <c r="AA349" s="34">
        <v>959</v>
      </c>
      <c r="AB349" s="34">
        <v>965</v>
      </c>
      <c r="AC349" s="425"/>
      <c r="AD349" s="34">
        <v>969</v>
      </c>
      <c r="AE349" s="34">
        <v>974</v>
      </c>
      <c r="AF349" s="34">
        <v>976</v>
      </c>
      <c r="AG349" s="34">
        <v>974</v>
      </c>
      <c r="AH349" s="34">
        <v>978</v>
      </c>
      <c r="AI349" s="34">
        <v>980</v>
      </c>
      <c r="AJ349" s="34">
        <v>982</v>
      </c>
      <c r="AK349" s="34">
        <v>984</v>
      </c>
      <c r="AL349" s="34">
        <v>985</v>
      </c>
      <c r="AM349" s="34">
        <v>986</v>
      </c>
      <c r="AN349" s="34">
        <v>988</v>
      </c>
      <c r="AO349" s="34">
        <v>992</v>
      </c>
      <c r="AP349" s="34">
        <v>993</v>
      </c>
      <c r="AQ349" s="34">
        <v>993</v>
      </c>
      <c r="AR349" s="34">
        <v>997</v>
      </c>
      <c r="AS349" s="34">
        <v>998</v>
      </c>
      <c r="AT349" s="34">
        <v>999</v>
      </c>
      <c r="AU349" s="425"/>
      <c r="AV349" s="425"/>
      <c r="AW349" s="425"/>
      <c r="AX349" s="34">
        <v>1313</v>
      </c>
      <c r="AY349" s="34">
        <v>1315</v>
      </c>
      <c r="AZ349" s="34">
        <v>1325</v>
      </c>
      <c r="BA349" s="34">
        <v>1329</v>
      </c>
      <c r="BB349" s="34">
        <v>1334</v>
      </c>
      <c r="BC349" s="31"/>
      <c r="BD349" s="444">
        <f t="shared" ca="1" si="62"/>
        <v>5</v>
      </c>
      <c r="BE349" s="445">
        <f t="shared" ca="1" si="75"/>
        <v>3.7622272385252069E-3</v>
      </c>
      <c r="BF349" s="446">
        <f t="shared" ca="1" si="76"/>
        <v>1.5672998558084132</v>
      </c>
      <c r="BG349" s="444"/>
      <c r="BH349" s="445"/>
      <c r="BI349" s="446"/>
      <c r="BJ349" s="496">
        <f t="shared" ca="1" si="60"/>
        <v>418.15560152968465</v>
      </c>
      <c r="BL349" s="391">
        <f t="shared" si="77"/>
        <v>321</v>
      </c>
      <c r="BM349" s="419">
        <f t="shared" ca="1" si="78"/>
        <v>1334</v>
      </c>
      <c r="BQ349" s="432" t="s">
        <v>1684</v>
      </c>
      <c r="BR349" t="s">
        <v>2359</v>
      </c>
      <c r="BU349" s="389">
        <f t="shared" si="79"/>
        <v>416</v>
      </c>
      <c r="BV349" s="419">
        <f t="shared" ca="1" si="80"/>
        <v>319020</v>
      </c>
      <c r="BX349" s="404" t="s">
        <v>658</v>
      </c>
      <c r="BY349" s="404" t="s">
        <v>1273</v>
      </c>
      <c r="BZ349" s="404" t="s">
        <v>2210</v>
      </c>
      <c r="CA349" s="405">
        <v>132844</v>
      </c>
      <c r="CB349" s="548">
        <f t="shared" ca="1" si="81"/>
        <v>272</v>
      </c>
      <c r="CC349" s="50" t="str">
        <f t="shared" ca="1" si="82"/>
        <v/>
      </c>
    </row>
    <row r="350" spans="1:81" x14ac:dyDescent="0.25">
      <c r="A350" s="386">
        <v>9</v>
      </c>
      <c r="B350" s="386" t="s">
        <v>133</v>
      </c>
      <c r="C350" s="386"/>
      <c r="D350" s="386" t="s">
        <v>440</v>
      </c>
      <c r="E350" s="386" t="s">
        <v>1088</v>
      </c>
      <c r="F350" s="386" t="s">
        <v>1204</v>
      </c>
      <c r="G350">
        <v>69713</v>
      </c>
      <c r="H350" s="41">
        <v>294</v>
      </c>
      <c r="I350" s="41">
        <v>298</v>
      </c>
      <c r="J350" s="41">
        <v>302</v>
      </c>
      <c r="K350" s="41">
        <v>306</v>
      </c>
      <c r="L350" s="41">
        <v>310</v>
      </c>
      <c r="M350" s="41">
        <v>313</v>
      </c>
      <c r="N350" s="41">
        <v>313</v>
      </c>
      <c r="O350" s="41">
        <v>314</v>
      </c>
      <c r="P350" s="41">
        <v>314</v>
      </c>
      <c r="Q350" s="41">
        <v>314</v>
      </c>
      <c r="R350" s="41">
        <v>315</v>
      </c>
      <c r="S350" s="41">
        <v>316</v>
      </c>
      <c r="T350" s="41">
        <v>321</v>
      </c>
      <c r="U350" s="41">
        <v>322</v>
      </c>
      <c r="V350" s="41">
        <v>327</v>
      </c>
      <c r="W350" s="41">
        <v>327</v>
      </c>
      <c r="X350" s="41">
        <v>329</v>
      </c>
      <c r="Y350" s="41">
        <v>329</v>
      </c>
      <c r="Z350" s="41">
        <v>330</v>
      </c>
      <c r="AA350" s="41">
        <v>331</v>
      </c>
      <c r="AB350" s="41">
        <v>333</v>
      </c>
      <c r="AC350" s="41">
        <v>333</v>
      </c>
      <c r="AD350" s="41">
        <v>333</v>
      </c>
      <c r="AE350" s="41">
        <v>334</v>
      </c>
      <c r="AF350" s="41">
        <v>334</v>
      </c>
      <c r="AG350" s="41">
        <v>334</v>
      </c>
      <c r="AH350" s="41">
        <v>334</v>
      </c>
      <c r="AI350" s="41">
        <v>335</v>
      </c>
      <c r="AJ350" s="41">
        <v>335</v>
      </c>
      <c r="AK350" s="41">
        <v>335</v>
      </c>
      <c r="AL350" s="41">
        <v>335</v>
      </c>
      <c r="AM350" s="41">
        <v>335</v>
      </c>
      <c r="AN350" s="41">
        <v>335</v>
      </c>
      <c r="AO350" s="41">
        <v>335</v>
      </c>
      <c r="AP350" s="41">
        <v>335</v>
      </c>
      <c r="AQ350" s="41">
        <v>337</v>
      </c>
      <c r="AR350" s="41">
        <v>338</v>
      </c>
      <c r="AS350" s="41">
        <v>338</v>
      </c>
      <c r="AT350" s="41">
        <v>338</v>
      </c>
      <c r="AU350" s="41">
        <v>338</v>
      </c>
      <c r="AV350" s="41">
        <v>339</v>
      </c>
      <c r="AW350" s="41">
        <v>339</v>
      </c>
      <c r="AX350" s="41">
        <v>339</v>
      </c>
      <c r="AY350" s="41">
        <v>341</v>
      </c>
      <c r="AZ350" s="41">
        <v>341</v>
      </c>
      <c r="BA350" s="41">
        <v>342</v>
      </c>
      <c r="BB350" s="41">
        <v>342</v>
      </c>
      <c r="BD350" s="178">
        <f t="shared" ca="1" si="62"/>
        <v>0</v>
      </c>
      <c r="BE350" s="411">
        <f t="shared" ca="1" si="63"/>
        <v>0</v>
      </c>
      <c r="BF350" s="412">
        <f t="shared" ca="1" si="64"/>
        <v>0</v>
      </c>
      <c r="BG350" s="178">
        <f t="shared" ref="BG350:BG371" ca="1" si="83">OFFSET($G350,0,COUNTA($H$1:$BC$1))-OFFSET($G350,0,COUNTA($H$1:$BC$1)-7)</f>
        <v>4</v>
      </c>
      <c r="BH350" s="411">
        <f t="shared" ref="BH350:BH371" ca="1" si="84">BG350/OFFSET($G350,0,COUNTA($H$1:$BC$1)-7)</f>
        <v>1.1834319526627219E-2</v>
      </c>
      <c r="BI350" s="412">
        <f t="shared" ref="BI350:BI371" ca="1" si="85">100000*BG350/$G350</f>
        <v>5.7378107383127963</v>
      </c>
      <c r="BJ350" s="398">
        <f t="shared" ca="1" si="60"/>
        <v>490.5828181257441</v>
      </c>
      <c r="BU350" s="389">
        <f t="shared" si="79"/>
        <v>383</v>
      </c>
      <c r="BV350" s="419">
        <f t="shared" ca="1" si="80"/>
        <v>69713</v>
      </c>
      <c r="BX350" s="404" t="s">
        <v>660</v>
      </c>
      <c r="BY350" s="404" t="s">
        <v>1275</v>
      </c>
      <c r="BZ350" s="404" t="s">
        <v>2210</v>
      </c>
      <c r="CA350" s="405">
        <v>68143</v>
      </c>
      <c r="CB350" s="548">
        <f t="shared" ca="1" si="81"/>
        <v>65</v>
      </c>
      <c r="CC350" s="50" t="str">
        <f t="shared" ca="1" si="82"/>
        <v/>
      </c>
    </row>
    <row r="351" spans="1:81" x14ac:dyDescent="0.25">
      <c r="A351" s="419">
        <v>9</v>
      </c>
      <c r="B351" s="386" t="s">
        <v>133</v>
      </c>
      <c r="C351" s="386"/>
      <c r="D351" s="386" t="s">
        <v>440</v>
      </c>
      <c r="E351" s="386" t="s">
        <v>1086</v>
      </c>
      <c r="F351" s="386" t="s">
        <v>1202</v>
      </c>
      <c r="G351" s="386">
        <v>181019</v>
      </c>
      <c r="H351" s="41">
        <v>621</v>
      </c>
      <c r="I351" s="41">
        <v>625</v>
      </c>
      <c r="J351" s="41">
        <v>628</v>
      </c>
      <c r="K351" s="41">
        <v>634</v>
      </c>
      <c r="L351" s="41">
        <v>635</v>
      </c>
      <c r="M351" s="41">
        <v>636</v>
      </c>
      <c r="N351" s="41">
        <v>636</v>
      </c>
      <c r="O351" s="41">
        <v>638</v>
      </c>
      <c r="P351" s="41">
        <v>639</v>
      </c>
      <c r="Q351" s="41">
        <v>639</v>
      </c>
      <c r="R351" s="41">
        <v>641</v>
      </c>
      <c r="S351" s="41">
        <v>644</v>
      </c>
      <c r="T351" s="41">
        <v>647</v>
      </c>
      <c r="U351" s="41">
        <v>648</v>
      </c>
      <c r="V351" s="41">
        <v>654</v>
      </c>
      <c r="W351" s="41">
        <v>657</v>
      </c>
      <c r="X351" s="41">
        <v>659</v>
      </c>
      <c r="Y351" s="41">
        <v>668</v>
      </c>
      <c r="Z351" s="41">
        <v>673</v>
      </c>
      <c r="AA351" s="41">
        <v>680</v>
      </c>
      <c r="AB351" s="41">
        <v>681</v>
      </c>
      <c r="AC351" s="41">
        <v>684</v>
      </c>
      <c r="AD351" s="41">
        <v>684</v>
      </c>
      <c r="AE351" s="41">
        <v>686</v>
      </c>
      <c r="AF351" s="41">
        <v>691</v>
      </c>
      <c r="AG351" s="41">
        <v>692</v>
      </c>
      <c r="AH351" s="41">
        <v>697</v>
      </c>
      <c r="AI351" s="41">
        <v>698</v>
      </c>
      <c r="AJ351" s="41">
        <v>700</v>
      </c>
      <c r="AK351" s="41">
        <v>701</v>
      </c>
      <c r="AL351" s="41">
        <v>701</v>
      </c>
      <c r="AM351" s="41">
        <v>701</v>
      </c>
      <c r="AN351" s="41">
        <v>701</v>
      </c>
      <c r="AO351" s="41">
        <v>701</v>
      </c>
      <c r="AP351" s="41">
        <v>702</v>
      </c>
      <c r="AQ351" s="41">
        <v>706</v>
      </c>
      <c r="AR351" s="41">
        <v>706</v>
      </c>
      <c r="AS351" s="41">
        <v>706</v>
      </c>
      <c r="AT351" s="41">
        <v>706</v>
      </c>
      <c r="AU351" s="41">
        <v>708</v>
      </c>
      <c r="AV351" s="41">
        <v>708</v>
      </c>
      <c r="AW351" s="41">
        <v>708</v>
      </c>
      <c r="AX351" s="41">
        <v>708</v>
      </c>
      <c r="AY351" s="41">
        <v>709</v>
      </c>
      <c r="AZ351" s="41">
        <v>709</v>
      </c>
      <c r="BA351" s="41">
        <v>709</v>
      </c>
      <c r="BB351" s="41">
        <v>710</v>
      </c>
      <c r="BC351" s="386"/>
      <c r="BD351" s="178">
        <f t="shared" ca="1" si="62"/>
        <v>1</v>
      </c>
      <c r="BE351" s="411">
        <f t="shared" ca="1" si="63"/>
        <v>1.4104372355430183E-3</v>
      </c>
      <c r="BF351" s="412">
        <f t="shared" ca="1" si="64"/>
        <v>0.55242819814494615</v>
      </c>
      <c r="BG351" s="178">
        <f t="shared" ca="1" si="83"/>
        <v>2</v>
      </c>
      <c r="BH351" s="411">
        <f t="shared" ca="1" si="84"/>
        <v>2.8248587570621469E-3</v>
      </c>
      <c r="BI351" s="412">
        <f t="shared" ca="1" si="85"/>
        <v>1.1048563962898923</v>
      </c>
      <c r="BJ351" s="398">
        <f t="shared" ca="1" si="60"/>
        <v>392.22402068291171</v>
      </c>
      <c r="BU351" s="389">
        <f t="shared" si="79"/>
        <v>382</v>
      </c>
      <c r="BV351" s="419">
        <f t="shared" ca="1" si="80"/>
        <v>181019</v>
      </c>
      <c r="BX351" s="404" t="s">
        <v>662</v>
      </c>
      <c r="BY351" s="404" t="s">
        <v>1277</v>
      </c>
      <c r="BZ351" s="404" t="s">
        <v>2210</v>
      </c>
      <c r="CA351" s="405">
        <v>55528</v>
      </c>
      <c r="CB351" s="548">
        <f t="shared" ca="1" si="81"/>
        <v>214</v>
      </c>
      <c r="CC351" s="50" t="str">
        <f t="shared" ca="1" si="82"/>
        <v/>
      </c>
    </row>
    <row r="352" spans="1:81" x14ac:dyDescent="0.25">
      <c r="A352" s="419">
        <v>9</v>
      </c>
      <c r="B352" s="386" t="s">
        <v>133</v>
      </c>
      <c r="C352" s="386"/>
      <c r="D352" s="386" t="s">
        <v>440</v>
      </c>
      <c r="E352" s="386" t="s">
        <v>1092</v>
      </c>
      <c r="F352" s="386" t="s">
        <v>1208</v>
      </c>
      <c r="G352" s="386">
        <v>94142</v>
      </c>
      <c r="H352" s="41">
        <v>276</v>
      </c>
      <c r="I352" s="41">
        <v>276</v>
      </c>
      <c r="J352" s="41">
        <v>277</v>
      </c>
      <c r="K352" s="41">
        <v>283</v>
      </c>
      <c r="L352" s="41">
        <v>286</v>
      </c>
      <c r="M352" s="41">
        <v>288</v>
      </c>
      <c r="N352" s="41">
        <v>288</v>
      </c>
      <c r="O352" s="41">
        <v>292</v>
      </c>
      <c r="P352" s="41">
        <v>292</v>
      </c>
      <c r="Q352" s="41">
        <v>302</v>
      </c>
      <c r="R352" s="41">
        <v>304</v>
      </c>
      <c r="S352" s="41">
        <v>305</v>
      </c>
      <c r="T352" s="41">
        <v>308</v>
      </c>
      <c r="U352" s="41">
        <v>308</v>
      </c>
      <c r="V352" s="41">
        <v>332</v>
      </c>
      <c r="W352" s="41">
        <v>333</v>
      </c>
      <c r="X352" s="41">
        <v>333</v>
      </c>
      <c r="Y352" s="41">
        <v>333</v>
      </c>
      <c r="Z352" s="41">
        <v>333</v>
      </c>
      <c r="AA352" s="41">
        <v>333</v>
      </c>
      <c r="AB352" s="41">
        <v>337</v>
      </c>
      <c r="AC352" s="41">
        <v>338</v>
      </c>
      <c r="AD352" s="41">
        <v>339</v>
      </c>
      <c r="AE352" s="41">
        <v>340</v>
      </c>
      <c r="AF352" s="41">
        <v>340</v>
      </c>
      <c r="AG352" s="41">
        <v>342</v>
      </c>
      <c r="AH352" s="41">
        <v>342</v>
      </c>
      <c r="AI352" s="41">
        <v>346</v>
      </c>
      <c r="AJ352" s="41">
        <v>347</v>
      </c>
      <c r="AK352" s="41">
        <v>348</v>
      </c>
      <c r="AL352" s="41">
        <v>348</v>
      </c>
      <c r="AM352" s="41">
        <v>349</v>
      </c>
      <c r="AN352" s="41">
        <v>349</v>
      </c>
      <c r="AO352" s="41">
        <v>349</v>
      </c>
      <c r="AP352" s="41">
        <v>350</v>
      </c>
      <c r="AQ352" s="41">
        <v>350</v>
      </c>
      <c r="AR352" s="41">
        <v>350</v>
      </c>
      <c r="AS352" s="41">
        <v>350</v>
      </c>
      <c r="AT352" s="41">
        <v>350</v>
      </c>
      <c r="AU352" s="41">
        <v>350</v>
      </c>
      <c r="AV352" s="41">
        <v>350</v>
      </c>
      <c r="AW352" s="41">
        <v>350</v>
      </c>
      <c r="AX352" s="41">
        <v>351</v>
      </c>
      <c r="AY352" s="41">
        <v>351</v>
      </c>
      <c r="AZ352" s="41">
        <v>351</v>
      </c>
      <c r="BA352" s="41">
        <v>353</v>
      </c>
      <c r="BB352" s="41">
        <v>354</v>
      </c>
      <c r="BC352" s="386"/>
      <c r="BD352" s="178">
        <f t="shared" ca="1" si="62"/>
        <v>1</v>
      </c>
      <c r="BE352" s="411">
        <f t="shared" ca="1" si="63"/>
        <v>2.8328611898016999E-3</v>
      </c>
      <c r="BF352" s="412">
        <f t="shared" ca="1" si="64"/>
        <v>1.0622251492426336</v>
      </c>
      <c r="BG352" s="178">
        <f t="shared" ca="1" si="83"/>
        <v>4</v>
      </c>
      <c r="BH352" s="411">
        <f t="shared" ca="1" si="84"/>
        <v>1.1428571428571429E-2</v>
      </c>
      <c r="BI352" s="412">
        <f t="shared" ca="1" si="85"/>
        <v>4.2489005969705342</v>
      </c>
      <c r="BJ352" s="398">
        <f t="shared" ca="1" si="60"/>
        <v>376.02770283189227</v>
      </c>
      <c r="BU352" s="389">
        <f t="shared" si="79"/>
        <v>385</v>
      </c>
      <c r="BV352" s="419">
        <f t="shared" ca="1" si="80"/>
        <v>94142</v>
      </c>
      <c r="BX352" s="404" t="s">
        <v>401</v>
      </c>
      <c r="BY352" s="404" t="s">
        <v>41</v>
      </c>
      <c r="BZ352" s="404" t="s">
        <v>2209</v>
      </c>
      <c r="CA352" s="405">
        <v>633558</v>
      </c>
      <c r="CB352" s="548">
        <f t="shared" ca="1" si="81"/>
        <v>98</v>
      </c>
      <c r="CC352" s="50" t="str">
        <f t="shared" ca="1" si="82"/>
        <v/>
      </c>
    </row>
    <row r="353" spans="1:81" x14ac:dyDescent="0.25">
      <c r="A353" s="419">
        <v>9</v>
      </c>
      <c r="B353" s="386" t="s">
        <v>133</v>
      </c>
      <c r="C353" s="386"/>
      <c r="D353" s="386" t="s">
        <v>440</v>
      </c>
      <c r="E353" s="386" t="s">
        <v>1094</v>
      </c>
      <c r="F353" s="386" t="s">
        <v>1387</v>
      </c>
      <c r="G353" s="386">
        <v>153302</v>
      </c>
      <c r="H353" s="41">
        <v>739</v>
      </c>
      <c r="I353" s="41">
        <v>739</v>
      </c>
      <c r="J353" s="41">
        <v>755</v>
      </c>
      <c r="K353" s="41">
        <v>770</v>
      </c>
      <c r="L353" s="41">
        <v>777</v>
      </c>
      <c r="M353" s="41">
        <v>791</v>
      </c>
      <c r="N353" s="41">
        <v>791</v>
      </c>
      <c r="O353" s="41">
        <v>794</v>
      </c>
      <c r="P353" s="41">
        <v>797</v>
      </c>
      <c r="Q353" s="41">
        <v>799</v>
      </c>
      <c r="R353" s="41">
        <v>801</v>
      </c>
      <c r="S353" s="41">
        <v>803</v>
      </c>
      <c r="T353" s="41">
        <v>804</v>
      </c>
      <c r="U353" s="41">
        <v>806</v>
      </c>
      <c r="V353" s="41">
        <v>810</v>
      </c>
      <c r="W353" s="41">
        <v>812</v>
      </c>
      <c r="X353" s="41">
        <v>817</v>
      </c>
      <c r="Y353" s="41">
        <v>821</v>
      </c>
      <c r="Z353" s="41">
        <v>821</v>
      </c>
      <c r="AA353" s="41">
        <v>827</v>
      </c>
      <c r="AB353" s="41">
        <v>829</v>
      </c>
      <c r="AC353" s="41">
        <v>829</v>
      </c>
      <c r="AD353" s="41">
        <v>833</v>
      </c>
      <c r="AE353" s="41">
        <v>836</v>
      </c>
      <c r="AF353" s="41">
        <v>841</v>
      </c>
      <c r="AG353" s="41">
        <v>841</v>
      </c>
      <c r="AH353" s="41">
        <v>841</v>
      </c>
      <c r="AI353" s="41">
        <v>842</v>
      </c>
      <c r="AJ353" s="41">
        <v>842</v>
      </c>
      <c r="AK353" s="41">
        <v>842</v>
      </c>
      <c r="AL353" s="41">
        <v>842</v>
      </c>
      <c r="AM353" s="41">
        <v>846</v>
      </c>
      <c r="AN353" s="41">
        <v>846</v>
      </c>
      <c r="AO353" s="41">
        <v>846</v>
      </c>
      <c r="AP353" s="41">
        <v>847</v>
      </c>
      <c r="AQ353" s="41">
        <v>848</v>
      </c>
      <c r="AR353" s="41">
        <v>849</v>
      </c>
      <c r="AS353" s="41">
        <v>850</v>
      </c>
      <c r="AT353" s="41">
        <v>850</v>
      </c>
      <c r="AU353" s="41">
        <v>851</v>
      </c>
      <c r="AV353" s="41">
        <v>853</v>
      </c>
      <c r="AW353" s="41">
        <v>853</v>
      </c>
      <c r="AX353" s="41">
        <v>855</v>
      </c>
      <c r="AY353" s="41">
        <v>855</v>
      </c>
      <c r="AZ353" s="41">
        <v>855</v>
      </c>
      <c r="BA353" s="41">
        <v>855</v>
      </c>
      <c r="BB353" s="41">
        <v>855</v>
      </c>
      <c r="BC353" s="386"/>
      <c r="BD353" s="178">
        <f t="shared" ca="1" si="62"/>
        <v>0</v>
      </c>
      <c r="BE353" s="411">
        <f t="shared" ca="1" si="63"/>
        <v>0</v>
      </c>
      <c r="BF353" s="412">
        <f t="shared" ca="1" si="64"/>
        <v>0</v>
      </c>
      <c r="BG353" s="178">
        <f t="shared" ca="1" si="83"/>
        <v>4</v>
      </c>
      <c r="BH353" s="411">
        <f t="shared" ca="1" si="84"/>
        <v>4.7003525264394828E-3</v>
      </c>
      <c r="BI353" s="412">
        <f t="shared" ca="1" si="85"/>
        <v>2.6092288424156242</v>
      </c>
      <c r="BJ353" s="398">
        <f t="shared" ca="1" si="60"/>
        <v>557.72266506633969</v>
      </c>
      <c r="BU353" s="389">
        <f t="shared" si="79"/>
        <v>386</v>
      </c>
      <c r="BV353" s="419">
        <f t="shared" ca="1" si="80"/>
        <v>153302</v>
      </c>
      <c r="BX353" s="404" t="s">
        <v>698</v>
      </c>
      <c r="BY353" s="404" t="s">
        <v>1321</v>
      </c>
      <c r="BZ353" s="404" t="s">
        <v>2210</v>
      </c>
      <c r="CA353" s="405">
        <v>117090</v>
      </c>
      <c r="CB353" s="548">
        <f t="shared" ca="1" si="81"/>
        <v>139</v>
      </c>
      <c r="CC353" s="50" t="str">
        <f t="shared" ca="1" si="82"/>
        <v/>
      </c>
    </row>
    <row r="354" spans="1:81" x14ac:dyDescent="0.25">
      <c r="A354" s="419">
        <v>9</v>
      </c>
      <c r="B354" s="386" t="s">
        <v>133</v>
      </c>
      <c r="C354" s="31"/>
      <c r="D354" s="31" t="s">
        <v>440</v>
      </c>
      <c r="E354" s="31" t="s">
        <v>1090</v>
      </c>
      <c r="F354" s="31" t="s">
        <v>1206</v>
      </c>
      <c r="G354" s="31">
        <v>93049</v>
      </c>
      <c r="H354" s="34">
        <v>308</v>
      </c>
      <c r="I354" s="34">
        <v>308</v>
      </c>
      <c r="J354" s="34">
        <v>309</v>
      </c>
      <c r="K354" s="34">
        <v>311</v>
      </c>
      <c r="L354" s="34">
        <v>311</v>
      </c>
      <c r="M354" s="34">
        <v>312</v>
      </c>
      <c r="N354" s="34">
        <v>314</v>
      </c>
      <c r="O354" s="34">
        <v>315</v>
      </c>
      <c r="P354" s="34">
        <v>317</v>
      </c>
      <c r="Q354" s="34">
        <v>318</v>
      </c>
      <c r="R354" s="34">
        <v>320</v>
      </c>
      <c r="S354" s="34">
        <v>320</v>
      </c>
      <c r="T354" s="34">
        <v>321</v>
      </c>
      <c r="U354" s="34">
        <v>328</v>
      </c>
      <c r="V354" s="34">
        <v>329</v>
      </c>
      <c r="W354" s="34">
        <v>333</v>
      </c>
      <c r="X354" s="34">
        <v>340</v>
      </c>
      <c r="Y354" s="34">
        <v>340</v>
      </c>
      <c r="Z354" s="34">
        <v>341</v>
      </c>
      <c r="AA354" s="34">
        <v>342</v>
      </c>
      <c r="AB354" s="34">
        <v>342</v>
      </c>
      <c r="AC354" s="34">
        <v>343</v>
      </c>
      <c r="AD354" s="34">
        <v>343</v>
      </c>
      <c r="AE354" s="34">
        <v>344</v>
      </c>
      <c r="AF354" s="34">
        <v>346</v>
      </c>
      <c r="AG354" s="34">
        <v>346</v>
      </c>
      <c r="AH354" s="34">
        <v>346</v>
      </c>
      <c r="AI354" s="34">
        <v>346</v>
      </c>
      <c r="AJ354" s="34">
        <v>346</v>
      </c>
      <c r="AK354" s="34">
        <v>346</v>
      </c>
      <c r="AL354" s="34">
        <v>346</v>
      </c>
      <c r="AM354" s="34">
        <v>346</v>
      </c>
      <c r="AN354" s="34">
        <v>346</v>
      </c>
      <c r="AO354" s="34">
        <v>346</v>
      </c>
      <c r="AP354" s="34">
        <v>346</v>
      </c>
      <c r="AQ354" s="34">
        <v>346</v>
      </c>
      <c r="AR354" s="34">
        <v>347</v>
      </c>
      <c r="AS354" s="34">
        <v>348</v>
      </c>
      <c r="AT354" s="34">
        <v>348</v>
      </c>
      <c r="AU354" s="34">
        <v>348</v>
      </c>
      <c r="AV354" s="34">
        <v>350</v>
      </c>
      <c r="AW354" s="34">
        <v>350</v>
      </c>
      <c r="AX354" s="34">
        <v>350</v>
      </c>
      <c r="AY354" s="34">
        <v>350</v>
      </c>
      <c r="AZ354" s="34">
        <v>350</v>
      </c>
      <c r="BA354" s="34">
        <v>350</v>
      </c>
      <c r="BB354" s="34">
        <v>350</v>
      </c>
      <c r="BC354" s="31"/>
      <c r="BD354" s="393">
        <f t="shared" ca="1" si="62"/>
        <v>0</v>
      </c>
      <c r="BE354" s="413">
        <f t="shared" ca="1" si="63"/>
        <v>0</v>
      </c>
      <c r="BF354" s="415">
        <f t="shared" ca="1" si="64"/>
        <v>0</v>
      </c>
      <c r="BG354" s="393">
        <f t="shared" ca="1" si="83"/>
        <v>2</v>
      </c>
      <c r="BH354" s="413">
        <f t="shared" ca="1" si="84"/>
        <v>5.7471264367816091E-3</v>
      </c>
      <c r="BI354" s="415">
        <f t="shared" ca="1" si="85"/>
        <v>2.1494051521241495</v>
      </c>
      <c r="BJ354" s="401">
        <f t="shared" ref="BJ354:BJ371" ca="1" si="86">100000*OFFSET($G354,0,COUNTA($H$1:$BC$1))/$G354</f>
        <v>376.14590162172618</v>
      </c>
      <c r="BU354" s="389">
        <f t="shared" si="79"/>
        <v>384</v>
      </c>
      <c r="BV354" s="419">
        <f t="shared" ca="1" si="80"/>
        <v>93049</v>
      </c>
      <c r="BX354" s="404" t="s">
        <v>700</v>
      </c>
      <c r="BY354" s="404" t="s">
        <v>1323</v>
      </c>
      <c r="BZ354" s="404" t="s">
        <v>2210</v>
      </c>
      <c r="CA354" s="405">
        <v>89022</v>
      </c>
      <c r="CB354" s="548">
        <f t="shared" ca="1" si="81"/>
        <v>156</v>
      </c>
      <c r="CC354" s="50" t="str">
        <f t="shared" ca="1" si="82"/>
        <v/>
      </c>
    </row>
    <row r="355" spans="1:81" x14ac:dyDescent="0.25">
      <c r="A355" s="419">
        <v>9</v>
      </c>
      <c r="B355" s="386" t="s">
        <v>133</v>
      </c>
      <c r="C355" s="386"/>
      <c r="D355" s="386" t="s">
        <v>441</v>
      </c>
      <c r="E355" s="386" t="s">
        <v>1056</v>
      </c>
      <c r="F355" s="386" t="s">
        <v>1736</v>
      </c>
      <c r="G355" s="386">
        <v>69961</v>
      </c>
      <c r="H355" s="41">
        <v>100</v>
      </c>
      <c r="I355" s="41">
        <v>110</v>
      </c>
      <c r="J355" s="41">
        <v>114</v>
      </c>
      <c r="K355" s="41">
        <v>127</v>
      </c>
      <c r="L355" s="41">
        <v>130</v>
      </c>
      <c r="M355" s="41">
        <v>131</v>
      </c>
      <c r="N355" s="41">
        <v>135</v>
      </c>
      <c r="O355" s="41">
        <v>141</v>
      </c>
      <c r="P355" s="41">
        <v>144</v>
      </c>
      <c r="Q355" s="41">
        <v>151</v>
      </c>
      <c r="R355" s="41">
        <v>157</v>
      </c>
      <c r="S355" s="41">
        <v>170</v>
      </c>
      <c r="T355" s="41">
        <v>174</v>
      </c>
      <c r="U355" s="41">
        <v>175</v>
      </c>
      <c r="V355" s="41">
        <v>183</v>
      </c>
      <c r="W355" s="41">
        <v>184</v>
      </c>
      <c r="X355" s="41">
        <v>193</v>
      </c>
      <c r="Y355" s="41">
        <v>194</v>
      </c>
      <c r="Z355" s="41">
        <v>201</v>
      </c>
      <c r="AA355" s="41">
        <v>204</v>
      </c>
      <c r="AB355" s="41">
        <v>208</v>
      </c>
      <c r="AC355" s="41">
        <v>209</v>
      </c>
      <c r="AD355" s="41">
        <v>214</v>
      </c>
      <c r="AE355" s="41">
        <v>220</v>
      </c>
      <c r="AF355" s="41">
        <v>222</v>
      </c>
      <c r="AG355" s="41">
        <v>222</v>
      </c>
      <c r="AH355" s="41">
        <v>225</v>
      </c>
      <c r="AI355" s="41">
        <v>231</v>
      </c>
      <c r="AJ355" s="41">
        <v>234</v>
      </c>
      <c r="AK355" s="41">
        <v>234</v>
      </c>
      <c r="AL355" s="41">
        <v>235</v>
      </c>
      <c r="AM355" s="41">
        <v>236</v>
      </c>
      <c r="AN355" s="41">
        <v>239</v>
      </c>
      <c r="AO355" s="41">
        <v>239</v>
      </c>
      <c r="AP355" s="41">
        <v>242</v>
      </c>
      <c r="AQ355" s="41">
        <v>243</v>
      </c>
      <c r="AR355" s="41">
        <v>244</v>
      </c>
      <c r="AS355" s="41">
        <v>250</v>
      </c>
      <c r="AT355" s="41">
        <v>252</v>
      </c>
      <c r="AU355" s="41">
        <v>261</v>
      </c>
      <c r="AV355" s="41">
        <v>269</v>
      </c>
      <c r="AW355" s="41">
        <v>280</v>
      </c>
      <c r="AX355" s="41">
        <v>291</v>
      </c>
      <c r="AY355" s="41">
        <v>294</v>
      </c>
      <c r="AZ355" s="41">
        <v>297</v>
      </c>
      <c r="BA355" s="41">
        <v>327</v>
      </c>
      <c r="BB355" s="41">
        <v>349</v>
      </c>
      <c r="BC355" s="386"/>
      <c r="BD355" s="178">
        <f t="shared" ref="BD355:BD371" ca="1" si="87">OFFSET($G355,0,COUNTA($H$1:$BC$1))-OFFSET($G355,0,COUNTA($H$1:$BC$1)-1)</f>
        <v>22</v>
      </c>
      <c r="BE355" s="411">
        <f t="shared" ref="BE355:BE371" ca="1" si="88">BD355/OFFSET($G355,0,COUNTA($H$1:$BC$1)-1)</f>
        <v>6.7278287461773695E-2</v>
      </c>
      <c r="BF355" s="412">
        <f t="shared" ref="BF355:BF371" ca="1" si="89">100000*BD355/$G355</f>
        <v>31.446091393776534</v>
      </c>
      <c r="BG355" s="178">
        <f t="shared" ca="1" si="83"/>
        <v>88</v>
      </c>
      <c r="BH355" s="411">
        <f t="shared" ca="1" si="84"/>
        <v>0.33716475095785442</v>
      </c>
      <c r="BI355" s="412">
        <f t="shared" ca="1" si="85"/>
        <v>125.78436557510614</v>
      </c>
      <c r="BJ355" s="398">
        <f t="shared" ca="1" si="86"/>
        <v>498.84935892854588</v>
      </c>
      <c r="BU355" s="389">
        <f t="shared" si="79"/>
        <v>365</v>
      </c>
      <c r="BV355" s="419">
        <f t="shared" ca="1" si="80"/>
        <v>69961</v>
      </c>
      <c r="BX355" s="404" t="s">
        <v>702</v>
      </c>
      <c r="BY355" s="404" t="s">
        <v>1325</v>
      </c>
      <c r="BZ355" s="404" t="s">
        <v>2210</v>
      </c>
      <c r="CA355" s="405">
        <v>86543</v>
      </c>
      <c r="CB355" s="548">
        <f t="shared" ca="1" si="81"/>
        <v>1</v>
      </c>
      <c r="CC355" s="50" t="str">
        <f t="shared" ca="1" si="82"/>
        <v>Worst 50</v>
      </c>
    </row>
    <row r="356" spans="1:81" x14ac:dyDescent="0.25">
      <c r="A356" s="419">
        <v>9</v>
      </c>
      <c r="B356" s="386" t="s">
        <v>133</v>
      </c>
      <c r="C356" s="386"/>
      <c r="D356" s="386" t="s">
        <v>441</v>
      </c>
      <c r="E356" s="386" t="s">
        <v>1060</v>
      </c>
      <c r="F356" s="386" t="s">
        <v>1740</v>
      </c>
      <c r="G356" s="386">
        <v>117181</v>
      </c>
      <c r="H356" s="41">
        <v>275</v>
      </c>
      <c r="I356" s="41">
        <v>280</v>
      </c>
      <c r="J356" s="41">
        <v>283</v>
      </c>
      <c r="K356" s="41">
        <v>296</v>
      </c>
      <c r="L356" s="41">
        <v>305</v>
      </c>
      <c r="M356" s="41">
        <v>312</v>
      </c>
      <c r="N356" s="41">
        <v>315</v>
      </c>
      <c r="O356" s="41">
        <v>324</v>
      </c>
      <c r="P356" s="41">
        <v>331</v>
      </c>
      <c r="Q356" s="41">
        <v>382</v>
      </c>
      <c r="R356" s="41">
        <v>402</v>
      </c>
      <c r="S356" s="41">
        <v>408</v>
      </c>
      <c r="T356" s="41">
        <v>417</v>
      </c>
      <c r="U356" s="41">
        <v>424</v>
      </c>
      <c r="V356" s="41">
        <v>432</v>
      </c>
      <c r="W356" s="41">
        <v>437</v>
      </c>
      <c r="X356" s="41">
        <v>446</v>
      </c>
      <c r="Y356" s="41">
        <v>455</v>
      </c>
      <c r="Z356" s="41">
        <v>474</v>
      </c>
      <c r="AA356" s="41">
        <v>490</v>
      </c>
      <c r="AB356" s="41">
        <v>497</v>
      </c>
      <c r="AC356" s="41">
        <v>501</v>
      </c>
      <c r="AD356" s="41">
        <v>514</v>
      </c>
      <c r="AE356" s="41">
        <v>518</v>
      </c>
      <c r="AF356" s="41">
        <v>523</v>
      </c>
      <c r="AG356" s="41">
        <v>531</v>
      </c>
      <c r="AH356" s="41">
        <v>544</v>
      </c>
      <c r="AI356" s="41">
        <v>550</v>
      </c>
      <c r="AJ356" s="41">
        <v>550</v>
      </c>
      <c r="AK356" s="41">
        <v>558</v>
      </c>
      <c r="AL356" s="41">
        <v>561</v>
      </c>
      <c r="AM356" s="41">
        <v>563</v>
      </c>
      <c r="AN356" s="41">
        <v>565</v>
      </c>
      <c r="AO356" s="41">
        <v>567</v>
      </c>
      <c r="AP356" s="41">
        <v>575</v>
      </c>
      <c r="AQ356" s="41">
        <v>581</v>
      </c>
      <c r="AR356" s="41">
        <v>584</v>
      </c>
      <c r="AS356" s="41">
        <v>587</v>
      </c>
      <c r="AT356" s="41">
        <v>590</v>
      </c>
      <c r="AU356" s="41">
        <v>600</v>
      </c>
      <c r="AV356" s="41">
        <v>608</v>
      </c>
      <c r="AW356" s="41">
        <v>616</v>
      </c>
      <c r="AX356" s="41">
        <v>620</v>
      </c>
      <c r="AY356" s="41">
        <v>621</v>
      </c>
      <c r="AZ356" s="41">
        <v>621</v>
      </c>
      <c r="BA356" s="41">
        <v>627</v>
      </c>
      <c r="BB356" s="41">
        <v>630</v>
      </c>
      <c r="BC356" s="386"/>
      <c r="BD356" s="178">
        <f t="shared" ca="1" si="87"/>
        <v>3</v>
      </c>
      <c r="BE356" s="411">
        <f t="shared" ca="1" si="88"/>
        <v>4.7846889952153108E-3</v>
      </c>
      <c r="BF356" s="412">
        <f t="shared" ca="1" si="89"/>
        <v>2.5601420025430746</v>
      </c>
      <c r="BG356" s="178">
        <f t="shared" ca="1" si="83"/>
        <v>30</v>
      </c>
      <c r="BH356" s="411">
        <f t="shared" ca="1" si="84"/>
        <v>0.05</v>
      </c>
      <c r="BI356" s="412">
        <f t="shared" ca="1" si="85"/>
        <v>25.601420025430745</v>
      </c>
      <c r="BJ356" s="398">
        <f t="shared" ca="1" si="86"/>
        <v>537.62982053404562</v>
      </c>
      <c r="BU356" s="389">
        <f t="shared" si="79"/>
        <v>367</v>
      </c>
      <c r="BV356" s="419">
        <f t="shared" ca="1" si="80"/>
        <v>117181</v>
      </c>
      <c r="BX356" s="404" t="s">
        <v>704</v>
      </c>
      <c r="BY356" s="404" t="s">
        <v>1329</v>
      </c>
      <c r="BZ356" s="404" t="s">
        <v>2210</v>
      </c>
      <c r="CA356" s="405">
        <v>129285</v>
      </c>
      <c r="CB356" s="548">
        <f t="shared" ca="1" si="81"/>
        <v>5</v>
      </c>
      <c r="CC356" s="50" t="str">
        <f t="shared" ca="1" si="82"/>
        <v>Worst 50</v>
      </c>
    </row>
    <row r="357" spans="1:81" x14ac:dyDescent="0.25">
      <c r="A357" s="419">
        <v>9</v>
      </c>
      <c r="B357" s="386" t="s">
        <v>133</v>
      </c>
      <c r="C357" s="386"/>
      <c r="D357" s="386" t="s">
        <v>441</v>
      </c>
      <c r="E357" s="386" t="s">
        <v>1062</v>
      </c>
      <c r="F357" s="386" t="s">
        <v>1742</v>
      </c>
      <c r="G357" s="386">
        <v>95330</v>
      </c>
      <c r="H357" s="41">
        <v>299</v>
      </c>
      <c r="I357" s="41">
        <v>308</v>
      </c>
      <c r="J357" s="41">
        <v>315</v>
      </c>
      <c r="K357" s="41">
        <v>340</v>
      </c>
      <c r="L357" s="41">
        <v>348</v>
      </c>
      <c r="M357" s="41">
        <v>353</v>
      </c>
      <c r="N357" s="41">
        <v>361</v>
      </c>
      <c r="O357" s="41">
        <v>370</v>
      </c>
      <c r="P357" s="41">
        <v>372</v>
      </c>
      <c r="Q357" s="41">
        <v>392</v>
      </c>
      <c r="R357" s="41">
        <v>405</v>
      </c>
      <c r="S357" s="41">
        <v>414</v>
      </c>
      <c r="T357" s="41">
        <v>426</v>
      </c>
      <c r="U357" s="41">
        <v>446</v>
      </c>
      <c r="V357" s="41">
        <v>455</v>
      </c>
      <c r="W357" s="41">
        <v>473</v>
      </c>
      <c r="X357" s="41">
        <v>476</v>
      </c>
      <c r="Y357" s="41">
        <v>507</v>
      </c>
      <c r="Z357" s="41">
        <v>530</v>
      </c>
      <c r="AA357" s="41">
        <v>542</v>
      </c>
      <c r="AB357" s="41">
        <v>546</v>
      </c>
      <c r="AC357" s="41">
        <v>555</v>
      </c>
      <c r="AD357" s="41">
        <v>576</v>
      </c>
      <c r="AE357" s="41">
        <v>583</v>
      </c>
      <c r="AF357" s="41">
        <v>595</v>
      </c>
      <c r="AG357" s="41">
        <v>596</v>
      </c>
      <c r="AH357" s="41">
        <v>606</v>
      </c>
      <c r="AI357" s="41">
        <v>621</v>
      </c>
      <c r="AJ357" s="41">
        <v>626</v>
      </c>
      <c r="AK357" s="41">
        <v>647</v>
      </c>
      <c r="AL357" s="41">
        <v>651</v>
      </c>
      <c r="AM357" s="41">
        <v>655</v>
      </c>
      <c r="AN357" s="41">
        <v>661</v>
      </c>
      <c r="AO357" s="41">
        <v>664</v>
      </c>
      <c r="AP357" s="41">
        <v>674</v>
      </c>
      <c r="AQ357" s="41">
        <v>675</v>
      </c>
      <c r="AR357" s="41">
        <v>679</v>
      </c>
      <c r="AS357" s="41">
        <v>683</v>
      </c>
      <c r="AT357" s="41">
        <v>683</v>
      </c>
      <c r="AU357" s="41">
        <v>684</v>
      </c>
      <c r="AV357" s="41">
        <v>690</v>
      </c>
      <c r="AW357" s="41">
        <v>693</v>
      </c>
      <c r="AX357" s="41">
        <v>694</v>
      </c>
      <c r="AY357" s="41">
        <v>694</v>
      </c>
      <c r="AZ357" s="41">
        <v>697</v>
      </c>
      <c r="BA357" s="41">
        <v>700</v>
      </c>
      <c r="BB357" s="41">
        <v>702</v>
      </c>
      <c r="BC357" s="386"/>
      <c r="BD357" s="178">
        <f t="shared" ca="1" si="87"/>
        <v>2</v>
      </c>
      <c r="BE357" s="411">
        <f t="shared" ca="1" si="88"/>
        <v>2.8571428571428571E-3</v>
      </c>
      <c r="BF357" s="412">
        <f t="shared" ca="1" si="89"/>
        <v>2.0979754536871917</v>
      </c>
      <c r="BG357" s="178">
        <f t="shared" ca="1" si="83"/>
        <v>18</v>
      </c>
      <c r="BH357" s="411">
        <f t="shared" ca="1" si="84"/>
        <v>2.6315789473684209E-2</v>
      </c>
      <c r="BI357" s="412">
        <f t="shared" ca="1" si="85"/>
        <v>18.881779083184728</v>
      </c>
      <c r="BJ357" s="398">
        <f t="shared" ca="1" si="86"/>
        <v>736.38938424420439</v>
      </c>
      <c r="BU357" s="389">
        <f t="shared" si="79"/>
        <v>368</v>
      </c>
      <c r="BV357" s="419">
        <f t="shared" ca="1" si="80"/>
        <v>95330</v>
      </c>
      <c r="BX357" s="404" t="s">
        <v>706</v>
      </c>
      <c r="BY357" s="404" t="s">
        <v>1331</v>
      </c>
      <c r="BZ357" s="404" t="s">
        <v>2210</v>
      </c>
      <c r="CA357" s="405">
        <v>119019</v>
      </c>
      <c r="CB357" s="548">
        <f t="shared" ca="1" si="81"/>
        <v>10</v>
      </c>
      <c r="CC357" s="50" t="str">
        <f t="shared" ca="1" si="82"/>
        <v>Worst 50</v>
      </c>
    </row>
    <row r="358" spans="1:81" x14ac:dyDescent="0.25">
      <c r="A358" s="419">
        <v>9</v>
      </c>
      <c r="B358" s="386" t="s">
        <v>133</v>
      </c>
      <c r="C358" s="386"/>
      <c r="D358" s="386" t="s">
        <v>441</v>
      </c>
      <c r="E358" s="386" t="s">
        <v>1064</v>
      </c>
      <c r="F358" s="386" t="s">
        <v>1744</v>
      </c>
      <c r="G358" s="386">
        <v>155593</v>
      </c>
      <c r="H358" s="41">
        <v>285</v>
      </c>
      <c r="I358" s="41">
        <v>305</v>
      </c>
      <c r="J358" s="41">
        <v>308</v>
      </c>
      <c r="K358" s="41">
        <v>312</v>
      </c>
      <c r="L358" s="41">
        <v>317</v>
      </c>
      <c r="M358" s="41">
        <v>319</v>
      </c>
      <c r="N358" s="41">
        <v>358</v>
      </c>
      <c r="O358" s="41">
        <v>362</v>
      </c>
      <c r="P358" s="41">
        <v>364</v>
      </c>
      <c r="Q358" s="41">
        <v>372</v>
      </c>
      <c r="R358" s="41">
        <v>382</v>
      </c>
      <c r="S358" s="41">
        <v>384</v>
      </c>
      <c r="T358" s="41">
        <v>402</v>
      </c>
      <c r="U358" s="41">
        <v>405</v>
      </c>
      <c r="V358" s="41">
        <v>409</v>
      </c>
      <c r="W358" s="41">
        <v>412</v>
      </c>
      <c r="X358" s="41">
        <v>421</v>
      </c>
      <c r="Y358" s="41">
        <v>424</v>
      </c>
      <c r="Z358" s="41">
        <v>428</v>
      </c>
      <c r="AA358" s="41">
        <v>440</v>
      </c>
      <c r="AB358" s="41">
        <v>444</v>
      </c>
      <c r="AC358" s="41">
        <v>445</v>
      </c>
      <c r="AD358" s="41">
        <v>447</v>
      </c>
      <c r="AE358" s="41">
        <v>450</v>
      </c>
      <c r="AF358" s="41">
        <v>452</v>
      </c>
      <c r="AG358" s="41">
        <v>455</v>
      </c>
      <c r="AH358" s="41">
        <v>456</v>
      </c>
      <c r="AI358" s="41">
        <v>461</v>
      </c>
      <c r="AJ358" s="41">
        <v>462</v>
      </c>
      <c r="AK358" s="41">
        <v>466</v>
      </c>
      <c r="AL358" s="41">
        <v>468</v>
      </c>
      <c r="AM358" s="41">
        <v>471</v>
      </c>
      <c r="AN358" s="41">
        <v>472</v>
      </c>
      <c r="AO358" s="41">
        <v>475</v>
      </c>
      <c r="AP358" s="41">
        <v>475</v>
      </c>
      <c r="AQ358" s="41">
        <v>478</v>
      </c>
      <c r="AR358" s="41">
        <v>485</v>
      </c>
      <c r="AS358" s="41">
        <v>487</v>
      </c>
      <c r="AT358" s="41">
        <v>487</v>
      </c>
      <c r="AU358" s="41">
        <v>492</v>
      </c>
      <c r="AV358" s="41">
        <v>494</v>
      </c>
      <c r="AW358" s="41">
        <v>495</v>
      </c>
      <c r="AX358" s="41">
        <v>495</v>
      </c>
      <c r="AY358" s="41">
        <v>498</v>
      </c>
      <c r="AZ358" s="41">
        <v>500</v>
      </c>
      <c r="BA358" s="41">
        <v>508</v>
      </c>
      <c r="BB358" s="41">
        <v>511</v>
      </c>
      <c r="BC358" s="386"/>
      <c r="BD358" s="178">
        <f t="shared" ca="1" si="87"/>
        <v>3</v>
      </c>
      <c r="BE358" s="411">
        <f t="shared" ca="1" si="88"/>
        <v>5.905511811023622E-3</v>
      </c>
      <c r="BF358" s="412">
        <f t="shared" ca="1" si="89"/>
        <v>1.9281073055985809</v>
      </c>
      <c r="BG358" s="178">
        <f t="shared" ca="1" si="83"/>
        <v>19</v>
      </c>
      <c r="BH358" s="411">
        <f t="shared" ca="1" si="84"/>
        <v>3.8617886178861791E-2</v>
      </c>
      <c r="BI358" s="412">
        <f t="shared" ca="1" si="85"/>
        <v>12.211346268791013</v>
      </c>
      <c r="BJ358" s="398">
        <f t="shared" ca="1" si="86"/>
        <v>328.4209443869583</v>
      </c>
      <c r="BU358" s="389">
        <f t="shared" si="79"/>
        <v>369</v>
      </c>
      <c r="BV358" s="419">
        <f t="shared" ca="1" si="80"/>
        <v>155593</v>
      </c>
      <c r="BX358" s="404" t="s">
        <v>708</v>
      </c>
      <c r="BY358" s="404" t="s">
        <v>1333</v>
      </c>
      <c r="BZ358" s="404" t="s">
        <v>2210</v>
      </c>
      <c r="CA358" s="405">
        <v>92599</v>
      </c>
      <c r="CB358" s="548">
        <f t="shared" ca="1" si="81"/>
        <v>24</v>
      </c>
      <c r="CC358" s="50" t="str">
        <f t="shared" ca="1" si="82"/>
        <v>Worst 50</v>
      </c>
    </row>
    <row r="359" spans="1:81" x14ac:dyDescent="0.25">
      <c r="A359" s="419">
        <v>9</v>
      </c>
      <c r="B359" s="386" t="s">
        <v>133</v>
      </c>
      <c r="C359" s="386"/>
      <c r="D359" s="386" t="s">
        <v>441</v>
      </c>
      <c r="E359" s="386" t="s">
        <v>1058</v>
      </c>
      <c r="F359" s="386" t="s">
        <v>1738</v>
      </c>
      <c r="G359" s="386">
        <v>124178</v>
      </c>
      <c r="H359" s="41">
        <v>253</v>
      </c>
      <c r="I359" s="41">
        <v>267</v>
      </c>
      <c r="J359" s="41">
        <v>277</v>
      </c>
      <c r="K359" s="41">
        <v>292</v>
      </c>
      <c r="L359" s="41">
        <v>303</v>
      </c>
      <c r="M359" s="41">
        <v>308</v>
      </c>
      <c r="N359" s="41">
        <v>313</v>
      </c>
      <c r="O359" s="41">
        <v>317</v>
      </c>
      <c r="P359" s="41">
        <v>318</v>
      </c>
      <c r="Q359" s="41">
        <v>324</v>
      </c>
      <c r="R359" s="41">
        <v>333</v>
      </c>
      <c r="S359" s="41">
        <v>341</v>
      </c>
      <c r="T359" s="41">
        <v>348</v>
      </c>
      <c r="U359" s="41">
        <v>355</v>
      </c>
      <c r="V359" s="41">
        <v>368</v>
      </c>
      <c r="W359" s="41">
        <v>375</v>
      </c>
      <c r="X359" s="41">
        <v>380</v>
      </c>
      <c r="Y359" s="41">
        <v>382</v>
      </c>
      <c r="Z359" s="41">
        <v>387</v>
      </c>
      <c r="AA359" s="41">
        <v>389</v>
      </c>
      <c r="AB359" s="41">
        <v>395</v>
      </c>
      <c r="AC359" s="41">
        <v>399</v>
      </c>
      <c r="AD359" s="41">
        <v>406</v>
      </c>
      <c r="AE359" s="41">
        <v>416</v>
      </c>
      <c r="AF359" s="41">
        <v>420</v>
      </c>
      <c r="AG359" s="41">
        <v>421</v>
      </c>
      <c r="AH359" s="41">
        <v>427</v>
      </c>
      <c r="AI359" s="41">
        <v>439</v>
      </c>
      <c r="AJ359" s="41">
        <v>442</v>
      </c>
      <c r="AK359" s="41">
        <v>445</v>
      </c>
      <c r="AL359" s="41">
        <v>451</v>
      </c>
      <c r="AM359" s="41">
        <v>452</v>
      </c>
      <c r="AN359" s="41">
        <v>456</v>
      </c>
      <c r="AO359" s="41">
        <v>458</v>
      </c>
      <c r="AP359" s="41">
        <v>460</v>
      </c>
      <c r="AQ359" s="41">
        <v>465</v>
      </c>
      <c r="AR359" s="41">
        <v>469</v>
      </c>
      <c r="AS359" s="41">
        <v>470</v>
      </c>
      <c r="AT359" s="41">
        <v>476</v>
      </c>
      <c r="AU359" s="41">
        <v>478</v>
      </c>
      <c r="AV359" s="41">
        <v>484</v>
      </c>
      <c r="AW359" s="41">
        <v>485</v>
      </c>
      <c r="AX359" s="41">
        <v>487</v>
      </c>
      <c r="AY359" s="41">
        <v>488</v>
      </c>
      <c r="AZ359" s="41">
        <v>492</v>
      </c>
      <c r="BA359" s="41">
        <v>510</v>
      </c>
      <c r="BB359" s="41">
        <v>519</v>
      </c>
      <c r="BC359" s="386"/>
      <c r="BD359" s="178">
        <f t="shared" ca="1" si="87"/>
        <v>9</v>
      </c>
      <c r="BE359" s="411">
        <f t="shared" ca="1" si="88"/>
        <v>1.7647058823529412E-2</v>
      </c>
      <c r="BF359" s="412">
        <f t="shared" ca="1" si="89"/>
        <v>7.2476606162122117</v>
      </c>
      <c r="BG359" s="178">
        <f t="shared" ca="1" si="83"/>
        <v>41</v>
      </c>
      <c r="BH359" s="411">
        <f t="shared" ca="1" si="84"/>
        <v>8.5774058577405859E-2</v>
      </c>
      <c r="BI359" s="412">
        <f t="shared" ca="1" si="85"/>
        <v>33.01712058496674</v>
      </c>
      <c r="BJ359" s="398">
        <f t="shared" ca="1" si="86"/>
        <v>417.94842886823756</v>
      </c>
      <c r="BU359" s="389">
        <f t="shared" si="79"/>
        <v>366</v>
      </c>
      <c r="BV359" s="419">
        <f t="shared" ca="1" si="80"/>
        <v>124178</v>
      </c>
      <c r="BX359" s="404" t="s">
        <v>413</v>
      </c>
      <c r="BY359" s="404" t="s">
        <v>96</v>
      </c>
      <c r="BZ359" s="404" t="s">
        <v>2209</v>
      </c>
      <c r="CA359" s="405">
        <v>559399</v>
      </c>
      <c r="CB359" s="548">
        <f t="shared" ca="1" si="81"/>
        <v>2</v>
      </c>
      <c r="CC359" s="50" t="str">
        <f t="shared" ca="1" si="82"/>
        <v>Worst 50</v>
      </c>
    </row>
    <row r="360" spans="1:81" x14ac:dyDescent="0.25">
      <c r="A360" s="419">
        <v>9</v>
      </c>
      <c r="B360" s="386" t="s">
        <v>133</v>
      </c>
      <c r="C360" s="31"/>
      <c r="D360" s="31" t="s">
        <v>441</v>
      </c>
      <c r="E360" s="31" t="s">
        <v>1066</v>
      </c>
      <c r="F360" s="31" t="s">
        <v>1182</v>
      </c>
      <c r="G360" s="31">
        <v>136126</v>
      </c>
      <c r="H360" s="34">
        <v>304</v>
      </c>
      <c r="I360" s="34">
        <v>337</v>
      </c>
      <c r="J360" s="34">
        <v>341</v>
      </c>
      <c r="K360" s="34">
        <v>344</v>
      </c>
      <c r="L360" s="34">
        <v>352</v>
      </c>
      <c r="M360" s="34">
        <v>354</v>
      </c>
      <c r="N360" s="34">
        <v>365</v>
      </c>
      <c r="O360" s="34">
        <v>381</v>
      </c>
      <c r="P360" s="34">
        <v>386</v>
      </c>
      <c r="Q360" s="34">
        <v>392</v>
      </c>
      <c r="R360" s="34">
        <v>403</v>
      </c>
      <c r="S360" s="34">
        <v>406</v>
      </c>
      <c r="T360" s="34">
        <v>423</v>
      </c>
      <c r="U360" s="34">
        <v>433</v>
      </c>
      <c r="V360" s="34">
        <v>435</v>
      </c>
      <c r="W360" s="34">
        <v>446</v>
      </c>
      <c r="X360" s="34">
        <v>483</v>
      </c>
      <c r="Y360" s="34">
        <v>489</v>
      </c>
      <c r="Z360" s="34">
        <v>490</v>
      </c>
      <c r="AA360" s="34">
        <v>512</v>
      </c>
      <c r="AB360" s="34">
        <v>529</v>
      </c>
      <c r="AC360" s="34">
        <v>540</v>
      </c>
      <c r="AD360" s="34">
        <v>548</v>
      </c>
      <c r="AE360" s="34">
        <v>553</v>
      </c>
      <c r="AF360" s="34">
        <v>558</v>
      </c>
      <c r="AG360" s="34">
        <v>562</v>
      </c>
      <c r="AH360" s="34">
        <v>565</v>
      </c>
      <c r="AI360" s="34">
        <v>574</v>
      </c>
      <c r="AJ360" s="34">
        <v>574</v>
      </c>
      <c r="AK360" s="34">
        <v>581</v>
      </c>
      <c r="AL360" s="34">
        <v>586</v>
      </c>
      <c r="AM360" s="34">
        <v>589</v>
      </c>
      <c r="AN360" s="34">
        <v>593</v>
      </c>
      <c r="AO360" s="34">
        <v>596</v>
      </c>
      <c r="AP360" s="34">
        <v>596</v>
      </c>
      <c r="AQ360" s="34">
        <v>601</v>
      </c>
      <c r="AR360" s="34">
        <v>607</v>
      </c>
      <c r="AS360" s="34">
        <v>611</v>
      </c>
      <c r="AT360" s="34">
        <v>611</v>
      </c>
      <c r="AU360" s="34">
        <v>620</v>
      </c>
      <c r="AV360" s="34">
        <v>627</v>
      </c>
      <c r="AW360" s="34">
        <v>634</v>
      </c>
      <c r="AX360" s="34">
        <v>641</v>
      </c>
      <c r="AY360" s="34">
        <v>647</v>
      </c>
      <c r="AZ360" s="34">
        <v>649</v>
      </c>
      <c r="BA360" s="34">
        <v>650</v>
      </c>
      <c r="BB360" s="34">
        <v>654</v>
      </c>
      <c r="BC360" s="31"/>
      <c r="BD360" s="393">
        <f t="shared" ca="1" si="87"/>
        <v>4</v>
      </c>
      <c r="BE360" s="413">
        <f t="shared" ca="1" si="88"/>
        <v>6.1538461538461538E-3</v>
      </c>
      <c r="BF360" s="415">
        <f t="shared" ca="1" si="89"/>
        <v>2.9384540793088756</v>
      </c>
      <c r="BG360" s="393">
        <f t="shared" ca="1" si="83"/>
        <v>34</v>
      </c>
      <c r="BH360" s="413">
        <f t="shared" ca="1" si="84"/>
        <v>5.4838709677419356E-2</v>
      </c>
      <c r="BI360" s="415">
        <f t="shared" ca="1" si="85"/>
        <v>24.976859674125443</v>
      </c>
      <c r="BJ360" s="401">
        <f t="shared" ca="1" si="86"/>
        <v>480.43724196700117</v>
      </c>
      <c r="BU360" s="389">
        <f t="shared" si="79"/>
        <v>370</v>
      </c>
      <c r="BV360" s="419">
        <f t="shared" ca="1" si="80"/>
        <v>136126</v>
      </c>
      <c r="BX360" s="404" t="s">
        <v>886</v>
      </c>
      <c r="BY360" s="404" t="s">
        <v>1532</v>
      </c>
      <c r="BZ360" s="404" t="s">
        <v>2210</v>
      </c>
      <c r="CA360" s="405">
        <v>114881</v>
      </c>
      <c r="CB360" s="548">
        <f t="shared" ca="1" si="81"/>
        <v>6</v>
      </c>
      <c r="CC360" s="50" t="str">
        <f t="shared" ca="1" si="82"/>
        <v>Worst 50</v>
      </c>
    </row>
    <row r="361" spans="1:81" x14ac:dyDescent="0.25">
      <c r="A361" s="419">
        <v>9</v>
      </c>
      <c r="B361" s="386" t="s">
        <v>133</v>
      </c>
      <c r="C361" s="386"/>
      <c r="D361" s="386" t="s">
        <v>442</v>
      </c>
      <c r="E361" s="386" t="s">
        <v>1082</v>
      </c>
      <c r="F361" s="386" t="s">
        <v>1198</v>
      </c>
      <c r="G361" s="386">
        <v>364248</v>
      </c>
      <c r="H361" s="41">
        <v>1797</v>
      </c>
      <c r="I361" s="41">
        <v>1802</v>
      </c>
      <c r="J361" s="41">
        <v>1809</v>
      </c>
      <c r="K361" s="41">
        <v>1830</v>
      </c>
      <c r="L361" s="41">
        <v>1842</v>
      </c>
      <c r="M361" s="41">
        <v>1850</v>
      </c>
      <c r="N361" s="41">
        <v>1858</v>
      </c>
      <c r="O361" s="41">
        <v>1871</v>
      </c>
      <c r="P361" s="41">
        <v>1883</v>
      </c>
      <c r="Q361" s="41">
        <v>1890</v>
      </c>
      <c r="R361" s="41">
        <v>1902</v>
      </c>
      <c r="S361" s="41">
        <v>1915</v>
      </c>
      <c r="T361" s="41">
        <v>1921</v>
      </c>
      <c r="U361" s="41">
        <v>1930</v>
      </c>
      <c r="V361" s="41">
        <v>1940</v>
      </c>
      <c r="W361" s="41">
        <v>1953</v>
      </c>
      <c r="X361" s="41">
        <v>1971</v>
      </c>
      <c r="Y361" s="41">
        <v>1981</v>
      </c>
      <c r="Z361" s="41">
        <v>1992</v>
      </c>
      <c r="AA361" s="41">
        <v>2012</v>
      </c>
      <c r="AB361" s="41">
        <v>2022</v>
      </c>
      <c r="AC361" s="41">
        <v>2028</v>
      </c>
      <c r="AD361" s="41">
        <v>2036</v>
      </c>
      <c r="AE361" s="41">
        <v>2047</v>
      </c>
      <c r="AF361" s="41">
        <v>2065</v>
      </c>
      <c r="AG361" s="41">
        <v>2072</v>
      </c>
      <c r="AH361" s="41">
        <v>2080</v>
      </c>
      <c r="AI361" s="41">
        <v>2087</v>
      </c>
      <c r="AJ361" s="41">
        <v>2097</v>
      </c>
      <c r="AK361" s="41">
        <v>2108</v>
      </c>
      <c r="AL361" s="41">
        <v>2117</v>
      </c>
      <c r="AM361" s="41">
        <v>2124</v>
      </c>
      <c r="AN361" s="41">
        <v>2134</v>
      </c>
      <c r="AO361" s="41">
        <v>2140</v>
      </c>
      <c r="AP361" s="41">
        <v>2145</v>
      </c>
      <c r="AQ361" s="41">
        <v>2160</v>
      </c>
      <c r="AR361" s="41">
        <v>2171</v>
      </c>
      <c r="AS361" s="41">
        <v>2174</v>
      </c>
      <c r="AT361" s="41">
        <v>2177</v>
      </c>
      <c r="AU361" s="41">
        <v>2182</v>
      </c>
      <c r="AV361" s="41">
        <v>2186</v>
      </c>
      <c r="AW361" s="41">
        <v>2188</v>
      </c>
      <c r="AX361" s="41">
        <v>2193</v>
      </c>
      <c r="AY361" s="41">
        <v>2194</v>
      </c>
      <c r="AZ361" s="41">
        <v>2194</v>
      </c>
      <c r="BA361" s="41">
        <v>2197</v>
      </c>
      <c r="BB361" s="41">
        <v>2204</v>
      </c>
      <c r="BC361" s="386"/>
      <c r="BD361" s="178">
        <f t="shared" ca="1" si="87"/>
        <v>7</v>
      </c>
      <c r="BE361" s="411">
        <f t="shared" ca="1" si="88"/>
        <v>3.1861629494765588E-3</v>
      </c>
      <c r="BF361" s="412">
        <f t="shared" ca="1" si="89"/>
        <v>1.9217675869188027</v>
      </c>
      <c r="BG361" s="178">
        <f t="shared" ca="1" si="83"/>
        <v>22</v>
      </c>
      <c r="BH361" s="411">
        <f t="shared" ca="1" si="84"/>
        <v>1.0082493125572869E-2</v>
      </c>
      <c r="BI361" s="412">
        <f t="shared" ca="1" si="85"/>
        <v>6.0398409874590939</v>
      </c>
      <c r="BJ361" s="398">
        <f t="shared" ca="1" si="86"/>
        <v>605.08225165272017</v>
      </c>
      <c r="BU361" s="389">
        <f t="shared" si="79"/>
        <v>379</v>
      </c>
      <c r="BV361" s="419">
        <f t="shared" ca="1" si="80"/>
        <v>364248</v>
      </c>
      <c r="BX361" s="404" t="s">
        <v>888</v>
      </c>
      <c r="BY361" s="404" t="s">
        <v>1534</v>
      </c>
      <c r="BZ361" s="404" t="s">
        <v>2210</v>
      </c>
      <c r="CA361" s="405">
        <v>122791</v>
      </c>
      <c r="CB361" s="548">
        <f t="shared" ca="1" si="81"/>
        <v>59</v>
      </c>
      <c r="CC361" s="50" t="str">
        <f t="shared" ca="1" si="82"/>
        <v/>
      </c>
    </row>
    <row r="362" spans="1:81" x14ac:dyDescent="0.25">
      <c r="A362" s="419">
        <v>9</v>
      </c>
      <c r="B362" s="386" t="s">
        <v>133</v>
      </c>
      <c r="C362" s="31"/>
      <c r="D362" s="31" t="s">
        <v>442</v>
      </c>
      <c r="E362" s="31" t="s">
        <v>1080</v>
      </c>
      <c r="F362" s="31" t="s">
        <v>1196</v>
      </c>
      <c r="G362" s="31">
        <v>132165</v>
      </c>
      <c r="H362" s="34">
        <v>558</v>
      </c>
      <c r="I362" s="34">
        <v>564</v>
      </c>
      <c r="J362" s="34">
        <v>567</v>
      </c>
      <c r="K362" s="34">
        <v>572</v>
      </c>
      <c r="L362" s="34">
        <v>575</v>
      </c>
      <c r="M362" s="34">
        <v>576</v>
      </c>
      <c r="N362" s="34">
        <v>576</v>
      </c>
      <c r="O362" s="34">
        <v>581</v>
      </c>
      <c r="P362" s="34">
        <v>583</v>
      </c>
      <c r="Q362" s="34">
        <v>587</v>
      </c>
      <c r="R362" s="34">
        <v>592</v>
      </c>
      <c r="S362" s="34">
        <v>596</v>
      </c>
      <c r="T362" s="34">
        <v>597</v>
      </c>
      <c r="U362" s="34">
        <v>601</v>
      </c>
      <c r="V362" s="34">
        <v>607</v>
      </c>
      <c r="W362" s="34">
        <v>613</v>
      </c>
      <c r="X362" s="34">
        <v>619</v>
      </c>
      <c r="Y362" s="34">
        <v>622</v>
      </c>
      <c r="Z362" s="34">
        <v>623</v>
      </c>
      <c r="AA362" s="34">
        <v>627</v>
      </c>
      <c r="AB362" s="34">
        <v>632</v>
      </c>
      <c r="AC362" s="34">
        <v>641</v>
      </c>
      <c r="AD362" s="34">
        <v>645</v>
      </c>
      <c r="AE362" s="34">
        <v>652</v>
      </c>
      <c r="AF362" s="34">
        <v>654</v>
      </c>
      <c r="AG362" s="34">
        <v>658</v>
      </c>
      <c r="AH362" s="34">
        <v>660</v>
      </c>
      <c r="AI362" s="34">
        <v>661</v>
      </c>
      <c r="AJ362" s="34">
        <v>662</v>
      </c>
      <c r="AK362" s="34">
        <v>664</v>
      </c>
      <c r="AL362" s="34">
        <v>666</v>
      </c>
      <c r="AM362" s="34">
        <v>666</v>
      </c>
      <c r="AN362" s="34">
        <v>668</v>
      </c>
      <c r="AO362" s="34">
        <v>670</v>
      </c>
      <c r="AP362" s="34">
        <v>672</v>
      </c>
      <c r="AQ362" s="34">
        <v>677</v>
      </c>
      <c r="AR362" s="34">
        <v>684</v>
      </c>
      <c r="AS362" s="34">
        <v>686</v>
      </c>
      <c r="AT362" s="34">
        <v>690</v>
      </c>
      <c r="AU362" s="34">
        <v>693</v>
      </c>
      <c r="AV362" s="34">
        <v>698</v>
      </c>
      <c r="AW362" s="34">
        <v>703</v>
      </c>
      <c r="AX362" s="34">
        <v>711</v>
      </c>
      <c r="AY362" s="34">
        <v>711</v>
      </c>
      <c r="AZ362" s="34">
        <v>711</v>
      </c>
      <c r="BA362" s="34">
        <v>711</v>
      </c>
      <c r="BB362" s="34">
        <v>713</v>
      </c>
      <c r="BC362" s="31"/>
      <c r="BD362" s="393">
        <f t="shared" ca="1" si="87"/>
        <v>2</v>
      </c>
      <c r="BE362" s="413">
        <f t="shared" ca="1" si="88"/>
        <v>2.8129395218002813E-3</v>
      </c>
      <c r="BF362" s="415">
        <f t="shared" ca="1" si="89"/>
        <v>1.5132599402262323</v>
      </c>
      <c r="BG362" s="393">
        <f t="shared" ca="1" si="83"/>
        <v>20</v>
      </c>
      <c r="BH362" s="413">
        <f t="shared" ca="1" si="84"/>
        <v>2.886002886002886E-2</v>
      </c>
      <c r="BI362" s="415">
        <f t="shared" ca="1" si="85"/>
        <v>15.132599402262324</v>
      </c>
      <c r="BJ362" s="401">
        <f t="shared" ca="1" si="86"/>
        <v>539.47716869065187</v>
      </c>
      <c r="BU362" s="389">
        <f t="shared" si="79"/>
        <v>378</v>
      </c>
      <c r="BV362" s="419">
        <f t="shared" ca="1" si="80"/>
        <v>132165</v>
      </c>
      <c r="BX362" s="404" t="s">
        <v>984</v>
      </c>
      <c r="BY362" s="404" t="s">
        <v>1752</v>
      </c>
      <c r="BZ362" s="404" t="s">
        <v>2210</v>
      </c>
      <c r="CA362" s="405">
        <v>153866</v>
      </c>
      <c r="CB362" s="548">
        <f t="shared" ca="1" si="81"/>
        <v>13</v>
      </c>
      <c r="CC362" s="50" t="str">
        <f t="shared" ca="1" si="82"/>
        <v>Worst 50</v>
      </c>
    </row>
    <row r="363" spans="1:81" x14ac:dyDescent="0.25">
      <c r="A363" s="419">
        <v>9</v>
      </c>
      <c r="B363" s="386" t="s">
        <v>133</v>
      </c>
      <c r="C363" s="386"/>
      <c r="D363" s="386" t="s">
        <v>443</v>
      </c>
      <c r="E363" s="386" t="s">
        <v>1078</v>
      </c>
      <c r="F363" s="386" t="s">
        <v>1194</v>
      </c>
      <c r="G363">
        <v>144876</v>
      </c>
      <c r="H363" s="41">
        <v>432</v>
      </c>
      <c r="I363" s="41">
        <v>437</v>
      </c>
      <c r="J363" s="41">
        <v>438</v>
      </c>
      <c r="K363" s="41">
        <v>445</v>
      </c>
      <c r="L363" s="41">
        <v>448</v>
      </c>
      <c r="M363" s="41">
        <v>455</v>
      </c>
      <c r="N363" s="41">
        <v>458</v>
      </c>
      <c r="O363" s="41">
        <v>466</v>
      </c>
      <c r="P363" s="41">
        <v>472</v>
      </c>
      <c r="Q363" s="41">
        <v>475</v>
      </c>
      <c r="R363" s="41">
        <v>480</v>
      </c>
      <c r="S363" s="41">
        <v>482</v>
      </c>
      <c r="T363" s="41">
        <v>484</v>
      </c>
      <c r="U363" s="41">
        <v>493</v>
      </c>
      <c r="V363" s="41">
        <v>496</v>
      </c>
      <c r="W363" s="41">
        <v>504</v>
      </c>
      <c r="X363" s="41">
        <v>506</v>
      </c>
      <c r="Y363" s="41">
        <v>507</v>
      </c>
      <c r="Z363" s="41">
        <v>509</v>
      </c>
      <c r="AA363" s="41">
        <v>513</v>
      </c>
      <c r="AB363" s="41">
        <v>513</v>
      </c>
      <c r="AC363" s="41">
        <v>514</v>
      </c>
      <c r="AD363" s="41">
        <v>514</v>
      </c>
      <c r="AE363" s="41">
        <v>517</v>
      </c>
      <c r="AF363" s="41">
        <v>520</v>
      </c>
      <c r="AG363" s="41">
        <v>523</v>
      </c>
      <c r="AH363" s="41">
        <v>523</v>
      </c>
      <c r="AI363" s="41">
        <v>524</v>
      </c>
      <c r="AJ363" s="41">
        <v>525</v>
      </c>
      <c r="AK363" s="41">
        <v>527</v>
      </c>
      <c r="AL363" s="41">
        <v>528</v>
      </c>
      <c r="AM363" s="41">
        <v>529</v>
      </c>
      <c r="AN363" s="41">
        <v>530</v>
      </c>
      <c r="AO363" s="41">
        <v>532</v>
      </c>
      <c r="AP363" s="41">
        <v>532</v>
      </c>
      <c r="AQ363" s="41">
        <v>533</v>
      </c>
      <c r="AR363" s="41">
        <v>538</v>
      </c>
      <c r="AS363" s="41">
        <v>539</v>
      </c>
      <c r="AT363" s="41">
        <v>542</v>
      </c>
      <c r="AU363" s="41">
        <v>543</v>
      </c>
      <c r="AV363" s="41">
        <v>543</v>
      </c>
      <c r="AW363" s="41">
        <v>544</v>
      </c>
      <c r="AX363" s="41">
        <v>544</v>
      </c>
      <c r="AY363" s="41">
        <v>547</v>
      </c>
      <c r="AZ363" s="41">
        <v>548</v>
      </c>
      <c r="BA363" s="41">
        <v>548</v>
      </c>
      <c r="BB363" s="41">
        <v>550</v>
      </c>
      <c r="BD363" s="178">
        <f t="shared" ca="1" si="87"/>
        <v>2</v>
      </c>
      <c r="BE363" s="411">
        <f t="shared" ca="1" si="88"/>
        <v>3.6496350364963502E-3</v>
      </c>
      <c r="BF363" s="412">
        <f t="shared" ca="1" si="89"/>
        <v>1.3804909025649521</v>
      </c>
      <c r="BG363" s="178">
        <f t="shared" ca="1" si="83"/>
        <v>7</v>
      </c>
      <c r="BH363" s="411">
        <f t="shared" ca="1" si="84"/>
        <v>1.289134438305709E-2</v>
      </c>
      <c r="BI363" s="412">
        <f t="shared" ca="1" si="85"/>
        <v>4.8317181589773321</v>
      </c>
      <c r="BJ363" s="398">
        <f t="shared" ca="1" si="86"/>
        <v>379.63499820536185</v>
      </c>
      <c r="BU363" s="389">
        <f t="shared" si="79"/>
        <v>377</v>
      </c>
      <c r="BV363" s="419">
        <f t="shared" ca="1" si="80"/>
        <v>144876</v>
      </c>
      <c r="BX363" s="404" t="s">
        <v>890</v>
      </c>
      <c r="BY363" s="404" t="s">
        <v>1536</v>
      </c>
      <c r="BZ363" s="404" t="s">
        <v>2210</v>
      </c>
      <c r="CA363" s="405">
        <v>167861</v>
      </c>
      <c r="CB363" s="548">
        <f t="shared" ca="1" si="81"/>
        <v>80</v>
      </c>
      <c r="CC363" s="50" t="str">
        <f t="shared" ca="1" si="82"/>
        <v/>
      </c>
    </row>
    <row r="364" spans="1:81" x14ac:dyDescent="0.25">
      <c r="A364" s="419">
        <v>9</v>
      </c>
      <c r="B364" s="386" t="s">
        <v>133</v>
      </c>
      <c r="C364" s="386"/>
      <c r="D364" s="386" t="s">
        <v>443</v>
      </c>
      <c r="E364" s="386" t="s">
        <v>1098</v>
      </c>
      <c r="F364" s="386" t="s">
        <v>1390</v>
      </c>
      <c r="G364">
        <v>60183</v>
      </c>
      <c r="H364" s="41">
        <v>293</v>
      </c>
      <c r="I364" s="41">
        <v>296</v>
      </c>
      <c r="J364" s="41">
        <v>300</v>
      </c>
      <c r="K364" s="41">
        <v>308</v>
      </c>
      <c r="L364" s="41">
        <v>310</v>
      </c>
      <c r="M364" s="41">
        <v>314</v>
      </c>
      <c r="N364" s="41">
        <v>314</v>
      </c>
      <c r="O364" s="41">
        <v>316</v>
      </c>
      <c r="P364" s="41">
        <v>320</v>
      </c>
      <c r="Q364" s="41">
        <v>324</v>
      </c>
      <c r="R364" s="41">
        <v>326</v>
      </c>
      <c r="S364" s="41">
        <v>327</v>
      </c>
      <c r="T364" s="41">
        <v>335</v>
      </c>
      <c r="U364" s="41">
        <v>335</v>
      </c>
      <c r="V364" s="41">
        <v>350</v>
      </c>
      <c r="W364" s="41">
        <v>359</v>
      </c>
      <c r="X364" s="41">
        <v>365</v>
      </c>
      <c r="Y364" s="41">
        <v>374</v>
      </c>
      <c r="Z364" s="41">
        <v>377</v>
      </c>
      <c r="AA364" s="41">
        <v>382</v>
      </c>
      <c r="AB364" s="41">
        <v>384</v>
      </c>
      <c r="AC364" s="41">
        <v>387</v>
      </c>
      <c r="AD364" s="41">
        <v>390</v>
      </c>
      <c r="AE364" s="41">
        <v>392</v>
      </c>
      <c r="AF364" s="41">
        <v>396</v>
      </c>
      <c r="AG364" s="41">
        <v>401</v>
      </c>
      <c r="AH364" s="41">
        <v>402</v>
      </c>
      <c r="AI364" s="41">
        <v>402</v>
      </c>
      <c r="AJ364" s="41">
        <v>402</v>
      </c>
      <c r="AK364" s="41">
        <v>403</v>
      </c>
      <c r="AL364" s="41">
        <v>404</v>
      </c>
      <c r="AM364" s="41">
        <v>406</v>
      </c>
      <c r="AN364" s="41">
        <v>406</v>
      </c>
      <c r="AO364" s="41">
        <v>406</v>
      </c>
      <c r="AP364" s="41">
        <v>406</v>
      </c>
      <c r="AQ364" s="41">
        <v>406</v>
      </c>
      <c r="AR364" s="41">
        <v>418</v>
      </c>
      <c r="AS364" s="41">
        <v>419</v>
      </c>
      <c r="AT364" s="41">
        <v>422</v>
      </c>
      <c r="AU364" s="41">
        <v>422</v>
      </c>
      <c r="AV364" s="41">
        <v>422</v>
      </c>
      <c r="AW364" s="41">
        <v>424</v>
      </c>
      <c r="AX364" s="41">
        <v>425</v>
      </c>
      <c r="AY364" s="41">
        <v>426</v>
      </c>
      <c r="AZ364" s="41">
        <v>426</v>
      </c>
      <c r="BA364" s="41">
        <v>426</v>
      </c>
      <c r="BB364" s="41">
        <v>426</v>
      </c>
      <c r="BD364" s="178">
        <f t="shared" ca="1" si="87"/>
        <v>0</v>
      </c>
      <c r="BE364" s="411">
        <f t="shared" ca="1" si="88"/>
        <v>0</v>
      </c>
      <c r="BF364" s="412">
        <f t="shared" ca="1" si="89"/>
        <v>0</v>
      </c>
      <c r="BG364" s="178">
        <f t="shared" ca="1" si="83"/>
        <v>4</v>
      </c>
      <c r="BH364" s="411">
        <f t="shared" ca="1" si="84"/>
        <v>9.4786729857819912E-3</v>
      </c>
      <c r="BI364" s="412">
        <f t="shared" ca="1" si="85"/>
        <v>6.6463951614243229</v>
      </c>
      <c r="BJ364" s="398">
        <f t="shared" ca="1" si="86"/>
        <v>707.8410846916903</v>
      </c>
      <c r="BU364" s="389">
        <f t="shared" si="79"/>
        <v>381</v>
      </c>
      <c r="BV364" s="419">
        <f t="shared" ca="1" si="80"/>
        <v>60183</v>
      </c>
      <c r="BX364" s="404" t="s">
        <v>2229</v>
      </c>
      <c r="BY364" s="404" t="s">
        <v>2230</v>
      </c>
      <c r="BZ364" s="404" t="s">
        <v>2196</v>
      </c>
      <c r="CA364" s="405">
        <v>3138631</v>
      </c>
      <c r="CB364" s="548">
        <f t="shared" ca="1" si="81"/>
        <v>52</v>
      </c>
      <c r="CC364" s="50" t="str">
        <f t="shared" ca="1" si="82"/>
        <v/>
      </c>
    </row>
    <row r="365" spans="1:81" x14ac:dyDescent="0.25">
      <c r="A365" s="419">
        <v>9</v>
      </c>
      <c r="B365" s="386" t="s">
        <v>133</v>
      </c>
      <c r="C365" s="31"/>
      <c r="D365" s="31" t="s">
        <v>443</v>
      </c>
      <c r="E365" s="31" t="s">
        <v>1084</v>
      </c>
      <c r="F365" s="31" t="s">
        <v>1200</v>
      </c>
      <c r="G365" s="31">
        <v>240131</v>
      </c>
      <c r="H365" s="34">
        <v>1206</v>
      </c>
      <c r="I365" s="34">
        <v>1214</v>
      </c>
      <c r="J365" s="34">
        <v>1240</v>
      </c>
      <c r="K365" s="34">
        <v>1268</v>
      </c>
      <c r="L365" s="34">
        <v>1280</v>
      </c>
      <c r="M365" s="34">
        <v>1301</v>
      </c>
      <c r="N365" s="34">
        <v>1313</v>
      </c>
      <c r="O365" s="34">
        <v>1336</v>
      </c>
      <c r="P365" s="34">
        <v>1352</v>
      </c>
      <c r="Q365" s="34">
        <v>1372</v>
      </c>
      <c r="R365" s="34">
        <v>1390</v>
      </c>
      <c r="S365" s="34">
        <v>1401</v>
      </c>
      <c r="T365" s="34">
        <v>1427</v>
      </c>
      <c r="U365" s="34">
        <v>1437</v>
      </c>
      <c r="V365" s="34">
        <v>1466</v>
      </c>
      <c r="W365" s="34">
        <v>1489</v>
      </c>
      <c r="X365" s="34">
        <v>1499</v>
      </c>
      <c r="Y365" s="34">
        <v>1523</v>
      </c>
      <c r="Z365" s="34">
        <v>1532</v>
      </c>
      <c r="AA365" s="34">
        <v>1549</v>
      </c>
      <c r="AB365" s="34">
        <v>1566</v>
      </c>
      <c r="AC365" s="34">
        <v>1573</v>
      </c>
      <c r="AD365" s="34">
        <v>1591</v>
      </c>
      <c r="AE365" s="34">
        <v>1608</v>
      </c>
      <c r="AF365" s="34">
        <v>1617</v>
      </c>
      <c r="AG365" s="34">
        <v>1631</v>
      </c>
      <c r="AH365" s="34">
        <v>1639</v>
      </c>
      <c r="AI365" s="34">
        <v>1649</v>
      </c>
      <c r="AJ365" s="34">
        <v>1654</v>
      </c>
      <c r="AK365" s="34">
        <v>1662</v>
      </c>
      <c r="AL365" s="34">
        <v>1664</v>
      </c>
      <c r="AM365" s="34">
        <v>1671</v>
      </c>
      <c r="AN365" s="34">
        <v>1678</v>
      </c>
      <c r="AO365" s="34">
        <v>1689</v>
      </c>
      <c r="AP365" s="34">
        <v>1691</v>
      </c>
      <c r="AQ365" s="34">
        <v>1698</v>
      </c>
      <c r="AR365" s="34">
        <v>1707</v>
      </c>
      <c r="AS365" s="34">
        <v>1714</v>
      </c>
      <c r="AT365" s="34">
        <v>1723</v>
      </c>
      <c r="AU365" s="34">
        <v>1730</v>
      </c>
      <c r="AV365" s="34">
        <v>1736</v>
      </c>
      <c r="AW365" s="34">
        <v>1744</v>
      </c>
      <c r="AX365" s="34">
        <v>1745</v>
      </c>
      <c r="AY365" s="34">
        <v>1748</v>
      </c>
      <c r="AZ365" s="34">
        <v>1749</v>
      </c>
      <c r="BA365" s="34">
        <v>1753</v>
      </c>
      <c r="BB365" s="34">
        <v>1760</v>
      </c>
      <c r="BC365" s="31"/>
      <c r="BD365" s="393">
        <f t="shared" ca="1" si="87"/>
        <v>7</v>
      </c>
      <c r="BE365" s="413">
        <f t="shared" ca="1" si="88"/>
        <v>3.9931545921277813E-3</v>
      </c>
      <c r="BF365" s="415">
        <f t="shared" ca="1" si="89"/>
        <v>2.9150755212779691</v>
      </c>
      <c r="BG365" s="393">
        <f t="shared" ca="1" si="83"/>
        <v>30</v>
      </c>
      <c r="BH365" s="413">
        <f t="shared" ca="1" si="84"/>
        <v>1.7341040462427744E-2</v>
      </c>
      <c r="BI365" s="415">
        <f t="shared" ca="1" si="85"/>
        <v>12.49318080547701</v>
      </c>
      <c r="BJ365" s="401">
        <f t="shared" ca="1" si="86"/>
        <v>732.93327392131789</v>
      </c>
      <c r="BU365" s="389">
        <f t="shared" si="79"/>
        <v>380</v>
      </c>
      <c r="BV365" s="419">
        <f t="shared" ca="1" si="80"/>
        <v>240131</v>
      </c>
      <c r="BX365" s="404" t="s">
        <v>1056</v>
      </c>
      <c r="BY365" s="404" t="s">
        <v>1736</v>
      </c>
      <c r="BZ365" s="404" t="s">
        <v>2203</v>
      </c>
      <c r="CA365" s="405">
        <v>69961</v>
      </c>
      <c r="CB365" s="548">
        <f t="shared" ca="1" si="81"/>
        <v>20</v>
      </c>
      <c r="CC365" s="50" t="str">
        <f t="shared" ca="1" si="82"/>
        <v>Worst 50</v>
      </c>
    </row>
    <row r="366" spans="1:81" x14ac:dyDescent="0.25">
      <c r="A366" s="419">
        <v>9</v>
      </c>
      <c r="B366" s="386" t="s">
        <v>133</v>
      </c>
      <c r="C366" s="386"/>
      <c r="D366" s="386" t="s">
        <v>444</v>
      </c>
      <c r="E366" s="386" t="s">
        <v>1072</v>
      </c>
      <c r="F366" s="386" t="s">
        <v>1188</v>
      </c>
      <c r="G366">
        <v>187568</v>
      </c>
      <c r="H366" s="41">
        <v>508</v>
      </c>
      <c r="I366" s="41">
        <v>520</v>
      </c>
      <c r="J366" s="41">
        <v>521</v>
      </c>
      <c r="K366" s="41">
        <v>547</v>
      </c>
      <c r="L366" s="41">
        <v>558</v>
      </c>
      <c r="M366" s="41">
        <v>563</v>
      </c>
      <c r="N366" s="41">
        <v>570</v>
      </c>
      <c r="O366" s="41">
        <v>572</v>
      </c>
      <c r="P366" s="41">
        <v>603</v>
      </c>
      <c r="Q366" s="41">
        <v>621</v>
      </c>
      <c r="R366" s="41">
        <v>630</v>
      </c>
      <c r="S366" s="41">
        <v>642</v>
      </c>
      <c r="T366" s="41">
        <v>654</v>
      </c>
      <c r="U366" s="41">
        <v>659</v>
      </c>
      <c r="V366" s="41">
        <v>665</v>
      </c>
      <c r="W366" s="41">
        <v>672</v>
      </c>
      <c r="X366" s="41">
        <v>701</v>
      </c>
      <c r="Y366" s="41">
        <v>713</v>
      </c>
      <c r="Z366" s="41">
        <v>721</v>
      </c>
      <c r="AA366" s="41">
        <v>723</v>
      </c>
      <c r="AB366" s="41">
        <v>724</v>
      </c>
      <c r="AC366" s="41">
        <v>724</v>
      </c>
      <c r="AD366" s="41">
        <v>724</v>
      </c>
      <c r="AE366" s="41">
        <v>724</v>
      </c>
      <c r="AF366" s="41">
        <v>726</v>
      </c>
      <c r="AG366" s="41">
        <v>729</v>
      </c>
      <c r="AH366" s="41">
        <v>732</v>
      </c>
      <c r="AI366" s="41">
        <v>734</v>
      </c>
      <c r="AJ366" s="41">
        <v>734</v>
      </c>
      <c r="AK366" s="41">
        <v>735</v>
      </c>
      <c r="AL366" s="41">
        <v>736</v>
      </c>
      <c r="AM366" s="41">
        <v>737</v>
      </c>
      <c r="AN366" s="41">
        <v>737</v>
      </c>
      <c r="AO366" s="41">
        <v>738</v>
      </c>
      <c r="AP366" s="41">
        <v>740</v>
      </c>
      <c r="AQ366" s="41">
        <v>741</v>
      </c>
      <c r="AR366" s="41">
        <v>741</v>
      </c>
      <c r="AS366" s="41">
        <v>745</v>
      </c>
      <c r="AT366" s="41">
        <v>747</v>
      </c>
      <c r="AU366" s="41">
        <v>752</v>
      </c>
      <c r="AV366" s="41">
        <v>754</v>
      </c>
      <c r="AW366" s="41">
        <v>756</v>
      </c>
      <c r="AX366" s="41">
        <v>756</v>
      </c>
      <c r="AY366" s="41">
        <v>758</v>
      </c>
      <c r="AZ366" s="41">
        <v>760</v>
      </c>
      <c r="BA366" s="41">
        <v>762</v>
      </c>
      <c r="BB366" s="41">
        <v>762</v>
      </c>
      <c r="BD366" s="178">
        <f t="shared" ca="1" si="87"/>
        <v>0</v>
      </c>
      <c r="BE366" s="411">
        <f t="shared" ca="1" si="88"/>
        <v>0</v>
      </c>
      <c r="BF366" s="412">
        <f t="shared" ca="1" si="89"/>
        <v>0</v>
      </c>
      <c r="BG366" s="178">
        <f t="shared" ca="1" si="83"/>
        <v>10</v>
      </c>
      <c r="BH366" s="411">
        <f t="shared" ca="1" si="84"/>
        <v>1.3297872340425532E-2</v>
      </c>
      <c r="BI366" s="412">
        <f t="shared" ca="1" si="85"/>
        <v>5.3313998123347268</v>
      </c>
      <c r="BJ366" s="398">
        <f t="shared" ca="1" si="86"/>
        <v>406.25266569990617</v>
      </c>
      <c r="BU366" s="389">
        <f t="shared" si="79"/>
        <v>374</v>
      </c>
      <c r="BV366" s="419">
        <f t="shared" ca="1" si="80"/>
        <v>187568</v>
      </c>
      <c r="BX366" s="404" t="s">
        <v>1058</v>
      </c>
      <c r="BY366" s="404" t="s">
        <v>1738</v>
      </c>
      <c r="BZ366" s="404" t="s">
        <v>2203</v>
      </c>
      <c r="CA366" s="405">
        <v>124178</v>
      </c>
      <c r="CB366" s="548">
        <f t="shared" ca="1" si="81"/>
        <v>73</v>
      </c>
      <c r="CC366" s="50" t="str">
        <f t="shared" ca="1" si="82"/>
        <v/>
      </c>
    </row>
    <row r="367" spans="1:81" x14ac:dyDescent="0.25">
      <c r="A367" s="419">
        <v>9</v>
      </c>
      <c r="B367" s="386" t="s">
        <v>133</v>
      </c>
      <c r="C367" s="386"/>
      <c r="D367" s="386" t="s">
        <v>444</v>
      </c>
      <c r="E367" s="386" t="s">
        <v>1068</v>
      </c>
      <c r="F367" s="386" t="s">
        <v>1184</v>
      </c>
      <c r="G367">
        <v>72992</v>
      </c>
      <c r="H367" s="41">
        <v>37</v>
      </c>
      <c r="I367" s="41">
        <v>38</v>
      </c>
      <c r="J367" s="41">
        <v>38</v>
      </c>
      <c r="K367" s="41">
        <v>38</v>
      </c>
      <c r="L367" s="41">
        <v>38</v>
      </c>
      <c r="M367" s="41">
        <v>38</v>
      </c>
      <c r="N367" s="41">
        <v>38</v>
      </c>
      <c r="O367" s="41">
        <v>38</v>
      </c>
      <c r="P367" s="41">
        <v>38</v>
      </c>
      <c r="Q367" s="41">
        <v>38</v>
      </c>
      <c r="R367" s="41">
        <v>39</v>
      </c>
      <c r="S367" s="41">
        <v>39</v>
      </c>
      <c r="T367" s="41">
        <v>39</v>
      </c>
      <c r="U367" s="41">
        <v>39</v>
      </c>
      <c r="V367" s="41">
        <v>39</v>
      </c>
      <c r="W367" s="41">
        <v>39</v>
      </c>
      <c r="X367" s="41">
        <v>41</v>
      </c>
      <c r="Y367" s="41">
        <v>41</v>
      </c>
      <c r="Z367" s="41">
        <v>41</v>
      </c>
      <c r="AA367" s="41">
        <v>42</v>
      </c>
      <c r="AB367" s="41">
        <v>42</v>
      </c>
      <c r="AC367" s="41">
        <v>42</v>
      </c>
      <c r="AD367" s="41">
        <v>42</v>
      </c>
      <c r="AE367" s="41">
        <v>42</v>
      </c>
      <c r="AF367" s="41">
        <v>42</v>
      </c>
      <c r="AG367" s="41">
        <v>42</v>
      </c>
      <c r="AH367" s="41">
        <v>42</v>
      </c>
      <c r="AI367" s="41">
        <v>42</v>
      </c>
      <c r="AJ367" s="41">
        <v>42</v>
      </c>
      <c r="AK367" s="41">
        <v>42</v>
      </c>
      <c r="AL367" s="41">
        <v>43</v>
      </c>
      <c r="AM367" s="41">
        <v>43</v>
      </c>
      <c r="AN367" s="41">
        <v>44</v>
      </c>
      <c r="AO367" s="41">
        <v>44</v>
      </c>
      <c r="AP367" s="41">
        <v>45</v>
      </c>
      <c r="AQ367" s="41">
        <v>45</v>
      </c>
      <c r="AR367" s="41">
        <v>46</v>
      </c>
      <c r="AS367" s="41">
        <v>46</v>
      </c>
      <c r="AT367" s="41">
        <v>47</v>
      </c>
      <c r="AU367" s="41">
        <v>47</v>
      </c>
      <c r="AV367" s="41">
        <v>49</v>
      </c>
      <c r="AW367" s="41">
        <v>49</v>
      </c>
      <c r="AX367" s="41">
        <v>51</v>
      </c>
      <c r="AY367" s="41">
        <v>51</v>
      </c>
      <c r="AZ367" s="41">
        <v>52</v>
      </c>
      <c r="BA367" s="41">
        <v>54</v>
      </c>
      <c r="BB367" s="41">
        <v>54</v>
      </c>
      <c r="BD367" s="178">
        <f t="shared" ca="1" si="87"/>
        <v>0</v>
      </c>
      <c r="BE367" s="411">
        <f t="shared" ca="1" si="88"/>
        <v>0</v>
      </c>
      <c r="BF367" s="412">
        <f t="shared" ca="1" si="89"/>
        <v>0</v>
      </c>
      <c r="BG367" s="178">
        <f t="shared" ca="1" si="83"/>
        <v>7</v>
      </c>
      <c r="BH367" s="411">
        <f t="shared" ca="1" si="84"/>
        <v>0.14893617021276595</v>
      </c>
      <c r="BI367" s="412">
        <f t="shared" ca="1" si="85"/>
        <v>9.590092064883823</v>
      </c>
      <c r="BJ367" s="398">
        <f t="shared" ca="1" si="86"/>
        <v>73.98071021481806</v>
      </c>
      <c r="BU367" s="389">
        <f t="shared" si="79"/>
        <v>372</v>
      </c>
      <c r="BV367" s="419">
        <f t="shared" ca="1" si="80"/>
        <v>72992</v>
      </c>
      <c r="BX367" s="404" t="s">
        <v>1060</v>
      </c>
      <c r="BY367" s="404" t="s">
        <v>1740</v>
      </c>
      <c r="BZ367" s="404" t="s">
        <v>2203</v>
      </c>
      <c r="CA367" s="405">
        <v>117181</v>
      </c>
      <c r="CB367" s="548">
        <f t="shared" ca="1" si="81"/>
        <v>28</v>
      </c>
      <c r="CC367" s="50" t="str">
        <f t="shared" ca="1" si="82"/>
        <v>Worst 50</v>
      </c>
    </row>
    <row r="368" spans="1:81" x14ac:dyDescent="0.25">
      <c r="A368" s="419">
        <v>9</v>
      </c>
      <c r="B368" s="386" t="s">
        <v>133</v>
      </c>
      <c r="C368" s="31"/>
      <c r="D368" s="31" t="s">
        <v>444</v>
      </c>
      <c r="E368" s="31" t="s">
        <v>1070</v>
      </c>
      <c r="F368" s="31" t="s">
        <v>1186</v>
      </c>
      <c r="G368" s="31">
        <v>125055</v>
      </c>
      <c r="H368" s="34">
        <v>233</v>
      </c>
      <c r="I368" s="34">
        <v>236</v>
      </c>
      <c r="J368" s="34">
        <v>245</v>
      </c>
      <c r="K368" s="34">
        <v>248</v>
      </c>
      <c r="L368" s="34">
        <v>251</v>
      </c>
      <c r="M368" s="34">
        <v>251</v>
      </c>
      <c r="N368" s="34">
        <v>255</v>
      </c>
      <c r="O368" s="34">
        <v>255</v>
      </c>
      <c r="P368" s="34">
        <v>261</v>
      </c>
      <c r="Q368" s="34">
        <v>263</v>
      </c>
      <c r="R368" s="34">
        <v>271</v>
      </c>
      <c r="S368" s="34">
        <v>271</v>
      </c>
      <c r="T368" s="34">
        <v>271</v>
      </c>
      <c r="U368" s="34">
        <v>272</v>
      </c>
      <c r="V368" s="34">
        <v>274</v>
      </c>
      <c r="W368" s="34">
        <v>275</v>
      </c>
      <c r="X368" s="34">
        <v>277</v>
      </c>
      <c r="Y368" s="34">
        <v>277</v>
      </c>
      <c r="Z368" s="34">
        <v>277</v>
      </c>
      <c r="AA368" s="34">
        <v>278</v>
      </c>
      <c r="AB368" s="34">
        <v>278</v>
      </c>
      <c r="AC368" s="34">
        <v>278</v>
      </c>
      <c r="AD368" s="34">
        <v>278</v>
      </c>
      <c r="AE368" s="34">
        <v>278</v>
      </c>
      <c r="AF368" s="34">
        <v>278</v>
      </c>
      <c r="AG368" s="34">
        <v>278</v>
      </c>
      <c r="AH368" s="34">
        <v>279</v>
      </c>
      <c r="AI368" s="34">
        <v>279</v>
      </c>
      <c r="AJ368" s="34">
        <v>279</v>
      </c>
      <c r="AK368" s="34">
        <v>279</v>
      </c>
      <c r="AL368" s="34">
        <v>279</v>
      </c>
      <c r="AM368" s="34">
        <v>279</v>
      </c>
      <c r="AN368" s="34">
        <v>279</v>
      </c>
      <c r="AO368" s="34">
        <v>280</v>
      </c>
      <c r="AP368" s="34">
        <v>280</v>
      </c>
      <c r="AQ368" s="34">
        <v>280</v>
      </c>
      <c r="AR368" s="34">
        <v>281</v>
      </c>
      <c r="AS368" s="34">
        <v>283</v>
      </c>
      <c r="AT368" s="34">
        <v>283</v>
      </c>
      <c r="AU368" s="34">
        <v>284</v>
      </c>
      <c r="AV368" s="34">
        <v>285</v>
      </c>
      <c r="AW368" s="34">
        <v>285</v>
      </c>
      <c r="AX368" s="34">
        <v>285</v>
      </c>
      <c r="AY368" s="34">
        <v>286</v>
      </c>
      <c r="AZ368" s="34">
        <v>286</v>
      </c>
      <c r="BA368" s="34">
        <v>286</v>
      </c>
      <c r="BB368" s="34">
        <v>286</v>
      </c>
      <c r="BC368" s="31"/>
      <c r="BD368" s="393">
        <f t="shared" ca="1" si="87"/>
        <v>0</v>
      </c>
      <c r="BE368" s="413">
        <f t="shared" ca="1" si="88"/>
        <v>0</v>
      </c>
      <c r="BF368" s="415">
        <f t="shared" ca="1" si="89"/>
        <v>0</v>
      </c>
      <c r="BG368" s="393">
        <f t="shared" ca="1" si="83"/>
        <v>2</v>
      </c>
      <c r="BH368" s="413">
        <f t="shared" ca="1" si="84"/>
        <v>7.0422535211267607E-3</v>
      </c>
      <c r="BI368" s="415">
        <f t="shared" ca="1" si="85"/>
        <v>1.5992963096237656</v>
      </c>
      <c r="BJ368" s="401">
        <f t="shared" ca="1" si="86"/>
        <v>228.69937227619846</v>
      </c>
      <c r="BU368" s="389">
        <f t="shared" si="79"/>
        <v>373</v>
      </c>
      <c r="BV368" s="419">
        <f t="shared" ca="1" si="80"/>
        <v>125055</v>
      </c>
      <c r="BX368" s="404" t="s">
        <v>1062</v>
      </c>
      <c r="BY368" s="404" t="s">
        <v>1742</v>
      </c>
      <c r="BZ368" s="404" t="s">
        <v>2203</v>
      </c>
      <c r="CA368" s="405">
        <v>95330</v>
      </c>
      <c r="CB368" s="548">
        <f t="shared" ca="1" si="81"/>
        <v>182</v>
      </c>
      <c r="CC368" s="50" t="str">
        <f t="shared" ca="1" si="82"/>
        <v/>
      </c>
    </row>
    <row r="369" spans="1:81" x14ac:dyDescent="0.25">
      <c r="A369" s="419">
        <v>9</v>
      </c>
      <c r="B369" s="386" t="s">
        <v>133</v>
      </c>
      <c r="C369" s="407"/>
      <c r="D369" s="407" t="s">
        <v>445</v>
      </c>
      <c r="E369" s="407" t="s">
        <v>1096</v>
      </c>
      <c r="F369" s="407" t="s">
        <v>445</v>
      </c>
      <c r="G369" s="407">
        <v>132447</v>
      </c>
      <c r="H369" s="410">
        <v>197</v>
      </c>
      <c r="I369" s="410">
        <v>198</v>
      </c>
      <c r="J369" s="410">
        <v>199</v>
      </c>
      <c r="K369" s="410">
        <v>204</v>
      </c>
      <c r="L369" s="410">
        <v>209</v>
      </c>
      <c r="M369" s="410">
        <v>216</v>
      </c>
      <c r="N369" s="410">
        <v>226</v>
      </c>
      <c r="O369" s="410">
        <v>227</v>
      </c>
      <c r="P369" s="410">
        <v>227</v>
      </c>
      <c r="Q369" s="410">
        <v>232</v>
      </c>
      <c r="R369" s="410">
        <v>241</v>
      </c>
      <c r="S369" s="410">
        <v>244</v>
      </c>
      <c r="T369" s="410">
        <v>246</v>
      </c>
      <c r="U369" s="410">
        <v>249</v>
      </c>
      <c r="V369" s="410">
        <v>251</v>
      </c>
      <c r="W369" s="410">
        <v>253</v>
      </c>
      <c r="X369" s="410">
        <v>255</v>
      </c>
      <c r="Y369" s="410">
        <v>266</v>
      </c>
      <c r="Z369" s="410">
        <v>270</v>
      </c>
      <c r="AA369" s="410">
        <v>272</v>
      </c>
      <c r="AB369" s="410">
        <v>276</v>
      </c>
      <c r="AC369" s="410">
        <v>281</v>
      </c>
      <c r="AD369" s="410">
        <v>283</v>
      </c>
      <c r="AE369" s="410">
        <v>284</v>
      </c>
      <c r="AF369" s="410">
        <v>285</v>
      </c>
      <c r="AG369" s="410">
        <v>285</v>
      </c>
      <c r="AH369" s="410">
        <v>286</v>
      </c>
      <c r="AI369" s="410">
        <v>286</v>
      </c>
      <c r="AJ369" s="410">
        <v>287</v>
      </c>
      <c r="AK369" s="410">
        <v>287</v>
      </c>
      <c r="AL369" s="410">
        <v>290</v>
      </c>
      <c r="AM369" s="410">
        <v>292</v>
      </c>
      <c r="AN369" s="410">
        <v>292</v>
      </c>
      <c r="AO369" s="410">
        <v>295</v>
      </c>
      <c r="AP369" s="410">
        <v>295</v>
      </c>
      <c r="AQ369" s="410">
        <v>296</v>
      </c>
      <c r="AR369" s="410">
        <v>296</v>
      </c>
      <c r="AS369" s="410">
        <v>296</v>
      </c>
      <c r="AT369" s="410">
        <v>296</v>
      </c>
      <c r="AU369" s="410">
        <v>296</v>
      </c>
      <c r="AV369" s="410">
        <v>296</v>
      </c>
      <c r="AW369" s="410">
        <v>296</v>
      </c>
      <c r="AX369" s="410">
        <v>296</v>
      </c>
      <c r="AY369" s="410">
        <v>296</v>
      </c>
      <c r="AZ369" s="410">
        <v>296</v>
      </c>
      <c r="BA369" s="410">
        <v>297</v>
      </c>
      <c r="BB369" s="410">
        <v>298</v>
      </c>
      <c r="BC369" s="407"/>
      <c r="BD369" s="408">
        <f t="shared" ca="1" si="87"/>
        <v>1</v>
      </c>
      <c r="BE369" s="414">
        <f t="shared" ca="1" si="88"/>
        <v>3.3670033670033669E-3</v>
      </c>
      <c r="BF369" s="416">
        <f t="shared" ca="1" si="89"/>
        <v>0.75501898872756645</v>
      </c>
      <c r="BG369" s="408">
        <f t="shared" ca="1" si="83"/>
        <v>2</v>
      </c>
      <c r="BH369" s="414">
        <f t="shared" ca="1" si="84"/>
        <v>6.7567567567567571E-3</v>
      </c>
      <c r="BI369" s="416">
        <f t="shared" ca="1" si="85"/>
        <v>1.5100379774551329</v>
      </c>
      <c r="BJ369" s="409">
        <f t="shared" ca="1" si="86"/>
        <v>224.99565864081481</v>
      </c>
      <c r="BU369" s="389">
        <f t="shared" si="79"/>
        <v>371</v>
      </c>
      <c r="BV369" s="419">
        <f t="shared" ca="1" si="80"/>
        <v>132447</v>
      </c>
      <c r="BX369" s="404" t="s">
        <v>1064</v>
      </c>
      <c r="BY369" s="404" t="s">
        <v>1744</v>
      </c>
      <c r="BZ369" s="404" t="s">
        <v>2203</v>
      </c>
      <c r="CA369" s="405">
        <v>155593</v>
      </c>
      <c r="CB369" s="548">
        <f t="shared" ca="1" si="81"/>
        <v>186</v>
      </c>
      <c r="CC369" s="50" t="str">
        <f t="shared" ca="1" si="82"/>
        <v/>
      </c>
    </row>
    <row r="370" spans="1:81" x14ac:dyDescent="0.25">
      <c r="A370" s="419">
        <v>9</v>
      </c>
      <c r="B370" s="386" t="s">
        <v>133</v>
      </c>
      <c r="C370" s="386"/>
      <c r="D370" s="386" t="s">
        <v>446</v>
      </c>
      <c r="E370" s="386" t="s">
        <v>1076</v>
      </c>
      <c r="F370" s="386" t="s">
        <v>1192</v>
      </c>
      <c r="G370">
        <v>142906</v>
      </c>
      <c r="H370" s="41">
        <v>517</v>
      </c>
      <c r="I370" s="41">
        <v>518</v>
      </c>
      <c r="J370" s="41">
        <v>522</v>
      </c>
      <c r="K370" s="41">
        <v>523</v>
      </c>
      <c r="L370" s="41">
        <v>527</v>
      </c>
      <c r="M370" s="41">
        <v>535</v>
      </c>
      <c r="N370" s="41">
        <v>540</v>
      </c>
      <c r="O370" s="41">
        <v>543</v>
      </c>
      <c r="P370" s="41">
        <v>548</v>
      </c>
      <c r="Q370" s="41">
        <v>548</v>
      </c>
      <c r="R370" s="41">
        <v>555</v>
      </c>
      <c r="S370" s="41">
        <v>558</v>
      </c>
      <c r="T370" s="41">
        <v>582</v>
      </c>
      <c r="U370" s="41">
        <v>586</v>
      </c>
      <c r="V370" s="41">
        <v>587</v>
      </c>
      <c r="W370" s="41">
        <v>588</v>
      </c>
      <c r="X370" s="41">
        <v>592</v>
      </c>
      <c r="Y370" s="41">
        <v>593</v>
      </c>
      <c r="Z370" s="41">
        <v>595</v>
      </c>
      <c r="AA370" s="41">
        <v>597</v>
      </c>
      <c r="AB370" s="41">
        <v>598</v>
      </c>
      <c r="AC370" s="41">
        <v>599</v>
      </c>
      <c r="AD370" s="41">
        <v>602</v>
      </c>
      <c r="AE370" s="41">
        <v>603</v>
      </c>
      <c r="AF370" s="41">
        <v>603</v>
      </c>
      <c r="AG370" s="41">
        <v>604</v>
      </c>
      <c r="AH370" s="41">
        <v>606</v>
      </c>
      <c r="AI370" s="41">
        <v>606</v>
      </c>
      <c r="AJ370" s="41">
        <v>606</v>
      </c>
      <c r="AK370" s="41">
        <v>609</v>
      </c>
      <c r="AL370" s="41">
        <v>609</v>
      </c>
      <c r="AM370" s="41">
        <v>610</v>
      </c>
      <c r="AN370" s="41">
        <v>610</v>
      </c>
      <c r="AO370" s="41">
        <v>611</v>
      </c>
      <c r="AP370" s="41">
        <v>611</v>
      </c>
      <c r="AQ370" s="41">
        <v>613</v>
      </c>
      <c r="AR370" s="41">
        <v>613</v>
      </c>
      <c r="AS370" s="41">
        <v>615</v>
      </c>
      <c r="AT370" s="41">
        <v>616</v>
      </c>
      <c r="AU370" s="41">
        <v>616</v>
      </c>
      <c r="AV370" s="41">
        <v>618</v>
      </c>
      <c r="AW370" s="41">
        <v>620</v>
      </c>
      <c r="AX370" s="41">
        <v>620</v>
      </c>
      <c r="AY370" s="41">
        <v>622</v>
      </c>
      <c r="AZ370" s="41">
        <v>622</v>
      </c>
      <c r="BA370" s="41">
        <v>624</v>
      </c>
      <c r="BB370" s="41">
        <v>624</v>
      </c>
      <c r="BD370" s="178">
        <f t="shared" ca="1" si="87"/>
        <v>0</v>
      </c>
      <c r="BE370" s="411">
        <f t="shared" ca="1" si="88"/>
        <v>0</v>
      </c>
      <c r="BF370" s="412">
        <f t="shared" ca="1" si="89"/>
        <v>0</v>
      </c>
      <c r="BG370" s="178">
        <f t="shared" ca="1" si="83"/>
        <v>8</v>
      </c>
      <c r="BH370" s="411">
        <f t="shared" ca="1" si="84"/>
        <v>1.2987012987012988E-2</v>
      </c>
      <c r="BI370" s="412">
        <f t="shared" ca="1" si="85"/>
        <v>5.5980854547744672</v>
      </c>
      <c r="BJ370" s="398">
        <f t="shared" ca="1" si="86"/>
        <v>436.65066547240843</v>
      </c>
      <c r="BU370" s="389">
        <f t="shared" si="79"/>
        <v>376</v>
      </c>
      <c r="BV370" s="419">
        <f t="shared" ca="1" si="80"/>
        <v>142906</v>
      </c>
      <c r="BX370" s="404" t="s">
        <v>1066</v>
      </c>
      <c r="BY370" s="404" t="s">
        <v>1182</v>
      </c>
      <c r="BZ370" s="404" t="s">
        <v>2203</v>
      </c>
      <c r="CA370" s="405">
        <v>136126</v>
      </c>
      <c r="CB370" s="548">
        <f t="shared" ca="1" si="81"/>
        <v>66</v>
      </c>
      <c r="CC370" s="50" t="str">
        <f t="shared" ca="1" si="82"/>
        <v/>
      </c>
    </row>
    <row r="371" spans="1:81" x14ac:dyDescent="0.25">
      <c r="A371" s="31">
        <v>9</v>
      </c>
      <c r="B371" s="31" t="s">
        <v>133</v>
      </c>
      <c r="C371" s="31"/>
      <c r="D371" s="31" t="s">
        <v>446</v>
      </c>
      <c r="E371" s="31" t="s">
        <v>1074</v>
      </c>
      <c r="F371" s="31" t="s">
        <v>1190</v>
      </c>
      <c r="G371" s="31">
        <v>246466</v>
      </c>
      <c r="H371" s="31">
        <v>1137</v>
      </c>
      <c r="I371" s="31">
        <v>1143</v>
      </c>
      <c r="J371" s="31">
        <v>1146</v>
      </c>
      <c r="K371" s="31">
        <v>1156</v>
      </c>
      <c r="L371" s="31">
        <v>1164</v>
      </c>
      <c r="M371" s="31">
        <v>1167</v>
      </c>
      <c r="N371" s="31">
        <v>1177</v>
      </c>
      <c r="O371" s="31">
        <v>1188</v>
      </c>
      <c r="P371" s="31">
        <v>1202</v>
      </c>
      <c r="Q371" s="31">
        <v>1208</v>
      </c>
      <c r="R371" s="31">
        <v>1212</v>
      </c>
      <c r="S371" s="31">
        <v>1216</v>
      </c>
      <c r="T371" s="31">
        <v>1218</v>
      </c>
      <c r="U371" s="31">
        <v>1222</v>
      </c>
      <c r="V371" s="31">
        <v>1225</v>
      </c>
      <c r="W371" s="31">
        <v>1237</v>
      </c>
      <c r="X371" s="31">
        <v>1245</v>
      </c>
      <c r="Y371" s="31">
        <v>1248</v>
      </c>
      <c r="Z371" s="31">
        <v>1249</v>
      </c>
      <c r="AA371" s="31">
        <v>1250</v>
      </c>
      <c r="AB371" s="31">
        <v>1257</v>
      </c>
      <c r="AC371" s="31">
        <v>1262</v>
      </c>
      <c r="AD371" s="31">
        <v>1264</v>
      </c>
      <c r="AE371" s="31">
        <v>1264</v>
      </c>
      <c r="AF371" s="31">
        <v>1265</v>
      </c>
      <c r="AG371" s="31">
        <v>1267</v>
      </c>
      <c r="AH371" s="31">
        <v>1267</v>
      </c>
      <c r="AI371" s="31">
        <v>1267</v>
      </c>
      <c r="AJ371" s="31">
        <v>1268</v>
      </c>
      <c r="AK371" s="31">
        <v>1270</v>
      </c>
      <c r="AL371" s="31">
        <v>1271</v>
      </c>
      <c r="AM371" s="31">
        <v>1271</v>
      </c>
      <c r="AN371" s="31">
        <v>1271</v>
      </c>
      <c r="AO371" s="31">
        <v>1273</v>
      </c>
      <c r="AP371" s="31">
        <v>1273</v>
      </c>
      <c r="AQ371" s="31">
        <v>1276</v>
      </c>
      <c r="AR371" s="31">
        <v>1278</v>
      </c>
      <c r="AS371" s="31">
        <v>1278</v>
      </c>
      <c r="AT371" s="31">
        <v>1279</v>
      </c>
      <c r="AU371" s="31">
        <v>1280</v>
      </c>
      <c r="AV371" s="31">
        <v>1280</v>
      </c>
      <c r="AW371" s="31">
        <v>1280</v>
      </c>
      <c r="AX371" s="31">
        <v>1280</v>
      </c>
      <c r="AY371" s="31">
        <v>1280</v>
      </c>
      <c r="AZ371" s="31">
        <v>1280</v>
      </c>
      <c r="BA371" s="31">
        <v>1280</v>
      </c>
      <c r="BB371" s="31">
        <v>1280</v>
      </c>
      <c r="BC371" s="31"/>
      <c r="BD371" s="393">
        <f t="shared" ca="1" si="87"/>
        <v>0</v>
      </c>
      <c r="BE371" s="413">
        <f t="shared" ca="1" si="88"/>
        <v>0</v>
      </c>
      <c r="BF371" s="415">
        <f t="shared" ca="1" si="89"/>
        <v>0</v>
      </c>
      <c r="BG371" s="393">
        <f t="shared" ca="1" si="83"/>
        <v>0</v>
      </c>
      <c r="BH371" s="413">
        <f t="shared" ca="1" si="84"/>
        <v>0</v>
      </c>
      <c r="BI371" s="415">
        <f t="shared" ca="1" si="85"/>
        <v>0</v>
      </c>
      <c r="BJ371" s="401">
        <f t="shared" ca="1" si="86"/>
        <v>519.3414101742228</v>
      </c>
      <c r="BU371" s="389">
        <f t="shared" si="79"/>
        <v>375</v>
      </c>
      <c r="BV371" s="419">
        <f t="shared" ca="1" si="80"/>
        <v>246466</v>
      </c>
      <c r="BX371" s="404" t="s">
        <v>1096</v>
      </c>
      <c r="BY371" s="404" t="s">
        <v>445</v>
      </c>
      <c r="BZ371" s="404" t="s">
        <v>2203</v>
      </c>
      <c r="CA371" s="405">
        <v>132447</v>
      </c>
      <c r="CB371" s="548">
        <f t="shared" ca="1" si="81"/>
        <v>272</v>
      </c>
      <c r="CC371" s="50" t="str">
        <f t="shared" ca="1" si="82"/>
        <v/>
      </c>
    </row>
    <row r="372" spans="1:81" x14ac:dyDescent="0.25">
      <c r="G372" s="548" t="s">
        <v>2138</v>
      </c>
      <c r="H372" s="548" t="s">
        <v>2138</v>
      </c>
      <c r="I372" s="548" t="s">
        <v>2138</v>
      </c>
      <c r="J372" s="548" t="s">
        <v>2138</v>
      </c>
      <c r="K372" s="548" t="s">
        <v>2138</v>
      </c>
      <c r="L372" s="548" t="s">
        <v>2138</v>
      </c>
      <c r="M372" s="548" t="s">
        <v>2138</v>
      </c>
      <c r="N372" s="548" t="s">
        <v>2138</v>
      </c>
      <c r="O372" s="548" t="s">
        <v>2138</v>
      </c>
      <c r="P372" s="548" t="s">
        <v>2138</v>
      </c>
      <c r="Q372" s="548" t="s">
        <v>2138</v>
      </c>
      <c r="R372" s="548" t="s">
        <v>2138</v>
      </c>
      <c r="S372" s="548" t="s">
        <v>2138</v>
      </c>
      <c r="T372" s="548" t="s">
        <v>2138</v>
      </c>
      <c r="U372" s="548" t="s">
        <v>2138</v>
      </c>
      <c r="V372" s="548" t="s">
        <v>2138</v>
      </c>
      <c r="W372" s="548" t="s">
        <v>2138</v>
      </c>
      <c r="X372" s="548" t="s">
        <v>2138</v>
      </c>
      <c r="Y372" s="548" t="s">
        <v>2138</v>
      </c>
      <c r="Z372" s="548" t="s">
        <v>2138</v>
      </c>
      <c r="AA372" s="548" t="s">
        <v>2138</v>
      </c>
      <c r="AB372" s="541" t="s">
        <v>2138</v>
      </c>
      <c r="AC372" s="541" t="s">
        <v>2138</v>
      </c>
      <c r="AD372" s="542" t="s">
        <v>2138</v>
      </c>
      <c r="AE372" s="542" t="s">
        <v>2138</v>
      </c>
      <c r="AF372" s="544" t="s">
        <v>2138</v>
      </c>
      <c r="AG372" s="544" t="s">
        <v>2138</v>
      </c>
      <c r="AH372" s="545" t="s">
        <v>2138</v>
      </c>
      <c r="AI372" s="546" t="s">
        <v>2138</v>
      </c>
      <c r="AJ372" s="547" t="s">
        <v>2138</v>
      </c>
      <c r="AK372" s="548" t="s">
        <v>2138</v>
      </c>
      <c r="AL372" s="550" t="s">
        <v>2138</v>
      </c>
      <c r="AM372" s="551" t="s">
        <v>2138</v>
      </c>
      <c r="AN372" s="552" t="s">
        <v>2138</v>
      </c>
      <c r="AO372" s="553" t="s">
        <v>2138</v>
      </c>
      <c r="AP372" s="553" t="s">
        <v>2138</v>
      </c>
      <c r="AQ372" s="553" t="s">
        <v>2138</v>
      </c>
      <c r="AR372" s="553" t="s">
        <v>2138</v>
      </c>
      <c r="AS372" s="554" t="s">
        <v>2138</v>
      </c>
      <c r="AT372" s="555" t="s">
        <v>2138</v>
      </c>
      <c r="AX372" s="140" t="s">
        <v>2360</v>
      </c>
      <c r="AY372" s="140"/>
      <c r="AZ372" s="140"/>
      <c r="BA372" s="140"/>
      <c r="BB372" s="140"/>
      <c r="BX372" s="404" t="s">
        <v>1068</v>
      </c>
      <c r="BY372" s="404" t="s">
        <v>1184</v>
      </c>
      <c r="BZ372" s="404" t="s">
        <v>2203</v>
      </c>
      <c r="CA372" s="405">
        <v>72992</v>
      </c>
    </row>
    <row r="373" spans="1:81" x14ac:dyDescent="0.25">
      <c r="BX373" s="404" t="s">
        <v>1070</v>
      </c>
      <c r="BY373" s="404" t="s">
        <v>1186</v>
      </c>
      <c r="BZ373" s="404" t="s">
        <v>2203</v>
      </c>
      <c r="CA373" s="405">
        <v>125055</v>
      </c>
    </row>
    <row r="374" spans="1:81" x14ac:dyDescent="0.25">
      <c r="BX374" s="404" t="s">
        <v>1072</v>
      </c>
      <c r="BY374" s="404" t="s">
        <v>1188</v>
      </c>
      <c r="BZ374" s="404" t="s">
        <v>2203</v>
      </c>
      <c r="CA374" s="405">
        <v>187568</v>
      </c>
    </row>
    <row r="375" spans="1:81" x14ac:dyDescent="0.25">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431"/>
      <c r="BE375" s="80"/>
      <c r="BF375" s="80"/>
      <c r="BG375" s="431"/>
      <c r="BH375" s="441"/>
      <c r="BI375" s="439"/>
      <c r="BJ375" s="431"/>
      <c r="BX375" s="404" t="s">
        <v>1074</v>
      </c>
      <c r="BY375" s="404" t="s">
        <v>1190</v>
      </c>
      <c r="BZ375" s="404" t="s">
        <v>2203</v>
      </c>
      <c r="CA375" s="405">
        <v>246466</v>
      </c>
    </row>
    <row r="376" spans="1:81" x14ac:dyDescent="0.25">
      <c r="B376" s="140" t="s">
        <v>2183</v>
      </c>
      <c r="C376" s="140"/>
      <c r="D376" s="140"/>
      <c r="E376" s="140"/>
      <c r="F376" s="140"/>
      <c r="BX376" s="404" t="s">
        <v>1076</v>
      </c>
      <c r="BY376" s="404" t="s">
        <v>1192</v>
      </c>
      <c r="BZ376" s="404" t="s">
        <v>2203</v>
      </c>
      <c r="CA376" s="405">
        <v>142906</v>
      </c>
    </row>
    <row r="377" spans="1:81" x14ac:dyDescent="0.25">
      <c r="A377" s="386">
        <v>3</v>
      </c>
      <c r="B377" s="140" t="s">
        <v>148</v>
      </c>
      <c r="C377" s="140" t="s">
        <v>319</v>
      </c>
      <c r="D377" s="140" t="s">
        <v>1217</v>
      </c>
      <c r="E377" s="140" t="s">
        <v>319</v>
      </c>
      <c r="F377" s="140" t="s">
        <v>1217</v>
      </c>
      <c r="BX377" s="404" t="s">
        <v>1078</v>
      </c>
      <c r="BY377" s="404" t="s">
        <v>1194</v>
      </c>
      <c r="BZ377" s="404" t="s">
        <v>2203</v>
      </c>
      <c r="CA377" s="405">
        <v>144876</v>
      </c>
    </row>
    <row r="378" spans="1:81" x14ac:dyDescent="0.25">
      <c r="A378" s="386">
        <v>3</v>
      </c>
      <c r="B378" s="140" t="s">
        <v>148</v>
      </c>
      <c r="C378" s="140" t="s">
        <v>594</v>
      </c>
      <c r="D378" s="140" t="s">
        <v>1219</v>
      </c>
      <c r="E378" s="140" t="s">
        <v>594</v>
      </c>
      <c r="F378" s="140" t="s">
        <v>1219</v>
      </c>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E378" s="20"/>
      <c r="BF378" s="20"/>
      <c r="BH378" s="422"/>
      <c r="BI378" s="423"/>
      <c r="BX378" s="404" t="s">
        <v>1080</v>
      </c>
      <c r="BY378" s="404" t="s">
        <v>1196</v>
      </c>
      <c r="BZ378" s="404" t="s">
        <v>2203</v>
      </c>
      <c r="CA378" s="405">
        <v>132165</v>
      </c>
    </row>
    <row r="379" spans="1:81" x14ac:dyDescent="0.25">
      <c r="B379" s="140"/>
      <c r="C379" s="140"/>
      <c r="D379" s="140"/>
      <c r="E379" s="140"/>
      <c r="F379" s="140"/>
      <c r="BX379" s="404" t="s">
        <v>1082</v>
      </c>
      <c r="BY379" s="404" t="s">
        <v>1198</v>
      </c>
      <c r="BZ379" s="404" t="s">
        <v>2203</v>
      </c>
      <c r="CA379" s="405">
        <v>364248</v>
      </c>
    </row>
    <row r="380" spans="1:81" x14ac:dyDescent="0.25">
      <c r="B380" s="140" t="s">
        <v>2185</v>
      </c>
      <c r="C380" s="140"/>
      <c r="D380" s="140"/>
      <c r="E380" s="140"/>
      <c r="F380" s="140"/>
      <c r="BX380" s="404" t="s">
        <v>1084</v>
      </c>
      <c r="BY380" s="404" t="s">
        <v>1200</v>
      </c>
      <c r="BZ380" s="404" t="s">
        <v>2203</v>
      </c>
      <c r="CA380" s="405">
        <v>240131</v>
      </c>
    </row>
    <row r="381" spans="1:81" x14ac:dyDescent="0.25">
      <c r="B381" s="140"/>
      <c r="C381" s="140"/>
      <c r="D381" s="140" t="s">
        <v>2186</v>
      </c>
      <c r="E381" s="140"/>
      <c r="F381" s="140" t="s">
        <v>440</v>
      </c>
      <c r="H381" s="140">
        <f>'L3-UTLA'!BM177</f>
        <v>2238</v>
      </c>
      <c r="I381" s="140">
        <f>'L3-UTLA'!BN177</f>
        <v>2246</v>
      </c>
      <c r="J381" s="140">
        <f>'L3-UTLA'!BO177</f>
        <v>2271</v>
      </c>
      <c r="K381" s="140">
        <f>'L3-UTLA'!BP177</f>
        <v>2304</v>
      </c>
      <c r="L381" s="140">
        <f>'L3-UTLA'!BQ177</f>
        <v>2319</v>
      </c>
      <c r="M381" s="140">
        <f>'L3-UTLA'!BR177</f>
        <v>2340</v>
      </c>
      <c r="N381" s="140">
        <f>'L3-UTLA'!BS177</f>
        <v>2342</v>
      </c>
      <c r="O381" s="140">
        <f>'L3-UTLA'!BT177</f>
        <v>2353</v>
      </c>
      <c r="P381" s="140">
        <f>'L3-UTLA'!BU177</f>
        <v>2359</v>
      </c>
      <c r="Q381" s="140">
        <f>'L3-UTLA'!BV177</f>
        <v>2372</v>
      </c>
      <c r="R381" s="140">
        <f>'L3-UTLA'!BW177</f>
        <v>2381</v>
      </c>
      <c r="S381" s="140">
        <f>'L3-UTLA'!BX177</f>
        <v>2388</v>
      </c>
      <c r="T381" s="140">
        <f>'L3-UTLA'!BY177</f>
        <v>2401</v>
      </c>
      <c r="U381" s="140">
        <f>'L3-UTLA'!BZ177</f>
        <v>2412</v>
      </c>
      <c r="V381" s="140">
        <f>'L3-UTLA'!CA177</f>
        <v>2452</v>
      </c>
      <c r="W381" s="140">
        <f>'L3-UTLA'!CB177</f>
        <v>2462</v>
      </c>
      <c r="X381" s="140">
        <f>'L3-UTLA'!CC177</f>
        <v>2478</v>
      </c>
      <c r="Y381" s="140">
        <f>'L3-UTLA'!CD177</f>
        <v>2491</v>
      </c>
      <c r="Z381" s="140">
        <f>'L3-UTLA'!CE177</f>
        <v>2498</v>
      </c>
      <c r="AA381" s="140">
        <f>'L3-UTLA'!CF177</f>
        <v>2513</v>
      </c>
      <c r="AB381" s="140">
        <f>'L3-UTLA'!CG177</f>
        <v>2522</v>
      </c>
      <c r="AC381" s="140">
        <f>'L3-UTLA'!CH177</f>
        <v>2527</v>
      </c>
      <c r="AD381" s="140">
        <f>'L3-UTLA'!CI177</f>
        <v>2532</v>
      </c>
      <c r="AE381" s="140">
        <f>'L3-UTLA'!CJ177</f>
        <v>2540</v>
      </c>
      <c r="AF381" s="140">
        <f>'L3-UTLA'!CK177</f>
        <v>2552</v>
      </c>
      <c r="AG381" s="140">
        <f>'L3-UTLA'!CL177</f>
        <v>2555</v>
      </c>
      <c r="AH381" s="140">
        <f>'L3-UTLA'!CM177</f>
        <v>2560</v>
      </c>
      <c r="AI381" s="140">
        <f>'L3-UTLA'!CN177</f>
        <v>2567</v>
      </c>
      <c r="AJ381" s="140">
        <f>'L3-UTLA'!CO177</f>
        <v>2570</v>
      </c>
      <c r="AK381" s="140">
        <f>'L3-UTLA'!CP177</f>
        <v>2572</v>
      </c>
      <c r="AL381" s="140">
        <f>'L3-UTLA'!CQ177</f>
        <v>2572</v>
      </c>
      <c r="AM381" s="140">
        <f>'L3-UTLA'!CR177</f>
        <v>2577</v>
      </c>
      <c r="AN381" s="140">
        <f>'L3-UTLA'!CS177</f>
        <v>2577</v>
      </c>
      <c r="AO381" s="140">
        <f>'L3-UTLA'!CT177</f>
        <v>2577</v>
      </c>
      <c r="AP381" s="140">
        <f>'L3-UTLA'!CU177</f>
        <v>2580</v>
      </c>
      <c r="AQ381" s="140">
        <f>'L3-UTLA'!CV177</f>
        <v>2587</v>
      </c>
      <c r="AR381" s="140">
        <f>'L3-UTLA'!CW177</f>
        <v>2590</v>
      </c>
      <c r="AS381" s="140">
        <f>'L3-UTLA'!CX177</f>
        <v>2592</v>
      </c>
      <c r="AT381" s="140">
        <f>'L3-UTLA'!CY177</f>
        <v>2592</v>
      </c>
      <c r="AU381" s="140">
        <f>'L3-UTLA'!CZ177</f>
        <v>2595</v>
      </c>
      <c r="AV381" s="140">
        <f>'L3-UTLA'!DA177</f>
        <v>2600</v>
      </c>
      <c r="AW381" s="140">
        <f>'L3-UTLA'!DB177</f>
        <v>2600</v>
      </c>
      <c r="AX381" s="140">
        <f>'L3-UTLA'!DC177</f>
        <v>2603</v>
      </c>
      <c r="AY381" s="140">
        <f>'L3-UTLA'!DD177</f>
        <v>2606</v>
      </c>
      <c r="AZ381" s="140">
        <f>'L3-UTLA'!DE177</f>
        <v>2606</v>
      </c>
      <c r="BA381" s="140">
        <f>'L3-UTLA'!DF177</f>
        <v>2609</v>
      </c>
      <c r="BB381" s="140">
        <f>'L3-UTLA'!DG177</f>
        <v>2611</v>
      </c>
      <c r="BX381" s="404" t="s">
        <v>1098</v>
      </c>
      <c r="BY381" s="404" t="s">
        <v>1390</v>
      </c>
      <c r="BZ381" s="404" t="s">
        <v>2203</v>
      </c>
      <c r="CA381" s="405">
        <v>60183</v>
      </c>
    </row>
    <row r="382" spans="1:81" x14ac:dyDescent="0.25">
      <c r="B382" s="140"/>
      <c r="C382" s="140"/>
      <c r="D382" s="140" t="s">
        <v>2186</v>
      </c>
      <c r="E382" s="140"/>
      <c r="F382" s="140" t="s">
        <v>441</v>
      </c>
      <c r="H382" s="140">
        <f>'L3-UTLA'!BM178</f>
        <v>1516</v>
      </c>
      <c r="I382" s="140">
        <f>'L3-UTLA'!BN178</f>
        <v>1607</v>
      </c>
      <c r="J382" s="140">
        <f>'L3-UTLA'!BO178</f>
        <v>1638</v>
      </c>
      <c r="K382" s="140">
        <f>'L3-UTLA'!BP178</f>
        <v>1711</v>
      </c>
      <c r="L382" s="140">
        <f>'L3-UTLA'!BQ178</f>
        <v>1755</v>
      </c>
      <c r="M382" s="140">
        <f>'L3-UTLA'!BR178</f>
        <v>1777</v>
      </c>
      <c r="N382" s="140">
        <f>'L3-UTLA'!BS178</f>
        <v>1847</v>
      </c>
      <c r="O382" s="140">
        <f>'L3-UTLA'!BT178</f>
        <v>1895</v>
      </c>
      <c r="P382" s="140">
        <f>'L3-UTLA'!BU178</f>
        <v>1915</v>
      </c>
      <c r="Q382" s="140">
        <f>'L3-UTLA'!BV178</f>
        <v>2013</v>
      </c>
      <c r="R382" s="140">
        <f>'L3-UTLA'!BW178</f>
        <v>2082</v>
      </c>
      <c r="S382" s="140">
        <f>'L3-UTLA'!BX178</f>
        <v>2123</v>
      </c>
      <c r="T382" s="140">
        <f>'L3-UTLA'!BY178</f>
        <v>2190</v>
      </c>
      <c r="U382" s="140">
        <f>'L3-UTLA'!BZ178</f>
        <v>2238</v>
      </c>
      <c r="V382" s="140">
        <f>'L3-UTLA'!CA178</f>
        <v>2282</v>
      </c>
      <c r="W382" s="140">
        <f>'L3-UTLA'!CB178</f>
        <v>2327</v>
      </c>
      <c r="X382" s="140">
        <f>'L3-UTLA'!CC178</f>
        <v>2399</v>
      </c>
      <c r="Y382" s="140">
        <f>'L3-UTLA'!CD178</f>
        <v>2451</v>
      </c>
      <c r="Z382" s="140">
        <f>'L3-UTLA'!CE178</f>
        <v>2510</v>
      </c>
      <c r="AA382" s="140">
        <f>'L3-UTLA'!CF178</f>
        <v>2577</v>
      </c>
      <c r="AB382" s="140">
        <f>'L3-UTLA'!CG178</f>
        <v>2619</v>
      </c>
      <c r="AC382" s="140">
        <f>'L3-UTLA'!CH178</f>
        <v>2649</v>
      </c>
      <c r="AD382" s="140">
        <f>'L3-UTLA'!CI178</f>
        <v>2705</v>
      </c>
      <c r="AE382" s="140">
        <f>'L3-UTLA'!CJ178</f>
        <v>2740</v>
      </c>
      <c r="AF382" s="140">
        <f>'L3-UTLA'!CK178</f>
        <v>2770</v>
      </c>
      <c r="AG382" s="140">
        <f>'L3-UTLA'!CL178</f>
        <v>2787</v>
      </c>
      <c r="AH382" s="140">
        <f>'L3-UTLA'!CM178</f>
        <v>2823</v>
      </c>
      <c r="AI382" s="140">
        <f>'L3-UTLA'!CN178</f>
        <v>2876</v>
      </c>
      <c r="AJ382" s="140">
        <f>'L3-UTLA'!CO178</f>
        <v>2888</v>
      </c>
      <c r="AK382" s="140">
        <f>'L3-UTLA'!CP178</f>
        <v>2931</v>
      </c>
      <c r="AL382" s="140">
        <f>'L3-UTLA'!CQ178</f>
        <v>2952</v>
      </c>
      <c r="AM382" s="140">
        <f>'L3-UTLA'!CR178</f>
        <v>2966</v>
      </c>
      <c r="AN382" s="140">
        <f>'L3-UTLA'!CS178</f>
        <v>2986</v>
      </c>
      <c r="AO382" s="140">
        <f>'L3-UTLA'!CT178</f>
        <v>2999</v>
      </c>
      <c r="AP382" s="140">
        <f>'L3-UTLA'!CU178</f>
        <v>3022</v>
      </c>
      <c r="AQ382" s="140">
        <f>'L3-UTLA'!CV178</f>
        <v>3043</v>
      </c>
      <c r="AR382" s="140">
        <f>'L3-UTLA'!CW178</f>
        <v>3068</v>
      </c>
      <c r="AS382" s="140">
        <f>'L3-UTLA'!CX178</f>
        <v>3088</v>
      </c>
      <c r="AT382" s="140">
        <f>'L3-UTLA'!CY178</f>
        <v>3099</v>
      </c>
      <c r="AU382" s="140">
        <f>'L3-UTLA'!CZ178</f>
        <v>3135</v>
      </c>
      <c r="AV382" s="140">
        <f>'L3-UTLA'!DA178</f>
        <v>3172</v>
      </c>
      <c r="AW382" s="140">
        <f>'L3-UTLA'!DB178</f>
        <v>3203</v>
      </c>
      <c r="AX382" s="140">
        <f>'L3-UTLA'!DC178</f>
        <v>3228</v>
      </c>
      <c r="AY382" s="140">
        <f>'L3-UTLA'!DD178</f>
        <v>3242</v>
      </c>
      <c r="AZ382" s="140">
        <f>'L3-UTLA'!DE178</f>
        <v>3256</v>
      </c>
      <c r="BA382" s="140">
        <f>'L3-UTLA'!DF178</f>
        <v>3322</v>
      </c>
      <c r="BB382" s="140">
        <f>'L3-UTLA'!DG178</f>
        <v>3365</v>
      </c>
      <c r="BX382" s="404" t="s">
        <v>1086</v>
      </c>
      <c r="BY382" s="404" t="s">
        <v>1202</v>
      </c>
      <c r="BZ382" s="404" t="s">
        <v>2203</v>
      </c>
      <c r="CA382" s="405">
        <v>181019</v>
      </c>
    </row>
    <row r="383" spans="1:81" x14ac:dyDescent="0.25">
      <c r="B383" s="140"/>
      <c r="C383" s="140"/>
      <c r="D383" s="140" t="s">
        <v>2186</v>
      </c>
      <c r="E383" s="140"/>
      <c r="F383" s="140" t="s">
        <v>442</v>
      </c>
      <c r="H383" s="140">
        <f>'L3-UTLA'!BM179</f>
        <v>2355</v>
      </c>
      <c r="I383" s="140">
        <f>'L3-UTLA'!BN179</f>
        <v>2366</v>
      </c>
      <c r="J383" s="140">
        <f>'L3-UTLA'!BO179</f>
        <v>2376</v>
      </c>
      <c r="K383" s="140">
        <f>'L3-UTLA'!BP179</f>
        <v>2402</v>
      </c>
      <c r="L383" s="140">
        <f>'L3-UTLA'!BQ179</f>
        <v>2417</v>
      </c>
      <c r="M383" s="140">
        <f>'L3-UTLA'!BR179</f>
        <v>2426</v>
      </c>
      <c r="N383" s="140">
        <f>'L3-UTLA'!BS179</f>
        <v>2434</v>
      </c>
      <c r="O383" s="140">
        <f>'L3-UTLA'!BT179</f>
        <v>2452</v>
      </c>
      <c r="P383" s="140">
        <f>'L3-UTLA'!BU179</f>
        <v>2466</v>
      </c>
      <c r="Q383" s="140">
        <f>'L3-UTLA'!BV179</f>
        <v>2477</v>
      </c>
      <c r="R383" s="140">
        <f>'L3-UTLA'!BW179</f>
        <v>2494</v>
      </c>
      <c r="S383" s="140">
        <f>'L3-UTLA'!BX179</f>
        <v>2511</v>
      </c>
      <c r="T383" s="140">
        <f>'L3-UTLA'!BY179</f>
        <v>2518</v>
      </c>
      <c r="U383" s="140">
        <f>'L3-UTLA'!BZ179</f>
        <v>2531</v>
      </c>
      <c r="V383" s="140">
        <f>'L3-UTLA'!CA179</f>
        <v>2547</v>
      </c>
      <c r="W383" s="140">
        <f>'L3-UTLA'!CB179</f>
        <v>2566</v>
      </c>
      <c r="X383" s="140">
        <f>'L3-UTLA'!CC179</f>
        <v>2590</v>
      </c>
      <c r="Y383" s="140">
        <f>'L3-UTLA'!CD179</f>
        <v>2603</v>
      </c>
      <c r="Z383" s="140">
        <f>'L3-UTLA'!CE179</f>
        <v>2615</v>
      </c>
      <c r="AA383" s="140">
        <f>'L3-UTLA'!CF179</f>
        <v>2639</v>
      </c>
      <c r="AB383" s="140">
        <f>'L3-UTLA'!CG179</f>
        <v>2654</v>
      </c>
      <c r="AC383" s="140">
        <f>'L3-UTLA'!CH179</f>
        <v>2669</v>
      </c>
      <c r="AD383" s="140">
        <f>'L3-UTLA'!CI179</f>
        <v>2681</v>
      </c>
      <c r="AE383" s="140">
        <f>'L3-UTLA'!CJ179</f>
        <v>2699</v>
      </c>
      <c r="AF383" s="140">
        <f>'L3-UTLA'!CK179</f>
        <v>2719</v>
      </c>
      <c r="AG383" s="140">
        <f>'L3-UTLA'!CL179</f>
        <v>2730</v>
      </c>
      <c r="AH383" s="140">
        <f>'L3-UTLA'!CM179</f>
        <v>2740</v>
      </c>
      <c r="AI383" s="140">
        <f>'L3-UTLA'!CN179</f>
        <v>2748</v>
      </c>
      <c r="AJ383" s="140">
        <f>'L3-UTLA'!CO179</f>
        <v>2759</v>
      </c>
      <c r="AK383" s="140">
        <f>'L3-UTLA'!CP179</f>
        <v>2772</v>
      </c>
      <c r="AL383" s="140">
        <f>'L3-UTLA'!CQ179</f>
        <v>2783</v>
      </c>
      <c r="AM383" s="140">
        <f>'L3-UTLA'!CR179</f>
        <v>2790</v>
      </c>
      <c r="AN383" s="140">
        <f>'L3-UTLA'!CS179</f>
        <v>2802</v>
      </c>
      <c r="AO383" s="140">
        <f>'L3-UTLA'!CT179</f>
        <v>2810</v>
      </c>
      <c r="AP383" s="140">
        <f>'L3-UTLA'!CU179</f>
        <v>2817</v>
      </c>
      <c r="AQ383" s="140">
        <f>'L3-UTLA'!CV179</f>
        <v>2837</v>
      </c>
      <c r="AR383" s="140">
        <f>'L3-UTLA'!CW179</f>
        <v>2855</v>
      </c>
      <c r="AS383" s="140">
        <f>'L3-UTLA'!CX179</f>
        <v>2860</v>
      </c>
      <c r="AT383" s="140">
        <f>'L3-UTLA'!CY179</f>
        <v>2867</v>
      </c>
      <c r="AU383" s="140">
        <f>'L3-UTLA'!CZ179</f>
        <v>2875</v>
      </c>
      <c r="AV383" s="140">
        <f>'L3-UTLA'!DA179</f>
        <v>2884</v>
      </c>
      <c r="AW383" s="140">
        <f>'L3-UTLA'!DB179</f>
        <v>2891</v>
      </c>
      <c r="AX383" s="140">
        <f>'L3-UTLA'!DC179</f>
        <v>2904</v>
      </c>
      <c r="AY383" s="140">
        <f>'L3-UTLA'!DD179</f>
        <v>2905</v>
      </c>
      <c r="AZ383" s="140">
        <f>'L3-UTLA'!DE179</f>
        <v>2905</v>
      </c>
      <c r="BA383" s="140">
        <f>'L3-UTLA'!DF179</f>
        <v>2908</v>
      </c>
      <c r="BB383" s="140">
        <f>'L3-UTLA'!DG179</f>
        <v>2917</v>
      </c>
      <c r="BX383" s="404" t="s">
        <v>1088</v>
      </c>
      <c r="BY383" s="404" t="s">
        <v>1204</v>
      </c>
      <c r="BZ383" s="404" t="s">
        <v>2203</v>
      </c>
      <c r="CA383" s="405">
        <v>69713</v>
      </c>
    </row>
    <row r="384" spans="1:81" x14ac:dyDescent="0.25">
      <c r="B384" s="140"/>
      <c r="C384" s="140"/>
      <c r="D384" s="140" t="s">
        <v>2186</v>
      </c>
      <c r="E384" s="140"/>
      <c r="F384" s="140" t="s">
        <v>443</v>
      </c>
      <c r="H384" s="140">
        <f>'L3-UTLA'!BM180</f>
        <v>1931</v>
      </c>
      <c r="I384" s="140">
        <f>'L3-UTLA'!BN180</f>
        <v>1947</v>
      </c>
      <c r="J384" s="140">
        <f>'L3-UTLA'!BO180</f>
        <v>1978</v>
      </c>
      <c r="K384" s="140">
        <f>'L3-UTLA'!BP180</f>
        <v>2021</v>
      </c>
      <c r="L384" s="140">
        <f>'L3-UTLA'!BQ180</f>
        <v>2038</v>
      </c>
      <c r="M384" s="140">
        <f>'L3-UTLA'!BR180</f>
        <v>2070</v>
      </c>
      <c r="N384" s="140">
        <f>'L3-UTLA'!BS180</f>
        <v>2085</v>
      </c>
      <c r="O384" s="140">
        <f>'L3-UTLA'!BT180</f>
        <v>2118</v>
      </c>
      <c r="P384" s="140">
        <f>'L3-UTLA'!BU180</f>
        <v>2144</v>
      </c>
      <c r="Q384" s="140">
        <f>'L3-UTLA'!BV180</f>
        <v>2171</v>
      </c>
      <c r="R384" s="140">
        <f>'L3-UTLA'!BW180</f>
        <v>2196</v>
      </c>
      <c r="S384" s="140">
        <f>'L3-UTLA'!BX180</f>
        <v>2210</v>
      </c>
      <c r="T384" s="140">
        <f>'L3-UTLA'!BY180</f>
        <v>2246</v>
      </c>
      <c r="U384" s="140">
        <f>'L3-UTLA'!BZ180</f>
        <v>2265</v>
      </c>
      <c r="V384" s="140">
        <f>'L3-UTLA'!CA180</f>
        <v>2312</v>
      </c>
      <c r="W384" s="140">
        <f>'L3-UTLA'!CB180</f>
        <v>2352</v>
      </c>
      <c r="X384" s="140">
        <f>'L3-UTLA'!CC180</f>
        <v>2370</v>
      </c>
      <c r="Y384" s="140">
        <f>'L3-UTLA'!CD180</f>
        <v>2404</v>
      </c>
      <c r="Z384" s="140">
        <f>'L3-UTLA'!CE180</f>
        <v>2418</v>
      </c>
      <c r="AA384" s="140">
        <f>'L3-UTLA'!CF180</f>
        <v>2444</v>
      </c>
      <c r="AB384" s="140">
        <f>'L3-UTLA'!CG180</f>
        <v>2463</v>
      </c>
      <c r="AC384" s="140">
        <f>'L3-UTLA'!CH180</f>
        <v>2474</v>
      </c>
      <c r="AD384" s="140">
        <f>'L3-UTLA'!CI180</f>
        <v>2495</v>
      </c>
      <c r="AE384" s="140">
        <f>'L3-UTLA'!CJ180</f>
        <v>2517</v>
      </c>
      <c r="AF384" s="140">
        <f>'L3-UTLA'!CK180</f>
        <v>2533</v>
      </c>
      <c r="AG384" s="140">
        <f>'L3-UTLA'!CL180</f>
        <v>2555</v>
      </c>
      <c r="AH384" s="140">
        <f>'L3-UTLA'!CM180</f>
        <v>2564</v>
      </c>
      <c r="AI384" s="140">
        <f>'L3-UTLA'!CN180</f>
        <v>2575</v>
      </c>
      <c r="AJ384" s="140">
        <f>'L3-UTLA'!CO180</f>
        <v>2581</v>
      </c>
      <c r="AK384" s="140">
        <f>'L3-UTLA'!CP180</f>
        <v>2592</v>
      </c>
      <c r="AL384" s="140">
        <f>'L3-UTLA'!CQ180</f>
        <v>2596</v>
      </c>
      <c r="AM384" s="140">
        <f>'L3-UTLA'!CR180</f>
        <v>2606</v>
      </c>
      <c r="AN384" s="140">
        <f>'L3-UTLA'!CS180</f>
        <v>2614</v>
      </c>
      <c r="AO384" s="140">
        <f>'L3-UTLA'!CT180</f>
        <v>2627</v>
      </c>
      <c r="AP384" s="140">
        <f>'L3-UTLA'!CU180</f>
        <v>2629</v>
      </c>
      <c r="AQ384" s="140">
        <f>'L3-UTLA'!CV180</f>
        <v>2637</v>
      </c>
      <c r="AR384" s="140">
        <f>'L3-UTLA'!CW180</f>
        <v>2663</v>
      </c>
      <c r="AS384" s="140">
        <f>'L3-UTLA'!CX180</f>
        <v>2672</v>
      </c>
      <c r="AT384" s="140">
        <f>'L3-UTLA'!CY180</f>
        <v>2687</v>
      </c>
      <c r="AU384" s="140">
        <f>'L3-UTLA'!CZ180</f>
        <v>2695</v>
      </c>
      <c r="AV384" s="140">
        <f>'L3-UTLA'!DA180</f>
        <v>2701</v>
      </c>
      <c r="AW384" s="140">
        <f>'L3-UTLA'!DB180</f>
        <v>2712</v>
      </c>
      <c r="AX384" s="140">
        <f>'L3-UTLA'!DC180</f>
        <v>2714</v>
      </c>
      <c r="AY384" s="140">
        <f>'L3-UTLA'!DD180</f>
        <v>2721</v>
      </c>
      <c r="AZ384" s="140">
        <f>'L3-UTLA'!DE180</f>
        <v>2723</v>
      </c>
      <c r="BA384" s="140">
        <f>'L3-UTLA'!DF180</f>
        <v>2727</v>
      </c>
      <c r="BB384" s="140">
        <f>'L3-UTLA'!DG180</f>
        <v>2736</v>
      </c>
      <c r="BX384" s="404" t="s">
        <v>1090</v>
      </c>
      <c r="BY384" s="404" t="s">
        <v>1206</v>
      </c>
      <c r="BZ384" s="404" t="s">
        <v>2203</v>
      </c>
      <c r="CA384" s="405">
        <v>93049</v>
      </c>
    </row>
    <row r="385" spans="2:79" x14ac:dyDescent="0.25">
      <c r="B385" s="140"/>
      <c r="C385" s="140"/>
      <c r="D385" s="140" t="s">
        <v>2186</v>
      </c>
      <c r="E385" s="140"/>
      <c r="F385" s="140" t="s">
        <v>444</v>
      </c>
      <c r="H385" s="140">
        <f>'L3-UTLA'!BM181</f>
        <v>778</v>
      </c>
      <c r="I385" s="140">
        <f>'L3-UTLA'!BN181</f>
        <v>794</v>
      </c>
      <c r="J385" s="140">
        <f>'L3-UTLA'!BO181</f>
        <v>804</v>
      </c>
      <c r="K385" s="140">
        <f>'L3-UTLA'!BP181</f>
        <v>833</v>
      </c>
      <c r="L385" s="140">
        <f>'L3-UTLA'!BQ181</f>
        <v>847</v>
      </c>
      <c r="M385" s="140">
        <f>'L3-UTLA'!BR181</f>
        <v>852</v>
      </c>
      <c r="N385" s="140">
        <f>'L3-UTLA'!BS181</f>
        <v>863</v>
      </c>
      <c r="O385" s="140">
        <f>'L3-UTLA'!BT181</f>
        <v>865</v>
      </c>
      <c r="P385" s="140">
        <f>'L3-UTLA'!BU181</f>
        <v>902</v>
      </c>
      <c r="Q385" s="140">
        <f>'L3-UTLA'!BV181</f>
        <v>922</v>
      </c>
      <c r="R385" s="140">
        <f>'L3-UTLA'!BW181</f>
        <v>940</v>
      </c>
      <c r="S385" s="140">
        <f>'L3-UTLA'!BX181</f>
        <v>952</v>
      </c>
      <c r="T385" s="140">
        <f>'L3-UTLA'!BY181</f>
        <v>964</v>
      </c>
      <c r="U385" s="140">
        <f>'L3-UTLA'!BZ181</f>
        <v>970</v>
      </c>
      <c r="V385" s="140">
        <f>'L3-UTLA'!CA181</f>
        <v>978</v>
      </c>
      <c r="W385" s="140">
        <f>'L3-UTLA'!CB181</f>
        <v>986</v>
      </c>
      <c r="X385" s="140">
        <f>'L3-UTLA'!CC181</f>
        <v>1019</v>
      </c>
      <c r="Y385" s="140">
        <f>'L3-UTLA'!CD181</f>
        <v>1031</v>
      </c>
      <c r="Z385" s="140">
        <f>'L3-UTLA'!CE181</f>
        <v>1039</v>
      </c>
      <c r="AA385" s="140">
        <f>'L3-UTLA'!CF181</f>
        <v>1043</v>
      </c>
      <c r="AB385" s="140">
        <f>'L3-UTLA'!CG181</f>
        <v>1044</v>
      </c>
      <c r="AC385" s="140">
        <f>'L3-UTLA'!CH181</f>
        <v>1044</v>
      </c>
      <c r="AD385" s="140">
        <f>'L3-UTLA'!CI181</f>
        <v>1044</v>
      </c>
      <c r="AE385" s="140">
        <f>'L3-UTLA'!CJ181</f>
        <v>1044</v>
      </c>
      <c r="AF385" s="140">
        <f>'L3-UTLA'!CK181</f>
        <v>1046</v>
      </c>
      <c r="AG385" s="140">
        <f>'L3-UTLA'!CL181</f>
        <v>1049</v>
      </c>
      <c r="AH385" s="140">
        <f>'L3-UTLA'!CM181</f>
        <v>1053</v>
      </c>
      <c r="AI385" s="140">
        <f>'L3-UTLA'!CN181</f>
        <v>1055</v>
      </c>
      <c r="AJ385" s="140">
        <f>'L3-UTLA'!CO181</f>
        <v>1055</v>
      </c>
      <c r="AK385" s="140">
        <f>'L3-UTLA'!CP181</f>
        <v>1056</v>
      </c>
      <c r="AL385" s="140">
        <f>'L3-UTLA'!CQ181</f>
        <v>1058</v>
      </c>
      <c r="AM385" s="140">
        <f>'L3-UTLA'!CR181</f>
        <v>1059</v>
      </c>
      <c r="AN385" s="140">
        <f>'L3-UTLA'!CS181</f>
        <v>1060</v>
      </c>
      <c r="AO385" s="140">
        <f>'L3-UTLA'!CT181</f>
        <v>1062</v>
      </c>
      <c r="AP385" s="140">
        <f>'L3-UTLA'!CU181</f>
        <v>1065</v>
      </c>
      <c r="AQ385" s="140">
        <f>'L3-UTLA'!CV181</f>
        <v>1066</v>
      </c>
      <c r="AR385" s="140">
        <f>'L3-UTLA'!CW181</f>
        <v>1068</v>
      </c>
      <c r="AS385" s="140">
        <f>'L3-UTLA'!CX181</f>
        <v>1074</v>
      </c>
      <c r="AT385" s="140">
        <f>'L3-UTLA'!CY181</f>
        <v>1077</v>
      </c>
      <c r="AU385" s="140">
        <f>'L3-UTLA'!CZ181</f>
        <v>1083</v>
      </c>
      <c r="AV385" s="140">
        <f>'L3-UTLA'!DA181</f>
        <v>1088</v>
      </c>
      <c r="AW385" s="140">
        <f>'L3-UTLA'!DB181</f>
        <v>1090</v>
      </c>
      <c r="AX385" s="140">
        <f>'L3-UTLA'!DC181</f>
        <v>1092</v>
      </c>
      <c r="AY385" s="140">
        <f>'L3-UTLA'!DD181</f>
        <v>1095</v>
      </c>
      <c r="AZ385" s="140">
        <f>'L3-UTLA'!DE181</f>
        <v>1098</v>
      </c>
      <c r="BA385" s="140">
        <f>'L3-UTLA'!DF181</f>
        <v>1102</v>
      </c>
      <c r="BB385" s="140">
        <f>'L3-UTLA'!DG181</f>
        <v>1102</v>
      </c>
      <c r="BX385" s="404" t="s">
        <v>1092</v>
      </c>
      <c r="BY385" s="404" t="s">
        <v>1208</v>
      </c>
      <c r="BZ385" s="404" t="s">
        <v>2203</v>
      </c>
      <c r="CA385" s="405">
        <v>94142</v>
      </c>
    </row>
    <row r="386" spans="2:79" x14ac:dyDescent="0.25">
      <c r="B386" s="140"/>
      <c r="C386" s="140"/>
      <c r="D386" s="140" t="s">
        <v>2186</v>
      </c>
      <c r="E386" s="140"/>
      <c r="F386" s="140" t="s">
        <v>445</v>
      </c>
      <c r="H386" s="140">
        <f>'L3-UTLA'!BM182</f>
        <v>197</v>
      </c>
      <c r="I386" s="140">
        <f>'L3-UTLA'!BN182</f>
        <v>198</v>
      </c>
      <c r="J386" s="140">
        <f>'L3-UTLA'!BO182</f>
        <v>199</v>
      </c>
      <c r="K386" s="140">
        <f>'L3-UTLA'!BP182</f>
        <v>204</v>
      </c>
      <c r="L386" s="140">
        <f>'L3-UTLA'!BQ182</f>
        <v>209</v>
      </c>
      <c r="M386" s="140">
        <f>'L3-UTLA'!BR182</f>
        <v>216</v>
      </c>
      <c r="N386" s="140">
        <f>'L3-UTLA'!BS182</f>
        <v>226</v>
      </c>
      <c r="O386" s="140">
        <f>'L3-UTLA'!BT182</f>
        <v>227</v>
      </c>
      <c r="P386" s="140">
        <f>'L3-UTLA'!BU182</f>
        <v>227</v>
      </c>
      <c r="Q386" s="140">
        <f>'L3-UTLA'!BV182</f>
        <v>232</v>
      </c>
      <c r="R386" s="140">
        <f>'L3-UTLA'!BW182</f>
        <v>241</v>
      </c>
      <c r="S386" s="140">
        <f>'L3-UTLA'!BX182</f>
        <v>244</v>
      </c>
      <c r="T386" s="140">
        <f>'L3-UTLA'!BY182</f>
        <v>246</v>
      </c>
      <c r="U386" s="140">
        <f>'L3-UTLA'!BZ182</f>
        <v>249</v>
      </c>
      <c r="V386" s="140">
        <f>'L3-UTLA'!CA182</f>
        <v>251</v>
      </c>
      <c r="W386" s="140">
        <f>'L3-UTLA'!CB182</f>
        <v>253</v>
      </c>
      <c r="X386" s="140">
        <f>'L3-UTLA'!CC182</f>
        <v>255</v>
      </c>
      <c r="Y386" s="140">
        <f>'L3-UTLA'!CD182</f>
        <v>266</v>
      </c>
      <c r="Z386" s="140">
        <f>'L3-UTLA'!CE182</f>
        <v>270</v>
      </c>
      <c r="AA386" s="140">
        <f>'L3-UTLA'!CF182</f>
        <v>272</v>
      </c>
      <c r="AB386" s="140">
        <f>'L3-UTLA'!CG182</f>
        <v>276</v>
      </c>
      <c r="AC386" s="140">
        <f>'L3-UTLA'!CH182</f>
        <v>281</v>
      </c>
      <c r="AD386" s="140">
        <f>'L3-UTLA'!CI182</f>
        <v>283</v>
      </c>
      <c r="AE386" s="140">
        <f>'L3-UTLA'!CJ182</f>
        <v>284</v>
      </c>
      <c r="AF386" s="140">
        <f>'L3-UTLA'!CK182</f>
        <v>285</v>
      </c>
      <c r="AG386" s="140">
        <f>'L3-UTLA'!CL182</f>
        <v>285</v>
      </c>
      <c r="AH386" s="140">
        <f>'L3-UTLA'!CM182</f>
        <v>286</v>
      </c>
      <c r="AI386" s="140">
        <f>'L3-UTLA'!CN182</f>
        <v>286</v>
      </c>
      <c r="AJ386" s="140">
        <f>'L3-UTLA'!CO182</f>
        <v>287</v>
      </c>
      <c r="AK386" s="140">
        <f>'L3-UTLA'!CP182</f>
        <v>287</v>
      </c>
      <c r="AL386" s="140">
        <f>'L3-UTLA'!CQ182</f>
        <v>290</v>
      </c>
      <c r="AM386" s="140">
        <f>'L3-UTLA'!CR182</f>
        <v>292</v>
      </c>
      <c r="AN386" s="140">
        <f>'L3-UTLA'!CS182</f>
        <v>292</v>
      </c>
      <c r="AO386" s="140">
        <f>'L3-UTLA'!CT182</f>
        <v>295</v>
      </c>
      <c r="AP386" s="140">
        <f>'L3-UTLA'!CU182</f>
        <v>295</v>
      </c>
      <c r="AQ386" s="140">
        <f>'L3-UTLA'!CV182</f>
        <v>296</v>
      </c>
      <c r="AR386" s="140">
        <f>'L3-UTLA'!CW182</f>
        <v>296</v>
      </c>
      <c r="AS386" s="140">
        <f>'L3-UTLA'!CX182</f>
        <v>296</v>
      </c>
      <c r="AT386" s="140">
        <f>'L3-UTLA'!CY182</f>
        <v>296</v>
      </c>
      <c r="AU386" s="140">
        <f>'L3-UTLA'!CZ182</f>
        <v>296</v>
      </c>
      <c r="AV386" s="140">
        <f>'L3-UTLA'!DA182</f>
        <v>296</v>
      </c>
      <c r="AW386" s="140">
        <f>'L3-UTLA'!DB182</f>
        <v>296</v>
      </c>
      <c r="AX386" s="140">
        <f>'L3-UTLA'!DC182</f>
        <v>296</v>
      </c>
      <c r="AY386" s="140">
        <f>'L3-UTLA'!DD182</f>
        <v>296</v>
      </c>
      <c r="AZ386" s="140">
        <f>'L3-UTLA'!DE182</f>
        <v>296</v>
      </c>
      <c r="BA386" s="140">
        <f>'L3-UTLA'!DF182</f>
        <v>297</v>
      </c>
      <c r="BB386" s="140">
        <f>'L3-UTLA'!DG182</f>
        <v>298</v>
      </c>
      <c r="BX386" s="404" t="s">
        <v>1094</v>
      </c>
      <c r="BY386" s="404" t="s">
        <v>1387</v>
      </c>
      <c r="BZ386" s="404" t="s">
        <v>2203</v>
      </c>
      <c r="CA386" s="405">
        <v>153302</v>
      </c>
    </row>
    <row r="387" spans="2:79" x14ac:dyDescent="0.25">
      <c r="B387" s="140"/>
      <c r="C387" s="140"/>
      <c r="D387" s="418" t="s">
        <v>2186</v>
      </c>
      <c r="E387" s="418"/>
      <c r="F387" s="417" t="s">
        <v>446</v>
      </c>
      <c r="G387" s="31"/>
      <c r="H387" s="418">
        <f>'L3-UTLA'!BM183</f>
        <v>1654</v>
      </c>
      <c r="I387" s="418">
        <f>'L3-UTLA'!BN183</f>
        <v>1661</v>
      </c>
      <c r="J387" s="418">
        <f>'L3-UTLA'!BO183</f>
        <v>1668</v>
      </c>
      <c r="K387" s="418">
        <f>'L3-UTLA'!BP183</f>
        <v>1679</v>
      </c>
      <c r="L387" s="418">
        <f>'L3-UTLA'!BQ183</f>
        <v>1691</v>
      </c>
      <c r="M387" s="418">
        <f>'L3-UTLA'!BR183</f>
        <v>1702</v>
      </c>
      <c r="N387" s="418">
        <f>'L3-UTLA'!BS183</f>
        <v>1717</v>
      </c>
      <c r="O387" s="418">
        <f>'L3-UTLA'!BT183</f>
        <v>1731</v>
      </c>
      <c r="P387" s="418">
        <f>'L3-UTLA'!BU183</f>
        <v>1750</v>
      </c>
      <c r="Q387" s="418">
        <f>'L3-UTLA'!BV183</f>
        <v>1756</v>
      </c>
      <c r="R387" s="418">
        <f>'L3-UTLA'!BW183</f>
        <v>1767</v>
      </c>
      <c r="S387" s="418">
        <f>'L3-UTLA'!BX183</f>
        <v>1774</v>
      </c>
      <c r="T387" s="418">
        <f>'L3-UTLA'!BY183</f>
        <v>1800</v>
      </c>
      <c r="U387" s="418">
        <f>'L3-UTLA'!BZ183</f>
        <v>1808</v>
      </c>
      <c r="V387" s="418">
        <f>'L3-UTLA'!CA183</f>
        <v>1812</v>
      </c>
      <c r="W387" s="418">
        <f>'L3-UTLA'!CB183</f>
        <v>1825</v>
      </c>
      <c r="X387" s="418">
        <f>'L3-UTLA'!CC183</f>
        <v>1837</v>
      </c>
      <c r="Y387" s="418">
        <f>'L3-UTLA'!CD183</f>
        <v>1841</v>
      </c>
      <c r="Z387" s="418">
        <f>'L3-UTLA'!CE183</f>
        <v>1844</v>
      </c>
      <c r="AA387" s="418">
        <f>'L3-UTLA'!CF183</f>
        <v>1847</v>
      </c>
      <c r="AB387" s="418">
        <f>'L3-UTLA'!CG183</f>
        <v>1855</v>
      </c>
      <c r="AC387" s="418">
        <f>'L3-UTLA'!CH183</f>
        <v>1861</v>
      </c>
      <c r="AD387" s="418">
        <f>'L3-UTLA'!CI183</f>
        <v>1866</v>
      </c>
      <c r="AE387" s="418">
        <f>'L3-UTLA'!CJ183</f>
        <v>1867</v>
      </c>
      <c r="AF387" s="418">
        <f>'L3-UTLA'!CK183</f>
        <v>1868</v>
      </c>
      <c r="AG387" s="418">
        <f>'L3-UTLA'!CL183</f>
        <v>1871</v>
      </c>
      <c r="AH387" s="418">
        <f>'L3-UTLA'!CM183</f>
        <v>1873</v>
      </c>
      <c r="AI387" s="418">
        <f>'L3-UTLA'!CN183</f>
        <v>1873</v>
      </c>
      <c r="AJ387" s="418">
        <f>'L3-UTLA'!CO183</f>
        <v>1874</v>
      </c>
      <c r="AK387" s="418">
        <f>'L3-UTLA'!CP183</f>
        <v>1879</v>
      </c>
      <c r="AL387" s="418">
        <f>'L3-UTLA'!CQ183</f>
        <v>1880</v>
      </c>
      <c r="AM387" s="418">
        <f>'L3-UTLA'!CR183</f>
        <v>1881</v>
      </c>
      <c r="AN387" s="418">
        <f>'L3-UTLA'!CS183</f>
        <v>1881</v>
      </c>
      <c r="AO387" s="418">
        <f>'L3-UTLA'!CT183</f>
        <v>1884</v>
      </c>
      <c r="AP387" s="418">
        <f>'L3-UTLA'!CU183</f>
        <v>1884</v>
      </c>
      <c r="AQ387" s="418">
        <f>'L3-UTLA'!CV183</f>
        <v>1889</v>
      </c>
      <c r="AR387" s="418">
        <f>'L3-UTLA'!CW183</f>
        <v>1891</v>
      </c>
      <c r="AS387" s="418">
        <f>'L3-UTLA'!CX183</f>
        <v>1893</v>
      </c>
      <c r="AT387" s="418">
        <f>'L3-UTLA'!CY183</f>
        <v>1895</v>
      </c>
      <c r="AU387" s="418">
        <f>'L3-UTLA'!CZ183</f>
        <v>1896</v>
      </c>
      <c r="AV387" s="418">
        <f>'L3-UTLA'!DA183</f>
        <v>1898</v>
      </c>
      <c r="AW387" s="418">
        <f>'L3-UTLA'!DB183</f>
        <v>1900</v>
      </c>
      <c r="AX387" s="418">
        <f>'L3-UTLA'!DC183</f>
        <v>1900</v>
      </c>
      <c r="AY387" s="418">
        <f>'L3-UTLA'!DD183</f>
        <v>1902</v>
      </c>
      <c r="AZ387" s="418">
        <f>'L3-UTLA'!DE183</f>
        <v>1902</v>
      </c>
      <c r="BA387" s="418">
        <f>'L3-UTLA'!DF183</f>
        <v>1904</v>
      </c>
      <c r="BB387" s="418">
        <f>'L3-UTLA'!DG183</f>
        <v>1904</v>
      </c>
      <c r="BX387" s="404" t="s">
        <v>2231</v>
      </c>
      <c r="BY387" s="404" t="s">
        <v>2232</v>
      </c>
      <c r="BZ387" s="404" t="s">
        <v>2196</v>
      </c>
      <c r="CA387" s="405">
        <v>5438100</v>
      </c>
    </row>
    <row r="388" spans="2:79" x14ac:dyDescent="0.25">
      <c r="B388" s="140"/>
      <c r="C388" s="140"/>
      <c r="D388" s="140" t="s">
        <v>2187</v>
      </c>
      <c r="E388" s="140"/>
      <c r="F388" s="140" t="s">
        <v>440</v>
      </c>
      <c r="H388">
        <f t="shared" ref="H388:I394" si="90">SUMIF($D$350:$D$371,$F388,H$350:H$371)-H381</f>
        <v>0</v>
      </c>
      <c r="I388" s="397">
        <f t="shared" si="90"/>
        <v>0</v>
      </c>
      <c r="J388" s="419">
        <f t="shared" ref="J388:K388" si="91">SUMIF($D$350:$D$371,$F388,J$350:J$371)-J381</f>
        <v>0</v>
      </c>
      <c r="K388" s="419">
        <f t="shared" si="91"/>
        <v>0</v>
      </c>
      <c r="L388" s="433">
        <f t="shared" ref="L388:M388" si="92">SUMIF($D$350:$D$371,$F388,L$350:L$371)-L381</f>
        <v>0</v>
      </c>
      <c r="M388" s="434">
        <f t="shared" si="92"/>
        <v>0</v>
      </c>
      <c r="N388" s="437">
        <f t="shared" ref="N388:O388" si="93">SUMIF($D$350:$D$371,$F388,N$350:N$371)-N381</f>
        <v>0</v>
      </c>
      <c r="O388" s="438">
        <f t="shared" si="93"/>
        <v>0</v>
      </c>
      <c r="P388" s="438">
        <f t="shared" ref="P388:U388" si="94">SUMIF($D$350:$D$371,$F388,P$350:P$371)-P381</f>
        <v>0</v>
      </c>
      <c r="Q388" s="447">
        <f t="shared" si="94"/>
        <v>0</v>
      </c>
      <c r="R388" s="494">
        <f t="shared" si="94"/>
        <v>0</v>
      </c>
      <c r="S388" s="498">
        <f t="shared" si="94"/>
        <v>0</v>
      </c>
      <c r="T388" s="498">
        <f t="shared" si="94"/>
        <v>0</v>
      </c>
      <c r="U388" s="537">
        <f t="shared" si="94"/>
        <v>0</v>
      </c>
      <c r="V388" s="537">
        <f t="shared" ref="V388:W388" si="95">SUMIF($D$350:$D$371,$F388,V$350:V$371)-V381</f>
        <v>0</v>
      </c>
      <c r="W388" s="537">
        <f t="shared" si="95"/>
        <v>0</v>
      </c>
      <c r="X388" s="538">
        <f t="shared" ref="X388:Y388" si="96">SUMIF($D$350:$D$371,$F388,X$350:X$371)-X381</f>
        <v>0</v>
      </c>
      <c r="Y388" s="540">
        <f t="shared" si="96"/>
        <v>0</v>
      </c>
      <c r="Z388" s="540">
        <f t="shared" ref="Z388:AA388" si="97">SUMIF($D$350:$D$371,$F388,Z$350:Z$371)-Z381</f>
        <v>0</v>
      </c>
      <c r="AA388" s="541">
        <f t="shared" si="97"/>
        <v>0</v>
      </c>
      <c r="AB388" s="541">
        <f t="shared" ref="AB388:AC388" si="98">SUMIF($D$350:$D$371,$F388,AB$350:AB$371)-AB381</f>
        <v>0</v>
      </c>
      <c r="AC388" s="542">
        <f t="shared" si="98"/>
        <v>0</v>
      </c>
      <c r="AD388" s="542">
        <f t="shared" ref="AD388:AE388" si="99">SUMIF($D$350:$D$371,$F388,AD$350:AD$371)-AD381</f>
        <v>0</v>
      </c>
      <c r="AE388" s="544">
        <f t="shared" si="99"/>
        <v>0</v>
      </c>
      <c r="AF388" s="544">
        <f t="shared" ref="AF388:AG388" si="100">SUMIF($D$350:$D$371,$F388,AF$350:AF$371)-AF381</f>
        <v>0</v>
      </c>
      <c r="AG388" s="545">
        <f t="shared" si="100"/>
        <v>0</v>
      </c>
      <c r="AH388" s="546">
        <f t="shared" ref="AH388:AI388" si="101">SUMIF($D$350:$D$371,$F388,AH$350:AH$371)-AH381</f>
        <v>0</v>
      </c>
      <c r="AI388" s="547">
        <f t="shared" si="101"/>
        <v>0</v>
      </c>
      <c r="AJ388" s="548">
        <f t="shared" ref="AJ388:AK388" si="102">SUMIF($D$350:$D$371,$F388,AJ$350:AJ$371)-AJ381</f>
        <v>0</v>
      </c>
      <c r="AK388" s="550">
        <f t="shared" si="102"/>
        <v>0</v>
      </c>
      <c r="AL388" s="551">
        <f t="shared" ref="AL388:AM388" si="103">SUMIF($D$350:$D$371,$F388,AL$350:AL$371)-AL381</f>
        <v>0</v>
      </c>
      <c r="AM388" s="552">
        <f t="shared" si="103"/>
        <v>0</v>
      </c>
      <c r="AN388" s="553">
        <f t="shared" ref="AN388:AO388" si="104">SUMIF($D$350:$D$371,$F388,AN$350:AN$371)-AN381</f>
        <v>0</v>
      </c>
      <c r="AO388" s="553">
        <f t="shared" si="104"/>
        <v>0</v>
      </c>
      <c r="AP388" s="553">
        <f t="shared" ref="AP388:AQ388" si="105">SUMIF($D$350:$D$371,$F388,AP$350:AP$371)-AP381</f>
        <v>0</v>
      </c>
      <c r="AQ388" s="553">
        <f t="shared" si="105"/>
        <v>0</v>
      </c>
      <c r="AR388" s="554">
        <f t="shared" ref="AR388:AS388" si="106">SUMIF($D$350:$D$371,$F388,AR$350:AR$371)-AR381</f>
        <v>0</v>
      </c>
      <c r="AS388" s="555">
        <f t="shared" si="106"/>
        <v>0</v>
      </c>
      <c r="AT388" s="556">
        <f t="shared" ref="AT388:AU388" si="107">SUMIF($D$350:$D$371,$F388,AT$350:AT$371)-AT381</f>
        <v>0</v>
      </c>
      <c r="AU388" s="556">
        <f t="shared" si="107"/>
        <v>0</v>
      </c>
      <c r="AV388" s="556">
        <f t="shared" ref="AV388:AW388" si="108">SUMIF($D$350:$D$371,$F388,AV$350:AV$371)-AV381</f>
        <v>0</v>
      </c>
      <c r="AW388" s="557">
        <f t="shared" si="108"/>
        <v>0</v>
      </c>
      <c r="AX388" s="557">
        <f t="shared" ref="AX388:AY388" si="109">SUMIF($D$350:$D$371,$F388,AX$350:AX$371)-AX381</f>
        <v>0</v>
      </c>
      <c r="AY388" s="559">
        <f t="shared" si="109"/>
        <v>0</v>
      </c>
      <c r="AZ388" s="559">
        <f t="shared" ref="AZ388:BA388" si="110">SUMIF($D$350:$D$371,$F388,AZ$350:AZ$371)-AZ381</f>
        <v>0</v>
      </c>
      <c r="BA388" s="559">
        <f t="shared" si="110"/>
        <v>0</v>
      </c>
      <c r="BB388" s="574">
        <f t="shared" ref="BB388" si="111">SUMIF($D$350:$D$371,$F388,BB$350:BB$371)-BB381</f>
        <v>0</v>
      </c>
      <c r="BX388" s="404" t="s">
        <v>2233</v>
      </c>
      <c r="BY388" s="404" t="s">
        <v>1712</v>
      </c>
      <c r="BZ388" s="404" t="s">
        <v>2234</v>
      </c>
      <c r="CA388" s="405">
        <v>227560</v>
      </c>
    </row>
    <row r="389" spans="2:79" x14ac:dyDescent="0.25">
      <c r="B389" s="140"/>
      <c r="C389" s="140"/>
      <c r="D389" s="140" t="s">
        <v>2187</v>
      </c>
      <c r="E389" s="140"/>
      <c r="F389" s="140" t="s">
        <v>441</v>
      </c>
      <c r="H389" s="386">
        <f t="shared" si="90"/>
        <v>0</v>
      </c>
      <c r="I389" s="397">
        <f t="shared" si="90"/>
        <v>0</v>
      </c>
      <c r="J389" s="419">
        <f t="shared" ref="J389:K389" si="112">SUMIF($D$350:$D$371,$F389,J$350:J$371)-J382</f>
        <v>0</v>
      </c>
      <c r="K389" s="419">
        <f t="shared" si="112"/>
        <v>0</v>
      </c>
      <c r="L389" s="433">
        <f t="shared" ref="L389:M389" si="113">SUMIF($D$350:$D$371,$F389,L$350:L$371)-L382</f>
        <v>0</v>
      </c>
      <c r="M389" s="434">
        <f t="shared" si="113"/>
        <v>0</v>
      </c>
      <c r="N389" s="437">
        <f t="shared" ref="N389:O389" si="114">SUMIF($D$350:$D$371,$F389,N$350:N$371)-N382</f>
        <v>0</v>
      </c>
      <c r="O389" s="438">
        <f t="shared" si="114"/>
        <v>0</v>
      </c>
      <c r="P389" s="438">
        <f t="shared" ref="P389:Q389" si="115">SUMIF($D$350:$D$371,$F389,P$350:P$371)-P382</f>
        <v>0</v>
      </c>
      <c r="Q389" s="447">
        <f t="shared" si="115"/>
        <v>0</v>
      </c>
      <c r="R389" s="494">
        <f t="shared" ref="R389:S389" si="116">SUMIF($D$350:$D$371,$F389,R$350:R$371)-R382</f>
        <v>0</v>
      </c>
      <c r="S389" s="498">
        <f t="shared" si="116"/>
        <v>0</v>
      </c>
      <c r="T389" s="498">
        <f t="shared" ref="T389:U389" si="117">SUMIF($D$350:$D$371,$F389,T$350:T$371)-T382</f>
        <v>0</v>
      </c>
      <c r="U389" s="537">
        <f t="shared" si="117"/>
        <v>0</v>
      </c>
      <c r="V389" s="537">
        <f t="shared" ref="V389:W389" si="118">SUMIF($D$350:$D$371,$F389,V$350:V$371)-V382</f>
        <v>0</v>
      </c>
      <c r="W389" s="537">
        <f t="shared" si="118"/>
        <v>0</v>
      </c>
      <c r="X389" s="538">
        <f t="shared" ref="X389:Y389" si="119">SUMIF($D$350:$D$371,$F389,X$350:X$371)-X382</f>
        <v>0</v>
      </c>
      <c r="Y389" s="540">
        <f t="shared" si="119"/>
        <v>0</v>
      </c>
      <c r="Z389" s="540">
        <f t="shared" ref="Z389:AA389" si="120">SUMIF($D$350:$D$371,$F389,Z$350:Z$371)-Z382</f>
        <v>0</v>
      </c>
      <c r="AA389" s="541">
        <f t="shared" si="120"/>
        <v>0</v>
      </c>
      <c r="AB389" s="541">
        <f t="shared" ref="AB389:AC389" si="121">SUMIF($D$350:$D$371,$F389,AB$350:AB$371)-AB382</f>
        <v>0</v>
      </c>
      <c r="AC389" s="542">
        <f t="shared" si="121"/>
        <v>0</v>
      </c>
      <c r="AD389" s="542">
        <f t="shared" ref="AD389:AE389" si="122">SUMIF($D$350:$D$371,$F389,AD$350:AD$371)-AD382</f>
        <v>0</v>
      </c>
      <c r="AE389" s="544">
        <f t="shared" si="122"/>
        <v>0</v>
      </c>
      <c r="AF389" s="544">
        <f t="shared" ref="AF389:AG389" si="123">SUMIF($D$350:$D$371,$F389,AF$350:AF$371)-AF382</f>
        <v>0</v>
      </c>
      <c r="AG389" s="545">
        <f t="shared" si="123"/>
        <v>0</v>
      </c>
      <c r="AH389" s="546">
        <f t="shared" ref="AH389:AI389" si="124">SUMIF($D$350:$D$371,$F389,AH$350:AH$371)-AH382</f>
        <v>0</v>
      </c>
      <c r="AI389" s="547">
        <f t="shared" si="124"/>
        <v>0</v>
      </c>
      <c r="AJ389" s="548">
        <f t="shared" ref="AJ389:AK389" si="125">SUMIF($D$350:$D$371,$F389,AJ$350:AJ$371)-AJ382</f>
        <v>0</v>
      </c>
      <c r="AK389" s="550">
        <f t="shared" si="125"/>
        <v>0</v>
      </c>
      <c r="AL389" s="551">
        <f t="shared" ref="AL389:AM389" si="126">SUMIF($D$350:$D$371,$F389,AL$350:AL$371)-AL382</f>
        <v>0</v>
      </c>
      <c r="AM389" s="552">
        <f t="shared" si="126"/>
        <v>0</v>
      </c>
      <c r="AN389" s="553">
        <f t="shared" ref="AN389:AO389" si="127">SUMIF($D$350:$D$371,$F389,AN$350:AN$371)-AN382</f>
        <v>0</v>
      </c>
      <c r="AO389" s="553">
        <f t="shared" si="127"/>
        <v>0</v>
      </c>
      <c r="AP389" s="553">
        <f t="shared" ref="AP389:AQ389" si="128">SUMIF($D$350:$D$371,$F389,AP$350:AP$371)-AP382</f>
        <v>0</v>
      </c>
      <c r="AQ389" s="553">
        <f t="shared" si="128"/>
        <v>0</v>
      </c>
      <c r="AR389" s="554">
        <f t="shared" ref="AR389:AS389" si="129">SUMIF($D$350:$D$371,$F389,AR$350:AR$371)-AR382</f>
        <v>0</v>
      </c>
      <c r="AS389" s="555">
        <f t="shared" si="129"/>
        <v>0</v>
      </c>
      <c r="AT389" s="556">
        <f t="shared" ref="AT389:AU389" si="130">SUMIF($D$350:$D$371,$F389,AT$350:AT$371)-AT382</f>
        <v>0</v>
      </c>
      <c r="AU389" s="556">
        <f t="shared" si="130"/>
        <v>0</v>
      </c>
      <c r="AV389" s="556">
        <f t="shared" ref="AV389:AW389" si="131">SUMIF($D$350:$D$371,$F389,AV$350:AV$371)-AV382</f>
        <v>0</v>
      </c>
      <c r="AW389" s="557">
        <f t="shared" si="131"/>
        <v>0</v>
      </c>
      <c r="AX389" s="557">
        <f t="shared" ref="AX389:AY389" si="132">SUMIF($D$350:$D$371,$F389,AX$350:AX$371)-AX382</f>
        <v>0</v>
      </c>
      <c r="AY389" s="559">
        <f t="shared" si="132"/>
        <v>0</v>
      </c>
      <c r="AZ389" s="559">
        <f t="shared" ref="AZ389:BA389" si="133">SUMIF($D$350:$D$371,$F389,AZ$350:AZ$371)-AZ382</f>
        <v>0</v>
      </c>
      <c r="BA389" s="559">
        <f t="shared" si="133"/>
        <v>0</v>
      </c>
      <c r="BB389" s="574">
        <f t="shared" ref="BB389" si="134">SUMIF($D$350:$D$371,$F389,BB$350:BB$371)-BB382</f>
        <v>0</v>
      </c>
      <c r="BX389" s="404" t="s">
        <v>2235</v>
      </c>
      <c r="BY389" s="404" t="s">
        <v>1714</v>
      </c>
      <c r="BZ389" s="404" t="s">
        <v>2234</v>
      </c>
      <c r="CA389" s="405">
        <v>261470</v>
      </c>
    </row>
    <row r="390" spans="2:79" x14ac:dyDescent="0.25">
      <c r="B390" s="140"/>
      <c r="C390" s="140"/>
      <c r="D390" s="140" t="s">
        <v>2187</v>
      </c>
      <c r="E390" s="140"/>
      <c r="F390" s="140" t="s">
        <v>442</v>
      </c>
      <c r="H390" s="386">
        <f t="shared" si="90"/>
        <v>0</v>
      </c>
      <c r="I390" s="397">
        <f t="shared" si="90"/>
        <v>0</v>
      </c>
      <c r="J390" s="419">
        <f t="shared" ref="J390:K390" si="135">SUMIF($D$350:$D$371,$F390,J$350:J$371)-J383</f>
        <v>0</v>
      </c>
      <c r="K390" s="419">
        <f t="shared" si="135"/>
        <v>0</v>
      </c>
      <c r="L390" s="433">
        <f t="shared" ref="L390:M390" si="136">SUMIF($D$350:$D$371,$F390,L$350:L$371)-L383</f>
        <v>0</v>
      </c>
      <c r="M390" s="434">
        <f t="shared" si="136"/>
        <v>0</v>
      </c>
      <c r="N390" s="437">
        <f t="shared" ref="N390:O390" si="137">SUMIF($D$350:$D$371,$F390,N$350:N$371)-N383</f>
        <v>0</v>
      </c>
      <c r="O390" s="438">
        <f t="shared" si="137"/>
        <v>0</v>
      </c>
      <c r="P390" s="438">
        <f t="shared" ref="P390:Q390" si="138">SUMIF($D$350:$D$371,$F390,P$350:P$371)-P383</f>
        <v>0</v>
      </c>
      <c r="Q390" s="447">
        <f t="shared" si="138"/>
        <v>0</v>
      </c>
      <c r="R390" s="494">
        <f t="shared" ref="R390:S390" si="139">SUMIF($D$350:$D$371,$F390,R$350:R$371)-R383</f>
        <v>0</v>
      </c>
      <c r="S390" s="498">
        <f t="shared" si="139"/>
        <v>0</v>
      </c>
      <c r="T390" s="498">
        <f t="shared" ref="T390:U390" si="140">SUMIF($D$350:$D$371,$F390,T$350:T$371)-T383</f>
        <v>0</v>
      </c>
      <c r="U390" s="537">
        <f t="shared" si="140"/>
        <v>0</v>
      </c>
      <c r="V390" s="537">
        <f t="shared" ref="V390:W390" si="141">SUMIF($D$350:$D$371,$F390,V$350:V$371)-V383</f>
        <v>0</v>
      </c>
      <c r="W390" s="537">
        <f t="shared" si="141"/>
        <v>0</v>
      </c>
      <c r="X390" s="538">
        <f t="shared" ref="X390:Y390" si="142">SUMIF($D$350:$D$371,$F390,X$350:X$371)-X383</f>
        <v>0</v>
      </c>
      <c r="Y390" s="540">
        <f t="shared" si="142"/>
        <v>0</v>
      </c>
      <c r="Z390" s="540">
        <f t="shared" ref="Z390:AA390" si="143">SUMIF($D$350:$D$371,$F390,Z$350:Z$371)-Z383</f>
        <v>0</v>
      </c>
      <c r="AA390" s="541">
        <f t="shared" si="143"/>
        <v>0</v>
      </c>
      <c r="AB390" s="541">
        <f t="shared" ref="AB390:AC390" si="144">SUMIF($D$350:$D$371,$F390,AB$350:AB$371)-AB383</f>
        <v>0</v>
      </c>
      <c r="AC390" s="542">
        <f t="shared" si="144"/>
        <v>0</v>
      </c>
      <c r="AD390" s="542">
        <f t="shared" ref="AD390:AE390" si="145">SUMIF($D$350:$D$371,$F390,AD$350:AD$371)-AD383</f>
        <v>0</v>
      </c>
      <c r="AE390" s="544">
        <f t="shared" si="145"/>
        <v>0</v>
      </c>
      <c r="AF390" s="544">
        <f t="shared" ref="AF390:AG390" si="146">SUMIF($D$350:$D$371,$F390,AF$350:AF$371)-AF383</f>
        <v>0</v>
      </c>
      <c r="AG390" s="545">
        <f t="shared" si="146"/>
        <v>0</v>
      </c>
      <c r="AH390" s="546">
        <f t="shared" ref="AH390:AI390" si="147">SUMIF($D$350:$D$371,$F390,AH$350:AH$371)-AH383</f>
        <v>0</v>
      </c>
      <c r="AI390" s="547">
        <f t="shared" si="147"/>
        <v>0</v>
      </c>
      <c r="AJ390" s="548">
        <f t="shared" ref="AJ390:AK390" si="148">SUMIF($D$350:$D$371,$F390,AJ$350:AJ$371)-AJ383</f>
        <v>0</v>
      </c>
      <c r="AK390" s="550">
        <f t="shared" si="148"/>
        <v>0</v>
      </c>
      <c r="AL390" s="551">
        <f t="shared" ref="AL390:AM390" si="149">SUMIF($D$350:$D$371,$F390,AL$350:AL$371)-AL383</f>
        <v>0</v>
      </c>
      <c r="AM390" s="552">
        <f t="shared" si="149"/>
        <v>0</v>
      </c>
      <c r="AN390" s="553">
        <f t="shared" ref="AN390:AO390" si="150">SUMIF($D$350:$D$371,$F390,AN$350:AN$371)-AN383</f>
        <v>0</v>
      </c>
      <c r="AO390" s="553">
        <f t="shared" si="150"/>
        <v>0</v>
      </c>
      <c r="AP390" s="553">
        <f t="shared" ref="AP390:AQ390" si="151">SUMIF($D$350:$D$371,$F390,AP$350:AP$371)-AP383</f>
        <v>0</v>
      </c>
      <c r="AQ390" s="553">
        <f t="shared" si="151"/>
        <v>0</v>
      </c>
      <c r="AR390" s="554">
        <f t="shared" ref="AR390:AS390" si="152">SUMIF($D$350:$D$371,$F390,AR$350:AR$371)-AR383</f>
        <v>0</v>
      </c>
      <c r="AS390" s="555">
        <f t="shared" si="152"/>
        <v>0</v>
      </c>
      <c r="AT390" s="556">
        <f t="shared" ref="AT390:AU390" si="153">SUMIF($D$350:$D$371,$F390,AT$350:AT$371)-AT383</f>
        <v>0</v>
      </c>
      <c r="AU390" s="556">
        <f t="shared" si="153"/>
        <v>0</v>
      </c>
      <c r="AV390" s="556">
        <f t="shared" ref="AV390:AW390" si="154">SUMIF($D$350:$D$371,$F390,AV$350:AV$371)-AV383</f>
        <v>0</v>
      </c>
      <c r="AW390" s="557">
        <f t="shared" si="154"/>
        <v>0</v>
      </c>
      <c r="AX390" s="557">
        <f t="shared" ref="AX390:AY390" si="155">SUMIF($D$350:$D$371,$F390,AX$350:AX$371)-AX383</f>
        <v>0</v>
      </c>
      <c r="AY390" s="559">
        <f t="shared" si="155"/>
        <v>0</v>
      </c>
      <c r="AZ390" s="559">
        <f t="shared" ref="AZ390:BA390" si="156">SUMIF($D$350:$D$371,$F390,AZ$350:AZ$371)-AZ383</f>
        <v>0</v>
      </c>
      <c r="BA390" s="559">
        <f t="shared" si="156"/>
        <v>0</v>
      </c>
      <c r="BB390" s="574">
        <f t="shared" ref="BB390" si="157">SUMIF($D$350:$D$371,$F390,BB$350:BB$371)-BB383</f>
        <v>0</v>
      </c>
      <c r="BX390" s="404" t="s">
        <v>2236</v>
      </c>
      <c r="BY390" s="404" t="s">
        <v>1726</v>
      </c>
      <c r="BZ390" s="404" t="s">
        <v>2234</v>
      </c>
      <c r="CA390" s="405">
        <v>116040</v>
      </c>
    </row>
    <row r="391" spans="2:79" x14ac:dyDescent="0.25">
      <c r="B391" s="140"/>
      <c r="C391" s="140"/>
      <c r="D391" s="140" t="s">
        <v>2187</v>
      </c>
      <c r="E391" s="140"/>
      <c r="F391" s="140" t="s">
        <v>443</v>
      </c>
      <c r="H391" s="386">
        <f t="shared" si="90"/>
        <v>0</v>
      </c>
      <c r="I391" s="397">
        <f t="shared" si="90"/>
        <v>0</v>
      </c>
      <c r="J391" s="419">
        <f t="shared" ref="J391:K391" si="158">SUMIF($D$350:$D$371,$F391,J$350:J$371)-J384</f>
        <v>0</v>
      </c>
      <c r="K391" s="419">
        <f t="shared" si="158"/>
        <v>0</v>
      </c>
      <c r="L391" s="433">
        <f t="shared" ref="L391:M391" si="159">SUMIF($D$350:$D$371,$F391,L$350:L$371)-L384</f>
        <v>0</v>
      </c>
      <c r="M391" s="434">
        <f t="shared" si="159"/>
        <v>0</v>
      </c>
      <c r="N391" s="437">
        <f t="shared" ref="N391:O391" si="160">SUMIF($D$350:$D$371,$F391,N$350:N$371)-N384</f>
        <v>0</v>
      </c>
      <c r="O391" s="438">
        <f t="shared" si="160"/>
        <v>0</v>
      </c>
      <c r="P391" s="438">
        <f t="shared" ref="P391:Q391" si="161">SUMIF($D$350:$D$371,$F391,P$350:P$371)-P384</f>
        <v>0</v>
      </c>
      <c r="Q391" s="447">
        <f t="shared" si="161"/>
        <v>0</v>
      </c>
      <c r="R391" s="494">
        <f t="shared" ref="R391:S391" si="162">SUMIF($D$350:$D$371,$F391,R$350:R$371)-R384</f>
        <v>0</v>
      </c>
      <c r="S391" s="498">
        <f t="shared" si="162"/>
        <v>0</v>
      </c>
      <c r="T391" s="498">
        <f t="shared" ref="T391:U391" si="163">SUMIF($D$350:$D$371,$F391,T$350:T$371)-T384</f>
        <v>0</v>
      </c>
      <c r="U391" s="537">
        <f t="shared" si="163"/>
        <v>0</v>
      </c>
      <c r="V391" s="537">
        <f t="shared" ref="V391:W391" si="164">SUMIF($D$350:$D$371,$F391,V$350:V$371)-V384</f>
        <v>0</v>
      </c>
      <c r="W391" s="537">
        <f t="shared" si="164"/>
        <v>0</v>
      </c>
      <c r="X391" s="538">
        <f t="shared" ref="X391:Y391" si="165">SUMIF($D$350:$D$371,$F391,X$350:X$371)-X384</f>
        <v>0</v>
      </c>
      <c r="Y391" s="540">
        <f t="shared" si="165"/>
        <v>0</v>
      </c>
      <c r="Z391" s="540">
        <f t="shared" ref="Z391:AA391" si="166">SUMIF($D$350:$D$371,$F391,Z$350:Z$371)-Z384</f>
        <v>0</v>
      </c>
      <c r="AA391" s="541">
        <f t="shared" si="166"/>
        <v>0</v>
      </c>
      <c r="AB391" s="541">
        <f t="shared" ref="AB391:AC391" si="167">SUMIF($D$350:$D$371,$F391,AB$350:AB$371)-AB384</f>
        <v>0</v>
      </c>
      <c r="AC391" s="542">
        <f t="shared" si="167"/>
        <v>0</v>
      </c>
      <c r="AD391" s="542">
        <f t="shared" ref="AD391:AE391" si="168">SUMIF($D$350:$D$371,$F391,AD$350:AD$371)-AD384</f>
        <v>0</v>
      </c>
      <c r="AE391" s="544">
        <f t="shared" si="168"/>
        <v>0</v>
      </c>
      <c r="AF391" s="544">
        <f t="shared" ref="AF391:AG391" si="169">SUMIF($D$350:$D$371,$F391,AF$350:AF$371)-AF384</f>
        <v>0</v>
      </c>
      <c r="AG391" s="545">
        <f t="shared" si="169"/>
        <v>0</v>
      </c>
      <c r="AH391" s="546">
        <f t="shared" ref="AH391:AI391" si="170">SUMIF($D$350:$D$371,$F391,AH$350:AH$371)-AH384</f>
        <v>0</v>
      </c>
      <c r="AI391" s="547">
        <f t="shared" si="170"/>
        <v>0</v>
      </c>
      <c r="AJ391" s="548">
        <f t="shared" ref="AJ391:AK391" si="171">SUMIF($D$350:$D$371,$F391,AJ$350:AJ$371)-AJ384</f>
        <v>0</v>
      </c>
      <c r="AK391" s="550">
        <f t="shared" si="171"/>
        <v>0</v>
      </c>
      <c r="AL391" s="551">
        <f t="shared" ref="AL391:AM391" si="172">SUMIF($D$350:$D$371,$F391,AL$350:AL$371)-AL384</f>
        <v>0</v>
      </c>
      <c r="AM391" s="552">
        <f t="shared" si="172"/>
        <v>0</v>
      </c>
      <c r="AN391" s="553">
        <f t="shared" ref="AN391:AO391" si="173">SUMIF($D$350:$D$371,$F391,AN$350:AN$371)-AN384</f>
        <v>0</v>
      </c>
      <c r="AO391" s="553">
        <f t="shared" si="173"/>
        <v>0</v>
      </c>
      <c r="AP391" s="553">
        <f t="shared" ref="AP391:AQ391" si="174">SUMIF($D$350:$D$371,$F391,AP$350:AP$371)-AP384</f>
        <v>0</v>
      </c>
      <c r="AQ391" s="553">
        <f t="shared" si="174"/>
        <v>0</v>
      </c>
      <c r="AR391" s="554">
        <f t="shared" ref="AR391:AS391" si="175">SUMIF($D$350:$D$371,$F391,AR$350:AR$371)-AR384</f>
        <v>0</v>
      </c>
      <c r="AS391" s="555">
        <f t="shared" si="175"/>
        <v>0</v>
      </c>
      <c r="AT391" s="556">
        <f t="shared" ref="AT391:AU391" si="176">SUMIF($D$350:$D$371,$F391,AT$350:AT$371)-AT384</f>
        <v>0</v>
      </c>
      <c r="AU391" s="556">
        <f t="shared" si="176"/>
        <v>0</v>
      </c>
      <c r="AV391" s="556">
        <f t="shared" ref="AV391:AW391" si="177">SUMIF($D$350:$D$371,$F391,AV$350:AV$371)-AV384</f>
        <v>0</v>
      </c>
      <c r="AW391" s="557">
        <f t="shared" si="177"/>
        <v>0</v>
      </c>
      <c r="AX391" s="557">
        <f t="shared" ref="AX391:AY391" si="178">SUMIF($D$350:$D$371,$F391,AX$350:AX$371)-AX384</f>
        <v>0</v>
      </c>
      <c r="AY391" s="559">
        <f t="shared" si="178"/>
        <v>0</v>
      </c>
      <c r="AZ391" s="559">
        <f t="shared" ref="AZ391:BA391" si="179">SUMIF($D$350:$D$371,$F391,AZ$350:AZ$371)-AZ384</f>
        <v>0</v>
      </c>
      <c r="BA391" s="559">
        <f t="shared" si="179"/>
        <v>0</v>
      </c>
      <c r="BB391" s="574">
        <f t="shared" ref="BB391" si="180">SUMIF($D$350:$D$371,$F391,BB$350:BB$371)-BB384</f>
        <v>0</v>
      </c>
      <c r="BX391" s="404" t="s">
        <v>2237</v>
      </c>
      <c r="BY391" s="404" t="s">
        <v>1716</v>
      </c>
      <c r="BZ391" s="404" t="s">
        <v>2234</v>
      </c>
      <c r="CA391" s="405">
        <v>86260</v>
      </c>
    </row>
    <row r="392" spans="2:79" x14ac:dyDescent="0.25">
      <c r="B392" s="140"/>
      <c r="C392" s="140"/>
      <c r="D392" s="140" t="s">
        <v>2187</v>
      </c>
      <c r="E392" s="140"/>
      <c r="F392" s="140" t="s">
        <v>444</v>
      </c>
      <c r="H392" s="386">
        <f t="shared" si="90"/>
        <v>0</v>
      </c>
      <c r="I392" s="397">
        <f t="shared" si="90"/>
        <v>0</v>
      </c>
      <c r="J392" s="419">
        <f t="shared" ref="J392:K392" si="181">SUMIF($D$350:$D$371,$F392,J$350:J$371)-J385</f>
        <v>0</v>
      </c>
      <c r="K392" s="419">
        <f t="shared" si="181"/>
        <v>0</v>
      </c>
      <c r="L392" s="433">
        <f t="shared" ref="L392:M392" si="182">SUMIF($D$350:$D$371,$F392,L$350:L$371)-L385</f>
        <v>0</v>
      </c>
      <c r="M392" s="434">
        <f t="shared" si="182"/>
        <v>0</v>
      </c>
      <c r="N392" s="437">
        <f t="shared" ref="N392:O392" si="183">SUMIF($D$350:$D$371,$F392,N$350:N$371)-N385</f>
        <v>0</v>
      </c>
      <c r="O392" s="438">
        <f t="shared" si="183"/>
        <v>0</v>
      </c>
      <c r="P392" s="438">
        <f t="shared" ref="P392:Q392" si="184">SUMIF($D$350:$D$371,$F392,P$350:P$371)-P385</f>
        <v>0</v>
      </c>
      <c r="Q392" s="447">
        <f t="shared" si="184"/>
        <v>0</v>
      </c>
      <c r="R392" s="494">
        <f t="shared" ref="R392:S392" si="185">SUMIF($D$350:$D$371,$F392,R$350:R$371)-R385</f>
        <v>0</v>
      </c>
      <c r="S392" s="498">
        <f t="shared" si="185"/>
        <v>0</v>
      </c>
      <c r="T392" s="498">
        <f t="shared" ref="T392:U392" si="186">SUMIF($D$350:$D$371,$F392,T$350:T$371)-T385</f>
        <v>0</v>
      </c>
      <c r="U392" s="537">
        <f t="shared" si="186"/>
        <v>0</v>
      </c>
      <c r="V392" s="537">
        <f t="shared" ref="V392:W392" si="187">SUMIF($D$350:$D$371,$F392,V$350:V$371)-V385</f>
        <v>0</v>
      </c>
      <c r="W392" s="537">
        <f t="shared" si="187"/>
        <v>0</v>
      </c>
      <c r="X392" s="538">
        <f t="shared" ref="X392:Y392" si="188">SUMIF($D$350:$D$371,$F392,X$350:X$371)-X385</f>
        <v>0</v>
      </c>
      <c r="Y392" s="540">
        <f t="shared" si="188"/>
        <v>0</v>
      </c>
      <c r="Z392" s="540">
        <f t="shared" ref="Z392:AA392" si="189">SUMIF($D$350:$D$371,$F392,Z$350:Z$371)-Z385</f>
        <v>0</v>
      </c>
      <c r="AA392" s="541">
        <f t="shared" si="189"/>
        <v>0</v>
      </c>
      <c r="AB392" s="541">
        <f t="shared" ref="AB392:AC392" si="190">SUMIF($D$350:$D$371,$F392,AB$350:AB$371)-AB385</f>
        <v>0</v>
      </c>
      <c r="AC392" s="542">
        <f t="shared" si="190"/>
        <v>0</v>
      </c>
      <c r="AD392" s="542">
        <f t="shared" ref="AD392:AE392" si="191">SUMIF($D$350:$D$371,$F392,AD$350:AD$371)-AD385</f>
        <v>0</v>
      </c>
      <c r="AE392" s="544">
        <f t="shared" si="191"/>
        <v>0</v>
      </c>
      <c r="AF392" s="544">
        <f t="shared" ref="AF392:AG392" si="192">SUMIF($D$350:$D$371,$F392,AF$350:AF$371)-AF385</f>
        <v>0</v>
      </c>
      <c r="AG392" s="545">
        <f t="shared" si="192"/>
        <v>0</v>
      </c>
      <c r="AH392" s="546">
        <f t="shared" ref="AH392:AI392" si="193">SUMIF($D$350:$D$371,$F392,AH$350:AH$371)-AH385</f>
        <v>0</v>
      </c>
      <c r="AI392" s="547">
        <f t="shared" si="193"/>
        <v>0</v>
      </c>
      <c r="AJ392" s="548">
        <f t="shared" ref="AJ392:AK392" si="194">SUMIF($D$350:$D$371,$F392,AJ$350:AJ$371)-AJ385</f>
        <v>0</v>
      </c>
      <c r="AK392" s="550">
        <f t="shared" si="194"/>
        <v>0</v>
      </c>
      <c r="AL392" s="551">
        <f t="shared" ref="AL392:AM392" si="195">SUMIF($D$350:$D$371,$F392,AL$350:AL$371)-AL385</f>
        <v>0</v>
      </c>
      <c r="AM392" s="552">
        <f t="shared" si="195"/>
        <v>0</v>
      </c>
      <c r="AN392" s="553">
        <f t="shared" ref="AN392:AO392" si="196">SUMIF($D$350:$D$371,$F392,AN$350:AN$371)-AN385</f>
        <v>0</v>
      </c>
      <c r="AO392" s="553">
        <f t="shared" si="196"/>
        <v>0</v>
      </c>
      <c r="AP392" s="553">
        <f t="shared" ref="AP392:AQ392" si="197">SUMIF($D$350:$D$371,$F392,AP$350:AP$371)-AP385</f>
        <v>0</v>
      </c>
      <c r="AQ392" s="553">
        <f t="shared" si="197"/>
        <v>0</v>
      </c>
      <c r="AR392" s="554">
        <f t="shared" ref="AR392:AS392" si="198">SUMIF($D$350:$D$371,$F392,AR$350:AR$371)-AR385</f>
        <v>0</v>
      </c>
      <c r="AS392" s="555">
        <f t="shared" si="198"/>
        <v>0</v>
      </c>
      <c r="AT392" s="556">
        <f t="shared" ref="AT392:AU392" si="199">SUMIF($D$350:$D$371,$F392,AT$350:AT$371)-AT385</f>
        <v>0</v>
      </c>
      <c r="AU392" s="556">
        <f t="shared" si="199"/>
        <v>0</v>
      </c>
      <c r="AV392" s="556">
        <f t="shared" ref="AV392:AW392" si="200">SUMIF($D$350:$D$371,$F392,AV$350:AV$371)-AV385</f>
        <v>0</v>
      </c>
      <c r="AW392" s="557">
        <f t="shared" si="200"/>
        <v>0</v>
      </c>
      <c r="AX392" s="557">
        <f t="shared" ref="AX392:AY392" si="201">SUMIF($D$350:$D$371,$F392,AX$350:AX$371)-AX385</f>
        <v>0</v>
      </c>
      <c r="AY392" s="559">
        <f t="shared" si="201"/>
        <v>0</v>
      </c>
      <c r="AZ392" s="559">
        <f t="shared" ref="AZ392:BA392" si="202">SUMIF($D$350:$D$371,$F392,AZ$350:AZ$371)-AZ385</f>
        <v>0</v>
      </c>
      <c r="BA392" s="559">
        <f t="shared" si="202"/>
        <v>0</v>
      </c>
      <c r="BB392" s="574">
        <f t="shared" ref="BB392" si="203">SUMIF($D$350:$D$371,$F392,BB$350:BB$371)-BB385</f>
        <v>0</v>
      </c>
      <c r="BX392" s="404" t="s">
        <v>2238</v>
      </c>
      <c r="BY392" s="404" t="s">
        <v>1718</v>
      </c>
      <c r="BZ392" s="404" t="s">
        <v>2234</v>
      </c>
      <c r="CA392" s="405">
        <v>518500</v>
      </c>
    </row>
    <row r="393" spans="2:79" x14ac:dyDescent="0.25">
      <c r="B393" s="140"/>
      <c r="C393" s="140"/>
      <c r="D393" s="140" t="s">
        <v>2187</v>
      </c>
      <c r="E393" s="140"/>
      <c r="F393" s="140" t="s">
        <v>445</v>
      </c>
      <c r="H393" s="386">
        <f t="shared" si="90"/>
        <v>0</v>
      </c>
      <c r="I393" s="397">
        <f t="shared" si="90"/>
        <v>0</v>
      </c>
      <c r="J393" s="419">
        <f t="shared" ref="J393:K393" si="204">SUMIF($D$350:$D$371,$F393,J$350:J$371)-J386</f>
        <v>0</v>
      </c>
      <c r="K393" s="419">
        <f t="shared" si="204"/>
        <v>0</v>
      </c>
      <c r="L393" s="433">
        <f t="shared" ref="L393:M393" si="205">SUMIF($D$350:$D$371,$F393,L$350:L$371)-L386</f>
        <v>0</v>
      </c>
      <c r="M393" s="434">
        <f t="shared" si="205"/>
        <v>0</v>
      </c>
      <c r="N393" s="437">
        <f t="shared" ref="N393:O393" si="206">SUMIF($D$350:$D$371,$F393,N$350:N$371)-N386</f>
        <v>0</v>
      </c>
      <c r="O393" s="438">
        <f t="shared" si="206"/>
        <v>0</v>
      </c>
      <c r="P393" s="438">
        <f t="shared" ref="P393:Q393" si="207">SUMIF($D$350:$D$371,$F393,P$350:P$371)-P386</f>
        <v>0</v>
      </c>
      <c r="Q393" s="447">
        <f t="shared" si="207"/>
        <v>0</v>
      </c>
      <c r="R393" s="494">
        <f t="shared" ref="R393:S393" si="208">SUMIF($D$350:$D$371,$F393,R$350:R$371)-R386</f>
        <v>0</v>
      </c>
      <c r="S393" s="498">
        <f t="shared" si="208"/>
        <v>0</v>
      </c>
      <c r="T393" s="498">
        <f t="shared" ref="T393:U393" si="209">SUMIF($D$350:$D$371,$F393,T$350:T$371)-T386</f>
        <v>0</v>
      </c>
      <c r="U393" s="537">
        <f t="shared" si="209"/>
        <v>0</v>
      </c>
      <c r="V393" s="537">
        <f t="shared" ref="V393:W393" si="210">SUMIF($D$350:$D$371,$F393,V$350:V$371)-V386</f>
        <v>0</v>
      </c>
      <c r="W393" s="537">
        <f t="shared" si="210"/>
        <v>0</v>
      </c>
      <c r="X393" s="538">
        <f t="shared" ref="X393:Y393" si="211">SUMIF($D$350:$D$371,$F393,X$350:X$371)-X386</f>
        <v>0</v>
      </c>
      <c r="Y393" s="540">
        <f t="shared" si="211"/>
        <v>0</v>
      </c>
      <c r="Z393" s="540">
        <f t="shared" ref="Z393:AA393" si="212">SUMIF($D$350:$D$371,$F393,Z$350:Z$371)-Z386</f>
        <v>0</v>
      </c>
      <c r="AA393" s="541">
        <f t="shared" si="212"/>
        <v>0</v>
      </c>
      <c r="AB393" s="541">
        <f t="shared" ref="AB393:AC393" si="213">SUMIF($D$350:$D$371,$F393,AB$350:AB$371)-AB386</f>
        <v>0</v>
      </c>
      <c r="AC393" s="542">
        <f t="shared" si="213"/>
        <v>0</v>
      </c>
      <c r="AD393" s="542">
        <f t="shared" ref="AD393:AE393" si="214">SUMIF($D$350:$D$371,$F393,AD$350:AD$371)-AD386</f>
        <v>0</v>
      </c>
      <c r="AE393" s="544">
        <f t="shared" si="214"/>
        <v>0</v>
      </c>
      <c r="AF393" s="544">
        <f t="shared" ref="AF393:AG393" si="215">SUMIF($D$350:$D$371,$F393,AF$350:AF$371)-AF386</f>
        <v>0</v>
      </c>
      <c r="AG393" s="545">
        <f t="shared" si="215"/>
        <v>0</v>
      </c>
      <c r="AH393" s="546">
        <f t="shared" ref="AH393:AI393" si="216">SUMIF($D$350:$D$371,$F393,AH$350:AH$371)-AH386</f>
        <v>0</v>
      </c>
      <c r="AI393" s="547">
        <f t="shared" si="216"/>
        <v>0</v>
      </c>
      <c r="AJ393" s="548">
        <f t="shared" ref="AJ393:AK393" si="217">SUMIF($D$350:$D$371,$F393,AJ$350:AJ$371)-AJ386</f>
        <v>0</v>
      </c>
      <c r="AK393" s="550">
        <f t="shared" si="217"/>
        <v>0</v>
      </c>
      <c r="AL393" s="551">
        <f t="shared" ref="AL393:AM393" si="218">SUMIF($D$350:$D$371,$F393,AL$350:AL$371)-AL386</f>
        <v>0</v>
      </c>
      <c r="AM393" s="552">
        <f t="shared" si="218"/>
        <v>0</v>
      </c>
      <c r="AN393" s="553">
        <f t="shared" ref="AN393:AO393" si="219">SUMIF($D$350:$D$371,$F393,AN$350:AN$371)-AN386</f>
        <v>0</v>
      </c>
      <c r="AO393" s="553">
        <f t="shared" si="219"/>
        <v>0</v>
      </c>
      <c r="AP393" s="553">
        <f t="shared" ref="AP393:AQ393" si="220">SUMIF($D$350:$D$371,$F393,AP$350:AP$371)-AP386</f>
        <v>0</v>
      </c>
      <c r="AQ393" s="553">
        <f t="shared" si="220"/>
        <v>0</v>
      </c>
      <c r="AR393" s="554">
        <f t="shared" ref="AR393:AS393" si="221">SUMIF($D$350:$D$371,$F393,AR$350:AR$371)-AR386</f>
        <v>0</v>
      </c>
      <c r="AS393" s="555">
        <f t="shared" si="221"/>
        <v>0</v>
      </c>
      <c r="AT393" s="556">
        <f t="shared" ref="AT393:AU393" si="222">SUMIF($D$350:$D$371,$F393,AT$350:AT$371)-AT386</f>
        <v>0</v>
      </c>
      <c r="AU393" s="556">
        <f t="shared" si="222"/>
        <v>0</v>
      </c>
      <c r="AV393" s="556">
        <f t="shared" ref="AV393:AW393" si="223">SUMIF($D$350:$D$371,$F393,AV$350:AV$371)-AV386</f>
        <v>0</v>
      </c>
      <c r="AW393" s="557">
        <f t="shared" si="223"/>
        <v>0</v>
      </c>
      <c r="AX393" s="557">
        <f t="shared" ref="AX393:AY393" si="224">SUMIF($D$350:$D$371,$F393,AX$350:AX$371)-AX386</f>
        <v>0</v>
      </c>
      <c r="AY393" s="559">
        <f t="shared" si="224"/>
        <v>0</v>
      </c>
      <c r="AZ393" s="559">
        <f t="shared" ref="AZ393:BA393" si="225">SUMIF($D$350:$D$371,$F393,AZ$350:AZ$371)-AZ386</f>
        <v>0</v>
      </c>
      <c r="BA393" s="559">
        <f t="shared" si="225"/>
        <v>0</v>
      </c>
      <c r="BB393" s="574">
        <f t="shared" ref="BB393" si="226">SUMIF($D$350:$D$371,$F393,BB$350:BB$371)-BB386</f>
        <v>0</v>
      </c>
      <c r="BX393" s="404" t="s">
        <v>2239</v>
      </c>
      <c r="BY393" s="404" t="s">
        <v>1675</v>
      </c>
      <c r="BZ393" s="404" t="s">
        <v>2234</v>
      </c>
      <c r="CA393" s="405">
        <v>51400</v>
      </c>
    </row>
    <row r="394" spans="2:79" x14ac:dyDescent="0.25">
      <c r="B394" s="140"/>
      <c r="C394" s="140"/>
      <c r="D394" s="140" t="s">
        <v>2187</v>
      </c>
      <c r="E394" s="140"/>
      <c r="F394" s="389" t="s">
        <v>446</v>
      </c>
      <c r="H394" s="386">
        <f t="shared" si="90"/>
        <v>0</v>
      </c>
      <c r="I394" s="397">
        <f t="shared" si="90"/>
        <v>0</v>
      </c>
      <c r="J394" s="419">
        <f t="shared" ref="J394:K394" si="227">SUMIF($D$350:$D$371,$F394,J$350:J$371)-J387</f>
        <v>0</v>
      </c>
      <c r="K394" s="419">
        <f t="shared" si="227"/>
        <v>0</v>
      </c>
      <c r="L394" s="433">
        <f t="shared" ref="L394:M394" si="228">SUMIF($D$350:$D$371,$F394,L$350:L$371)-L387</f>
        <v>0</v>
      </c>
      <c r="M394" s="434">
        <f t="shared" si="228"/>
        <v>0</v>
      </c>
      <c r="N394" s="437">
        <f t="shared" ref="N394:O394" si="229">SUMIF($D$350:$D$371,$F394,N$350:N$371)-N387</f>
        <v>0</v>
      </c>
      <c r="O394" s="438">
        <f t="shared" si="229"/>
        <v>0</v>
      </c>
      <c r="P394" s="438">
        <f t="shared" ref="P394:Q394" si="230">SUMIF($D$350:$D$371,$F394,P$350:P$371)-P387</f>
        <v>0</v>
      </c>
      <c r="Q394" s="447">
        <f t="shared" si="230"/>
        <v>0</v>
      </c>
      <c r="R394" s="494">
        <f t="shared" ref="R394:S394" si="231">SUMIF($D$350:$D$371,$F394,R$350:R$371)-R387</f>
        <v>0</v>
      </c>
      <c r="S394" s="498">
        <f t="shared" si="231"/>
        <v>0</v>
      </c>
      <c r="T394" s="498">
        <f t="shared" ref="T394:U394" si="232">SUMIF($D$350:$D$371,$F394,T$350:T$371)-T387</f>
        <v>0</v>
      </c>
      <c r="U394" s="537">
        <f t="shared" si="232"/>
        <v>0</v>
      </c>
      <c r="V394" s="537">
        <f t="shared" ref="V394:W394" si="233">SUMIF($D$350:$D$371,$F394,V$350:V$371)-V387</f>
        <v>0</v>
      </c>
      <c r="W394" s="537">
        <f t="shared" si="233"/>
        <v>0</v>
      </c>
      <c r="X394" s="538">
        <f t="shared" ref="X394:Y394" si="234">SUMIF($D$350:$D$371,$F394,X$350:X$371)-X387</f>
        <v>0</v>
      </c>
      <c r="Y394" s="540">
        <f t="shared" si="234"/>
        <v>0</v>
      </c>
      <c r="Z394" s="540">
        <f t="shared" ref="Z394:AA394" si="235">SUMIF($D$350:$D$371,$F394,Z$350:Z$371)-Z387</f>
        <v>0</v>
      </c>
      <c r="AA394" s="541">
        <f t="shared" si="235"/>
        <v>0</v>
      </c>
      <c r="AB394" s="541">
        <f t="shared" ref="AB394:AC394" si="236">SUMIF($D$350:$D$371,$F394,AB$350:AB$371)-AB387</f>
        <v>0</v>
      </c>
      <c r="AC394" s="542">
        <f t="shared" si="236"/>
        <v>0</v>
      </c>
      <c r="AD394" s="542">
        <f t="shared" ref="AD394:AE394" si="237">SUMIF($D$350:$D$371,$F394,AD$350:AD$371)-AD387</f>
        <v>0</v>
      </c>
      <c r="AE394" s="544">
        <f t="shared" si="237"/>
        <v>0</v>
      </c>
      <c r="AF394" s="544">
        <f t="shared" ref="AF394:AG394" si="238">SUMIF($D$350:$D$371,$F394,AF$350:AF$371)-AF387</f>
        <v>0</v>
      </c>
      <c r="AG394" s="545">
        <f t="shared" si="238"/>
        <v>0</v>
      </c>
      <c r="AH394" s="546">
        <f t="shared" ref="AH394:AI394" si="239">SUMIF($D$350:$D$371,$F394,AH$350:AH$371)-AH387</f>
        <v>0</v>
      </c>
      <c r="AI394" s="547">
        <f t="shared" si="239"/>
        <v>0</v>
      </c>
      <c r="AJ394" s="548">
        <f t="shared" ref="AJ394:AK394" si="240">SUMIF($D$350:$D$371,$F394,AJ$350:AJ$371)-AJ387</f>
        <v>0</v>
      </c>
      <c r="AK394" s="550">
        <f t="shared" si="240"/>
        <v>0</v>
      </c>
      <c r="AL394" s="551">
        <f t="shared" ref="AL394:AM394" si="241">SUMIF($D$350:$D$371,$F394,AL$350:AL$371)-AL387</f>
        <v>0</v>
      </c>
      <c r="AM394" s="552">
        <f t="shared" si="241"/>
        <v>0</v>
      </c>
      <c r="AN394" s="553">
        <f t="shared" ref="AN394:AO394" si="242">SUMIF($D$350:$D$371,$F394,AN$350:AN$371)-AN387</f>
        <v>0</v>
      </c>
      <c r="AO394" s="553">
        <f t="shared" si="242"/>
        <v>0</v>
      </c>
      <c r="AP394" s="553">
        <f t="shared" ref="AP394:AQ394" si="243">SUMIF($D$350:$D$371,$F394,AP$350:AP$371)-AP387</f>
        <v>0</v>
      </c>
      <c r="AQ394" s="553">
        <f t="shared" si="243"/>
        <v>0</v>
      </c>
      <c r="AR394" s="554">
        <f t="shared" ref="AR394:AS394" si="244">SUMIF($D$350:$D$371,$F394,AR$350:AR$371)-AR387</f>
        <v>0</v>
      </c>
      <c r="AS394" s="555">
        <f t="shared" si="244"/>
        <v>0</v>
      </c>
      <c r="AT394" s="556">
        <f t="shared" ref="AT394:AU394" si="245">SUMIF($D$350:$D$371,$F394,AT$350:AT$371)-AT387</f>
        <v>0</v>
      </c>
      <c r="AU394" s="556">
        <f t="shared" si="245"/>
        <v>0</v>
      </c>
      <c r="AV394" s="556">
        <f t="shared" ref="AV394:AW394" si="246">SUMIF($D$350:$D$371,$F394,AV$350:AV$371)-AV387</f>
        <v>0</v>
      </c>
      <c r="AW394" s="557">
        <f t="shared" si="246"/>
        <v>0</v>
      </c>
      <c r="AX394" s="557">
        <f t="shared" ref="AX394:AY394" si="247">SUMIF($D$350:$D$371,$F394,AX$350:AX$371)-AX387</f>
        <v>0</v>
      </c>
      <c r="AY394" s="559">
        <f t="shared" si="247"/>
        <v>0</v>
      </c>
      <c r="AZ394" s="559">
        <f t="shared" ref="AZ394:BA394" si="248">SUMIF($D$350:$D$371,$F394,AZ$350:AZ$371)-AZ387</f>
        <v>0</v>
      </c>
      <c r="BA394" s="559">
        <f t="shared" si="248"/>
        <v>0</v>
      </c>
      <c r="BB394" s="574">
        <f t="shared" ref="BB394" si="249">SUMIF($D$350:$D$371,$F394,BB$350:BB$371)-BB387</f>
        <v>0</v>
      </c>
      <c r="BX394" s="404" t="s">
        <v>2240</v>
      </c>
      <c r="BY394" s="404" t="s">
        <v>198</v>
      </c>
      <c r="BZ394" s="404" t="s">
        <v>2234</v>
      </c>
      <c r="CA394" s="405">
        <v>148790</v>
      </c>
    </row>
    <row r="395" spans="2:79" x14ac:dyDescent="0.25">
      <c r="BB395" s="574"/>
      <c r="BX395" s="404" t="s">
        <v>2241</v>
      </c>
      <c r="BY395" s="404" t="s">
        <v>1728</v>
      </c>
      <c r="BZ395" s="404" t="s">
        <v>2234</v>
      </c>
      <c r="CA395" s="405">
        <v>148750</v>
      </c>
    </row>
    <row r="396" spans="2:79" x14ac:dyDescent="0.25">
      <c r="B396" s="140"/>
      <c r="BX396" s="404" t="s">
        <v>2242</v>
      </c>
      <c r="BY396" s="404" t="s">
        <v>1678</v>
      </c>
      <c r="BZ396" s="404" t="s">
        <v>2234</v>
      </c>
      <c r="CA396" s="405">
        <v>121840</v>
      </c>
    </row>
    <row r="397" spans="2:79" x14ac:dyDescent="0.25">
      <c r="BX397" s="404" t="s">
        <v>2243</v>
      </c>
      <c r="BY397" s="404" t="s">
        <v>1732</v>
      </c>
      <c r="BZ397" s="404" t="s">
        <v>2234</v>
      </c>
      <c r="CA397" s="405">
        <v>108330</v>
      </c>
    </row>
    <row r="398" spans="2:79" x14ac:dyDescent="0.25">
      <c r="BX398" s="404" t="s">
        <v>2244</v>
      </c>
      <c r="BY398" s="404" t="s">
        <v>1680</v>
      </c>
      <c r="BZ398" s="404" t="s">
        <v>2234</v>
      </c>
      <c r="CA398" s="405">
        <v>105790</v>
      </c>
    </row>
    <row r="399" spans="2:79" x14ac:dyDescent="0.25">
      <c r="BX399" s="404" t="s">
        <v>2245</v>
      </c>
      <c r="BY399" s="404" t="s">
        <v>1682</v>
      </c>
      <c r="BZ399" s="404" t="s">
        <v>2234</v>
      </c>
      <c r="CA399" s="405">
        <v>95170</v>
      </c>
    </row>
    <row r="400" spans="2:79" x14ac:dyDescent="0.25">
      <c r="BX400" s="404" t="s">
        <v>2246</v>
      </c>
      <c r="BY400" s="404" t="s">
        <v>1686</v>
      </c>
      <c r="BZ400" s="404" t="s">
        <v>2234</v>
      </c>
      <c r="CA400" s="405">
        <v>160340</v>
      </c>
    </row>
    <row r="401" spans="76:79" x14ac:dyDescent="0.25">
      <c r="BX401" s="404" t="s">
        <v>2247</v>
      </c>
      <c r="BY401" s="404" t="s">
        <v>200</v>
      </c>
      <c r="BZ401" s="404" t="s">
        <v>2234</v>
      </c>
      <c r="CA401" s="405">
        <v>371910</v>
      </c>
    </row>
    <row r="402" spans="76:79" x14ac:dyDescent="0.25">
      <c r="BX402" s="404" t="s">
        <v>2248</v>
      </c>
      <c r="BY402" s="404" t="s">
        <v>1734</v>
      </c>
      <c r="BZ402" s="404" t="s">
        <v>2234</v>
      </c>
      <c r="CA402" s="405">
        <v>626410</v>
      </c>
    </row>
    <row r="403" spans="76:79" x14ac:dyDescent="0.25">
      <c r="BX403" s="404" t="s">
        <v>2249</v>
      </c>
      <c r="BY403" s="404" t="s">
        <v>204</v>
      </c>
      <c r="BZ403" s="404" t="s">
        <v>2234</v>
      </c>
      <c r="CA403" s="405">
        <v>235540</v>
      </c>
    </row>
    <row r="404" spans="76:79" x14ac:dyDescent="0.25">
      <c r="BX404" s="404" t="s">
        <v>2250</v>
      </c>
      <c r="BY404" s="404" t="s">
        <v>1690</v>
      </c>
      <c r="BZ404" s="404" t="s">
        <v>2234</v>
      </c>
      <c r="CA404" s="405">
        <v>78150</v>
      </c>
    </row>
    <row r="405" spans="76:79" x14ac:dyDescent="0.25">
      <c r="BX405" s="404" t="s">
        <v>2251</v>
      </c>
      <c r="BY405" s="404" t="s">
        <v>1692</v>
      </c>
      <c r="BZ405" s="404" t="s">
        <v>2234</v>
      </c>
      <c r="CA405" s="405">
        <v>91340</v>
      </c>
    </row>
    <row r="406" spans="76:79" x14ac:dyDescent="0.25">
      <c r="BX406" s="404" t="s">
        <v>2252</v>
      </c>
      <c r="BY406" s="404" t="s">
        <v>1694</v>
      </c>
      <c r="BZ406" s="404" t="s">
        <v>2234</v>
      </c>
      <c r="CA406" s="405">
        <v>95520</v>
      </c>
    </row>
    <row r="407" spans="76:79" x14ac:dyDescent="0.25">
      <c r="BX407" s="404" t="s">
        <v>2253</v>
      </c>
      <c r="BY407" s="404" t="s">
        <v>1684</v>
      </c>
      <c r="BZ407" s="404" t="s">
        <v>2234</v>
      </c>
      <c r="CA407" s="405">
        <v>26830</v>
      </c>
    </row>
    <row r="408" spans="76:79" x14ac:dyDescent="0.25">
      <c r="BX408" s="404" t="s">
        <v>2254</v>
      </c>
      <c r="BY408" s="404" t="s">
        <v>1696</v>
      </c>
      <c r="BZ408" s="404" t="s">
        <v>2234</v>
      </c>
      <c r="CA408" s="405">
        <v>135280</v>
      </c>
    </row>
    <row r="409" spans="76:79" x14ac:dyDescent="0.25">
      <c r="BX409" s="404" t="s">
        <v>2255</v>
      </c>
      <c r="BY409" s="404" t="s">
        <v>1730</v>
      </c>
      <c r="BZ409" s="404" t="s">
        <v>2234</v>
      </c>
      <c r="CA409" s="405">
        <v>340180</v>
      </c>
    </row>
    <row r="410" spans="76:79" x14ac:dyDescent="0.25">
      <c r="BX410" s="404" t="s">
        <v>2256</v>
      </c>
      <c r="BY410" s="404" t="s">
        <v>1698</v>
      </c>
      <c r="BZ410" s="404" t="s">
        <v>2234</v>
      </c>
      <c r="CA410" s="405">
        <v>22190</v>
      </c>
    </row>
    <row r="411" spans="76:79" x14ac:dyDescent="0.25">
      <c r="BX411" s="404" t="s">
        <v>2257</v>
      </c>
      <c r="BY411" s="404" t="s">
        <v>1700</v>
      </c>
      <c r="BZ411" s="404" t="s">
        <v>2234</v>
      </c>
      <c r="CA411" s="405">
        <v>151290</v>
      </c>
    </row>
    <row r="412" spans="76:79" x14ac:dyDescent="0.25">
      <c r="BX412" s="404" t="s">
        <v>2258</v>
      </c>
      <c r="BY412" s="404" t="s">
        <v>1720</v>
      </c>
      <c r="BZ412" s="404" t="s">
        <v>2234</v>
      </c>
      <c r="CA412" s="405">
        <v>177790</v>
      </c>
    </row>
    <row r="413" spans="76:79" x14ac:dyDescent="0.25">
      <c r="BX413" s="404" t="s">
        <v>2259</v>
      </c>
      <c r="BY413" s="404" t="s">
        <v>1702</v>
      </c>
      <c r="BZ413" s="404" t="s">
        <v>2234</v>
      </c>
      <c r="CA413" s="405">
        <v>115270</v>
      </c>
    </row>
    <row r="414" spans="76:79" x14ac:dyDescent="0.25">
      <c r="BX414" s="404" t="s">
        <v>2260</v>
      </c>
      <c r="BY414" s="404" t="s">
        <v>1704</v>
      </c>
      <c r="BZ414" s="404" t="s">
        <v>2234</v>
      </c>
      <c r="CA414" s="405">
        <v>22990</v>
      </c>
    </row>
    <row r="415" spans="76:79" x14ac:dyDescent="0.25">
      <c r="BX415" s="404" t="s">
        <v>2261</v>
      </c>
      <c r="BY415" s="404" t="s">
        <v>1706</v>
      </c>
      <c r="BZ415" s="404" t="s">
        <v>2234</v>
      </c>
      <c r="CA415" s="405">
        <v>112550</v>
      </c>
    </row>
    <row r="416" spans="76:79" x14ac:dyDescent="0.25">
      <c r="BX416" s="404" t="s">
        <v>2262</v>
      </c>
      <c r="BY416" s="404" t="s">
        <v>1708</v>
      </c>
      <c r="BZ416" s="404" t="s">
        <v>2234</v>
      </c>
      <c r="CA416" s="405">
        <v>319020</v>
      </c>
    </row>
    <row r="417" spans="73:79" x14ac:dyDescent="0.25">
      <c r="BX417" s="404" t="s">
        <v>2263</v>
      </c>
      <c r="BY417" s="404" t="s">
        <v>1710</v>
      </c>
      <c r="BZ417" s="404" t="s">
        <v>2234</v>
      </c>
      <c r="CA417" s="405">
        <v>94330</v>
      </c>
    </row>
    <row r="418" spans="73:79" x14ac:dyDescent="0.25">
      <c r="BX418" s="404" t="s">
        <v>2264</v>
      </c>
      <c r="BY418" s="404" t="s">
        <v>1722</v>
      </c>
      <c r="BZ418" s="404" t="s">
        <v>2234</v>
      </c>
      <c r="CA418" s="405">
        <v>89130</v>
      </c>
    </row>
    <row r="419" spans="73:79" x14ac:dyDescent="0.25">
      <c r="BV419" s="389"/>
      <c r="BX419" s="404" t="s">
        <v>2265</v>
      </c>
      <c r="BY419" s="404" t="s">
        <v>1724</v>
      </c>
      <c r="BZ419" s="404" t="s">
        <v>2234</v>
      </c>
      <c r="CA419" s="405">
        <v>182140</v>
      </c>
    </row>
    <row r="420" spans="73:79" x14ac:dyDescent="0.25">
      <c r="BV420" s="389"/>
      <c r="BX420" s="404" t="s">
        <v>2266</v>
      </c>
      <c r="BY420" s="404" t="s">
        <v>2267</v>
      </c>
      <c r="BZ420" s="404" t="s">
        <v>2196</v>
      </c>
      <c r="CA420" s="405">
        <v>1881641</v>
      </c>
    </row>
    <row r="421" spans="73:79" x14ac:dyDescent="0.25">
      <c r="BV421" s="389"/>
      <c r="BX421" s="404" t="s">
        <v>1760</v>
      </c>
      <c r="BY421" s="404" t="s">
        <v>472</v>
      </c>
      <c r="BZ421" s="404" t="s">
        <v>2270</v>
      </c>
      <c r="CA421" s="405">
        <v>142492</v>
      </c>
    </row>
    <row r="422" spans="73:79" x14ac:dyDescent="0.25">
      <c r="BV422" s="389"/>
      <c r="BX422" s="404" t="s">
        <v>1770</v>
      </c>
      <c r="BY422" s="404" t="s">
        <v>471</v>
      </c>
      <c r="BZ422" s="404" t="s">
        <v>2270</v>
      </c>
      <c r="CA422" s="405">
        <v>160864</v>
      </c>
    </row>
    <row r="423" spans="73:79" x14ac:dyDescent="0.25">
      <c r="BU423" s="397"/>
      <c r="BX423" s="404" t="s">
        <v>1761</v>
      </c>
      <c r="BY423" s="404" t="s">
        <v>473</v>
      </c>
      <c r="BZ423" s="404" t="s">
        <v>2270</v>
      </c>
      <c r="CA423" s="405">
        <v>214090</v>
      </c>
    </row>
    <row r="424" spans="73:79" x14ac:dyDescent="0.25">
      <c r="BX424" s="404" t="s">
        <v>1762</v>
      </c>
      <c r="BY424" s="404" t="s">
        <v>439</v>
      </c>
      <c r="BZ424" s="404" t="s">
        <v>2270</v>
      </c>
      <c r="CA424" s="405">
        <v>341877</v>
      </c>
    </row>
    <row r="425" spans="73:79" x14ac:dyDescent="0.25">
      <c r="BX425" s="404" t="s">
        <v>1763</v>
      </c>
      <c r="BY425" s="404" t="s">
        <v>474</v>
      </c>
      <c r="BZ425" s="404" t="s">
        <v>2270</v>
      </c>
      <c r="CA425" s="405">
        <v>144246</v>
      </c>
    </row>
    <row r="426" spans="73:79" x14ac:dyDescent="0.25">
      <c r="BX426" s="404" t="s">
        <v>1764</v>
      </c>
      <c r="BY426" s="404" t="s">
        <v>475</v>
      </c>
      <c r="BZ426" s="404" t="s">
        <v>2270</v>
      </c>
      <c r="CA426" s="405">
        <v>150679</v>
      </c>
    </row>
    <row r="427" spans="73:79" x14ac:dyDescent="0.25">
      <c r="BX427" s="404" t="s">
        <v>1765</v>
      </c>
      <c r="BY427" s="404" t="s">
        <v>476</v>
      </c>
      <c r="BZ427" s="404" t="s">
        <v>2270</v>
      </c>
      <c r="CA427" s="405">
        <v>116835</v>
      </c>
    </row>
    <row r="428" spans="73:79" x14ac:dyDescent="0.25">
      <c r="BX428" s="404" t="s">
        <v>1766</v>
      </c>
      <c r="BY428" s="404" t="s">
        <v>477</v>
      </c>
      <c r="BZ428" s="404" t="s">
        <v>2270</v>
      </c>
      <c r="CA428" s="405">
        <v>144381</v>
      </c>
    </row>
    <row r="429" spans="73:79" x14ac:dyDescent="0.25">
      <c r="BX429" s="404" t="s">
        <v>1767</v>
      </c>
      <c r="BY429" s="404" t="s">
        <v>478</v>
      </c>
      <c r="BZ429" s="404" t="s">
        <v>2270</v>
      </c>
      <c r="CA429" s="405">
        <v>138773</v>
      </c>
    </row>
    <row r="430" spans="73:79" x14ac:dyDescent="0.25">
      <c r="BX430" s="404" t="s">
        <v>1768</v>
      </c>
      <c r="BY430" s="404" t="s">
        <v>479</v>
      </c>
      <c r="BZ430" s="404" t="s">
        <v>2270</v>
      </c>
      <c r="CA430" s="405">
        <v>147392</v>
      </c>
    </row>
    <row r="431" spans="73:79" x14ac:dyDescent="0.25">
      <c r="BX431" s="404" t="s">
        <v>1769</v>
      </c>
      <c r="BY431" s="404" t="s">
        <v>470</v>
      </c>
      <c r="BZ431" s="404" t="s">
        <v>2270</v>
      </c>
      <c r="CA431" s="405">
        <v>180012</v>
      </c>
    </row>
  </sheetData>
  <autoFilter ref="CC1:CC431" xr:uid="{BA79116E-ACCD-4732-BBE7-99FE974B9742}"/>
  <sortState xmlns:xlrd2="http://schemas.microsoft.com/office/spreadsheetml/2017/richdata2" ref="A2:F378">
    <sortCondition ref="A2:A378"/>
    <sortCondition ref="D2:D378"/>
  </sortState>
  <conditionalFormatting sqref="H388:I394">
    <cfRule type="cellIs" dxfId="64" priority="112" operator="equal">
      <formula>0</formula>
    </cfRule>
  </conditionalFormatting>
  <conditionalFormatting sqref="BO2:BO317">
    <cfRule type="cellIs" dxfId="63" priority="103" operator="equal">
      <formula>0</formula>
    </cfRule>
  </conditionalFormatting>
  <conditionalFormatting sqref="J388:J394">
    <cfRule type="cellIs" dxfId="62" priority="98" operator="equal">
      <formula>0</formula>
    </cfRule>
  </conditionalFormatting>
  <conditionalFormatting sqref="K388:K394">
    <cfRule type="cellIs" dxfId="61" priority="93" operator="equal">
      <formula>0</formula>
    </cfRule>
  </conditionalFormatting>
  <conditionalFormatting sqref="L388:L394">
    <cfRule type="cellIs" dxfId="60" priority="92" operator="equal">
      <formula>0</formula>
    </cfRule>
  </conditionalFormatting>
  <conditionalFormatting sqref="M388:M394">
    <cfRule type="cellIs" dxfId="59" priority="91" operator="equal">
      <formula>0</formula>
    </cfRule>
  </conditionalFormatting>
  <conditionalFormatting sqref="N388:N394">
    <cfRule type="cellIs" dxfId="58" priority="90" operator="equal">
      <formula>0</formula>
    </cfRule>
  </conditionalFormatting>
  <conditionalFormatting sqref="O388:O394">
    <cfRule type="cellIs" dxfId="57" priority="89" operator="equal">
      <formula>0</formula>
    </cfRule>
  </conditionalFormatting>
  <conditionalFormatting sqref="P388:P394">
    <cfRule type="cellIs" dxfId="56" priority="82" operator="equal">
      <formula>0</formula>
    </cfRule>
  </conditionalFormatting>
  <conditionalFormatting sqref="Q388:Q394">
    <cfRule type="cellIs" dxfId="55" priority="74" operator="equal">
      <formula>0</formula>
    </cfRule>
  </conditionalFormatting>
  <conditionalFormatting sqref="R388:R394">
    <cfRule type="cellIs" dxfId="54" priority="73" operator="equal">
      <formula>0</formula>
    </cfRule>
  </conditionalFormatting>
  <conditionalFormatting sqref="S388:S394">
    <cfRule type="cellIs" dxfId="53" priority="72" operator="equal">
      <formula>0</formula>
    </cfRule>
  </conditionalFormatting>
  <conditionalFormatting sqref="T388:T394">
    <cfRule type="cellIs" dxfId="52" priority="64" operator="equal">
      <formula>0</formula>
    </cfRule>
  </conditionalFormatting>
  <conditionalFormatting sqref="U388:U394">
    <cfRule type="cellIs" dxfId="51" priority="56" operator="equal">
      <formula>0</formula>
    </cfRule>
  </conditionalFormatting>
  <conditionalFormatting sqref="V388:V394">
    <cfRule type="cellIs" dxfId="50" priority="55" operator="equal">
      <formula>0</formula>
    </cfRule>
  </conditionalFormatting>
  <conditionalFormatting sqref="W388:W394">
    <cfRule type="cellIs" dxfId="49" priority="54" operator="equal">
      <formula>0</formula>
    </cfRule>
  </conditionalFormatting>
  <conditionalFormatting sqref="X388:X394">
    <cfRule type="cellIs" dxfId="48" priority="53" operator="equal">
      <formula>0</formula>
    </cfRule>
  </conditionalFormatting>
  <conditionalFormatting sqref="Y388:Y394">
    <cfRule type="cellIs" dxfId="47" priority="52" operator="equal">
      <formula>0</formula>
    </cfRule>
  </conditionalFormatting>
  <conditionalFormatting sqref="Z388:Z394">
    <cfRule type="cellIs" dxfId="46" priority="51" operator="equal">
      <formula>0</formula>
    </cfRule>
  </conditionalFormatting>
  <conditionalFormatting sqref="AA388:AA394">
    <cfRule type="cellIs" dxfId="45" priority="43" operator="equal">
      <formula>0</formula>
    </cfRule>
  </conditionalFormatting>
  <conditionalFormatting sqref="AB388:AB394">
    <cfRule type="cellIs" dxfId="44" priority="42" operator="equal">
      <formula>0</formula>
    </cfRule>
  </conditionalFormatting>
  <conditionalFormatting sqref="AC388:AC394">
    <cfRule type="cellIs" dxfId="43" priority="41" operator="equal">
      <formula>0</formula>
    </cfRule>
  </conditionalFormatting>
  <conditionalFormatting sqref="AD388:AD394">
    <cfRule type="cellIs" dxfId="42" priority="40" operator="equal">
      <formula>0</formula>
    </cfRule>
  </conditionalFormatting>
  <conditionalFormatting sqref="AE388:AE394">
    <cfRule type="cellIs" dxfId="41" priority="35" operator="equal">
      <formula>0</formula>
    </cfRule>
  </conditionalFormatting>
  <conditionalFormatting sqref="AF388:AF394">
    <cfRule type="cellIs" dxfId="40" priority="30" operator="equal">
      <formula>0</formula>
    </cfRule>
  </conditionalFormatting>
  <conditionalFormatting sqref="AG388:AG394">
    <cfRule type="cellIs" dxfId="39" priority="29" operator="equal">
      <formula>0</formula>
    </cfRule>
  </conditionalFormatting>
  <conditionalFormatting sqref="AH388:AH394">
    <cfRule type="cellIs" dxfId="38" priority="28" operator="equal">
      <formula>0</formula>
    </cfRule>
  </conditionalFormatting>
  <conditionalFormatting sqref="AI388:AI394">
    <cfRule type="cellIs" dxfId="37" priority="27" operator="equal">
      <formula>0</formula>
    </cfRule>
  </conditionalFormatting>
  <conditionalFormatting sqref="AJ388:AJ394">
    <cfRule type="cellIs" dxfId="36" priority="26" operator="equal">
      <formula>0</formula>
    </cfRule>
  </conditionalFormatting>
  <conditionalFormatting sqref="AK388:AK394">
    <cfRule type="cellIs" dxfId="35" priority="25" operator="equal">
      <formula>0</formula>
    </cfRule>
  </conditionalFormatting>
  <conditionalFormatting sqref="BD1:BD1048576">
    <cfRule type="colorScale" priority="24">
      <colorScale>
        <cfvo type="min"/>
        <cfvo type="percentile" val="50"/>
        <cfvo type="max"/>
        <color rgb="FF63BE7B"/>
        <color rgb="FFFFEB84"/>
        <color rgb="FFF8696B"/>
      </colorScale>
    </cfRule>
  </conditionalFormatting>
  <conditionalFormatting sqref="BE1:BE1048576">
    <cfRule type="colorScale" priority="23">
      <colorScale>
        <cfvo type="min"/>
        <cfvo type="percentile" val="50"/>
        <cfvo type="max"/>
        <color rgb="FF63BE7B"/>
        <color rgb="FFFFEB84"/>
        <color rgb="FFF8696B"/>
      </colorScale>
    </cfRule>
  </conditionalFormatting>
  <conditionalFormatting sqref="BF1:BF1048576">
    <cfRule type="colorScale" priority="22">
      <colorScale>
        <cfvo type="min"/>
        <cfvo type="percentile" val="50"/>
        <cfvo type="max"/>
        <color rgb="FF63BE7B"/>
        <color rgb="FFFFEB84"/>
        <color rgb="FFF8696B"/>
      </colorScale>
    </cfRule>
  </conditionalFormatting>
  <conditionalFormatting sqref="BG1:BG1048576">
    <cfRule type="colorScale" priority="21">
      <colorScale>
        <cfvo type="min"/>
        <cfvo type="percentile" val="50"/>
        <cfvo type="max"/>
        <color rgb="FF63BE7B"/>
        <color rgb="FFFFEB84"/>
        <color rgb="FFF8696B"/>
      </colorScale>
    </cfRule>
  </conditionalFormatting>
  <conditionalFormatting sqref="BH1:BH1048576">
    <cfRule type="colorScale" priority="20">
      <colorScale>
        <cfvo type="min"/>
        <cfvo type="percentile" val="50"/>
        <cfvo type="max"/>
        <color rgb="FF63BE7B"/>
        <color rgb="FFFFEB84"/>
        <color rgb="FFF8696B"/>
      </colorScale>
    </cfRule>
  </conditionalFormatting>
  <conditionalFormatting sqref="BI1:BI1048576">
    <cfRule type="colorScale" priority="19">
      <colorScale>
        <cfvo type="min"/>
        <cfvo type="percentile" val="50"/>
        <cfvo type="max"/>
        <color rgb="FF63BE7B"/>
        <color rgb="FFFFEB84"/>
        <color rgb="FFF8696B"/>
      </colorScale>
    </cfRule>
  </conditionalFormatting>
  <conditionalFormatting sqref="BJ1:BJ1048576">
    <cfRule type="colorScale" priority="18">
      <colorScale>
        <cfvo type="min"/>
        <cfvo type="percentile" val="50"/>
        <cfvo type="max"/>
        <color rgb="FF63BE7B"/>
        <color rgb="FFFFEB84"/>
        <color rgb="FFF8696B"/>
      </colorScale>
    </cfRule>
  </conditionalFormatting>
  <conditionalFormatting sqref="AL388:AL394">
    <cfRule type="cellIs" dxfId="34" priority="17" operator="equal">
      <formula>0</formula>
    </cfRule>
  </conditionalFormatting>
  <conditionalFormatting sqref="AM388:AM394">
    <cfRule type="cellIs" dxfId="33" priority="16" operator="equal">
      <formula>0</formula>
    </cfRule>
  </conditionalFormatting>
  <conditionalFormatting sqref="AN388:AN394">
    <cfRule type="cellIs" dxfId="32" priority="15" operator="equal">
      <formula>0</formula>
    </cfRule>
  </conditionalFormatting>
  <conditionalFormatting sqref="AO388:AO394">
    <cfRule type="cellIs" dxfId="31" priority="14" operator="equal">
      <formula>0</formula>
    </cfRule>
  </conditionalFormatting>
  <conditionalFormatting sqref="AP388:AP394">
    <cfRule type="cellIs" dxfId="30" priority="13" operator="equal">
      <formula>0</formula>
    </cfRule>
  </conditionalFormatting>
  <conditionalFormatting sqref="AQ388:AQ394">
    <cfRule type="cellIs" dxfId="29" priority="12" operator="equal">
      <formula>0</formula>
    </cfRule>
  </conditionalFormatting>
  <conditionalFormatting sqref="AR388:AR394">
    <cfRule type="cellIs" dxfId="28" priority="11" operator="equal">
      <formula>0</formula>
    </cfRule>
  </conditionalFormatting>
  <conditionalFormatting sqref="AS388:AS394">
    <cfRule type="cellIs" dxfId="27" priority="10" operator="equal">
      <formula>0</formula>
    </cfRule>
  </conditionalFormatting>
  <conditionalFormatting sqref="AT388:AT394">
    <cfRule type="cellIs" dxfId="26" priority="9" operator="equal">
      <formula>0</formula>
    </cfRule>
  </conditionalFormatting>
  <conditionalFormatting sqref="AU388:AU394">
    <cfRule type="cellIs" dxfId="25" priority="8" operator="equal">
      <formula>0</formula>
    </cfRule>
  </conditionalFormatting>
  <conditionalFormatting sqref="AV388:AV394">
    <cfRule type="cellIs" dxfId="24" priority="7" operator="equal">
      <formula>0</formula>
    </cfRule>
  </conditionalFormatting>
  <conditionalFormatting sqref="AW388:AW394">
    <cfRule type="cellIs" dxfId="23" priority="6" operator="equal">
      <formula>0</formula>
    </cfRule>
  </conditionalFormatting>
  <conditionalFormatting sqref="AX388:AX394">
    <cfRule type="cellIs" dxfId="22" priority="5" operator="equal">
      <formula>0</formula>
    </cfRule>
  </conditionalFormatting>
  <conditionalFormatting sqref="AY388:AY394">
    <cfRule type="cellIs" dxfId="21" priority="4" operator="equal">
      <formula>0</formula>
    </cfRule>
  </conditionalFormatting>
  <conditionalFormatting sqref="AZ388:AZ394">
    <cfRule type="cellIs" dxfId="20" priority="3" operator="equal">
      <formula>0</formula>
    </cfRule>
  </conditionalFormatting>
  <conditionalFormatting sqref="BA388:BA394">
    <cfRule type="cellIs" dxfId="19" priority="2" operator="equal">
      <formula>0</formula>
    </cfRule>
  </conditionalFormatting>
  <conditionalFormatting sqref="BB388:BB394">
    <cfRule type="cellIs" dxfId="0" priority="1" operator="equal">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CFE80-304D-47C7-AB61-15B740F02AB2}">
  <dimension ref="A1:AM119"/>
  <sheetViews>
    <sheetView showGridLines="0" zoomScaleNormal="100" workbookViewId="0">
      <pane xSplit="1" ySplit="5" topLeftCell="B6" activePane="bottomRight" state="frozen"/>
      <selection pane="topRight"/>
      <selection pane="bottomLeft"/>
      <selection pane="bottomRight"/>
    </sheetView>
  </sheetViews>
  <sheetFormatPr defaultColWidth="9.42578125" defaultRowHeight="12.75" x14ac:dyDescent="0.2"/>
  <cols>
    <col min="1" max="1" width="14.5703125" style="506" customWidth="1"/>
    <col min="2" max="3" width="24.42578125" style="506" customWidth="1"/>
    <col min="4" max="4" width="25.42578125" style="507" customWidth="1"/>
    <col min="5" max="5" width="29.42578125" style="507" customWidth="1"/>
    <col min="6" max="6" width="25.5703125" style="507" customWidth="1"/>
    <col min="7" max="8" width="23.42578125" style="507" bestFit="1" customWidth="1"/>
    <col min="9" max="48" width="8.5703125" style="507" bestFit="1" customWidth="1"/>
    <col min="49" max="16384" width="9.42578125" style="507"/>
  </cols>
  <sheetData>
    <row r="1" spans="1:39" x14ac:dyDescent="0.2">
      <c r="A1" s="502" t="s">
        <v>2289</v>
      </c>
    </row>
    <row r="2" spans="1:39" x14ac:dyDescent="0.2">
      <c r="A2" s="506" t="s">
        <v>2340</v>
      </c>
    </row>
    <row r="3" spans="1:39" x14ac:dyDescent="0.2">
      <c r="A3" s="505"/>
    </row>
    <row r="4" spans="1:39" s="501" customFormat="1" ht="30" customHeight="1" thickBot="1" x14ac:dyDescent="0.25">
      <c r="A4" s="571" t="s">
        <v>2290</v>
      </c>
      <c r="B4" s="571"/>
      <c r="C4" s="571"/>
      <c r="D4" s="571"/>
      <c r="E4" s="571"/>
      <c r="F4" s="571"/>
      <c r="G4" s="572"/>
      <c r="AM4" s="500"/>
    </row>
    <row r="5" spans="1:39" ht="46.5" customHeight="1" x14ac:dyDescent="0.2">
      <c r="A5" s="508" t="s">
        <v>136</v>
      </c>
      <c r="B5" s="509" t="s">
        <v>2292</v>
      </c>
      <c r="C5" s="510" t="s">
        <v>2341</v>
      </c>
      <c r="D5" s="511" t="s">
        <v>2337</v>
      </c>
      <c r="E5" s="511" t="s">
        <v>2338</v>
      </c>
      <c r="F5" s="512" t="s">
        <v>2339</v>
      </c>
    </row>
    <row r="6" spans="1:39" x14ac:dyDescent="0.2">
      <c r="A6" s="513">
        <v>43895</v>
      </c>
      <c r="B6" s="514">
        <v>1</v>
      </c>
      <c r="C6" s="514">
        <v>5</v>
      </c>
      <c r="D6" s="514">
        <v>0</v>
      </c>
      <c r="E6" s="514">
        <v>4</v>
      </c>
      <c r="F6" s="514">
        <v>4</v>
      </c>
    </row>
    <row r="7" spans="1:39" x14ac:dyDescent="0.2">
      <c r="A7" s="513">
        <v>43896</v>
      </c>
      <c r="B7" s="514">
        <v>2</v>
      </c>
      <c r="C7" s="514">
        <v>7</v>
      </c>
      <c r="D7" s="514">
        <v>0</v>
      </c>
      <c r="E7" s="514">
        <v>6</v>
      </c>
      <c r="F7" s="514">
        <v>6</v>
      </c>
    </row>
    <row r="8" spans="1:39" x14ac:dyDescent="0.2">
      <c r="A8" s="513">
        <v>43897</v>
      </c>
      <c r="B8" s="514">
        <v>2</v>
      </c>
      <c r="C8" s="514">
        <v>8</v>
      </c>
      <c r="D8" s="514">
        <v>0</v>
      </c>
      <c r="E8" s="514">
        <v>6</v>
      </c>
      <c r="F8" s="514">
        <v>6</v>
      </c>
    </row>
    <row r="9" spans="1:39" x14ac:dyDescent="0.2">
      <c r="A9" s="513">
        <v>43898</v>
      </c>
      <c r="B9" s="514">
        <v>3</v>
      </c>
      <c r="C9" s="514">
        <v>13</v>
      </c>
      <c r="D9" s="514">
        <v>0</v>
      </c>
      <c r="E9" s="514">
        <v>8</v>
      </c>
      <c r="F9" s="514">
        <v>8</v>
      </c>
    </row>
    <row r="10" spans="1:39" x14ac:dyDescent="0.2">
      <c r="A10" s="513">
        <v>43899</v>
      </c>
      <c r="B10" s="514">
        <v>7</v>
      </c>
      <c r="C10" s="514">
        <v>17</v>
      </c>
      <c r="D10" s="514">
        <v>1</v>
      </c>
      <c r="E10" s="514">
        <v>13</v>
      </c>
      <c r="F10" s="514">
        <v>13</v>
      </c>
    </row>
    <row r="11" spans="1:39" x14ac:dyDescent="0.2">
      <c r="A11" s="513">
        <v>43900</v>
      </c>
      <c r="B11" s="514">
        <v>7</v>
      </c>
      <c r="C11" s="514">
        <v>18</v>
      </c>
      <c r="D11" s="514">
        <v>2</v>
      </c>
      <c r="E11" s="514">
        <v>15</v>
      </c>
      <c r="F11" s="514">
        <v>15</v>
      </c>
    </row>
    <row r="12" spans="1:39" x14ac:dyDescent="0.2">
      <c r="A12" s="513">
        <v>43901</v>
      </c>
      <c r="B12" s="514">
        <v>9</v>
      </c>
      <c r="C12" s="514">
        <v>29</v>
      </c>
      <c r="D12" s="514">
        <v>3</v>
      </c>
      <c r="E12" s="514">
        <v>21</v>
      </c>
      <c r="F12" s="514">
        <v>21</v>
      </c>
    </row>
    <row r="13" spans="1:39" x14ac:dyDescent="0.2">
      <c r="A13" s="513">
        <v>43902</v>
      </c>
      <c r="B13" s="514">
        <v>10</v>
      </c>
      <c r="C13" s="514">
        <v>43</v>
      </c>
      <c r="D13" s="514">
        <v>3</v>
      </c>
      <c r="E13" s="514">
        <v>32</v>
      </c>
      <c r="F13" s="514">
        <v>32</v>
      </c>
    </row>
    <row r="14" spans="1:39" x14ac:dyDescent="0.2">
      <c r="A14" s="513">
        <v>43903</v>
      </c>
      <c r="B14" s="514">
        <v>28</v>
      </c>
      <c r="C14" s="514">
        <v>63</v>
      </c>
      <c r="D14" s="514">
        <v>5</v>
      </c>
      <c r="E14" s="514">
        <v>47</v>
      </c>
      <c r="F14" s="514">
        <v>47</v>
      </c>
    </row>
    <row r="15" spans="1:39" x14ac:dyDescent="0.2">
      <c r="A15" s="513">
        <v>43904</v>
      </c>
      <c r="B15" s="514">
        <v>42</v>
      </c>
      <c r="C15" s="514">
        <v>86</v>
      </c>
      <c r="D15" s="514">
        <v>5</v>
      </c>
      <c r="E15" s="514">
        <v>66</v>
      </c>
      <c r="F15" s="514">
        <v>66</v>
      </c>
    </row>
    <row r="16" spans="1:39" x14ac:dyDescent="0.2">
      <c r="A16" s="513">
        <v>43905</v>
      </c>
      <c r="B16" s="514">
        <v>64</v>
      </c>
      <c r="C16" s="514">
        <v>114</v>
      </c>
      <c r="D16" s="514">
        <v>5</v>
      </c>
      <c r="E16" s="514">
        <v>94</v>
      </c>
      <c r="F16" s="514">
        <v>94</v>
      </c>
    </row>
    <row r="17" spans="1:6" x14ac:dyDescent="0.2">
      <c r="A17" s="513">
        <v>43906</v>
      </c>
      <c r="B17" s="514">
        <v>79</v>
      </c>
      <c r="C17" s="514">
        <v>157</v>
      </c>
      <c r="D17" s="514">
        <v>16</v>
      </c>
      <c r="E17" s="514">
        <v>137</v>
      </c>
      <c r="F17" s="514">
        <v>137</v>
      </c>
    </row>
    <row r="18" spans="1:6" x14ac:dyDescent="0.2">
      <c r="A18" s="513">
        <v>43907</v>
      </c>
      <c r="B18" s="514">
        <v>112</v>
      </c>
      <c r="C18" s="514">
        <v>205</v>
      </c>
      <c r="D18" s="514">
        <v>29</v>
      </c>
      <c r="E18" s="514">
        <v>189</v>
      </c>
      <c r="F18" s="514">
        <v>189</v>
      </c>
    </row>
    <row r="19" spans="1:6" x14ac:dyDescent="0.2">
      <c r="A19" s="513">
        <v>43908</v>
      </c>
      <c r="B19" s="514">
        <v>154</v>
      </c>
      <c r="C19" s="514">
        <v>274</v>
      </c>
      <c r="D19" s="514">
        <v>49</v>
      </c>
      <c r="E19" s="514">
        <v>254</v>
      </c>
      <c r="F19" s="514">
        <v>254</v>
      </c>
    </row>
    <row r="20" spans="1:6" x14ac:dyDescent="0.2">
      <c r="A20" s="513">
        <v>43909</v>
      </c>
      <c r="B20" s="514">
        <v>186</v>
      </c>
      <c r="C20" s="514">
        <v>338</v>
      </c>
      <c r="D20" s="514">
        <v>76</v>
      </c>
      <c r="E20" s="514">
        <v>323</v>
      </c>
      <c r="F20" s="514">
        <v>323</v>
      </c>
    </row>
    <row r="21" spans="1:6" x14ac:dyDescent="0.2">
      <c r="A21" s="513">
        <v>43910</v>
      </c>
      <c r="B21" s="514">
        <v>240</v>
      </c>
      <c r="C21" s="514">
        <v>444</v>
      </c>
      <c r="D21" s="514">
        <v>109</v>
      </c>
      <c r="E21" s="514">
        <v>429</v>
      </c>
      <c r="F21" s="514">
        <v>429</v>
      </c>
    </row>
    <row r="22" spans="1:6" x14ac:dyDescent="0.2">
      <c r="A22" s="513">
        <v>43911</v>
      </c>
      <c r="B22" s="514">
        <v>264</v>
      </c>
      <c r="C22" s="514">
        <v>548</v>
      </c>
      <c r="D22" s="514">
        <v>109</v>
      </c>
      <c r="E22" s="514">
        <v>550</v>
      </c>
      <c r="F22" s="514">
        <v>550</v>
      </c>
    </row>
    <row r="23" spans="1:6" x14ac:dyDescent="0.2">
      <c r="A23" s="513">
        <v>43912</v>
      </c>
      <c r="B23" s="514">
        <v>331</v>
      </c>
      <c r="C23" s="514">
        <v>699</v>
      </c>
      <c r="D23" s="514">
        <v>109</v>
      </c>
      <c r="E23" s="514">
        <v>720</v>
      </c>
      <c r="F23" s="514">
        <v>720</v>
      </c>
    </row>
    <row r="24" spans="1:6" x14ac:dyDescent="0.2">
      <c r="A24" s="513">
        <v>43913</v>
      </c>
      <c r="B24" s="514">
        <v>474</v>
      </c>
      <c r="C24" s="514">
        <v>861</v>
      </c>
      <c r="D24" s="514">
        <v>163</v>
      </c>
      <c r="E24" s="514">
        <v>907</v>
      </c>
      <c r="F24" s="514">
        <v>907</v>
      </c>
    </row>
    <row r="25" spans="1:6" x14ac:dyDescent="0.2">
      <c r="A25" s="513">
        <v>43914</v>
      </c>
      <c r="B25" s="514">
        <v>651</v>
      </c>
      <c r="C25" s="514">
        <v>1066</v>
      </c>
      <c r="D25" s="514">
        <v>230</v>
      </c>
      <c r="E25" s="514">
        <v>1140</v>
      </c>
      <c r="F25" s="514">
        <v>1140</v>
      </c>
    </row>
    <row r="26" spans="1:6" x14ac:dyDescent="0.2">
      <c r="A26" s="513">
        <v>43915</v>
      </c>
      <c r="B26" s="514">
        <v>820</v>
      </c>
      <c r="C26" s="514">
        <v>1330</v>
      </c>
      <c r="D26" s="514">
        <v>350</v>
      </c>
      <c r="E26" s="514">
        <v>1435</v>
      </c>
      <c r="F26" s="514">
        <v>1436</v>
      </c>
    </row>
    <row r="27" spans="1:6" x14ac:dyDescent="0.2">
      <c r="A27" s="513">
        <v>43916</v>
      </c>
      <c r="B27" s="514">
        <v>1092</v>
      </c>
      <c r="C27" s="514">
        <v>1655</v>
      </c>
      <c r="D27" s="514">
        <v>455</v>
      </c>
      <c r="E27" s="514">
        <v>1804</v>
      </c>
      <c r="F27" s="514">
        <v>1805</v>
      </c>
    </row>
    <row r="28" spans="1:6" x14ac:dyDescent="0.2">
      <c r="A28" s="513">
        <v>43917</v>
      </c>
      <c r="B28" s="514">
        <v>1371</v>
      </c>
      <c r="C28" s="514">
        <v>2005</v>
      </c>
      <c r="D28" s="514">
        <v>637</v>
      </c>
      <c r="E28" s="514">
        <v>2214</v>
      </c>
      <c r="F28" s="514">
        <v>2215</v>
      </c>
    </row>
    <row r="29" spans="1:6" x14ac:dyDescent="0.2">
      <c r="A29" s="513">
        <v>43918</v>
      </c>
      <c r="B29" s="514">
        <v>1566</v>
      </c>
      <c r="C29" s="514">
        <v>2364</v>
      </c>
      <c r="D29" s="514">
        <v>657</v>
      </c>
      <c r="E29" s="514">
        <v>2661</v>
      </c>
      <c r="F29" s="514">
        <v>2662</v>
      </c>
    </row>
    <row r="30" spans="1:6" x14ac:dyDescent="0.2">
      <c r="A30" s="513">
        <v>43919</v>
      </c>
      <c r="B30" s="514">
        <v>1919</v>
      </c>
      <c r="C30" s="514">
        <v>2802</v>
      </c>
      <c r="D30" s="514">
        <v>662</v>
      </c>
      <c r="E30" s="514">
        <v>3188</v>
      </c>
      <c r="F30" s="514">
        <v>3190</v>
      </c>
    </row>
    <row r="31" spans="1:6" x14ac:dyDescent="0.2">
      <c r="A31" s="513">
        <v>43920</v>
      </c>
      <c r="B31" s="514">
        <v>2287</v>
      </c>
      <c r="C31" s="514">
        <v>3299</v>
      </c>
      <c r="D31" s="514">
        <v>1102</v>
      </c>
      <c r="E31" s="514">
        <v>3809</v>
      </c>
      <c r="F31" s="514">
        <v>3811</v>
      </c>
    </row>
    <row r="32" spans="1:6" x14ac:dyDescent="0.2">
      <c r="A32" s="513">
        <v>43921</v>
      </c>
      <c r="B32" s="514">
        <v>2900</v>
      </c>
      <c r="C32" s="514">
        <v>3873</v>
      </c>
      <c r="D32" s="514">
        <v>1653</v>
      </c>
      <c r="E32" s="514">
        <v>4546</v>
      </c>
      <c r="F32" s="514">
        <v>4548</v>
      </c>
    </row>
    <row r="33" spans="1:6" x14ac:dyDescent="0.2">
      <c r="A33" s="513">
        <v>43922</v>
      </c>
      <c r="B33" s="514">
        <v>3503</v>
      </c>
      <c r="C33" s="514">
        <v>4518</v>
      </c>
      <c r="D33" s="514">
        <v>2338</v>
      </c>
      <c r="E33" s="514">
        <v>5363</v>
      </c>
      <c r="F33" s="514">
        <v>5365</v>
      </c>
    </row>
    <row r="34" spans="1:6" x14ac:dyDescent="0.2">
      <c r="A34" s="513">
        <v>43923</v>
      </c>
      <c r="B34" s="514">
        <v>4158</v>
      </c>
      <c r="C34" s="514">
        <v>5162</v>
      </c>
      <c r="D34" s="514">
        <v>3128</v>
      </c>
      <c r="E34" s="514">
        <v>6249</v>
      </c>
      <c r="F34" s="514">
        <v>6252</v>
      </c>
    </row>
    <row r="35" spans="1:6" x14ac:dyDescent="0.2">
      <c r="A35" s="513">
        <v>43924</v>
      </c>
      <c r="B35" s="514">
        <v>4847</v>
      </c>
      <c r="C35" s="514">
        <v>5859</v>
      </c>
      <c r="D35" s="514">
        <v>3996</v>
      </c>
      <c r="E35" s="514">
        <v>7164</v>
      </c>
      <c r="F35" s="514">
        <v>7168</v>
      </c>
    </row>
    <row r="36" spans="1:6" x14ac:dyDescent="0.2">
      <c r="A36" s="513">
        <v>43925</v>
      </c>
      <c r="B36" s="514">
        <v>5425</v>
      </c>
      <c r="C36" s="514">
        <v>6636</v>
      </c>
      <c r="D36" s="514">
        <v>4099</v>
      </c>
      <c r="E36" s="514">
        <v>8171</v>
      </c>
      <c r="F36" s="514">
        <v>8177</v>
      </c>
    </row>
    <row r="37" spans="1:6" x14ac:dyDescent="0.2">
      <c r="A37" s="513">
        <v>43926</v>
      </c>
      <c r="B37" s="514">
        <v>5957</v>
      </c>
      <c r="C37" s="514">
        <v>7379</v>
      </c>
      <c r="D37" s="514">
        <v>4121</v>
      </c>
      <c r="E37" s="514">
        <v>9226</v>
      </c>
      <c r="F37" s="514">
        <v>9232</v>
      </c>
    </row>
    <row r="38" spans="1:6" x14ac:dyDescent="0.2">
      <c r="A38" s="513">
        <v>43927</v>
      </c>
      <c r="B38" s="514">
        <v>6967</v>
      </c>
      <c r="C38" s="514">
        <v>8106</v>
      </c>
      <c r="D38" s="514">
        <v>5205</v>
      </c>
      <c r="E38" s="514">
        <v>10237</v>
      </c>
      <c r="F38" s="514">
        <v>10244</v>
      </c>
    </row>
    <row r="39" spans="1:6" x14ac:dyDescent="0.2">
      <c r="A39" s="513">
        <v>43928</v>
      </c>
      <c r="B39" s="514">
        <v>7891</v>
      </c>
      <c r="C39" s="514">
        <v>8916</v>
      </c>
      <c r="D39" s="514">
        <v>6500</v>
      </c>
      <c r="E39" s="514">
        <v>11369</v>
      </c>
      <c r="F39" s="514">
        <v>11376</v>
      </c>
    </row>
    <row r="40" spans="1:6" x14ac:dyDescent="0.2">
      <c r="A40" s="513">
        <v>43929</v>
      </c>
      <c r="B40" s="514">
        <v>8878</v>
      </c>
      <c r="C40" s="514">
        <v>9815</v>
      </c>
      <c r="D40" s="514">
        <v>7890</v>
      </c>
      <c r="E40" s="514">
        <v>12638</v>
      </c>
      <c r="F40" s="514">
        <v>12646</v>
      </c>
    </row>
    <row r="41" spans="1:6" x14ac:dyDescent="0.2">
      <c r="A41" s="513">
        <v>43930</v>
      </c>
      <c r="B41" s="514">
        <v>9916</v>
      </c>
      <c r="C41" s="514">
        <v>10605</v>
      </c>
      <c r="D41" s="514">
        <v>9331</v>
      </c>
      <c r="E41" s="514">
        <v>13796</v>
      </c>
      <c r="F41" s="514">
        <v>13806</v>
      </c>
    </row>
    <row r="42" spans="1:6" x14ac:dyDescent="0.2">
      <c r="A42" s="513">
        <v>43931</v>
      </c>
      <c r="B42" s="514">
        <v>10661</v>
      </c>
      <c r="C42" s="514">
        <v>11344</v>
      </c>
      <c r="D42" s="514">
        <v>9923</v>
      </c>
      <c r="E42" s="514">
        <v>14946</v>
      </c>
      <c r="F42" s="514">
        <v>14957</v>
      </c>
    </row>
    <row r="43" spans="1:6" x14ac:dyDescent="0.2">
      <c r="A43" s="513">
        <v>43932</v>
      </c>
      <c r="B43" s="514">
        <v>11267</v>
      </c>
      <c r="C43" s="514">
        <v>12122</v>
      </c>
      <c r="D43" s="514">
        <v>10295</v>
      </c>
      <c r="E43" s="514">
        <v>16136</v>
      </c>
      <c r="F43" s="514">
        <v>16147</v>
      </c>
    </row>
    <row r="44" spans="1:6" x14ac:dyDescent="0.2">
      <c r="A44" s="513">
        <v>43933</v>
      </c>
      <c r="B44" s="514">
        <v>11961</v>
      </c>
      <c r="C44" s="514">
        <v>12841</v>
      </c>
      <c r="D44" s="514">
        <v>10372</v>
      </c>
      <c r="E44" s="514">
        <v>17323</v>
      </c>
      <c r="F44" s="514">
        <v>17334</v>
      </c>
    </row>
    <row r="45" spans="1:6" x14ac:dyDescent="0.2">
      <c r="A45" s="513">
        <v>43934</v>
      </c>
      <c r="B45" s="514">
        <v>12971</v>
      </c>
      <c r="C45" s="514">
        <v>13539</v>
      </c>
      <c r="D45" s="514">
        <v>10929</v>
      </c>
      <c r="E45" s="514">
        <v>18388</v>
      </c>
      <c r="F45" s="514">
        <v>18399</v>
      </c>
    </row>
    <row r="46" spans="1:6" x14ac:dyDescent="0.2">
      <c r="A46" s="513">
        <v>43935</v>
      </c>
      <c r="B46" s="514">
        <v>13703</v>
      </c>
      <c r="C46" s="514">
        <v>14187</v>
      </c>
      <c r="D46" s="514">
        <v>12903</v>
      </c>
      <c r="E46" s="514">
        <v>19460</v>
      </c>
      <c r="F46" s="514">
        <v>19471</v>
      </c>
    </row>
    <row r="47" spans="1:6" x14ac:dyDescent="0.2">
      <c r="A47" s="513">
        <v>43936</v>
      </c>
      <c r="B47" s="514">
        <v>14610</v>
      </c>
      <c r="C47" s="514">
        <v>14872</v>
      </c>
      <c r="D47" s="514">
        <v>14864</v>
      </c>
      <c r="E47" s="514">
        <v>20545</v>
      </c>
      <c r="F47" s="514">
        <v>20556</v>
      </c>
    </row>
    <row r="48" spans="1:6" x14ac:dyDescent="0.2">
      <c r="A48" s="513">
        <v>43937</v>
      </c>
      <c r="B48" s="514">
        <v>15436</v>
      </c>
      <c r="C48" s="514">
        <v>15509</v>
      </c>
      <c r="D48" s="514">
        <v>16635</v>
      </c>
      <c r="E48" s="514">
        <v>21676</v>
      </c>
      <c r="F48" s="514">
        <v>21688</v>
      </c>
    </row>
    <row r="49" spans="1:6" x14ac:dyDescent="0.2">
      <c r="A49" s="513">
        <v>43938</v>
      </c>
      <c r="B49" s="514">
        <v>16447</v>
      </c>
      <c r="C49" s="514">
        <v>16118</v>
      </c>
      <c r="D49" s="514">
        <v>18302</v>
      </c>
      <c r="E49" s="514">
        <v>22770</v>
      </c>
      <c r="F49" s="514">
        <v>22782</v>
      </c>
    </row>
    <row r="50" spans="1:6" x14ac:dyDescent="0.2">
      <c r="A50" s="513">
        <v>43939</v>
      </c>
      <c r="B50" s="514">
        <v>16831</v>
      </c>
      <c r="C50" s="514">
        <v>16688</v>
      </c>
      <c r="D50" s="514">
        <v>18548</v>
      </c>
      <c r="E50" s="514">
        <v>23784</v>
      </c>
      <c r="F50" s="514">
        <v>23796</v>
      </c>
    </row>
    <row r="51" spans="1:6" x14ac:dyDescent="0.2">
      <c r="A51" s="513">
        <v>43940</v>
      </c>
      <c r="B51" s="514">
        <v>17370</v>
      </c>
      <c r="C51" s="514">
        <v>17210</v>
      </c>
      <c r="D51" s="514">
        <v>18585</v>
      </c>
      <c r="E51" s="514">
        <v>24746</v>
      </c>
      <c r="F51" s="514">
        <v>24759</v>
      </c>
    </row>
    <row r="52" spans="1:6" x14ac:dyDescent="0.2">
      <c r="A52" s="513">
        <v>43941</v>
      </c>
      <c r="B52" s="514">
        <v>18492</v>
      </c>
      <c r="C52" s="514">
        <v>17774</v>
      </c>
      <c r="D52" s="514">
        <v>20249</v>
      </c>
      <c r="E52" s="514">
        <v>25728</v>
      </c>
      <c r="F52" s="514">
        <v>25742</v>
      </c>
    </row>
    <row r="53" spans="1:6" x14ac:dyDescent="0.2">
      <c r="A53" s="513">
        <v>43942</v>
      </c>
      <c r="B53" s="514">
        <v>19231</v>
      </c>
      <c r="C53" s="514">
        <v>18258</v>
      </c>
      <c r="D53" s="514">
        <v>22051</v>
      </c>
      <c r="E53" s="514">
        <v>26631</v>
      </c>
      <c r="F53" s="514">
        <v>26645</v>
      </c>
    </row>
    <row r="54" spans="1:6" x14ac:dyDescent="0.2">
      <c r="A54" s="513">
        <v>43943</v>
      </c>
      <c r="B54" s="514">
        <v>19834</v>
      </c>
      <c r="C54" s="514">
        <v>18758</v>
      </c>
      <c r="D54" s="514">
        <v>23606</v>
      </c>
      <c r="E54" s="514">
        <v>27560</v>
      </c>
      <c r="F54" s="514">
        <v>27574</v>
      </c>
    </row>
    <row r="55" spans="1:6" x14ac:dyDescent="0.2">
      <c r="A55" s="513">
        <v>43944</v>
      </c>
      <c r="B55" s="514">
        <v>20658</v>
      </c>
      <c r="C55" s="514">
        <v>19209</v>
      </c>
      <c r="D55" s="514">
        <v>24972</v>
      </c>
      <c r="E55" s="514">
        <v>28440</v>
      </c>
      <c r="F55" s="514">
        <v>28455</v>
      </c>
    </row>
    <row r="56" spans="1:6" x14ac:dyDescent="0.2">
      <c r="A56" s="513">
        <v>43945</v>
      </c>
      <c r="B56" s="514">
        <v>21399</v>
      </c>
      <c r="C56" s="514">
        <v>19646</v>
      </c>
      <c r="D56" s="514">
        <v>26169</v>
      </c>
      <c r="E56" s="514">
        <v>29301</v>
      </c>
      <c r="F56" s="514">
        <v>29316</v>
      </c>
    </row>
    <row r="57" spans="1:6" x14ac:dyDescent="0.2">
      <c r="A57" s="513">
        <v>43946</v>
      </c>
      <c r="B57" s="514">
        <v>21742</v>
      </c>
      <c r="C57" s="514">
        <v>20030</v>
      </c>
      <c r="D57" s="514">
        <v>26271</v>
      </c>
      <c r="E57" s="514">
        <v>30059</v>
      </c>
      <c r="F57" s="514">
        <v>30075</v>
      </c>
    </row>
    <row r="58" spans="1:6" x14ac:dyDescent="0.2">
      <c r="A58" s="513">
        <v>43947</v>
      </c>
      <c r="B58" s="514">
        <v>22049</v>
      </c>
      <c r="C58" s="514">
        <v>20410</v>
      </c>
      <c r="D58" s="514">
        <v>26299</v>
      </c>
      <c r="E58" s="514">
        <v>30808</v>
      </c>
      <c r="F58" s="514">
        <v>30824</v>
      </c>
    </row>
    <row r="59" spans="1:6" x14ac:dyDescent="0.2">
      <c r="A59" s="513">
        <v>43948</v>
      </c>
      <c r="B59" s="514">
        <v>22918</v>
      </c>
      <c r="C59" s="514">
        <v>20753</v>
      </c>
      <c r="D59" s="514">
        <v>27616</v>
      </c>
      <c r="E59" s="514">
        <v>31521</v>
      </c>
      <c r="F59" s="514">
        <v>31537</v>
      </c>
    </row>
    <row r="60" spans="1:6" x14ac:dyDescent="0.2">
      <c r="A60" s="513">
        <v>43949</v>
      </c>
      <c r="B60" s="514">
        <v>23550</v>
      </c>
      <c r="C60" s="514">
        <v>21093</v>
      </c>
      <c r="D60" s="514">
        <v>28979</v>
      </c>
      <c r="E60" s="514">
        <v>32210</v>
      </c>
      <c r="F60" s="514">
        <v>32227</v>
      </c>
    </row>
    <row r="61" spans="1:6" x14ac:dyDescent="0.2">
      <c r="A61" s="513">
        <v>43950</v>
      </c>
      <c r="B61" s="514">
        <v>24110</v>
      </c>
      <c r="C61" s="514">
        <v>21415</v>
      </c>
      <c r="D61" s="514">
        <v>30140</v>
      </c>
      <c r="E61" s="514">
        <v>32901</v>
      </c>
      <c r="F61" s="514">
        <v>32918</v>
      </c>
    </row>
    <row r="62" spans="1:6" x14ac:dyDescent="0.2">
      <c r="A62" s="513">
        <v>43951</v>
      </c>
      <c r="B62" s="514">
        <v>24763</v>
      </c>
      <c r="C62" s="514">
        <v>21727</v>
      </c>
      <c r="D62" s="514">
        <v>31090</v>
      </c>
      <c r="E62" s="514">
        <v>33546</v>
      </c>
      <c r="F62" s="514">
        <v>33563</v>
      </c>
    </row>
    <row r="63" spans="1:6" x14ac:dyDescent="0.2">
      <c r="A63" s="513">
        <v>43952</v>
      </c>
      <c r="B63" s="514">
        <v>25282</v>
      </c>
      <c r="C63" s="514">
        <v>22033</v>
      </c>
      <c r="D63" s="514">
        <v>31975</v>
      </c>
      <c r="E63" s="514">
        <v>34193</v>
      </c>
      <c r="F63" s="514">
        <v>34210</v>
      </c>
    </row>
    <row r="64" spans="1:6" x14ac:dyDescent="0.2">
      <c r="A64" s="513">
        <v>43953</v>
      </c>
      <c r="B64" s="514">
        <v>25528</v>
      </c>
      <c r="C64" s="514">
        <v>22300</v>
      </c>
      <c r="D64" s="514">
        <v>32036</v>
      </c>
      <c r="E64" s="514">
        <v>34771</v>
      </c>
      <c r="F64" s="514">
        <v>34788</v>
      </c>
    </row>
    <row r="65" spans="1:6" x14ac:dyDescent="0.2">
      <c r="A65" s="513">
        <v>43954</v>
      </c>
      <c r="B65" s="514">
        <v>25785</v>
      </c>
      <c r="C65" s="514">
        <v>22551</v>
      </c>
      <c r="D65" s="514">
        <v>32042</v>
      </c>
      <c r="E65" s="514">
        <v>35320</v>
      </c>
      <c r="F65" s="514">
        <v>35337</v>
      </c>
    </row>
    <row r="66" spans="1:6" x14ac:dyDescent="0.2">
      <c r="A66" s="513">
        <v>43955</v>
      </c>
      <c r="B66" s="514">
        <v>26441</v>
      </c>
      <c r="C66" s="514">
        <v>22810</v>
      </c>
      <c r="D66" s="514">
        <v>32951</v>
      </c>
      <c r="E66" s="514">
        <v>35870</v>
      </c>
      <c r="F66" s="514">
        <v>35887</v>
      </c>
    </row>
    <row r="67" spans="1:6" x14ac:dyDescent="0.2">
      <c r="A67" s="513">
        <v>43956</v>
      </c>
      <c r="B67" s="514">
        <v>27008</v>
      </c>
      <c r="C67" s="514">
        <v>23060</v>
      </c>
      <c r="D67" s="514">
        <v>33953</v>
      </c>
      <c r="E67" s="514">
        <v>36396</v>
      </c>
      <c r="F67" s="514">
        <v>36413</v>
      </c>
    </row>
    <row r="68" spans="1:6" x14ac:dyDescent="0.2">
      <c r="A68" s="513">
        <v>43957</v>
      </c>
      <c r="B68" s="514">
        <v>27432</v>
      </c>
      <c r="C68" s="514">
        <v>23324</v>
      </c>
      <c r="D68" s="514">
        <v>34857</v>
      </c>
      <c r="E68" s="514">
        <v>36903</v>
      </c>
      <c r="F68" s="514">
        <v>36920</v>
      </c>
    </row>
    <row r="69" spans="1:6" x14ac:dyDescent="0.2">
      <c r="A69" s="513">
        <v>43958</v>
      </c>
      <c r="B69" s="514">
        <v>27967</v>
      </c>
      <c r="C69" s="514">
        <v>23579</v>
      </c>
      <c r="D69" s="514">
        <v>35687</v>
      </c>
      <c r="E69" s="514">
        <v>37421</v>
      </c>
      <c r="F69" s="514">
        <v>37440</v>
      </c>
    </row>
    <row r="70" spans="1:6" x14ac:dyDescent="0.2">
      <c r="A70" s="513">
        <v>43959</v>
      </c>
      <c r="B70" s="514">
        <v>28250</v>
      </c>
      <c r="C70" s="514">
        <v>23791</v>
      </c>
      <c r="D70" s="514">
        <v>35720</v>
      </c>
      <c r="E70" s="514">
        <v>37895</v>
      </c>
      <c r="F70" s="514">
        <v>37914</v>
      </c>
    </row>
    <row r="71" spans="1:6" x14ac:dyDescent="0.2">
      <c r="A71" s="513">
        <v>43960</v>
      </c>
      <c r="B71" s="514">
        <v>28467</v>
      </c>
      <c r="C71" s="514">
        <v>23993</v>
      </c>
      <c r="D71" s="514">
        <v>35762</v>
      </c>
      <c r="E71" s="514">
        <v>38349</v>
      </c>
      <c r="F71" s="514">
        <v>38368</v>
      </c>
    </row>
    <row r="72" spans="1:6" x14ac:dyDescent="0.2">
      <c r="A72" s="513">
        <v>43961</v>
      </c>
      <c r="B72" s="514">
        <v>28657</v>
      </c>
      <c r="C72" s="514">
        <v>24188</v>
      </c>
      <c r="D72" s="514">
        <v>35765</v>
      </c>
      <c r="E72" s="514">
        <v>38758</v>
      </c>
      <c r="F72" s="514">
        <v>38778</v>
      </c>
    </row>
    <row r="73" spans="1:6" x14ac:dyDescent="0.2">
      <c r="A73" s="513">
        <v>43962</v>
      </c>
      <c r="B73" s="514">
        <v>29260</v>
      </c>
      <c r="C73" s="514">
        <v>24353</v>
      </c>
      <c r="D73" s="514">
        <v>36646</v>
      </c>
      <c r="E73" s="514">
        <v>39110</v>
      </c>
      <c r="F73" s="514">
        <v>39130</v>
      </c>
    </row>
    <row r="74" spans="1:6" x14ac:dyDescent="0.2">
      <c r="A74" s="513">
        <v>43963</v>
      </c>
      <c r="B74" s="514">
        <v>29673</v>
      </c>
      <c r="C74" s="514">
        <v>24536</v>
      </c>
      <c r="D74" s="514">
        <v>37562</v>
      </c>
      <c r="E74" s="514">
        <v>39484</v>
      </c>
      <c r="F74" s="514">
        <v>39504</v>
      </c>
    </row>
    <row r="75" spans="1:6" x14ac:dyDescent="0.2">
      <c r="A75" s="513">
        <v>43964</v>
      </c>
      <c r="B75" s="514">
        <v>30028</v>
      </c>
      <c r="C75" s="514">
        <v>24696</v>
      </c>
      <c r="D75" s="514">
        <v>38282</v>
      </c>
      <c r="E75" s="514">
        <v>39844</v>
      </c>
      <c r="F75" s="514">
        <v>39865</v>
      </c>
    </row>
    <row r="76" spans="1:6" x14ac:dyDescent="0.2">
      <c r="A76" s="513">
        <v>43965</v>
      </c>
      <c r="B76" s="514">
        <v>30364</v>
      </c>
      <c r="C76" s="514">
        <v>24873</v>
      </c>
      <c r="D76" s="514">
        <v>38849</v>
      </c>
      <c r="E76" s="514">
        <v>40204</v>
      </c>
      <c r="F76" s="514">
        <v>40225</v>
      </c>
    </row>
    <row r="77" spans="1:6" x14ac:dyDescent="0.2">
      <c r="A77" s="513">
        <v>43966</v>
      </c>
      <c r="B77" s="514">
        <v>30753</v>
      </c>
      <c r="C77" s="514">
        <v>25043</v>
      </c>
      <c r="D77" s="514">
        <v>39352</v>
      </c>
      <c r="E77" s="514">
        <v>40552</v>
      </c>
      <c r="F77" s="514">
        <v>40574</v>
      </c>
    </row>
    <row r="78" spans="1:6" x14ac:dyDescent="0.2">
      <c r="A78" s="513">
        <v>43967</v>
      </c>
      <c r="B78" s="514">
        <v>30866</v>
      </c>
      <c r="C78" s="514">
        <v>25210</v>
      </c>
      <c r="D78" s="514">
        <v>39368</v>
      </c>
      <c r="E78" s="514">
        <v>40894</v>
      </c>
      <c r="F78" s="514">
        <v>40917</v>
      </c>
    </row>
    <row r="79" spans="1:6" x14ac:dyDescent="0.2">
      <c r="A79" s="513">
        <v>43968</v>
      </c>
      <c r="B79" s="514">
        <v>31010</v>
      </c>
      <c r="C79" s="514">
        <v>25347</v>
      </c>
      <c r="D79" s="514">
        <v>39370</v>
      </c>
      <c r="E79" s="514">
        <v>41201</v>
      </c>
      <c r="F79" s="514">
        <v>41224</v>
      </c>
    </row>
    <row r="80" spans="1:6" x14ac:dyDescent="0.2">
      <c r="A80" s="513">
        <v>43969</v>
      </c>
      <c r="B80" s="514">
        <v>31530</v>
      </c>
      <c r="C80" s="514">
        <v>25501</v>
      </c>
      <c r="D80" s="514">
        <v>39898</v>
      </c>
      <c r="E80" s="514">
        <v>41536</v>
      </c>
      <c r="F80" s="514">
        <v>41560</v>
      </c>
    </row>
    <row r="81" spans="1:6" x14ac:dyDescent="0.2">
      <c r="A81" s="513">
        <v>43970</v>
      </c>
      <c r="B81" s="514">
        <v>31843</v>
      </c>
      <c r="C81" s="514">
        <v>25643</v>
      </c>
      <c r="D81" s="514">
        <v>40480</v>
      </c>
      <c r="E81" s="514">
        <v>41837</v>
      </c>
      <c r="F81" s="514">
        <v>41861</v>
      </c>
    </row>
    <row r="82" spans="1:6" x14ac:dyDescent="0.2">
      <c r="A82" s="513">
        <v>43971</v>
      </c>
      <c r="B82" s="514">
        <v>32117</v>
      </c>
      <c r="C82" s="514">
        <v>25795</v>
      </c>
      <c r="D82" s="514">
        <v>41027</v>
      </c>
      <c r="E82" s="514">
        <v>42129</v>
      </c>
      <c r="F82" s="514">
        <v>42155</v>
      </c>
    </row>
    <row r="83" spans="1:6" x14ac:dyDescent="0.2">
      <c r="A83" s="513">
        <v>43972</v>
      </c>
      <c r="B83" s="514">
        <v>32417</v>
      </c>
      <c r="C83" s="514">
        <v>25942</v>
      </c>
      <c r="D83" s="514">
        <v>41438</v>
      </c>
      <c r="E83" s="514">
        <v>42404</v>
      </c>
      <c r="F83" s="514">
        <v>42432</v>
      </c>
    </row>
    <row r="84" spans="1:6" x14ac:dyDescent="0.2">
      <c r="A84" s="513">
        <v>43973</v>
      </c>
      <c r="B84" s="514">
        <v>32666</v>
      </c>
      <c r="C84" s="514">
        <v>26063</v>
      </c>
      <c r="D84" s="514">
        <v>41813</v>
      </c>
      <c r="E84" s="514">
        <v>42648</v>
      </c>
      <c r="F84" s="514">
        <v>42678</v>
      </c>
    </row>
    <row r="85" spans="1:6" x14ac:dyDescent="0.2">
      <c r="A85" s="513">
        <v>43974</v>
      </c>
      <c r="B85" s="514">
        <v>33083</v>
      </c>
      <c r="C85" s="514">
        <v>26191</v>
      </c>
      <c r="D85" s="514">
        <v>41827</v>
      </c>
      <c r="E85" s="514">
        <v>42895</v>
      </c>
      <c r="F85" s="514">
        <v>42925</v>
      </c>
    </row>
    <row r="86" spans="1:6" x14ac:dyDescent="0.2">
      <c r="A86" s="513">
        <v>43975</v>
      </c>
      <c r="B86" s="514">
        <v>33187</v>
      </c>
      <c r="C86" s="514">
        <v>26303</v>
      </c>
      <c r="D86" s="514">
        <v>41828</v>
      </c>
      <c r="E86" s="514">
        <v>43122</v>
      </c>
      <c r="F86" s="514">
        <v>43155</v>
      </c>
    </row>
    <row r="87" spans="1:6" x14ac:dyDescent="0.2">
      <c r="A87" s="513">
        <v>43976</v>
      </c>
      <c r="B87" s="514">
        <v>33304</v>
      </c>
      <c r="C87" s="514">
        <v>26436</v>
      </c>
      <c r="D87" s="514">
        <v>41833</v>
      </c>
      <c r="E87" s="514">
        <v>43348</v>
      </c>
      <c r="F87" s="514">
        <v>43382</v>
      </c>
    </row>
    <row r="88" spans="1:6" x14ac:dyDescent="0.2">
      <c r="A88" s="513">
        <v>43977</v>
      </c>
      <c r="B88" s="514">
        <v>33709</v>
      </c>
      <c r="C88" s="514">
        <v>26573</v>
      </c>
      <c r="D88" s="514">
        <v>42273</v>
      </c>
      <c r="E88" s="514">
        <v>43598</v>
      </c>
      <c r="F88" s="514">
        <v>43634</v>
      </c>
    </row>
    <row r="89" spans="1:6" x14ac:dyDescent="0.2">
      <c r="A89" s="513">
        <v>43978</v>
      </c>
      <c r="B89" s="514">
        <v>34093</v>
      </c>
      <c r="C89" s="514">
        <v>26691</v>
      </c>
      <c r="D89" s="514">
        <v>42713</v>
      </c>
      <c r="E89" s="514">
        <v>43817</v>
      </c>
      <c r="F89" s="514">
        <v>43855</v>
      </c>
    </row>
    <row r="90" spans="1:6" x14ac:dyDescent="0.2">
      <c r="A90" s="513">
        <v>43979</v>
      </c>
      <c r="B90" s="514">
        <v>34442</v>
      </c>
      <c r="C90" s="514">
        <v>26812</v>
      </c>
      <c r="D90" s="514">
        <v>43183</v>
      </c>
      <c r="E90" s="514">
        <v>44036</v>
      </c>
      <c r="F90" s="514">
        <v>44083</v>
      </c>
    </row>
    <row r="91" spans="1:6" x14ac:dyDescent="0.2">
      <c r="A91" s="513">
        <v>43980</v>
      </c>
      <c r="B91" s="514">
        <v>34636</v>
      </c>
      <c r="C91" s="514">
        <v>26920</v>
      </c>
      <c r="D91" s="514">
        <v>43528</v>
      </c>
      <c r="E91" s="514">
        <v>44237</v>
      </c>
      <c r="F91" s="514">
        <v>44294</v>
      </c>
    </row>
    <row r="92" spans="1:6" x14ac:dyDescent="0.2">
      <c r="A92" s="513">
        <v>43981</v>
      </c>
      <c r="B92" s="514">
        <v>34717</v>
      </c>
      <c r="C92" s="514">
        <v>27009</v>
      </c>
      <c r="D92" s="514">
        <v>43539</v>
      </c>
      <c r="E92" s="514">
        <v>44401</v>
      </c>
      <c r="F92" s="514">
        <v>44470</v>
      </c>
    </row>
    <row r="93" spans="1:6" x14ac:dyDescent="0.2">
      <c r="A93" s="513">
        <v>43982</v>
      </c>
      <c r="B93" s="514">
        <v>34813</v>
      </c>
      <c r="C93" s="514">
        <v>27088</v>
      </c>
      <c r="D93" s="514">
        <v>43541</v>
      </c>
      <c r="E93" s="514">
        <v>44553</v>
      </c>
      <c r="F93" s="514">
        <v>44636</v>
      </c>
    </row>
    <row r="94" spans="1:6" x14ac:dyDescent="0.2">
      <c r="A94" s="513">
        <v>43983</v>
      </c>
      <c r="B94" s="514">
        <v>35128</v>
      </c>
      <c r="C94" s="514">
        <v>27180</v>
      </c>
      <c r="D94" s="514">
        <v>43881</v>
      </c>
      <c r="E94" s="514">
        <v>44709</v>
      </c>
      <c r="F94" s="514">
        <v>44809</v>
      </c>
    </row>
    <row r="95" spans="1:6" x14ac:dyDescent="0.2">
      <c r="A95" s="513">
        <v>43984</v>
      </c>
      <c r="B95" s="514">
        <v>35456</v>
      </c>
      <c r="C95" s="514">
        <v>27285</v>
      </c>
      <c r="D95" s="514">
        <v>44233</v>
      </c>
      <c r="E95" s="514">
        <v>44871</v>
      </c>
      <c r="F95" s="514">
        <v>45002</v>
      </c>
    </row>
    <row r="96" spans="1:6" x14ac:dyDescent="0.2">
      <c r="A96" s="513">
        <v>43985</v>
      </c>
      <c r="B96" s="514">
        <v>35605</v>
      </c>
      <c r="C96" s="514">
        <v>27389</v>
      </c>
      <c r="D96" s="514">
        <v>44521</v>
      </c>
      <c r="E96" s="514">
        <v>44975</v>
      </c>
      <c r="F96" s="514">
        <v>45165</v>
      </c>
    </row>
    <row r="97" spans="1:7" x14ac:dyDescent="0.2">
      <c r="A97" s="513">
        <v>43986</v>
      </c>
      <c r="B97" s="514">
        <v>35948</v>
      </c>
      <c r="C97" s="514">
        <v>27469</v>
      </c>
      <c r="D97" s="514">
        <v>44802</v>
      </c>
      <c r="E97" s="514">
        <v>45020</v>
      </c>
      <c r="F97" s="514">
        <v>45305</v>
      </c>
    </row>
    <row r="98" spans="1:7" x14ac:dyDescent="0.2">
      <c r="A98" s="513">
        <v>43987</v>
      </c>
      <c r="B98" s="514">
        <v>36127</v>
      </c>
      <c r="C98" s="514">
        <v>27548</v>
      </c>
      <c r="D98" s="514">
        <v>45016</v>
      </c>
      <c r="E98" s="514">
        <v>45025</v>
      </c>
      <c r="F98" s="514">
        <v>45432</v>
      </c>
    </row>
    <row r="99" spans="1:7" x14ac:dyDescent="0.2">
      <c r="A99" s="513"/>
      <c r="B99" s="514"/>
      <c r="C99" s="514"/>
      <c r="D99" s="516"/>
      <c r="E99" s="515"/>
      <c r="F99" s="514"/>
    </row>
    <row r="100" spans="1:7" x14ac:dyDescent="0.2">
      <c r="A100" s="513"/>
      <c r="B100" s="517"/>
      <c r="C100" s="517"/>
      <c r="D100" s="514"/>
      <c r="E100" s="517"/>
    </row>
    <row r="101" spans="1:7" x14ac:dyDescent="0.2">
      <c r="A101" s="504" t="s">
        <v>2291</v>
      </c>
    </row>
    <row r="102" spans="1:7" x14ac:dyDescent="0.2">
      <c r="A102" s="504"/>
    </row>
    <row r="103" spans="1:7" ht="14.25" x14ac:dyDescent="0.2">
      <c r="A103" s="507" t="s">
        <v>2293</v>
      </c>
    </row>
    <row r="104" spans="1:7" x14ac:dyDescent="0.2">
      <c r="A104" s="507"/>
    </row>
    <row r="105" spans="1:7" ht="14.25" x14ac:dyDescent="0.2">
      <c r="A105" s="518" t="s">
        <v>2294</v>
      </c>
      <c r="B105" s="518"/>
      <c r="C105" s="518"/>
      <c r="D105" s="518"/>
      <c r="F105" s="518"/>
      <c r="G105" s="518"/>
    </row>
    <row r="106" spans="1:7" x14ac:dyDescent="0.2">
      <c r="A106" s="518"/>
      <c r="B106" s="518"/>
      <c r="C106" s="518"/>
      <c r="D106" s="518"/>
      <c r="F106" s="518"/>
      <c r="G106" s="518"/>
    </row>
    <row r="107" spans="1:7" ht="14.25" x14ac:dyDescent="0.2">
      <c r="A107" s="518" t="s">
        <v>2342</v>
      </c>
      <c r="B107" s="518"/>
      <c r="C107" s="518"/>
      <c r="D107" s="518"/>
      <c r="E107" s="518"/>
      <c r="F107" s="518"/>
      <c r="G107" s="518"/>
    </row>
    <row r="108" spans="1:7" x14ac:dyDescent="0.2">
      <c r="A108" s="518"/>
      <c r="B108" s="518"/>
      <c r="C108" s="518"/>
      <c r="D108" s="518"/>
      <c r="E108" s="518"/>
      <c r="F108" s="518"/>
      <c r="G108" s="518"/>
    </row>
    <row r="109" spans="1:7" ht="17.850000000000001" customHeight="1" x14ac:dyDescent="0.2">
      <c r="A109" s="518" t="s">
        <v>2295</v>
      </c>
      <c r="B109" s="518"/>
      <c r="C109" s="518"/>
      <c r="D109" s="518"/>
      <c r="E109" s="518"/>
      <c r="F109" s="518"/>
      <c r="G109" s="518"/>
    </row>
    <row r="110" spans="1:7" x14ac:dyDescent="0.2">
      <c r="A110" s="519" t="s">
        <v>2296</v>
      </c>
      <c r="B110" s="520"/>
      <c r="C110" s="520"/>
      <c r="D110" s="520"/>
      <c r="E110" s="520"/>
      <c r="F110" s="520"/>
      <c r="G110" s="520"/>
    </row>
    <row r="111" spans="1:7" x14ac:dyDescent="0.2">
      <c r="A111" s="519"/>
      <c r="B111" s="520"/>
      <c r="C111" s="520"/>
      <c r="D111" s="520"/>
      <c r="E111" s="520"/>
      <c r="F111" s="520"/>
      <c r="G111" s="520"/>
    </row>
    <row r="112" spans="1:7" ht="14.25" x14ac:dyDescent="0.2">
      <c r="A112" s="521" t="s">
        <v>2297</v>
      </c>
      <c r="B112" s="522"/>
      <c r="C112" s="522"/>
      <c r="D112" s="520"/>
      <c r="E112" s="520"/>
      <c r="F112" s="520"/>
      <c r="G112" s="520"/>
    </row>
    <row r="113" spans="1:7" x14ac:dyDescent="0.2">
      <c r="A113" s="521"/>
      <c r="B113" s="522"/>
      <c r="C113" s="522"/>
      <c r="D113" s="520"/>
      <c r="E113" s="520"/>
      <c r="F113" s="520"/>
      <c r="G113" s="520"/>
    </row>
    <row r="114" spans="1:7" ht="14.25" x14ac:dyDescent="0.2">
      <c r="A114" s="521" t="s">
        <v>2298</v>
      </c>
      <c r="B114" s="522"/>
      <c r="C114" s="522"/>
      <c r="D114" s="520"/>
      <c r="E114" s="520"/>
      <c r="F114" s="520"/>
      <c r="G114" s="520"/>
    </row>
    <row r="115" spans="1:7" x14ac:dyDescent="0.2">
      <c r="A115" s="521"/>
      <c r="B115" s="522"/>
      <c r="C115" s="522"/>
      <c r="D115" s="520"/>
      <c r="E115" s="520"/>
      <c r="F115" s="520"/>
      <c r="G115" s="520"/>
    </row>
    <row r="116" spans="1:7" ht="14.25" x14ac:dyDescent="0.2">
      <c r="A116" s="507" t="s">
        <v>2299</v>
      </c>
    </row>
    <row r="117" spans="1:7" x14ac:dyDescent="0.2">
      <c r="A117" s="502" t="s">
        <v>1990</v>
      </c>
    </row>
    <row r="118" spans="1:7" x14ac:dyDescent="0.2">
      <c r="A118" s="502"/>
    </row>
    <row r="119" spans="1:7" ht="14.25" x14ac:dyDescent="0.2">
      <c r="A119" s="507" t="s">
        <v>2300</v>
      </c>
    </row>
  </sheetData>
  <mergeCells count="1">
    <mergeCell ref="A4:G4"/>
  </mergeCells>
  <hyperlinks>
    <hyperlink ref="A1" location="Contents!A1" display="contents" xr:uid="{E5020870-CDCD-4246-918F-F5E551138DBC}"/>
    <hyperlink ref="A110" r:id="rId1" display="Impact of registration delays on mortality statistics in England and Wales: 2018" xr:uid="{2E4A8DE7-0353-42AB-A836-A58765551059}"/>
    <hyperlink ref="A117" r:id="rId2" xr:uid="{5E7F6374-5914-42F3-AC92-9F471628E72E}"/>
  </hyperlinks>
  <pageMargins left="0.7" right="0.7" top="0.75" bottom="0.75" header="0.3" footer="0.3"/>
  <pageSetup paperSize="9"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4157A-5B0B-4031-87BD-041671D7245C}">
  <dimension ref="A1:G117"/>
  <sheetViews>
    <sheetView showGridLines="0" zoomScaleNormal="100" workbookViewId="0">
      <pane xSplit="1" ySplit="5" topLeftCell="B6" activePane="bottomRight" state="frozen"/>
      <selection pane="topRight"/>
      <selection pane="bottomLeft"/>
      <selection pane="bottomRight" activeCell="J32" sqref="J32"/>
    </sheetView>
  </sheetViews>
  <sheetFormatPr defaultRowHeight="12.75" x14ac:dyDescent="0.2"/>
  <cols>
    <col min="1" max="1" width="14.5703125" style="503" customWidth="1"/>
    <col min="2" max="6" width="24.42578125" style="503" customWidth="1"/>
    <col min="7" max="7" width="11.5703125" style="503" bestFit="1" customWidth="1"/>
    <col min="8" max="240" width="9.140625" style="503"/>
    <col min="241" max="241" width="11.5703125" style="503" bestFit="1" customWidth="1"/>
    <col min="242" max="496" width="9.140625" style="503"/>
    <col min="497" max="497" width="11.5703125" style="503" bestFit="1" customWidth="1"/>
    <col min="498" max="752" width="9.140625" style="503"/>
    <col min="753" max="753" width="11.5703125" style="503" bestFit="1" customWidth="1"/>
    <col min="754" max="1008" width="9.140625" style="503"/>
    <col min="1009" max="1009" width="11.5703125" style="503" bestFit="1" customWidth="1"/>
    <col min="1010" max="1264" width="9.140625" style="503"/>
    <col min="1265" max="1265" width="11.5703125" style="503" bestFit="1" customWidth="1"/>
    <col min="1266" max="1520" width="9.140625" style="503"/>
    <col min="1521" max="1521" width="11.5703125" style="503" bestFit="1" customWidth="1"/>
    <col min="1522" max="1776" width="9.140625" style="503"/>
    <col min="1777" max="1777" width="11.5703125" style="503" bestFit="1" customWidth="1"/>
    <col min="1778" max="2032" width="9.140625" style="503"/>
    <col min="2033" max="2033" width="11.5703125" style="503" bestFit="1" customWidth="1"/>
    <col min="2034" max="2288" width="9.140625" style="503"/>
    <col min="2289" max="2289" width="11.5703125" style="503" bestFit="1" customWidth="1"/>
    <col min="2290" max="2544" width="9.140625" style="503"/>
    <col min="2545" max="2545" width="11.5703125" style="503" bestFit="1" customWidth="1"/>
    <col min="2546" max="2800" width="9.140625" style="503"/>
    <col min="2801" max="2801" width="11.5703125" style="503" bestFit="1" customWidth="1"/>
    <col min="2802" max="3056" width="9.140625" style="503"/>
    <col min="3057" max="3057" width="11.5703125" style="503" bestFit="1" customWidth="1"/>
    <col min="3058" max="3312" width="9.140625" style="503"/>
    <col min="3313" max="3313" width="11.5703125" style="503" bestFit="1" customWidth="1"/>
    <col min="3314" max="3568" width="9.140625" style="503"/>
    <col min="3569" max="3569" width="11.5703125" style="503" bestFit="1" customWidth="1"/>
    <col min="3570" max="3824" width="9.140625" style="503"/>
    <col min="3825" max="3825" width="11.5703125" style="503" bestFit="1" customWidth="1"/>
    <col min="3826" max="4080" width="9.140625" style="503"/>
    <col min="4081" max="4081" width="11.5703125" style="503" bestFit="1" customWidth="1"/>
    <col min="4082" max="4336" width="9.140625" style="503"/>
    <col min="4337" max="4337" width="11.5703125" style="503" bestFit="1" customWidth="1"/>
    <col min="4338" max="4592" width="9.140625" style="503"/>
    <col min="4593" max="4593" width="11.5703125" style="503" bestFit="1" customWidth="1"/>
    <col min="4594" max="4848" width="9.140625" style="503"/>
    <col min="4849" max="4849" width="11.5703125" style="503" bestFit="1" customWidth="1"/>
    <col min="4850" max="5104" width="9.140625" style="503"/>
    <col min="5105" max="5105" width="11.5703125" style="503" bestFit="1" customWidth="1"/>
    <col min="5106" max="5360" width="9.140625" style="503"/>
    <col min="5361" max="5361" width="11.5703125" style="503" bestFit="1" customWidth="1"/>
    <col min="5362" max="5616" width="9.140625" style="503"/>
    <col min="5617" max="5617" width="11.5703125" style="503" bestFit="1" customWidth="1"/>
    <col min="5618" max="5872" width="9.140625" style="503"/>
    <col min="5873" max="5873" width="11.5703125" style="503" bestFit="1" customWidth="1"/>
    <col min="5874" max="6128" width="9.140625" style="503"/>
    <col min="6129" max="6129" width="11.5703125" style="503" bestFit="1" customWidth="1"/>
    <col min="6130" max="6384" width="9.140625" style="503"/>
    <col min="6385" max="6385" width="11.5703125" style="503" bestFit="1" customWidth="1"/>
    <col min="6386" max="6640" width="9.140625" style="503"/>
    <col min="6641" max="6641" width="11.5703125" style="503" bestFit="1" customWidth="1"/>
    <col min="6642" max="6896" width="9.140625" style="503"/>
    <col min="6897" max="6897" width="11.5703125" style="503" bestFit="1" customWidth="1"/>
    <col min="6898" max="7152" width="9.140625" style="503"/>
    <col min="7153" max="7153" width="11.5703125" style="503" bestFit="1" customWidth="1"/>
    <col min="7154" max="7408" width="9.140625" style="503"/>
    <col min="7409" max="7409" width="11.5703125" style="503" bestFit="1" customWidth="1"/>
    <col min="7410" max="7664" width="9.140625" style="503"/>
    <col min="7665" max="7665" width="11.5703125" style="503" bestFit="1" customWidth="1"/>
    <col min="7666" max="7920" width="9.140625" style="503"/>
    <col min="7921" max="7921" width="11.5703125" style="503" bestFit="1" customWidth="1"/>
    <col min="7922" max="8176" width="9.140625" style="503"/>
    <col min="8177" max="8177" width="11.5703125" style="503" bestFit="1" customWidth="1"/>
    <col min="8178" max="8432" width="9.140625" style="503"/>
    <col min="8433" max="8433" width="11.5703125" style="503" bestFit="1" customWidth="1"/>
    <col min="8434" max="8688" width="9.140625" style="503"/>
    <col min="8689" max="8689" width="11.5703125" style="503" bestFit="1" customWidth="1"/>
    <col min="8690" max="8944" width="9.140625" style="503"/>
    <col min="8945" max="8945" width="11.5703125" style="503" bestFit="1" customWidth="1"/>
    <col min="8946" max="9200" width="9.140625" style="503"/>
    <col min="9201" max="9201" width="11.5703125" style="503" bestFit="1" customWidth="1"/>
    <col min="9202" max="9456" width="9.140625" style="503"/>
    <col min="9457" max="9457" width="11.5703125" style="503" bestFit="1" customWidth="1"/>
    <col min="9458" max="9712" width="9.140625" style="503"/>
    <col min="9713" max="9713" width="11.5703125" style="503" bestFit="1" customWidth="1"/>
    <col min="9714" max="9968" width="9.140625" style="503"/>
    <col min="9969" max="9969" width="11.5703125" style="503" bestFit="1" customWidth="1"/>
    <col min="9970" max="10224" width="9.140625" style="503"/>
    <col min="10225" max="10225" width="11.5703125" style="503" bestFit="1" customWidth="1"/>
    <col min="10226" max="10480" width="9.140625" style="503"/>
    <col min="10481" max="10481" width="11.5703125" style="503" bestFit="1" customWidth="1"/>
    <col min="10482" max="10736" width="9.140625" style="503"/>
    <col min="10737" max="10737" width="11.5703125" style="503" bestFit="1" customWidth="1"/>
    <col min="10738" max="10992" width="9.140625" style="503"/>
    <col min="10993" max="10993" width="11.5703125" style="503" bestFit="1" customWidth="1"/>
    <col min="10994" max="11248" width="9.140625" style="503"/>
    <col min="11249" max="11249" width="11.5703125" style="503" bestFit="1" customWidth="1"/>
    <col min="11250" max="11504" width="9.140625" style="503"/>
    <col min="11505" max="11505" width="11.5703125" style="503" bestFit="1" customWidth="1"/>
    <col min="11506" max="11760" width="9.140625" style="503"/>
    <col min="11761" max="11761" width="11.5703125" style="503" bestFit="1" customWidth="1"/>
    <col min="11762" max="12016" width="9.140625" style="503"/>
    <col min="12017" max="12017" width="11.5703125" style="503" bestFit="1" customWidth="1"/>
    <col min="12018" max="12272" width="9.140625" style="503"/>
    <col min="12273" max="12273" width="11.5703125" style="503" bestFit="1" customWidth="1"/>
    <col min="12274" max="12528" width="9.140625" style="503"/>
    <col min="12529" max="12529" width="11.5703125" style="503" bestFit="1" customWidth="1"/>
    <col min="12530" max="12784" width="9.140625" style="503"/>
    <col min="12785" max="12785" width="11.5703125" style="503" bestFit="1" customWidth="1"/>
    <col min="12786" max="13040" width="9.140625" style="503"/>
    <col min="13041" max="13041" width="11.5703125" style="503" bestFit="1" customWidth="1"/>
    <col min="13042" max="13296" width="9.140625" style="503"/>
    <col min="13297" max="13297" width="11.5703125" style="503" bestFit="1" customWidth="1"/>
    <col min="13298" max="13552" width="9.140625" style="503"/>
    <col min="13553" max="13553" width="11.5703125" style="503" bestFit="1" customWidth="1"/>
    <col min="13554" max="13808" width="9.140625" style="503"/>
    <col min="13809" max="13809" width="11.5703125" style="503" bestFit="1" customWidth="1"/>
    <col min="13810" max="14064" width="9.140625" style="503"/>
    <col min="14065" max="14065" width="11.5703125" style="503" bestFit="1" customWidth="1"/>
    <col min="14066" max="14320" width="9.140625" style="503"/>
    <col min="14321" max="14321" width="11.5703125" style="503" bestFit="1" customWidth="1"/>
    <col min="14322" max="14576" width="9.140625" style="503"/>
    <col min="14577" max="14577" width="11.5703125" style="503" bestFit="1" customWidth="1"/>
    <col min="14578" max="14832" width="9.140625" style="503"/>
    <col min="14833" max="14833" width="11.5703125" style="503" bestFit="1" customWidth="1"/>
    <col min="14834" max="15088" width="9.140625" style="503"/>
    <col min="15089" max="15089" width="11.5703125" style="503" bestFit="1" customWidth="1"/>
    <col min="15090" max="15344" width="9.140625" style="503"/>
    <col min="15345" max="15345" width="11.5703125" style="503" bestFit="1" customWidth="1"/>
    <col min="15346" max="15600" width="9.140625" style="503"/>
    <col min="15601" max="15601" width="11.5703125" style="503" bestFit="1" customWidth="1"/>
    <col min="15602" max="15856" width="9.140625" style="503"/>
    <col min="15857" max="15857" width="11.5703125" style="503" bestFit="1" customWidth="1"/>
    <col min="15858" max="16112" width="9.140625" style="503"/>
    <col min="16113" max="16113" width="11.5703125" style="503" bestFit="1" customWidth="1"/>
    <col min="16114" max="16368" width="9.140625" style="503"/>
    <col min="16369" max="16384" width="9.42578125" style="503" customWidth="1"/>
  </cols>
  <sheetData>
    <row r="1" spans="1:7" x14ac:dyDescent="0.2">
      <c r="A1" s="502" t="s">
        <v>2289</v>
      </c>
      <c r="B1" s="523"/>
      <c r="C1" s="523"/>
      <c r="D1" s="524"/>
      <c r="E1" s="524"/>
      <c r="F1" s="524"/>
      <c r="G1" s="524"/>
    </row>
    <row r="2" spans="1:7" x14ac:dyDescent="0.2">
      <c r="A2" s="523" t="s">
        <v>2343</v>
      </c>
      <c r="B2" s="523"/>
      <c r="C2" s="523"/>
      <c r="D2" s="524"/>
      <c r="E2" s="524"/>
      <c r="F2" s="524"/>
      <c r="G2" s="524"/>
    </row>
    <row r="3" spans="1:7" x14ac:dyDescent="0.2">
      <c r="A3" s="505"/>
      <c r="B3" s="523"/>
      <c r="C3" s="523"/>
      <c r="D3" s="524"/>
      <c r="E3" s="524"/>
      <c r="F3" s="524"/>
      <c r="G3" s="524"/>
    </row>
    <row r="4" spans="1:7" ht="44.25" customHeight="1" thickBot="1" x14ac:dyDescent="0.25">
      <c r="A4" s="571" t="s">
        <v>2290</v>
      </c>
      <c r="B4" s="571"/>
      <c r="C4" s="571"/>
      <c r="D4" s="571"/>
      <c r="E4" s="571"/>
      <c r="F4" s="571"/>
      <c r="G4" s="571"/>
    </row>
    <row r="5" spans="1:7" ht="38.25" x14ac:dyDescent="0.2">
      <c r="A5" s="525" t="s">
        <v>136</v>
      </c>
      <c r="B5" s="526" t="s">
        <v>2292</v>
      </c>
      <c r="C5" s="527" t="s">
        <v>2344</v>
      </c>
      <c r="D5" s="528" t="s">
        <v>2337</v>
      </c>
      <c r="E5" s="528" t="s">
        <v>2338</v>
      </c>
      <c r="F5" s="529" t="s">
        <v>2339</v>
      </c>
    </row>
    <row r="6" spans="1:7" x14ac:dyDescent="0.2">
      <c r="A6" s="530">
        <v>43895</v>
      </c>
      <c r="B6" s="514">
        <v>0</v>
      </c>
      <c r="C6" s="514">
        <v>0</v>
      </c>
      <c r="D6" s="514">
        <v>0</v>
      </c>
      <c r="E6" s="514">
        <v>0</v>
      </c>
      <c r="F6" s="514">
        <v>0</v>
      </c>
    </row>
    <row r="7" spans="1:7" x14ac:dyDescent="0.2">
      <c r="A7" s="530">
        <v>43896</v>
      </c>
      <c r="B7" s="514">
        <v>0</v>
      </c>
      <c r="C7" s="514">
        <v>0</v>
      </c>
      <c r="D7" s="514">
        <v>0</v>
      </c>
      <c r="E7" s="514">
        <v>0</v>
      </c>
      <c r="F7" s="514">
        <v>0</v>
      </c>
    </row>
    <row r="8" spans="1:7" x14ac:dyDescent="0.2">
      <c r="A8" s="530">
        <v>43897</v>
      </c>
      <c r="B8" s="514">
        <v>0</v>
      </c>
      <c r="C8" s="514">
        <v>0</v>
      </c>
      <c r="D8" s="514">
        <v>0</v>
      </c>
      <c r="E8" s="514">
        <v>0</v>
      </c>
      <c r="F8" s="514">
        <v>0</v>
      </c>
    </row>
    <row r="9" spans="1:7" x14ac:dyDescent="0.2">
      <c r="A9" s="530">
        <v>43898</v>
      </c>
      <c r="B9" s="514">
        <v>0</v>
      </c>
      <c r="C9" s="514">
        <v>0</v>
      </c>
      <c r="D9" s="514">
        <v>0</v>
      </c>
      <c r="E9" s="514">
        <v>0</v>
      </c>
      <c r="F9" s="514">
        <v>0</v>
      </c>
    </row>
    <row r="10" spans="1:7" x14ac:dyDescent="0.2">
      <c r="A10" s="530">
        <v>43899</v>
      </c>
      <c r="B10" s="514">
        <v>0</v>
      </c>
      <c r="C10" s="514">
        <v>0</v>
      </c>
      <c r="D10" s="514">
        <v>0</v>
      </c>
      <c r="E10" s="514">
        <v>0</v>
      </c>
      <c r="F10" s="514">
        <v>0</v>
      </c>
    </row>
    <row r="11" spans="1:7" x14ac:dyDescent="0.2">
      <c r="A11" s="530">
        <v>43900</v>
      </c>
      <c r="B11" s="514">
        <v>0</v>
      </c>
      <c r="C11" s="514">
        <v>0</v>
      </c>
      <c r="D11" s="514">
        <v>0</v>
      </c>
      <c r="E11" s="514">
        <v>0</v>
      </c>
      <c r="F11" s="514">
        <v>0</v>
      </c>
    </row>
    <row r="12" spans="1:7" x14ac:dyDescent="0.2">
      <c r="A12" s="530">
        <v>43901</v>
      </c>
      <c r="B12" s="514">
        <v>0</v>
      </c>
      <c r="C12" s="514">
        <v>0</v>
      </c>
      <c r="D12" s="514">
        <v>0</v>
      </c>
      <c r="E12" s="514">
        <v>0</v>
      </c>
      <c r="F12" s="514">
        <v>0</v>
      </c>
    </row>
    <row r="13" spans="1:7" x14ac:dyDescent="0.2">
      <c r="A13" s="530">
        <v>43902</v>
      </c>
      <c r="B13" s="514">
        <v>0</v>
      </c>
      <c r="C13" s="514">
        <v>0</v>
      </c>
      <c r="D13" s="514">
        <v>0</v>
      </c>
      <c r="E13" s="514">
        <v>0</v>
      </c>
      <c r="F13" s="514">
        <v>0</v>
      </c>
    </row>
    <row r="14" spans="1:7" x14ac:dyDescent="0.2">
      <c r="A14" s="530">
        <v>43903</v>
      </c>
      <c r="B14" s="514">
        <v>0</v>
      </c>
      <c r="C14" s="514">
        <v>0</v>
      </c>
      <c r="D14" s="514">
        <v>0</v>
      </c>
      <c r="E14" s="514">
        <v>0</v>
      </c>
      <c r="F14" s="514">
        <v>0</v>
      </c>
    </row>
    <row r="15" spans="1:7" x14ac:dyDescent="0.2">
      <c r="A15" s="530">
        <v>43904</v>
      </c>
      <c r="B15" s="514">
        <v>0</v>
      </c>
      <c r="C15" s="514">
        <v>0</v>
      </c>
      <c r="D15" s="514">
        <v>0</v>
      </c>
      <c r="E15" s="514">
        <v>0</v>
      </c>
      <c r="F15" s="514">
        <v>0</v>
      </c>
    </row>
    <row r="16" spans="1:7" x14ac:dyDescent="0.2">
      <c r="A16" s="530">
        <v>43905</v>
      </c>
      <c r="B16" s="514">
        <v>0</v>
      </c>
      <c r="C16" s="514">
        <v>0</v>
      </c>
      <c r="D16" s="514">
        <v>0</v>
      </c>
      <c r="E16" s="514">
        <v>1</v>
      </c>
      <c r="F16" s="514">
        <v>1</v>
      </c>
    </row>
    <row r="17" spans="1:6" x14ac:dyDescent="0.2">
      <c r="A17" s="530">
        <v>43906</v>
      </c>
      <c r="B17" s="514">
        <v>1</v>
      </c>
      <c r="C17" s="514">
        <v>3</v>
      </c>
      <c r="D17" s="514">
        <v>0</v>
      </c>
      <c r="E17" s="514">
        <v>4</v>
      </c>
      <c r="F17" s="514">
        <v>4</v>
      </c>
    </row>
    <row r="18" spans="1:6" x14ac:dyDescent="0.2">
      <c r="A18" s="530">
        <v>43907</v>
      </c>
      <c r="B18" s="514">
        <v>1</v>
      </c>
      <c r="C18" s="514">
        <v>3</v>
      </c>
      <c r="D18" s="514">
        <v>0</v>
      </c>
      <c r="E18" s="514">
        <v>5</v>
      </c>
      <c r="F18" s="514">
        <v>5</v>
      </c>
    </row>
    <row r="19" spans="1:6" x14ac:dyDescent="0.2">
      <c r="A19" s="530">
        <v>43908</v>
      </c>
      <c r="B19" s="514">
        <v>1</v>
      </c>
      <c r="C19" s="514">
        <v>3</v>
      </c>
      <c r="D19" s="514">
        <v>0</v>
      </c>
      <c r="E19" s="514">
        <v>7</v>
      </c>
      <c r="F19" s="514">
        <v>7</v>
      </c>
    </row>
    <row r="20" spans="1:6" x14ac:dyDescent="0.2">
      <c r="A20" s="530">
        <v>43909</v>
      </c>
      <c r="B20" s="514">
        <v>1</v>
      </c>
      <c r="C20" s="514">
        <v>6</v>
      </c>
      <c r="D20" s="514">
        <v>1</v>
      </c>
      <c r="E20" s="514">
        <v>11</v>
      </c>
      <c r="F20" s="514">
        <v>11</v>
      </c>
    </row>
    <row r="21" spans="1:6" x14ac:dyDescent="0.2">
      <c r="A21" s="530">
        <v>43910</v>
      </c>
      <c r="B21" s="514">
        <v>3</v>
      </c>
      <c r="C21" s="514">
        <v>8</v>
      </c>
      <c r="D21" s="514">
        <v>2</v>
      </c>
      <c r="E21" s="514">
        <v>15</v>
      </c>
      <c r="F21" s="514">
        <v>15</v>
      </c>
    </row>
    <row r="22" spans="1:6" x14ac:dyDescent="0.2">
      <c r="A22" s="530">
        <v>43911</v>
      </c>
      <c r="B22" s="514">
        <v>12</v>
      </c>
      <c r="C22" s="514">
        <v>15</v>
      </c>
      <c r="D22" s="514">
        <v>2</v>
      </c>
      <c r="E22" s="514">
        <v>24</v>
      </c>
      <c r="F22" s="514">
        <v>24</v>
      </c>
    </row>
    <row r="23" spans="1:6" x14ac:dyDescent="0.2">
      <c r="A23" s="530">
        <v>43912</v>
      </c>
      <c r="B23" s="514">
        <v>16</v>
      </c>
      <c r="C23" s="514">
        <v>20</v>
      </c>
      <c r="D23" s="514">
        <v>2</v>
      </c>
      <c r="E23" s="514">
        <v>28</v>
      </c>
      <c r="F23" s="514">
        <v>28</v>
      </c>
    </row>
    <row r="24" spans="1:6" x14ac:dyDescent="0.2">
      <c r="A24" s="530">
        <v>43913</v>
      </c>
      <c r="B24" s="514">
        <v>17</v>
      </c>
      <c r="C24" s="514">
        <v>24</v>
      </c>
      <c r="D24" s="514">
        <v>4</v>
      </c>
      <c r="E24" s="514">
        <v>35</v>
      </c>
      <c r="F24" s="514">
        <v>35</v>
      </c>
    </row>
    <row r="25" spans="1:6" x14ac:dyDescent="0.2">
      <c r="A25" s="530">
        <v>43914</v>
      </c>
      <c r="B25" s="514">
        <v>22</v>
      </c>
      <c r="C25" s="514">
        <v>33</v>
      </c>
      <c r="D25" s="514">
        <v>6</v>
      </c>
      <c r="E25" s="514">
        <v>46</v>
      </c>
      <c r="F25" s="514">
        <v>46</v>
      </c>
    </row>
    <row r="26" spans="1:6" x14ac:dyDescent="0.2">
      <c r="A26" s="530">
        <v>43915</v>
      </c>
      <c r="B26" s="514">
        <v>28</v>
      </c>
      <c r="C26" s="514">
        <v>43</v>
      </c>
      <c r="D26" s="514">
        <v>12</v>
      </c>
      <c r="E26" s="514">
        <v>58</v>
      </c>
      <c r="F26" s="514">
        <v>58</v>
      </c>
    </row>
    <row r="27" spans="1:6" x14ac:dyDescent="0.2">
      <c r="A27" s="530">
        <v>43916</v>
      </c>
      <c r="B27" s="514">
        <v>34</v>
      </c>
      <c r="C27" s="514">
        <v>54</v>
      </c>
      <c r="D27" s="514">
        <v>14</v>
      </c>
      <c r="E27" s="514">
        <v>69</v>
      </c>
      <c r="F27" s="514">
        <v>69</v>
      </c>
    </row>
    <row r="28" spans="1:6" x14ac:dyDescent="0.2">
      <c r="A28" s="530">
        <v>43917</v>
      </c>
      <c r="B28" s="514">
        <v>38</v>
      </c>
      <c r="C28" s="514">
        <v>64</v>
      </c>
      <c r="D28" s="514">
        <v>24</v>
      </c>
      <c r="E28" s="514">
        <v>87</v>
      </c>
      <c r="F28" s="514">
        <v>87</v>
      </c>
    </row>
    <row r="29" spans="1:6" x14ac:dyDescent="0.2">
      <c r="A29" s="530">
        <v>43918</v>
      </c>
      <c r="B29" s="514">
        <v>48</v>
      </c>
      <c r="C29" s="514">
        <v>79</v>
      </c>
      <c r="D29" s="514">
        <v>24</v>
      </c>
      <c r="E29" s="514">
        <v>108</v>
      </c>
      <c r="F29" s="514">
        <v>108</v>
      </c>
    </row>
    <row r="30" spans="1:6" x14ac:dyDescent="0.2">
      <c r="A30" s="530">
        <v>43919</v>
      </c>
      <c r="B30" s="514">
        <v>62</v>
      </c>
      <c r="C30" s="514">
        <v>97</v>
      </c>
      <c r="D30" s="514">
        <v>24</v>
      </c>
      <c r="E30" s="514">
        <v>131</v>
      </c>
      <c r="F30" s="514">
        <v>131</v>
      </c>
    </row>
    <row r="31" spans="1:6" x14ac:dyDescent="0.2">
      <c r="A31" s="530">
        <v>43920</v>
      </c>
      <c r="B31" s="514">
        <v>69</v>
      </c>
      <c r="C31" s="514">
        <v>113</v>
      </c>
      <c r="D31" s="514">
        <v>46</v>
      </c>
      <c r="E31" s="514">
        <v>152</v>
      </c>
      <c r="F31" s="514">
        <v>152</v>
      </c>
    </row>
    <row r="32" spans="1:6" x14ac:dyDescent="0.2">
      <c r="A32" s="530">
        <v>43921</v>
      </c>
      <c r="B32" s="514">
        <v>98</v>
      </c>
      <c r="C32" s="514">
        <v>128</v>
      </c>
      <c r="D32" s="514">
        <v>72</v>
      </c>
      <c r="E32" s="514">
        <v>173</v>
      </c>
      <c r="F32" s="514">
        <v>173</v>
      </c>
    </row>
    <row r="33" spans="1:6" x14ac:dyDescent="0.2">
      <c r="A33" s="530">
        <v>43922</v>
      </c>
      <c r="B33" s="514">
        <v>117</v>
      </c>
      <c r="C33" s="514">
        <v>149</v>
      </c>
      <c r="D33" s="514">
        <v>95</v>
      </c>
      <c r="E33" s="514">
        <v>197</v>
      </c>
      <c r="F33" s="514">
        <v>197</v>
      </c>
    </row>
    <row r="34" spans="1:6" x14ac:dyDescent="0.2">
      <c r="A34" s="530">
        <v>43923</v>
      </c>
      <c r="B34" s="514">
        <v>141</v>
      </c>
      <c r="C34" s="514">
        <v>177</v>
      </c>
      <c r="D34" s="514">
        <v>124</v>
      </c>
      <c r="E34" s="514">
        <v>236</v>
      </c>
      <c r="F34" s="514">
        <v>236</v>
      </c>
    </row>
    <row r="35" spans="1:6" x14ac:dyDescent="0.2">
      <c r="A35" s="530">
        <v>43924</v>
      </c>
      <c r="B35" s="514">
        <v>154</v>
      </c>
      <c r="C35" s="514">
        <v>206</v>
      </c>
      <c r="D35" s="514">
        <v>158</v>
      </c>
      <c r="E35" s="514">
        <v>277</v>
      </c>
      <c r="F35" s="514">
        <v>277</v>
      </c>
    </row>
    <row r="36" spans="1:6" x14ac:dyDescent="0.2">
      <c r="A36" s="530">
        <v>43925</v>
      </c>
      <c r="B36" s="514">
        <v>166</v>
      </c>
      <c r="C36" s="514">
        <v>237</v>
      </c>
      <c r="D36" s="514">
        <v>161</v>
      </c>
      <c r="E36" s="514">
        <v>330</v>
      </c>
      <c r="F36" s="514">
        <v>330</v>
      </c>
    </row>
    <row r="37" spans="1:6" x14ac:dyDescent="0.2">
      <c r="A37" s="530">
        <v>43926</v>
      </c>
      <c r="B37" s="514">
        <v>193</v>
      </c>
      <c r="C37" s="514">
        <v>267</v>
      </c>
      <c r="D37" s="514">
        <v>161</v>
      </c>
      <c r="E37" s="514">
        <v>382</v>
      </c>
      <c r="F37" s="514">
        <v>382</v>
      </c>
    </row>
    <row r="38" spans="1:6" x14ac:dyDescent="0.2">
      <c r="A38" s="530">
        <v>43927</v>
      </c>
      <c r="B38" s="514">
        <v>212</v>
      </c>
      <c r="C38" s="514">
        <v>287</v>
      </c>
      <c r="D38" s="514">
        <v>208</v>
      </c>
      <c r="E38" s="514">
        <v>427</v>
      </c>
      <c r="F38" s="514">
        <v>427</v>
      </c>
    </row>
    <row r="39" spans="1:6" x14ac:dyDescent="0.2">
      <c r="A39" s="530">
        <v>43928</v>
      </c>
      <c r="B39" s="514">
        <v>245</v>
      </c>
      <c r="C39" s="514">
        <v>319</v>
      </c>
      <c r="D39" s="514">
        <v>287</v>
      </c>
      <c r="E39" s="514">
        <v>478</v>
      </c>
      <c r="F39" s="514">
        <v>479</v>
      </c>
    </row>
    <row r="40" spans="1:6" x14ac:dyDescent="0.2">
      <c r="A40" s="530">
        <v>43929</v>
      </c>
      <c r="B40" s="514">
        <v>286</v>
      </c>
      <c r="C40" s="514">
        <v>361</v>
      </c>
      <c r="D40" s="514">
        <v>355</v>
      </c>
      <c r="E40" s="514">
        <v>550</v>
      </c>
      <c r="F40" s="514">
        <v>551</v>
      </c>
    </row>
    <row r="41" spans="1:6" x14ac:dyDescent="0.2">
      <c r="A41" s="530">
        <v>43930</v>
      </c>
      <c r="B41" s="514">
        <v>315</v>
      </c>
      <c r="C41" s="514">
        <v>404</v>
      </c>
      <c r="D41" s="514">
        <v>442</v>
      </c>
      <c r="E41" s="514">
        <v>611</v>
      </c>
      <c r="F41" s="514">
        <v>612</v>
      </c>
    </row>
    <row r="42" spans="1:6" x14ac:dyDescent="0.2">
      <c r="A42" s="530">
        <v>43931</v>
      </c>
      <c r="B42" s="514">
        <v>351</v>
      </c>
      <c r="C42" s="514">
        <v>429</v>
      </c>
      <c r="D42" s="514">
        <v>464</v>
      </c>
      <c r="E42" s="514">
        <v>660</v>
      </c>
      <c r="F42" s="514">
        <v>661</v>
      </c>
    </row>
    <row r="43" spans="1:6" x14ac:dyDescent="0.2">
      <c r="A43" s="530">
        <v>43932</v>
      </c>
      <c r="B43" s="514">
        <v>369</v>
      </c>
      <c r="C43" s="514">
        <v>460</v>
      </c>
      <c r="D43" s="514">
        <v>482</v>
      </c>
      <c r="E43" s="514">
        <v>709</v>
      </c>
      <c r="F43" s="514">
        <v>710</v>
      </c>
    </row>
    <row r="44" spans="1:6" x14ac:dyDescent="0.2">
      <c r="A44" s="530">
        <v>43933</v>
      </c>
      <c r="B44" s="514">
        <v>384</v>
      </c>
      <c r="C44" s="514">
        <v>497</v>
      </c>
      <c r="D44" s="514">
        <v>482</v>
      </c>
      <c r="E44" s="514">
        <v>781</v>
      </c>
      <c r="F44" s="514">
        <v>782</v>
      </c>
    </row>
    <row r="45" spans="1:6" x14ac:dyDescent="0.2">
      <c r="A45" s="530">
        <v>43934</v>
      </c>
      <c r="B45" s="514">
        <v>403</v>
      </c>
      <c r="C45" s="514">
        <v>540</v>
      </c>
      <c r="D45" s="514">
        <v>497</v>
      </c>
      <c r="E45" s="514">
        <v>837</v>
      </c>
      <c r="F45" s="514">
        <v>838</v>
      </c>
    </row>
    <row r="46" spans="1:6" x14ac:dyDescent="0.2">
      <c r="A46" s="530">
        <v>43935</v>
      </c>
      <c r="B46" s="514">
        <v>463</v>
      </c>
      <c r="C46" s="514">
        <v>566</v>
      </c>
      <c r="D46" s="514">
        <v>596</v>
      </c>
      <c r="E46" s="514">
        <v>892</v>
      </c>
      <c r="F46" s="514">
        <v>893</v>
      </c>
    </row>
    <row r="47" spans="1:6" x14ac:dyDescent="0.2">
      <c r="A47" s="530">
        <v>43936</v>
      </c>
      <c r="B47" s="514">
        <v>495</v>
      </c>
      <c r="C47" s="514">
        <v>604</v>
      </c>
      <c r="D47" s="514">
        <v>704</v>
      </c>
      <c r="E47" s="514">
        <v>952</v>
      </c>
      <c r="F47" s="514">
        <v>953</v>
      </c>
    </row>
    <row r="48" spans="1:6" x14ac:dyDescent="0.2">
      <c r="A48" s="530">
        <v>43937</v>
      </c>
      <c r="B48" s="514">
        <v>506</v>
      </c>
      <c r="C48" s="514">
        <v>639</v>
      </c>
      <c r="D48" s="514">
        <v>788</v>
      </c>
      <c r="E48" s="514">
        <v>1006</v>
      </c>
      <c r="F48" s="514">
        <v>1007</v>
      </c>
    </row>
    <row r="49" spans="1:6" x14ac:dyDescent="0.2">
      <c r="A49" s="530">
        <v>43938</v>
      </c>
      <c r="B49" s="514">
        <v>534</v>
      </c>
      <c r="C49" s="514">
        <v>668</v>
      </c>
      <c r="D49" s="514">
        <v>874</v>
      </c>
      <c r="E49" s="514">
        <v>1066</v>
      </c>
      <c r="F49" s="514">
        <v>1067</v>
      </c>
    </row>
    <row r="50" spans="1:6" x14ac:dyDescent="0.2">
      <c r="A50" s="530">
        <v>43939</v>
      </c>
      <c r="B50" s="514">
        <v>575</v>
      </c>
      <c r="C50" s="514">
        <v>700</v>
      </c>
      <c r="D50" s="514">
        <v>875</v>
      </c>
      <c r="E50" s="514">
        <v>1119</v>
      </c>
      <c r="F50" s="514">
        <v>1120</v>
      </c>
    </row>
    <row r="51" spans="1:6" x14ac:dyDescent="0.2">
      <c r="A51" s="530">
        <v>43940</v>
      </c>
      <c r="B51" s="514">
        <v>584</v>
      </c>
      <c r="C51" s="514">
        <v>726</v>
      </c>
      <c r="D51" s="514">
        <v>875</v>
      </c>
      <c r="E51" s="514">
        <v>1168</v>
      </c>
      <c r="F51" s="514">
        <v>1169</v>
      </c>
    </row>
    <row r="52" spans="1:6" x14ac:dyDescent="0.2">
      <c r="A52" s="530">
        <v>43941</v>
      </c>
      <c r="B52" s="514">
        <v>609</v>
      </c>
      <c r="C52" s="514">
        <v>751</v>
      </c>
      <c r="D52" s="514">
        <v>977</v>
      </c>
      <c r="E52" s="514">
        <v>1215</v>
      </c>
      <c r="F52" s="514">
        <v>1216</v>
      </c>
    </row>
    <row r="53" spans="1:6" x14ac:dyDescent="0.2">
      <c r="A53" s="530">
        <v>43942</v>
      </c>
      <c r="B53" s="514">
        <v>624</v>
      </c>
      <c r="C53" s="514">
        <v>781</v>
      </c>
      <c r="D53" s="514">
        <v>1078</v>
      </c>
      <c r="E53" s="514">
        <v>1269</v>
      </c>
      <c r="F53" s="514">
        <v>1270</v>
      </c>
    </row>
    <row r="54" spans="1:6" x14ac:dyDescent="0.2">
      <c r="A54" s="530">
        <v>43943</v>
      </c>
      <c r="B54" s="514">
        <v>641</v>
      </c>
      <c r="C54" s="514">
        <v>804</v>
      </c>
      <c r="D54" s="514">
        <v>1152</v>
      </c>
      <c r="E54" s="514">
        <v>1317</v>
      </c>
      <c r="F54" s="514">
        <v>1318</v>
      </c>
    </row>
    <row r="55" spans="1:6" x14ac:dyDescent="0.2">
      <c r="A55" s="530">
        <v>43944</v>
      </c>
      <c r="B55" s="514">
        <v>751</v>
      </c>
      <c r="C55" s="514">
        <v>822</v>
      </c>
      <c r="D55" s="514">
        <v>1230</v>
      </c>
      <c r="E55" s="514">
        <v>1367</v>
      </c>
      <c r="F55" s="514">
        <v>1368</v>
      </c>
    </row>
    <row r="56" spans="1:6" x14ac:dyDescent="0.2">
      <c r="A56" s="530">
        <v>43945</v>
      </c>
      <c r="B56" s="514">
        <v>774</v>
      </c>
      <c r="C56" s="514">
        <v>853</v>
      </c>
      <c r="D56" s="514">
        <v>1287</v>
      </c>
      <c r="E56" s="514">
        <v>1409</v>
      </c>
      <c r="F56" s="514">
        <v>1410</v>
      </c>
    </row>
    <row r="57" spans="1:6" x14ac:dyDescent="0.2">
      <c r="A57" s="530">
        <v>43946</v>
      </c>
      <c r="B57" s="514">
        <v>788</v>
      </c>
      <c r="C57" s="514">
        <v>882</v>
      </c>
      <c r="D57" s="514">
        <v>1288</v>
      </c>
      <c r="E57" s="514">
        <v>1456</v>
      </c>
      <c r="F57" s="514">
        <v>1457</v>
      </c>
    </row>
    <row r="58" spans="1:6" x14ac:dyDescent="0.2">
      <c r="A58" s="530">
        <v>43947</v>
      </c>
      <c r="B58" s="514">
        <v>796</v>
      </c>
      <c r="C58" s="514">
        <v>898</v>
      </c>
      <c r="D58" s="514">
        <v>1289</v>
      </c>
      <c r="E58" s="514">
        <v>1492</v>
      </c>
      <c r="F58" s="514">
        <v>1493</v>
      </c>
    </row>
    <row r="59" spans="1:6" x14ac:dyDescent="0.2">
      <c r="A59" s="530">
        <v>43948</v>
      </c>
      <c r="B59" s="514">
        <v>813</v>
      </c>
      <c r="C59" s="514">
        <v>914</v>
      </c>
      <c r="D59" s="514">
        <v>1356</v>
      </c>
      <c r="E59" s="514">
        <v>1527</v>
      </c>
      <c r="F59" s="514">
        <v>1528</v>
      </c>
    </row>
    <row r="60" spans="1:6" x14ac:dyDescent="0.2">
      <c r="A60" s="530">
        <v>43949</v>
      </c>
      <c r="B60" s="514">
        <v>886</v>
      </c>
      <c r="C60" s="514">
        <v>929</v>
      </c>
      <c r="D60" s="514">
        <v>1426</v>
      </c>
      <c r="E60" s="514">
        <v>1557</v>
      </c>
      <c r="F60" s="514">
        <v>1558</v>
      </c>
    </row>
    <row r="61" spans="1:6" x14ac:dyDescent="0.2">
      <c r="A61" s="530">
        <v>43950</v>
      </c>
      <c r="B61" s="514">
        <v>908</v>
      </c>
      <c r="C61" s="514">
        <v>955</v>
      </c>
      <c r="D61" s="514">
        <v>1481</v>
      </c>
      <c r="E61" s="514">
        <v>1590</v>
      </c>
      <c r="F61" s="514">
        <v>1591</v>
      </c>
    </row>
    <row r="62" spans="1:6" x14ac:dyDescent="0.2">
      <c r="A62" s="530">
        <v>43951</v>
      </c>
      <c r="B62" s="514">
        <v>925</v>
      </c>
      <c r="C62" s="514">
        <v>971</v>
      </c>
      <c r="D62" s="514">
        <v>1523</v>
      </c>
      <c r="E62" s="514">
        <v>1629</v>
      </c>
      <c r="F62" s="514">
        <v>1630</v>
      </c>
    </row>
    <row r="63" spans="1:6" x14ac:dyDescent="0.2">
      <c r="A63" s="530">
        <v>43952</v>
      </c>
      <c r="B63" s="514">
        <v>969</v>
      </c>
      <c r="C63" s="514">
        <v>1000</v>
      </c>
      <c r="D63" s="514">
        <v>1568</v>
      </c>
      <c r="E63" s="514">
        <v>1663</v>
      </c>
      <c r="F63" s="514">
        <v>1664</v>
      </c>
    </row>
    <row r="64" spans="1:6" x14ac:dyDescent="0.2">
      <c r="A64" s="530">
        <v>43953</v>
      </c>
      <c r="B64" s="514">
        <v>983</v>
      </c>
      <c r="C64" s="514">
        <v>1014</v>
      </c>
      <c r="D64" s="514">
        <v>1570</v>
      </c>
      <c r="E64" s="514">
        <v>1697</v>
      </c>
      <c r="F64" s="514">
        <v>1698</v>
      </c>
    </row>
    <row r="65" spans="1:6" x14ac:dyDescent="0.2">
      <c r="A65" s="530">
        <v>43954</v>
      </c>
      <c r="B65" s="514">
        <v>997</v>
      </c>
      <c r="C65" s="514">
        <v>1028</v>
      </c>
      <c r="D65" s="514">
        <v>1570</v>
      </c>
      <c r="E65" s="514">
        <v>1723</v>
      </c>
      <c r="F65" s="514">
        <v>1724</v>
      </c>
    </row>
    <row r="66" spans="1:6" x14ac:dyDescent="0.2">
      <c r="A66" s="530">
        <v>43955</v>
      </c>
      <c r="B66" s="514">
        <v>1023</v>
      </c>
      <c r="C66" s="514">
        <v>1051</v>
      </c>
      <c r="D66" s="514">
        <v>1623</v>
      </c>
      <c r="E66" s="514">
        <v>1760</v>
      </c>
      <c r="F66" s="514">
        <v>1761</v>
      </c>
    </row>
    <row r="67" spans="1:6" x14ac:dyDescent="0.2">
      <c r="A67" s="530">
        <v>43956</v>
      </c>
      <c r="B67" s="514">
        <v>1044</v>
      </c>
      <c r="C67" s="514">
        <v>1068</v>
      </c>
      <c r="D67" s="514">
        <v>1688</v>
      </c>
      <c r="E67" s="514">
        <v>1791</v>
      </c>
      <c r="F67" s="514">
        <v>1792</v>
      </c>
    </row>
    <row r="68" spans="1:6" x14ac:dyDescent="0.2">
      <c r="A68" s="530">
        <v>43957</v>
      </c>
      <c r="B68" s="514">
        <v>1062</v>
      </c>
      <c r="C68" s="514">
        <v>1091</v>
      </c>
      <c r="D68" s="514">
        <v>1729</v>
      </c>
      <c r="E68" s="514">
        <v>1828</v>
      </c>
      <c r="F68" s="514">
        <v>1829</v>
      </c>
    </row>
    <row r="69" spans="1:6" x14ac:dyDescent="0.2">
      <c r="A69" s="530">
        <v>43958</v>
      </c>
      <c r="B69" s="514">
        <v>1090</v>
      </c>
      <c r="C69" s="514">
        <v>1110</v>
      </c>
      <c r="D69" s="514">
        <v>1780</v>
      </c>
      <c r="E69" s="514">
        <v>1854</v>
      </c>
      <c r="F69" s="514">
        <v>1855</v>
      </c>
    </row>
    <row r="70" spans="1:6" x14ac:dyDescent="0.2">
      <c r="A70" s="530">
        <v>43959</v>
      </c>
      <c r="B70" s="514">
        <v>1099</v>
      </c>
      <c r="C70" s="514">
        <v>1123</v>
      </c>
      <c r="D70" s="514">
        <v>1781</v>
      </c>
      <c r="E70" s="514">
        <v>1872</v>
      </c>
      <c r="F70" s="514">
        <v>1873</v>
      </c>
    </row>
    <row r="71" spans="1:6" x14ac:dyDescent="0.2">
      <c r="A71" s="530">
        <v>43960</v>
      </c>
      <c r="B71" s="514">
        <v>1111</v>
      </c>
      <c r="C71" s="514">
        <v>1130</v>
      </c>
      <c r="D71" s="514">
        <v>1783</v>
      </c>
      <c r="E71" s="514">
        <v>1889</v>
      </c>
      <c r="F71" s="514">
        <v>1890</v>
      </c>
    </row>
    <row r="72" spans="1:6" x14ac:dyDescent="0.2">
      <c r="A72" s="530">
        <v>43961</v>
      </c>
      <c r="B72" s="514">
        <v>1116</v>
      </c>
      <c r="C72" s="514">
        <v>1140</v>
      </c>
      <c r="D72" s="514">
        <v>1783</v>
      </c>
      <c r="E72" s="514">
        <v>1908</v>
      </c>
      <c r="F72" s="514">
        <v>1909</v>
      </c>
    </row>
    <row r="73" spans="1:6" x14ac:dyDescent="0.2">
      <c r="A73" s="530">
        <v>43962</v>
      </c>
      <c r="B73" s="514">
        <v>1132</v>
      </c>
      <c r="C73" s="514">
        <v>1155</v>
      </c>
      <c r="D73" s="514">
        <v>1821</v>
      </c>
      <c r="E73" s="514">
        <v>1929</v>
      </c>
      <c r="F73" s="514">
        <v>1930</v>
      </c>
    </row>
    <row r="74" spans="1:6" x14ac:dyDescent="0.2">
      <c r="A74" s="530">
        <v>43963</v>
      </c>
      <c r="B74" s="514">
        <v>1154</v>
      </c>
      <c r="C74" s="514">
        <v>1166</v>
      </c>
      <c r="D74" s="514">
        <v>1875</v>
      </c>
      <c r="E74" s="514">
        <v>1948</v>
      </c>
      <c r="F74" s="514">
        <v>1949</v>
      </c>
    </row>
    <row r="75" spans="1:6" x14ac:dyDescent="0.2">
      <c r="A75" s="530">
        <v>43964</v>
      </c>
      <c r="B75" s="514">
        <v>1164</v>
      </c>
      <c r="C75" s="514">
        <v>1182</v>
      </c>
      <c r="D75" s="514">
        <v>1908</v>
      </c>
      <c r="E75" s="514">
        <v>1970</v>
      </c>
      <c r="F75" s="514">
        <v>1971</v>
      </c>
    </row>
    <row r="76" spans="1:6" x14ac:dyDescent="0.2">
      <c r="A76" s="530">
        <v>43965</v>
      </c>
      <c r="B76" s="514">
        <v>1173</v>
      </c>
      <c r="C76" s="514">
        <v>1194</v>
      </c>
      <c r="D76" s="514">
        <v>1935</v>
      </c>
      <c r="E76" s="514">
        <v>1997</v>
      </c>
      <c r="F76" s="514">
        <v>1998</v>
      </c>
    </row>
    <row r="77" spans="1:6" x14ac:dyDescent="0.2">
      <c r="A77" s="530">
        <v>43966</v>
      </c>
      <c r="B77" s="514">
        <v>1191</v>
      </c>
      <c r="C77" s="514">
        <v>1210</v>
      </c>
      <c r="D77" s="514">
        <v>1961</v>
      </c>
      <c r="E77" s="514">
        <v>2016</v>
      </c>
      <c r="F77" s="514">
        <v>2017</v>
      </c>
    </row>
    <row r="78" spans="1:6" x14ac:dyDescent="0.2">
      <c r="A78" s="530">
        <v>43967</v>
      </c>
      <c r="B78" s="514">
        <v>1203</v>
      </c>
      <c r="C78" s="514">
        <v>1223</v>
      </c>
      <c r="D78" s="514">
        <v>1963</v>
      </c>
      <c r="E78" s="514">
        <v>2041</v>
      </c>
      <c r="F78" s="514">
        <v>2042</v>
      </c>
    </row>
    <row r="79" spans="1:6" x14ac:dyDescent="0.2">
      <c r="A79" s="530">
        <v>43968</v>
      </c>
      <c r="B79" s="514">
        <v>1207</v>
      </c>
      <c r="C79" s="514">
        <v>1233</v>
      </c>
      <c r="D79" s="514">
        <v>1963</v>
      </c>
      <c r="E79" s="514">
        <v>2058</v>
      </c>
      <c r="F79" s="514">
        <v>2059</v>
      </c>
    </row>
    <row r="80" spans="1:6" x14ac:dyDescent="0.2">
      <c r="A80" s="530">
        <v>43969</v>
      </c>
      <c r="B80" s="514">
        <v>1224</v>
      </c>
      <c r="C80" s="514">
        <v>1243</v>
      </c>
      <c r="D80" s="514">
        <v>1997</v>
      </c>
      <c r="E80" s="514">
        <v>2077</v>
      </c>
      <c r="F80" s="514">
        <v>2078</v>
      </c>
    </row>
    <row r="81" spans="1:6" x14ac:dyDescent="0.2">
      <c r="A81" s="530">
        <v>43970</v>
      </c>
      <c r="B81" s="514">
        <v>1238</v>
      </c>
      <c r="C81" s="514">
        <v>1254</v>
      </c>
      <c r="D81" s="514">
        <v>2032</v>
      </c>
      <c r="E81" s="514">
        <v>2092</v>
      </c>
      <c r="F81" s="514">
        <v>2093</v>
      </c>
    </row>
    <row r="82" spans="1:6" x14ac:dyDescent="0.2">
      <c r="A82" s="530">
        <v>43971</v>
      </c>
      <c r="B82" s="514">
        <v>1247</v>
      </c>
      <c r="C82" s="514">
        <v>1260</v>
      </c>
      <c r="D82" s="514">
        <v>2062</v>
      </c>
      <c r="E82" s="514">
        <v>2105</v>
      </c>
      <c r="F82" s="514">
        <v>2106</v>
      </c>
    </row>
    <row r="83" spans="1:6" x14ac:dyDescent="0.2">
      <c r="A83" s="530">
        <v>43972</v>
      </c>
      <c r="B83" s="514">
        <v>1254</v>
      </c>
      <c r="C83" s="514">
        <v>1269</v>
      </c>
      <c r="D83" s="514">
        <v>2081</v>
      </c>
      <c r="E83" s="514">
        <v>2120</v>
      </c>
      <c r="F83" s="514">
        <v>2121</v>
      </c>
    </row>
    <row r="84" spans="1:6" x14ac:dyDescent="0.2">
      <c r="A84" s="530">
        <v>43973</v>
      </c>
      <c r="B84" s="514">
        <v>1260</v>
      </c>
      <c r="C84" s="514">
        <v>1279</v>
      </c>
      <c r="D84" s="514">
        <v>2095</v>
      </c>
      <c r="E84" s="514">
        <v>2139</v>
      </c>
      <c r="F84" s="514">
        <v>2140</v>
      </c>
    </row>
    <row r="85" spans="1:6" x14ac:dyDescent="0.2">
      <c r="A85" s="530">
        <v>43974</v>
      </c>
      <c r="B85" s="514">
        <v>1267</v>
      </c>
      <c r="C85" s="514">
        <v>1286</v>
      </c>
      <c r="D85" s="514">
        <v>2095</v>
      </c>
      <c r="E85" s="514">
        <v>2148</v>
      </c>
      <c r="F85" s="514">
        <v>2149</v>
      </c>
    </row>
    <row r="86" spans="1:6" x14ac:dyDescent="0.2">
      <c r="A86" s="530">
        <v>43975</v>
      </c>
      <c r="B86" s="514">
        <v>1274</v>
      </c>
      <c r="C86" s="514">
        <v>1298</v>
      </c>
      <c r="D86" s="514">
        <v>2095</v>
      </c>
      <c r="E86" s="514">
        <v>2169</v>
      </c>
      <c r="F86" s="514">
        <v>2170</v>
      </c>
    </row>
    <row r="87" spans="1:6" x14ac:dyDescent="0.2">
      <c r="A87" s="530">
        <v>43976</v>
      </c>
      <c r="B87" s="514">
        <v>1282</v>
      </c>
      <c r="C87" s="514">
        <v>1308</v>
      </c>
      <c r="D87" s="514">
        <v>2095</v>
      </c>
      <c r="E87" s="514">
        <v>2183</v>
      </c>
      <c r="F87" s="514">
        <v>2184</v>
      </c>
    </row>
    <row r="88" spans="1:6" x14ac:dyDescent="0.2">
      <c r="A88" s="530">
        <v>43977</v>
      </c>
      <c r="B88" s="514">
        <v>1293</v>
      </c>
      <c r="C88" s="514">
        <v>1318</v>
      </c>
      <c r="D88" s="514">
        <v>2116</v>
      </c>
      <c r="E88" s="514">
        <v>2199</v>
      </c>
      <c r="F88" s="514">
        <v>2200</v>
      </c>
    </row>
    <row r="89" spans="1:6" x14ac:dyDescent="0.2">
      <c r="A89" s="530">
        <v>43978</v>
      </c>
      <c r="B89" s="514">
        <v>1307</v>
      </c>
      <c r="C89" s="514">
        <v>1324</v>
      </c>
      <c r="D89" s="514">
        <v>2150</v>
      </c>
      <c r="E89" s="514">
        <v>2216</v>
      </c>
      <c r="F89" s="514">
        <v>2217</v>
      </c>
    </row>
    <row r="90" spans="1:6" x14ac:dyDescent="0.2">
      <c r="A90" s="530">
        <v>43979</v>
      </c>
      <c r="B90" s="514">
        <v>1317</v>
      </c>
      <c r="C90" s="514">
        <v>1340</v>
      </c>
      <c r="D90" s="514">
        <v>2173</v>
      </c>
      <c r="E90" s="514">
        <v>2234</v>
      </c>
      <c r="F90" s="514">
        <v>2236</v>
      </c>
    </row>
    <row r="91" spans="1:6" x14ac:dyDescent="0.2">
      <c r="A91" s="530">
        <v>43980</v>
      </c>
      <c r="B91" s="514">
        <v>1331</v>
      </c>
      <c r="C91" s="514">
        <v>1351</v>
      </c>
      <c r="D91" s="514">
        <v>2200</v>
      </c>
      <c r="E91" s="514">
        <v>2248</v>
      </c>
      <c r="F91" s="514">
        <v>2250</v>
      </c>
    </row>
    <row r="92" spans="1:6" x14ac:dyDescent="0.2">
      <c r="A92" s="530">
        <v>43981</v>
      </c>
      <c r="B92" s="514">
        <v>1342</v>
      </c>
      <c r="C92" s="514">
        <v>1360</v>
      </c>
      <c r="D92" s="514">
        <v>2200</v>
      </c>
      <c r="E92" s="514">
        <v>2264</v>
      </c>
      <c r="F92" s="514">
        <v>2266</v>
      </c>
    </row>
    <row r="93" spans="1:6" x14ac:dyDescent="0.2">
      <c r="A93" s="530">
        <v>43982</v>
      </c>
      <c r="B93" s="514">
        <v>1347</v>
      </c>
      <c r="C93" s="514">
        <v>1367</v>
      </c>
      <c r="D93" s="514">
        <v>2200</v>
      </c>
      <c r="E93" s="514">
        <v>2270</v>
      </c>
      <c r="F93" s="514">
        <v>2272</v>
      </c>
    </row>
    <row r="94" spans="1:6" x14ac:dyDescent="0.2">
      <c r="A94" s="530">
        <v>43983</v>
      </c>
      <c r="B94" s="514">
        <v>1354</v>
      </c>
      <c r="C94" s="514">
        <v>1376</v>
      </c>
      <c r="D94" s="514">
        <v>2231</v>
      </c>
      <c r="E94" s="514">
        <v>2280</v>
      </c>
      <c r="F94" s="514">
        <v>2283</v>
      </c>
    </row>
    <row r="95" spans="1:6" x14ac:dyDescent="0.2">
      <c r="A95" s="530">
        <v>43984</v>
      </c>
      <c r="B95" s="514">
        <v>1371</v>
      </c>
      <c r="C95" s="514">
        <v>1381</v>
      </c>
      <c r="D95" s="514">
        <v>2250</v>
      </c>
      <c r="E95" s="514">
        <v>2287</v>
      </c>
      <c r="F95" s="514">
        <v>2291</v>
      </c>
    </row>
    <row r="96" spans="1:6" x14ac:dyDescent="0.2">
      <c r="A96" s="530">
        <v>43985</v>
      </c>
      <c r="B96" s="514">
        <v>1379</v>
      </c>
      <c r="C96" s="514">
        <v>1388</v>
      </c>
      <c r="D96" s="514">
        <v>2271</v>
      </c>
      <c r="E96" s="514">
        <v>2294</v>
      </c>
      <c r="F96" s="514">
        <v>2300</v>
      </c>
    </row>
    <row r="97" spans="1:7" x14ac:dyDescent="0.2">
      <c r="A97" s="530">
        <v>43986</v>
      </c>
      <c r="B97" s="514">
        <v>1383</v>
      </c>
      <c r="C97" s="514">
        <v>1400</v>
      </c>
      <c r="D97" s="514">
        <v>2286</v>
      </c>
      <c r="E97" s="514">
        <v>2299</v>
      </c>
      <c r="F97" s="514">
        <v>2311</v>
      </c>
    </row>
    <row r="98" spans="1:7" x14ac:dyDescent="0.2">
      <c r="A98" s="530">
        <v>43987</v>
      </c>
      <c r="B98" s="514">
        <v>1393</v>
      </c>
      <c r="C98" s="514">
        <v>1404</v>
      </c>
      <c r="D98" s="514">
        <v>2300</v>
      </c>
      <c r="E98" s="514">
        <v>2300</v>
      </c>
      <c r="F98" s="514">
        <v>2317</v>
      </c>
    </row>
    <row r="99" spans="1:7" x14ac:dyDescent="0.2">
      <c r="A99" s="530"/>
      <c r="B99" s="531"/>
      <c r="C99" s="531"/>
      <c r="D99" s="531"/>
      <c r="E99" s="531"/>
      <c r="F99" s="531"/>
    </row>
    <row r="100" spans="1:7" x14ac:dyDescent="0.2">
      <c r="A100" s="530"/>
      <c r="B100" s="532"/>
      <c r="C100" s="532"/>
      <c r="D100" s="533"/>
      <c r="E100" s="532"/>
      <c r="F100" s="524"/>
    </row>
    <row r="101" spans="1:7" x14ac:dyDescent="0.2">
      <c r="A101" s="504" t="s">
        <v>2291</v>
      </c>
      <c r="B101" s="523"/>
      <c r="C101" s="523"/>
      <c r="D101" s="524"/>
      <c r="E101" s="524"/>
      <c r="F101" s="524"/>
    </row>
    <row r="102" spans="1:7" x14ac:dyDescent="0.2">
      <c r="A102" s="504"/>
      <c r="B102" s="523"/>
      <c r="C102" s="523"/>
      <c r="D102" s="524"/>
      <c r="E102" s="524"/>
      <c r="F102" s="524"/>
    </row>
    <row r="103" spans="1:7" ht="14.25" x14ac:dyDescent="0.2">
      <c r="A103" s="524" t="s">
        <v>2301</v>
      </c>
      <c r="B103" s="523"/>
      <c r="C103" s="523"/>
      <c r="D103" s="524"/>
      <c r="E103" s="524"/>
      <c r="F103" s="524"/>
    </row>
    <row r="104" spans="1:7" x14ac:dyDescent="0.2">
      <c r="A104" s="524"/>
      <c r="B104" s="523"/>
      <c r="C104" s="523"/>
      <c r="D104" s="524"/>
      <c r="E104" s="524"/>
      <c r="F104" s="524"/>
    </row>
    <row r="105" spans="1:7" ht="14.25" x14ac:dyDescent="0.2">
      <c r="A105" s="534" t="s">
        <v>2294</v>
      </c>
      <c r="B105" s="534"/>
      <c r="C105" s="534"/>
      <c r="D105" s="534"/>
      <c r="E105" s="524"/>
      <c r="F105" s="534"/>
    </row>
    <row r="106" spans="1:7" x14ac:dyDescent="0.2">
      <c r="A106" s="534"/>
      <c r="B106" s="534"/>
      <c r="C106" s="534"/>
      <c r="D106" s="534"/>
      <c r="E106" s="524"/>
      <c r="F106" s="534"/>
    </row>
    <row r="107" spans="1:7" ht="14.25" x14ac:dyDescent="0.2">
      <c r="A107" s="534" t="s">
        <v>2342</v>
      </c>
      <c r="B107" s="534"/>
      <c r="C107" s="534"/>
      <c r="D107" s="534"/>
      <c r="E107" s="534"/>
      <c r="F107" s="534"/>
    </row>
    <row r="108" spans="1:7" x14ac:dyDescent="0.2">
      <c r="A108" s="534"/>
      <c r="B108" s="534"/>
      <c r="C108" s="534"/>
      <c r="D108" s="534"/>
      <c r="E108" s="534"/>
      <c r="F108" s="534"/>
      <c r="G108" s="534"/>
    </row>
    <row r="109" spans="1:7" ht="14.25" customHeight="1" x14ac:dyDescent="0.2">
      <c r="A109" s="534" t="s">
        <v>2295</v>
      </c>
      <c r="B109" s="534"/>
      <c r="C109" s="534"/>
      <c r="D109" s="534"/>
      <c r="E109" s="534"/>
      <c r="F109" s="534"/>
      <c r="G109" s="534"/>
    </row>
    <row r="110" spans="1:7" x14ac:dyDescent="0.2">
      <c r="A110" s="519" t="s">
        <v>2296</v>
      </c>
      <c r="B110" s="535"/>
      <c r="C110" s="535"/>
      <c r="D110" s="535"/>
      <c r="E110" s="535"/>
      <c r="F110" s="535"/>
      <c r="G110" s="535"/>
    </row>
    <row r="111" spans="1:7" x14ac:dyDescent="0.2">
      <c r="A111" s="519"/>
      <c r="B111" s="535"/>
      <c r="C111" s="535"/>
      <c r="D111" s="535"/>
      <c r="E111" s="535"/>
      <c r="F111" s="535"/>
      <c r="G111" s="535"/>
    </row>
    <row r="112" spans="1:7" ht="14.25" x14ac:dyDescent="0.2">
      <c r="A112" s="521" t="s">
        <v>2297</v>
      </c>
      <c r="B112" s="536"/>
      <c r="C112" s="536"/>
      <c r="D112" s="535"/>
      <c r="E112" s="535"/>
      <c r="F112" s="535"/>
      <c r="G112" s="535"/>
    </row>
    <row r="113" spans="1:7" x14ac:dyDescent="0.2">
      <c r="A113" s="521"/>
      <c r="B113" s="536"/>
      <c r="C113" s="536"/>
      <c r="D113" s="535"/>
      <c r="E113" s="535"/>
      <c r="F113" s="535"/>
      <c r="G113" s="535"/>
    </row>
    <row r="114" spans="1:7" ht="14.25" x14ac:dyDescent="0.2">
      <c r="A114" s="521" t="s">
        <v>2298</v>
      </c>
      <c r="B114" s="536"/>
      <c r="C114" s="536"/>
      <c r="D114" s="535"/>
      <c r="E114" s="535"/>
      <c r="F114" s="535"/>
      <c r="G114" s="535"/>
    </row>
    <row r="115" spans="1:7" x14ac:dyDescent="0.2">
      <c r="A115" s="523"/>
      <c r="B115" s="523"/>
      <c r="C115" s="523"/>
      <c r="D115" s="524"/>
      <c r="E115" s="524"/>
      <c r="F115" s="524"/>
      <c r="G115" s="524"/>
    </row>
    <row r="116" spans="1:7" x14ac:dyDescent="0.2">
      <c r="A116" s="523"/>
      <c r="B116" s="523"/>
      <c r="C116" s="523"/>
      <c r="D116" s="524"/>
      <c r="E116" s="524"/>
      <c r="F116" s="524"/>
      <c r="G116" s="524"/>
    </row>
    <row r="117" spans="1:7" x14ac:dyDescent="0.2">
      <c r="A117" s="523"/>
      <c r="B117" s="523"/>
      <c r="C117" s="523"/>
      <c r="D117" s="524"/>
      <c r="E117" s="524"/>
      <c r="F117" s="524"/>
      <c r="G117" s="524"/>
    </row>
  </sheetData>
  <mergeCells count="1">
    <mergeCell ref="A4:G4"/>
  </mergeCells>
  <hyperlinks>
    <hyperlink ref="A1" location="Contents!A1" display="contents" xr:uid="{92DBCD4B-AF85-4343-98C6-AFB5749D1A9D}"/>
    <hyperlink ref="A110" r:id="rId1" display="Impact of registration delays on mortality statistics in England and Wales: 2018" xr:uid="{2EFD8934-17AD-4FE0-B60A-17B26D6BBF0D}"/>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2FB4A-5739-47F1-A495-8B353774DCE2}">
  <sheetPr codeName="Sheet6"/>
  <dimension ref="A1:M23"/>
  <sheetViews>
    <sheetView workbookViewId="0">
      <selection activeCell="F27" sqref="F27"/>
    </sheetView>
  </sheetViews>
  <sheetFormatPr defaultRowHeight="15" x14ac:dyDescent="0.25"/>
  <cols>
    <col min="1" max="1" width="27.85546875" style="238" bestFit="1" customWidth="1"/>
    <col min="2" max="2" width="10.140625" style="238" bestFit="1" customWidth="1"/>
    <col min="3" max="4" width="9.140625" style="238"/>
    <col min="5" max="5" width="47.7109375" style="238" customWidth="1"/>
    <col min="6" max="6" width="27.85546875" style="238" bestFit="1" customWidth="1"/>
    <col min="7" max="8" width="21.5703125" style="238" customWidth="1"/>
    <col min="9" max="16384" width="9.140625" style="238"/>
  </cols>
  <sheetData>
    <row r="1" spans="1:13" x14ac:dyDescent="0.25">
      <c r="A1" s="238" t="s">
        <v>2049</v>
      </c>
      <c r="B1" s="238" t="s">
        <v>2050</v>
      </c>
      <c r="C1" s="238" t="s">
        <v>2044</v>
      </c>
      <c r="E1" s="140"/>
      <c r="F1" s="82" t="s">
        <v>2049</v>
      </c>
      <c r="G1" s="23" t="s">
        <v>2050</v>
      </c>
      <c r="H1" s="23" t="s">
        <v>2044</v>
      </c>
    </row>
    <row r="2" spans="1:13" x14ac:dyDescent="0.25">
      <c r="A2" s="238" t="s">
        <v>2051</v>
      </c>
      <c r="B2" s="4">
        <v>56075912</v>
      </c>
      <c r="C2" s="238">
        <v>100</v>
      </c>
      <c r="E2" s="238" t="s">
        <v>2069</v>
      </c>
      <c r="F2" s="238" t="s">
        <v>2062</v>
      </c>
      <c r="G2" s="4">
        <v>45134686</v>
      </c>
      <c r="H2" s="238">
        <v>80.5</v>
      </c>
      <c r="I2" s="238">
        <f>H2/100</f>
        <v>0.80500000000000005</v>
      </c>
      <c r="M2" s="41"/>
    </row>
    <row r="3" spans="1:13" x14ac:dyDescent="0.25">
      <c r="E3" s="238" t="s">
        <v>2070</v>
      </c>
      <c r="F3" s="238" t="s">
        <v>2063</v>
      </c>
      <c r="G3" s="4">
        <v>531087</v>
      </c>
      <c r="H3" s="238">
        <v>0.9</v>
      </c>
      <c r="I3" s="238">
        <f t="shared" ref="I3:I19" si="0">H3/100</f>
        <v>9.0000000000000011E-3</v>
      </c>
      <c r="M3" s="41"/>
    </row>
    <row r="4" spans="1:13" x14ac:dyDescent="0.25">
      <c r="A4" s="238" t="s">
        <v>2024</v>
      </c>
      <c r="B4" s="4">
        <v>48209395</v>
      </c>
      <c r="C4" s="238">
        <v>86</v>
      </c>
      <c r="E4" s="140"/>
      <c r="F4" s="238" t="s">
        <v>2064</v>
      </c>
      <c r="G4" s="4">
        <v>57680</v>
      </c>
      <c r="H4" s="238">
        <v>0.1</v>
      </c>
      <c r="I4" s="238">
        <f t="shared" si="0"/>
        <v>1E-3</v>
      </c>
      <c r="M4" s="41"/>
    </row>
    <row r="5" spans="1:13" x14ac:dyDescent="0.25">
      <c r="A5" s="238" t="s">
        <v>2026</v>
      </c>
      <c r="B5" s="4">
        <v>1224400</v>
      </c>
      <c r="C5" s="238">
        <v>2.2000000000000002</v>
      </c>
      <c r="E5" s="238" t="s">
        <v>2071</v>
      </c>
      <c r="F5" s="238" t="s">
        <v>2065</v>
      </c>
      <c r="G5" s="4">
        <v>2485942</v>
      </c>
      <c r="H5" s="238">
        <v>4.4000000000000004</v>
      </c>
      <c r="I5" s="238">
        <f t="shared" si="0"/>
        <v>4.4000000000000004E-2</v>
      </c>
      <c r="M5" s="41"/>
    </row>
    <row r="6" spans="1:13" x14ac:dyDescent="0.25">
      <c r="A6" s="238" t="s">
        <v>2052</v>
      </c>
      <c r="B6" s="4">
        <v>4213531</v>
      </c>
      <c r="C6" s="238">
        <v>7.5</v>
      </c>
      <c r="E6" s="238" t="s">
        <v>2072</v>
      </c>
      <c r="F6" s="238" t="s">
        <v>2060</v>
      </c>
      <c r="G6" s="4">
        <v>426715</v>
      </c>
      <c r="H6" s="238">
        <v>0.8</v>
      </c>
      <c r="I6" s="238">
        <f t="shared" si="0"/>
        <v>8.0000000000000002E-3</v>
      </c>
      <c r="M6" s="41"/>
    </row>
    <row r="7" spans="1:13" x14ac:dyDescent="0.25">
      <c r="A7" s="238" t="s">
        <v>2054</v>
      </c>
      <c r="B7" s="4">
        <v>1864890</v>
      </c>
      <c r="C7" s="238">
        <v>3.3</v>
      </c>
      <c r="E7" s="238" t="s">
        <v>2073</v>
      </c>
      <c r="F7" s="238" t="s">
        <v>2059</v>
      </c>
      <c r="G7" s="4">
        <v>165974</v>
      </c>
      <c r="H7" s="238">
        <v>0.3</v>
      </c>
      <c r="I7" s="238">
        <f t="shared" si="0"/>
        <v>3.0000000000000001E-3</v>
      </c>
      <c r="M7" s="41"/>
    </row>
    <row r="8" spans="1:13" x14ac:dyDescent="0.25">
      <c r="A8" s="238" t="s">
        <v>2066</v>
      </c>
      <c r="B8" s="4">
        <v>563696</v>
      </c>
      <c r="C8" s="238">
        <v>1</v>
      </c>
      <c r="E8" s="238" t="s">
        <v>2074</v>
      </c>
      <c r="F8" s="238" t="s">
        <v>2058</v>
      </c>
      <c r="G8" s="4">
        <v>341727</v>
      </c>
      <c r="H8" s="238">
        <v>0.6</v>
      </c>
      <c r="I8" s="238">
        <f t="shared" si="0"/>
        <v>6.0000000000000001E-3</v>
      </c>
      <c r="M8" s="41"/>
    </row>
    <row r="9" spans="1:13" x14ac:dyDescent="0.25">
      <c r="E9" s="238" t="s">
        <v>2075</v>
      </c>
      <c r="F9" s="238" t="s">
        <v>2061</v>
      </c>
      <c r="G9" s="4">
        <v>289984</v>
      </c>
      <c r="H9" s="238">
        <v>0.5</v>
      </c>
      <c r="I9" s="238">
        <f t="shared" si="0"/>
        <v>5.0000000000000001E-3</v>
      </c>
      <c r="M9" s="41"/>
    </row>
    <row r="10" spans="1:13" x14ac:dyDescent="0.25">
      <c r="E10" s="238" t="s">
        <v>2076</v>
      </c>
      <c r="F10" s="238" t="s">
        <v>2031</v>
      </c>
      <c r="G10" s="4">
        <v>1412958</v>
      </c>
      <c r="H10" s="238">
        <v>2.5</v>
      </c>
      <c r="I10" s="238">
        <f t="shared" si="0"/>
        <v>2.5000000000000001E-2</v>
      </c>
      <c r="M10" s="41"/>
    </row>
    <row r="11" spans="1:13" x14ac:dyDescent="0.25">
      <c r="E11" s="238" t="s">
        <v>2077</v>
      </c>
      <c r="F11" s="238" t="s">
        <v>2032</v>
      </c>
      <c r="G11" s="4">
        <v>1124511</v>
      </c>
      <c r="H11" s="238">
        <v>2</v>
      </c>
      <c r="I11" s="238">
        <f t="shared" si="0"/>
        <v>0.02</v>
      </c>
      <c r="M11" s="41"/>
    </row>
    <row r="12" spans="1:13" x14ac:dyDescent="0.25">
      <c r="E12" s="238" t="s">
        <v>2078</v>
      </c>
      <c r="F12" s="238" t="s">
        <v>2033</v>
      </c>
      <c r="G12" s="4">
        <v>447201</v>
      </c>
      <c r="H12" s="238">
        <v>0.8</v>
      </c>
      <c r="I12" s="238">
        <f t="shared" si="0"/>
        <v>8.0000000000000002E-3</v>
      </c>
      <c r="M12" s="41"/>
    </row>
    <row r="13" spans="1:13" x14ac:dyDescent="0.25">
      <c r="E13" s="238" t="s">
        <v>2079</v>
      </c>
      <c r="F13" s="238" t="s">
        <v>2053</v>
      </c>
      <c r="G13" s="4">
        <v>835720</v>
      </c>
      <c r="H13" s="238">
        <v>1.5</v>
      </c>
      <c r="I13" s="238">
        <f t="shared" si="0"/>
        <v>1.4999999999999999E-2</v>
      </c>
      <c r="M13" s="41"/>
    </row>
    <row r="14" spans="1:13" x14ac:dyDescent="0.25">
      <c r="E14" s="238" t="s">
        <v>2080</v>
      </c>
      <c r="F14" s="238" t="s">
        <v>2056</v>
      </c>
      <c r="G14" s="4">
        <v>594825</v>
      </c>
      <c r="H14" s="238">
        <v>1.1000000000000001</v>
      </c>
      <c r="I14" s="238">
        <f t="shared" si="0"/>
        <v>1.1000000000000001E-2</v>
      </c>
      <c r="M14" s="41"/>
    </row>
    <row r="15" spans="1:13" x14ac:dyDescent="0.25">
      <c r="E15" s="238" t="s">
        <v>2081</v>
      </c>
      <c r="F15" s="238" t="s">
        <v>2055</v>
      </c>
      <c r="G15" s="4">
        <v>989628</v>
      </c>
      <c r="H15" s="238">
        <v>1.8</v>
      </c>
      <c r="I15" s="238">
        <f t="shared" si="0"/>
        <v>1.8000000000000002E-2</v>
      </c>
      <c r="M15" s="41"/>
    </row>
    <row r="16" spans="1:13" x14ac:dyDescent="0.25">
      <c r="E16" s="238" t="s">
        <v>2082</v>
      </c>
      <c r="F16" s="238" t="s">
        <v>2057</v>
      </c>
      <c r="G16" s="4">
        <v>280437</v>
      </c>
      <c r="H16" s="238">
        <v>0.5</v>
      </c>
      <c r="I16" s="238">
        <f t="shared" si="0"/>
        <v>5.0000000000000001E-3</v>
      </c>
      <c r="M16" s="41"/>
    </row>
    <row r="17" spans="5:13" x14ac:dyDescent="0.25">
      <c r="E17" s="238" t="s">
        <v>2083</v>
      </c>
      <c r="F17" s="238" t="s">
        <v>2037</v>
      </c>
      <c r="G17" s="4">
        <v>393141</v>
      </c>
      <c r="H17" s="238">
        <v>0.7</v>
      </c>
      <c r="I17" s="238">
        <f t="shared" si="0"/>
        <v>6.9999999999999993E-3</v>
      </c>
      <c r="M17" s="41"/>
    </row>
    <row r="18" spans="5:13" x14ac:dyDescent="0.25">
      <c r="E18" s="136"/>
      <c r="F18" s="238" t="s">
        <v>2067</v>
      </c>
      <c r="G18" s="4">
        <v>230600</v>
      </c>
      <c r="H18" s="238">
        <v>0.4</v>
      </c>
      <c r="I18" s="238">
        <f t="shared" si="0"/>
        <v>4.0000000000000001E-3</v>
      </c>
      <c r="M18" s="41"/>
    </row>
    <row r="19" spans="5:13" x14ac:dyDescent="0.25">
      <c r="E19" s="238" t="s">
        <v>2084</v>
      </c>
      <c r="F19" s="238" t="s">
        <v>2068</v>
      </c>
      <c r="G19" s="4">
        <v>333096</v>
      </c>
      <c r="H19" s="238">
        <v>0.6</v>
      </c>
      <c r="I19" s="238">
        <f t="shared" si="0"/>
        <v>6.0000000000000001E-3</v>
      </c>
      <c r="M19" s="41"/>
    </row>
    <row r="20" spans="5:13" x14ac:dyDescent="0.25">
      <c r="E20" s="136" t="s">
        <v>2085</v>
      </c>
    </row>
    <row r="21" spans="5:13" x14ac:dyDescent="0.25">
      <c r="E21" s="136" t="s">
        <v>2086</v>
      </c>
    </row>
    <row r="22" spans="5:13" x14ac:dyDescent="0.25">
      <c r="E22" s="140"/>
    </row>
    <row r="23" spans="5:13" x14ac:dyDescent="0.25">
      <c r="E23" s="14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505A2-D4FC-426D-8DF4-64AD97C2A1BC}">
  <sheetPr codeName="Sheet7"/>
  <dimension ref="A1:AX243"/>
  <sheetViews>
    <sheetView workbookViewId="0">
      <selection activeCell="C1" sqref="C1"/>
    </sheetView>
  </sheetViews>
  <sheetFormatPr defaultRowHeight="15" x14ac:dyDescent="0.25"/>
  <cols>
    <col min="1" max="1" width="9" style="216" customWidth="1"/>
    <col min="2" max="2" width="10.85546875" style="216" bestFit="1" customWidth="1"/>
    <col min="3" max="3" width="35.42578125" style="67" bestFit="1" customWidth="1"/>
    <col min="4" max="4" width="23" style="67" bestFit="1" customWidth="1"/>
    <col min="5" max="5" width="10.7109375" style="67" bestFit="1" customWidth="1"/>
    <col min="6" max="6" width="13.42578125" bestFit="1" customWidth="1"/>
    <col min="7" max="50" width="5.140625" style="23" customWidth="1"/>
  </cols>
  <sheetData>
    <row r="1" spans="1:50" x14ac:dyDescent="0.25">
      <c r="A1" s="217" t="s">
        <v>1107</v>
      </c>
      <c r="B1" s="218" t="s">
        <v>1758</v>
      </c>
      <c r="C1" s="218" t="s">
        <v>1753</v>
      </c>
      <c r="D1" s="218" t="s">
        <v>210</v>
      </c>
      <c r="E1" s="218" t="s">
        <v>174</v>
      </c>
      <c r="F1" s="218" t="s">
        <v>1974</v>
      </c>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row>
    <row r="2" spans="1:50" x14ac:dyDescent="0.25">
      <c r="A2" s="215" t="s">
        <v>1793</v>
      </c>
      <c r="B2" s="202" t="s">
        <v>271</v>
      </c>
      <c r="C2" s="202" t="s">
        <v>194</v>
      </c>
      <c r="D2" s="202" t="s">
        <v>147</v>
      </c>
      <c r="E2" s="202">
        <v>93242</v>
      </c>
      <c r="F2" s="202">
        <v>0</v>
      </c>
      <c r="G2" s="107"/>
      <c r="H2" s="107"/>
      <c r="I2" s="107"/>
      <c r="J2" s="107"/>
      <c r="K2" s="107"/>
      <c r="L2" s="107"/>
      <c r="M2" s="107"/>
      <c r="N2" s="107"/>
      <c r="O2" s="107"/>
      <c r="P2" s="107"/>
      <c r="Q2" s="107"/>
      <c r="R2" s="107"/>
      <c r="S2" s="107"/>
      <c r="T2" s="107"/>
      <c r="U2" s="107"/>
      <c r="V2" s="107"/>
      <c r="W2" s="107"/>
      <c r="X2" s="107"/>
      <c r="Y2" s="107"/>
      <c r="Z2" s="107"/>
      <c r="AA2" s="107"/>
      <c r="AB2" s="107"/>
      <c r="AC2" s="107"/>
      <c r="AD2" s="107"/>
      <c r="AE2" s="107"/>
      <c r="AF2" s="107"/>
      <c r="AG2" s="107"/>
      <c r="AH2" s="107"/>
      <c r="AI2" s="107"/>
      <c r="AJ2" s="107"/>
      <c r="AK2" s="107"/>
      <c r="AL2" s="107"/>
      <c r="AM2" s="107"/>
      <c r="AN2" s="107"/>
      <c r="AO2" s="107"/>
      <c r="AP2" s="107"/>
      <c r="AQ2" s="107"/>
      <c r="AR2" s="107"/>
      <c r="AS2" s="107"/>
      <c r="AT2" s="107"/>
      <c r="AU2" s="107"/>
      <c r="AV2" s="107"/>
      <c r="AW2" s="107"/>
      <c r="AX2" s="107"/>
    </row>
    <row r="3" spans="1:50" x14ac:dyDescent="0.25">
      <c r="A3" s="215" t="s">
        <v>1794</v>
      </c>
      <c r="B3" s="202" t="s">
        <v>280</v>
      </c>
      <c r="C3" s="202" t="s">
        <v>57</v>
      </c>
      <c r="D3" s="202" t="s">
        <v>147</v>
      </c>
      <c r="E3" s="202">
        <v>260645</v>
      </c>
      <c r="F3" s="202">
        <v>1</v>
      </c>
      <c r="G3" s="107"/>
      <c r="H3" s="107"/>
      <c r="I3" s="107"/>
      <c r="J3" s="107"/>
      <c r="K3" s="107"/>
      <c r="L3" s="107"/>
      <c r="M3" s="107"/>
      <c r="N3" s="107"/>
      <c r="O3" s="107"/>
      <c r="P3" s="107"/>
      <c r="Q3" s="107"/>
      <c r="R3" s="107"/>
      <c r="S3" s="107"/>
      <c r="T3" s="107"/>
      <c r="U3" s="107"/>
      <c r="V3" s="107"/>
      <c r="W3" s="107"/>
      <c r="X3" s="107"/>
      <c r="Y3" s="107"/>
      <c r="Z3" s="107"/>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row>
    <row r="4" spans="1:50" x14ac:dyDescent="0.25">
      <c r="A4" s="215" t="s">
        <v>1795</v>
      </c>
      <c r="B4" s="202" t="s">
        <v>368</v>
      </c>
      <c r="C4" s="202" t="s">
        <v>26</v>
      </c>
      <c r="D4" s="202" t="s">
        <v>143</v>
      </c>
      <c r="E4" s="202">
        <v>385346</v>
      </c>
      <c r="F4" s="202">
        <v>2</v>
      </c>
      <c r="G4" s="107"/>
      <c r="H4" s="107"/>
      <c r="I4" s="107"/>
      <c r="J4" s="107"/>
      <c r="K4" s="107"/>
      <c r="L4" s="107"/>
      <c r="M4" s="107"/>
      <c r="N4" s="107"/>
      <c r="O4" s="107"/>
      <c r="P4" s="107"/>
      <c r="Q4" s="107"/>
      <c r="R4" s="107"/>
      <c r="S4" s="107"/>
      <c r="T4" s="107"/>
      <c r="U4" s="107"/>
      <c r="V4" s="107"/>
      <c r="W4" s="107"/>
      <c r="X4" s="107"/>
      <c r="Y4" s="107"/>
      <c r="Z4" s="107"/>
      <c r="AA4" s="107"/>
      <c r="AB4" s="107"/>
      <c r="AC4" s="107"/>
      <c r="AD4" s="107"/>
      <c r="AE4" s="107"/>
      <c r="AF4" s="107"/>
      <c r="AG4" s="107"/>
      <c r="AH4" s="107"/>
      <c r="AI4" s="107"/>
      <c r="AJ4" s="107"/>
      <c r="AK4" s="107"/>
      <c r="AL4" s="107"/>
      <c r="AM4" s="107"/>
      <c r="AN4" s="107"/>
      <c r="AO4" s="107"/>
      <c r="AP4" s="107"/>
      <c r="AQ4" s="107"/>
      <c r="AR4" s="107"/>
      <c r="AS4" s="107"/>
      <c r="AT4" s="107"/>
      <c r="AU4" s="107"/>
      <c r="AV4" s="107"/>
      <c r="AW4" s="107"/>
      <c r="AX4" s="107"/>
    </row>
    <row r="5" spans="1:50" x14ac:dyDescent="0.25">
      <c r="A5" s="215" t="s">
        <v>1796</v>
      </c>
      <c r="B5" s="202" t="s">
        <v>369</v>
      </c>
      <c r="C5" s="202" t="s">
        <v>35</v>
      </c>
      <c r="D5" s="202" t="s">
        <v>143</v>
      </c>
      <c r="E5" s="202">
        <v>341982</v>
      </c>
      <c r="F5" s="202">
        <v>3</v>
      </c>
      <c r="G5" s="107"/>
      <c r="H5" s="107"/>
      <c r="I5" s="107"/>
      <c r="J5" s="107"/>
      <c r="K5" s="107"/>
      <c r="L5" s="107"/>
      <c r="M5" s="107"/>
      <c r="N5" s="107"/>
      <c r="O5" s="107"/>
      <c r="P5" s="107"/>
      <c r="Q5" s="107"/>
      <c r="R5" s="107"/>
      <c r="S5" s="107"/>
      <c r="T5" s="107"/>
      <c r="U5" s="107"/>
      <c r="V5" s="107"/>
      <c r="W5" s="107"/>
      <c r="X5" s="107"/>
      <c r="Y5" s="107"/>
      <c r="Z5" s="107"/>
      <c r="AA5" s="107"/>
      <c r="AB5" s="107"/>
      <c r="AC5" s="107"/>
      <c r="AD5" s="107"/>
      <c r="AE5" s="107"/>
      <c r="AF5" s="107"/>
      <c r="AG5" s="107"/>
      <c r="AH5" s="107"/>
      <c r="AI5" s="107"/>
      <c r="AJ5" s="107"/>
      <c r="AK5" s="107"/>
      <c r="AL5" s="107"/>
      <c r="AM5" s="107"/>
      <c r="AN5" s="107"/>
      <c r="AO5" s="107"/>
      <c r="AP5" s="107"/>
      <c r="AQ5" s="107"/>
      <c r="AR5" s="107"/>
      <c r="AS5" s="107"/>
      <c r="AT5" s="107"/>
      <c r="AU5" s="107"/>
      <c r="AV5" s="107"/>
      <c r="AW5" s="107"/>
      <c r="AX5" s="107"/>
    </row>
    <row r="6" spans="1:50" x14ac:dyDescent="0.25">
      <c r="A6" s="215" t="s">
        <v>1797</v>
      </c>
      <c r="B6" s="202" t="s">
        <v>370</v>
      </c>
      <c r="C6" s="202" t="s">
        <v>38</v>
      </c>
      <c r="D6" s="202" t="s">
        <v>143</v>
      </c>
      <c r="E6" s="202">
        <v>333869</v>
      </c>
      <c r="F6" s="202">
        <v>4</v>
      </c>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7"/>
      <c r="AR6" s="107"/>
      <c r="AS6" s="107"/>
      <c r="AT6" s="107"/>
      <c r="AU6" s="107"/>
      <c r="AV6" s="107"/>
      <c r="AW6" s="107"/>
      <c r="AX6" s="107"/>
    </row>
    <row r="7" spans="1:50" x14ac:dyDescent="0.25">
      <c r="A7" s="215" t="s">
        <v>1798</v>
      </c>
      <c r="B7" s="202" t="s">
        <v>371</v>
      </c>
      <c r="C7" s="202" t="s">
        <v>42</v>
      </c>
      <c r="D7" s="202" t="s">
        <v>143</v>
      </c>
      <c r="E7" s="202">
        <v>286186</v>
      </c>
      <c r="F7" s="202">
        <v>5</v>
      </c>
      <c r="G7" s="107"/>
      <c r="H7" s="107"/>
      <c r="I7" s="107"/>
      <c r="J7" s="107"/>
      <c r="K7" s="107"/>
      <c r="L7" s="107"/>
      <c r="M7" s="107"/>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row>
    <row r="8" spans="1:50" x14ac:dyDescent="0.25">
      <c r="A8" s="215" t="s">
        <v>1799</v>
      </c>
      <c r="B8" s="202" t="s">
        <v>373</v>
      </c>
      <c r="C8" s="202" t="s">
        <v>44</v>
      </c>
      <c r="D8" s="202" t="s">
        <v>143</v>
      </c>
      <c r="E8" s="202">
        <v>185426</v>
      </c>
      <c r="F8" s="202">
        <v>6</v>
      </c>
      <c r="G8" s="107"/>
      <c r="H8" s="107"/>
      <c r="I8" s="107"/>
      <c r="J8" s="107"/>
      <c r="K8" s="107"/>
      <c r="L8" s="107"/>
      <c r="M8" s="107"/>
      <c r="N8" s="107"/>
      <c r="O8" s="107"/>
      <c r="P8" s="107"/>
      <c r="Q8" s="107"/>
      <c r="R8" s="107"/>
      <c r="S8" s="107"/>
      <c r="T8" s="107"/>
      <c r="U8" s="107"/>
      <c r="V8" s="107"/>
      <c r="W8" s="107"/>
      <c r="X8" s="107"/>
      <c r="Y8" s="107"/>
      <c r="Z8" s="107"/>
      <c r="AA8" s="107"/>
      <c r="AB8" s="107"/>
      <c r="AC8" s="107"/>
      <c r="AD8" s="107"/>
      <c r="AE8" s="107"/>
      <c r="AF8" s="107"/>
      <c r="AG8" s="107"/>
      <c r="AH8" s="107"/>
      <c r="AI8" s="107"/>
      <c r="AJ8" s="107"/>
      <c r="AK8" s="107"/>
      <c r="AL8" s="107"/>
      <c r="AM8" s="107"/>
      <c r="AN8" s="107"/>
      <c r="AO8" s="107"/>
      <c r="AP8" s="107"/>
      <c r="AQ8" s="107"/>
      <c r="AR8" s="107"/>
      <c r="AS8" s="107"/>
      <c r="AT8" s="107"/>
      <c r="AU8" s="107"/>
      <c r="AV8" s="107"/>
      <c r="AW8" s="107"/>
      <c r="AX8" s="107"/>
    </row>
    <row r="9" spans="1:50" x14ac:dyDescent="0.25">
      <c r="A9" s="215" t="s">
        <v>1800</v>
      </c>
      <c r="B9" s="202" t="s">
        <v>374</v>
      </c>
      <c r="C9" s="202" t="s">
        <v>46</v>
      </c>
      <c r="D9" s="202" t="s">
        <v>143</v>
      </c>
      <c r="E9" s="202">
        <v>270624</v>
      </c>
      <c r="F9" s="202">
        <v>7</v>
      </c>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row>
    <row r="10" spans="1:50" x14ac:dyDescent="0.25">
      <c r="A10" s="215" t="s">
        <v>1801</v>
      </c>
      <c r="B10" s="202" t="s">
        <v>375</v>
      </c>
      <c r="C10" s="202" t="s">
        <v>47</v>
      </c>
      <c r="D10" s="202" t="s">
        <v>143</v>
      </c>
      <c r="E10" s="202">
        <v>250149</v>
      </c>
      <c r="F10" s="202">
        <v>8</v>
      </c>
      <c r="G10" s="112"/>
      <c r="H10" s="112"/>
      <c r="I10" s="112"/>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row>
    <row r="11" spans="1:50" x14ac:dyDescent="0.25">
      <c r="A11" s="215" t="s">
        <v>1802</v>
      </c>
      <c r="B11" s="202" t="s">
        <v>376</v>
      </c>
      <c r="C11" s="202" t="s">
        <v>48</v>
      </c>
      <c r="D11" s="202" t="s">
        <v>143</v>
      </c>
      <c r="E11" s="202">
        <v>257810</v>
      </c>
      <c r="F11" s="202">
        <v>9</v>
      </c>
      <c r="G11" s="112"/>
      <c r="H11" s="112"/>
      <c r="I11" s="112"/>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row>
    <row r="12" spans="1:50" x14ac:dyDescent="0.25">
      <c r="A12" s="215" t="s">
        <v>1803</v>
      </c>
      <c r="B12" s="202" t="s">
        <v>377</v>
      </c>
      <c r="C12" s="202" t="s">
        <v>51</v>
      </c>
      <c r="D12" s="202" t="s">
        <v>143</v>
      </c>
      <c r="E12" s="202">
        <v>304824</v>
      </c>
      <c r="F12" s="202">
        <v>10</v>
      </c>
      <c r="G12" s="112"/>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row>
    <row r="13" spans="1:50" x14ac:dyDescent="0.25">
      <c r="A13" s="215" t="s">
        <v>1804</v>
      </c>
      <c r="B13" s="202" t="s">
        <v>281</v>
      </c>
      <c r="C13" s="202" t="s">
        <v>36</v>
      </c>
      <c r="D13" s="202" t="s">
        <v>147</v>
      </c>
      <c r="E13" s="202">
        <v>339614</v>
      </c>
      <c r="F13" s="202">
        <v>11</v>
      </c>
      <c r="G13" s="112"/>
      <c r="H13" s="112"/>
      <c r="I13" s="112"/>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row>
    <row r="14" spans="1:50" x14ac:dyDescent="0.25">
      <c r="A14" s="215" t="s">
        <v>1805</v>
      </c>
      <c r="B14" s="202" t="s">
        <v>378</v>
      </c>
      <c r="C14" s="202" t="s">
        <v>52</v>
      </c>
      <c r="D14" s="202" t="s">
        <v>143</v>
      </c>
      <c r="E14" s="202">
        <v>270782</v>
      </c>
      <c r="F14" s="202">
        <v>12</v>
      </c>
      <c r="G14" s="112"/>
      <c r="H14" s="112"/>
      <c r="I14" s="112"/>
      <c r="J14" s="112"/>
      <c r="K14" s="112"/>
      <c r="L14" s="112"/>
      <c r="M14" s="112"/>
      <c r="N14" s="112"/>
      <c r="O14" s="112"/>
      <c r="P14" s="112"/>
      <c r="Q14" s="112"/>
      <c r="R14" s="112"/>
      <c r="S14" s="112"/>
      <c r="T14" s="112"/>
      <c r="U14" s="112"/>
      <c r="V14" s="112"/>
      <c r="W14" s="112"/>
      <c r="X14" s="112"/>
      <c r="Y14" s="112"/>
      <c r="Z14" s="112"/>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c r="AW14" s="112"/>
      <c r="AX14" s="112"/>
    </row>
    <row r="15" spans="1:50" x14ac:dyDescent="0.25">
      <c r="A15" s="215" t="s">
        <v>1806</v>
      </c>
      <c r="B15" s="202" t="s">
        <v>379</v>
      </c>
      <c r="C15" s="202" t="s">
        <v>54</v>
      </c>
      <c r="D15" s="202" t="s">
        <v>143</v>
      </c>
      <c r="E15" s="202">
        <v>239142</v>
      </c>
      <c r="F15" s="202">
        <v>13</v>
      </c>
      <c r="G15" s="112"/>
      <c r="H15" s="112"/>
      <c r="I15" s="112"/>
      <c r="J15" s="112"/>
      <c r="K15" s="112"/>
      <c r="L15" s="112"/>
      <c r="M15" s="112"/>
      <c r="N15" s="112"/>
      <c r="O15" s="112"/>
      <c r="P15" s="112"/>
      <c r="Q15" s="112"/>
      <c r="R15" s="112"/>
      <c r="S15" s="112"/>
      <c r="T15" s="112"/>
      <c r="U15" s="112"/>
      <c r="V15" s="112"/>
      <c r="W15" s="112"/>
      <c r="X15" s="112"/>
      <c r="Y15" s="112"/>
      <c r="Z15" s="112"/>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c r="AW15" s="112"/>
      <c r="AX15" s="112"/>
    </row>
    <row r="16" spans="1:50" x14ac:dyDescent="0.25">
      <c r="A16" s="215" t="s">
        <v>1807</v>
      </c>
      <c r="B16" s="202" t="s">
        <v>380</v>
      </c>
      <c r="C16" s="202" t="s">
        <v>55</v>
      </c>
      <c r="D16" s="202" t="s">
        <v>143</v>
      </c>
      <c r="E16" s="202">
        <v>156197</v>
      </c>
      <c r="F16" s="202">
        <v>14</v>
      </c>
      <c r="G16" s="112"/>
      <c r="H16" s="112"/>
      <c r="I16" s="112"/>
      <c r="J16" s="112"/>
      <c r="K16" s="112"/>
      <c r="L16" s="112"/>
      <c r="M16" s="112"/>
      <c r="N16" s="112"/>
      <c r="O16" s="112"/>
      <c r="P16" s="112"/>
      <c r="Q16" s="112"/>
      <c r="R16" s="112"/>
      <c r="S16" s="112"/>
      <c r="T16" s="112"/>
      <c r="U16" s="112"/>
      <c r="V16" s="112"/>
      <c r="W16" s="112"/>
      <c r="X16" s="112"/>
      <c r="Y16" s="112"/>
      <c r="Z16" s="112"/>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c r="AW16" s="112"/>
      <c r="AX16" s="112"/>
    </row>
    <row r="17" spans="1:50" x14ac:dyDescent="0.25">
      <c r="A17" s="215" t="s">
        <v>1808</v>
      </c>
      <c r="B17" s="202" t="s">
        <v>381</v>
      </c>
      <c r="C17" s="202" t="s">
        <v>58</v>
      </c>
      <c r="D17" s="202" t="s">
        <v>143</v>
      </c>
      <c r="E17" s="202">
        <v>175470</v>
      </c>
      <c r="F17" s="202">
        <v>15</v>
      </c>
      <c r="G17" s="112"/>
      <c r="H17" s="112"/>
      <c r="I17" s="112"/>
      <c r="J17" s="112"/>
      <c r="K17" s="112"/>
      <c r="L17" s="112"/>
      <c r="M17" s="112"/>
      <c r="N17" s="112"/>
      <c r="O17" s="112"/>
      <c r="P17" s="112"/>
      <c r="Q17" s="112"/>
      <c r="R17" s="112"/>
      <c r="S17" s="112"/>
      <c r="T17" s="112"/>
      <c r="U17" s="112"/>
      <c r="V17" s="112"/>
      <c r="W17" s="112"/>
      <c r="X17" s="112"/>
      <c r="Y17" s="112"/>
      <c r="Z17" s="112"/>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c r="AW17" s="112"/>
      <c r="AX17" s="112"/>
    </row>
    <row r="18" spans="1:50" x14ac:dyDescent="0.25">
      <c r="A18" s="215" t="s">
        <v>1809</v>
      </c>
      <c r="B18" s="202" t="s">
        <v>382</v>
      </c>
      <c r="C18" s="202" t="s">
        <v>60</v>
      </c>
      <c r="D18" s="202" t="s">
        <v>143</v>
      </c>
      <c r="E18" s="202">
        <v>325917</v>
      </c>
      <c r="F18" s="202">
        <v>16</v>
      </c>
      <c r="G18" s="112"/>
      <c r="H18" s="112"/>
      <c r="I18" s="112"/>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c r="AW18" s="112"/>
      <c r="AX18" s="112"/>
    </row>
    <row r="19" spans="1:50" x14ac:dyDescent="0.25">
      <c r="A19" s="215" t="s">
        <v>1810</v>
      </c>
      <c r="B19" s="202" t="s">
        <v>383</v>
      </c>
      <c r="C19" s="202" t="s">
        <v>65</v>
      </c>
      <c r="D19" s="202" t="s">
        <v>143</v>
      </c>
      <c r="E19" s="202">
        <v>303536</v>
      </c>
      <c r="F19" s="202">
        <v>17</v>
      </c>
      <c r="G19" s="112"/>
      <c r="H19" s="112"/>
      <c r="I19" s="112"/>
      <c r="J19" s="112"/>
      <c r="K19" s="112"/>
      <c r="L19" s="112"/>
      <c r="M19" s="112"/>
      <c r="N19" s="112"/>
      <c r="O19" s="112"/>
      <c r="P19" s="112"/>
      <c r="Q19" s="112"/>
      <c r="R19" s="112"/>
      <c r="S19" s="112"/>
      <c r="T19" s="112"/>
      <c r="U19" s="112"/>
      <c r="V19" s="112"/>
      <c r="W19" s="112"/>
      <c r="X19" s="112"/>
      <c r="Y19" s="112"/>
      <c r="Z19" s="112"/>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row>
    <row r="20" spans="1:50" x14ac:dyDescent="0.25">
      <c r="A20" s="215" t="s">
        <v>1811</v>
      </c>
      <c r="B20" s="202" t="s">
        <v>384</v>
      </c>
      <c r="C20" s="202" t="s">
        <v>71</v>
      </c>
      <c r="D20" s="202" t="s">
        <v>143</v>
      </c>
      <c r="E20" s="202">
        <v>206186</v>
      </c>
      <c r="F20" s="202">
        <v>18</v>
      </c>
      <c r="G20" s="107"/>
      <c r="H20" s="107"/>
      <c r="I20" s="107"/>
      <c r="J20" s="107"/>
      <c r="K20" s="107"/>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row>
    <row r="21" spans="1:50" x14ac:dyDescent="0.25">
      <c r="A21" s="215" t="s">
        <v>1812</v>
      </c>
      <c r="B21" s="202" t="s">
        <v>385</v>
      </c>
      <c r="C21" s="202" t="s">
        <v>74</v>
      </c>
      <c r="D21" s="202" t="s">
        <v>143</v>
      </c>
      <c r="E21" s="202">
        <v>352005</v>
      </c>
      <c r="F21" s="202">
        <v>19</v>
      </c>
      <c r="G21" s="107"/>
      <c r="H21" s="107"/>
      <c r="I21" s="107"/>
      <c r="J21" s="107"/>
      <c r="K21" s="107"/>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row>
    <row r="22" spans="1:50" x14ac:dyDescent="0.25">
      <c r="A22" s="215" t="s">
        <v>1813</v>
      </c>
      <c r="B22" s="202" t="s">
        <v>386</v>
      </c>
      <c r="C22" s="202" t="s">
        <v>87</v>
      </c>
      <c r="D22" s="202" t="s">
        <v>143</v>
      </c>
      <c r="E22" s="202">
        <v>303858</v>
      </c>
      <c r="F22" s="202">
        <v>20</v>
      </c>
      <c r="G22" s="107"/>
      <c r="H22" s="107"/>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row>
    <row r="23" spans="1:50" x14ac:dyDescent="0.25">
      <c r="A23" s="215" t="s">
        <v>1814</v>
      </c>
      <c r="B23" s="202" t="s">
        <v>387</v>
      </c>
      <c r="C23" s="202" t="s">
        <v>89</v>
      </c>
      <c r="D23" s="202" t="s">
        <v>143</v>
      </c>
      <c r="E23" s="202">
        <v>196904</v>
      </c>
      <c r="F23" s="202">
        <v>21</v>
      </c>
      <c r="G23" s="107"/>
      <c r="H23" s="107"/>
      <c r="I23" s="107"/>
      <c r="J23" s="107"/>
      <c r="K23" s="107"/>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row>
    <row r="24" spans="1:50" x14ac:dyDescent="0.25">
      <c r="A24" s="215" t="s">
        <v>1815</v>
      </c>
      <c r="B24" s="202" t="s">
        <v>282</v>
      </c>
      <c r="C24" s="202" t="s">
        <v>245</v>
      </c>
      <c r="D24" s="202" t="s">
        <v>145</v>
      </c>
      <c r="E24" s="202">
        <v>159821</v>
      </c>
      <c r="F24" s="202">
        <v>22</v>
      </c>
      <c r="G24" s="107"/>
      <c r="H24" s="107"/>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row>
    <row r="25" spans="1:50" x14ac:dyDescent="0.25">
      <c r="A25" s="215" t="s">
        <v>1816</v>
      </c>
      <c r="B25" s="202" t="s">
        <v>388</v>
      </c>
      <c r="C25" s="202" t="s">
        <v>99</v>
      </c>
      <c r="D25" s="202" t="s">
        <v>143</v>
      </c>
      <c r="E25" s="202">
        <v>317256</v>
      </c>
      <c r="F25" s="202">
        <v>23</v>
      </c>
      <c r="G25" s="107"/>
      <c r="H25" s="107"/>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row>
    <row r="26" spans="1:50" x14ac:dyDescent="0.25">
      <c r="A26" s="215" t="s">
        <v>1817</v>
      </c>
      <c r="B26" s="202" t="s">
        <v>389</v>
      </c>
      <c r="C26" s="202" t="s">
        <v>107</v>
      </c>
      <c r="D26" s="202" t="s">
        <v>143</v>
      </c>
      <c r="E26" s="202">
        <v>204525</v>
      </c>
      <c r="F26" s="202">
        <v>24</v>
      </c>
      <c r="G26" s="107"/>
      <c r="H26" s="107"/>
      <c r="I26" s="107"/>
      <c r="J26" s="107"/>
      <c r="K26" s="107"/>
      <c r="L26" s="107"/>
      <c r="M26" s="107"/>
      <c r="N26" s="107"/>
      <c r="O26" s="107"/>
      <c r="P26" s="107"/>
      <c r="Q26" s="107"/>
      <c r="R26" s="107"/>
      <c r="S26" s="107"/>
      <c r="T26" s="107"/>
      <c r="U26" s="107"/>
      <c r="V26" s="107"/>
      <c r="W26" s="107"/>
      <c r="X26" s="107"/>
      <c r="Y26" s="107"/>
      <c r="Z26" s="107"/>
      <c r="AA26" s="107"/>
      <c r="AB26" s="107"/>
      <c r="AC26" s="107"/>
      <c r="AD26" s="107"/>
      <c r="AE26" s="107"/>
      <c r="AF26" s="107"/>
      <c r="AG26" s="107"/>
      <c r="AH26" s="107"/>
      <c r="AI26" s="107"/>
      <c r="AJ26" s="107"/>
      <c r="AK26" s="107"/>
      <c r="AL26" s="107"/>
      <c r="AM26" s="107"/>
      <c r="AN26" s="107"/>
      <c r="AO26" s="107"/>
      <c r="AP26" s="107"/>
      <c r="AQ26" s="107"/>
      <c r="AR26" s="107"/>
      <c r="AS26" s="107"/>
      <c r="AT26" s="107"/>
      <c r="AU26" s="107"/>
      <c r="AV26" s="107"/>
      <c r="AW26" s="107"/>
      <c r="AX26" s="107"/>
    </row>
    <row r="27" spans="1:50" x14ac:dyDescent="0.25">
      <c r="A27" s="215" t="s">
        <v>1818</v>
      </c>
      <c r="B27" s="202" t="s">
        <v>390</v>
      </c>
      <c r="C27" s="202" t="s">
        <v>111</v>
      </c>
      <c r="D27" s="202" t="s">
        <v>143</v>
      </c>
      <c r="E27" s="202">
        <v>317705</v>
      </c>
      <c r="F27" s="202">
        <v>25</v>
      </c>
      <c r="G27" s="107"/>
      <c r="H27" s="107"/>
      <c r="I27" s="107"/>
      <c r="J27" s="107"/>
      <c r="K27" s="107"/>
      <c r="L27" s="107"/>
      <c r="M27" s="107"/>
      <c r="N27" s="107"/>
      <c r="O27" s="107"/>
      <c r="P27" s="107"/>
      <c r="Q27" s="107"/>
      <c r="R27" s="107"/>
      <c r="S27" s="107"/>
      <c r="T27" s="107"/>
      <c r="U27" s="107"/>
      <c r="V27" s="107"/>
      <c r="W27" s="107"/>
      <c r="X27" s="107"/>
      <c r="Y27" s="107"/>
      <c r="Z27" s="107"/>
      <c r="AA27" s="107"/>
      <c r="AB27" s="107"/>
      <c r="AC27" s="107"/>
      <c r="AD27" s="107"/>
      <c r="AE27" s="107"/>
      <c r="AF27" s="107"/>
      <c r="AG27" s="107"/>
      <c r="AH27" s="107"/>
      <c r="AI27" s="107"/>
      <c r="AJ27" s="107"/>
      <c r="AK27" s="107"/>
      <c r="AL27" s="107"/>
      <c r="AM27" s="107"/>
      <c r="AN27" s="107"/>
      <c r="AO27" s="107"/>
      <c r="AP27" s="107"/>
      <c r="AQ27" s="107"/>
      <c r="AR27" s="107"/>
      <c r="AS27" s="107"/>
      <c r="AT27" s="107"/>
      <c r="AU27" s="107"/>
      <c r="AV27" s="107"/>
      <c r="AW27" s="107"/>
      <c r="AX27" s="107"/>
    </row>
    <row r="28" spans="1:50" x14ac:dyDescent="0.25">
      <c r="A28" s="215" t="s">
        <v>1819</v>
      </c>
      <c r="B28" s="202" t="s">
        <v>391</v>
      </c>
      <c r="C28" s="202" t="s">
        <v>115</v>
      </c>
      <c r="D28" s="202" t="s">
        <v>143</v>
      </c>
      <c r="E28" s="202">
        <v>276700</v>
      </c>
      <c r="F28" s="202">
        <v>26</v>
      </c>
      <c r="G28" s="107"/>
      <c r="H28" s="107"/>
      <c r="I28" s="107"/>
      <c r="J28" s="107"/>
      <c r="K28" s="107"/>
      <c r="L28" s="107"/>
      <c r="M28" s="107"/>
      <c r="N28" s="107"/>
      <c r="O28" s="107"/>
      <c r="P28" s="107"/>
      <c r="Q28" s="107"/>
      <c r="R28" s="107"/>
      <c r="S28" s="107"/>
      <c r="T28" s="107"/>
      <c r="U28" s="107"/>
      <c r="V28" s="107"/>
      <c r="W28" s="107"/>
      <c r="X28" s="107"/>
      <c r="Y28" s="107"/>
      <c r="Z28" s="107"/>
      <c r="AA28" s="107"/>
      <c r="AB28" s="107"/>
      <c r="AC28" s="107"/>
      <c r="AD28" s="107"/>
      <c r="AE28" s="107"/>
      <c r="AF28" s="107"/>
      <c r="AG28" s="107"/>
      <c r="AH28" s="107"/>
      <c r="AI28" s="107"/>
      <c r="AJ28" s="107"/>
      <c r="AK28" s="107"/>
      <c r="AL28" s="107"/>
      <c r="AM28" s="107"/>
      <c r="AN28" s="107"/>
      <c r="AO28" s="107"/>
      <c r="AP28" s="107"/>
      <c r="AQ28" s="107"/>
      <c r="AR28" s="107"/>
      <c r="AS28" s="107"/>
      <c r="AT28" s="107"/>
      <c r="AU28" s="107"/>
      <c r="AV28" s="107"/>
      <c r="AW28" s="107"/>
      <c r="AX28" s="107"/>
    </row>
    <row r="29" spans="1:50" x14ac:dyDescent="0.25">
      <c r="A29" s="215" t="s">
        <v>1820</v>
      </c>
      <c r="B29" s="202" t="s">
        <v>392</v>
      </c>
      <c r="C29" s="202" t="s">
        <v>116</v>
      </c>
      <c r="D29" s="202" t="s">
        <v>143</v>
      </c>
      <c r="E29" s="202">
        <v>326474</v>
      </c>
      <c r="F29" s="202">
        <v>27</v>
      </c>
      <c r="G29" s="107"/>
      <c r="H29" s="107"/>
      <c r="I29" s="107"/>
      <c r="J29" s="107"/>
      <c r="K29" s="107"/>
      <c r="L29" s="107"/>
      <c r="M29" s="107"/>
      <c r="N29" s="107"/>
      <c r="O29" s="107"/>
      <c r="P29" s="107"/>
      <c r="Q29" s="107"/>
      <c r="R29" s="107"/>
      <c r="S29" s="107"/>
      <c r="T29" s="107"/>
      <c r="U29" s="107"/>
      <c r="V29" s="107"/>
      <c r="W29" s="107"/>
      <c r="X29" s="107"/>
      <c r="Y29" s="107"/>
      <c r="Z29" s="107"/>
      <c r="AA29" s="107"/>
      <c r="AB29" s="107"/>
      <c r="AC29" s="107"/>
      <c r="AD29" s="107"/>
      <c r="AE29" s="107"/>
      <c r="AF29" s="107"/>
      <c r="AG29" s="107"/>
      <c r="AH29" s="107"/>
      <c r="AI29" s="107"/>
      <c r="AJ29" s="107"/>
      <c r="AK29" s="107"/>
      <c r="AL29" s="107"/>
      <c r="AM29" s="107"/>
      <c r="AN29" s="107"/>
      <c r="AO29" s="107"/>
      <c r="AP29" s="107"/>
      <c r="AQ29" s="107"/>
      <c r="AR29" s="107"/>
      <c r="AS29" s="107"/>
      <c r="AT29" s="107"/>
      <c r="AU29" s="107"/>
      <c r="AV29" s="107"/>
      <c r="AW29" s="107"/>
      <c r="AX29" s="107"/>
    </row>
    <row r="30" spans="1:50" x14ac:dyDescent="0.25">
      <c r="A30" s="215" t="s">
        <v>1821</v>
      </c>
      <c r="B30" s="202" t="s">
        <v>393</v>
      </c>
      <c r="C30" s="202" t="s">
        <v>121</v>
      </c>
      <c r="D30" s="202" t="s">
        <v>143</v>
      </c>
      <c r="E30" s="202">
        <v>255324</v>
      </c>
      <c r="F30" s="202">
        <v>28</v>
      </c>
      <c r="G30" s="107"/>
      <c r="H30" s="107"/>
      <c r="I30" s="107"/>
      <c r="J30" s="107"/>
      <c r="K30" s="107"/>
      <c r="L30" s="107"/>
      <c r="M30" s="107"/>
      <c r="N30" s="107"/>
      <c r="O30" s="107"/>
      <c r="P30" s="107"/>
      <c r="Q30" s="107"/>
      <c r="R30" s="107"/>
      <c r="S30" s="107"/>
      <c r="T30" s="107"/>
      <c r="U30" s="107"/>
      <c r="V30" s="107"/>
      <c r="W30" s="107"/>
      <c r="X30" s="107"/>
      <c r="Y30" s="107"/>
      <c r="Z30" s="107"/>
      <c r="AA30" s="107"/>
      <c r="AB30" s="107"/>
      <c r="AC30" s="107"/>
      <c r="AD30" s="107"/>
      <c r="AE30" s="107"/>
      <c r="AF30" s="107"/>
      <c r="AG30" s="107"/>
      <c r="AH30" s="107"/>
      <c r="AI30" s="107"/>
      <c r="AJ30" s="107"/>
      <c r="AK30" s="107"/>
      <c r="AL30" s="107"/>
      <c r="AM30" s="107"/>
      <c r="AN30" s="107"/>
      <c r="AO30" s="107"/>
      <c r="AP30" s="107"/>
      <c r="AQ30" s="107"/>
      <c r="AR30" s="107"/>
      <c r="AS30" s="107"/>
      <c r="AT30" s="107"/>
      <c r="AU30" s="107"/>
      <c r="AV30" s="107"/>
      <c r="AW30" s="107"/>
      <c r="AX30" s="107"/>
    </row>
    <row r="31" spans="1:50" x14ac:dyDescent="0.25">
      <c r="A31" s="215" t="s">
        <v>1822</v>
      </c>
      <c r="B31" s="202" t="s">
        <v>394</v>
      </c>
      <c r="C31" s="202" t="s">
        <v>15</v>
      </c>
      <c r="D31" s="202" t="s">
        <v>144</v>
      </c>
      <c r="E31" s="202">
        <v>540059</v>
      </c>
      <c r="F31" s="202">
        <v>29</v>
      </c>
      <c r="G31" s="107"/>
      <c r="H31" s="107"/>
      <c r="I31" s="107"/>
      <c r="J31" s="107"/>
      <c r="K31" s="107"/>
      <c r="L31" s="107"/>
      <c r="M31" s="107"/>
      <c r="N31" s="107"/>
      <c r="O31" s="107"/>
      <c r="P31" s="107"/>
      <c r="Q31" s="107"/>
      <c r="R31" s="107"/>
      <c r="S31" s="107"/>
      <c r="T31" s="107"/>
      <c r="U31" s="107"/>
      <c r="V31" s="107"/>
      <c r="W31" s="107"/>
      <c r="X31" s="107"/>
      <c r="Y31" s="107"/>
      <c r="Z31" s="107"/>
      <c r="AA31" s="107"/>
      <c r="AB31" s="107"/>
      <c r="AC31" s="107"/>
      <c r="AD31" s="107"/>
      <c r="AE31" s="107"/>
      <c r="AF31" s="107"/>
      <c r="AG31" s="107"/>
      <c r="AH31" s="107"/>
      <c r="AI31" s="107"/>
      <c r="AJ31" s="107"/>
      <c r="AK31" s="107"/>
      <c r="AL31" s="107"/>
      <c r="AM31" s="107"/>
      <c r="AN31" s="107"/>
      <c r="AO31" s="107"/>
      <c r="AP31" s="107"/>
      <c r="AQ31" s="107"/>
      <c r="AR31" s="107"/>
      <c r="AS31" s="107"/>
      <c r="AT31" s="107"/>
      <c r="AU31" s="107"/>
      <c r="AV31" s="107"/>
      <c r="AW31" s="107"/>
      <c r="AX31" s="107"/>
    </row>
    <row r="32" spans="1:50" x14ac:dyDescent="0.25">
      <c r="A32" s="215" t="s">
        <v>1823</v>
      </c>
      <c r="B32" s="202" t="s">
        <v>395</v>
      </c>
      <c r="C32" s="202" t="s">
        <v>18</v>
      </c>
      <c r="D32" s="202" t="s">
        <v>149</v>
      </c>
      <c r="E32" s="202">
        <v>651482</v>
      </c>
      <c r="F32" s="202">
        <v>30</v>
      </c>
      <c r="G32" s="107"/>
      <c r="H32" s="107"/>
      <c r="I32" s="107"/>
      <c r="J32" s="107"/>
      <c r="K32" s="107"/>
      <c r="L32" s="107"/>
      <c r="M32" s="107"/>
      <c r="N32" s="107"/>
      <c r="O32" s="107"/>
      <c r="P32" s="107"/>
      <c r="Q32" s="107"/>
      <c r="R32" s="107"/>
      <c r="S32" s="107"/>
      <c r="T32" s="107"/>
      <c r="U32" s="107"/>
      <c r="V32" s="107"/>
      <c r="W32" s="107"/>
      <c r="X32" s="107"/>
      <c r="Y32" s="107"/>
      <c r="Z32" s="107"/>
      <c r="AA32" s="107"/>
      <c r="AB32" s="107"/>
      <c r="AC32" s="107"/>
      <c r="AD32" s="107"/>
      <c r="AE32" s="107"/>
      <c r="AF32" s="107"/>
      <c r="AG32" s="107"/>
      <c r="AH32" s="107"/>
      <c r="AI32" s="107"/>
      <c r="AJ32" s="107"/>
      <c r="AK32" s="107"/>
      <c r="AL32" s="107"/>
      <c r="AM32" s="107"/>
      <c r="AN32" s="107"/>
      <c r="AO32" s="107"/>
      <c r="AP32" s="107"/>
      <c r="AQ32" s="107"/>
      <c r="AR32" s="107"/>
      <c r="AS32" s="107"/>
      <c r="AT32" s="107"/>
      <c r="AU32" s="107"/>
      <c r="AV32" s="107"/>
      <c r="AW32" s="107"/>
      <c r="AX32" s="107"/>
    </row>
    <row r="33" spans="1:50" x14ac:dyDescent="0.25">
      <c r="A33" s="215" t="s">
        <v>1824</v>
      </c>
      <c r="B33" s="202" t="s">
        <v>396</v>
      </c>
      <c r="C33" s="202" t="s">
        <v>27</v>
      </c>
      <c r="D33" s="202" t="s">
        <v>146</v>
      </c>
      <c r="E33" s="202">
        <v>498888</v>
      </c>
      <c r="F33" s="202">
        <v>31</v>
      </c>
      <c r="G33" s="107"/>
      <c r="H33" s="107"/>
      <c r="I33" s="107"/>
      <c r="J33" s="107"/>
      <c r="K33" s="107"/>
      <c r="L33" s="107"/>
      <c r="M33" s="107"/>
      <c r="N33" s="107"/>
      <c r="O33" s="107"/>
      <c r="P33" s="107"/>
      <c r="Q33" s="107"/>
      <c r="R33" s="107"/>
      <c r="S33" s="107"/>
      <c r="T33" s="107"/>
      <c r="U33" s="107"/>
      <c r="V33" s="107"/>
      <c r="W33" s="107"/>
      <c r="X33" s="107"/>
      <c r="Y33" s="107"/>
      <c r="Z33" s="107"/>
      <c r="AA33" s="107"/>
      <c r="AB33" s="107"/>
      <c r="AC33" s="107"/>
      <c r="AD33" s="107"/>
      <c r="AE33" s="107"/>
      <c r="AF33" s="107"/>
      <c r="AG33" s="107"/>
      <c r="AH33" s="107"/>
      <c r="AI33" s="107"/>
      <c r="AJ33" s="107"/>
      <c r="AK33" s="107"/>
      <c r="AL33" s="107"/>
      <c r="AM33" s="107"/>
      <c r="AN33" s="107"/>
      <c r="AO33" s="107"/>
      <c r="AP33" s="107"/>
      <c r="AQ33" s="107"/>
      <c r="AR33" s="107"/>
      <c r="AS33" s="107"/>
      <c r="AT33" s="107"/>
      <c r="AU33" s="107"/>
      <c r="AV33" s="107"/>
      <c r="AW33" s="107"/>
      <c r="AX33" s="107"/>
    </row>
    <row r="34" spans="1:50" x14ac:dyDescent="0.25">
      <c r="A34" s="215" t="s">
        <v>1825</v>
      </c>
      <c r="B34" s="202" t="s">
        <v>397</v>
      </c>
      <c r="C34" s="202" t="s">
        <v>30</v>
      </c>
      <c r="D34" s="202" t="s">
        <v>145</v>
      </c>
      <c r="E34" s="202">
        <v>796142</v>
      </c>
      <c r="F34" s="202">
        <v>32</v>
      </c>
      <c r="G34" s="112"/>
      <c r="H34" s="112"/>
      <c r="I34" s="112"/>
      <c r="J34" s="112"/>
      <c r="K34" s="112"/>
      <c r="L34" s="112"/>
      <c r="M34" s="112"/>
      <c r="N34" s="112"/>
      <c r="O34" s="112"/>
      <c r="P34" s="112"/>
      <c r="Q34" s="112"/>
      <c r="R34" s="112"/>
      <c r="S34" s="112"/>
      <c r="T34" s="112"/>
      <c r="U34" s="112"/>
      <c r="V34" s="112"/>
      <c r="W34" s="112"/>
      <c r="X34" s="112"/>
      <c r="Y34" s="112"/>
      <c r="Z34" s="112"/>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c r="AW34" s="112"/>
      <c r="AX34" s="112"/>
    </row>
    <row r="35" spans="1:50" x14ac:dyDescent="0.25">
      <c r="A35" s="215" t="s">
        <v>1826</v>
      </c>
      <c r="B35" s="202" t="s">
        <v>283</v>
      </c>
      <c r="C35" s="202" t="s">
        <v>75</v>
      </c>
      <c r="D35" s="202" t="s">
        <v>145</v>
      </c>
      <c r="E35" s="202">
        <v>172005</v>
      </c>
      <c r="F35" s="202">
        <v>33</v>
      </c>
      <c r="G35" s="107"/>
      <c r="H35" s="107"/>
      <c r="I35" s="107"/>
      <c r="J35" s="107"/>
      <c r="K35" s="107"/>
      <c r="L35" s="107"/>
      <c r="M35" s="107"/>
      <c r="N35" s="107"/>
      <c r="O35" s="107"/>
      <c r="P35" s="107"/>
      <c r="Q35" s="107"/>
      <c r="R35" s="107"/>
      <c r="S35" s="107"/>
      <c r="T35" s="107"/>
      <c r="U35" s="107"/>
      <c r="V35" s="107"/>
      <c r="W35" s="107"/>
      <c r="X35" s="107"/>
      <c r="Y35" s="107"/>
      <c r="Z35" s="107"/>
      <c r="AA35" s="107"/>
      <c r="AB35" s="107"/>
      <c r="AC35" s="107"/>
      <c r="AD35" s="107"/>
      <c r="AE35" s="107"/>
      <c r="AF35" s="107"/>
      <c r="AG35" s="107"/>
      <c r="AH35" s="107"/>
      <c r="AI35" s="107"/>
      <c r="AJ35" s="107"/>
      <c r="AK35" s="107"/>
      <c r="AL35" s="107"/>
      <c r="AM35" s="107"/>
      <c r="AN35" s="107"/>
      <c r="AO35" s="107"/>
      <c r="AP35" s="107"/>
      <c r="AQ35" s="107"/>
      <c r="AR35" s="107"/>
      <c r="AS35" s="107"/>
      <c r="AT35" s="107"/>
      <c r="AU35" s="107"/>
      <c r="AV35" s="107"/>
      <c r="AW35" s="107"/>
      <c r="AX35" s="107"/>
    </row>
    <row r="36" spans="1:50" x14ac:dyDescent="0.25">
      <c r="A36" s="215" t="s">
        <v>1827</v>
      </c>
      <c r="B36" s="202" t="s">
        <v>398</v>
      </c>
      <c r="C36" s="202" t="s">
        <v>31</v>
      </c>
      <c r="D36" s="202" t="s">
        <v>148</v>
      </c>
      <c r="E36" s="202">
        <v>795286</v>
      </c>
      <c r="F36" s="202">
        <v>34</v>
      </c>
      <c r="G36" s="107"/>
      <c r="H36" s="107"/>
      <c r="I36" s="107"/>
      <c r="J36" s="107"/>
      <c r="K36" s="107"/>
      <c r="L36" s="107"/>
      <c r="M36" s="107"/>
      <c r="N36" s="107"/>
      <c r="O36" s="107"/>
      <c r="P36" s="107"/>
      <c r="Q36" s="107"/>
      <c r="R36" s="107"/>
      <c r="S36" s="107"/>
      <c r="T36" s="107"/>
      <c r="U36" s="107"/>
      <c r="V36" s="107"/>
      <c r="W36" s="107"/>
      <c r="X36" s="107"/>
      <c r="Y36" s="107"/>
      <c r="Z36" s="107"/>
      <c r="AA36" s="107"/>
      <c r="AB36" s="107"/>
      <c r="AC36" s="107"/>
      <c r="AD36" s="107"/>
      <c r="AE36" s="107"/>
      <c r="AF36" s="107"/>
      <c r="AG36" s="107"/>
      <c r="AH36" s="107"/>
      <c r="AI36" s="107"/>
      <c r="AJ36" s="107"/>
      <c r="AK36" s="107"/>
      <c r="AL36" s="107"/>
      <c r="AM36" s="107"/>
      <c r="AN36" s="107"/>
      <c r="AO36" s="107"/>
      <c r="AP36" s="107"/>
      <c r="AQ36" s="107"/>
      <c r="AR36" s="107"/>
      <c r="AS36" s="107"/>
      <c r="AT36" s="107"/>
      <c r="AU36" s="107"/>
      <c r="AV36" s="107"/>
      <c r="AW36" s="107"/>
      <c r="AX36" s="107"/>
    </row>
    <row r="37" spans="1:50" x14ac:dyDescent="0.25">
      <c r="A37" s="215" t="s">
        <v>1828</v>
      </c>
      <c r="B37" s="202" t="s">
        <v>1759</v>
      </c>
      <c r="C37" s="202" t="s">
        <v>33</v>
      </c>
      <c r="D37" s="202" t="s">
        <v>148</v>
      </c>
      <c r="E37" s="202">
        <v>376484</v>
      </c>
      <c r="F37" s="202">
        <v>35</v>
      </c>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7"/>
    </row>
    <row r="38" spans="1:50" x14ac:dyDescent="0.25">
      <c r="A38" s="215" t="s">
        <v>1829</v>
      </c>
      <c r="B38" s="202" t="s">
        <v>399</v>
      </c>
      <c r="C38" s="202" t="s">
        <v>37</v>
      </c>
      <c r="D38" s="202" t="s">
        <v>144</v>
      </c>
      <c r="E38" s="202">
        <v>554590</v>
      </c>
      <c r="F38" s="202">
        <v>36</v>
      </c>
      <c r="G38" s="112"/>
      <c r="H38" s="112"/>
      <c r="I38" s="112"/>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row>
    <row r="39" spans="1:50" x14ac:dyDescent="0.25">
      <c r="A39" s="215" t="s">
        <v>1830</v>
      </c>
      <c r="B39" s="202" t="s">
        <v>400</v>
      </c>
      <c r="C39" s="202" t="s">
        <v>39</v>
      </c>
      <c r="D39" s="202" t="s">
        <v>149</v>
      </c>
      <c r="E39" s="202">
        <v>1477764</v>
      </c>
      <c r="F39" s="202">
        <v>37</v>
      </c>
      <c r="G39" s="112"/>
      <c r="H39" s="112"/>
      <c r="I39" s="112"/>
      <c r="J39" s="112"/>
      <c r="K39" s="112"/>
      <c r="L39" s="112"/>
      <c r="M39" s="112"/>
      <c r="N39" s="112"/>
      <c r="O39" s="112"/>
      <c r="P39" s="112"/>
      <c r="Q39" s="112"/>
      <c r="R39" s="112"/>
      <c r="S39" s="112"/>
      <c r="T39" s="112"/>
      <c r="U39" s="112"/>
      <c r="V39" s="112"/>
      <c r="W39" s="112"/>
      <c r="X39" s="112"/>
      <c r="Y39" s="112"/>
      <c r="Z39" s="112"/>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row>
    <row r="40" spans="1:50" x14ac:dyDescent="0.25">
      <c r="A40" s="215" t="s">
        <v>1831</v>
      </c>
      <c r="B40" s="202" t="s">
        <v>401</v>
      </c>
      <c r="C40" s="202" t="s">
        <v>41</v>
      </c>
      <c r="D40" s="202" t="s">
        <v>148</v>
      </c>
      <c r="E40" s="202">
        <v>633558</v>
      </c>
      <c r="F40" s="202">
        <v>38</v>
      </c>
      <c r="G40" s="107"/>
      <c r="H40" s="107"/>
      <c r="I40" s="107"/>
      <c r="J40" s="107"/>
      <c r="K40" s="107"/>
      <c r="L40" s="107"/>
      <c r="M40" s="107"/>
      <c r="N40" s="107"/>
      <c r="O40" s="107"/>
      <c r="P40" s="107"/>
      <c r="Q40" s="107"/>
      <c r="R40" s="107"/>
      <c r="S40" s="107"/>
      <c r="T40" s="107"/>
      <c r="U40" s="107"/>
      <c r="V40" s="107"/>
      <c r="W40" s="107"/>
      <c r="X40" s="107"/>
      <c r="Y40" s="107"/>
      <c r="Z40" s="107"/>
      <c r="AA40" s="107"/>
      <c r="AB40" s="107"/>
      <c r="AC40" s="107"/>
      <c r="AD40" s="107"/>
      <c r="AE40" s="107"/>
      <c r="AF40" s="107"/>
      <c r="AG40" s="107"/>
      <c r="AH40" s="107"/>
      <c r="AI40" s="107"/>
      <c r="AJ40" s="107"/>
      <c r="AK40" s="107"/>
      <c r="AL40" s="107"/>
      <c r="AM40" s="107"/>
      <c r="AN40" s="107"/>
      <c r="AO40" s="107"/>
      <c r="AP40" s="107"/>
      <c r="AQ40" s="107"/>
      <c r="AR40" s="107"/>
      <c r="AS40" s="107"/>
      <c r="AT40" s="107"/>
      <c r="AU40" s="107"/>
      <c r="AV40" s="107"/>
      <c r="AW40" s="107"/>
      <c r="AX40" s="107"/>
    </row>
    <row r="41" spans="1:50" x14ac:dyDescent="0.25">
      <c r="A41" s="215" t="s">
        <v>1832</v>
      </c>
      <c r="B41" s="202" t="s">
        <v>402</v>
      </c>
      <c r="C41" s="202" t="s">
        <v>45</v>
      </c>
      <c r="D41" s="202" t="s">
        <v>144</v>
      </c>
      <c r="E41" s="202">
        <v>1376316</v>
      </c>
      <c r="F41" s="202">
        <v>39</v>
      </c>
      <c r="G41" s="107"/>
      <c r="H41" s="107"/>
      <c r="I41" s="107"/>
      <c r="J41" s="107"/>
      <c r="K41" s="107"/>
      <c r="L41" s="107"/>
      <c r="M41" s="107"/>
      <c r="N41" s="107"/>
      <c r="O41" s="107"/>
      <c r="P41" s="107"/>
      <c r="Q41" s="107"/>
      <c r="R41" s="107"/>
      <c r="S41" s="107"/>
      <c r="T41" s="107"/>
      <c r="U41" s="107"/>
      <c r="V41" s="107"/>
      <c r="W41" s="107"/>
      <c r="X41" s="107"/>
      <c r="Y41" s="107"/>
      <c r="Z41" s="107"/>
      <c r="AA41" s="107"/>
      <c r="AB41" s="107"/>
      <c r="AC41" s="107"/>
      <c r="AD41" s="107"/>
      <c r="AE41" s="107"/>
      <c r="AF41" s="107"/>
      <c r="AG41" s="107"/>
      <c r="AH41" s="107"/>
      <c r="AI41" s="107"/>
      <c r="AJ41" s="107"/>
      <c r="AK41" s="107"/>
      <c r="AL41" s="107"/>
      <c r="AM41" s="107"/>
      <c r="AN41" s="107"/>
      <c r="AO41" s="107"/>
      <c r="AP41" s="107"/>
      <c r="AQ41" s="107"/>
      <c r="AR41" s="107"/>
      <c r="AS41" s="107"/>
      <c r="AT41" s="107"/>
      <c r="AU41" s="107"/>
      <c r="AV41" s="107"/>
      <c r="AW41" s="107"/>
      <c r="AX41" s="107"/>
    </row>
    <row r="42" spans="1:50" x14ac:dyDescent="0.25">
      <c r="A42" s="215" t="s">
        <v>1833</v>
      </c>
      <c r="B42" s="202" t="s">
        <v>403</v>
      </c>
      <c r="C42" s="202" t="s">
        <v>50</v>
      </c>
      <c r="D42" s="202" t="s">
        <v>149</v>
      </c>
      <c r="E42" s="202">
        <v>1184365</v>
      </c>
      <c r="F42" s="202">
        <v>40</v>
      </c>
      <c r="G42" s="107"/>
      <c r="H42" s="107"/>
      <c r="I42" s="107"/>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row>
    <row r="43" spans="1:50" x14ac:dyDescent="0.25">
      <c r="A43" s="215" t="s">
        <v>1834</v>
      </c>
      <c r="B43" s="202" t="s">
        <v>404</v>
      </c>
      <c r="C43" s="202" t="s">
        <v>56</v>
      </c>
      <c r="D43" s="202" t="s">
        <v>144</v>
      </c>
      <c r="E43" s="202">
        <v>1568623</v>
      </c>
      <c r="F43" s="202">
        <v>41</v>
      </c>
      <c r="G43" s="107"/>
      <c r="H43" s="107"/>
      <c r="I43" s="107"/>
      <c r="J43" s="107"/>
      <c r="K43" s="107"/>
      <c r="L43" s="107"/>
      <c r="M43" s="107"/>
      <c r="N43" s="107"/>
      <c r="O43" s="107"/>
      <c r="P43" s="107"/>
      <c r="Q43" s="107"/>
      <c r="R43" s="107"/>
      <c r="S43" s="107"/>
      <c r="T43" s="107"/>
      <c r="U43" s="107"/>
      <c r="V43" s="107"/>
      <c r="W43" s="107"/>
      <c r="X43" s="107"/>
      <c r="Y43" s="107"/>
      <c r="Z43" s="107"/>
      <c r="AA43" s="107"/>
      <c r="AB43" s="107"/>
      <c r="AC43" s="107"/>
      <c r="AD43" s="107"/>
      <c r="AE43" s="107"/>
      <c r="AF43" s="107"/>
      <c r="AG43" s="107"/>
      <c r="AH43" s="107"/>
      <c r="AI43" s="107"/>
      <c r="AJ43" s="107"/>
      <c r="AK43" s="107"/>
      <c r="AL43" s="107"/>
      <c r="AM43" s="107"/>
      <c r="AN43" s="107"/>
      <c r="AO43" s="107"/>
      <c r="AP43" s="107"/>
      <c r="AQ43" s="107"/>
      <c r="AR43" s="107"/>
      <c r="AS43" s="107"/>
      <c r="AT43" s="107"/>
      <c r="AU43" s="107"/>
      <c r="AV43" s="107"/>
      <c r="AW43" s="107"/>
      <c r="AX43" s="107"/>
    </row>
    <row r="44" spans="1:50" x14ac:dyDescent="0.25">
      <c r="A44" s="215" t="s">
        <v>1835</v>
      </c>
      <c r="B44" s="202" t="s">
        <v>405</v>
      </c>
      <c r="C44" s="202" t="s">
        <v>61</v>
      </c>
      <c r="D44" s="202" t="s">
        <v>146</v>
      </c>
      <c r="E44" s="202">
        <v>1210053</v>
      </c>
      <c r="F44" s="202">
        <v>42</v>
      </c>
      <c r="G44" s="107"/>
      <c r="H44" s="107"/>
      <c r="I44" s="107"/>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row>
    <row r="45" spans="1:50" x14ac:dyDescent="0.25">
      <c r="A45" s="215" t="s">
        <v>1836</v>
      </c>
      <c r="B45" s="202" t="s">
        <v>406</v>
      </c>
      <c r="C45" s="202" t="s">
        <v>64</v>
      </c>
      <c r="D45" s="202" t="s">
        <v>145</v>
      </c>
      <c r="E45" s="202">
        <v>698268</v>
      </c>
      <c r="F45" s="202">
        <v>43</v>
      </c>
      <c r="G45" s="107"/>
      <c r="H45" s="107"/>
      <c r="I45" s="107"/>
      <c r="J45" s="107"/>
      <c r="K45" s="107"/>
      <c r="L45" s="107"/>
      <c r="M45" s="107"/>
      <c r="N45" s="107"/>
      <c r="O45" s="107"/>
      <c r="P45" s="107"/>
      <c r="Q45" s="107"/>
      <c r="R45" s="107"/>
      <c r="S45" s="107"/>
      <c r="T45" s="107"/>
      <c r="U45" s="107"/>
      <c r="V45" s="107"/>
      <c r="W45" s="107"/>
      <c r="X45" s="107"/>
      <c r="Y45" s="107"/>
      <c r="Z45" s="107"/>
      <c r="AA45" s="107"/>
      <c r="AB45" s="107"/>
      <c r="AC45" s="107"/>
      <c r="AD45" s="107"/>
      <c r="AE45" s="107"/>
      <c r="AF45" s="107"/>
      <c r="AG45" s="107"/>
      <c r="AH45" s="107"/>
      <c r="AI45" s="107"/>
      <c r="AJ45" s="107"/>
      <c r="AK45" s="107"/>
      <c r="AL45" s="107"/>
      <c r="AM45" s="107"/>
      <c r="AN45" s="107"/>
      <c r="AO45" s="107"/>
      <c r="AP45" s="107"/>
      <c r="AQ45" s="107"/>
      <c r="AR45" s="107"/>
      <c r="AS45" s="107"/>
      <c r="AT45" s="107"/>
      <c r="AU45" s="107"/>
      <c r="AV45" s="107"/>
      <c r="AW45" s="107"/>
      <c r="AX45" s="107"/>
    </row>
    <row r="46" spans="1:50" x14ac:dyDescent="0.25">
      <c r="A46" s="215" t="s">
        <v>1837</v>
      </c>
      <c r="B46" s="202" t="s">
        <v>284</v>
      </c>
      <c r="C46" s="202" t="s">
        <v>129</v>
      </c>
      <c r="D46" s="202" t="s">
        <v>147</v>
      </c>
      <c r="E46" s="202">
        <v>209893</v>
      </c>
      <c r="F46" s="202">
        <v>44</v>
      </c>
      <c r="G46" s="112"/>
      <c r="H46" s="112"/>
      <c r="I46" s="112"/>
      <c r="J46" s="112"/>
      <c r="K46" s="112"/>
      <c r="L46" s="112"/>
      <c r="M46" s="112"/>
      <c r="N46" s="112"/>
      <c r="O46" s="112"/>
      <c r="P46" s="112"/>
      <c r="Q46" s="112"/>
      <c r="R46" s="112"/>
      <c r="S46" s="112"/>
      <c r="T46" s="112"/>
      <c r="U46" s="112"/>
      <c r="V46" s="112"/>
      <c r="W46" s="112"/>
      <c r="X46" s="112"/>
      <c r="Y46" s="112"/>
      <c r="Z46" s="112"/>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c r="AW46" s="112"/>
      <c r="AX46" s="112"/>
    </row>
    <row r="47" spans="1:50" x14ac:dyDescent="0.25">
      <c r="A47" s="215" t="s">
        <v>1838</v>
      </c>
      <c r="B47" s="202" t="s">
        <v>407</v>
      </c>
      <c r="C47" s="202" t="s">
        <v>66</v>
      </c>
      <c r="D47" s="202" t="s">
        <v>145</v>
      </c>
      <c r="E47" s="202">
        <v>755833</v>
      </c>
      <c r="F47" s="202">
        <v>45</v>
      </c>
      <c r="G47" s="112"/>
      <c r="H47" s="112"/>
      <c r="I47" s="112"/>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row>
    <row r="48" spans="1:50" x14ac:dyDescent="0.25">
      <c r="A48" s="215" t="s">
        <v>1839</v>
      </c>
      <c r="B48" s="202" t="s">
        <v>408</v>
      </c>
      <c r="C48" s="202" t="s">
        <v>179</v>
      </c>
      <c r="D48" s="202" t="s">
        <v>149</v>
      </c>
      <c r="E48" s="202">
        <v>903680</v>
      </c>
      <c r="F48" s="202">
        <v>46</v>
      </c>
      <c r="G48" s="112"/>
      <c r="H48" s="112"/>
      <c r="I48" s="112"/>
      <c r="J48" s="112"/>
      <c r="K48" s="112"/>
      <c r="L48" s="112"/>
      <c r="M48" s="112"/>
      <c r="N48" s="112"/>
      <c r="O48" s="112"/>
      <c r="P48" s="112"/>
      <c r="Q48" s="112"/>
      <c r="R48" s="112"/>
      <c r="S48" s="112"/>
      <c r="T48" s="112"/>
      <c r="U48" s="112"/>
      <c r="V48" s="112"/>
      <c r="W48" s="112"/>
      <c r="X48" s="112"/>
      <c r="Y48" s="112"/>
      <c r="Z48" s="112"/>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c r="AW48" s="112"/>
      <c r="AX48" s="112"/>
    </row>
    <row r="49" spans="1:50" x14ac:dyDescent="0.25">
      <c r="A49" s="215" t="s">
        <v>1840</v>
      </c>
      <c r="B49" s="202" t="s">
        <v>409</v>
      </c>
      <c r="C49" s="202" t="s">
        <v>78</v>
      </c>
      <c r="D49" s="202" t="s">
        <v>145</v>
      </c>
      <c r="E49" s="202">
        <v>747622</v>
      </c>
      <c r="F49" s="202">
        <v>47</v>
      </c>
      <c r="G49" s="107"/>
      <c r="H49" s="107"/>
      <c r="I49" s="107"/>
      <c r="J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c r="AM49" s="107"/>
      <c r="AN49" s="107"/>
      <c r="AO49" s="107"/>
      <c r="AP49" s="107"/>
      <c r="AQ49" s="107"/>
      <c r="AR49" s="107"/>
      <c r="AS49" s="107"/>
      <c r="AT49" s="107"/>
      <c r="AU49" s="107"/>
      <c r="AV49" s="107"/>
      <c r="AW49" s="107"/>
      <c r="AX49" s="107"/>
    </row>
    <row r="50" spans="1:50" x14ac:dyDescent="0.25">
      <c r="A50" s="215" t="s">
        <v>1841</v>
      </c>
      <c r="B50" s="202" t="s">
        <v>410</v>
      </c>
      <c r="C50" s="202" t="s">
        <v>77</v>
      </c>
      <c r="D50" s="202" t="s">
        <v>147</v>
      </c>
      <c r="E50" s="202">
        <v>614505</v>
      </c>
      <c r="F50" s="202">
        <v>48</v>
      </c>
      <c r="G50" s="107"/>
      <c r="H50" s="107"/>
      <c r="I50" s="107"/>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7"/>
      <c r="AK50" s="107"/>
      <c r="AL50" s="107"/>
      <c r="AM50" s="107"/>
      <c r="AN50" s="107"/>
      <c r="AO50" s="107"/>
      <c r="AP50" s="107"/>
      <c r="AQ50" s="107"/>
      <c r="AR50" s="107"/>
      <c r="AS50" s="107"/>
      <c r="AT50" s="107"/>
      <c r="AU50" s="107"/>
      <c r="AV50" s="107"/>
      <c r="AW50" s="107"/>
      <c r="AX50" s="107"/>
    </row>
    <row r="51" spans="1:50" x14ac:dyDescent="0.25">
      <c r="A51" s="215" t="s">
        <v>1842</v>
      </c>
      <c r="B51" s="202" t="s">
        <v>411</v>
      </c>
      <c r="C51" s="202" t="s">
        <v>80</v>
      </c>
      <c r="D51" s="202" t="s">
        <v>145</v>
      </c>
      <c r="E51" s="202">
        <v>823126</v>
      </c>
      <c r="F51" s="202">
        <v>49</v>
      </c>
      <c r="G51" s="107"/>
      <c r="H51" s="107"/>
      <c r="I51" s="107"/>
      <c r="J51" s="107"/>
      <c r="K51" s="107"/>
      <c r="L51" s="107"/>
      <c r="M51" s="107"/>
      <c r="N51" s="107"/>
      <c r="O51" s="107"/>
      <c r="P51" s="107"/>
      <c r="Q51" s="107"/>
      <c r="R51" s="107"/>
      <c r="S51" s="107"/>
      <c r="T51" s="107"/>
      <c r="U51" s="107"/>
      <c r="V51" s="107"/>
      <c r="W51" s="107"/>
      <c r="X51" s="107"/>
      <c r="Y51" s="107"/>
      <c r="Z51" s="107"/>
      <c r="AA51" s="107"/>
      <c r="AB51" s="107"/>
      <c r="AC51" s="107"/>
      <c r="AD51" s="107"/>
      <c r="AE51" s="107"/>
      <c r="AF51" s="107"/>
      <c r="AG51" s="107"/>
      <c r="AH51" s="107"/>
      <c r="AI51" s="107"/>
      <c r="AJ51" s="107"/>
      <c r="AK51" s="107"/>
      <c r="AL51" s="107"/>
      <c r="AM51" s="107"/>
      <c r="AN51" s="107"/>
      <c r="AO51" s="107"/>
      <c r="AP51" s="107"/>
      <c r="AQ51" s="107"/>
      <c r="AR51" s="107"/>
      <c r="AS51" s="107"/>
      <c r="AT51" s="107"/>
      <c r="AU51" s="107"/>
      <c r="AV51" s="107"/>
      <c r="AW51" s="107"/>
      <c r="AX51" s="107"/>
    </row>
    <row r="52" spans="1:50" x14ac:dyDescent="0.25">
      <c r="A52" s="215" t="s">
        <v>1843</v>
      </c>
      <c r="B52" s="202" t="s">
        <v>412</v>
      </c>
      <c r="C52" s="202" t="s">
        <v>82</v>
      </c>
      <c r="D52" s="202" t="s">
        <v>144</v>
      </c>
      <c r="E52" s="202">
        <v>687524</v>
      </c>
      <c r="F52" s="202">
        <v>50</v>
      </c>
      <c r="G52" s="107"/>
      <c r="H52" s="107"/>
      <c r="I52" s="107"/>
      <c r="J52" s="107"/>
      <c r="K52" s="107"/>
      <c r="L52" s="107"/>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07"/>
      <c r="AL52" s="107"/>
      <c r="AM52" s="107"/>
      <c r="AN52" s="107"/>
      <c r="AO52" s="107"/>
      <c r="AP52" s="107"/>
      <c r="AQ52" s="107"/>
      <c r="AR52" s="107"/>
      <c r="AS52" s="107"/>
      <c r="AT52" s="107"/>
      <c r="AU52" s="107"/>
      <c r="AV52" s="107"/>
      <c r="AW52" s="107"/>
      <c r="AX52" s="107"/>
    </row>
    <row r="53" spans="1:50" x14ac:dyDescent="0.25">
      <c r="A53" s="215" t="s">
        <v>1844</v>
      </c>
      <c r="B53" s="202" t="s">
        <v>413</v>
      </c>
      <c r="C53" s="202" t="s">
        <v>96</v>
      </c>
      <c r="D53" s="202" t="s">
        <v>148</v>
      </c>
      <c r="E53" s="202">
        <v>559399</v>
      </c>
      <c r="F53" s="202">
        <v>51</v>
      </c>
      <c r="G53" s="107"/>
      <c r="H53" s="107"/>
      <c r="I53" s="107"/>
      <c r="J53" s="107"/>
      <c r="K53" s="107"/>
      <c r="L53" s="107"/>
      <c r="M53" s="107"/>
      <c r="N53" s="107"/>
      <c r="O53" s="107"/>
      <c r="P53" s="107"/>
      <c r="Q53" s="107"/>
      <c r="R53" s="107"/>
      <c r="S53" s="107"/>
      <c r="T53" s="107"/>
      <c r="U53" s="107"/>
      <c r="V53" s="107"/>
      <c r="W53" s="107"/>
      <c r="X53" s="107"/>
      <c r="Y53" s="107"/>
      <c r="Z53" s="107"/>
      <c r="AA53" s="107"/>
      <c r="AB53" s="107"/>
      <c r="AC53" s="107"/>
      <c r="AD53" s="107"/>
      <c r="AE53" s="107"/>
      <c r="AF53" s="107"/>
      <c r="AG53" s="107"/>
      <c r="AH53" s="107"/>
      <c r="AI53" s="107"/>
      <c r="AJ53" s="107"/>
      <c r="AK53" s="107"/>
      <c r="AL53" s="107"/>
      <c r="AM53" s="107"/>
      <c r="AN53" s="107"/>
      <c r="AO53" s="107"/>
      <c r="AP53" s="107"/>
      <c r="AQ53" s="107"/>
      <c r="AR53" s="107"/>
      <c r="AS53" s="107"/>
      <c r="AT53" s="107"/>
      <c r="AU53" s="107"/>
      <c r="AV53" s="107"/>
      <c r="AW53" s="107"/>
      <c r="AX53" s="107"/>
    </row>
    <row r="54" spans="1:50" x14ac:dyDescent="0.25">
      <c r="A54" s="215" t="s">
        <v>1845</v>
      </c>
      <c r="B54" s="202" t="s">
        <v>414</v>
      </c>
      <c r="C54" s="202" t="s">
        <v>101</v>
      </c>
      <c r="D54" s="202" t="s">
        <v>145</v>
      </c>
      <c r="E54" s="202">
        <v>875219</v>
      </c>
      <c r="F54" s="202">
        <v>52</v>
      </c>
      <c r="G54" s="107"/>
      <c r="H54" s="107"/>
      <c r="I54" s="107"/>
      <c r="J54" s="107"/>
      <c r="K54" s="107"/>
      <c r="L54" s="107"/>
      <c r="M54" s="107"/>
      <c r="N54" s="107"/>
      <c r="O54" s="107"/>
      <c r="P54" s="107"/>
      <c r="Q54" s="107"/>
      <c r="R54" s="107"/>
      <c r="S54" s="107"/>
      <c r="T54" s="107"/>
      <c r="U54" s="107"/>
      <c r="V54" s="107"/>
      <c r="W54" s="107"/>
      <c r="X54" s="107"/>
      <c r="Y54" s="107"/>
      <c r="Z54" s="107"/>
      <c r="AA54" s="107"/>
      <c r="AB54" s="107"/>
      <c r="AC54" s="107"/>
      <c r="AD54" s="107"/>
      <c r="AE54" s="107"/>
      <c r="AF54" s="107"/>
      <c r="AG54" s="107"/>
      <c r="AH54" s="107"/>
      <c r="AI54" s="107"/>
      <c r="AJ54" s="107"/>
      <c r="AK54" s="107"/>
      <c r="AL54" s="107"/>
      <c r="AM54" s="107"/>
      <c r="AN54" s="107"/>
      <c r="AO54" s="107"/>
      <c r="AP54" s="107"/>
      <c r="AQ54" s="107"/>
      <c r="AR54" s="107"/>
      <c r="AS54" s="107"/>
      <c r="AT54" s="107"/>
      <c r="AU54" s="107"/>
      <c r="AV54" s="107"/>
      <c r="AW54" s="107"/>
      <c r="AX54" s="107"/>
    </row>
    <row r="55" spans="1:50" x14ac:dyDescent="0.25">
      <c r="A55" s="215" t="s">
        <v>1846</v>
      </c>
      <c r="B55" s="202" t="s">
        <v>415</v>
      </c>
      <c r="C55" s="202" t="s">
        <v>104</v>
      </c>
      <c r="D55" s="202" t="s">
        <v>149</v>
      </c>
      <c r="E55" s="202">
        <v>758556</v>
      </c>
      <c r="F55" s="202">
        <v>53</v>
      </c>
      <c r="G55" s="107"/>
      <c r="H55" s="107"/>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107"/>
      <c r="AL55" s="107"/>
      <c r="AM55" s="107"/>
      <c r="AN55" s="107"/>
      <c r="AO55" s="107"/>
      <c r="AP55" s="107"/>
      <c r="AQ55" s="107"/>
      <c r="AR55" s="107"/>
      <c r="AS55" s="107"/>
      <c r="AT55" s="107"/>
      <c r="AU55" s="107"/>
      <c r="AV55" s="107"/>
      <c r="AW55" s="107"/>
      <c r="AX55" s="107"/>
    </row>
    <row r="56" spans="1:50" x14ac:dyDescent="0.25">
      <c r="A56" s="215" t="s">
        <v>1847</v>
      </c>
      <c r="B56" s="202" t="s">
        <v>416</v>
      </c>
      <c r="C56" s="202" t="s">
        <v>106</v>
      </c>
      <c r="D56" s="202" t="s">
        <v>144</v>
      </c>
      <c r="E56" s="202">
        <v>1189934</v>
      </c>
      <c r="F56" s="202">
        <v>54</v>
      </c>
      <c r="G56" s="107"/>
      <c r="H56" s="107"/>
      <c r="I56" s="107"/>
      <c r="J56" s="107"/>
      <c r="K56" s="107"/>
      <c r="L56" s="107"/>
      <c r="M56" s="107"/>
      <c r="N56" s="107"/>
      <c r="O56" s="107"/>
      <c r="P56" s="107"/>
      <c r="Q56" s="107"/>
      <c r="R56" s="107"/>
      <c r="S56" s="107"/>
      <c r="T56" s="107"/>
      <c r="U56" s="107"/>
      <c r="V56" s="107"/>
      <c r="W56" s="107"/>
      <c r="X56" s="107"/>
      <c r="Y56" s="107"/>
      <c r="Z56" s="107"/>
      <c r="AA56" s="107"/>
      <c r="AB56" s="107"/>
      <c r="AC56" s="107"/>
      <c r="AD56" s="107"/>
      <c r="AE56" s="107"/>
      <c r="AF56" s="107"/>
      <c r="AG56" s="107"/>
      <c r="AH56" s="107"/>
      <c r="AI56" s="107"/>
      <c r="AJ56" s="107"/>
      <c r="AK56" s="107"/>
      <c r="AL56" s="107"/>
      <c r="AM56" s="107"/>
      <c r="AN56" s="107"/>
      <c r="AO56" s="107"/>
      <c r="AP56" s="107"/>
      <c r="AQ56" s="107"/>
      <c r="AR56" s="107"/>
      <c r="AS56" s="107"/>
      <c r="AT56" s="107"/>
      <c r="AU56" s="107"/>
      <c r="AV56" s="107"/>
      <c r="AW56" s="107"/>
      <c r="AX56" s="107"/>
    </row>
    <row r="57" spans="1:50" x14ac:dyDescent="0.25">
      <c r="A57" s="215" t="s">
        <v>1848</v>
      </c>
      <c r="B57" s="202" t="s">
        <v>285</v>
      </c>
      <c r="C57" s="202" t="s">
        <v>29</v>
      </c>
      <c r="D57" s="202" t="s">
        <v>145</v>
      </c>
      <c r="E57" s="202">
        <v>257174</v>
      </c>
      <c r="F57" s="202">
        <v>55</v>
      </c>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row>
    <row r="58" spans="1:50" x14ac:dyDescent="0.25">
      <c r="A58" s="215" t="s">
        <v>1849</v>
      </c>
      <c r="B58" s="202" t="s">
        <v>417</v>
      </c>
      <c r="C58" s="202" t="s">
        <v>118</v>
      </c>
      <c r="D58" s="202" t="s">
        <v>145</v>
      </c>
      <c r="E58" s="202">
        <v>571010</v>
      </c>
      <c r="F58" s="202">
        <v>56</v>
      </c>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7"/>
      <c r="AK58" s="107"/>
      <c r="AL58" s="107"/>
      <c r="AM58" s="107"/>
      <c r="AN58" s="107"/>
      <c r="AO58" s="107"/>
      <c r="AP58" s="107"/>
      <c r="AQ58" s="107"/>
      <c r="AR58" s="107"/>
      <c r="AS58" s="107"/>
      <c r="AT58" s="107"/>
      <c r="AU58" s="107"/>
      <c r="AV58" s="107"/>
      <c r="AW58" s="107"/>
      <c r="AX58" s="107"/>
    </row>
    <row r="59" spans="1:50" x14ac:dyDescent="0.25">
      <c r="A59" s="215" t="s">
        <v>1850</v>
      </c>
      <c r="B59" s="202" t="s">
        <v>418</v>
      </c>
      <c r="C59" s="202" t="s">
        <v>120</v>
      </c>
      <c r="D59" s="202" t="s">
        <v>144</v>
      </c>
      <c r="E59" s="202">
        <v>858852</v>
      </c>
      <c r="F59" s="202">
        <v>57</v>
      </c>
      <c r="G59" s="107"/>
      <c r="H59" s="107"/>
      <c r="I59" s="107"/>
      <c r="J59" s="107"/>
      <c r="K59" s="107"/>
      <c r="L59" s="107"/>
      <c r="M59" s="107"/>
      <c r="N59" s="107"/>
      <c r="O59" s="107"/>
      <c r="P59" s="107"/>
      <c r="Q59" s="107"/>
      <c r="R59" s="107"/>
      <c r="S59" s="107"/>
      <c r="T59" s="107"/>
      <c r="U59" s="107"/>
      <c r="V59" s="107"/>
      <c r="W59" s="107"/>
      <c r="X59" s="107"/>
      <c r="Y59" s="107"/>
      <c r="Z59" s="107"/>
      <c r="AA59" s="107"/>
      <c r="AB59" s="107"/>
      <c r="AC59" s="107"/>
      <c r="AD59" s="107"/>
      <c r="AE59" s="107"/>
      <c r="AF59" s="107"/>
      <c r="AG59" s="107"/>
      <c r="AH59" s="107"/>
      <c r="AI59" s="107"/>
      <c r="AJ59" s="107"/>
      <c r="AK59" s="107"/>
      <c r="AL59" s="107"/>
      <c r="AM59" s="107"/>
      <c r="AN59" s="107"/>
      <c r="AO59" s="107"/>
      <c r="AP59" s="107"/>
      <c r="AQ59" s="107"/>
      <c r="AR59" s="107"/>
      <c r="AS59" s="107"/>
      <c r="AT59" s="107"/>
      <c r="AU59" s="107"/>
      <c r="AV59" s="107"/>
      <c r="AW59" s="107"/>
      <c r="AX59" s="107"/>
    </row>
    <row r="60" spans="1:50" x14ac:dyDescent="0.25">
      <c r="A60" s="215" t="s">
        <v>1851</v>
      </c>
      <c r="B60" s="202" t="s">
        <v>419</v>
      </c>
      <c r="C60" s="202" t="s">
        <v>128</v>
      </c>
      <c r="D60" s="202" t="s">
        <v>145</v>
      </c>
      <c r="E60" s="202">
        <v>592057</v>
      </c>
      <c r="F60" s="202">
        <v>58</v>
      </c>
      <c r="G60" s="107"/>
      <c r="H60" s="107"/>
      <c r="I60" s="107"/>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row>
    <row r="61" spans="1:50" x14ac:dyDescent="0.25">
      <c r="A61" s="215" t="s">
        <v>1852</v>
      </c>
      <c r="B61" s="202" t="s">
        <v>1760</v>
      </c>
      <c r="C61" s="202" t="s">
        <v>472</v>
      </c>
      <c r="D61" s="202" t="s">
        <v>134</v>
      </c>
      <c r="E61" s="202">
        <v>142492</v>
      </c>
      <c r="F61" s="202">
        <v>59</v>
      </c>
      <c r="G61" s="107"/>
      <c r="H61" s="107"/>
      <c r="I61" s="107"/>
      <c r="J61" s="107"/>
      <c r="K61" s="107"/>
      <c r="L61" s="107"/>
      <c r="M61" s="107"/>
      <c r="N61" s="107"/>
      <c r="O61" s="107"/>
      <c r="P61" s="107"/>
      <c r="Q61" s="107"/>
      <c r="R61" s="107"/>
      <c r="S61" s="107"/>
      <c r="T61" s="107"/>
      <c r="U61" s="107"/>
      <c r="V61" s="107"/>
      <c r="W61" s="107"/>
      <c r="X61" s="107"/>
      <c r="Y61" s="107"/>
      <c r="Z61" s="107"/>
      <c r="AA61" s="107"/>
      <c r="AB61" s="107"/>
      <c r="AC61" s="107"/>
      <c r="AD61" s="107"/>
      <c r="AE61" s="107"/>
      <c r="AF61" s="107"/>
      <c r="AG61" s="107"/>
      <c r="AH61" s="107"/>
      <c r="AI61" s="107"/>
      <c r="AJ61" s="107"/>
      <c r="AK61" s="107"/>
      <c r="AL61" s="107"/>
      <c r="AM61" s="107"/>
      <c r="AN61" s="107"/>
      <c r="AO61" s="107"/>
      <c r="AP61" s="107"/>
      <c r="AQ61" s="107"/>
      <c r="AR61" s="107"/>
      <c r="AS61" s="107"/>
      <c r="AT61" s="107"/>
      <c r="AU61" s="107"/>
      <c r="AV61" s="107"/>
      <c r="AW61" s="107"/>
      <c r="AX61" s="107"/>
    </row>
    <row r="62" spans="1:50" x14ac:dyDescent="0.25">
      <c r="A62" s="215" t="s">
        <v>1853</v>
      </c>
      <c r="B62" s="202" t="s">
        <v>1761</v>
      </c>
      <c r="C62" s="202" t="s">
        <v>473</v>
      </c>
      <c r="D62" s="202" t="s">
        <v>134</v>
      </c>
      <c r="E62" s="202">
        <v>214090</v>
      </c>
      <c r="F62" s="202">
        <v>60</v>
      </c>
      <c r="G62" s="107"/>
      <c r="H62" s="107"/>
      <c r="I62" s="107"/>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row>
    <row r="63" spans="1:50" x14ac:dyDescent="0.25">
      <c r="A63" s="215" t="s">
        <v>1854</v>
      </c>
      <c r="B63" s="202" t="s">
        <v>1762</v>
      </c>
      <c r="C63" s="202" t="s">
        <v>439</v>
      </c>
      <c r="D63" s="202" t="s">
        <v>134</v>
      </c>
      <c r="E63" s="202">
        <v>341877</v>
      </c>
      <c r="F63" s="202">
        <v>61</v>
      </c>
      <c r="G63" s="107"/>
      <c r="H63" s="107"/>
      <c r="I63" s="107"/>
      <c r="J63" s="107"/>
      <c r="K63" s="107"/>
      <c r="L63" s="107"/>
      <c r="M63" s="107"/>
      <c r="N63" s="107"/>
      <c r="O63" s="107"/>
      <c r="P63" s="107"/>
      <c r="Q63" s="107"/>
      <c r="R63" s="107"/>
      <c r="S63" s="107"/>
      <c r="T63" s="107"/>
      <c r="U63" s="107"/>
      <c r="V63" s="107"/>
      <c r="W63" s="107"/>
      <c r="X63" s="107"/>
      <c r="Y63" s="107"/>
      <c r="Z63" s="107"/>
      <c r="AA63" s="107"/>
      <c r="AB63" s="107"/>
      <c r="AC63" s="107"/>
      <c r="AD63" s="107"/>
      <c r="AE63" s="107"/>
      <c r="AF63" s="107"/>
      <c r="AG63" s="107"/>
      <c r="AH63" s="107"/>
      <c r="AI63" s="107"/>
      <c r="AJ63" s="107"/>
      <c r="AK63" s="107"/>
      <c r="AL63" s="107"/>
      <c r="AM63" s="107"/>
      <c r="AN63" s="107"/>
      <c r="AO63" s="107"/>
      <c r="AP63" s="107"/>
      <c r="AQ63" s="107"/>
      <c r="AR63" s="107"/>
      <c r="AS63" s="107"/>
      <c r="AT63" s="107"/>
      <c r="AU63" s="107"/>
      <c r="AV63" s="107"/>
      <c r="AW63" s="107"/>
      <c r="AX63" s="107"/>
    </row>
    <row r="64" spans="1:50" x14ac:dyDescent="0.25">
      <c r="A64" s="215" t="s">
        <v>1855</v>
      </c>
      <c r="B64" s="202" t="s">
        <v>1763</v>
      </c>
      <c r="C64" s="202" t="s">
        <v>474</v>
      </c>
      <c r="D64" s="202" t="s">
        <v>134</v>
      </c>
      <c r="E64" s="202">
        <v>144246</v>
      </c>
      <c r="F64" s="202">
        <v>62</v>
      </c>
      <c r="G64" s="107"/>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row>
    <row r="65" spans="1:50" x14ac:dyDescent="0.25">
      <c r="A65" s="215" t="s">
        <v>1856</v>
      </c>
      <c r="B65" s="202" t="s">
        <v>1764</v>
      </c>
      <c r="C65" s="202" t="s">
        <v>475</v>
      </c>
      <c r="D65" s="202" t="s">
        <v>134</v>
      </c>
      <c r="E65" s="202">
        <v>150679</v>
      </c>
      <c r="F65" s="202">
        <v>63</v>
      </c>
      <c r="G65" s="107"/>
      <c r="H65" s="107"/>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row>
    <row r="66" spans="1:50" x14ac:dyDescent="0.25">
      <c r="A66" s="215" t="s">
        <v>1857</v>
      </c>
      <c r="B66" s="202" t="s">
        <v>1765</v>
      </c>
      <c r="C66" s="202" t="s">
        <v>476</v>
      </c>
      <c r="D66" s="202" t="s">
        <v>134</v>
      </c>
      <c r="E66" s="202">
        <v>116835</v>
      </c>
      <c r="F66" s="202">
        <v>64</v>
      </c>
      <c r="G66" s="107"/>
      <c r="H66" s="107"/>
      <c r="I66" s="107"/>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row>
    <row r="67" spans="1:50" x14ac:dyDescent="0.25">
      <c r="A67" s="215" t="s">
        <v>1858</v>
      </c>
      <c r="B67" s="202" t="s">
        <v>1766</v>
      </c>
      <c r="C67" s="202" t="s">
        <v>477</v>
      </c>
      <c r="D67" s="202" t="s">
        <v>134</v>
      </c>
      <c r="E67" s="202">
        <v>144381</v>
      </c>
      <c r="F67" s="202">
        <v>65</v>
      </c>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row>
    <row r="68" spans="1:50" x14ac:dyDescent="0.25">
      <c r="A68" s="215" t="s">
        <v>1859</v>
      </c>
      <c r="B68" s="202" t="s">
        <v>286</v>
      </c>
      <c r="C68" s="202" t="s">
        <v>63</v>
      </c>
      <c r="D68" s="202" t="s">
        <v>145</v>
      </c>
      <c r="E68" s="202">
        <v>355218</v>
      </c>
      <c r="F68" s="202">
        <v>66</v>
      </c>
      <c r="G68" s="107"/>
      <c r="H68" s="107"/>
      <c r="I68" s="107"/>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row>
    <row r="69" spans="1:50" x14ac:dyDescent="0.25">
      <c r="A69" s="215" t="s">
        <v>1860</v>
      </c>
      <c r="B69" s="202" t="s">
        <v>1767</v>
      </c>
      <c r="C69" s="202" t="s">
        <v>478</v>
      </c>
      <c r="D69" s="202" t="s">
        <v>134</v>
      </c>
      <c r="E69" s="202">
        <v>138773</v>
      </c>
      <c r="F69" s="202">
        <v>67</v>
      </c>
      <c r="G69" s="107"/>
      <c r="H69" s="107"/>
      <c r="I69" s="107"/>
      <c r="J69" s="107"/>
      <c r="K69" s="107"/>
      <c r="L69" s="107"/>
      <c r="M69" s="107"/>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row>
    <row r="70" spans="1:50" x14ac:dyDescent="0.25">
      <c r="A70" s="215" t="s">
        <v>1861</v>
      </c>
      <c r="B70" s="202" t="s">
        <v>1768</v>
      </c>
      <c r="C70" s="202" t="s">
        <v>479</v>
      </c>
      <c r="D70" s="202" t="s">
        <v>134</v>
      </c>
      <c r="E70" s="202">
        <v>147392</v>
      </c>
      <c r="F70" s="202">
        <v>68</v>
      </c>
      <c r="G70" s="107"/>
      <c r="H70" s="107"/>
      <c r="I70" s="107"/>
      <c r="J70" s="107"/>
      <c r="K70" s="107"/>
      <c r="L70" s="107"/>
      <c r="M70" s="107"/>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row>
    <row r="71" spans="1:50" x14ac:dyDescent="0.25">
      <c r="A71" s="215" t="s">
        <v>1862</v>
      </c>
      <c r="B71" s="202" t="s">
        <v>1769</v>
      </c>
      <c r="C71" s="202" t="s">
        <v>470</v>
      </c>
      <c r="D71" s="202" t="s">
        <v>134</v>
      </c>
      <c r="E71" s="202">
        <v>180012</v>
      </c>
      <c r="F71" s="202">
        <v>69</v>
      </c>
      <c r="G71" s="107"/>
      <c r="H71" s="107"/>
      <c r="I71" s="107"/>
      <c r="J71" s="107"/>
      <c r="K71" s="107"/>
      <c r="L71" s="107"/>
      <c r="M71" s="107"/>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row>
    <row r="72" spans="1:50" x14ac:dyDescent="0.25">
      <c r="A72" s="215" t="s">
        <v>1863</v>
      </c>
      <c r="B72" s="202" t="s">
        <v>1770</v>
      </c>
      <c r="C72" s="202" t="s">
        <v>471</v>
      </c>
      <c r="D72" s="202" t="s">
        <v>134</v>
      </c>
      <c r="E72" s="202">
        <v>160864</v>
      </c>
      <c r="F72" s="202">
        <v>70</v>
      </c>
      <c r="G72" s="107"/>
      <c r="H72" s="107"/>
      <c r="I72" s="107"/>
      <c r="J72" s="107"/>
      <c r="K72" s="107"/>
      <c r="L72" s="107"/>
      <c r="M72" s="107"/>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row>
    <row r="73" spans="1:50" x14ac:dyDescent="0.25">
      <c r="A73" s="215" t="s">
        <v>1864</v>
      </c>
      <c r="B73" s="202" t="s">
        <v>287</v>
      </c>
      <c r="C73" s="202" t="s">
        <v>246</v>
      </c>
      <c r="D73" s="202" t="s">
        <v>145</v>
      </c>
      <c r="E73" s="202">
        <v>39697</v>
      </c>
      <c r="F73" s="202">
        <v>71</v>
      </c>
      <c r="G73" s="107"/>
      <c r="H73" s="107"/>
      <c r="I73" s="107"/>
      <c r="J73" s="107"/>
      <c r="K73" s="107"/>
      <c r="L73" s="107"/>
      <c r="M73" s="107"/>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row>
    <row r="74" spans="1:50" x14ac:dyDescent="0.25">
      <c r="A74" s="215" t="s">
        <v>1865</v>
      </c>
      <c r="B74" s="202" t="s">
        <v>288</v>
      </c>
      <c r="C74" s="202" t="s">
        <v>79</v>
      </c>
      <c r="D74" s="202" t="s">
        <v>145</v>
      </c>
      <c r="E74" s="202">
        <v>331069</v>
      </c>
      <c r="F74" s="202">
        <v>72</v>
      </c>
      <c r="G74" s="107"/>
      <c r="H74" s="107"/>
      <c r="I74" s="107"/>
      <c r="J74" s="107"/>
      <c r="K74" s="107"/>
      <c r="L74" s="107"/>
      <c r="M74" s="107"/>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row>
    <row r="75" spans="1:50" x14ac:dyDescent="0.25">
      <c r="A75" s="215" t="s">
        <v>1866</v>
      </c>
      <c r="B75" s="202" t="s">
        <v>289</v>
      </c>
      <c r="C75" s="202" t="s">
        <v>49</v>
      </c>
      <c r="D75" s="202" t="s">
        <v>145</v>
      </c>
      <c r="E75" s="202">
        <v>192107</v>
      </c>
      <c r="F75" s="202">
        <v>73</v>
      </c>
      <c r="G75" s="107"/>
      <c r="H75" s="107"/>
      <c r="I75" s="107"/>
      <c r="J75" s="107"/>
      <c r="K75" s="107"/>
      <c r="L75" s="107"/>
      <c r="M75" s="107"/>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row>
    <row r="76" spans="1:50" x14ac:dyDescent="0.25">
      <c r="A76" s="215" t="s">
        <v>1867</v>
      </c>
      <c r="B76" s="202" t="s">
        <v>272</v>
      </c>
      <c r="C76" s="202" t="s">
        <v>220</v>
      </c>
      <c r="D76" s="202" t="s">
        <v>147</v>
      </c>
      <c r="E76" s="202">
        <v>140545</v>
      </c>
      <c r="F76" s="202">
        <v>74</v>
      </c>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row>
    <row r="77" spans="1:50" x14ac:dyDescent="0.25">
      <c r="A77" s="215" t="s">
        <v>1868</v>
      </c>
      <c r="B77" s="202" t="s">
        <v>290</v>
      </c>
      <c r="C77" s="202" t="s">
        <v>247</v>
      </c>
      <c r="D77" s="202" t="s">
        <v>145</v>
      </c>
      <c r="E77" s="202">
        <v>177799</v>
      </c>
      <c r="F77" s="202">
        <v>75</v>
      </c>
      <c r="G77" s="107"/>
      <c r="H77" s="107"/>
      <c r="I77" s="107"/>
      <c r="J77" s="107"/>
      <c r="K77" s="107"/>
      <c r="L77" s="107"/>
      <c r="M77" s="107"/>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row>
    <row r="78" spans="1:50" x14ac:dyDescent="0.25">
      <c r="A78" s="215" t="s">
        <v>1869</v>
      </c>
      <c r="B78" s="202" t="s">
        <v>291</v>
      </c>
      <c r="C78" s="202" t="s">
        <v>195</v>
      </c>
      <c r="D78" s="202" t="s">
        <v>145</v>
      </c>
      <c r="E78" s="202">
        <v>255833</v>
      </c>
      <c r="F78" s="202">
        <v>76</v>
      </c>
      <c r="G78" s="107"/>
      <c r="H78" s="107"/>
      <c r="I78" s="107"/>
      <c r="J78" s="107"/>
      <c r="K78" s="107"/>
      <c r="L78" s="107"/>
      <c r="M78" s="107"/>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row>
    <row r="79" spans="1:50" x14ac:dyDescent="0.25">
      <c r="A79" s="215" t="s">
        <v>1870</v>
      </c>
      <c r="B79" s="202" t="s">
        <v>292</v>
      </c>
      <c r="C79" s="202" t="s">
        <v>3</v>
      </c>
      <c r="D79" s="202" t="s">
        <v>148</v>
      </c>
      <c r="E79" s="202">
        <v>192106</v>
      </c>
      <c r="F79" s="202">
        <v>77</v>
      </c>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row>
    <row r="80" spans="1:50" x14ac:dyDescent="0.25">
      <c r="A80" s="215" t="s">
        <v>1871</v>
      </c>
      <c r="B80" s="202" t="s">
        <v>293</v>
      </c>
      <c r="C80" s="202" t="s">
        <v>13</v>
      </c>
      <c r="D80" s="202" t="s">
        <v>148</v>
      </c>
      <c r="E80" s="202">
        <v>463405</v>
      </c>
      <c r="F80" s="202">
        <v>78</v>
      </c>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row>
    <row r="81" spans="1:50" x14ac:dyDescent="0.25">
      <c r="A81" s="215" t="s">
        <v>1872</v>
      </c>
      <c r="B81" s="202" t="s">
        <v>294</v>
      </c>
      <c r="C81" s="202" t="s">
        <v>183</v>
      </c>
      <c r="D81" s="202" t="s">
        <v>148</v>
      </c>
      <c r="E81" s="202">
        <v>213919</v>
      </c>
      <c r="F81" s="202">
        <v>79</v>
      </c>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row>
    <row r="82" spans="1:50" x14ac:dyDescent="0.25">
      <c r="A82" s="215" t="s">
        <v>1873</v>
      </c>
      <c r="B82" s="202" t="s">
        <v>295</v>
      </c>
      <c r="C82" s="202" t="s">
        <v>97</v>
      </c>
      <c r="D82" s="202" t="s">
        <v>148</v>
      </c>
      <c r="E82" s="202">
        <v>282644</v>
      </c>
      <c r="F82" s="202">
        <v>80</v>
      </c>
      <c r="G82" s="107"/>
      <c r="H82" s="107"/>
      <c r="I82" s="107"/>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row>
    <row r="83" spans="1:50" x14ac:dyDescent="0.25">
      <c r="A83" s="215" t="s">
        <v>1874</v>
      </c>
      <c r="B83" s="202" t="s">
        <v>296</v>
      </c>
      <c r="C83" s="202" t="s">
        <v>84</v>
      </c>
      <c r="D83" s="202" t="s">
        <v>148</v>
      </c>
      <c r="E83" s="202">
        <v>263100</v>
      </c>
      <c r="F83" s="202">
        <v>81</v>
      </c>
      <c r="G83" s="107"/>
      <c r="H83" s="107"/>
      <c r="I83" s="107"/>
      <c r="J83" s="107"/>
      <c r="K83" s="107"/>
      <c r="L83" s="107"/>
      <c r="M83" s="107"/>
      <c r="N83" s="107"/>
      <c r="O83" s="107"/>
      <c r="P83" s="107"/>
      <c r="Q83" s="107"/>
      <c r="R83" s="107"/>
      <c r="S83" s="107"/>
      <c r="T83" s="107"/>
      <c r="U83" s="107"/>
      <c r="V83" s="107"/>
      <c r="W83" s="107"/>
      <c r="X83" s="107"/>
      <c r="Y83" s="107"/>
      <c r="Z83" s="107"/>
      <c r="AA83" s="107"/>
      <c r="AB83" s="107"/>
      <c r="AC83" s="107"/>
      <c r="AD83" s="107"/>
      <c r="AE83" s="107"/>
      <c r="AF83" s="107"/>
      <c r="AG83" s="107"/>
      <c r="AH83" s="107"/>
      <c r="AI83" s="107"/>
      <c r="AJ83" s="107"/>
      <c r="AK83" s="107"/>
      <c r="AL83" s="107"/>
      <c r="AM83" s="107"/>
      <c r="AN83" s="107"/>
      <c r="AO83" s="107"/>
      <c r="AP83" s="107"/>
      <c r="AQ83" s="107"/>
      <c r="AR83" s="107"/>
      <c r="AS83" s="107"/>
      <c r="AT83" s="107"/>
      <c r="AU83" s="107"/>
      <c r="AV83" s="107"/>
      <c r="AW83" s="107"/>
      <c r="AX83" s="107"/>
    </row>
    <row r="84" spans="1:50" x14ac:dyDescent="0.25">
      <c r="A84" s="215" t="s">
        <v>1875</v>
      </c>
      <c r="B84" s="202" t="s">
        <v>297</v>
      </c>
      <c r="C84" s="202" t="s">
        <v>110</v>
      </c>
      <c r="D84" s="202" t="s">
        <v>148</v>
      </c>
      <c r="E84" s="202">
        <v>135780</v>
      </c>
      <c r="F84" s="202">
        <v>82</v>
      </c>
      <c r="G84" s="107"/>
      <c r="H84" s="107"/>
      <c r="I84" s="107"/>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row>
    <row r="85" spans="1:50" x14ac:dyDescent="0.25">
      <c r="A85" s="215" t="s">
        <v>1876</v>
      </c>
      <c r="B85" s="202" t="s">
        <v>1771</v>
      </c>
      <c r="C85" s="202" t="s">
        <v>8</v>
      </c>
      <c r="D85" s="202" t="s">
        <v>148</v>
      </c>
      <c r="E85" s="202">
        <v>395784</v>
      </c>
      <c r="F85" s="202">
        <v>83</v>
      </c>
      <c r="G85" s="107"/>
      <c r="H85" s="107"/>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7"/>
      <c r="AR85" s="107"/>
      <c r="AS85" s="107"/>
      <c r="AT85" s="107"/>
      <c r="AU85" s="107"/>
      <c r="AV85" s="107"/>
      <c r="AW85" s="107"/>
      <c r="AX85" s="107"/>
    </row>
    <row r="86" spans="1:50" x14ac:dyDescent="0.25">
      <c r="A86" s="215" t="s">
        <v>1877</v>
      </c>
      <c r="B86" s="202" t="s">
        <v>273</v>
      </c>
      <c r="C86" s="202" t="s">
        <v>88</v>
      </c>
      <c r="D86" s="202" t="s">
        <v>147</v>
      </c>
      <c r="E86" s="202">
        <v>136718</v>
      </c>
      <c r="F86" s="202">
        <v>84</v>
      </c>
      <c r="G86" s="107"/>
      <c r="H86" s="107"/>
      <c r="I86" s="107"/>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row>
    <row r="87" spans="1:50" x14ac:dyDescent="0.25">
      <c r="A87" s="215" t="s">
        <v>1878</v>
      </c>
      <c r="B87" s="202" t="s">
        <v>298</v>
      </c>
      <c r="C87" s="202" t="s">
        <v>108</v>
      </c>
      <c r="D87" s="202" t="s">
        <v>148</v>
      </c>
      <c r="E87" s="202">
        <v>221996</v>
      </c>
      <c r="F87" s="202">
        <v>85</v>
      </c>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c r="AS87" s="107"/>
      <c r="AT87" s="107"/>
      <c r="AU87" s="107"/>
      <c r="AV87" s="107"/>
      <c r="AW87" s="107"/>
      <c r="AX87" s="107"/>
    </row>
    <row r="88" spans="1:50" x14ac:dyDescent="0.25">
      <c r="A88" s="215" t="s">
        <v>1879</v>
      </c>
      <c r="B88" s="202" t="s">
        <v>299</v>
      </c>
      <c r="C88" s="202" t="s">
        <v>83</v>
      </c>
      <c r="D88" s="202" t="s">
        <v>149</v>
      </c>
      <c r="E88" s="202">
        <v>201041</v>
      </c>
      <c r="F88" s="202">
        <v>86</v>
      </c>
      <c r="G88" s="107"/>
      <c r="H88" s="107"/>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row>
    <row r="89" spans="1:50" x14ac:dyDescent="0.25">
      <c r="A89" s="215" t="s">
        <v>1880</v>
      </c>
      <c r="B89" s="202" t="s">
        <v>300</v>
      </c>
      <c r="C89" s="202" t="s">
        <v>68</v>
      </c>
      <c r="D89" s="202" t="s">
        <v>149</v>
      </c>
      <c r="E89" s="202">
        <v>214109</v>
      </c>
      <c r="F89" s="202">
        <v>87</v>
      </c>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row>
    <row r="90" spans="1:50" x14ac:dyDescent="0.25">
      <c r="A90" s="215" t="s">
        <v>1881</v>
      </c>
      <c r="B90" s="202" t="s">
        <v>301</v>
      </c>
      <c r="C90" s="202" t="s">
        <v>98</v>
      </c>
      <c r="D90" s="202" t="s">
        <v>149</v>
      </c>
      <c r="E90" s="202">
        <v>182463</v>
      </c>
      <c r="F90" s="202">
        <v>88</v>
      </c>
      <c r="G90" s="107"/>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row>
    <row r="91" spans="1:50" x14ac:dyDescent="0.25">
      <c r="A91" s="215" t="s">
        <v>1882</v>
      </c>
      <c r="B91" s="202" t="s">
        <v>302</v>
      </c>
      <c r="C91" s="202" t="s">
        <v>175</v>
      </c>
      <c r="D91" s="202" t="s">
        <v>149</v>
      </c>
      <c r="E91" s="202">
        <v>172525</v>
      </c>
      <c r="F91" s="202">
        <v>89</v>
      </c>
      <c r="G91" s="107"/>
      <c r="H91" s="107"/>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row>
    <row r="92" spans="1:50" x14ac:dyDescent="0.25">
      <c r="A92" s="215" t="s">
        <v>1883</v>
      </c>
      <c r="B92" s="202" t="s">
        <v>303</v>
      </c>
      <c r="C92" s="202" t="s">
        <v>70</v>
      </c>
      <c r="D92" s="202" t="s">
        <v>144</v>
      </c>
      <c r="E92" s="202">
        <v>277855</v>
      </c>
      <c r="F92" s="202">
        <v>90</v>
      </c>
      <c r="G92" s="107"/>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row>
    <row r="93" spans="1:50" x14ac:dyDescent="0.25">
      <c r="A93" s="215" t="s">
        <v>1884</v>
      </c>
      <c r="B93" s="202" t="s">
        <v>304</v>
      </c>
      <c r="C93" s="202" t="s">
        <v>9</v>
      </c>
      <c r="D93" s="202" t="s">
        <v>144</v>
      </c>
      <c r="E93" s="202">
        <v>121676</v>
      </c>
      <c r="F93" s="202">
        <v>91</v>
      </c>
      <c r="G93" s="107"/>
      <c r="H93" s="107"/>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row>
    <row r="94" spans="1:50" x14ac:dyDescent="0.25">
      <c r="A94" s="215" t="s">
        <v>1885</v>
      </c>
      <c r="B94" s="202" t="s">
        <v>305</v>
      </c>
      <c r="C94" s="202" t="s">
        <v>119</v>
      </c>
      <c r="D94" s="202" t="s">
        <v>144</v>
      </c>
      <c r="E94" s="202">
        <v>158527</v>
      </c>
      <c r="F94" s="202">
        <v>92</v>
      </c>
      <c r="G94" s="107"/>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row>
    <row r="95" spans="1:50" x14ac:dyDescent="0.25">
      <c r="A95" s="215" t="s">
        <v>1886</v>
      </c>
      <c r="B95" s="202" t="s">
        <v>306</v>
      </c>
      <c r="C95" s="202" t="s">
        <v>86</v>
      </c>
      <c r="D95" s="202" t="s">
        <v>144</v>
      </c>
      <c r="E95" s="202">
        <v>163203</v>
      </c>
      <c r="F95" s="202">
        <v>93</v>
      </c>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row>
    <row r="96" spans="1:50" x14ac:dyDescent="0.25">
      <c r="A96" s="215" t="s">
        <v>1887</v>
      </c>
      <c r="B96" s="202" t="s">
        <v>307</v>
      </c>
      <c r="C96" s="202" t="s">
        <v>95</v>
      </c>
      <c r="D96" s="202" t="s">
        <v>144</v>
      </c>
      <c r="E96" s="202">
        <v>149112</v>
      </c>
      <c r="F96" s="202">
        <v>94</v>
      </c>
      <c r="G96" s="107"/>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row>
    <row r="97" spans="1:50" x14ac:dyDescent="0.25">
      <c r="A97" s="215" t="s">
        <v>1888</v>
      </c>
      <c r="B97" s="202" t="s">
        <v>274</v>
      </c>
      <c r="C97" s="202" t="s">
        <v>103</v>
      </c>
      <c r="D97" s="202" t="s">
        <v>147</v>
      </c>
      <c r="E97" s="202">
        <v>197213</v>
      </c>
      <c r="F97" s="202">
        <v>95</v>
      </c>
      <c r="G97" s="107"/>
      <c r="H97" s="107"/>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c r="AS97" s="107"/>
      <c r="AT97" s="107"/>
      <c r="AU97" s="107"/>
      <c r="AV97" s="107"/>
      <c r="AW97" s="107"/>
      <c r="AX97" s="107"/>
    </row>
    <row r="98" spans="1:50" x14ac:dyDescent="0.25">
      <c r="A98" s="215" t="s">
        <v>1889</v>
      </c>
      <c r="B98" s="202" t="s">
        <v>308</v>
      </c>
      <c r="C98" s="202" t="s">
        <v>124</v>
      </c>
      <c r="D98" s="202" t="s">
        <v>144</v>
      </c>
      <c r="E98" s="202">
        <v>150906</v>
      </c>
      <c r="F98" s="202">
        <v>96</v>
      </c>
      <c r="G98" s="107"/>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row>
    <row r="99" spans="1:50" x14ac:dyDescent="0.25">
      <c r="A99" s="215" t="s">
        <v>1890</v>
      </c>
      <c r="B99" s="202" t="s">
        <v>309</v>
      </c>
      <c r="C99" s="202" t="s">
        <v>126</v>
      </c>
      <c r="D99" s="202" t="s">
        <v>144</v>
      </c>
      <c r="E99" s="202">
        <v>167979</v>
      </c>
      <c r="F99" s="202">
        <v>97</v>
      </c>
      <c r="G99" s="107"/>
      <c r="H99" s="107"/>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row>
    <row r="100" spans="1:50" x14ac:dyDescent="0.25">
      <c r="A100" s="215" t="s">
        <v>1891</v>
      </c>
      <c r="B100" s="202" t="s">
        <v>310</v>
      </c>
      <c r="C100" s="202" t="s">
        <v>72</v>
      </c>
      <c r="D100" s="202" t="s">
        <v>149</v>
      </c>
      <c r="E100" s="202">
        <v>268607</v>
      </c>
      <c r="F100" s="202">
        <v>98</v>
      </c>
      <c r="G100" s="107"/>
      <c r="H100" s="107"/>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row>
    <row r="101" spans="1:50" x14ac:dyDescent="0.25">
      <c r="A101" s="215" t="s">
        <v>1892</v>
      </c>
      <c r="B101" s="202" t="s">
        <v>311</v>
      </c>
      <c r="C101" s="202" t="s">
        <v>12</v>
      </c>
      <c r="D101" s="202" t="s">
        <v>144</v>
      </c>
      <c r="E101" s="202">
        <v>290395</v>
      </c>
      <c r="F101" s="202">
        <v>99</v>
      </c>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row>
    <row r="102" spans="1:50" x14ac:dyDescent="0.25">
      <c r="A102" s="215" t="s">
        <v>1893</v>
      </c>
      <c r="B102" s="202" t="s">
        <v>312</v>
      </c>
      <c r="C102" s="202" t="s">
        <v>85</v>
      </c>
      <c r="D102" s="202" t="s">
        <v>144</v>
      </c>
      <c r="E102" s="202">
        <v>215133</v>
      </c>
      <c r="F102" s="202">
        <v>100</v>
      </c>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row>
    <row r="103" spans="1:50" x14ac:dyDescent="0.25">
      <c r="A103" s="215" t="s">
        <v>1894</v>
      </c>
      <c r="B103" s="202" t="s">
        <v>313</v>
      </c>
      <c r="C103" s="202" t="s">
        <v>176</v>
      </c>
      <c r="D103" s="202" t="s">
        <v>144</v>
      </c>
      <c r="E103" s="202">
        <v>252796</v>
      </c>
      <c r="F103" s="202">
        <v>101</v>
      </c>
      <c r="G103" s="107"/>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row>
    <row r="104" spans="1:50" x14ac:dyDescent="0.25">
      <c r="A104" s="215" t="s">
        <v>1895</v>
      </c>
      <c r="B104" s="202" t="s">
        <v>314</v>
      </c>
      <c r="C104" s="202" t="s">
        <v>53</v>
      </c>
      <c r="D104" s="202" t="s">
        <v>144</v>
      </c>
      <c r="E104" s="202">
        <v>141538</v>
      </c>
      <c r="F104" s="202">
        <v>102</v>
      </c>
      <c r="G104" s="107"/>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row>
    <row r="105" spans="1:50" x14ac:dyDescent="0.25">
      <c r="A105" s="215" t="s">
        <v>1896</v>
      </c>
      <c r="B105" s="202" t="s">
        <v>315</v>
      </c>
      <c r="C105" s="202" t="s">
        <v>24</v>
      </c>
      <c r="D105" s="202" t="s">
        <v>147</v>
      </c>
      <c r="E105" s="202">
        <v>526980</v>
      </c>
      <c r="F105" s="202">
        <v>103</v>
      </c>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row>
    <row r="106" spans="1:50" x14ac:dyDescent="0.25">
      <c r="A106" s="215" t="s">
        <v>1897</v>
      </c>
      <c r="B106" s="202" t="s">
        <v>316</v>
      </c>
      <c r="C106" s="202" t="s">
        <v>21</v>
      </c>
      <c r="D106" s="202" t="s">
        <v>146</v>
      </c>
      <c r="E106" s="202">
        <v>380790</v>
      </c>
      <c r="F106" s="202">
        <v>104</v>
      </c>
      <c r="G106" s="107"/>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row>
    <row r="107" spans="1:50" x14ac:dyDescent="0.25">
      <c r="A107" s="215" t="s">
        <v>1898</v>
      </c>
      <c r="B107" s="202" t="s">
        <v>317</v>
      </c>
      <c r="C107" s="202" t="s">
        <v>22</v>
      </c>
      <c r="D107" s="202" t="s">
        <v>146</v>
      </c>
      <c r="E107" s="202">
        <v>340502</v>
      </c>
      <c r="F107" s="202">
        <v>105</v>
      </c>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row>
    <row r="108" spans="1:50" x14ac:dyDescent="0.25">
      <c r="A108" s="215" t="s">
        <v>1899</v>
      </c>
      <c r="B108" s="202" t="s">
        <v>275</v>
      </c>
      <c r="C108" s="202" t="s">
        <v>28</v>
      </c>
      <c r="D108" s="202" t="s">
        <v>147</v>
      </c>
      <c r="E108" s="202">
        <v>106566</v>
      </c>
      <c r="F108" s="202">
        <v>106</v>
      </c>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row>
    <row r="109" spans="1:50" x14ac:dyDescent="0.25">
      <c r="A109" s="215" t="s">
        <v>1900</v>
      </c>
      <c r="B109" s="202" t="s">
        <v>318</v>
      </c>
      <c r="C109" s="202" t="s">
        <v>94</v>
      </c>
      <c r="D109" s="202" t="s">
        <v>145</v>
      </c>
      <c r="E109" s="202">
        <v>320274</v>
      </c>
      <c r="F109" s="202">
        <v>107</v>
      </c>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row>
    <row r="110" spans="1:50" x14ac:dyDescent="0.25">
      <c r="A110" s="215" t="s">
        <v>1901</v>
      </c>
      <c r="B110" s="202" t="s">
        <v>319</v>
      </c>
      <c r="C110" s="202" t="s">
        <v>23</v>
      </c>
      <c r="D110" s="202" t="s">
        <v>148</v>
      </c>
      <c r="E110" s="202">
        <v>565968</v>
      </c>
      <c r="F110" s="202">
        <v>108</v>
      </c>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row>
    <row r="111" spans="1:50" x14ac:dyDescent="0.25">
      <c r="A111" s="215" t="s">
        <v>1902</v>
      </c>
      <c r="B111" s="202" t="s">
        <v>320</v>
      </c>
      <c r="C111" s="202" t="s">
        <v>123</v>
      </c>
      <c r="D111" s="202" t="s">
        <v>148</v>
      </c>
      <c r="E111" s="202">
        <v>498064</v>
      </c>
      <c r="F111" s="202">
        <v>109</v>
      </c>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row>
    <row r="112" spans="1:50" x14ac:dyDescent="0.25">
      <c r="A112" s="215" t="s">
        <v>1903</v>
      </c>
      <c r="B112" s="202" t="s">
        <v>321</v>
      </c>
      <c r="C112" s="202" t="s">
        <v>188</v>
      </c>
      <c r="D112" s="202" t="s">
        <v>149</v>
      </c>
      <c r="E112" s="202">
        <v>171623</v>
      </c>
      <c r="F112" s="202">
        <v>110</v>
      </c>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row>
    <row r="113" spans="1:50" x14ac:dyDescent="0.25">
      <c r="A113" s="215" t="s">
        <v>1904</v>
      </c>
      <c r="B113" s="202" t="s">
        <v>322</v>
      </c>
      <c r="C113" s="202" t="s">
        <v>20</v>
      </c>
      <c r="D113" s="202" t="s">
        <v>149</v>
      </c>
      <c r="E113" s="202">
        <v>283606</v>
      </c>
      <c r="F113" s="202">
        <v>111</v>
      </c>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row>
    <row r="114" spans="1:50" x14ac:dyDescent="0.25">
      <c r="A114" s="215" t="s">
        <v>1905</v>
      </c>
      <c r="B114" s="202" t="s">
        <v>323</v>
      </c>
      <c r="C114" s="202" t="s">
        <v>192</v>
      </c>
      <c r="D114" s="202" t="s">
        <v>147</v>
      </c>
      <c r="E114" s="202">
        <v>320274</v>
      </c>
      <c r="F114" s="202">
        <v>112</v>
      </c>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row>
    <row r="115" spans="1:50" x14ac:dyDescent="0.25">
      <c r="A115" s="215" t="s">
        <v>1906</v>
      </c>
      <c r="B115" s="202" t="s">
        <v>326</v>
      </c>
      <c r="C115" s="202" t="s">
        <v>7</v>
      </c>
      <c r="D115" s="202" t="s">
        <v>146</v>
      </c>
      <c r="E115" s="202">
        <v>285372</v>
      </c>
      <c r="F115" s="202">
        <v>113</v>
      </c>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row>
    <row r="116" spans="1:50" x14ac:dyDescent="0.25">
      <c r="A116" s="215" t="s">
        <v>1907</v>
      </c>
      <c r="B116" s="202" t="s">
        <v>327</v>
      </c>
      <c r="C116" s="202" t="s">
        <v>16</v>
      </c>
      <c r="D116" s="202" t="s">
        <v>146</v>
      </c>
      <c r="E116" s="202">
        <v>190108</v>
      </c>
      <c r="F116" s="202">
        <v>114</v>
      </c>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row>
    <row r="117" spans="1:50" x14ac:dyDescent="0.25">
      <c r="A117" s="215" t="s">
        <v>1908</v>
      </c>
      <c r="B117" s="202" t="s">
        <v>328</v>
      </c>
      <c r="C117" s="202" t="s">
        <v>69</v>
      </c>
      <c r="D117" s="202" t="s">
        <v>146</v>
      </c>
      <c r="E117" s="202">
        <v>547627</v>
      </c>
      <c r="F117" s="202">
        <v>115</v>
      </c>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row>
    <row r="118" spans="1:50" x14ac:dyDescent="0.25">
      <c r="A118" s="215" t="s">
        <v>1909</v>
      </c>
      <c r="B118" s="202" t="s">
        <v>276</v>
      </c>
      <c r="C118" s="202" t="s">
        <v>186</v>
      </c>
      <c r="D118" s="202" t="s">
        <v>146</v>
      </c>
      <c r="E118" s="202">
        <v>128432</v>
      </c>
      <c r="F118" s="202">
        <v>116</v>
      </c>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row>
    <row r="119" spans="1:50" x14ac:dyDescent="0.25">
      <c r="A119" s="215" t="s">
        <v>1910</v>
      </c>
      <c r="B119" s="202" t="s">
        <v>329</v>
      </c>
      <c r="C119" s="202" t="s">
        <v>81</v>
      </c>
      <c r="D119" s="202" t="s">
        <v>146</v>
      </c>
      <c r="E119" s="202">
        <v>235623</v>
      </c>
      <c r="F119" s="202">
        <v>117</v>
      </c>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row>
    <row r="120" spans="1:50" x14ac:dyDescent="0.25">
      <c r="A120" s="215" t="s">
        <v>1911</v>
      </c>
      <c r="B120" s="202" t="s">
        <v>330</v>
      </c>
      <c r="C120" s="202" t="s">
        <v>90</v>
      </c>
      <c r="D120" s="202" t="s">
        <v>146</v>
      </c>
      <c r="E120" s="202">
        <v>220001</v>
      </c>
      <c r="F120" s="202">
        <v>118</v>
      </c>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row>
    <row r="121" spans="1:50" x14ac:dyDescent="0.25">
      <c r="A121" s="215" t="s">
        <v>1912</v>
      </c>
      <c r="B121" s="202" t="s">
        <v>331</v>
      </c>
      <c r="C121" s="202" t="s">
        <v>177</v>
      </c>
      <c r="D121" s="202" t="s">
        <v>146</v>
      </c>
      <c r="E121" s="202">
        <v>254408</v>
      </c>
      <c r="F121" s="202">
        <v>119</v>
      </c>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row>
    <row r="122" spans="1:50" x14ac:dyDescent="0.25">
      <c r="A122" s="215" t="s">
        <v>1913</v>
      </c>
      <c r="B122" s="202" t="s">
        <v>332</v>
      </c>
      <c r="C122" s="202" t="s">
        <v>102</v>
      </c>
      <c r="D122" s="202" t="s">
        <v>146</v>
      </c>
      <c r="E122" s="202">
        <v>291775</v>
      </c>
      <c r="F122" s="202">
        <v>120</v>
      </c>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row>
    <row r="123" spans="1:50" x14ac:dyDescent="0.25">
      <c r="A123" s="215" t="s">
        <v>1914</v>
      </c>
      <c r="B123" s="202" t="s">
        <v>333</v>
      </c>
      <c r="C123" s="202" t="s">
        <v>109</v>
      </c>
      <c r="D123" s="202" t="s">
        <v>146</v>
      </c>
      <c r="E123" s="202">
        <v>225197</v>
      </c>
      <c r="F123" s="202">
        <v>121</v>
      </c>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row>
    <row r="124" spans="1:50" x14ac:dyDescent="0.25">
      <c r="A124" s="215" t="s">
        <v>1915</v>
      </c>
      <c r="B124" s="202" t="s">
        <v>334</v>
      </c>
      <c r="C124" s="202" t="s">
        <v>112</v>
      </c>
      <c r="D124" s="202" t="s">
        <v>146</v>
      </c>
      <c r="E124" s="202">
        <v>236370</v>
      </c>
      <c r="F124" s="202">
        <v>122</v>
      </c>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row>
    <row r="125" spans="1:50" x14ac:dyDescent="0.25">
      <c r="A125" s="215" t="s">
        <v>1916</v>
      </c>
      <c r="B125" s="202" t="s">
        <v>335</v>
      </c>
      <c r="C125" s="202" t="s">
        <v>122</v>
      </c>
      <c r="D125" s="202" t="s">
        <v>146</v>
      </c>
      <c r="E125" s="202">
        <v>326088</v>
      </c>
      <c r="F125" s="202">
        <v>123</v>
      </c>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row>
    <row r="126" spans="1:50" x14ac:dyDescent="0.25">
      <c r="A126" s="215" t="s">
        <v>1917</v>
      </c>
      <c r="B126" s="202" t="s">
        <v>336</v>
      </c>
      <c r="C126" s="202" t="s">
        <v>189</v>
      </c>
      <c r="D126" s="202" t="s">
        <v>146</v>
      </c>
      <c r="E126" s="202">
        <v>149571</v>
      </c>
      <c r="F126" s="202">
        <v>124</v>
      </c>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row>
    <row r="127" spans="1:50" x14ac:dyDescent="0.25">
      <c r="A127" s="215" t="s">
        <v>1918</v>
      </c>
      <c r="B127" s="202" t="s">
        <v>337</v>
      </c>
      <c r="C127" s="202" t="s">
        <v>67</v>
      </c>
      <c r="D127" s="202" t="s">
        <v>146</v>
      </c>
      <c r="E127" s="202">
        <v>494814</v>
      </c>
      <c r="F127" s="202">
        <v>125</v>
      </c>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row>
    <row r="128" spans="1:50" x14ac:dyDescent="0.25">
      <c r="A128" s="215" t="s">
        <v>1919</v>
      </c>
      <c r="B128" s="202" t="s">
        <v>338</v>
      </c>
      <c r="C128" s="202" t="s">
        <v>100</v>
      </c>
      <c r="D128" s="202" t="s">
        <v>146</v>
      </c>
      <c r="E128" s="202">
        <v>180049</v>
      </c>
      <c r="F128" s="202">
        <v>126</v>
      </c>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row>
    <row r="129" spans="1:50" x14ac:dyDescent="0.25">
      <c r="A129" s="215" t="s">
        <v>1920</v>
      </c>
      <c r="B129" s="202" t="s">
        <v>277</v>
      </c>
      <c r="C129" s="202" t="s">
        <v>117</v>
      </c>
      <c r="D129" s="202" t="s">
        <v>146</v>
      </c>
      <c r="E129" s="202">
        <v>209547</v>
      </c>
      <c r="F129" s="202">
        <v>127</v>
      </c>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row>
    <row r="130" spans="1:50" x14ac:dyDescent="0.25">
      <c r="A130" s="215" t="s">
        <v>1921</v>
      </c>
      <c r="B130" s="202" t="s">
        <v>339</v>
      </c>
      <c r="C130" s="202" t="s">
        <v>92</v>
      </c>
      <c r="D130" s="202" t="s">
        <v>146</v>
      </c>
      <c r="E130" s="202">
        <v>275396</v>
      </c>
      <c r="F130" s="202">
        <v>128</v>
      </c>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row>
    <row r="131" spans="1:50" x14ac:dyDescent="0.25">
      <c r="A131" s="215" t="s">
        <v>1922</v>
      </c>
      <c r="B131" s="202" t="s">
        <v>340</v>
      </c>
      <c r="C131" s="202" t="s">
        <v>125</v>
      </c>
      <c r="D131" s="202" t="s">
        <v>146</v>
      </c>
      <c r="E131" s="202">
        <v>323235</v>
      </c>
      <c r="F131" s="202">
        <v>129</v>
      </c>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row>
    <row r="132" spans="1:50" x14ac:dyDescent="0.25">
      <c r="A132" s="215" t="s">
        <v>1923</v>
      </c>
      <c r="B132" s="202" t="s">
        <v>341</v>
      </c>
      <c r="C132" s="202" t="s">
        <v>2</v>
      </c>
      <c r="D132" s="202" t="s">
        <v>147</v>
      </c>
      <c r="E132" s="202">
        <v>245199</v>
      </c>
      <c r="F132" s="202">
        <v>130</v>
      </c>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row>
    <row r="133" spans="1:50" x14ac:dyDescent="0.25">
      <c r="A133" s="215" t="s">
        <v>1924</v>
      </c>
      <c r="B133" s="202" t="s">
        <v>342</v>
      </c>
      <c r="C133" s="202" t="s">
        <v>32</v>
      </c>
      <c r="D133" s="202" t="s">
        <v>147</v>
      </c>
      <c r="E133" s="202">
        <v>310542</v>
      </c>
      <c r="F133" s="202">
        <v>131</v>
      </c>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row>
    <row r="134" spans="1:50" x14ac:dyDescent="0.25">
      <c r="A134" s="215" t="s">
        <v>1925</v>
      </c>
      <c r="B134" s="202" t="s">
        <v>343</v>
      </c>
      <c r="C134" s="202" t="s">
        <v>91</v>
      </c>
      <c r="D134" s="202" t="s">
        <v>147</v>
      </c>
      <c r="E134" s="202">
        <v>264671</v>
      </c>
      <c r="F134" s="202">
        <v>132</v>
      </c>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row>
    <row r="135" spans="1:50" x14ac:dyDescent="0.25">
      <c r="A135" s="215" t="s">
        <v>1926</v>
      </c>
      <c r="B135" s="202" t="s">
        <v>344</v>
      </c>
      <c r="C135" s="202" t="s">
        <v>93</v>
      </c>
      <c r="D135" s="202" t="s">
        <v>147</v>
      </c>
      <c r="E135" s="202">
        <v>582506</v>
      </c>
      <c r="F135" s="202">
        <v>133</v>
      </c>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row>
    <row r="136" spans="1:50" x14ac:dyDescent="0.25">
      <c r="A136" s="215" t="s">
        <v>1927</v>
      </c>
      <c r="B136" s="202" t="s">
        <v>345</v>
      </c>
      <c r="C136" s="202" t="s">
        <v>73</v>
      </c>
      <c r="D136" s="202" t="s">
        <v>147</v>
      </c>
      <c r="E136" s="202">
        <v>300196</v>
      </c>
      <c r="F136" s="202">
        <v>134</v>
      </c>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row>
    <row r="137" spans="1:50" x14ac:dyDescent="0.25">
      <c r="A137" s="215" t="s">
        <v>1928</v>
      </c>
      <c r="B137" s="202" t="s">
        <v>346</v>
      </c>
      <c r="C137" s="202" t="s">
        <v>76</v>
      </c>
      <c r="D137" s="202" t="s">
        <v>147</v>
      </c>
      <c r="E137" s="202">
        <v>205985</v>
      </c>
      <c r="F137" s="202">
        <v>135</v>
      </c>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row>
    <row r="138" spans="1:50" x14ac:dyDescent="0.25">
      <c r="A138" s="215" t="s">
        <v>1929</v>
      </c>
      <c r="B138" s="202" t="s">
        <v>347</v>
      </c>
      <c r="C138" s="202" t="s">
        <v>193</v>
      </c>
      <c r="D138" s="202" t="s">
        <v>147</v>
      </c>
      <c r="E138" s="202">
        <v>150265</v>
      </c>
      <c r="F138" s="202">
        <v>136</v>
      </c>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row>
    <row r="139" spans="1:50" x14ac:dyDescent="0.25">
      <c r="A139" s="215" t="s">
        <v>1930</v>
      </c>
      <c r="B139" s="202" t="s">
        <v>348</v>
      </c>
      <c r="C139" s="202" t="s">
        <v>105</v>
      </c>
      <c r="D139" s="202" t="s">
        <v>147</v>
      </c>
      <c r="E139" s="202">
        <v>277417</v>
      </c>
      <c r="F139" s="202">
        <v>137</v>
      </c>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row>
    <row r="140" spans="1:50" x14ac:dyDescent="0.25">
      <c r="A140" s="215" t="s">
        <v>1931</v>
      </c>
      <c r="B140" s="202" t="s">
        <v>278</v>
      </c>
      <c r="C140" s="202" t="s">
        <v>187</v>
      </c>
      <c r="D140" s="202" t="s">
        <v>146</v>
      </c>
      <c r="E140" s="202">
        <v>148942</v>
      </c>
      <c r="F140" s="202">
        <v>138</v>
      </c>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row>
    <row r="141" spans="1:50" x14ac:dyDescent="0.25">
      <c r="A141" s="215" t="s">
        <v>1932</v>
      </c>
      <c r="B141" s="202" t="s">
        <v>349</v>
      </c>
      <c r="C141" s="202" t="s">
        <v>5</v>
      </c>
      <c r="D141" s="202" t="s">
        <v>145</v>
      </c>
      <c r="E141" s="202">
        <v>1141374</v>
      </c>
      <c r="F141" s="202">
        <v>139</v>
      </c>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row>
    <row r="142" spans="1:50" x14ac:dyDescent="0.25">
      <c r="A142" s="215" t="s">
        <v>1933</v>
      </c>
      <c r="B142" s="202" t="s">
        <v>350</v>
      </c>
      <c r="C142" s="202" t="s">
        <v>25</v>
      </c>
      <c r="D142" s="202" t="s">
        <v>145</v>
      </c>
      <c r="E142" s="202">
        <v>366785</v>
      </c>
      <c r="F142" s="202">
        <v>140</v>
      </c>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row>
    <row r="143" spans="1:50" x14ac:dyDescent="0.25">
      <c r="A143" s="215" t="s">
        <v>1934</v>
      </c>
      <c r="B143" s="202" t="s">
        <v>351</v>
      </c>
      <c r="C143" s="202" t="s">
        <v>34</v>
      </c>
      <c r="D143" s="202" t="s">
        <v>145</v>
      </c>
      <c r="E143" s="202">
        <v>320626</v>
      </c>
      <c r="F143" s="202">
        <v>141</v>
      </c>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row>
    <row r="144" spans="1:50" x14ac:dyDescent="0.25">
      <c r="A144" s="215" t="s">
        <v>1935</v>
      </c>
      <c r="B144" s="202" t="s">
        <v>352</v>
      </c>
      <c r="C144" s="202" t="s">
        <v>178</v>
      </c>
      <c r="D144" s="202" t="s">
        <v>145</v>
      </c>
      <c r="E144" s="202">
        <v>327378</v>
      </c>
      <c r="F144" s="202">
        <v>142</v>
      </c>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row>
    <row r="145" spans="1:50" x14ac:dyDescent="0.25">
      <c r="A145" s="215" t="s">
        <v>1936</v>
      </c>
      <c r="B145" s="202" t="s">
        <v>353</v>
      </c>
      <c r="C145" s="202" t="s">
        <v>184</v>
      </c>
      <c r="D145" s="202" t="s">
        <v>145</v>
      </c>
      <c r="E145" s="202">
        <v>214909</v>
      </c>
      <c r="F145" s="202">
        <v>143</v>
      </c>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row>
    <row r="146" spans="1:50" x14ac:dyDescent="0.25">
      <c r="A146" s="215" t="s">
        <v>1937</v>
      </c>
      <c r="B146" s="202" t="s">
        <v>354</v>
      </c>
      <c r="C146" s="202" t="s">
        <v>114</v>
      </c>
      <c r="D146" s="202" t="s">
        <v>145</v>
      </c>
      <c r="E146" s="202">
        <v>283378</v>
      </c>
      <c r="F146" s="202">
        <v>144</v>
      </c>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row>
    <row r="147" spans="1:50" x14ac:dyDescent="0.25">
      <c r="A147" s="215" t="s">
        <v>1938</v>
      </c>
      <c r="B147" s="202" t="s">
        <v>355</v>
      </c>
      <c r="C147" s="202" t="s">
        <v>127</v>
      </c>
      <c r="D147" s="202" t="s">
        <v>145</v>
      </c>
      <c r="E147" s="202">
        <v>262008</v>
      </c>
      <c r="F147" s="202">
        <v>145</v>
      </c>
      <c r="G147" s="107"/>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row>
    <row r="148" spans="1:50" x14ac:dyDescent="0.25">
      <c r="A148" s="215" t="s">
        <v>1939</v>
      </c>
      <c r="B148" s="202" t="s">
        <v>356</v>
      </c>
      <c r="C148" s="202" t="s">
        <v>10</v>
      </c>
      <c r="D148" s="202" t="s">
        <v>147</v>
      </c>
      <c r="E148" s="202">
        <v>537173</v>
      </c>
      <c r="F148" s="202">
        <v>146</v>
      </c>
      <c r="G148" s="112"/>
      <c r="H148" s="112"/>
      <c r="I148" s="112"/>
      <c r="J148" s="112"/>
      <c r="K148" s="112"/>
      <c r="L148" s="112"/>
      <c r="M148" s="112"/>
      <c r="N148" s="112"/>
      <c r="O148" s="112"/>
      <c r="P148" s="112"/>
      <c r="Q148" s="112"/>
      <c r="R148" s="112"/>
      <c r="S148" s="112"/>
      <c r="T148" s="112"/>
      <c r="U148" s="112"/>
      <c r="V148" s="112"/>
      <c r="W148" s="112"/>
      <c r="X148" s="112"/>
      <c r="Y148" s="112"/>
      <c r="Z148" s="112"/>
      <c r="AA148" s="112"/>
      <c r="AB148" s="112"/>
      <c r="AC148" s="112"/>
      <c r="AD148" s="112"/>
      <c r="AE148" s="112"/>
      <c r="AF148" s="112"/>
      <c r="AG148" s="112"/>
      <c r="AH148" s="112"/>
      <c r="AI148" s="112"/>
      <c r="AJ148" s="112"/>
      <c r="AK148" s="112"/>
      <c r="AL148" s="112"/>
      <c r="AM148" s="112"/>
      <c r="AN148" s="112"/>
      <c r="AO148" s="112"/>
      <c r="AP148" s="112"/>
      <c r="AQ148" s="112"/>
      <c r="AR148" s="112"/>
      <c r="AS148" s="112"/>
      <c r="AT148" s="112"/>
      <c r="AU148" s="112"/>
      <c r="AV148" s="112"/>
      <c r="AW148" s="112"/>
      <c r="AX148" s="112"/>
    </row>
    <row r="149" spans="1:50" x14ac:dyDescent="0.25">
      <c r="A149" s="215" t="s">
        <v>1940</v>
      </c>
      <c r="B149" s="202" t="s">
        <v>357</v>
      </c>
      <c r="C149" s="202" t="s">
        <v>17</v>
      </c>
      <c r="D149" s="202" t="s">
        <v>147</v>
      </c>
      <c r="E149" s="202">
        <v>210082</v>
      </c>
      <c r="F149" s="202">
        <v>147</v>
      </c>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row>
    <row r="150" spans="1:50" x14ac:dyDescent="0.25">
      <c r="A150" s="215" t="s">
        <v>1941</v>
      </c>
      <c r="B150" s="202" t="s">
        <v>358</v>
      </c>
      <c r="C150" s="202" t="s">
        <v>59</v>
      </c>
      <c r="D150" s="202" t="s">
        <v>147</v>
      </c>
      <c r="E150" s="202">
        <v>438727</v>
      </c>
      <c r="F150" s="202">
        <v>148</v>
      </c>
      <c r="G150" s="112"/>
      <c r="H150" s="112"/>
      <c r="I150" s="112"/>
      <c r="J150" s="112"/>
      <c r="K150" s="112"/>
      <c r="L150" s="112"/>
      <c r="M150" s="112"/>
      <c r="N150" s="112"/>
      <c r="O150" s="112"/>
      <c r="P150" s="112"/>
      <c r="Q150" s="112"/>
      <c r="R150" s="112"/>
      <c r="S150" s="112"/>
      <c r="T150" s="112"/>
      <c r="U150" s="112"/>
      <c r="V150" s="112"/>
      <c r="W150" s="112"/>
      <c r="X150" s="112"/>
      <c r="Y150" s="112"/>
      <c r="Z150" s="112"/>
      <c r="AA150" s="112"/>
      <c r="AB150" s="112"/>
      <c r="AC150" s="112"/>
      <c r="AD150" s="112"/>
      <c r="AE150" s="112"/>
      <c r="AF150" s="112"/>
      <c r="AG150" s="112"/>
      <c r="AH150" s="112"/>
      <c r="AI150" s="112"/>
      <c r="AJ150" s="112"/>
      <c r="AK150" s="112"/>
      <c r="AL150" s="112"/>
      <c r="AM150" s="112"/>
      <c r="AN150" s="112"/>
      <c r="AO150" s="112"/>
      <c r="AP150" s="112"/>
      <c r="AQ150" s="112"/>
      <c r="AR150" s="112"/>
      <c r="AS150" s="112"/>
      <c r="AT150" s="112"/>
      <c r="AU150" s="112"/>
      <c r="AV150" s="112"/>
      <c r="AW150" s="112"/>
      <c r="AX150" s="112"/>
    </row>
    <row r="151" spans="1:50" x14ac:dyDescent="0.25">
      <c r="A151" s="215" t="s">
        <v>1942</v>
      </c>
      <c r="B151" s="202" t="s">
        <v>279</v>
      </c>
      <c r="C151" s="202" t="s">
        <v>6</v>
      </c>
      <c r="D151" s="202" t="s">
        <v>146</v>
      </c>
      <c r="E151" s="202">
        <v>139305</v>
      </c>
      <c r="F151" s="202">
        <v>149</v>
      </c>
      <c r="G151" s="112"/>
      <c r="H151" s="112"/>
      <c r="I151" s="112"/>
      <c r="J151" s="112"/>
      <c r="K151" s="112"/>
      <c r="L151" s="112"/>
      <c r="M151" s="112"/>
      <c r="N151" s="112"/>
      <c r="O151" s="112"/>
      <c r="P151" s="112"/>
      <c r="Q151" s="112"/>
      <c r="R151" s="112"/>
      <c r="S151" s="112"/>
      <c r="T151" s="112"/>
      <c r="U151" s="112"/>
      <c r="V151" s="112"/>
      <c r="W151" s="112"/>
      <c r="X151" s="112"/>
      <c r="Y151" s="112"/>
      <c r="Z151" s="112"/>
      <c r="AA151" s="112"/>
      <c r="AB151" s="112"/>
      <c r="AC151" s="112"/>
      <c r="AD151" s="112"/>
      <c r="AE151" s="112"/>
      <c r="AF151" s="112"/>
      <c r="AG151" s="112"/>
      <c r="AH151" s="112"/>
      <c r="AI151" s="112"/>
      <c r="AJ151" s="112"/>
      <c r="AK151" s="112"/>
      <c r="AL151" s="112"/>
      <c r="AM151" s="112"/>
      <c r="AN151" s="112"/>
      <c r="AO151" s="112"/>
      <c r="AP151" s="112"/>
      <c r="AQ151" s="112"/>
      <c r="AR151" s="112"/>
      <c r="AS151" s="112"/>
      <c r="AT151" s="112"/>
      <c r="AU151" s="112"/>
      <c r="AV151" s="112"/>
      <c r="AW151" s="112"/>
      <c r="AX151" s="112"/>
    </row>
    <row r="152" spans="1:50" x14ac:dyDescent="0.25">
      <c r="A152" s="215" t="s">
        <v>1943</v>
      </c>
      <c r="B152" s="202" t="s">
        <v>359</v>
      </c>
      <c r="C152" s="202" t="s">
        <v>62</v>
      </c>
      <c r="D152" s="202" t="s">
        <v>147</v>
      </c>
      <c r="E152" s="202">
        <v>789194</v>
      </c>
      <c r="F152" s="202">
        <v>150</v>
      </c>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row>
    <row r="153" spans="1:50" x14ac:dyDescent="0.25">
      <c r="A153" s="215" t="s">
        <v>1944</v>
      </c>
      <c r="B153" s="202" t="s">
        <v>360</v>
      </c>
      <c r="C153" s="202" t="s">
        <v>113</v>
      </c>
      <c r="D153" s="202" t="s">
        <v>147</v>
      </c>
      <c r="E153" s="202">
        <v>345038</v>
      </c>
      <c r="F153" s="202">
        <v>151</v>
      </c>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c r="AG153" s="112"/>
      <c r="AH153" s="112"/>
      <c r="AI153" s="112"/>
      <c r="AJ153" s="112"/>
      <c r="AK153" s="112"/>
      <c r="AL153" s="112"/>
      <c r="AM153" s="112"/>
      <c r="AN153" s="112"/>
      <c r="AO153" s="112"/>
      <c r="AP153" s="112"/>
      <c r="AQ153" s="112"/>
      <c r="AR153" s="112"/>
      <c r="AS153" s="112"/>
      <c r="AT153" s="112"/>
      <c r="AU153" s="112"/>
      <c r="AV153" s="112"/>
      <c r="AW153" s="112"/>
      <c r="AX153" s="112"/>
    </row>
    <row r="154" spans="1:50" x14ac:dyDescent="0.25">
      <c r="A154" s="215" t="s">
        <v>1945</v>
      </c>
      <c r="B154" s="202" t="s">
        <v>361</v>
      </c>
      <c r="C154" s="202" t="s">
        <v>40</v>
      </c>
      <c r="D154" s="202" t="s">
        <v>147</v>
      </c>
      <c r="E154" s="202">
        <v>202508</v>
      </c>
      <c r="F154" s="202">
        <v>152</v>
      </c>
      <c r="G154" s="112"/>
      <c r="H154" s="112"/>
      <c r="I154" s="112"/>
      <c r="J154" s="112"/>
      <c r="K154" s="112"/>
      <c r="L154" s="112"/>
      <c r="M154" s="112"/>
      <c r="N154" s="112"/>
      <c r="O154" s="112"/>
      <c r="P154" s="112"/>
      <c r="Q154" s="112"/>
      <c r="R154" s="112"/>
      <c r="S154" s="112"/>
      <c r="T154" s="112"/>
      <c r="U154" s="112"/>
      <c r="V154" s="112"/>
      <c r="W154" s="112"/>
      <c r="X154" s="112"/>
      <c r="Y154" s="112"/>
      <c r="Z154" s="112"/>
      <c r="AA154" s="112"/>
      <c r="AB154" s="112"/>
      <c r="AC154" s="112"/>
      <c r="AD154" s="112"/>
      <c r="AE154" s="112"/>
      <c r="AF154" s="112"/>
      <c r="AG154" s="112"/>
      <c r="AH154" s="112"/>
      <c r="AI154" s="112"/>
      <c r="AJ154" s="112"/>
      <c r="AK154" s="112"/>
      <c r="AL154" s="112"/>
      <c r="AM154" s="112"/>
      <c r="AN154" s="112"/>
      <c r="AO154" s="112"/>
      <c r="AP154" s="112"/>
      <c r="AQ154" s="112"/>
      <c r="AR154" s="112"/>
      <c r="AS154" s="112"/>
      <c r="AT154" s="112"/>
      <c r="AU154" s="112"/>
      <c r="AV154" s="112"/>
      <c r="AW154" s="112"/>
      <c r="AX154" s="112"/>
    </row>
    <row r="155" spans="1:50" x14ac:dyDescent="0.25">
      <c r="A155" s="215" t="s">
        <v>1946</v>
      </c>
      <c r="B155" s="202" t="s">
        <v>1022</v>
      </c>
      <c r="C155" s="202" t="s">
        <v>43</v>
      </c>
      <c r="D155" s="202" t="s">
        <v>143</v>
      </c>
      <c r="E155" s="202">
        <v>279665</v>
      </c>
      <c r="F155" s="202">
        <v>153</v>
      </c>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c r="AF155" s="112"/>
      <c r="AG155" s="112"/>
      <c r="AH155" s="112"/>
      <c r="AI155" s="112"/>
      <c r="AJ155" s="112"/>
      <c r="AK155" s="112"/>
      <c r="AL155" s="112"/>
      <c r="AM155" s="112"/>
      <c r="AN155" s="112"/>
      <c r="AO155" s="112"/>
      <c r="AP155" s="112"/>
      <c r="AQ155" s="112"/>
      <c r="AR155" s="112"/>
      <c r="AS155" s="112"/>
      <c r="AT155" s="112"/>
      <c r="AU155" s="112"/>
      <c r="AV155" s="112"/>
      <c r="AW155" s="112"/>
      <c r="AX155" s="112"/>
    </row>
    <row r="156" spans="1:50" x14ac:dyDescent="0.25">
      <c r="A156" s="215" t="s">
        <v>1947</v>
      </c>
      <c r="B156" s="202" t="s">
        <v>362</v>
      </c>
      <c r="C156" s="202" t="s">
        <v>0</v>
      </c>
      <c r="D156" s="202" t="s">
        <v>143</v>
      </c>
      <c r="E156" s="202">
        <v>211998</v>
      </c>
      <c r="F156" s="202">
        <v>154</v>
      </c>
      <c r="G156" s="112"/>
      <c r="H156" s="112"/>
      <c r="I156" s="112"/>
      <c r="J156" s="112"/>
      <c r="K156" s="112"/>
      <c r="L156" s="112"/>
      <c r="M156" s="112"/>
      <c r="N156" s="112"/>
      <c r="O156" s="112"/>
      <c r="P156" s="112"/>
      <c r="Q156" s="112"/>
      <c r="R156" s="112"/>
      <c r="S156" s="112"/>
      <c r="T156" s="112"/>
      <c r="U156" s="112"/>
      <c r="V156" s="112"/>
      <c r="W156" s="112"/>
      <c r="X156" s="112"/>
      <c r="Y156" s="112"/>
      <c r="Z156" s="112"/>
      <c r="AA156" s="112"/>
      <c r="AB156" s="112"/>
      <c r="AC156" s="112"/>
      <c r="AD156" s="112"/>
      <c r="AE156" s="112"/>
      <c r="AF156" s="112"/>
      <c r="AG156" s="112"/>
      <c r="AH156" s="112"/>
      <c r="AI156" s="112"/>
      <c r="AJ156" s="112"/>
      <c r="AK156" s="112"/>
      <c r="AL156" s="112"/>
      <c r="AM156" s="112"/>
      <c r="AN156" s="112"/>
      <c r="AO156" s="112"/>
      <c r="AP156" s="112"/>
      <c r="AQ156" s="112"/>
      <c r="AR156" s="112"/>
      <c r="AS156" s="112"/>
      <c r="AT156" s="112"/>
      <c r="AU156" s="112"/>
      <c r="AV156" s="112"/>
      <c r="AW156" s="112"/>
      <c r="AX156" s="112"/>
    </row>
    <row r="157" spans="1:50" x14ac:dyDescent="0.25">
      <c r="A157" s="215" t="s">
        <v>1948</v>
      </c>
      <c r="B157" s="202" t="s">
        <v>363</v>
      </c>
      <c r="C157" s="202" t="s">
        <v>1</v>
      </c>
      <c r="D157" s="202" t="s">
        <v>143</v>
      </c>
      <c r="E157" s="202">
        <v>392140</v>
      </c>
      <c r="F157" s="202">
        <v>155</v>
      </c>
      <c r="G157" s="112"/>
      <c r="H157" s="112"/>
      <c r="I157" s="112"/>
      <c r="J157" s="112"/>
      <c r="K157" s="112"/>
      <c r="L157" s="112"/>
      <c r="M157" s="112"/>
      <c r="N157" s="112"/>
      <c r="O157" s="112"/>
      <c r="P157" s="112"/>
      <c r="Q157" s="112"/>
      <c r="R157" s="112"/>
      <c r="S157" s="112"/>
      <c r="T157" s="112"/>
      <c r="U157" s="112"/>
      <c r="V157" s="112"/>
      <c r="W157" s="112"/>
      <c r="X157" s="112"/>
      <c r="Y157" s="112"/>
      <c r="Z157" s="112"/>
      <c r="AA157" s="112"/>
      <c r="AB157" s="112"/>
      <c r="AC157" s="112"/>
      <c r="AD157" s="112"/>
      <c r="AE157" s="112"/>
      <c r="AF157" s="112"/>
      <c r="AG157" s="112"/>
      <c r="AH157" s="112"/>
      <c r="AI157" s="112"/>
      <c r="AJ157" s="112"/>
      <c r="AK157" s="112"/>
      <c r="AL157" s="112"/>
      <c r="AM157" s="112"/>
      <c r="AN157" s="112"/>
      <c r="AO157" s="112"/>
      <c r="AP157" s="112"/>
      <c r="AQ157" s="112"/>
      <c r="AR157" s="112"/>
      <c r="AS157" s="112"/>
      <c r="AT157" s="112"/>
      <c r="AU157" s="112"/>
      <c r="AV157" s="112"/>
      <c r="AW157" s="112"/>
      <c r="AX157" s="112"/>
    </row>
    <row r="158" spans="1:50" x14ac:dyDescent="0.25">
      <c r="A158" s="215" t="s">
        <v>1949</v>
      </c>
      <c r="B158" s="202" t="s">
        <v>364</v>
      </c>
      <c r="C158" s="202" t="s">
        <v>4</v>
      </c>
      <c r="D158" s="202" t="s">
        <v>143</v>
      </c>
      <c r="E158" s="202">
        <v>247258</v>
      </c>
      <c r="F158" s="202">
        <v>156</v>
      </c>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c r="AF158" s="112"/>
      <c r="AG158" s="112"/>
      <c r="AH158" s="112"/>
      <c r="AI158" s="112"/>
      <c r="AJ158" s="112"/>
      <c r="AK158" s="112"/>
      <c r="AL158" s="112"/>
      <c r="AM158" s="112"/>
      <c r="AN158" s="112"/>
      <c r="AO158" s="112"/>
      <c r="AP158" s="112"/>
      <c r="AQ158" s="112"/>
      <c r="AR158" s="112"/>
      <c r="AS158" s="112"/>
      <c r="AT158" s="112"/>
      <c r="AU158" s="112"/>
      <c r="AV158" s="112"/>
      <c r="AW158" s="112"/>
      <c r="AX158" s="112"/>
    </row>
    <row r="159" spans="1:50" x14ac:dyDescent="0.25">
      <c r="A159" s="215" t="s">
        <v>1950</v>
      </c>
      <c r="B159" s="202" t="s">
        <v>365</v>
      </c>
      <c r="C159" s="202" t="s">
        <v>11</v>
      </c>
      <c r="D159" s="202" t="s">
        <v>143</v>
      </c>
      <c r="E159" s="202">
        <v>330795</v>
      </c>
      <c r="F159" s="202">
        <v>157</v>
      </c>
      <c r="G159" s="112"/>
      <c r="H159" s="112"/>
      <c r="I159" s="112"/>
      <c r="J159" s="112"/>
      <c r="K159" s="112"/>
      <c r="L159" s="112"/>
      <c r="M159" s="112"/>
      <c r="N159" s="112"/>
      <c r="O159" s="112"/>
      <c r="P159" s="112"/>
      <c r="Q159" s="112"/>
      <c r="R159" s="112"/>
      <c r="S159" s="112"/>
      <c r="T159" s="112"/>
      <c r="U159" s="112"/>
      <c r="V159" s="112"/>
      <c r="W159" s="112"/>
      <c r="X159" s="112"/>
      <c r="Y159" s="112"/>
      <c r="Z159" s="112"/>
      <c r="AA159" s="112"/>
      <c r="AB159" s="112"/>
      <c r="AC159" s="112"/>
      <c r="AD159" s="112"/>
      <c r="AE159" s="112"/>
      <c r="AF159" s="112"/>
      <c r="AG159" s="112"/>
      <c r="AH159" s="112"/>
      <c r="AI159" s="112"/>
      <c r="AJ159" s="112"/>
      <c r="AK159" s="112"/>
      <c r="AL159" s="112"/>
      <c r="AM159" s="112"/>
      <c r="AN159" s="112"/>
      <c r="AO159" s="112"/>
      <c r="AP159" s="112"/>
      <c r="AQ159" s="112"/>
      <c r="AR159" s="112"/>
      <c r="AS159" s="112"/>
      <c r="AT159" s="112"/>
      <c r="AU159" s="112"/>
      <c r="AV159" s="112"/>
      <c r="AW159" s="112"/>
      <c r="AX159" s="112"/>
    </row>
    <row r="160" spans="1:50" x14ac:dyDescent="0.25">
      <c r="A160" s="215" t="s">
        <v>1951</v>
      </c>
      <c r="B160" s="202" t="s">
        <v>366</v>
      </c>
      <c r="C160" s="202" t="s">
        <v>14</v>
      </c>
      <c r="D160" s="202" t="s">
        <v>143</v>
      </c>
      <c r="E160" s="202">
        <v>331096</v>
      </c>
      <c r="F160" s="202">
        <v>158</v>
      </c>
      <c r="G160" s="112"/>
      <c r="H160" s="112"/>
      <c r="I160" s="112"/>
      <c r="J160" s="112"/>
      <c r="K160" s="112"/>
      <c r="L160" s="112"/>
      <c r="M160" s="112"/>
      <c r="N160" s="112"/>
      <c r="O160" s="112"/>
      <c r="P160" s="112"/>
      <c r="Q160" s="112"/>
      <c r="R160" s="112"/>
      <c r="S160" s="112"/>
      <c r="T160" s="112"/>
      <c r="U160" s="112"/>
      <c r="V160" s="112"/>
      <c r="W160" s="112"/>
      <c r="X160" s="112"/>
      <c r="Y160" s="112"/>
      <c r="Z160" s="112"/>
      <c r="AA160" s="112"/>
      <c r="AB160" s="112"/>
      <c r="AC160" s="112"/>
      <c r="AD160" s="112"/>
      <c r="AE160" s="112"/>
      <c r="AF160" s="112"/>
      <c r="AG160" s="112"/>
      <c r="AH160" s="112"/>
      <c r="AI160" s="112"/>
      <c r="AJ160" s="112"/>
      <c r="AK160" s="112"/>
      <c r="AL160" s="112"/>
      <c r="AM160" s="112"/>
      <c r="AN160" s="112"/>
      <c r="AO160" s="112"/>
      <c r="AP160" s="112"/>
      <c r="AQ160" s="112"/>
      <c r="AR160" s="112"/>
      <c r="AS160" s="112"/>
      <c r="AT160" s="112"/>
      <c r="AU160" s="112"/>
      <c r="AV160" s="112"/>
      <c r="AW160" s="112"/>
      <c r="AX160" s="112"/>
    </row>
    <row r="161" spans="1:50" x14ac:dyDescent="0.25">
      <c r="A161" s="215" t="s">
        <v>1952</v>
      </c>
      <c r="B161" s="202" t="s">
        <v>367</v>
      </c>
      <c r="C161" s="202" t="s">
        <v>19</v>
      </c>
      <c r="D161" s="202" t="s">
        <v>143</v>
      </c>
      <c r="E161" s="202">
        <v>262226</v>
      </c>
      <c r="F161" s="202">
        <v>159</v>
      </c>
      <c r="G161" s="112"/>
      <c r="H161" s="112"/>
      <c r="I161" s="112"/>
      <c r="J161" s="112"/>
      <c r="K161" s="112"/>
      <c r="L161" s="112"/>
      <c r="M161" s="112"/>
      <c r="N161" s="112"/>
      <c r="O161" s="112"/>
      <c r="P161" s="112"/>
      <c r="Q161" s="112"/>
      <c r="R161" s="112"/>
      <c r="S161" s="112"/>
      <c r="T161" s="112"/>
      <c r="U161" s="112"/>
      <c r="V161" s="112"/>
      <c r="W161" s="112"/>
      <c r="X161" s="112"/>
      <c r="Y161" s="112"/>
      <c r="Z161" s="112"/>
      <c r="AA161" s="112"/>
      <c r="AB161" s="112"/>
      <c r="AC161" s="112"/>
      <c r="AD161" s="112"/>
      <c r="AE161" s="112"/>
      <c r="AF161" s="112"/>
      <c r="AG161" s="112"/>
      <c r="AH161" s="112"/>
      <c r="AI161" s="112"/>
      <c r="AJ161" s="112"/>
      <c r="AK161" s="112"/>
      <c r="AL161" s="112"/>
      <c r="AM161" s="112"/>
      <c r="AN161" s="112"/>
      <c r="AO161" s="112"/>
      <c r="AP161" s="112"/>
      <c r="AQ161" s="112"/>
      <c r="AR161" s="112"/>
      <c r="AS161" s="112"/>
      <c r="AT161" s="112"/>
      <c r="AU161" s="112"/>
      <c r="AV161" s="112"/>
      <c r="AW161" s="112"/>
      <c r="AX161" s="112"/>
    </row>
    <row r="162" spans="1:50" x14ac:dyDescent="0.25">
      <c r="A162" s="215" t="s">
        <v>1953</v>
      </c>
      <c r="B162" s="202" t="s">
        <v>1772</v>
      </c>
      <c r="C162" s="202" t="s">
        <v>196</v>
      </c>
      <c r="D162" s="202" t="s">
        <v>132</v>
      </c>
      <c r="E162" s="202">
        <v>369670</v>
      </c>
      <c r="F162" s="202">
        <v>160</v>
      </c>
      <c r="G162" s="112"/>
      <c r="H162" s="112"/>
      <c r="I162" s="112"/>
      <c r="J162" s="112"/>
      <c r="K162" s="112"/>
      <c r="L162" s="112"/>
      <c r="M162" s="112"/>
      <c r="N162" s="112"/>
      <c r="O162" s="112"/>
      <c r="P162" s="112"/>
      <c r="Q162" s="112"/>
      <c r="R162" s="112"/>
      <c r="S162" s="112"/>
      <c r="T162" s="112"/>
      <c r="U162" s="112"/>
      <c r="V162" s="112"/>
      <c r="W162" s="112"/>
      <c r="X162" s="112"/>
      <c r="Y162" s="112"/>
      <c r="Z162" s="112"/>
      <c r="AA162" s="112"/>
      <c r="AB162" s="112"/>
      <c r="AC162" s="112"/>
      <c r="AD162" s="112"/>
      <c r="AE162" s="112"/>
      <c r="AF162" s="112"/>
      <c r="AG162" s="112"/>
      <c r="AH162" s="112"/>
      <c r="AI162" s="112"/>
      <c r="AJ162" s="112"/>
      <c r="AK162" s="112"/>
      <c r="AL162" s="112"/>
      <c r="AM162" s="112"/>
      <c r="AN162" s="112"/>
      <c r="AO162" s="112"/>
      <c r="AP162" s="112"/>
      <c r="AQ162" s="112"/>
      <c r="AR162" s="112"/>
      <c r="AS162" s="112"/>
      <c r="AT162" s="112"/>
      <c r="AU162" s="112"/>
      <c r="AV162" s="112"/>
      <c r="AW162" s="112"/>
      <c r="AX162" s="112"/>
    </row>
    <row r="163" spans="1:50" x14ac:dyDescent="0.25">
      <c r="A163" s="215" t="s">
        <v>1954</v>
      </c>
      <c r="B163" s="202" t="s">
        <v>1773</v>
      </c>
      <c r="C163" s="202" t="s">
        <v>197</v>
      </c>
      <c r="D163" s="202" t="s">
        <v>132</v>
      </c>
      <c r="E163" s="202">
        <v>115270</v>
      </c>
      <c r="F163" s="202">
        <v>161</v>
      </c>
      <c r="G163" s="112"/>
      <c r="H163" s="112"/>
      <c r="I163" s="112"/>
      <c r="J163" s="112"/>
      <c r="K163" s="112"/>
      <c r="L163" s="112"/>
      <c r="M163" s="112"/>
      <c r="N163" s="112"/>
      <c r="O163" s="112"/>
      <c r="P163" s="112"/>
      <c r="Q163" s="112"/>
      <c r="R163" s="112"/>
      <c r="S163" s="112"/>
      <c r="T163" s="112"/>
      <c r="U163" s="112"/>
      <c r="V163" s="112"/>
      <c r="W163" s="112"/>
      <c r="X163" s="112"/>
      <c r="Y163" s="112"/>
      <c r="Z163" s="112"/>
      <c r="AA163" s="112"/>
      <c r="AB163" s="112"/>
      <c r="AC163" s="112"/>
      <c r="AD163" s="112"/>
      <c r="AE163" s="112"/>
      <c r="AF163" s="112"/>
      <c r="AG163" s="112"/>
      <c r="AH163" s="112"/>
      <c r="AI163" s="112"/>
      <c r="AJ163" s="112"/>
      <c r="AK163" s="112"/>
      <c r="AL163" s="112"/>
      <c r="AM163" s="112"/>
      <c r="AN163" s="112"/>
      <c r="AO163" s="112"/>
      <c r="AP163" s="112"/>
      <c r="AQ163" s="112"/>
      <c r="AR163" s="112"/>
      <c r="AS163" s="112"/>
      <c r="AT163" s="112"/>
      <c r="AU163" s="112"/>
      <c r="AV163" s="112"/>
      <c r="AW163" s="112"/>
      <c r="AX163" s="112"/>
    </row>
    <row r="164" spans="1:50" x14ac:dyDescent="0.25">
      <c r="A164" s="215" t="s">
        <v>1955</v>
      </c>
      <c r="B164" s="202" t="s">
        <v>1774</v>
      </c>
      <c r="C164" s="202" t="s">
        <v>198</v>
      </c>
      <c r="D164" s="202" t="s">
        <v>132</v>
      </c>
      <c r="E164" s="202">
        <v>148790</v>
      </c>
      <c r="F164" s="202">
        <v>162</v>
      </c>
      <c r="G164" s="112"/>
      <c r="H164" s="112"/>
      <c r="I164" s="112"/>
      <c r="J164" s="112"/>
      <c r="K164" s="112"/>
      <c r="L164" s="112"/>
      <c r="M164" s="112"/>
      <c r="N164" s="112"/>
      <c r="O164" s="112"/>
      <c r="P164" s="112"/>
      <c r="Q164" s="112"/>
      <c r="R164" s="112"/>
      <c r="S164" s="112"/>
      <c r="T164" s="112"/>
      <c r="U164" s="112"/>
      <c r="V164" s="112"/>
      <c r="W164" s="112"/>
      <c r="X164" s="112"/>
      <c r="Y164" s="112"/>
      <c r="Z164" s="112"/>
      <c r="AA164" s="112"/>
      <c r="AB164" s="112"/>
      <c r="AC164" s="112"/>
      <c r="AD164" s="112"/>
      <c r="AE164" s="112"/>
      <c r="AF164" s="112"/>
      <c r="AG164" s="112"/>
      <c r="AH164" s="112"/>
      <c r="AI164" s="112"/>
      <c r="AJ164" s="112"/>
      <c r="AK164" s="112"/>
      <c r="AL164" s="112"/>
      <c r="AM164" s="112"/>
      <c r="AN164" s="112"/>
      <c r="AO164" s="112"/>
      <c r="AP164" s="112"/>
      <c r="AQ164" s="112"/>
      <c r="AR164" s="112"/>
      <c r="AS164" s="112"/>
      <c r="AT164" s="112"/>
      <c r="AU164" s="112"/>
      <c r="AV164" s="112"/>
      <c r="AW164" s="112"/>
      <c r="AX164" s="112"/>
    </row>
    <row r="165" spans="1:50" x14ac:dyDescent="0.25">
      <c r="A165" s="215" t="s">
        <v>1956</v>
      </c>
      <c r="B165" s="202" t="s">
        <v>1775</v>
      </c>
      <c r="C165" s="202" t="s">
        <v>201</v>
      </c>
      <c r="D165" s="202" t="s">
        <v>132</v>
      </c>
      <c r="E165" s="202">
        <v>306070</v>
      </c>
      <c r="F165" s="202">
        <v>163</v>
      </c>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12"/>
      <c r="AF165" s="112"/>
      <c r="AG165" s="112"/>
      <c r="AH165" s="112"/>
      <c r="AI165" s="112"/>
      <c r="AJ165" s="112"/>
      <c r="AK165" s="112"/>
      <c r="AL165" s="112"/>
      <c r="AM165" s="112"/>
      <c r="AN165" s="112"/>
      <c r="AO165" s="112"/>
      <c r="AP165" s="112"/>
      <c r="AQ165" s="112"/>
      <c r="AR165" s="112"/>
      <c r="AS165" s="112"/>
      <c r="AT165" s="112"/>
      <c r="AU165" s="112"/>
      <c r="AV165" s="112"/>
      <c r="AW165" s="112"/>
      <c r="AX165" s="112"/>
    </row>
    <row r="166" spans="1:50" x14ac:dyDescent="0.25">
      <c r="A166" s="215" t="s">
        <v>1957</v>
      </c>
      <c r="B166" s="202" t="s">
        <v>1776</v>
      </c>
      <c r="C166" s="202" t="s">
        <v>202</v>
      </c>
      <c r="D166" s="202" t="s">
        <v>132</v>
      </c>
      <c r="E166" s="202">
        <v>584550</v>
      </c>
      <c r="F166" s="202">
        <v>164</v>
      </c>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c r="AQ166" s="112"/>
      <c r="AR166" s="112"/>
      <c r="AS166" s="112"/>
      <c r="AT166" s="112"/>
      <c r="AU166" s="112"/>
      <c r="AV166" s="112"/>
      <c r="AW166" s="112"/>
      <c r="AX166" s="112"/>
    </row>
    <row r="167" spans="1:50" x14ac:dyDescent="0.25">
      <c r="A167" s="215" t="s">
        <v>1958</v>
      </c>
      <c r="B167" s="202" t="s">
        <v>1777</v>
      </c>
      <c r="C167" s="202" t="s">
        <v>204</v>
      </c>
      <c r="D167" s="202" t="s">
        <v>132</v>
      </c>
      <c r="E167" s="202">
        <v>321800</v>
      </c>
      <c r="F167" s="202">
        <v>165</v>
      </c>
      <c r="G167" s="112"/>
      <c r="H167" s="112"/>
      <c r="I167" s="112"/>
      <c r="J167" s="112"/>
      <c r="K167" s="112"/>
      <c r="L167" s="112"/>
      <c r="M167" s="112"/>
      <c r="N167" s="112"/>
      <c r="O167" s="112"/>
      <c r="P167" s="112"/>
      <c r="Q167" s="112"/>
      <c r="R167" s="112"/>
      <c r="S167" s="112"/>
      <c r="T167" s="112"/>
      <c r="U167" s="112"/>
      <c r="V167" s="112"/>
      <c r="W167" s="112"/>
      <c r="X167" s="112"/>
      <c r="Y167" s="112"/>
      <c r="Z167" s="112"/>
      <c r="AA167" s="112"/>
      <c r="AB167" s="112"/>
      <c r="AC167" s="112"/>
      <c r="AD167" s="112"/>
      <c r="AE167" s="112"/>
      <c r="AF167" s="112"/>
      <c r="AG167" s="112"/>
      <c r="AH167" s="112"/>
      <c r="AI167" s="112"/>
      <c r="AJ167" s="112"/>
      <c r="AK167" s="112"/>
      <c r="AL167" s="112"/>
      <c r="AM167" s="112"/>
      <c r="AN167" s="112"/>
      <c r="AO167" s="112"/>
      <c r="AP167" s="112"/>
      <c r="AQ167" s="112"/>
      <c r="AR167" s="112"/>
      <c r="AS167" s="112"/>
      <c r="AT167" s="112"/>
      <c r="AU167" s="112"/>
      <c r="AV167" s="112"/>
      <c r="AW167" s="112"/>
      <c r="AX167" s="112"/>
    </row>
    <row r="168" spans="1:50" x14ac:dyDescent="0.25">
      <c r="A168" s="215" t="s">
        <v>1959</v>
      </c>
      <c r="B168" s="202" t="s">
        <v>1778</v>
      </c>
      <c r="C168" s="202" t="s">
        <v>206</v>
      </c>
      <c r="D168" s="202" t="s">
        <v>132</v>
      </c>
      <c r="E168" s="202">
        <v>897770</v>
      </c>
      <c r="F168" s="202">
        <v>166</v>
      </c>
      <c r="G168" s="112"/>
      <c r="H168" s="112"/>
      <c r="I168" s="112"/>
      <c r="J168" s="112"/>
      <c r="K168" s="112"/>
      <c r="L168" s="112"/>
      <c r="M168" s="112"/>
      <c r="N168" s="112"/>
      <c r="O168" s="112"/>
      <c r="P168" s="112"/>
      <c r="Q168" s="112"/>
      <c r="R168" s="112"/>
      <c r="S168" s="112"/>
      <c r="T168" s="112"/>
      <c r="U168" s="112"/>
      <c r="V168" s="112"/>
      <c r="W168" s="112"/>
      <c r="X168" s="112"/>
      <c r="Y168" s="112"/>
      <c r="Z168" s="112"/>
      <c r="AA168" s="112"/>
      <c r="AB168" s="112"/>
      <c r="AC168" s="112"/>
      <c r="AD168" s="112"/>
      <c r="AE168" s="112"/>
      <c r="AF168" s="112"/>
      <c r="AG168" s="112"/>
      <c r="AH168" s="112"/>
      <c r="AI168" s="112"/>
      <c r="AJ168" s="112"/>
      <c r="AK168" s="112"/>
      <c r="AL168" s="112"/>
      <c r="AM168" s="112"/>
      <c r="AN168" s="112"/>
      <c r="AO168" s="112"/>
      <c r="AP168" s="112"/>
      <c r="AQ168" s="112"/>
      <c r="AR168" s="112"/>
      <c r="AS168" s="112"/>
      <c r="AT168" s="112"/>
      <c r="AU168" s="112"/>
      <c r="AV168" s="112"/>
      <c r="AW168" s="112"/>
      <c r="AX168" s="112"/>
    </row>
    <row r="169" spans="1:50" x14ac:dyDescent="0.25">
      <c r="A169" s="215" t="s">
        <v>1960</v>
      </c>
      <c r="B169" s="202" t="s">
        <v>1779</v>
      </c>
      <c r="C169" s="202" t="s">
        <v>207</v>
      </c>
      <c r="D169" s="202" t="s">
        <v>132</v>
      </c>
      <c r="E169" s="202">
        <v>22190</v>
      </c>
      <c r="F169" s="202">
        <v>167</v>
      </c>
      <c r="G169" s="112"/>
      <c r="H169" s="112"/>
      <c r="I169" s="112"/>
      <c r="J169" s="112"/>
      <c r="K169" s="112"/>
      <c r="L169" s="112"/>
      <c r="M169" s="112"/>
      <c r="N169" s="112"/>
      <c r="O169" s="112"/>
      <c r="P169" s="112"/>
      <c r="Q169" s="112"/>
      <c r="R169" s="112"/>
      <c r="S169" s="112"/>
      <c r="T169" s="112"/>
      <c r="U169" s="112"/>
      <c r="V169" s="112"/>
      <c r="W169" s="112"/>
      <c r="X169" s="112"/>
      <c r="Y169" s="112"/>
      <c r="Z169" s="112"/>
      <c r="AA169" s="112"/>
      <c r="AB169" s="112"/>
      <c r="AC169" s="112"/>
      <c r="AD169" s="112"/>
      <c r="AE169" s="112"/>
      <c r="AF169" s="112"/>
      <c r="AG169" s="112"/>
      <c r="AH169" s="112"/>
      <c r="AI169" s="112"/>
      <c r="AJ169" s="112"/>
      <c r="AK169" s="112"/>
      <c r="AL169" s="112"/>
      <c r="AM169" s="112"/>
      <c r="AN169" s="112"/>
      <c r="AO169" s="112"/>
      <c r="AP169" s="112"/>
      <c r="AQ169" s="112"/>
      <c r="AR169" s="112"/>
      <c r="AS169" s="112"/>
      <c r="AT169" s="112"/>
      <c r="AU169" s="112"/>
      <c r="AV169" s="112"/>
      <c r="AW169" s="112"/>
      <c r="AX169" s="112"/>
    </row>
    <row r="170" spans="1:50" x14ac:dyDescent="0.25">
      <c r="A170" s="215" t="s">
        <v>1961</v>
      </c>
      <c r="B170" s="202" t="s">
        <v>1780</v>
      </c>
      <c r="C170" s="202" t="s">
        <v>208</v>
      </c>
      <c r="D170" s="202" t="s">
        <v>132</v>
      </c>
      <c r="E170" s="202">
        <v>22990</v>
      </c>
      <c r="F170" s="202">
        <v>168</v>
      </c>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row>
    <row r="171" spans="1:50" x14ac:dyDescent="0.25">
      <c r="A171" s="215" t="s">
        <v>1962</v>
      </c>
      <c r="B171" s="202" t="s">
        <v>1781</v>
      </c>
      <c r="C171" s="202" t="s">
        <v>199</v>
      </c>
      <c r="D171" s="202" t="s">
        <v>132</v>
      </c>
      <c r="E171" s="202">
        <v>26830</v>
      </c>
      <c r="F171" s="202">
        <v>169</v>
      </c>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12"/>
      <c r="AF171" s="112"/>
      <c r="AG171" s="112"/>
      <c r="AH171" s="112"/>
      <c r="AI171" s="112"/>
      <c r="AJ171" s="112"/>
      <c r="AK171" s="112"/>
      <c r="AL171" s="112"/>
      <c r="AM171" s="112"/>
      <c r="AN171" s="112"/>
      <c r="AO171" s="112"/>
      <c r="AP171" s="112"/>
      <c r="AQ171" s="112"/>
      <c r="AR171" s="112"/>
      <c r="AS171" s="112"/>
      <c r="AT171" s="112"/>
      <c r="AU171" s="112"/>
      <c r="AV171" s="112"/>
      <c r="AW171" s="112"/>
      <c r="AX171" s="112"/>
    </row>
    <row r="172" spans="1:50" x14ac:dyDescent="0.25">
      <c r="A172" s="215" t="s">
        <v>1963</v>
      </c>
      <c r="B172" s="202" t="s">
        <v>1782</v>
      </c>
      <c r="C172" s="202" t="s">
        <v>200</v>
      </c>
      <c r="D172" s="202" t="s">
        <v>132</v>
      </c>
      <c r="E172" s="202">
        <v>371910</v>
      </c>
      <c r="F172" s="202">
        <v>170</v>
      </c>
      <c r="G172" s="112"/>
      <c r="H172" s="112"/>
      <c r="I172" s="112"/>
      <c r="J172" s="112"/>
      <c r="K172" s="112"/>
      <c r="L172" s="112"/>
      <c r="M172" s="112"/>
      <c r="N172" s="112"/>
      <c r="O172" s="112"/>
      <c r="P172" s="112"/>
      <c r="Q172" s="112"/>
      <c r="R172" s="112"/>
      <c r="S172" s="112"/>
      <c r="T172" s="112"/>
      <c r="U172" s="112"/>
      <c r="V172" s="112"/>
      <c r="W172" s="112"/>
      <c r="X172" s="112"/>
      <c r="Y172" s="112"/>
      <c r="Z172" s="112"/>
      <c r="AA172" s="112"/>
      <c r="AB172" s="112"/>
      <c r="AC172" s="112"/>
      <c r="AD172" s="112"/>
      <c r="AE172" s="112"/>
      <c r="AF172" s="112"/>
      <c r="AG172" s="112"/>
      <c r="AH172" s="112"/>
      <c r="AI172" s="112"/>
      <c r="AJ172" s="112"/>
      <c r="AK172" s="112"/>
      <c r="AL172" s="112"/>
      <c r="AM172" s="112"/>
      <c r="AN172" s="112"/>
      <c r="AO172" s="112"/>
      <c r="AP172" s="112"/>
      <c r="AQ172" s="112"/>
      <c r="AR172" s="112"/>
      <c r="AS172" s="112"/>
      <c r="AT172" s="112"/>
      <c r="AU172" s="112"/>
      <c r="AV172" s="112"/>
      <c r="AW172" s="112"/>
      <c r="AX172" s="112"/>
    </row>
    <row r="173" spans="1:50" x14ac:dyDescent="0.25">
      <c r="A173" s="215" t="s">
        <v>1964</v>
      </c>
      <c r="B173" s="202" t="s">
        <v>1783</v>
      </c>
      <c r="C173" s="202" t="s">
        <v>209</v>
      </c>
      <c r="D173" s="202" t="s">
        <v>132</v>
      </c>
      <c r="E173" s="202">
        <v>416080</v>
      </c>
      <c r="F173" s="202">
        <v>171</v>
      </c>
      <c r="G173" s="112"/>
      <c r="H173" s="112"/>
      <c r="I173" s="112"/>
      <c r="J173" s="112"/>
      <c r="K173" s="112"/>
      <c r="L173" s="112"/>
      <c r="M173" s="112"/>
      <c r="N173" s="112"/>
      <c r="O173" s="112"/>
      <c r="P173" s="112"/>
      <c r="Q173" s="112"/>
      <c r="R173" s="112"/>
      <c r="S173" s="112"/>
      <c r="T173" s="112"/>
      <c r="U173" s="112"/>
      <c r="V173" s="112"/>
      <c r="W173" s="112"/>
      <c r="X173" s="112"/>
      <c r="Y173" s="112"/>
      <c r="Z173" s="112"/>
      <c r="AA173" s="112"/>
      <c r="AB173" s="112"/>
      <c r="AC173" s="112"/>
      <c r="AD173" s="112"/>
      <c r="AE173" s="112"/>
      <c r="AF173" s="112"/>
      <c r="AG173" s="112"/>
      <c r="AH173" s="112"/>
      <c r="AI173" s="112"/>
      <c r="AJ173" s="112"/>
      <c r="AK173" s="112"/>
      <c r="AL173" s="112"/>
      <c r="AM173" s="112"/>
      <c r="AN173" s="112"/>
      <c r="AO173" s="112"/>
      <c r="AP173" s="112"/>
      <c r="AQ173" s="112"/>
      <c r="AR173" s="112"/>
      <c r="AS173" s="112"/>
      <c r="AT173" s="112"/>
      <c r="AU173" s="112"/>
      <c r="AV173" s="112"/>
      <c r="AW173" s="112"/>
      <c r="AX173" s="112"/>
    </row>
    <row r="174" spans="1:50" x14ac:dyDescent="0.25">
      <c r="A174" s="215" t="s">
        <v>1965</v>
      </c>
      <c r="B174" s="202" t="s">
        <v>1784</v>
      </c>
      <c r="C174" s="202" t="s">
        <v>203</v>
      </c>
      <c r="D174" s="202" t="s">
        <v>132</v>
      </c>
      <c r="E174" s="202">
        <v>1174980</v>
      </c>
      <c r="F174" s="202">
        <v>172</v>
      </c>
      <c r="G174" s="112"/>
      <c r="H174" s="112"/>
      <c r="I174" s="112"/>
      <c r="J174" s="112"/>
      <c r="K174" s="112"/>
      <c r="L174" s="112"/>
      <c r="M174" s="112"/>
      <c r="N174" s="112"/>
      <c r="O174" s="112"/>
      <c r="P174" s="112"/>
      <c r="Q174" s="112"/>
      <c r="R174" s="112"/>
      <c r="S174" s="112"/>
      <c r="T174" s="112"/>
      <c r="U174" s="112"/>
      <c r="V174" s="112"/>
      <c r="W174" s="112"/>
      <c r="X174" s="112"/>
      <c r="Y174" s="112"/>
      <c r="Z174" s="112"/>
      <c r="AA174" s="112"/>
      <c r="AB174" s="112"/>
      <c r="AC174" s="112"/>
      <c r="AD174" s="112"/>
      <c r="AE174" s="112"/>
      <c r="AF174" s="112"/>
      <c r="AG174" s="112"/>
      <c r="AH174" s="112"/>
      <c r="AI174" s="112"/>
      <c r="AJ174" s="112"/>
      <c r="AK174" s="112"/>
      <c r="AL174" s="112"/>
      <c r="AM174" s="112"/>
      <c r="AN174" s="112"/>
      <c r="AO174" s="112"/>
      <c r="AP174" s="112"/>
      <c r="AQ174" s="112"/>
      <c r="AR174" s="112"/>
      <c r="AS174" s="112"/>
      <c r="AT174" s="112"/>
      <c r="AU174" s="112"/>
      <c r="AV174" s="112"/>
      <c r="AW174" s="112"/>
      <c r="AX174" s="112"/>
    </row>
    <row r="175" spans="1:50" x14ac:dyDescent="0.25">
      <c r="A175" s="215" t="s">
        <v>1966</v>
      </c>
      <c r="B175" s="202" t="s">
        <v>1785</v>
      </c>
      <c r="C175" s="202" t="s">
        <v>205</v>
      </c>
      <c r="D175" s="202" t="s">
        <v>132</v>
      </c>
      <c r="E175" s="202">
        <v>659200</v>
      </c>
      <c r="F175" s="202">
        <v>173</v>
      </c>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c r="AQ175" s="112"/>
      <c r="AR175" s="112"/>
      <c r="AS175" s="112"/>
      <c r="AT175" s="112"/>
      <c r="AU175" s="112"/>
      <c r="AV175" s="112"/>
      <c r="AW175" s="112"/>
      <c r="AX175" s="112"/>
    </row>
    <row r="176" spans="1:50" x14ac:dyDescent="0.25">
      <c r="A176" s="215" t="s">
        <v>1967</v>
      </c>
      <c r="B176" s="202" t="s">
        <v>1786</v>
      </c>
      <c r="C176" s="202" t="s">
        <v>441</v>
      </c>
      <c r="D176" s="202" t="s">
        <v>133</v>
      </c>
      <c r="E176" s="202">
        <v>698369</v>
      </c>
      <c r="F176" s="202">
        <v>174</v>
      </c>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row>
    <row r="177" spans="1:50" x14ac:dyDescent="0.25">
      <c r="A177" s="215" t="s">
        <v>1968</v>
      </c>
      <c r="B177" s="202" t="s">
        <v>1787</v>
      </c>
      <c r="C177" s="202" t="s">
        <v>445</v>
      </c>
      <c r="D177" s="202" t="s">
        <v>133</v>
      </c>
      <c r="E177" s="202">
        <v>132447</v>
      </c>
      <c r="F177" s="202">
        <v>175</v>
      </c>
      <c r="G177" s="112"/>
      <c r="H177" s="112"/>
      <c r="I177" s="112"/>
      <c r="J177" s="112"/>
      <c r="K177" s="112"/>
      <c r="L177" s="112"/>
      <c r="M177" s="112"/>
      <c r="N177" s="112"/>
      <c r="O177" s="112"/>
      <c r="P177" s="112"/>
      <c r="Q177" s="112"/>
      <c r="R177" s="112"/>
      <c r="S177" s="112"/>
      <c r="T177" s="112"/>
      <c r="U177" s="112"/>
      <c r="V177" s="112"/>
      <c r="W177" s="112"/>
      <c r="X177" s="112"/>
      <c r="Y177" s="112"/>
      <c r="Z177" s="112"/>
      <c r="AA177" s="112"/>
      <c r="AB177" s="112"/>
      <c r="AC177" s="112"/>
      <c r="AD177" s="112"/>
      <c r="AE177" s="112"/>
      <c r="AF177" s="112"/>
      <c r="AG177" s="112"/>
      <c r="AH177" s="112"/>
      <c r="AI177" s="112"/>
      <c r="AJ177" s="112"/>
      <c r="AK177" s="112"/>
      <c r="AL177" s="112"/>
      <c r="AM177" s="112"/>
      <c r="AN177" s="112"/>
      <c r="AO177" s="112"/>
      <c r="AP177" s="112"/>
      <c r="AQ177" s="112"/>
      <c r="AR177" s="112"/>
      <c r="AS177" s="112"/>
      <c r="AT177" s="112"/>
      <c r="AU177" s="112"/>
      <c r="AV177" s="112"/>
      <c r="AW177" s="112"/>
      <c r="AX177" s="112"/>
    </row>
    <row r="178" spans="1:50" x14ac:dyDescent="0.25">
      <c r="A178" s="215" t="s">
        <v>1969</v>
      </c>
      <c r="B178" s="202" t="s">
        <v>1788</v>
      </c>
      <c r="C178" s="202" t="s">
        <v>444</v>
      </c>
      <c r="D178" s="202" t="s">
        <v>133</v>
      </c>
      <c r="E178" s="202">
        <v>385615</v>
      </c>
      <c r="F178" s="202">
        <v>176</v>
      </c>
      <c r="G178" s="112"/>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c r="AQ178" s="112"/>
      <c r="AR178" s="112"/>
      <c r="AS178" s="112"/>
      <c r="AT178" s="112"/>
      <c r="AU178" s="112"/>
      <c r="AV178" s="112"/>
      <c r="AW178" s="112"/>
      <c r="AX178" s="112"/>
    </row>
    <row r="179" spans="1:50" x14ac:dyDescent="0.25">
      <c r="A179" s="215" t="s">
        <v>1970</v>
      </c>
      <c r="B179" s="202" t="s">
        <v>1789</v>
      </c>
      <c r="C179" s="202" t="s">
        <v>446</v>
      </c>
      <c r="D179" s="202" t="s">
        <v>133</v>
      </c>
      <c r="E179" s="202">
        <v>389372</v>
      </c>
      <c r="F179" s="202">
        <v>177</v>
      </c>
      <c r="G179" s="112"/>
      <c r="H179" s="112"/>
      <c r="I179" s="112"/>
      <c r="J179" s="112"/>
      <c r="K179" s="112"/>
      <c r="L179" s="112"/>
      <c r="M179" s="112"/>
      <c r="N179" s="112"/>
      <c r="O179" s="112"/>
      <c r="P179" s="112"/>
      <c r="Q179" s="112"/>
      <c r="R179" s="112"/>
      <c r="S179" s="112"/>
      <c r="T179" s="112"/>
      <c r="U179" s="112"/>
      <c r="V179" s="112"/>
      <c r="W179" s="112"/>
      <c r="X179" s="112"/>
      <c r="Y179" s="112"/>
      <c r="Z179" s="112"/>
      <c r="AA179" s="112"/>
      <c r="AB179" s="112"/>
      <c r="AC179" s="112"/>
      <c r="AD179" s="112"/>
      <c r="AE179" s="112"/>
      <c r="AF179" s="112"/>
      <c r="AG179" s="112"/>
      <c r="AH179" s="112"/>
      <c r="AI179" s="112"/>
      <c r="AJ179" s="112"/>
      <c r="AK179" s="112"/>
      <c r="AL179" s="112"/>
      <c r="AM179" s="112"/>
      <c r="AN179" s="112"/>
      <c r="AO179" s="112"/>
      <c r="AP179" s="112"/>
      <c r="AQ179" s="112"/>
      <c r="AR179" s="112"/>
      <c r="AS179" s="112"/>
      <c r="AT179" s="112"/>
      <c r="AU179" s="112"/>
      <c r="AV179" s="112"/>
      <c r="AW179" s="112"/>
      <c r="AX179" s="112"/>
    </row>
    <row r="180" spans="1:50" x14ac:dyDescent="0.25">
      <c r="A180" s="215" t="s">
        <v>1971</v>
      </c>
      <c r="B180" s="202" t="s">
        <v>1790</v>
      </c>
      <c r="C180" s="202" t="s">
        <v>443</v>
      </c>
      <c r="D180" s="202" t="s">
        <v>133</v>
      </c>
      <c r="E180" s="202">
        <v>445190</v>
      </c>
      <c r="F180" s="202">
        <v>178</v>
      </c>
      <c r="G180" s="112"/>
      <c r="H180" s="112"/>
      <c r="I180" s="112"/>
      <c r="J180" s="112"/>
      <c r="K180" s="112"/>
      <c r="L180" s="112"/>
      <c r="M180" s="112"/>
      <c r="N180" s="112"/>
      <c r="O180" s="112"/>
      <c r="P180" s="112"/>
      <c r="Q180" s="112"/>
      <c r="R180" s="112"/>
      <c r="S180" s="112"/>
      <c r="T180" s="112"/>
      <c r="U180" s="112"/>
      <c r="V180" s="112"/>
      <c r="W180" s="112"/>
      <c r="X180" s="112"/>
      <c r="Y180" s="112"/>
      <c r="Z180" s="112"/>
      <c r="AA180" s="112"/>
      <c r="AB180" s="112"/>
      <c r="AC180" s="112"/>
      <c r="AD180" s="112"/>
      <c r="AE180" s="112"/>
      <c r="AF180" s="112"/>
      <c r="AG180" s="112"/>
      <c r="AH180" s="112"/>
      <c r="AI180" s="112"/>
      <c r="AJ180" s="112"/>
      <c r="AK180" s="112"/>
      <c r="AL180" s="112"/>
      <c r="AM180" s="112"/>
      <c r="AN180" s="112"/>
      <c r="AO180" s="112"/>
      <c r="AP180" s="112"/>
      <c r="AQ180" s="112"/>
      <c r="AR180" s="112"/>
      <c r="AS180" s="112"/>
      <c r="AT180" s="112"/>
      <c r="AU180" s="112"/>
      <c r="AV180" s="112"/>
      <c r="AW180" s="112"/>
      <c r="AX180" s="112"/>
    </row>
    <row r="181" spans="1:50" x14ac:dyDescent="0.25">
      <c r="A181" s="215" t="s">
        <v>1972</v>
      </c>
      <c r="B181" s="202" t="s">
        <v>1791</v>
      </c>
      <c r="C181" s="202" t="s">
        <v>440</v>
      </c>
      <c r="D181" s="202" t="s">
        <v>133</v>
      </c>
      <c r="E181" s="202">
        <v>591225</v>
      </c>
      <c r="F181" s="202">
        <v>179</v>
      </c>
      <c r="G181" s="112"/>
      <c r="H181" s="112"/>
      <c r="I181" s="112"/>
      <c r="J181" s="112"/>
      <c r="K181" s="112"/>
      <c r="L181" s="112"/>
      <c r="M181" s="112"/>
      <c r="N181" s="112"/>
      <c r="O181" s="112"/>
      <c r="P181" s="112"/>
      <c r="Q181" s="112"/>
      <c r="R181" s="112"/>
      <c r="S181" s="112"/>
      <c r="T181" s="112"/>
      <c r="U181" s="112"/>
      <c r="V181" s="112"/>
      <c r="W181" s="112"/>
      <c r="X181" s="112"/>
      <c r="Y181" s="112"/>
      <c r="Z181" s="112"/>
      <c r="AA181" s="112"/>
      <c r="AB181" s="112"/>
      <c r="AC181" s="112"/>
      <c r="AD181" s="112"/>
      <c r="AE181" s="112"/>
      <c r="AF181" s="112"/>
      <c r="AG181" s="112"/>
      <c r="AH181" s="112"/>
      <c r="AI181" s="112"/>
      <c r="AJ181" s="112"/>
      <c r="AK181" s="112"/>
      <c r="AL181" s="112"/>
      <c r="AM181" s="112"/>
      <c r="AN181" s="112"/>
      <c r="AO181" s="112"/>
      <c r="AP181" s="112"/>
      <c r="AQ181" s="112"/>
      <c r="AR181" s="112"/>
      <c r="AS181" s="112"/>
      <c r="AT181" s="112"/>
      <c r="AU181" s="112"/>
      <c r="AV181" s="112"/>
      <c r="AW181" s="112"/>
      <c r="AX181" s="112"/>
    </row>
    <row r="182" spans="1:50" x14ac:dyDescent="0.25">
      <c r="A182" s="215" t="s">
        <v>1973</v>
      </c>
      <c r="B182" s="202" t="s">
        <v>1792</v>
      </c>
      <c r="C182" s="202" t="s">
        <v>442</v>
      </c>
      <c r="D182" s="202" t="s">
        <v>133</v>
      </c>
      <c r="E182" s="202">
        <v>496413</v>
      </c>
      <c r="F182" s="202">
        <v>180</v>
      </c>
      <c r="G182" s="112"/>
      <c r="H182" s="112"/>
      <c r="I182" s="112"/>
      <c r="J182" s="112"/>
      <c r="K182" s="112"/>
      <c r="L182" s="112"/>
      <c r="M182" s="112"/>
      <c r="N182" s="112"/>
      <c r="O182" s="112"/>
      <c r="P182" s="112"/>
      <c r="Q182" s="112"/>
      <c r="R182" s="112"/>
      <c r="S182" s="112"/>
      <c r="T182" s="112"/>
      <c r="U182" s="112"/>
      <c r="V182" s="112"/>
      <c r="W182" s="112"/>
      <c r="X182" s="112"/>
      <c r="Y182" s="112"/>
      <c r="Z182" s="112"/>
      <c r="AA182" s="112"/>
      <c r="AB182" s="112"/>
      <c r="AC182" s="112"/>
      <c r="AD182" s="112"/>
      <c r="AE182" s="112"/>
      <c r="AF182" s="112"/>
      <c r="AG182" s="112"/>
      <c r="AH182" s="112"/>
      <c r="AI182" s="112"/>
      <c r="AJ182" s="112"/>
      <c r="AK182" s="112"/>
      <c r="AL182" s="112"/>
      <c r="AM182" s="112"/>
      <c r="AN182" s="112"/>
      <c r="AO182" s="112"/>
      <c r="AP182" s="112"/>
      <c r="AQ182" s="112"/>
      <c r="AR182" s="112"/>
      <c r="AS182" s="112"/>
      <c r="AT182" s="112"/>
      <c r="AU182" s="112"/>
      <c r="AV182" s="112"/>
      <c r="AW182" s="112"/>
      <c r="AX182" s="112"/>
    </row>
    <row r="183" spans="1:50" x14ac:dyDescent="0.25">
      <c r="G183" s="112"/>
      <c r="H183" s="112"/>
      <c r="I183" s="112"/>
      <c r="J183" s="112"/>
      <c r="K183" s="112"/>
      <c r="L183" s="112"/>
      <c r="M183" s="112"/>
      <c r="N183" s="112"/>
      <c r="O183" s="112"/>
      <c r="P183" s="112"/>
      <c r="Q183" s="112"/>
      <c r="R183" s="112"/>
      <c r="S183" s="112"/>
      <c r="T183" s="112"/>
      <c r="U183" s="112"/>
      <c r="V183" s="112"/>
      <c r="W183" s="112"/>
      <c r="X183" s="112"/>
      <c r="Y183" s="112"/>
      <c r="Z183" s="112"/>
      <c r="AA183" s="112"/>
      <c r="AB183" s="112"/>
      <c r="AC183" s="112"/>
      <c r="AD183" s="112"/>
      <c r="AE183" s="112"/>
      <c r="AF183" s="112"/>
      <c r="AG183" s="112"/>
      <c r="AH183" s="112"/>
      <c r="AI183" s="112"/>
      <c r="AJ183" s="112"/>
      <c r="AK183" s="112"/>
      <c r="AL183" s="112"/>
      <c r="AM183" s="112"/>
      <c r="AN183" s="112"/>
      <c r="AO183" s="112"/>
      <c r="AP183" s="112"/>
      <c r="AQ183" s="112"/>
      <c r="AR183" s="112"/>
      <c r="AS183" s="112"/>
      <c r="AT183" s="112"/>
      <c r="AU183" s="112"/>
      <c r="AV183" s="112"/>
      <c r="AW183" s="112"/>
      <c r="AX183" s="112"/>
    </row>
    <row r="184" spans="1:50" x14ac:dyDescent="0.25">
      <c r="G184" s="112"/>
      <c r="H184" s="112"/>
      <c r="I184" s="112"/>
      <c r="J184" s="112"/>
      <c r="K184" s="112"/>
      <c r="L184" s="112"/>
      <c r="M184" s="112"/>
      <c r="N184" s="112"/>
      <c r="O184" s="112"/>
      <c r="P184" s="112"/>
      <c r="Q184" s="112"/>
      <c r="R184" s="112"/>
      <c r="S184" s="112"/>
      <c r="T184" s="112"/>
      <c r="U184" s="112"/>
      <c r="V184" s="112"/>
      <c r="W184" s="112"/>
      <c r="X184" s="112"/>
      <c r="Y184" s="112"/>
      <c r="Z184" s="112"/>
      <c r="AA184" s="112"/>
      <c r="AB184" s="112"/>
      <c r="AC184" s="112"/>
      <c r="AD184" s="112"/>
      <c r="AE184" s="112"/>
      <c r="AF184" s="112"/>
      <c r="AG184" s="112"/>
      <c r="AH184" s="112"/>
      <c r="AI184" s="112"/>
      <c r="AJ184" s="112"/>
      <c r="AK184" s="112"/>
      <c r="AL184" s="112"/>
      <c r="AM184" s="112"/>
      <c r="AN184" s="112"/>
      <c r="AO184" s="112"/>
      <c r="AP184" s="112"/>
      <c r="AQ184" s="112"/>
      <c r="AR184" s="112"/>
      <c r="AS184" s="112"/>
      <c r="AT184" s="112"/>
      <c r="AU184" s="112"/>
      <c r="AV184" s="112"/>
      <c r="AW184" s="112"/>
      <c r="AX184" s="112"/>
    </row>
    <row r="185" spans="1:50" x14ac:dyDescent="0.25">
      <c r="G185" s="112"/>
      <c r="H185" s="112"/>
      <c r="I185" s="112"/>
      <c r="J185" s="112"/>
      <c r="K185" s="112"/>
      <c r="L185" s="112"/>
      <c r="M185" s="112"/>
      <c r="N185" s="112"/>
      <c r="O185" s="112"/>
      <c r="P185" s="112"/>
      <c r="Q185" s="112"/>
      <c r="R185" s="112"/>
      <c r="S185" s="112"/>
      <c r="T185" s="112"/>
      <c r="U185" s="112"/>
      <c r="V185" s="112"/>
      <c r="W185" s="112"/>
      <c r="X185" s="112"/>
      <c r="Y185" s="112"/>
      <c r="Z185" s="112"/>
      <c r="AA185" s="112"/>
      <c r="AB185" s="112"/>
      <c r="AC185" s="112"/>
      <c r="AD185" s="112"/>
      <c r="AE185" s="112"/>
      <c r="AF185" s="112"/>
      <c r="AG185" s="112"/>
      <c r="AH185" s="112"/>
      <c r="AI185" s="112"/>
      <c r="AJ185" s="112"/>
      <c r="AK185" s="112"/>
      <c r="AL185" s="112"/>
      <c r="AM185" s="112"/>
      <c r="AN185" s="112"/>
      <c r="AO185" s="112"/>
      <c r="AP185" s="112"/>
      <c r="AQ185" s="112"/>
      <c r="AR185" s="112"/>
      <c r="AS185" s="112"/>
      <c r="AT185" s="112"/>
      <c r="AU185" s="112"/>
      <c r="AV185" s="112"/>
      <c r="AW185" s="112"/>
      <c r="AX185" s="112"/>
    </row>
    <row r="186" spans="1:50" x14ac:dyDescent="0.25">
      <c r="G186" s="112"/>
      <c r="H186" s="112"/>
      <c r="I186" s="112"/>
      <c r="J186" s="112"/>
      <c r="K186" s="112"/>
      <c r="L186" s="112"/>
      <c r="M186" s="112"/>
      <c r="N186" s="112"/>
      <c r="O186" s="112"/>
      <c r="P186" s="112"/>
      <c r="Q186" s="112"/>
      <c r="R186" s="112"/>
      <c r="S186" s="112"/>
      <c r="T186" s="112"/>
      <c r="U186" s="112"/>
      <c r="V186" s="112"/>
      <c r="W186" s="112"/>
      <c r="X186" s="112"/>
      <c r="Y186" s="112"/>
      <c r="Z186" s="112"/>
      <c r="AA186" s="112"/>
      <c r="AB186" s="112"/>
      <c r="AC186" s="112"/>
      <c r="AD186" s="112"/>
      <c r="AE186" s="112"/>
      <c r="AF186" s="112"/>
      <c r="AG186" s="112"/>
      <c r="AH186" s="112"/>
      <c r="AI186" s="112"/>
      <c r="AJ186" s="112"/>
      <c r="AK186" s="112"/>
      <c r="AL186" s="112"/>
      <c r="AM186" s="112"/>
      <c r="AN186" s="112"/>
      <c r="AO186" s="112"/>
      <c r="AP186" s="112"/>
      <c r="AQ186" s="112"/>
      <c r="AR186" s="112"/>
      <c r="AS186" s="112"/>
      <c r="AT186" s="112"/>
      <c r="AU186" s="112"/>
      <c r="AV186" s="112"/>
      <c r="AW186" s="112"/>
      <c r="AX186" s="112"/>
    </row>
    <row r="187" spans="1:50" x14ac:dyDescent="0.25">
      <c r="G187" s="67"/>
      <c r="H187" s="67"/>
      <c r="I187" s="67"/>
      <c r="J187" s="67"/>
      <c r="K187" s="67"/>
    </row>
    <row r="188" spans="1:50" x14ac:dyDescent="0.25">
      <c r="G188" s="67"/>
      <c r="H188" s="67"/>
      <c r="I188" s="67"/>
      <c r="J188" s="67"/>
      <c r="K188" s="67"/>
      <c r="AO188" s="67"/>
    </row>
    <row r="189" spans="1:50" x14ac:dyDescent="0.25">
      <c r="G189" s="67"/>
      <c r="H189" s="67"/>
      <c r="I189" s="67"/>
      <c r="J189" s="67"/>
      <c r="K189" s="67"/>
      <c r="AO189" s="67"/>
    </row>
    <row r="190" spans="1:50" x14ac:dyDescent="0.25">
      <c r="G190" s="67"/>
      <c r="H190" s="67"/>
      <c r="I190" s="67"/>
      <c r="J190" s="67"/>
      <c r="K190" s="67"/>
      <c r="L190" s="67"/>
      <c r="M190" s="67"/>
      <c r="N190" s="67"/>
      <c r="O190" s="67"/>
      <c r="P190" s="67"/>
      <c r="Q190" s="67"/>
      <c r="R190" s="67"/>
      <c r="AO190" s="67"/>
    </row>
    <row r="191" spans="1:50" x14ac:dyDescent="0.25">
      <c r="G191" s="67"/>
      <c r="H191" s="67"/>
      <c r="I191" s="67"/>
      <c r="J191" s="67"/>
      <c r="K191" s="67"/>
      <c r="L191" s="67"/>
      <c r="M191" s="67"/>
      <c r="N191" s="67"/>
      <c r="O191" s="67"/>
      <c r="P191" s="67"/>
      <c r="Q191" s="67"/>
      <c r="R191" s="67"/>
      <c r="AO191" s="67"/>
    </row>
    <row r="192" spans="1:50" x14ac:dyDescent="0.25">
      <c r="G192" s="67"/>
      <c r="H192" s="67"/>
      <c r="I192" s="67"/>
      <c r="J192" s="67"/>
      <c r="K192" s="67"/>
      <c r="L192" s="67"/>
      <c r="M192" s="67"/>
      <c r="N192" s="67"/>
      <c r="O192" s="67"/>
      <c r="P192" s="67"/>
      <c r="Q192" s="67"/>
      <c r="R192" s="67"/>
      <c r="AO192" s="67"/>
    </row>
    <row r="193" spans="7:41" x14ac:dyDescent="0.25">
      <c r="G193" s="67"/>
      <c r="H193" s="67"/>
      <c r="I193" s="67"/>
      <c r="J193" s="67"/>
      <c r="K193" s="67"/>
      <c r="L193" s="67"/>
      <c r="M193" s="67"/>
      <c r="N193" s="67"/>
      <c r="O193" s="67"/>
      <c r="P193" s="67"/>
      <c r="Q193" s="67"/>
      <c r="R193" s="67"/>
      <c r="AO193" s="67"/>
    </row>
    <row r="194" spans="7:41" x14ac:dyDescent="0.25">
      <c r="G194" s="67"/>
      <c r="H194" s="67"/>
      <c r="I194" s="67"/>
      <c r="J194" s="67"/>
      <c r="K194" s="67"/>
      <c r="L194" s="67"/>
      <c r="M194" s="67"/>
      <c r="N194" s="67"/>
      <c r="O194" s="67"/>
      <c r="P194" s="67"/>
      <c r="Q194" s="67"/>
      <c r="R194" s="67"/>
      <c r="AO194" s="67"/>
    </row>
    <row r="195" spans="7:41" x14ac:dyDescent="0.25">
      <c r="G195" s="67"/>
      <c r="H195" s="67"/>
      <c r="I195" s="67"/>
      <c r="J195" s="67"/>
      <c r="K195" s="67"/>
      <c r="L195" s="67"/>
      <c r="M195" s="67"/>
      <c r="N195" s="67"/>
      <c r="O195" s="67"/>
      <c r="P195" s="67"/>
      <c r="Q195" s="67"/>
      <c r="R195" s="67"/>
      <c r="AO195" s="67"/>
    </row>
    <row r="196" spans="7:41" x14ac:dyDescent="0.25">
      <c r="G196" s="67"/>
      <c r="H196" s="67"/>
      <c r="I196" s="67"/>
      <c r="J196" s="67"/>
      <c r="K196" s="67"/>
      <c r="L196" s="67"/>
      <c r="M196" s="67"/>
      <c r="N196" s="67"/>
      <c r="O196" s="67"/>
      <c r="P196" s="67"/>
      <c r="Q196" s="67"/>
      <c r="R196" s="67"/>
      <c r="AO196" s="67"/>
    </row>
    <row r="197" spans="7:41" x14ac:dyDescent="0.25">
      <c r="G197" s="67"/>
      <c r="H197" s="67"/>
      <c r="I197" s="67"/>
      <c r="J197" s="67"/>
      <c r="K197" s="67"/>
      <c r="L197" s="67"/>
      <c r="M197" s="67"/>
      <c r="N197" s="67"/>
      <c r="O197" s="67"/>
      <c r="P197" s="67"/>
      <c r="Q197" s="67"/>
      <c r="R197" s="67"/>
      <c r="AO197" s="67"/>
    </row>
    <row r="198" spans="7:41" x14ac:dyDescent="0.25">
      <c r="G198" s="67"/>
      <c r="H198" s="67"/>
      <c r="I198" s="67"/>
      <c r="J198" s="67"/>
      <c r="K198" s="67"/>
      <c r="L198" s="67"/>
      <c r="M198" s="67"/>
      <c r="N198" s="67"/>
      <c r="O198" s="67"/>
      <c r="P198" s="67"/>
      <c r="Q198" s="67"/>
      <c r="R198" s="67"/>
      <c r="AO198" s="67"/>
    </row>
    <row r="199" spans="7:41" x14ac:dyDescent="0.25">
      <c r="G199" s="67"/>
      <c r="H199" s="67"/>
      <c r="I199" s="67"/>
      <c r="J199" s="67"/>
      <c r="K199" s="67"/>
      <c r="L199" s="67"/>
      <c r="M199" s="67"/>
      <c r="N199" s="67"/>
      <c r="O199" s="67"/>
      <c r="P199" s="67"/>
      <c r="Q199" s="67"/>
      <c r="R199" s="67"/>
      <c r="AO199" s="67"/>
    </row>
    <row r="200" spans="7:41" x14ac:dyDescent="0.25">
      <c r="G200" s="67"/>
      <c r="H200" s="67"/>
      <c r="I200" s="67"/>
      <c r="J200" s="67"/>
      <c r="K200" s="67"/>
      <c r="L200" s="67"/>
      <c r="M200" s="67"/>
      <c r="N200" s="67"/>
      <c r="O200" s="67"/>
      <c r="P200" s="67"/>
      <c r="Q200" s="67"/>
      <c r="R200" s="67"/>
      <c r="AO200" s="67"/>
    </row>
    <row r="201" spans="7:41" x14ac:dyDescent="0.25">
      <c r="G201" s="67"/>
      <c r="H201" s="67"/>
      <c r="I201" s="67"/>
      <c r="J201" s="67"/>
      <c r="K201" s="67"/>
      <c r="L201" s="67"/>
      <c r="M201" s="67"/>
      <c r="N201" s="67"/>
      <c r="O201" s="67"/>
      <c r="P201" s="67"/>
      <c r="Q201" s="67"/>
      <c r="R201" s="67"/>
      <c r="AO201" s="67"/>
    </row>
    <row r="202" spans="7:41" x14ac:dyDescent="0.25">
      <c r="G202" s="67"/>
      <c r="H202" s="67"/>
      <c r="I202" s="67"/>
      <c r="J202" s="67"/>
      <c r="K202" s="67"/>
      <c r="L202" s="67"/>
      <c r="M202" s="67"/>
      <c r="N202" s="67"/>
      <c r="O202" s="67"/>
      <c r="P202" s="67"/>
      <c r="Q202" s="67"/>
      <c r="R202" s="67"/>
      <c r="AO202" s="67"/>
    </row>
    <row r="203" spans="7:41" x14ac:dyDescent="0.25">
      <c r="G203" s="67"/>
      <c r="H203" s="67"/>
      <c r="I203" s="67"/>
      <c r="J203" s="67"/>
      <c r="K203" s="67"/>
      <c r="L203" s="67"/>
      <c r="M203" s="67"/>
      <c r="N203" s="67"/>
      <c r="O203" s="67"/>
      <c r="P203" s="67"/>
      <c r="Q203" s="67"/>
      <c r="R203" s="67"/>
      <c r="AO203" s="67"/>
    </row>
    <row r="204" spans="7:41" x14ac:dyDescent="0.25">
      <c r="G204" s="67"/>
      <c r="H204" s="67"/>
      <c r="I204" s="67"/>
      <c r="J204" s="67"/>
      <c r="K204" s="67"/>
      <c r="L204" s="67"/>
      <c r="M204" s="67"/>
      <c r="N204" s="67"/>
      <c r="O204" s="67"/>
      <c r="P204" s="67"/>
      <c r="Q204" s="67"/>
      <c r="R204" s="67"/>
      <c r="AO204" s="67"/>
    </row>
    <row r="205" spans="7:41" x14ac:dyDescent="0.25">
      <c r="G205" s="67"/>
      <c r="H205" s="67"/>
      <c r="I205" s="67"/>
      <c r="J205" s="67"/>
      <c r="K205" s="67"/>
      <c r="L205" s="67"/>
      <c r="M205" s="67"/>
      <c r="N205" s="67"/>
      <c r="O205" s="67"/>
      <c r="P205" s="67"/>
      <c r="Q205" s="67"/>
      <c r="R205" s="67"/>
      <c r="AO205" s="67"/>
    </row>
    <row r="206" spans="7:41" x14ac:dyDescent="0.25">
      <c r="G206" s="67"/>
      <c r="H206" s="67"/>
      <c r="I206" s="67"/>
      <c r="J206" s="67"/>
      <c r="K206" s="67"/>
      <c r="L206" s="67"/>
      <c r="M206" s="67"/>
      <c r="N206" s="67"/>
      <c r="O206" s="67"/>
      <c r="P206" s="67"/>
      <c r="Q206" s="67"/>
      <c r="R206" s="67"/>
      <c r="AO206" s="67"/>
    </row>
    <row r="207" spans="7:41" x14ac:dyDescent="0.25">
      <c r="G207" s="67"/>
      <c r="H207" s="67"/>
      <c r="I207" s="67"/>
      <c r="J207" s="67"/>
      <c r="K207" s="67"/>
      <c r="L207" s="67"/>
      <c r="M207" s="67"/>
      <c r="N207" s="67"/>
      <c r="O207" s="67"/>
      <c r="P207" s="67"/>
      <c r="Q207" s="67"/>
      <c r="R207" s="67"/>
    </row>
    <row r="208" spans="7:41" x14ac:dyDescent="0.25">
      <c r="I208" s="67"/>
      <c r="J208" s="67"/>
      <c r="K208" s="67"/>
      <c r="L208" s="67"/>
      <c r="M208" s="67"/>
      <c r="N208" s="67"/>
      <c r="O208" s="67"/>
      <c r="P208" s="67"/>
      <c r="Q208" s="67"/>
      <c r="R208" s="67"/>
    </row>
    <row r="209" spans="8:50" x14ac:dyDescent="0.25">
      <c r="H209" s="67"/>
      <c r="I209" s="67"/>
      <c r="J209" s="67"/>
      <c r="K209" s="67"/>
      <c r="L209" s="67"/>
      <c r="M209" s="67"/>
      <c r="N209" s="67"/>
      <c r="O209" s="67"/>
      <c r="P209" s="67"/>
      <c r="Q209" s="67"/>
      <c r="R209" s="67"/>
    </row>
    <row r="210" spans="8:50" x14ac:dyDescent="0.25">
      <c r="H210" s="67"/>
      <c r="I210" s="67"/>
      <c r="J210" s="67"/>
      <c r="K210" s="67"/>
      <c r="L210" s="67"/>
      <c r="M210" s="67"/>
      <c r="N210" s="67"/>
      <c r="O210" s="67"/>
      <c r="P210" s="67"/>
      <c r="Q210" s="67"/>
      <c r="R210" s="67"/>
    </row>
    <row r="211" spans="8:50" x14ac:dyDescent="0.25">
      <c r="H211" s="67"/>
      <c r="I211" s="67"/>
      <c r="J211" s="67"/>
      <c r="K211" s="67"/>
      <c r="L211" s="67"/>
      <c r="M211" s="67"/>
      <c r="N211" s="67"/>
      <c r="O211" s="67"/>
      <c r="P211" s="67"/>
      <c r="Q211" s="67"/>
      <c r="R211" s="67"/>
    </row>
    <row r="212" spans="8:50" x14ac:dyDescent="0.25">
      <c r="H212" s="67"/>
      <c r="I212" s="67"/>
      <c r="J212" s="67"/>
      <c r="K212" s="67"/>
      <c r="L212" s="67"/>
      <c r="M212" s="67"/>
      <c r="N212" s="67"/>
      <c r="O212" s="67"/>
      <c r="P212" s="67"/>
      <c r="Q212" s="67"/>
      <c r="R212" s="67"/>
      <c r="AK212" s="23">
        <v>91</v>
      </c>
      <c r="AL212" s="23">
        <v>94</v>
      </c>
      <c r="AM212" s="23">
        <v>110</v>
      </c>
      <c r="AN212" s="23">
        <v>126</v>
      </c>
      <c r="AO212" s="23">
        <v>90</v>
      </c>
      <c r="AP212" s="23">
        <v>102</v>
      </c>
      <c r="AQ212" s="23">
        <v>112</v>
      </c>
      <c r="AR212" s="23">
        <v>116</v>
      </c>
      <c r="AS212" s="23">
        <v>110</v>
      </c>
      <c r="AT212" s="23">
        <v>119</v>
      </c>
      <c r="AU212" s="23">
        <v>118</v>
      </c>
      <c r="AV212" s="23">
        <v>122</v>
      </c>
      <c r="AW212" s="23">
        <v>129</v>
      </c>
      <c r="AX212" s="23">
        <v>121</v>
      </c>
    </row>
    <row r="213" spans="8:50" x14ac:dyDescent="0.25">
      <c r="H213" s="67"/>
      <c r="I213" s="67"/>
      <c r="J213" s="67"/>
      <c r="K213" s="67"/>
      <c r="L213" s="67"/>
      <c r="M213" s="67"/>
      <c r="AK213" s="23">
        <v>56</v>
      </c>
      <c r="AL213" s="23">
        <v>67</v>
      </c>
      <c r="AM213" s="23">
        <v>64</v>
      </c>
      <c r="AN213" s="23">
        <v>62</v>
      </c>
      <c r="AO213" s="23">
        <v>50</v>
      </c>
      <c r="AP213" s="23">
        <v>54</v>
      </c>
      <c r="AQ213" s="23">
        <v>57</v>
      </c>
      <c r="AR213" s="23">
        <v>55</v>
      </c>
      <c r="AS213" s="23">
        <v>66</v>
      </c>
      <c r="AT213" s="23">
        <v>56</v>
      </c>
      <c r="AU213" s="23">
        <v>52</v>
      </c>
      <c r="AV213" s="23">
        <v>57</v>
      </c>
      <c r="AW213" s="23">
        <v>55</v>
      </c>
      <c r="AX213" s="23">
        <v>54</v>
      </c>
    </row>
    <row r="214" spans="8:50" x14ac:dyDescent="0.25">
      <c r="AK214" s="23">
        <v>44</v>
      </c>
      <c r="AL214" s="23">
        <v>40</v>
      </c>
      <c r="AM214" s="23">
        <v>49</v>
      </c>
      <c r="AN214" s="23">
        <v>61</v>
      </c>
      <c r="AO214" s="23">
        <v>43</v>
      </c>
      <c r="AP214" s="23">
        <v>51</v>
      </c>
      <c r="AQ214" s="23">
        <v>40</v>
      </c>
      <c r="AR214" s="23">
        <v>36</v>
      </c>
      <c r="AS214" s="23">
        <v>31</v>
      </c>
      <c r="AT214" s="23">
        <v>29</v>
      </c>
      <c r="AU214" s="23">
        <v>29</v>
      </c>
      <c r="AV214" s="23">
        <v>35</v>
      </c>
      <c r="AW214" s="23">
        <v>37</v>
      </c>
      <c r="AX214" s="23">
        <v>37</v>
      </c>
    </row>
    <row r="215" spans="8:50" x14ac:dyDescent="0.25">
      <c r="AK215" s="23" t="s">
        <v>503</v>
      </c>
      <c r="AL215" s="23" t="s">
        <v>503</v>
      </c>
      <c r="AM215" s="23" t="s">
        <v>503</v>
      </c>
      <c r="AN215" s="23" t="s">
        <v>503</v>
      </c>
      <c r="AO215" s="23" t="s">
        <v>503</v>
      </c>
      <c r="AP215" s="23" t="s">
        <v>503</v>
      </c>
      <c r="AQ215" s="23" t="s">
        <v>503</v>
      </c>
      <c r="AR215" s="23" t="s">
        <v>503</v>
      </c>
      <c r="AS215" s="23" t="s">
        <v>503</v>
      </c>
      <c r="AT215" s="23" t="s">
        <v>503</v>
      </c>
      <c r="AU215" s="23" t="s">
        <v>503</v>
      </c>
      <c r="AV215" s="23" t="s">
        <v>503</v>
      </c>
      <c r="AW215" s="23" t="s">
        <v>503</v>
      </c>
      <c r="AX215" s="23" t="s">
        <v>503</v>
      </c>
    </row>
    <row r="216" spans="8:50" x14ac:dyDescent="0.25">
      <c r="AK216" s="23">
        <v>127</v>
      </c>
      <c r="AL216" s="23">
        <v>136</v>
      </c>
      <c r="AM216" s="23">
        <v>131</v>
      </c>
      <c r="AN216" s="23">
        <v>129</v>
      </c>
      <c r="AO216" s="23">
        <v>122</v>
      </c>
      <c r="AP216" s="23">
        <v>121</v>
      </c>
      <c r="AQ216" s="23">
        <v>117</v>
      </c>
      <c r="AR216" s="23">
        <v>105</v>
      </c>
      <c r="AS216" s="23">
        <v>126</v>
      </c>
      <c r="AT216" s="23">
        <v>124</v>
      </c>
      <c r="AU216" s="23">
        <v>119</v>
      </c>
      <c r="AV216" s="23">
        <v>127</v>
      </c>
      <c r="AW216" s="23">
        <v>120</v>
      </c>
      <c r="AX216" s="23">
        <v>138</v>
      </c>
    </row>
    <row r="217" spans="8:50" x14ac:dyDescent="0.25">
      <c r="AK217" s="23">
        <v>107</v>
      </c>
      <c r="AL217" s="23">
        <v>106</v>
      </c>
      <c r="AM217" s="23">
        <v>86</v>
      </c>
      <c r="AN217" s="23">
        <v>97</v>
      </c>
      <c r="AO217" s="23">
        <v>91</v>
      </c>
      <c r="AP217" s="23">
        <v>92</v>
      </c>
      <c r="AQ217" s="23">
        <v>93</v>
      </c>
      <c r="AR217" s="23">
        <v>96</v>
      </c>
      <c r="AS217" s="23">
        <v>97</v>
      </c>
      <c r="AT217" s="23">
        <v>80</v>
      </c>
      <c r="AU217" s="23">
        <v>77</v>
      </c>
      <c r="AV217" s="23">
        <v>78</v>
      </c>
      <c r="AW217" s="23">
        <v>89</v>
      </c>
      <c r="AX217" s="23">
        <v>91</v>
      </c>
    </row>
    <row r="218" spans="8:50" x14ac:dyDescent="0.25">
      <c r="AK218" s="23">
        <v>62</v>
      </c>
      <c r="AL218" s="23">
        <v>73</v>
      </c>
      <c r="AM218" s="23">
        <v>74</v>
      </c>
      <c r="AN218" s="23">
        <v>77</v>
      </c>
      <c r="AO218" s="23">
        <v>91</v>
      </c>
      <c r="AP218" s="23">
        <v>89</v>
      </c>
      <c r="AQ218" s="23">
        <v>86</v>
      </c>
      <c r="AR218" s="23">
        <v>78</v>
      </c>
      <c r="AS218" s="23">
        <v>86</v>
      </c>
      <c r="AT218" s="23">
        <v>85</v>
      </c>
      <c r="AU218" s="23">
        <v>84</v>
      </c>
      <c r="AV218" s="23">
        <v>80</v>
      </c>
      <c r="AW218" s="23">
        <v>84</v>
      </c>
      <c r="AX218" s="23">
        <v>91</v>
      </c>
    </row>
    <row r="219" spans="8:50" x14ac:dyDescent="0.25">
      <c r="AK219" s="23">
        <v>555</v>
      </c>
      <c r="AL219" s="23">
        <v>563</v>
      </c>
      <c r="AM219" s="23">
        <v>571</v>
      </c>
      <c r="AN219" s="23">
        <v>590</v>
      </c>
      <c r="AO219" s="23">
        <v>597</v>
      </c>
      <c r="AP219" s="23">
        <v>583</v>
      </c>
      <c r="AQ219" s="23">
        <v>594</v>
      </c>
      <c r="AR219" s="23">
        <v>598</v>
      </c>
      <c r="AS219" s="23">
        <v>606</v>
      </c>
      <c r="AT219" s="23">
        <v>580</v>
      </c>
      <c r="AU219" s="23">
        <v>593</v>
      </c>
      <c r="AV219" s="23">
        <v>593</v>
      </c>
      <c r="AW219" s="23">
        <v>603</v>
      </c>
      <c r="AX219" s="23">
        <v>583</v>
      </c>
    </row>
    <row r="220" spans="8:50" x14ac:dyDescent="0.25">
      <c r="AK220" s="23">
        <v>61</v>
      </c>
      <c r="AL220" s="23">
        <v>56</v>
      </c>
      <c r="AM220" s="23">
        <v>54</v>
      </c>
      <c r="AN220" s="23">
        <v>55</v>
      </c>
      <c r="AO220" s="23">
        <v>53</v>
      </c>
      <c r="AP220" s="23">
        <v>62</v>
      </c>
      <c r="AQ220" s="23">
        <v>58</v>
      </c>
      <c r="AR220" s="23">
        <v>61</v>
      </c>
      <c r="AS220" s="23">
        <v>60</v>
      </c>
      <c r="AT220" s="23">
        <v>62</v>
      </c>
      <c r="AU220" s="23">
        <v>59</v>
      </c>
      <c r="AV220" s="23">
        <v>65</v>
      </c>
      <c r="AW220" s="23">
        <v>58</v>
      </c>
      <c r="AX220" s="23">
        <v>68</v>
      </c>
    </row>
    <row r="221" spans="8:50" x14ac:dyDescent="0.25">
      <c r="AK221" s="23">
        <v>249</v>
      </c>
      <c r="AL221" s="23">
        <v>256</v>
      </c>
      <c r="AM221" s="23">
        <v>287</v>
      </c>
      <c r="AN221" s="23">
        <v>257</v>
      </c>
      <c r="AO221" s="23">
        <v>247</v>
      </c>
      <c r="AP221" s="23">
        <v>263</v>
      </c>
      <c r="AQ221" s="23">
        <v>261</v>
      </c>
      <c r="AR221" s="23">
        <v>225</v>
      </c>
      <c r="AS221" s="23">
        <v>203</v>
      </c>
      <c r="AT221" s="23">
        <v>261</v>
      </c>
      <c r="AU221" s="23">
        <v>252</v>
      </c>
      <c r="AV221" s="23">
        <v>249</v>
      </c>
      <c r="AW221" s="23">
        <v>238</v>
      </c>
      <c r="AX221" s="23">
        <v>240</v>
      </c>
    </row>
    <row r="222" spans="8:50" x14ac:dyDescent="0.25">
      <c r="AK222" s="23">
        <v>275</v>
      </c>
      <c r="AL222" s="23">
        <v>269</v>
      </c>
      <c r="AM222" s="23">
        <v>277</v>
      </c>
      <c r="AN222" s="23">
        <v>262</v>
      </c>
      <c r="AO222" s="23">
        <v>245</v>
      </c>
      <c r="AP222" s="23">
        <v>258</v>
      </c>
      <c r="AQ222" s="23">
        <v>263</v>
      </c>
      <c r="AR222" s="23">
        <v>259</v>
      </c>
      <c r="AS222" s="23">
        <v>284</v>
      </c>
      <c r="AT222" s="23">
        <v>278</v>
      </c>
      <c r="AU222" s="23">
        <v>286</v>
      </c>
      <c r="AV222" s="23">
        <v>279</v>
      </c>
      <c r="AW222" s="23">
        <v>268</v>
      </c>
      <c r="AX222" s="23">
        <v>322</v>
      </c>
    </row>
    <row r="223" spans="8:50" x14ac:dyDescent="0.25">
      <c r="AK223" s="23" t="s">
        <v>503</v>
      </c>
      <c r="AL223" s="23" t="s">
        <v>503</v>
      </c>
      <c r="AM223" s="23" t="s">
        <v>503</v>
      </c>
      <c r="AN223" s="23" t="s">
        <v>503</v>
      </c>
      <c r="AO223" s="23" t="s">
        <v>503</v>
      </c>
      <c r="AP223" s="23" t="s">
        <v>503</v>
      </c>
      <c r="AQ223" s="23" t="s">
        <v>503</v>
      </c>
      <c r="AR223" s="23" t="s">
        <v>503</v>
      </c>
      <c r="AS223" s="23" t="s">
        <v>503</v>
      </c>
      <c r="AT223" s="23" t="s">
        <v>503</v>
      </c>
      <c r="AU223" s="23" t="s">
        <v>503</v>
      </c>
      <c r="AV223" s="23" t="s">
        <v>503</v>
      </c>
      <c r="AW223" s="23" t="s">
        <v>503</v>
      </c>
      <c r="AX223" s="23" t="s">
        <v>503</v>
      </c>
    </row>
    <row r="224" spans="8:50" x14ac:dyDescent="0.25">
      <c r="AK224" s="23" t="s">
        <v>503</v>
      </c>
      <c r="AL224" s="23" t="s">
        <v>503</v>
      </c>
      <c r="AM224" s="23" t="s">
        <v>503</v>
      </c>
      <c r="AN224" s="23" t="s">
        <v>503</v>
      </c>
      <c r="AO224" s="23" t="s">
        <v>503</v>
      </c>
      <c r="AP224" s="23" t="s">
        <v>503</v>
      </c>
      <c r="AQ224" s="23" t="s">
        <v>503</v>
      </c>
      <c r="AR224" s="23" t="s">
        <v>503</v>
      </c>
      <c r="AS224" s="23" t="s">
        <v>503</v>
      </c>
      <c r="AT224" s="23" t="s">
        <v>503</v>
      </c>
      <c r="AU224" s="23" t="s">
        <v>503</v>
      </c>
      <c r="AV224" s="23" t="s">
        <v>503</v>
      </c>
      <c r="AW224" s="23" t="s">
        <v>503</v>
      </c>
      <c r="AX224" s="23">
        <v>6</v>
      </c>
    </row>
    <row r="225" spans="37:50" x14ac:dyDescent="0.25">
      <c r="AK225" s="23">
        <v>134</v>
      </c>
      <c r="AL225" s="23">
        <v>109</v>
      </c>
      <c r="AM225" s="23">
        <v>112</v>
      </c>
      <c r="AN225" s="23">
        <v>123</v>
      </c>
      <c r="AO225" s="23">
        <v>113</v>
      </c>
      <c r="AP225" s="23">
        <v>115</v>
      </c>
      <c r="AQ225" s="23">
        <v>109</v>
      </c>
      <c r="AR225" s="23">
        <v>110</v>
      </c>
      <c r="AS225" s="23">
        <v>118</v>
      </c>
      <c r="AT225" s="23">
        <v>109</v>
      </c>
      <c r="AU225" s="23">
        <v>108</v>
      </c>
      <c r="AV225" s="23">
        <v>98</v>
      </c>
      <c r="AW225" s="23">
        <v>110</v>
      </c>
      <c r="AX225" s="23">
        <v>98</v>
      </c>
    </row>
    <row r="226" spans="37:50" x14ac:dyDescent="0.25">
      <c r="AK226" s="45"/>
      <c r="AL226" s="23" t="s">
        <v>503</v>
      </c>
      <c r="AM226" s="23">
        <v>7</v>
      </c>
      <c r="AN226" s="23">
        <v>7</v>
      </c>
      <c r="AO226" s="23">
        <v>5</v>
      </c>
      <c r="AP226" s="23">
        <v>5</v>
      </c>
      <c r="AQ226" s="23">
        <v>7</v>
      </c>
      <c r="AR226" s="23">
        <v>7</v>
      </c>
      <c r="AS226" s="23">
        <v>9</v>
      </c>
      <c r="AT226" s="23">
        <v>9</v>
      </c>
      <c r="AU226" s="23">
        <v>10</v>
      </c>
      <c r="AV226" s="23">
        <v>10</v>
      </c>
      <c r="AW226" s="23">
        <v>10</v>
      </c>
      <c r="AX226" s="23">
        <v>12</v>
      </c>
    </row>
    <row r="229" spans="37:50" x14ac:dyDescent="0.25">
      <c r="AK229" s="23">
        <v>16</v>
      </c>
      <c r="AL229" s="23">
        <v>15</v>
      </c>
      <c r="AM229" s="23">
        <v>14</v>
      </c>
      <c r="AN229" s="23">
        <v>15</v>
      </c>
      <c r="AO229" s="23">
        <v>14</v>
      </c>
      <c r="AP229" s="23">
        <v>14</v>
      </c>
      <c r="AQ229" s="23">
        <v>13</v>
      </c>
      <c r="AR229" s="23">
        <v>13</v>
      </c>
      <c r="AS229" s="23">
        <v>13</v>
      </c>
      <c r="AT229" s="23">
        <v>11</v>
      </c>
      <c r="AU229" s="23">
        <v>12</v>
      </c>
      <c r="AV229" s="23">
        <v>10</v>
      </c>
      <c r="AW229" s="23">
        <v>11</v>
      </c>
      <c r="AX229" s="23">
        <v>10</v>
      </c>
    </row>
    <row r="230" spans="37:50" x14ac:dyDescent="0.25">
      <c r="AK230" s="23">
        <v>9</v>
      </c>
      <c r="AL230" s="23">
        <v>7</v>
      </c>
      <c r="AM230" s="23">
        <v>6</v>
      </c>
      <c r="AN230" s="23">
        <v>6</v>
      </c>
      <c r="AO230" s="23">
        <v>8</v>
      </c>
      <c r="AP230" s="23">
        <v>8</v>
      </c>
      <c r="AQ230" s="23">
        <v>6</v>
      </c>
      <c r="AR230" s="23">
        <v>6</v>
      </c>
      <c r="AS230" s="23">
        <v>6</v>
      </c>
      <c r="AT230" s="23">
        <v>6</v>
      </c>
      <c r="AU230" s="23">
        <v>6</v>
      </c>
      <c r="AV230" s="23">
        <v>6</v>
      </c>
      <c r="AW230" s="23">
        <v>7</v>
      </c>
      <c r="AX230" s="23">
        <v>9</v>
      </c>
    </row>
    <row r="231" spans="37:50" x14ac:dyDescent="0.25">
      <c r="AK231" s="23">
        <v>6</v>
      </c>
      <c r="AL231" s="23">
        <v>9</v>
      </c>
      <c r="AM231" s="23">
        <v>8</v>
      </c>
      <c r="AN231" s="23">
        <v>7</v>
      </c>
      <c r="AO231" s="23">
        <v>9</v>
      </c>
      <c r="AP231" s="23">
        <v>8</v>
      </c>
      <c r="AQ231" s="23">
        <v>6</v>
      </c>
      <c r="AR231" s="23">
        <v>6</v>
      </c>
      <c r="AS231" s="23">
        <v>6</v>
      </c>
      <c r="AT231" s="23">
        <v>5</v>
      </c>
      <c r="AU231" s="23">
        <v>5</v>
      </c>
      <c r="AV231" s="23">
        <v>5</v>
      </c>
      <c r="AW231" s="23">
        <v>5</v>
      </c>
      <c r="AX231" s="23">
        <v>5</v>
      </c>
    </row>
    <row r="232" spans="37:50" x14ac:dyDescent="0.25">
      <c r="AK232" s="23" t="s">
        <v>503</v>
      </c>
      <c r="AL232" s="23" t="s">
        <v>503</v>
      </c>
      <c r="AM232" s="23" t="s">
        <v>503</v>
      </c>
      <c r="AN232" s="23" t="s">
        <v>503</v>
      </c>
      <c r="AO232" s="23" t="s">
        <v>503</v>
      </c>
      <c r="AP232" s="23" t="s">
        <v>503</v>
      </c>
      <c r="AQ232" s="23" t="s">
        <v>503</v>
      </c>
      <c r="AR232" s="23" t="s">
        <v>503</v>
      </c>
      <c r="AS232" s="23" t="s">
        <v>503</v>
      </c>
      <c r="AT232" s="23" t="s">
        <v>503</v>
      </c>
      <c r="AU232" s="23" t="s">
        <v>503</v>
      </c>
      <c r="AV232" s="23" t="s">
        <v>503</v>
      </c>
      <c r="AW232" s="23" t="s">
        <v>503</v>
      </c>
      <c r="AX232" s="23" t="s">
        <v>503</v>
      </c>
    </row>
    <row r="233" spans="37:50" x14ac:dyDescent="0.25">
      <c r="AK233" s="23">
        <v>13</v>
      </c>
      <c r="AL233" s="23">
        <v>13</v>
      </c>
      <c r="AM233" s="23">
        <v>9</v>
      </c>
      <c r="AN233" s="23">
        <v>10</v>
      </c>
      <c r="AO233" s="23">
        <v>9</v>
      </c>
      <c r="AP233" s="23">
        <v>6</v>
      </c>
      <c r="AQ233" s="23">
        <v>5</v>
      </c>
      <c r="AR233" s="23">
        <v>5</v>
      </c>
      <c r="AS233" s="23">
        <v>6</v>
      </c>
      <c r="AT233" s="23">
        <v>6</v>
      </c>
      <c r="AU233" s="23">
        <v>6</v>
      </c>
      <c r="AV233" s="23">
        <v>5</v>
      </c>
      <c r="AW233" s="23">
        <v>5</v>
      </c>
      <c r="AX233" s="23">
        <v>6</v>
      </c>
    </row>
    <row r="234" spans="37:50" x14ac:dyDescent="0.25">
      <c r="AK234" s="23">
        <v>9</v>
      </c>
      <c r="AL234" s="23">
        <v>7</v>
      </c>
      <c r="AM234" s="23">
        <v>7</v>
      </c>
      <c r="AN234" s="23">
        <v>7</v>
      </c>
      <c r="AO234" s="23">
        <v>9</v>
      </c>
      <c r="AP234" s="23">
        <v>7</v>
      </c>
      <c r="AQ234" s="23">
        <v>5</v>
      </c>
      <c r="AR234" s="23">
        <v>7</v>
      </c>
      <c r="AS234" s="23">
        <v>5</v>
      </c>
      <c r="AT234" s="23">
        <v>6</v>
      </c>
      <c r="AU234" s="23" t="s">
        <v>503</v>
      </c>
      <c r="AV234" s="23" t="s">
        <v>503</v>
      </c>
      <c r="AW234" s="23" t="s">
        <v>503</v>
      </c>
      <c r="AX234" s="23" t="s">
        <v>503</v>
      </c>
    </row>
    <row r="235" spans="37:50" x14ac:dyDescent="0.25">
      <c r="AK235" s="23">
        <v>11</v>
      </c>
      <c r="AL235" s="23">
        <v>13</v>
      </c>
      <c r="AM235" s="23">
        <v>13</v>
      </c>
      <c r="AN235" s="23">
        <v>13</v>
      </c>
      <c r="AO235" s="23">
        <v>14</v>
      </c>
      <c r="AP235" s="23">
        <v>12</v>
      </c>
      <c r="AQ235" s="23">
        <v>13</v>
      </c>
      <c r="AR235" s="23">
        <v>15</v>
      </c>
      <c r="AS235" s="23">
        <v>16</v>
      </c>
      <c r="AT235" s="23">
        <v>15</v>
      </c>
      <c r="AU235" s="23">
        <v>15</v>
      </c>
      <c r="AV235" s="23">
        <v>13</v>
      </c>
      <c r="AW235" s="23">
        <v>9</v>
      </c>
      <c r="AX235" s="23">
        <v>10</v>
      </c>
    </row>
    <row r="236" spans="37:50" x14ac:dyDescent="0.25">
      <c r="AK236" s="23">
        <v>62</v>
      </c>
      <c r="AL236" s="23">
        <v>64</v>
      </c>
      <c r="AM236" s="23">
        <v>65</v>
      </c>
      <c r="AN236" s="23">
        <v>69</v>
      </c>
      <c r="AO236" s="23">
        <v>74</v>
      </c>
      <c r="AP236" s="23">
        <v>74</v>
      </c>
      <c r="AQ236" s="23">
        <v>73</v>
      </c>
      <c r="AR236" s="23">
        <v>71</v>
      </c>
      <c r="AS236" s="23">
        <v>70</v>
      </c>
      <c r="AT236" s="23">
        <v>67</v>
      </c>
      <c r="AU236" s="23">
        <v>65</v>
      </c>
      <c r="AV236" s="23">
        <v>62</v>
      </c>
      <c r="AW236" s="23">
        <v>64</v>
      </c>
      <c r="AX236" s="23">
        <v>60</v>
      </c>
    </row>
    <row r="237" spans="37:50" x14ac:dyDescent="0.25">
      <c r="AK237" s="23">
        <v>6</v>
      </c>
      <c r="AL237" s="23">
        <v>6</v>
      </c>
      <c r="AM237" s="23">
        <v>7</v>
      </c>
      <c r="AN237" s="23">
        <v>7</v>
      </c>
      <c r="AO237" s="23">
        <v>8</v>
      </c>
      <c r="AP237" s="23">
        <v>6</v>
      </c>
      <c r="AQ237" s="23">
        <v>4</v>
      </c>
      <c r="AR237" s="23">
        <v>5</v>
      </c>
      <c r="AS237" s="23">
        <v>6</v>
      </c>
      <c r="AT237" s="23">
        <v>6</v>
      </c>
      <c r="AU237" s="23">
        <v>6</v>
      </c>
      <c r="AV237" s="23">
        <v>6</v>
      </c>
      <c r="AW237" s="23">
        <v>5</v>
      </c>
      <c r="AX237" s="23">
        <v>5</v>
      </c>
    </row>
    <row r="238" spans="37:50" x14ac:dyDescent="0.25">
      <c r="AK238" s="23">
        <v>28</v>
      </c>
      <c r="AL238" s="23">
        <v>31</v>
      </c>
      <c r="AM238" s="23">
        <v>27</v>
      </c>
      <c r="AN238" s="23">
        <v>30</v>
      </c>
      <c r="AO238" s="23">
        <v>29</v>
      </c>
      <c r="AP238" s="23">
        <v>30</v>
      </c>
      <c r="AQ238" s="23">
        <v>27</v>
      </c>
      <c r="AR238" s="23">
        <v>29</v>
      </c>
      <c r="AS238" s="23">
        <v>30</v>
      </c>
      <c r="AT238" s="23">
        <v>29</v>
      </c>
      <c r="AU238" s="23">
        <v>27</v>
      </c>
      <c r="AV238" s="23">
        <v>27</v>
      </c>
      <c r="AW238" s="23">
        <v>24</v>
      </c>
      <c r="AX238" s="23">
        <v>22</v>
      </c>
    </row>
    <row r="239" spans="37:50" x14ac:dyDescent="0.25">
      <c r="AK239" s="23">
        <v>41</v>
      </c>
      <c r="AL239" s="23">
        <v>39</v>
      </c>
      <c r="AM239" s="23">
        <v>40</v>
      </c>
      <c r="AN239" s="23">
        <v>36</v>
      </c>
      <c r="AO239" s="23">
        <v>35</v>
      </c>
      <c r="AP239" s="23">
        <v>36</v>
      </c>
      <c r="AQ239" s="23">
        <v>33</v>
      </c>
      <c r="AR239" s="23">
        <v>28</v>
      </c>
      <c r="AS239" s="23">
        <v>28</v>
      </c>
      <c r="AT239" s="23">
        <v>30</v>
      </c>
      <c r="AU239" s="23">
        <v>28</v>
      </c>
      <c r="AV239" s="23">
        <v>29</v>
      </c>
      <c r="AW239" s="23">
        <v>27</v>
      </c>
      <c r="AX239" s="23">
        <v>29</v>
      </c>
    </row>
    <row r="240" spans="37:50" x14ac:dyDescent="0.25">
      <c r="AK240" s="23" t="s">
        <v>503</v>
      </c>
      <c r="AL240" s="23" t="s">
        <v>503</v>
      </c>
      <c r="AM240" s="23" t="s">
        <v>503</v>
      </c>
      <c r="AN240" s="23" t="s">
        <v>503</v>
      </c>
      <c r="AO240" s="23" t="s">
        <v>503</v>
      </c>
      <c r="AP240" s="23" t="s">
        <v>503</v>
      </c>
      <c r="AQ240" s="23" t="s">
        <v>503</v>
      </c>
      <c r="AR240" s="23" t="s">
        <v>503</v>
      </c>
      <c r="AS240" s="23" t="s">
        <v>503</v>
      </c>
      <c r="AT240" s="23" t="s">
        <v>503</v>
      </c>
      <c r="AU240" s="23" t="s">
        <v>503</v>
      </c>
      <c r="AV240" s="23" t="s">
        <v>503</v>
      </c>
      <c r="AW240" s="23" t="s">
        <v>503</v>
      </c>
      <c r="AX240" s="23" t="s">
        <v>503</v>
      </c>
    </row>
    <row r="241" spans="37:50" x14ac:dyDescent="0.25">
      <c r="AK241" s="23" t="s">
        <v>503</v>
      </c>
      <c r="AL241" s="23" t="s">
        <v>503</v>
      </c>
      <c r="AM241" s="23" t="s">
        <v>503</v>
      </c>
      <c r="AN241" s="23" t="s">
        <v>503</v>
      </c>
      <c r="AO241" s="23" t="s">
        <v>503</v>
      </c>
      <c r="AP241" s="23" t="s">
        <v>503</v>
      </c>
      <c r="AQ241" s="23" t="s">
        <v>503</v>
      </c>
      <c r="AR241" s="23" t="s">
        <v>503</v>
      </c>
      <c r="AS241" s="23" t="s">
        <v>503</v>
      </c>
      <c r="AT241" s="23" t="s">
        <v>503</v>
      </c>
      <c r="AU241" s="23" t="s">
        <v>503</v>
      </c>
      <c r="AV241" s="23" t="s">
        <v>503</v>
      </c>
      <c r="AW241" s="23" t="s">
        <v>503</v>
      </c>
      <c r="AX241" s="23" t="s">
        <v>503</v>
      </c>
    </row>
    <row r="242" spans="37:50" x14ac:dyDescent="0.25">
      <c r="AK242" s="23">
        <v>7</v>
      </c>
      <c r="AL242" s="23">
        <v>7</v>
      </c>
      <c r="AM242" s="23">
        <v>8</v>
      </c>
      <c r="AN242" s="23">
        <v>8</v>
      </c>
      <c r="AO242" s="23">
        <v>8</v>
      </c>
      <c r="AP242" s="23">
        <v>8</v>
      </c>
      <c r="AQ242" s="23">
        <v>8</v>
      </c>
      <c r="AR242" s="23">
        <v>6</v>
      </c>
      <c r="AS242" s="23">
        <v>6</v>
      </c>
      <c r="AT242" s="23">
        <v>5</v>
      </c>
      <c r="AU242" s="23">
        <v>7</v>
      </c>
      <c r="AV242" s="23">
        <v>6</v>
      </c>
      <c r="AW242" s="23">
        <v>8</v>
      </c>
      <c r="AX242" s="23">
        <v>7</v>
      </c>
    </row>
    <row r="243" spans="37:50" x14ac:dyDescent="0.25">
      <c r="AK243" s="45"/>
      <c r="AL243" s="23" t="s">
        <v>503</v>
      </c>
      <c r="AM243" s="23" t="s">
        <v>503</v>
      </c>
      <c r="AN243" s="23" t="s">
        <v>503</v>
      </c>
      <c r="AO243" s="23" t="s">
        <v>503</v>
      </c>
      <c r="AP243" s="23" t="s">
        <v>503</v>
      </c>
      <c r="AQ243" s="23" t="s">
        <v>503</v>
      </c>
      <c r="AR243" s="23" t="s">
        <v>503</v>
      </c>
      <c r="AS243" s="23" t="s">
        <v>503</v>
      </c>
      <c r="AT243" s="23" t="s">
        <v>503</v>
      </c>
      <c r="AU243" s="23" t="s">
        <v>503</v>
      </c>
      <c r="AV243" s="23" t="s">
        <v>503</v>
      </c>
      <c r="AW243" s="23" t="s">
        <v>503</v>
      </c>
      <c r="AX243" s="23" t="s">
        <v>503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94F21-E93F-4573-82B2-C7D11C7869D1}">
  <sheetPr codeName="Sheet8"/>
  <dimension ref="A1:AT385"/>
  <sheetViews>
    <sheetView zoomScale="96" zoomScaleNormal="96" workbookViewId="0">
      <pane xSplit="2" ySplit="5" topLeftCell="Q48" activePane="bottomRight" state="frozen"/>
      <selection pane="topRight" activeCell="C1" sqref="C1"/>
      <selection pane="bottomLeft" activeCell="A5" sqref="A5"/>
      <selection pane="bottomRight" activeCell="AB74" sqref="AB74"/>
    </sheetView>
  </sheetViews>
  <sheetFormatPr defaultRowHeight="15" x14ac:dyDescent="0.25"/>
  <cols>
    <col min="1" max="1" width="11.140625" style="82" bestFit="1" customWidth="1"/>
    <col min="2" max="2" width="42.140625" style="82" customWidth="1"/>
    <col min="3" max="3" width="9.7109375" style="178" customWidth="1"/>
    <col min="4" max="8" width="9.7109375" style="67" customWidth="1"/>
    <col min="9" max="9" width="9.7109375" style="178" customWidth="1"/>
    <col min="10" max="14" width="9.7109375" style="67" customWidth="1"/>
    <col min="15" max="15" width="9.7109375" style="178" customWidth="1"/>
    <col min="16" max="20" width="9.7109375" style="67" customWidth="1"/>
    <col min="21" max="21" width="9.7109375" style="178" customWidth="1"/>
    <col min="22" max="28" width="9.7109375" style="29" customWidth="1"/>
    <col min="29" max="29" width="1.42578125" style="80" customWidth="1"/>
    <col min="30" max="30" width="15" style="178" customWidth="1"/>
    <col min="31" max="35" width="15" style="29" customWidth="1"/>
    <col min="36" max="36" width="15" style="120" customWidth="1"/>
    <col min="37" max="37" width="35.42578125" style="29" bestFit="1" customWidth="1"/>
    <col min="38" max="39" width="9.140625" style="29"/>
    <col min="40" max="40" width="27.85546875" style="29" customWidth="1"/>
    <col min="41" max="41" width="29.28515625" style="29" customWidth="1"/>
    <col min="42" max="44" width="9.140625" style="29"/>
    <col min="45" max="45" width="35.42578125" style="29" bestFit="1" customWidth="1"/>
    <col min="46" max="16384" width="9.140625" style="29"/>
  </cols>
  <sheetData>
    <row r="1" spans="1:46" ht="26.25" x14ac:dyDescent="0.4">
      <c r="B1" s="197" t="s">
        <v>1106</v>
      </c>
    </row>
    <row r="2" spans="1:46" x14ac:dyDescent="0.25">
      <c r="B2" s="201" t="s">
        <v>1103</v>
      </c>
      <c r="AD2" s="200">
        <f>MAX($C$3:$AB$3)</f>
        <v>43924</v>
      </c>
    </row>
    <row r="3" spans="1:46" ht="48.75" x14ac:dyDescent="0.25">
      <c r="A3" s="185"/>
      <c r="B3" s="82" t="s">
        <v>1101</v>
      </c>
      <c r="C3" s="182">
        <f>I3-7</f>
        <v>43903</v>
      </c>
      <c r="D3" s="183"/>
      <c r="E3" s="183"/>
      <c r="F3" s="183"/>
      <c r="G3" s="183"/>
      <c r="H3" s="183"/>
      <c r="I3" s="182">
        <f>O3-7</f>
        <v>43910</v>
      </c>
      <c r="J3" s="183"/>
      <c r="K3" s="183"/>
      <c r="L3" s="183"/>
      <c r="M3" s="183"/>
      <c r="N3" s="183"/>
      <c r="O3" s="182">
        <f>U3-7</f>
        <v>43917</v>
      </c>
      <c r="P3" s="183"/>
      <c r="Q3" s="183"/>
      <c r="R3" s="183"/>
      <c r="S3" s="183"/>
      <c r="T3" s="183"/>
      <c r="U3" s="182">
        <v>43924</v>
      </c>
      <c r="V3" s="184"/>
      <c r="W3" s="183"/>
      <c r="X3" s="184"/>
      <c r="Y3" s="184"/>
      <c r="Z3" s="184"/>
      <c r="AD3" s="199"/>
      <c r="AF3" s="129"/>
      <c r="AG3" s="196"/>
      <c r="AH3" s="196"/>
      <c r="AI3" s="196"/>
      <c r="AJ3" s="196"/>
      <c r="AK3" s="196"/>
      <c r="AL3" s="196"/>
      <c r="AM3" s="196"/>
    </row>
    <row r="4" spans="1:46" x14ac:dyDescent="0.25">
      <c r="B4" s="198" t="s">
        <v>1100</v>
      </c>
      <c r="C4" s="178">
        <v>11</v>
      </c>
      <c r="D4" s="67">
        <v>11</v>
      </c>
      <c r="E4" s="67">
        <v>11</v>
      </c>
      <c r="F4" s="67">
        <v>11</v>
      </c>
      <c r="G4" s="67">
        <v>11</v>
      </c>
      <c r="H4" s="67">
        <v>11</v>
      </c>
      <c r="I4" s="178">
        <v>12</v>
      </c>
      <c r="J4" s="67">
        <v>12</v>
      </c>
      <c r="K4" s="67">
        <v>12</v>
      </c>
      <c r="L4" s="67">
        <v>12</v>
      </c>
      <c r="M4" s="67">
        <v>12</v>
      </c>
      <c r="N4" s="67">
        <v>12</v>
      </c>
      <c r="O4" s="178">
        <v>13</v>
      </c>
      <c r="P4" s="67">
        <v>13</v>
      </c>
      <c r="Q4" s="67">
        <v>13</v>
      </c>
      <c r="R4" s="67">
        <v>13</v>
      </c>
      <c r="S4" s="67">
        <v>13</v>
      </c>
      <c r="T4" s="67">
        <v>13</v>
      </c>
      <c r="U4" s="178">
        <v>14</v>
      </c>
      <c r="V4" s="67">
        <v>14</v>
      </c>
      <c r="W4" s="67">
        <v>14</v>
      </c>
      <c r="X4" s="67">
        <v>14</v>
      </c>
      <c r="Y4" s="67">
        <v>14</v>
      </c>
      <c r="Z4" s="67">
        <v>14</v>
      </c>
      <c r="AE4" s="67"/>
      <c r="AF4" s="67"/>
      <c r="AG4" s="67"/>
      <c r="AH4" s="67"/>
      <c r="AI4" s="67"/>
      <c r="AN4" s="120" t="s">
        <v>1745</v>
      </c>
      <c r="AQ4" s="120" t="s">
        <v>1754</v>
      </c>
    </row>
    <row r="5" spans="1:46" s="194" customFormat="1" ht="48" customHeight="1" x14ac:dyDescent="0.25">
      <c r="A5" s="186" t="s">
        <v>537</v>
      </c>
      <c r="B5" s="21" t="s">
        <v>538</v>
      </c>
      <c r="C5" s="192" t="s">
        <v>539</v>
      </c>
      <c r="D5" s="193" t="s">
        <v>540</v>
      </c>
      <c r="E5" s="193" t="s">
        <v>541</v>
      </c>
      <c r="F5" s="193" t="s">
        <v>542</v>
      </c>
      <c r="G5" s="193" t="s">
        <v>543</v>
      </c>
      <c r="H5" s="193" t="s">
        <v>544</v>
      </c>
      <c r="I5" s="192" t="s">
        <v>539</v>
      </c>
      <c r="J5" s="193" t="s">
        <v>540</v>
      </c>
      <c r="K5" s="193" t="s">
        <v>541</v>
      </c>
      <c r="L5" s="193" t="s">
        <v>542</v>
      </c>
      <c r="M5" s="193" t="s">
        <v>543</v>
      </c>
      <c r="N5" s="193" t="s">
        <v>544</v>
      </c>
      <c r="O5" s="192" t="s">
        <v>539</v>
      </c>
      <c r="P5" s="193" t="s">
        <v>540</v>
      </c>
      <c r="Q5" s="193" t="s">
        <v>541</v>
      </c>
      <c r="R5" s="193" t="s">
        <v>542</v>
      </c>
      <c r="S5" s="193" t="s">
        <v>543</v>
      </c>
      <c r="T5" s="193" t="s">
        <v>544</v>
      </c>
      <c r="U5" s="192" t="s">
        <v>539</v>
      </c>
      <c r="V5" s="193" t="s">
        <v>540</v>
      </c>
      <c r="W5" s="193" t="s">
        <v>541</v>
      </c>
      <c r="X5" s="193" t="s">
        <v>542</v>
      </c>
      <c r="Y5" s="193" t="s">
        <v>543</v>
      </c>
      <c r="Z5" s="193" t="s">
        <v>544</v>
      </c>
      <c r="AC5" s="195"/>
      <c r="AD5" s="179" t="s">
        <v>543</v>
      </c>
      <c r="AE5" s="177" t="s">
        <v>539</v>
      </c>
      <c r="AF5" s="177" t="s">
        <v>541</v>
      </c>
      <c r="AG5" s="177" t="s">
        <v>542</v>
      </c>
      <c r="AH5" s="177" t="s">
        <v>544</v>
      </c>
      <c r="AI5" s="177" t="s">
        <v>540</v>
      </c>
      <c r="AJ5" s="189" t="s">
        <v>1102</v>
      </c>
      <c r="AK5" s="189" t="s">
        <v>1747</v>
      </c>
      <c r="AL5" s="189" t="s">
        <v>1748</v>
      </c>
      <c r="AN5" s="202" t="s">
        <v>1107</v>
      </c>
      <c r="AO5" s="202" t="s">
        <v>1108</v>
      </c>
      <c r="AP5" s="202" t="s">
        <v>1109</v>
      </c>
      <c r="AQ5" s="203" t="s">
        <v>1746</v>
      </c>
      <c r="AR5" s="202" t="s">
        <v>1107</v>
      </c>
      <c r="AS5" s="203" t="s">
        <v>1753</v>
      </c>
      <c r="AT5" s="203" t="s">
        <v>1755</v>
      </c>
    </row>
    <row r="6" spans="1:46" x14ac:dyDescent="0.25">
      <c r="A6" s="82" t="s">
        <v>271</v>
      </c>
      <c r="B6" s="82" t="s">
        <v>545</v>
      </c>
      <c r="C6" s="178">
        <v>0</v>
      </c>
      <c r="D6" s="67">
        <v>0</v>
      </c>
      <c r="E6" s="67">
        <v>0</v>
      </c>
      <c r="F6" s="67">
        <v>0</v>
      </c>
      <c r="G6" s="67">
        <v>0</v>
      </c>
      <c r="H6" s="67">
        <v>0</v>
      </c>
      <c r="I6" s="178">
        <v>0</v>
      </c>
      <c r="J6" s="67">
        <v>0</v>
      </c>
      <c r="K6" s="67">
        <v>0</v>
      </c>
      <c r="L6" s="67">
        <v>0</v>
      </c>
      <c r="M6" s="67">
        <v>0</v>
      </c>
      <c r="N6" s="67">
        <v>0</v>
      </c>
      <c r="O6" s="178">
        <v>0</v>
      </c>
      <c r="P6" s="67">
        <v>0</v>
      </c>
      <c r="Q6" s="67">
        <v>0</v>
      </c>
      <c r="R6" s="67">
        <v>0</v>
      </c>
      <c r="S6" s="67">
        <v>2</v>
      </c>
      <c r="T6" s="67">
        <v>0</v>
      </c>
      <c r="U6" s="178">
        <v>0</v>
      </c>
      <c r="V6" s="29">
        <v>0</v>
      </c>
      <c r="W6" s="29">
        <v>0</v>
      </c>
      <c r="X6" s="29">
        <v>0</v>
      </c>
      <c r="Y6" s="29">
        <v>2</v>
      </c>
      <c r="Z6" s="29">
        <v>0</v>
      </c>
      <c r="AD6" s="178">
        <f>SUMIF($C$5:$AB$5,AD$5,$C6:$AB6)</f>
        <v>4</v>
      </c>
      <c r="AE6" s="29">
        <f t="shared" ref="AE6:AI21" si="0">SUMIF($C$5:$AB$5,AE$5,$C6:$AB6)</f>
        <v>0</v>
      </c>
      <c r="AF6" s="29">
        <f t="shared" si="0"/>
        <v>0</v>
      </c>
      <c r="AG6" s="29">
        <f t="shared" si="0"/>
        <v>0</v>
      </c>
      <c r="AH6" s="29">
        <f t="shared" si="0"/>
        <v>0</v>
      </c>
      <c r="AI6" s="29">
        <f t="shared" si="0"/>
        <v>0</v>
      </c>
      <c r="AJ6" s="120">
        <f>SUM(AD6:AI6)</f>
        <v>4</v>
      </c>
      <c r="AK6" s="30" t="str">
        <f>TRIM(B6)</f>
        <v>Hartlepool</v>
      </c>
      <c r="AL6" s="29">
        <f>MATCH($AK6,$AO:$AO,0)</f>
        <v>6</v>
      </c>
      <c r="AN6" s="202" t="s">
        <v>1110</v>
      </c>
      <c r="AO6" s="202" t="s">
        <v>194</v>
      </c>
      <c r="AP6" s="202">
        <v>15</v>
      </c>
      <c r="AQ6" s="29">
        <f>IFERROR(MATCH($AS6,$AK$6:$AK$344,0),"")</f>
        <v>1</v>
      </c>
      <c r="AR6" s="202" t="s">
        <v>1110</v>
      </c>
      <c r="AS6" s="202" t="s">
        <v>194</v>
      </c>
      <c r="AT6" s="29">
        <f ca="1">IF(AQ6="","",OFFSET($AJ$5,$AQ6,0))</f>
        <v>4</v>
      </c>
    </row>
    <row r="7" spans="1:46" x14ac:dyDescent="0.25">
      <c r="A7" s="82" t="s">
        <v>272</v>
      </c>
      <c r="B7" s="82" t="s">
        <v>546</v>
      </c>
      <c r="C7" s="178">
        <v>0</v>
      </c>
      <c r="D7" s="67">
        <v>0</v>
      </c>
      <c r="E7" s="67">
        <v>0</v>
      </c>
      <c r="F7" s="67">
        <v>0</v>
      </c>
      <c r="G7" s="67">
        <v>0</v>
      </c>
      <c r="H7" s="67">
        <v>0</v>
      </c>
      <c r="I7" s="178">
        <v>0</v>
      </c>
      <c r="J7" s="67">
        <v>0</v>
      </c>
      <c r="K7" s="67">
        <v>0</v>
      </c>
      <c r="L7" s="67">
        <v>0</v>
      </c>
      <c r="M7" s="67">
        <v>0</v>
      </c>
      <c r="N7" s="67">
        <v>0</v>
      </c>
      <c r="O7" s="178">
        <v>0</v>
      </c>
      <c r="P7" s="67">
        <v>0</v>
      </c>
      <c r="Q7" s="67">
        <v>0</v>
      </c>
      <c r="R7" s="67">
        <v>0</v>
      </c>
      <c r="S7" s="67">
        <v>0</v>
      </c>
      <c r="T7" s="67">
        <v>0</v>
      </c>
      <c r="U7" s="178">
        <v>0</v>
      </c>
      <c r="V7" s="29">
        <v>0</v>
      </c>
      <c r="W7" s="29">
        <v>0</v>
      </c>
      <c r="X7" s="29">
        <v>0</v>
      </c>
      <c r="Y7" s="29">
        <v>20</v>
      </c>
      <c r="Z7" s="29">
        <v>0</v>
      </c>
      <c r="AD7" s="178">
        <f t="shared" ref="AD7:AD70" si="1">SUMIF($C$5:$AB$5,AD$5,$C7:$AB7)</f>
        <v>20</v>
      </c>
      <c r="AE7" s="29">
        <f t="shared" si="0"/>
        <v>0</v>
      </c>
      <c r="AF7" s="29">
        <f t="shared" si="0"/>
        <v>0</v>
      </c>
      <c r="AG7" s="29">
        <f t="shared" si="0"/>
        <v>0</v>
      </c>
      <c r="AH7" s="29">
        <f t="shared" si="0"/>
        <v>0</v>
      </c>
      <c r="AI7" s="29">
        <f t="shared" si="0"/>
        <v>0</v>
      </c>
      <c r="AJ7" s="120">
        <f t="shared" ref="AJ7:AJ70" si="2">SUM(AD7:AI7)</f>
        <v>20</v>
      </c>
      <c r="AK7" s="30" t="str">
        <f t="shared" ref="AK7:AK70" si="3">TRIM(B7)</f>
        <v>Middlesbrough</v>
      </c>
      <c r="AL7" s="29">
        <f t="shared" ref="AL7:AL70" si="4">MATCH($AK7,$AO:$AO,0)</f>
        <v>7</v>
      </c>
      <c r="AN7" s="202" t="s">
        <v>1111</v>
      </c>
      <c r="AO7" s="202" t="s">
        <v>220</v>
      </c>
      <c r="AP7" s="202">
        <v>23</v>
      </c>
      <c r="AQ7" s="29">
        <f t="shared" ref="AQ7:AQ70" si="5">IFERROR(MATCH($AS7,$AK$6:$AK$344,0),"")</f>
        <v>2</v>
      </c>
      <c r="AR7" s="202" t="s">
        <v>1111</v>
      </c>
      <c r="AS7" s="202" t="s">
        <v>220</v>
      </c>
      <c r="AT7" s="29">
        <f t="shared" ref="AT7:AT70" ca="1" si="6">IF(AQ7="","",OFFSET($AJ$5,$AQ7,0))</f>
        <v>20</v>
      </c>
    </row>
    <row r="8" spans="1:46" x14ac:dyDescent="0.25">
      <c r="A8" s="82" t="s">
        <v>273</v>
      </c>
      <c r="B8" s="82" t="s">
        <v>547</v>
      </c>
      <c r="C8" s="178">
        <v>0</v>
      </c>
      <c r="D8" s="67">
        <v>0</v>
      </c>
      <c r="E8" s="67">
        <v>0</v>
      </c>
      <c r="F8" s="67">
        <v>0</v>
      </c>
      <c r="G8" s="67">
        <v>0</v>
      </c>
      <c r="H8" s="67">
        <v>0</v>
      </c>
      <c r="I8" s="178">
        <v>0</v>
      </c>
      <c r="J8" s="67">
        <v>0</v>
      </c>
      <c r="K8" s="67">
        <v>0</v>
      </c>
      <c r="L8" s="67">
        <v>0</v>
      </c>
      <c r="M8" s="67">
        <v>0</v>
      </c>
      <c r="N8" s="67">
        <v>0</v>
      </c>
      <c r="O8" s="178">
        <v>0</v>
      </c>
      <c r="P8" s="67">
        <v>0</v>
      </c>
      <c r="Q8" s="67">
        <v>0</v>
      </c>
      <c r="R8" s="67">
        <v>0</v>
      </c>
      <c r="S8" s="67">
        <v>0</v>
      </c>
      <c r="T8" s="67">
        <v>0</v>
      </c>
      <c r="U8" s="178">
        <v>0</v>
      </c>
      <c r="V8" s="29">
        <v>0</v>
      </c>
      <c r="W8" s="29">
        <v>0</v>
      </c>
      <c r="X8" s="29">
        <v>0</v>
      </c>
      <c r="Y8" s="29">
        <v>7</v>
      </c>
      <c r="Z8" s="29">
        <v>0</v>
      </c>
      <c r="AD8" s="178">
        <f t="shared" si="1"/>
        <v>7</v>
      </c>
      <c r="AE8" s="29">
        <f t="shared" si="0"/>
        <v>0</v>
      </c>
      <c r="AF8" s="29">
        <f t="shared" si="0"/>
        <v>0</v>
      </c>
      <c r="AG8" s="29">
        <f t="shared" si="0"/>
        <v>0</v>
      </c>
      <c r="AH8" s="29">
        <f t="shared" si="0"/>
        <v>0</v>
      </c>
      <c r="AI8" s="29">
        <f t="shared" si="0"/>
        <v>0</v>
      </c>
      <c r="AJ8" s="120">
        <f t="shared" si="2"/>
        <v>7</v>
      </c>
      <c r="AK8" s="30" t="str">
        <f t="shared" si="3"/>
        <v>Redcar and Cleveland</v>
      </c>
      <c r="AL8" s="29">
        <f t="shared" si="4"/>
        <v>8</v>
      </c>
      <c r="AN8" s="202" t="s">
        <v>1112</v>
      </c>
      <c r="AO8" s="202" t="s">
        <v>88</v>
      </c>
      <c r="AP8" s="202">
        <v>28</v>
      </c>
      <c r="AQ8" s="29">
        <f t="shared" si="5"/>
        <v>3</v>
      </c>
      <c r="AR8" s="202" t="s">
        <v>1112</v>
      </c>
      <c r="AS8" s="202" t="s">
        <v>88</v>
      </c>
      <c r="AT8" s="29">
        <f t="shared" ca="1" si="6"/>
        <v>7</v>
      </c>
    </row>
    <row r="9" spans="1:46" x14ac:dyDescent="0.25">
      <c r="A9" s="82" t="s">
        <v>274</v>
      </c>
      <c r="B9" s="82" t="s">
        <v>548</v>
      </c>
      <c r="C9" s="178">
        <v>0</v>
      </c>
      <c r="D9" s="67">
        <v>0</v>
      </c>
      <c r="E9" s="67">
        <v>0</v>
      </c>
      <c r="F9" s="67">
        <v>0</v>
      </c>
      <c r="G9" s="67">
        <v>0</v>
      </c>
      <c r="H9" s="67">
        <v>0</v>
      </c>
      <c r="I9" s="178">
        <v>0</v>
      </c>
      <c r="J9" s="67">
        <v>0</v>
      </c>
      <c r="K9" s="67">
        <v>0</v>
      </c>
      <c r="L9" s="67">
        <v>0</v>
      </c>
      <c r="M9" s="67">
        <v>1</v>
      </c>
      <c r="N9" s="67">
        <v>0</v>
      </c>
      <c r="O9" s="178">
        <v>1</v>
      </c>
      <c r="P9" s="67">
        <v>0</v>
      </c>
      <c r="Q9" s="67">
        <v>0</v>
      </c>
      <c r="R9" s="67">
        <v>0</v>
      </c>
      <c r="S9" s="67">
        <v>0</v>
      </c>
      <c r="T9" s="67">
        <v>0</v>
      </c>
      <c r="U9" s="178">
        <v>0</v>
      </c>
      <c r="V9" s="29">
        <v>0</v>
      </c>
      <c r="W9" s="29">
        <v>0</v>
      </c>
      <c r="X9" s="29">
        <v>0</v>
      </c>
      <c r="Y9" s="29">
        <v>6</v>
      </c>
      <c r="Z9" s="29">
        <v>0</v>
      </c>
      <c r="AD9" s="178">
        <f t="shared" si="1"/>
        <v>7</v>
      </c>
      <c r="AE9" s="29">
        <f t="shared" si="0"/>
        <v>1</v>
      </c>
      <c r="AF9" s="29">
        <f t="shared" si="0"/>
        <v>0</v>
      </c>
      <c r="AG9" s="29">
        <f t="shared" si="0"/>
        <v>0</v>
      </c>
      <c r="AH9" s="29">
        <f t="shared" si="0"/>
        <v>0</v>
      </c>
      <c r="AI9" s="29">
        <f t="shared" si="0"/>
        <v>0</v>
      </c>
      <c r="AJ9" s="120">
        <f t="shared" si="2"/>
        <v>8</v>
      </c>
      <c r="AK9" s="30" t="str">
        <f t="shared" si="3"/>
        <v>Stockton-on-Tees</v>
      </c>
      <c r="AL9" s="29">
        <f t="shared" si="4"/>
        <v>9</v>
      </c>
      <c r="AN9" s="202" t="s">
        <v>1113</v>
      </c>
      <c r="AO9" s="202" t="s">
        <v>103</v>
      </c>
      <c r="AP9" s="202">
        <v>20</v>
      </c>
      <c r="AQ9" s="29">
        <f t="shared" si="5"/>
        <v>4</v>
      </c>
      <c r="AR9" s="202" t="s">
        <v>1113</v>
      </c>
      <c r="AS9" s="202" t="s">
        <v>103</v>
      </c>
      <c r="AT9" s="29">
        <f t="shared" ca="1" si="6"/>
        <v>8</v>
      </c>
    </row>
    <row r="10" spans="1:46" x14ac:dyDescent="0.25">
      <c r="A10" s="82" t="s">
        <v>275</v>
      </c>
      <c r="B10" s="82" t="s">
        <v>549</v>
      </c>
      <c r="C10" s="178">
        <v>0</v>
      </c>
      <c r="D10" s="67">
        <v>0</v>
      </c>
      <c r="E10" s="67">
        <v>0</v>
      </c>
      <c r="F10" s="67">
        <v>0</v>
      </c>
      <c r="G10" s="67">
        <v>0</v>
      </c>
      <c r="H10" s="67">
        <v>0</v>
      </c>
      <c r="I10" s="178">
        <v>0</v>
      </c>
      <c r="J10" s="67">
        <v>0</v>
      </c>
      <c r="K10" s="67">
        <v>0</v>
      </c>
      <c r="L10" s="67">
        <v>0</v>
      </c>
      <c r="M10" s="67">
        <v>0</v>
      </c>
      <c r="N10" s="67">
        <v>0</v>
      </c>
      <c r="O10" s="178">
        <v>0</v>
      </c>
      <c r="P10" s="67">
        <v>0</v>
      </c>
      <c r="Q10" s="67">
        <v>0</v>
      </c>
      <c r="R10" s="67">
        <v>0</v>
      </c>
      <c r="S10" s="67">
        <v>0</v>
      </c>
      <c r="T10" s="67">
        <v>0</v>
      </c>
      <c r="U10" s="178">
        <v>0</v>
      </c>
      <c r="V10" s="29">
        <v>0</v>
      </c>
      <c r="W10" s="29">
        <v>0</v>
      </c>
      <c r="X10" s="29">
        <v>0</v>
      </c>
      <c r="Y10" s="29">
        <v>4</v>
      </c>
      <c r="Z10" s="29">
        <v>0</v>
      </c>
      <c r="AD10" s="178">
        <f t="shared" si="1"/>
        <v>4</v>
      </c>
      <c r="AE10" s="29">
        <f t="shared" si="0"/>
        <v>0</v>
      </c>
      <c r="AF10" s="29">
        <f t="shared" si="0"/>
        <v>0</v>
      </c>
      <c r="AG10" s="29">
        <f t="shared" si="0"/>
        <v>0</v>
      </c>
      <c r="AH10" s="29">
        <f t="shared" si="0"/>
        <v>0</v>
      </c>
      <c r="AI10" s="29">
        <f t="shared" si="0"/>
        <v>0</v>
      </c>
      <c r="AJ10" s="120">
        <f t="shared" si="2"/>
        <v>4</v>
      </c>
      <c r="AK10" s="30" t="str">
        <f t="shared" si="3"/>
        <v>Darlington</v>
      </c>
      <c r="AL10" s="29">
        <f t="shared" si="4"/>
        <v>10</v>
      </c>
      <c r="AN10" s="202" t="s">
        <v>1114</v>
      </c>
      <c r="AO10" s="202" t="s">
        <v>28</v>
      </c>
      <c r="AP10" s="202">
        <v>12</v>
      </c>
      <c r="AQ10" s="29">
        <f t="shared" si="5"/>
        <v>5</v>
      </c>
      <c r="AR10" s="202" t="s">
        <v>1114</v>
      </c>
      <c r="AS10" s="202" t="s">
        <v>28</v>
      </c>
      <c r="AT10" s="29">
        <f t="shared" ca="1" si="6"/>
        <v>4</v>
      </c>
    </row>
    <row r="11" spans="1:46" x14ac:dyDescent="0.25">
      <c r="A11" s="82" t="s">
        <v>276</v>
      </c>
      <c r="B11" s="82" t="s">
        <v>550</v>
      </c>
      <c r="C11" s="178">
        <v>0</v>
      </c>
      <c r="D11" s="67">
        <v>0</v>
      </c>
      <c r="E11" s="67">
        <v>0</v>
      </c>
      <c r="F11" s="67">
        <v>0</v>
      </c>
      <c r="G11" s="67">
        <v>0</v>
      </c>
      <c r="H11" s="67">
        <v>0</v>
      </c>
      <c r="I11" s="178">
        <v>0</v>
      </c>
      <c r="J11" s="67">
        <v>0</v>
      </c>
      <c r="K11" s="67">
        <v>0</v>
      </c>
      <c r="L11" s="67">
        <v>0</v>
      </c>
      <c r="M11" s="67">
        <v>0</v>
      </c>
      <c r="N11" s="67">
        <v>0</v>
      </c>
      <c r="O11" s="178">
        <v>0</v>
      </c>
      <c r="P11" s="67">
        <v>0</v>
      </c>
      <c r="Q11" s="67">
        <v>0</v>
      </c>
      <c r="R11" s="67">
        <v>0</v>
      </c>
      <c r="S11" s="67">
        <v>1</v>
      </c>
      <c r="T11" s="67">
        <v>0</v>
      </c>
      <c r="U11" s="178">
        <v>1</v>
      </c>
      <c r="V11" s="29">
        <v>0</v>
      </c>
      <c r="W11" s="29">
        <v>0</v>
      </c>
      <c r="X11" s="29">
        <v>0</v>
      </c>
      <c r="Y11" s="29">
        <v>4</v>
      </c>
      <c r="Z11" s="29">
        <v>0</v>
      </c>
      <c r="AD11" s="178">
        <f t="shared" si="1"/>
        <v>5</v>
      </c>
      <c r="AE11" s="29">
        <f t="shared" si="0"/>
        <v>1</v>
      </c>
      <c r="AF11" s="29">
        <f t="shared" si="0"/>
        <v>0</v>
      </c>
      <c r="AG11" s="29">
        <f t="shared" si="0"/>
        <v>0</v>
      </c>
      <c r="AH11" s="29">
        <f t="shared" si="0"/>
        <v>0</v>
      </c>
      <c r="AI11" s="29">
        <f t="shared" si="0"/>
        <v>0</v>
      </c>
      <c r="AJ11" s="120">
        <f t="shared" si="2"/>
        <v>6</v>
      </c>
      <c r="AK11" s="30" t="str">
        <f t="shared" si="3"/>
        <v>Halton</v>
      </c>
      <c r="AL11" s="29">
        <f t="shared" si="4"/>
        <v>11</v>
      </c>
      <c r="AN11" s="202" t="s">
        <v>1115</v>
      </c>
      <c r="AO11" s="202" t="s">
        <v>186</v>
      </c>
      <c r="AP11" s="202">
        <v>9</v>
      </c>
      <c r="AQ11" s="29">
        <f t="shared" si="5"/>
        <v>6</v>
      </c>
      <c r="AR11" s="202" t="s">
        <v>1115</v>
      </c>
      <c r="AS11" s="202" t="s">
        <v>186</v>
      </c>
      <c r="AT11" s="29">
        <f t="shared" ca="1" si="6"/>
        <v>6</v>
      </c>
    </row>
    <row r="12" spans="1:46" x14ac:dyDescent="0.25">
      <c r="A12" s="82" t="s">
        <v>277</v>
      </c>
      <c r="B12" s="82" t="s">
        <v>551</v>
      </c>
      <c r="C12" s="178">
        <v>0</v>
      </c>
      <c r="D12" s="67">
        <v>0</v>
      </c>
      <c r="E12" s="67">
        <v>0</v>
      </c>
      <c r="F12" s="67">
        <v>0</v>
      </c>
      <c r="G12" s="67">
        <v>0</v>
      </c>
      <c r="H12" s="67">
        <v>0</v>
      </c>
      <c r="I12" s="178">
        <v>0</v>
      </c>
      <c r="J12" s="67">
        <v>0</v>
      </c>
      <c r="K12" s="67">
        <v>0</v>
      </c>
      <c r="L12" s="67">
        <v>0</v>
      </c>
      <c r="M12" s="67">
        <v>0</v>
      </c>
      <c r="N12" s="67">
        <v>0</v>
      </c>
      <c r="O12" s="178">
        <v>0</v>
      </c>
      <c r="P12" s="67">
        <v>0</v>
      </c>
      <c r="Q12" s="67">
        <v>0</v>
      </c>
      <c r="R12" s="67">
        <v>0</v>
      </c>
      <c r="S12" s="67">
        <v>0</v>
      </c>
      <c r="T12" s="67">
        <v>0</v>
      </c>
      <c r="U12" s="178">
        <v>0</v>
      </c>
      <c r="V12" s="29">
        <v>0</v>
      </c>
      <c r="W12" s="29">
        <v>0</v>
      </c>
      <c r="X12" s="29">
        <v>0</v>
      </c>
      <c r="Y12" s="29">
        <v>3</v>
      </c>
      <c r="Z12" s="29">
        <v>0</v>
      </c>
      <c r="AD12" s="178">
        <f t="shared" si="1"/>
        <v>3</v>
      </c>
      <c r="AE12" s="29">
        <f t="shared" si="0"/>
        <v>0</v>
      </c>
      <c r="AF12" s="29">
        <f t="shared" si="0"/>
        <v>0</v>
      </c>
      <c r="AG12" s="29">
        <f t="shared" si="0"/>
        <v>0</v>
      </c>
      <c r="AH12" s="29">
        <f t="shared" si="0"/>
        <v>0</v>
      </c>
      <c r="AI12" s="29">
        <f t="shared" si="0"/>
        <v>0</v>
      </c>
      <c r="AJ12" s="120">
        <f t="shared" si="2"/>
        <v>3</v>
      </c>
      <c r="AK12" s="30" t="str">
        <f t="shared" si="3"/>
        <v>Warrington</v>
      </c>
      <c r="AL12" s="29">
        <f t="shared" si="4"/>
        <v>12</v>
      </c>
      <c r="AN12" s="202" t="s">
        <v>1116</v>
      </c>
      <c r="AO12" s="202" t="s">
        <v>117</v>
      </c>
      <c r="AP12" s="202">
        <v>14</v>
      </c>
      <c r="AQ12" s="29">
        <f t="shared" si="5"/>
        <v>7</v>
      </c>
      <c r="AR12" s="202" t="s">
        <v>1116</v>
      </c>
      <c r="AS12" s="202" t="s">
        <v>117</v>
      </c>
      <c r="AT12" s="29">
        <f t="shared" ca="1" si="6"/>
        <v>3</v>
      </c>
    </row>
    <row r="13" spans="1:46" x14ac:dyDescent="0.25">
      <c r="A13" s="82" t="s">
        <v>278</v>
      </c>
      <c r="B13" s="82" t="s">
        <v>552</v>
      </c>
      <c r="C13" s="178">
        <v>0</v>
      </c>
      <c r="D13" s="67">
        <v>0</v>
      </c>
      <c r="E13" s="67">
        <v>0</v>
      </c>
      <c r="F13" s="67">
        <v>0</v>
      </c>
      <c r="G13" s="67">
        <v>0</v>
      </c>
      <c r="H13" s="67">
        <v>0</v>
      </c>
      <c r="I13" s="178">
        <v>0</v>
      </c>
      <c r="J13" s="67">
        <v>0</v>
      </c>
      <c r="K13" s="67">
        <v>0</v>
      </c>
      <c r="L13" s="67">
        <v>0</v>
      </c>
      <c r="M13" s="67">
        <v>0</v>
      </c>
      <c r="N13" s="67">
        <v>0</v>
      </c>
      <c r="O13" s="178">
        <v>0</v>
      </c>
      <c r="P13" s="67">
        <v>0</v>
      </c>
      <c r="Q13" s="67">
        <v>0</v>
      </c>
      <c r="R13" s="67">
        <v>0</v>
      </c>
      <c r="S13" s="67">
        <v>0</v>
      </c>
      <c r="T13" s="67">
        <v>0</v>
      </c>
      <c r="U13" s="178">
        <v>0</v>
      </c>
      <c r="V13" s="29">
        <v>0</v>
      </c>
      <c r="W13" s="29">
        <v>0</v>
      </c>
      <c r="X13" s="29">
        <v>0</v>
      </c>
      <c r="Y13" s="29">
        <v>3</v>
      </c>
      <c r="Z13" s="29">
        <v>0</v>
      </c>
      <c r="AD13" s="178">
        <f t="shared" si="1"/>
        <v>3</v>
      </c>
      <c r="AE13" s="29">
        <f t="shared" si="0"/>
        <v>0</v>
      </c>
      <c r="AF13" s="29">
        <f t="shared" si="0"/>
        <v>0</v>
      </c>
      <c r="AG13" s="29">
        <f t="shared" si="0"/>
        <v>0</v>
      </c>
      <c r="AH13" s="29">
        <f t="shared" si="0"/>
        <v>0</v>
      </c>
      <c r="AI13" s="29">
        <f t="shared" si="0"/>
        <v>0</v>
      </c>
      <c r="AJ13" s="120">
        <f t="shared" si="2"/>
        <v>3</v>
      </c>
      <c r="AK13" s="30" t="str">
        <f t="shared" si="3"/>
        <v>Blackburn with Darwen</v>
      </c>
      <c r="AL13" s="29">
        <f t="shared" si="4"/>
        <v>13</v>
      </c>
      <c r="AN13" s="202" t="s">
        <v>1117</v>
      </c>
      <c r="AO13" s="202" t="s">
        <v>187</v>
      </c>
      <c r="AP13" s="202">
        <v>39</v>
      </c>
      <c r="AQ13" s="29">
        <f t="shared" si="5"/>
        <v>8</v>
      </c>
      <c r="AR13" s="202" t="s">
        <v>1117</v>
      </c>
      <c r="AS13" s="202" t="s">
        <v>187</v>
      </c>
      <c r="AT13" s="29">
        <f t="shared" ca="1" si="6"/>
        <v>3</v>
      </c>
    </row>
    <row r="14" spans="1:46" x14ac:dyDescent="0.25">
      <c r="A14" s="82" t="s">
        <v>279</v>
      </c>
      <c r="B14" s="82" t="s">
        <v>553</v>
      </c>
      <c r="C14" s="178">
        <v>0</v>
      </c>
      <c r="D14" s="67">
        <v>0</v>
      </c>
      <c r="E14" s="67">
        <v>0</v>
      </c>
      <c r="F14" s="67">
        <v>0</v>
      </c>
      <c r="G14" s="67">
        <v>0</v>
      </c>
      <c r="H14" s="67">
        <v>0</v>
      </c>
      <c r="I14" s="178">
        <v>0</v>
      </c>
      <c r="J14" s="67">
        <v>0</v>
      </c>
      <c r="K14" s="67">
        <v>0</v>
      </c>
      <c r="L14" s="67">
        <v>0</v>
      </c>
      <c r="M14" s="67">
        <v>0</v>
      </c>
      <c r="N14" s="67">
        <v>0</v>
      </c>
      <c r="O14" s="178">
        <v>0</v>
      </c>
      <c r="P14" s="67">
        <v>0</v>
      </c>
      <c r="Q14" s="67">
        <v>0</v>
      </c>
      <c r="R14" s="67">
        <v>0</v>
      </c>
      <c r="S14" s="67">
        <v>0</v>
      </c>
      <c r="T14" s="67">
        <v>0</v>
      </c>
      <c r="U14" s="178">
        <v>0</v>
      </c>
      <c r="V14" s="29">
        <v>0</v>
      </c>
      <c r="W14" s="29">
        <v>0</v>
      </c>
      <c r="X14" s="29">
        <v>0</v>
      </c>
      <c r="Y14" s="29">
        <v>2</v>
      </c>
      <c r="Z14" s="29">
        <v>0</v>
      </c>
      <c r="AD14" s="178">
        <f t="shared" si="1"/>
        <v>2</v>
      </c>
      <c r="AE14" s="29">
        <f t="shared" si="0"/>
        <v>0</v>
      </c>
      <c r="AF14" s="29">
        <f t="shared" si="0"/>
        <v>0</v>
      </c>
      <c r="AG14" s="29">
        <f t="shared" si="0"/>
        <v>0</v>
      </c>
      <c r="AH14" s="29">
        <f t="shared" si="0"/>
        <v>0</v>
      </c>
      <c r="AI14" s="29">
        <f t="shared" si="0"/>
        <v>0</v>
      </c>
      <c r="AJ14" s="120">
        <f t="shared" si="2"/>
        <v>2</v>
      </c>
      <c r="AK14" s="30" t="str">
        <f t="shared" si="3"/>
        <v>Blackpool</v>
      </c>
      <c r="AL14" s="29">
        <f t="shared" si="4"/>
        <v>14</v>
      </c>
      <c r="AN14" s="202" t="s">
        <v>1118</v>
      </c>
      <c r="AO14" s="202" t="s">
        <v>6</v>
      </c>
      <c r="AP14" s="202">
        <v>19</v>
      </c>
      <c r="AQ14" s="29">
        <f t="shared" si="5"/>
        <v>9</v>
      </c>
      <c r="AR14" s="202" t="s">
        <v>1118</v>
      </c>
      <c r="AS14" s="202" t="s">
        <v>6</v>
      </c>
      <c r="AT14" s="29">
        <f t="shared" ca="1" si="6"/>
        <v>2</v>
      </c>
    </row>
    <row r="15" spans="1:46" x14ac:dyDescent="0.25">
      <c r="A15" s="82" t="s">
        <v>280</v>
      </c>
      <c r="B15" s="82" t="s">
        <v>554</v>
      </c>
      <c r="C15" s="178">
        <v>0</v>
      </c>
      <c r="D15" s="67">
        <v>0</v>
      </c>
      <c r="E15" s="67">
        <v>0</v>
      </c>
      <c r="F15" s="67">
        <v>0</v>
      </c>
      <c r="G15" s="67">
        <v>0</v>
      </c>
      <c r="H15" s="67">
        <v>0</v>
      </c>
      <c r="I15" s="178">
        <v>0</v>
      </c>
      <c r="J15" s="67">
        <v>0</v>
      </c>
      <c r="K15" s="67">
        <v>0</v>
      </c>
      <c r="L15" s="67">
        <v>0</v>
      </c>
      <c r="M15" s="67">
        <v>0</v>
      </c>
      <c r="N15" s="67">
        <v>0</v>
      </c>
      <c r="O15" s="178">
        <v>0</v>
      </c>
      <c r="P15" s="67">
        <v>0</v>
      </c>
      <c r="Q15" s="67">
        <v>0</v>
      </c>
      <c r="R15" s="67">
        <v>0</v>
      </c>
      <c r="S15" s="67">
        <v>0</v>
      </c>
      <c r="T15" s="67">
        <v>0</v>
      </c>
      <c r="U15" s="178">
        <v>0</v>
      </c>
      <c r="V15" s="29">
        <v>0</v>
      </c>
      <c r="W15" s="29">
        <v>1</v>
      </c>
      <c r="X15" s="29">
        <v>0</v>
      </c>
      <c r="Y15" s="29">
        <v>4</v>
      </c>
      <c r="Z15" s="29">
        <v>0</v>
      </c>
      <c r="AD15" s="178">
        <f t="shared" si="1"/>
        <v>4</v>
      </c>
      <c r="AE15" s="29">
        <f t="shared" si="0"/>
        <v>0</v>
      </c>
      <c r="AF15" s="29">
        <f t="shared" si="0"/>
        <v>1</v>
      </c>
      <c r="AG15" s="29">
        <f t="shared" si="0"/>
        <v>0</v>
      </c>
      <c r="AH15" s="29">
        <f t="shared" si="0"/>
        <v>0</v>
      </c>
      <c r="AI15" s="29">
        <f t="shared" si="0"/>
        <v>0</v>
      </c>
      <c r="AJ15" s="120">
        <f t="shared" si="2"/>
        <v>5</v>
      </c>
      <c r="AK15" s="30" t="str">
        <f t="shared" si="3"/>
        <v>Kingston upon Hull, City of</v>
      </c>
      <c r="AL15" s="29">
        <f t="shared" si="4"/>
        <v>25</v>
      </c>
      <c r="AN15" s="202" t="s">
        <v>1119</v>
      </c>
      <c r="AO15" s="202" t="s">
        <v>108</v>
      </c>
      <c r="AP15" s="202">
        <v>11</v>
      </c>
      <c r="AQ15" s="29">
        <f t="shared" si="5"/>
        <v>28</v>
      </c>
      <c r="AR15" s="202" t="s">
        <v>1119</v>
      </c>
      <c r="AS15" s="202" t="s">
        <v>108</v>
      </c>
      <c r="AT15" s="29">
        <f t="shared" ca="1" si="6"/>
        <v>2</v>
      </c>
    </row>
    <row r="16" spans="1:46" x14ac:dyDescent="0.25">
      <c r="A16" s="82" t="s">
        <v>281</v>
      </c>
      <c r="B16" s="82" t="s">
        <v>555</v>
      </c>
      <c r="C16" s="178">
        <v>0</v>
      </c>
      <c r="D16" s="67">
        <v>0</v>
      </c>
      <c r="E16" s="67">
        <v>0</v>
      </c>
      <c r="F16" s="67">
        <v>0</v>
      </c>
      <c r="G16" s="67">
        <v>0</v>
      </c>
      <c r="H16" s="67">
        <v>0</v>
      </c>
      <c r="I16" s="178">
        <v>0</v>
      </c>
      <c r="J16" s="67">
        <v>0</v>
      </c>
      <c r="K16" s="67">
        <v>0</v>
      </c>
      <c r="L16" s="67">
        <v>0</v>
      </c>
      <c r="M16" s="67">
        <v>0</v>
      </c>
      <c r="N16" s="67">
        <v>0</v>
      </c>
      <c r="O16" s="178">
        <v>0</v>
      </c>
      <c r="P16" s="67">
        <v>0</v>
      </c>
      <c r="Q16" s="67">
        <v>0</v>
      </c>
      <c r="R16" s="67">
        <v>0</v>
      </c>
      <c r="S16" s="67">
        <v>1</v>
      </c>
      <c r="T16" s="67">
        <v>0</v>
      </c>
      <c r="U16" s="178">
        <v>0</v>
      </c>
      <c r="V16" s="29">
        <v>0</v>
      </c>
      <c r="W16" s="29">
        <v>3</v>
      </c>
      <c r="X16" s="29">
        <v>0</v>
      </c>
      <c r="Y16" s="29">
        <v>5</v>
      </c>
      <c r="Z16" s="29">
        <v>0</v>
      </c>
      <c r="AD16" s="178">
        <f t="shared" si="1"/>
        <v>6</v>
      </c>
      <c r="AE16" s="29">
        <f t="shared" si="0"/>
        <v>0</v>
      </c>
      <c r="AF16" s="29">
        <f t="shared" si="0"/>
        <v>3</v>
      </c>
      <c r="AG16" s="29">
        <f t="shared" si="0"/>
        <v>0</v>
      </c>
      <c r="AH16" s="29">
        <f t="shared" si="0"/>
        <v>0</v>
      </c>
      <c r="AI16" s="29">
        <f t="shared" si="0"/>
        <v>0</v>
      </c>
      <c r="AJ16" s="120">
        <f t="shared" si="2"/>
        <v>9</v>
      </c>
      <c r="AK16" s="30" t="str">
        <f t="shared" si="3"/>
        <v>East Riding of Yorkshire</v>
      </c>
      <c r="AL16" s="29">
        <f t="shared" si="4"/>
        <v>26</v>
      </c>
      <c r="AN16" s="202" t="s">
        <v>1120</v>
      </c>
      <c r="AO16" s="202" t="s">
        <v>83</v>
      </c>
      <c r="AP16" s="202">
        <v>20</v>
      </c>
      <c r="AQ16" s="29">
        <f t="shared" si="5"/>
        <v>29</v>
      </c>
      <c r="AR16" s="202" t="s">
        <v>1120</v>
      </c>
      <c r="AS16" s="202" t="s">
        <v>83</v>
      </c>
      <c r="AT16" s="29">
        <f t="shared" ca="1" si="6"/>
        <v>2</v>
      </c>
    </row>
    <row r="17" spans="1:46" x14ac:dyDescent="0.25">
      <c r="A17" s="82" t="s">
        <v>282</v>
      </c>
      <c r="B17" s="82" t="s">
        <v>556</v>
      </c>
      <c r="C17" s="178">
        <v>0</v>
      </c>
      <c r="D17" s="67">
        <v>0</v>
      </c>
      <c r="E17" s="67">
        <v>0</v>
      </c>
      <c r="F17" s="67">
        <v>0</v>
      </c>
      <c r="G17" s="67">
        <v>0</v>
      </c>
      <c r="H17" s="67">
        <v>0</v>
      </c>
      <c r="I17" s="178">
        <v>0</v>
      </c>
      <c r="J17" s="67">
        <v>0</v>
      </c>
      <c r="K17" s="67">
        <v>0</v>
      </c>
      <c r="L17" s="67">
        <v>0</v>
      </c>
      <c r="M17" s="67">
        <v>0</v>
      </c>
      <c r="N17" s="67">
        <v>0</v>
      </c>
      <c r="O17" s="178">
        <v>0</v>
      </c>
      <c r="P17" s="67">
        <v>0</v>
      </c>
      <c r="Q17" s="67">
        <v>0</v>
      </c>
      <c r="R17" s="67">
        <v>0</v>
      </c>
      <c r="S17" s="67">
        <v>1</v>
      </c>
      <c r="T17" s="67">
        <v>0</v>
      </c>
      <c r="U17" s="178">
        <v>0</v>
      </c>
      <c r="V17" s="29">
        <v>0</v>
      </c>
      <c r="W17" s="29">
        <v>0</v>
      </c>
      <c r="X17" s="29">
        <v>0</v>
      </c>
      <c r="Y17" s="29">
        <v>6</v>
      </c>
      <c r="Z17" s="29">
        <v>0</v>
      </c>
      <c r="AD17" s="178">
        <f t="shared" si="1"/>
        <v>7</v>
      </c>
      <c r="AE17" s="29">
        <f t="shared" si="0"/>
        <v>0</v>
      </c>
      <c r="AF17" s="29">
        <f t="shared" si="0"/>
        <v>0</v>
      </c>
      <c r="AG17" s="29">
        <f t="shared" si="0"/>
        <v>0</v>
      </c>
      <c r="AH17" s="29">
        <f t="shared" si="0"/>
        <v>0</v>
      </c>
      <c r="AI17" s="29">
        <f t="shared" si="0"/>
        <v>0</v>
      </c>
      <c r="AJ17" s="120">
        <f t="shared" si="2"/>
        <v>7</v>
      </c>
      <c r="AK17" s="30" t="str">
        <f t="shared" si="3"/>
        <v>North East Lincolnshire</v>
      </c>
      <c r="AL17" s="29">
        <f t="shared" si="4"/>
        <v>27</v>
      </c>
      <c r="AN17" s="202" t="s">
        <v>1121</v>
      </c>
      <c r="AO17" s="202" t="s">
        <v>1122</v>
      </c>
      <c r="AP17" s="202">
        <v>24</v>
      </c>
      <c r="AQ17" s="29">
        <f t="shared" si="5"/>
        <v>57</v>
      </c>
      <c r="AR17" s="202" t="s">
        <v>1121</v>
      </c>
      <c r="AS17" s="202" t="s">
        <v>1122</v>
      </c>
      <c r="AT17" s="29">
        <f t="shared" ca="1" si="6"/>
        <v>6</v>
      </c>
    </row>
    <row r="18" spans="1:46" x14ac:dyDescent="0.25">
      <c r="A18" s="82" t="s">
        <v>283</v>
      </c>
      <c r="B18" s="82" t="s">
        <v>557</v>
      </c>
      <c r="C18" s="178">
        <v>0</v>
      </c>
      <c r="D18" s="67">
        <v>0</v>
      </c>
      <c r="E18" s="67">
        <v>0</v>
      </c>
      <c r="F18" s="67">
        <v>0</v>
      </c>
      <c r="G18" s="67">
        <v>0</v>
      </c>
      <c r="H18" s="67">
        <v>0</v>
      </c>
      <c r="I18" s="178">
        <v>0</v>
      </c>
      <c r="J18" s="67">
        <v>0</v>
      </c>
      <c r="K18" s="67">
        <v>0</v>
      </c>
      <c r="L18" s="67">
        <v>0</v>
      </c>
      <c r="M18" s="67">
        <v>0</v>
      </c>
      <c r="N18" s="67">
        <v>0</v>
      </c>
      <c r="O18" s="178">
        <v>0</v>
      </c>
      <c r="P18" s="67">
        <v>0</v>
      </c>
      <c r="Q18" s="67">
        <v>0</v>
      </c>
      <c r="R18" s="67">
        <v>0</v>
      </c>
      <c r="S18" s="67">
        <v>0</v>
      </c>
      <c r="T18" s="67">
        <v>0</v>
      </c>
      <c r="U18" s="178">
        <v>0</v>
      </c>
      <c r="V18" s="29">
        <v>0</v>
      </c>
      <c r="W18" s="29">
        <v>0</v>
      </c>
      <c r="X18" s="29">
        <v>0</v>
      </c>
      <c r="Y18" s="29">
        <v>1</v>
      </c>
      <c r="Z18" s="29">
        <v>0</v>
      </c>
      <c r="AD18" s="178">
        <f t="shared" si="1"/>
        <v>1</v>
      </c>
      <c r="AE18" s="29">
        <f t="shared" si="0"/>
        <v>0</v>
      </c>
      <c r="AF18" s="29">
        <f t="shared" si="0"/>
        <v>0</v>
      </c>
      <c r="AG18" s="29">
        <f t="shared" si="0"/>
        <v>0</v>
      </c>
      <c r="AH18" s="29">
        <f t="shared" si="0"/>
        <v>0</v>
      </c>
      <c r="AI18" s="29">
        <f t="shared" si="0"/>
        <v>0</v>
      </c>
      <c r="AJ18" s="120">
        <f t="shared" si="2"/>
        <v>1</v>
      </c>
      <c r="AK18" s="30" t="str">
        <f t="shared" si="3"/>
        <v>North Lincolnshire</v>
      </c>
      <c r="AL18" s="29">
        <f t="shared" si="4"/>
        <v>28</v>
      </c>
      <c r="AN18" s="202" t="s">
        <v>1123</v>
      </c>
      <c r="AO18" s="202" t="s">
        <v>1124</v>
      </c>
      <c r="AP18" s="202">
        <v>13</v>
      </c>
      <c r="AQ18" s="29">
        <f t="shared" si="5"/>
        <v>58</v>
      </c>
      <c r="AR18" s="202" t="s">
        <v>1123</v>
      </c>
      <c r="AS18" s="202" t="s">
        <v>1124</v>
      </c>
      <c r="AT18" s="29">
        <f t="shared" ca="1" si="6"/>
        <v>13</v>
      </c>
    </row>
    <row r="19" spans="1:46" x14ac:dyDescent="0.25">
      <c r="A19" s="82" t="s">
        <v>284</v>
      </c>
      <c r="B19" s="82" t="s">
        <v>558</v>
      </c>
      <c r="C19" s="178">
        <v>0</v>
      </c>
      <c r="D19" s="67">
        <v>0</v>
      </c>
      <c r="E19" s="67">
        <v>0</v>
      </c>
      <c r="F19" s="67">
        <v>0</v>
      </c>
      <c r="G19" s="67">
        <v>0</v>
      </c>
      <c r="H19" s="67">
        <v>0</v>
      </c>
      <c r="I19" s="178">
        <v>0</v>
      </c>
      <c r="J19" s="67">
        <v>0</v>
      </c>
      <c r="K19" s="67">
        <v>0</v>
      </c>
      <c r="L19" s="67">
        <v>0</v>
      </c>
      <c r="M19" s="67">
        <v>1</v>
      </c>
      <c r="N19" s="67">
        <v>0</v>
      </c>
      <c r="O19" s="178">
        <v>0</v>
      </c>
      <c r="P19" s="67">
        <v>0</v>
      </c>
      <c r="Q19" s="67">
        <v>0</v>
      </c>
      <c r="R19" s="67">
        <v>0</v>
      </c>
      <c r="S19" s="67">
        <v>0</v>
      </c>
      <c r="T19" s="67">
        <v>0</v>
      </c>
      <c r="U19" s="178">
        <v>0</v>
      </c>
      <c r="V19" s="29">
        <v>0</v>
      </c>
      <c r="W19" s="29">
        <v>0</v>
      </c>
      <c r="X19" s="29">
        <v>0</v>
      </c>
      <c r="Y19" s="29">
        <v>4</v>
      </c>
      <c r="Z19" s="29">
        <v>0</v>
      </c>
      <c r="AD19" s="178">
        <f t="shared" si="1"/>
        <v>5</v>
      </c>
      <c r="AE19" s="29">
        <f t="shared" si="0"/>
        <v>0</v>
      </c>
      <c r="AF19" s="29">
        <f t="shared" si="0"/>
        <v>0</v>
      </c>
      <c r="AG19" s="29">
        <f t="shared" si="0"/>
        <v>0</v>
      </c>
      <c r="AH19" s="29">
        <f t="shared" si="0"/>
        <v>0</v>
      </c>
      <c r="AI19" s="29">
        <f t="shared" si="0"/>
        <v>0</v>
      </c>
      <c r="AJ19" s="120">
        <f t="shared" si="2"/>
        <v>5</v>
      </c>
      <c r="AK19" s="30" t="str">
        <f t="shared" si="3"/>
        <v>York</v>
      </c>
      <c r="AL19" s="29">
        <f t="shared" si="4"/>
        <v>29</v>
      </c>
      <c r="AN19" s="202" t="s">
        <v>1125</v>
      </c>
      <c r="AO19" s="202" t="s">
        <v>1126</v>
      </c>
      <c r="AP19" s="202">
        <v>21</v>
      </c>
      <c r="AQ19" s="29">
        <f t="shared" si="5"/>
        <v>59</v>
      </c>
      <c r="AR19" s="202" t="s">
        <v>1125</v>
      </c>
      <c r="AS19" s="202" t="s">
        <v>1126</v>
      </c>
      <c r="AT19" s="29">
        <f t="shared" ca="1" si="6"/>
        <v>13</v>
      </c>
    </row>
    <row r="20" spans="1:46" x14ac:dyDescent="0.25">
      <c r="A20" s="82" t="s">
        <v>285</v>
      </c>
      <c r="B20" s="82" t="s">
        <v>559</v>
      </c>
      <c r="C20" s="178">
        <v>0</v>
      </c>
      <c r="D20" s="67">
        <v>0</v>
      </c>
      <c r="E20" s="67">
        <v>0</v>
      </c>
      <c r="F20" s="67">
        <v>0</v>
      </c>
      <c r="G20" s="67">
        <v>0</v>
      </c>
      <c r="H20" s="67">
        <v>0</v>
      </c>
      <c r="I20" s="178">
        <v>0</v>
      </c>
      <c r="J20" s="67">
        <v>0</v>
      </c>
      <c r="K20" s="67">
        <v>0</v>
      </c>
      <c r="L20" s="67">
        <v>0</v>
      </c>
      <c r="M20" s="67">
        <v>0</v>
      </c>
      <c r="N20" s="67">
        <v>0</v>
      </c>
      <c r="O20" s="178">
        <v>0</v>
      </c>
      <c r="P20" s="67">
        <v>0</v>
      </c>
      <c r="Q20" s="67">
        <v>0</v>
      </c>
      <c r="R20" s="67">
        <v>0</v>
      </c>
      <c r="S20" s="67">
        <v>5</v>
      </c>
      <c r="T20" s="67">
        <v>0</v>
      </c>
      <c r="U20" s="178">
        <v>0</v>
      </c>
      <c r="V20" s="29">
        <v>1</v>
      </c>
      <c r="W20" s="29">
        <v>1</v>
      </c>
      <c r="X20" s="29">
        <v>0</v>
      </c>
      <c r="Y20" s="29">
        <v>17</v>
      </c>
      <c r="Z20" s="29">
        <v>0</v>
      </c>
      <c r="AD20" s="178">
        <f t="shared" si="1"/>
        <v>22</v>
      </c>
      <c r="AE20" s="29">
        <f t="shared" si="0"/>
        <v>0</v>
      </c>
      <c r="AF20" s="29">
        <f t="shared" si="0"/>
        <v>1</v>
      </c>
      <c r="AG20" s="29">
        <f t="shared" si="0"/>
        <v>0</v>
      </c>
      <c r="AH20" s="29">
        <f t="shared" si="0"/>
        <v>0</v>
      </c>
      <c r="AI20" s="29">
        <f t="shared" si="0"/>
        <v>1</v>
      </c>
      <c r="AJ20" s="120">
        <f t="shared" si="2"/>
        <v>24</v>
      </c>
      <c r="AK20" s="30" t="str">
        <f t="shared" si="3"/>
        <v>Derby</v>
      </c>
      <c r="AL20" s="29">
        <f t="shared" si="4"/>
        <v>30</v>
      </c>
      <c r="AN20" s="202" t="s">
        <v>1127</v>
      </c>
      <c r="AO20" s="202" t="s">
        <v>1128</v>
      </c>
      <c r="AP20" s="202">
        <v>19</v>
      </c>
      <c r="AQ20" s="29">
        <f t="shared" si="5"/>
        <v>60</v>
      </c>
      <c r="AR20" s="202" t="s">
        <v>1127</v>
      </c>
      <c r="AS20" s="202" t="s">
        <v>1128</v>
      </c>
      <c r="AT20" s="29">
        <f t="shared" ca="1" si="6"/>
        <v>13</v>
      </c>
    </row>
    <row r="21" spans="1:46" x14ac:dyDescent="0.25">
      <c r="A21" s="82" t="s">
        <v>286</v>
      </c>
      <c r="B21" s="82" t="s">
        <v>560</v>
      </c>
      <c r="C21" s="178">
        <v>0</v>
      </c>
      <c r="D21" s="67">
        <v>0</v>
      </c>
      <c r="E21" s="67">
        <v>0</v>
      </c>
      <c r="F21" s="67">
        <v>0</v>
      </c>
      <c r="G21" s="67">
        <v>0</v>
      </c>
      <c r="H21" s="67">
        <v>0</v>
      </c>
      <c r="I21" s="178">
        <v>0</v>
      </c>
      <c r="J21" s="67">
        <v>0</v>
      </c>
      <c r="K21" s="67">
        <v>0</v>
      </c>
      <c r="L21" s="67">
        <v>0</v>
      </c>
      <c r="M21" s="67">
        <v>0</v>
      </c>
      <c r="N21" s="67">
        <v>0</v>
      </c>
      <c r="O21" s="178">
        <v>0</v>
      </c>
      <c r="P21" s="67">
        <v>0</v>
      </c>
      <c r="Q21" s="67">
        <v>0</v>
      </c>
      <c r="R21" s="67">
        <v>0</v>
      </c>
      <c r="S21" s="67">
        <v>2</v>
      </c>
      <c r="T21" s="67">
        <v>0</v>
      </c>
      <c r="U21" s="178">
        <v>1</v>
      </c>
      <c r="V21" s="29">
        <v>0</v>
      </c>
      <c r="W21" s="29">
        <v>0</v>
      </c>
      <c r="X21" s="29">
        <v>0</v>
      </c>
      <c r="Y21" s="29">
        <v>11</v>
      </c>
      <c r="Z21" s="29">
        <v>0</v>
      </c>
      <c r="AD21" s="178">
        <f t="shared" si="1"/>
        <v>13</v>
      </c>
      <c r="AE21" s="29">
        <f t="shared" si="0"/>
        <v>1</v>
      </c>
      <c r="AF21" s="29">
        <f t="shared" si="0"/>
        <v>0</v>
      </c>
      <c r="AG21" s="29">
        <f t="shared" si="0"/>
        <v>0</v>
      </c>
      <c r="AH21" s="29">
        <f t="shared" si="0"/>
        <v>0</v>
      </c>
      <c r="AI21" s="29">
        <f t="shared" si="0"/>
        <v>0</v>
      </c>
      <c r="AJ21" s="120">
        <f t="shared" si="2"/>
        <v>14</v>
      </c>
      <c r="AK21" s="30" t="str">
        <f t="shared" si="3"/>
        <v>Leicester</v>
      </c>
      <c r="AL21" s="29">
        <f t="shared" si="4"/>
        <v>31</v>
      </c>
      <c r="AN21" s="202" t="s">
        <v>1129</v>
      </c>
      <c r="AO21" s="202" t="s">
        <v>530</v>
      </c>
      <c r="AP21" s="202">
        <v>21</v>
      </c>
      <c r="AQ21" s="29">
        <f t="shared" si="5"/>
        <v>285</v>
      </c>
      <c r="AR21" s="202" t="s">
        <v>1129</v>
      </c>
      <c r="AS21" s="202" t="s">
        <v>530</v>
      </c>
      <c r="AT21" s="29">
        <f t="shared" ca="1" si="6"/>
        <v>1</v>
      </c>
    </row>
    <row r="22" spans="1:46" x14ac:dyDescent="0.25">
      <c r="A22" s="82" t="s">
        <v>287</v>
      </c>
      <c r="B22" s="82" t="s">
        <v>561</v>
      </c>
      <c r="C22" s="178">
        <v>0</v>
      </c>
      <c r="D22" s="67">
        <v>0</v>
      </c>
      <c r="E22" s="67">
        <v>0</v>
      </c>
      <c r="F22" s="67">
        <v>0</v>
      </c>
      <c r="G22" s="67">
        <v>0</v>
      </c>
      <c r="H22" s="67">
        <v>0</v>
      </c>
      <c r="I22" s="178">
        <v>0</v>
      </c>
      <c r="J22" s="67">
        <v>0</v>
      </c>
      <c r="K22" s="67">
        <v>0</v>
      </c>
      <c r="L22" s="67">
        <v>0</v>
      </c>
      <c r="M22" s="67">
        <v>0</v>
      </c>
      <c r="N22" s="67">
        <v>0</v>
      </c>
      <c r="O22" s="178">
        <v>0</v>
      </c>
      <c r="P22" s="67">
        <v>0</v>
      </c>
      <c r="Q22" s="67">
        <v>0</v>
      </c>
      <c r="R22" s="67">
        <v>0</v>
      </c>
      <c r="S22" s="67">
        <v>0</v>
      </c>
      <c r="T22" s="67">
        <v>0</v>
      </c>
      <c r="U22" s="178">
        <v>0</v>
      </c>
      <c r="V22" s="29">
        <v>0</v>
      </c>
      <c r="W22" s="29">
        <v>0</v>
      </c>
      <c r="X22" s="29">
        <v>0</v>
      </c>
      <c r="Y22" s="29">
        <v>0</v>
      </c>
      <c r="Z22" s="29">
        <v>0</v>
      </c>
      <c r="AD22" s="178">
        <f t="shared" si="1"/>
        <v>0</v>
      </c>
      <c r="AE22" s="29">
        <f t="shared" ref="AE22:AI37" si="7">SUMIF($C$5:$AB$5,AE$5,$C22:$AB22)</f>
        <v>0</v>
      </c>
      <c r="AF22" s="29">
        <f t="shared" si="7"/>
        <v>0</v>
      </c>
      <c r="AG22" s="29">
        <f t="shared" si="7"/>
        <v>0</v>
      </c>
      <c r="AH22" s="29">
        <f t="shared" si="7"/>
        <v>0</v>
      </c>
      <c r="AI22" s="29">
        <f t="shared" si="7"/>
        <v>0</v>
      </c>
      <c r="AJ22" s="120">
        <f t="shared" si="2"/>
        <v>0</v>
      </c>
      <c r="AK22" s="30" t="str">
        <f t="shared" si="3"/>
        <v>Rutland</v>
      </c>
      <c r="AL22" s="29">
        <f t="shared" si="4"/>
        <v>32</v>
      </c>
      <c r="AN22" s="202" t="s">
        <v>1130</v>
      </c>
      <c r="AO22" s="202" t="s">
        <v>0</v>
      </c>
      <c r="AP22" s="202">
        <v>33</v>
      </c>
      <c r="AQ22" s="29">
        <f t="shared" si="5"/>
        <v>286</v>
      </c>
      <c r="AR22" s="202" t="s">
        <v>1130</v>
      </c>
      <c r="AS22" s="202" t="s">
        <v>0</v>
      </c>
      <c r="AT22" s="29">
        <f t="shared" ca="1" si="6"/>
        <v>35</v>
      </c>
    </row>
    <row r="23" spans="1:46" x14ac:dyDescent="0.25">
      <c r="A23" s="82" t="s">
        <v>288</v>
      </c>
      <c r="B23" s="82" t="s">
        <v>562</v>
      </c>
      <c r="C23" s="178">
        <v>0</v>
      </c>
      <c r="D23" s="67">
        <v>0</v>
      </c>
      <c r="E23" s="67">
        <v>0</v>
      </c>
      <c r="F23" s="67">
        <v>0</v>
      </c>
      <c r="G23" s="67">
        <v>0</v>
      </c>
      <c r="H23" s="67">
        <v>0</v>
      </c>
      <c r="I23" s="178">
        <v>0</v>
      </c>
      <c r="J23" s="67">
        <v>0</v>
      </c>
      <c r="K23" s="67">
        <v>0</v>
      </c>
      <c r="L23" s="67">
        <v>0</v>
      </c>
      <c r="M23" s="67">
        <v>0</v>
      </c>
      <c r="N23" s="67">
        <v>0</v>
      </c>
      <c r="O23" s="178">
        <v>0</v>
      </c>
      <c r="P23" s="67">
        <v>0</v>
      </c>
      <c r="Q23" s="67">
        <v>1</v>
      </c>
      <c r="R23" s="67">
        <v>0</v>
      </c>
      <c r="S23" s="67">
        <v>1</v>
      </c>
      <c r="T23" s="67">
        <v>0</v>
      </c>
      <c r="U23" s="178">
        <v>0</v>
      </c>
      <c r="V23" s="29">
        <v>0</v>
      </c>
      <c r="W23" s="29">
        <v>0</v>
      </c>
      <c r="X23" s="29">
        <v>0</v>
      </c>
      <c r="Y23" s="29">
        <v>9</v>
      </c>
      <c r="Z23" s="29">
        <v>0</v>
      </c>
      <c r="AD23" s="178">
        <f t="shared" si="1"/>
        <v>10</v>
      </c>
      <c r="AE23" s="29">
        <f t="shared" si="7"/>
        <v>0</v>
      </c>
      <c r="AF23" s="29">
        <f t="shared" si="7"/>
        <v>1</v>
      </c>
      <c r="AG23" s="29">
        <f t="shared" si="7"/>
        <v>0</v>
      </c>
      <c r="AH23" s="29">
        <f t="shared" si="7"/>
        <v>0</v>
      </c>
      <c r="AI23" s="29">
        <f t="shared" si="7"/>
        <v>0</v>
      </c>
      <c r="AJ23" s="120">
        <f t="shared" si="2"/>
        <v>11</v>
      </c>
      <c r="AK23" s="30" t="str">
        <f t="shared" si="3"/>
        <v>Nottingham</v>
      </c>
      <c r="AL23" s="29">
        <f t="shared" si="4"/>
        <v>33</v>
      </c>
      <c r="AN23" s="202" t="s">
        <v>1131</v>
      </c>
      <c r="AO23" s="202" t="s">
        <v>1</v>
      </c>
      <c r="AP23" s="202">
        <v>8</v>
      </c>
      <c r="AQ23" s="29">
        <f t="shared" si="5"/>
        <v>287</v>
      </c>
      <c r="AR23" s="202" t="s">
        <v>1131</v>
      </c>
      <c r="AS23" s="202" t="s">
        <v>1</v>
      </c>
      <c r="AT23" s="29">
        <f t="shared" ca="1" si="6"/>
        <v>104</v>
      </c>
    </row>
    <row r="24" spans="1:46" x14ac:dyDescent="0.25">
      <c r="A24" s="82" t="s">
        <v>289</v>
      </c>
      <c r="B24" s="82" t="s">
        <v>563</v>
      </c>
      <c r="C24" s="178">
        <v>0</v>
      </c>
      <c r="D24" s="67">
        <v>0</v>
      </c>
      <c r="E24" s="67">
        <v>0</v>
      </c>
      <c r="F24" s="67">
        <v>0</v>
      </c>
      <c r="G24" s="67">
        <v>0</v>
      </c>
      <c r="H24" s="67">
        <v>0</v>
      </c>
      <c r="I24" s="178">
        <v>0</v>
      </c>
      <c r="J24" s="67">
        <v>0</v>
      </c>
      <c r="K24" s="67">
        <v>0</v>
      </c>
      <c r="L24" s="67">
        <v>0</v>
      </c>
      <c r="M24" s="67">
        <v>1</v>
      </c>
      <c r="N24" s="67">
        <v>0</v>
      </c>
      <c r="O24" s="178">
        <v>0</v>
      </c>
      <c r="P24" s="67">
        <v>0</v>
      </c>
      <c r="Q24" s="67">
        <v>0</v>
      </c>
      <c r="R24" s="67">
        <v>0</v>
      </c>
      <c r="S24" s="67">
        <v>0</v>
      </c>
      <c r="T24" s="67">
        <v>0</v>
      </c>
      <c r="U24" s="178">
        <v>1</v>
      </c>
      <c r="V24" s="29">
        <v>0</v>
      </c>
      <c r="W24" s="29">
        <v>0</v>
      </c>
      <c r="X24" s="29">
        <v>2</v>
      </c>
      <c r="Y24" s="29">
        <v>5</v>
      </c>
      <c r="Z24" s="29">
        <v>0</v>
      </c>
      <c r="AD24" s="178">
        <f t="shared" si="1"/>
        <v>6</v>
      </c>
      <c r="AE24" s="29">
        <f t="shared" si="7"/>
        <v>1</v>
      </c>
      <c r="AF24" s="29">
        <f t="shared" si="7"/>
        <v>0</v>
      </c>
      <c r="AG24" s="29">
        <f t="shared" si="7"/>
        <v>2</v>
      </c>
      <c r="AH24" s="29">
        <f t="shared" si="7"/>
        <v>0</v>
      </c>
      <c r="AI24" s="29">
        <f t="shared" si="7"/>
        <v>0</v>
      </c>
      <c r="AJ24" s="120">
        <f t="shared" si="2"/>
        <v>9</v>
      </c>
      <c r="AK24" s="30" t="str">
        <f t="shared" si="3"/>
        <v>Herefordshire, County of</v>
      </c>
      <c r="AL24" s="29">
        <f t="shared" si="4"/>
        <v>34</v>
      </c>
      <c r="AN24" s="202" t="s">
        <v>1132</v>
      </c>
      <c r="AO24" s="202" t="s">
        <v>4</v>
      </c>
      <c r="AP24" s="202">
        <v>18</v>
      </c>
      <c r="AQ24" s="29">
        <f t="shared" si="5"/>
        <v>288</v>
      </c>
      <c r="AR24" s="202" t="s">
        <v>1132</v>
      </c>
      <c r="AS24" s="202" t="s">
        <v>4</v>
      </c>
      <c r="AT24" s="29">
        <f t="shared" ca="1" si="6"/>
        <v>25</v>
      </c>
    </row>
    <row r="25" spans="1:46" x14ac:dyDescent="0.25">
      <c r="A25" s="82" t="s">
        <v>290</v>
      </c>
      <c r="B25" s="82" t="s">
        <v>564</v>
      </c>
      <c r="C25" s="178">
        <v>0</v>
      </c>
      <c r="D25" s="67">
        <v>0</v>
      </c>
      <c r="E25" s="67">
        <v>0</v>
      </c>
      <c r="F25" s="67">
        <v>0</v>
      </c>
      <c r="G25" s="67">
        <v>0</v>
      </c>
      <c r="H25" s="67">
        <v>0</v>
      </c>
      <c r="I25" s="178">
        <v>0</v>
      </c>
      <c r="J25" s="67">
        <v>0</v>
      </c>
      <c r="K25" s="67">
        <v>0</v>
      </c>
      <c r="L25" s="67">
        <v>0</v>
      </c>
      <c r="M25" s="67">
        <v>1</v>
      </c>
      <c r="N25" s="67">
        <v>0</v>
      </c>
      <c r="O25" s="178">
        <v>0</v>
      </c>
      <c r="P25" s="67">
        <v>0</v>
      </c>
      <c r="Q25" s="67">
        <v>0</v>
      </c>
      <c r="R25" s="67">
        <v>0</v>
      </c>
      <c r="S25" s="67">
        <v>1</v>
      </c>
      <c r="T25" s="67">
        <v>0</v>
      </c>
      <c r="U25" s="178">
        <v>0</v>
      </c>
      <c r="V25" s="29">
        <v>0</v>
      </c>
      <c r="W25" s="29">
        <v>0</v>
      </c>
      <c r="X25" s="29">
        <v>0</v>
      </c>
      <c r="Y25" s="29">
        <v>3</v>
      </c>
      <c r="Z25" s="29">
        <v>0</v>
      </c>
      <c r="AD25" s="178">
        <f t="shared" si="1"/>
        <v>5</v>
      </c>
      <c r="AE25" s="29">
        <f t="shared" si="7"/>
        <v>0</v>
      </c>
      <c r="AF25" s="29">
        <f t="shared" si="7"/>
        <v>0</v>
      </c>
      <c r="AG25" s="29">
        <f t="shared" si="7"/>
        <v>0</v>
      </c>
      <c r="AH25" s="29">
        <f t="shared" si="7"/>
        <v>0</v>
      </c>
      <c r="AI25" s="29">
        <f t="shared" si="7"/>
        <v>0</v>
      </c>
      <c r="AJ25" s="120">
        <f t="shared" si="2"/>
        <v>5</v>
      </c>
      <c r="AK25" s="30" t="str">
        <f t="shared" si="3"/>
        <v>Telford and Wrekin</v>
      </c>
      <c r="AL25" s="29">
        <f t="shared" si="4"/>
        <v>35</v>
      </c>
      <c r="AN25" s="202" t="s">
        <v>1133</v>
      </c>
      <c r="AO25" s="202" t="s">
        <v>57</v>
      </c>
      <c r="AP25" s="202">
        <v>30</v>
      </c>
      <c r="AQ25" s="29">
        <f t="shared" si="5"/>
        <v>10</v>
      </c>
      <c r="AR25" s="202" t="s">
        <v>1133</v>
      </c>
      <c r="AS25" s="202" t="s">
        <v>57</v>
      </c>
      <c r="AT25" s="29">
        <f t="shared" ca="1" si="6"/>
        <v>5</v>
      </c>
    </row>
    <row r="26" spans="1:46" x14ac:dyDescent="0.25">
      <c r="A26" s="82" t="s">
        <v>291</v>
      </c>
      <c r="B26" s="82" t="s">
        <v>565</v>
      </c>
      <c r="C26" s="178">
        <v>0</v>
      </c>
      <c r="D26" s="67">
        <v>0</v>
      </c>
      <c r="E26" s="67">
        <v>0</v>
      </c>
      <c r="F26" s="67">
        <v>0</v>
      </c>
      <c r="G26" s="67">
        <v>0</v>
      </c>
      <c r="H26" s="67">
        <v>0</v>
      </c>
      <c r="I26" s="178">
        <v>0</v>
      </c>
      <c r="J26" s="67">
        <v>0</v>
      </c>
      <c r="K26" s="67">
        <v>0</v>
      </c>
      <c r="L26" s="67">
        <v>0</v>
      </c>
      <c r="M26" s="67">
        <v>0</v>
      </c>
      <c r="N26" s="67">
        <v>0</v>
      </c>
      <c r="O26" s="178">
        <v>0</v>
      </c>
      <c r="P26" s="67">
        <v>0</v>
      </c>
      <c r="Q26" s="67">
        <v>0</v>
      </c>
      <c r="R26" s="67">
        <v>0</v>
      </c>
      <c r="S26" s="67">
        <v>1</v>
      </c>
      <c r="T26" s="67">
        <v>0</v>
      </c>
      <c r="U26" s="178">
        <v>2</v>
      </c>
      <c r="V26" s="29">
        <v>0</v>
      </c>
      <c r="W26" s="29">
        <v>0</v>
      </c>
      <c r="X26" s="29">
        <v>0</v>
      </c>
      <c r="Y26" s="29">
        <v>4</v>
      </c>
      <c r="Z26" s="29">
        <v>0</v>
      </c>
      <c r="AD26" s="178">
        <f t="shared" si="1"/>
        <v>5</v>
      </c>
      <c r="AE26" s="29">
        <f t="shared" si="7"/>
        <v>2</v>
      </c>
      <c r="AF26" s="29">
        <f t="shared" si="7"/>
        <v>0</v>
      </c>
      <c r="AG26" s="29">
        <f t="shared" si="7"/>
        <v>0</v>
      </c>
      <c r="AH26" s="29">
        <f t="shared" si="7"/>
        <v>0</v>
      </c>
      <c r="AI26" s="29">
        <f t="shared" si="7"/>
        <v>0</v>
      </c>
      <c r="AJ26" s="120">
        <f t="shared" si="2"/>
        <v>7</v>
      </c>
      <c r="AK26" s="30" t="str">
        <f t="shared" si="3"/>
        <v>Stoke-on-Trent</v>
      </c>
      <c r="AL26" s="29">
        <f t="shared" si="4"/>
        <v>36</v>
      </c>
      <c r="AN26" s="202" t="s">
        <v>1134</v>
      </c>
      <c r="AO26" s="202" t="s">
        <v>36</v>
      </c>
      <c r="AP26" s="202">
        <v>36</v>
      </c>
      <c r="AQ26" s="29">
        <f t="shared" si="5"/>
        <v>11</v>
      </c>
      <c r="AR26" s="202" t="s">
        <v>1134</v>
      </c>
      <c r="AS26" s="202" t="s">
        <v>36</v>
      </c>
      <c r="AT26" s="29">
        <f t="shared" ca="1" si="6"/>
        <v>9</v>
      </c>
    </row>
    <row r="27" spans="1:46" x14ac:dyDescent="0.25">
      <c r="A27" s="82" t="s">
        <v>292</v>
      </c>
      <c r="B27" s="82" t="s">
        <v>566</v>
      </c>
      <c r="C27" s="178">
        <v>0</v>
      </c>
      <c r="D27" s="67">
        <v>0</v>
      </c>
      <c r="E27" s="67">
        <v>0</v>
      </c>
      <c r="F27" s="67">
        <v>0</v>
      </c>
      <c r="G27" s="67">
        <v>0</v>
      </c>
      <c r="H27" s="67">
        <v>0</v>
      </c>
      <c r="I27" s="178">
        <v>0</v>
      </c>
      <c r="J27" s="67">
        <v>0</v>
      </c>
      <c r="K27" s="67">
        <v>0</v>
      </c>
      <c r="L27" s="67">
        <v>0</v>
      </c>
      <c r="M27" s="67">
        <v>0</v>
      </c>
      <c r="N27" s="67">
        <v>0</v>
      </c>
      <c r="O27" s="178">
        <v>0</v>
      </c>
      <c r="P27" s="67">
        <v>0</v>
      </c>
      <c r="Q27" s="67">
        <v>0</v>
      </c>
      <c r="R27" s="67">
        <v>0</v>
      </c>
      <c r="S27" s="67">
        <v>1</v>
      </c>
      <c r="T27" s="67">
        <v>0</v>
      </c>
      <c r="U27" s="178">
        <v>0</v>
      </c>
      <c r="V27" s="29">
        <v>0</v>
      </c>
      <c r="W27" s="29">
        <v>0</v>
      </c>
      <c r="X27" s="29">
        <v>0</v>
      </c>
      <c r="Y27" s="29">
        <v>10</v>
      </c>
      <c r="Z27" s="29">
        <v>0</v>
      </c>
      <c r="AD27" s="178">
        <f t="shared" si="1"/>
        <v>11</v>
      </c>
      <c r="AE27" s="29">
        <f t="shared" si="7"/>
        <v>0</v>
      </c>
      <c r="AF27" s="29">
        <f t="shared" si="7"/>
        <v>0</v>
      </c>
      <c r="AG27" s="29">
        <f t="shared" si="7"/>
        <v>0</v>
      </c>
      <c r="AH27" s="29">
        <f t="shared" si="7"/>
        <v>0</v>
      </c>
      <c r="AI27" s="29">
        <f t="shared" si="7"/>
        <v>0</v>
      </c>
      <c r="AJ27" s="120">
        <f t="shared" si="2"/>
        <v>11</v>
      </c>
      <c r="AK27" s="30" t="str">
        <f t="shared" si="3"/>
        <v>Bath and North East Somerset</v>
      </c>
      <c r="AL27" s="29">
        <f t="shared" si="4"/>
        <v>37</v>
      </c>
      <c r="AN27" s="202" t="s">
        <v>1135</v>
      </c>
      <c r="AO27" s="202" t="s">
        <v>245</v>
      </c>
      <c r="AP27" s="202">
        <v>29</v>
      </c>
      <c r="AQ27" s="29">
        <f t="shared" si="5"/>
        <v>12</v>
      </c>
      <c r="AR27" s="202" t="s">
        <v>1135</v>
      </c>
      <c r="AS27" s="202" t="s">
        <v>245</v>
      </c>
      <c r="AT27" s="29">
        <f t="shared" ca="1" si="6"/>
        <v>7</v>
      </c>
    </row>
    <row r="28" spans="1:46" x14ac:dyDescent="0.25">
      <c r="A28" s="82" t="s">
        <v>293</v>
      </c>
      <c r="B28" s="82" t="s">
        <v>567</v>
      </c>
      <c r="C28" s="178">
        <v>0</v>
      </c>
      <c r="D28" s="67">
        <v>0</v>
      </c>
      <c r="E28" s="67">
        <v>0</v>
      </c>
      <c r="F28" s="67">
        <v>0</v>
      </c>
      <c r="G28" s="67">
        <v>0</v>
      </c>
      <c r="H28" s="67">
        <v>0</v>
      </c>
      <c r="I28" s="178">
        <v>0</v>
      </c>
      <c r="J28" s="67">
        <v>0</v>
      </c>
      <c r="K28" s="67">
        <v>0</v>
      </c>
      <c r="L28" s="67">
        <v>0</v>
      </c>
      <c r="M28" s="67">
        <v>0</v>
      </c>
      <c r="N28" s="67">
        <v>0</v>
      </c>
      <c r="O28" s="178">
        <v>0</v>
      </c>
      <c r="P28" s="67">
        <v>0</v>
      </c>
      <c r="Q28" s="67">
        <v>0</v>
      </c>
      <c r="R28" s="67">
        <v>0</v>
      </c>
      <c r="S28" s="67">
        <v>4</v>
      </c>
      <c r="T28" s="67">
        <v>0</v>
      </c>
      <c r="U28" s="178">
        <v>3</v>
      </c>
      <c r="V28" s="29">
        <v>0</v>
      </c>
      <c r="W28" s="29">
        <v>0</v>
      </c>
      <c r="X28" s="29">
        <v>1</v>
      </c>
      <c r="Y28" s="29">
        <v>12</v>
      </c>
      <c r="Z28" s="29">
        <v>0</v>
      </c>
      <c r="AD28" s="178">
        <f t="shared" si="1"/>
        <v>16</v>
      </c>
      <c r="AE28" s="29">
        <f t="shared" si="7"/>
        <v>3</v>
      </c>
      <c r="AF28" s="29">
        <f t="shared" si="7"/>
        <v>0</v>
      </c>
      <c r="AG28" s="29">
        <f t="shared" si="7"/>
        <v>1</v>
      </c>
      <c r="AH28" s="29">
        <f t="shared" si="7"/>
        <v>0</v>
      </c>
      <c r="AI28" s="29">
        <f t="shared" si="7"/>
        <v>0</v>
      </c>
      <c r="AJ28" s="120">
        <f t="shared" si="2"/>
        <v>20</v>
      </c>
      <c r="AK28" s="30" t="str">
        <f t="shared" si="3"/>
        <v>Bristol, City of</v>
      </c>
      <c r="AL28" s="29">
        <f t="shared" si="4"/>
        <v>38</v>
      </c>
      <c r="AN28" s="202" t="s">
        <v>1136</v>
      </c>
      <c r="AO28" s="202" t="s">
        <v>75</v>
      </c>
      <c r="AP28" s="202">
        <v>25</v>
      </c>
      <c r="AQ28" s="29">
        <f t="shared" si="5"/>
        <v>13</v>
      </c>
      <c r="AR28" s="202" t="s">
        <v>1136</v>
      </c>
      <c r="AS28" s="202" t="s">
        <v>75</v>
      </c>
      <c r="AT28" s="29">
        <f t="shared" ca="1" si="6"/>
        <v>1</v>
      </c>
    </row>
    <row r="29" spans="1:46" x14ac:dyDescent="0.25">
      <c r="A29" s="82" t="s">
        <v>294</v>
      </c>
      <c r="B29" s="82" t="s">
        <v>568</v>
      </c>
      <c r="C29" s="178">
        <v>0</v>
      </c>
      <c r="D29" s="67">
        <v>0</v>
      </c>
      <c r="E29" s="67">
        <v>0</v>
      </c>
      <c r="F29" s="67">
        <v>0</v>
      </c>
      <c r="G29" s="67">
        <v>0</v>
      </c>
      <c r="H29" s="67">
        <v>0</v>
      </c>
      <c r="I29" s="178">
        <v>0</v>
      </c>
      <c r="J29" s="67">
        <v>0</v>
      </c>
      <c r="K29" s="67">
        <v>0</v>
      </c>
      <c r="L29" s="67">
        <v>0</v>
      </c>
      <c r="M29" s="67">
        <v>1</v>
      </c>
      <c r="N29" s="67">
        <v>0</v>
      </c>
      <c r="O29" s="178">
        <v>0</v>
      </c>
      <c r="P29" s="67">
        <v>0</v>
      </c>
      <c r="Q29" s="67">
        <v>0</v>
      </c>
      <c r="R29" s="67">
        <v>0</v>
      </c>
      <c r="S29" s="67">
        <v>0</v>
      </c>
      <c r="T29" s="67">
        <v>0</v>
      </c>
      <c r="U29" s="178">
        <v>0</v>
      </c>
      <c r="V29" s="29">
        <v>0</v>
      </c>
      <c r="W29" s="29">
        <v>0</v>
      </c>
      <c r="X29" s="29">
        <v>0</v>
      </c>
      <c r="Y29" s="29">
        <v>2</v>
      </c>
      <c r="Z29" s="29">
        <v>0</v>
      </c>
      <c r="AD29" s="178">
        <f t="shared" si="1"/>
        <v>3</v>
      </c>
      <c r="AE29" s="29">
        <f t="shared" si="7"/>
        <v>0</v>
      </c>
      <c r="AF29" s="29">
        <f t="shared" si="7"/>
        <v>0</v>
      </c>
      <c r="AG29" s="29">
        <f t="shared" si="7"/>
        <v>0</v>
      </c>
      <c r="AH29" s="29">
        <f t="shared" si="7"/>
        <v>0</v>
      </c>
      <c r="AI29" s="29">
        <f t="shared" si="7"/>
        <v>0</v>
      </c>
      <c r="AJ29" s="120">
        <f t="shared" si="2"/>
        <v>3</v>
      </c>
      <c r="AK29" s="30" t="str">
        <f t="shared" si="3"/>
        <v>North Somerset</v>
      </c>
      <c r="AL29" s="29">
        <f t="shared" si="4"/>
        <v>39</v>
      </c>
      <c r="AN29" s="202" t="s">
        <v>1137</v>
      </c>
      <c r="AO29" s="202" t="s">
        <v>129</v>
      </c>
      <c r="AP29" s="202">
        <v>11</v>
      </c>
      <c r="AQ29" s="29">
        <f t="shared" si="5"/>
        <v>14</v>
      </c>
      <c r="AR29" s="202" t="s">
        <v>1137</v>
      </c>
      <c r="AS29" s="202" t="s">
        <v>129</v>
      </c>
      <c r="AT29" s="29">
        <f t="shared" ca="1" si="6"/>
        <v>5</v>
      </c>
    </row>
    <row r="30" spans="1:46" x14ac:dyDescent="0.25">
      <c r="A30" s="82" t="s">
        <v>295</v>
      </c>
      <c r="B30" s="82" t="s">
        <v>569</v>
      </c>
      <c r="C30" s="178">
        <v>0</v>
      </c>
      <c r="D30" s="67">
        <v>0</v>
      </c>
      <c r="E30" s="67">
        <v>0</v>
      </c>
      <c r="F30" s="67">
        <v>0</v>
      </c>
      <c r="G30" s="67">
        <v>0</v>
      </c>
      <c r="H30" s="67">
        <v>0</v>
      </c>
      <c r="I30" s="178">
        <v>0</v>
      </c>
      <c r="J30" s="67">
        <v>0</v>
      </c>
      <c r="K30" s="67">
        <v>0</v>
      </c>
      <c r="L30" s="67">
        <v>0</v>
      </c>
      <c r="M30" s="67">
        <v>0</v>
      </c>
      <c r="N30" s="67">
        <v>0</v>
      </c>
      <c r="O30" s="178">
        <v>0</v>
      </c>
      <c r="P30" s="67">
        <v>0</v>
      </c>
      <c r="Q30" s="67">
        <v>0</v>
      </c>
      <c r="R30" s="67">
        <v>0</v>
      </c>
      <c r="S30" s="67">
        <v>2</v>
      </c>
      <c r="T30" s="67">
        <v>0</v>
      </c>
      <c r="U30" s="178">
        <v>2</v>
      </c>
      <c r="V30" s="29">
        <v>0</v>
      </c>
      <c r="W30" s="29">
        <v>0</v>
      </c>
      <c r="X30" s="29">
        <v>0</v>
      </c>
      <c r="Y30" s="29">
        <v>8</v>
      </c>
      <c r="Z30" s="29">
        <v>0</v>
      </c>
      <c r="AD30" s="178">
        <f t="shared" si="1"/>
        <v>10</v>
      </c>
      <c r="AE30" s="29">
        <f t="shared" si="7"/>
        <v>2</v>
      </c>
      <c r="AF30" s="29">
        <f t="shared" si="7"/>
        <v>0</v>
      </c>
      <c r="AG30" s="29">
        <f t="shared" si="7"/>
        <v>0</v>
      </c>
      <c r="AH30" s="29">
        <f t="shared" si="7"/>
        <v>0</v>
      </c>
      <c r="AI30" s="29">
        <f t="shared" si="7"/>
        <v>0</v>
      </c>
      <c r="AJ30" s="120">
        <f t="shared" si="2"/>
        <v>12</v>
      </c>
      <c r="AK30" s="30" t="str">
        <f t="shared" si="3"/>
        <v>South Gloucestershire</v>
      </c>
      <c r="AL30" s="29">
        <f t="shared" si="4"/>
        <v>40</v>
      </c>
      <c r="AN30" s="202" t="s">
        <v>1138</v>
      </c>
      <c r="AO30" s="202" t="s">
        <v>29</v>
      </c>
      <c r="AP30" s="202">
        <v>11</v>
      </c>
      <c r="AQ30" s="29">
        <f t="shared" si="5"/>
        <v>15</v>
      </c>
      <c r="AR30" s="202" t="s">
        <v>1138</v>
      </c>
      <c r="AS30" s="202" t="s">
        <v>29</v>
      </c>
      <c r="AT30" s="29">
        <f t="shared" ca="1" si="6"/>
        <v>24</v>
      </c>
    </row>
    <row r="31" spans="1:46" x14ac:dyDescent="0.25">
      <c r="A31" s="82" t="s">
        <v>296</v>
      </c>
      <c r="B31" s="82" t="s">
        <v>570</v>
      </c>
      <c r="C31" s="178">
        <v>0</v>
      </c>
      <c r="D31" s="67">
        <v>0</v>
      </c>
      <c r="E31" s="67">
        <v>0</v>
      </c>
      <c r="F31" s="67">
        <v>0</v>
      </c>
      <c r="G31" s="67">
        <v>0</v>
      </c>
      <c r="H31" s="67">
        <v>0</v>
      </c>
      <c r="I31" s="178">
        <v>0</v>
      </c>
      <c r="J31" s="67">
        <v>0</v>
      </c>
      <c r="K31" s="67">
        <v>0</v>
      </c>
      <c r="L31" s="67">
        <v>0</v>
      </c>
      <c r="M31" s="67">
        <v>0</v>
      </c>
      <c r="N31" s="67">
        <v>0</v>
      </c>
      <c r="O31" s="178">
        <v>0</v>
      </c>
      <c r="P31" s="67">
        <v>0</v>
      </c>
      <c r="Q31" s="67">
        <v>0</v>
      </c>
      <c r="R31" s="67">
        <v>0</v>
      </c>
      <c r="S31" s="67">
        <v>0</v>
      </c>
      <c r="T31" s="67">
        <v>0</v>
      </c>
      <c r="U31" s="178">
        <v>0</v>
      </c>
      <c r="V31" s="29">
        <v>0</v>
      </c>
      <c r="W31" s="29">
        <v>0</v>
      </c>
      <c r="X31" s="29">
        <v>0</v>
      </c>
      <c r="Y31" s="29">
        <v>5</v>
      </c>
      <c r="Z31" s="29">
        <v>0</v>
      </c>
      <c r="AD31" s="178">
        <f t="shared" si="1"/>
        <v>5</v>
      </c>
      <c r="AE31" s="29">
        <f t="shared" si="7"/>
        <v>0</v>
      </c>
      <c r="AF31" s="29">
        <f t="shared" si="7"/>
        <v>0</v>
      </c>
      <c r="AG31" s="29">
        <f t="shared" si="7"/>
        <v>0</v>
      </c>
      <c r="AH31" s="29">
        <f t="shared" si="7"/>
        <v>0</v>
      </c>
      <c r="AI31" s="29">
        <f t="shared" si="7"/>
        <v>0</v>
      </c>
      <c r="AJ31" s="120">
        <f t="shared" si="2"/>
        <v>5</v>
      </c>
      <c r="AK31" s="30" t="str">
        <f t="shared" si="3"/>
        <v>Plymouth</v>
      </c>
      <c r="AL31" s="29">
        <f t="shared" si="4"/>
        <v>41</v>
      </c>
      <c r="AN31" s="202" t="s">
        <v>1139</v>
      </c>
      <c r="AO31" s="202" t="s">
        <v>63</v>
      </c>
      <c r="AP31" s="202">
        <v>11</v>
      </c>
      <c r="AQ31" s="29">
        <f t="shared" si="5"/>
        <v>16</v>
      </c>
      <c r="AR31" s="202" t="s">
        <v>1139</v>
      </c>
      <c r="AS31" s="202" t="s">
        <v>63</v>
      </c>
      <c r="AT31" s="29">
        <f t="shared" ca="1" si="6"/>
        <v>14</v>
      </c>
    </row>
    <row r="32" spans="1:46" x14ac:dyDescent="0.25">
      <c r="A32" s="82" t="s">
        <v>297</v>
      </c>
      <c r="B32" s="82" t="s">
        <v>571</v>
      </c>
      <c r="C32" s="178">
        <v>0</v>
      </c>
      <c r="D32" s="67">
        <v>0</v>
      </c>
      <c r="E32" s="67">
        <v>0</v>
      </c>
      <c r="F32" s="67">
        <v>0</v>
      </c>
      <c r="G32" s="67">
        <v>0</v>
      </c>
      <c r="H32" s="67">
        <v>0</v>
      </c>
      <c r="I32" s="178">
        <v>0</v>
      </c>
      <c r="J32" s="67">
        <v>0</v>
      </c>
      <c r="K32" s="67">
        <v>0</v>
      </c>
      <c r="L32" s="67">
        <v>0</v>
      </c>
      <c r="M32" s="67">
        <v>0</v>
      </c>
      <c r="N32" s="67">
        <v>0</v>
      </c>
      <c r="O32" s="178">
        <v>0</v>
      </c>
      <c r="P32" s="67">
        <v>0</v>
      </c>
      <c r="Q32" s="67">
        <v>0</v>
      </c>
      <c r="R32" s="67">
        <v>0</v>
      </c>
      <c r="S32" s="67">
        <v>2</v>
      </c>
      <c r="T32" s="67">
        <v>0</v>
      </c>
      <c r="U32" s="178">
        <v>0</v>
      </c>
      <c r="V32" s="29">
        <v>0</v>
      </c>
      <c r="W32" s="29">
        <v>1</v>
      </c>
      <c r="X32" s="29">
        <v>0</v>
      </c>
      <c r="Y32" s="29">
        <v>3</v>
      </c>
      <c r="Z32" s="29">
        <v>0</v>
      </c>
      <c r="AD32" s="178">
        <f t="shared" si="1"/>
        <v>5</v>
      </c>
      <c r="AE32" s="29">
        <f t="shared" si="7"/>
        <v>0</v>
      </c>
      <c r="AF32" s="29">
        <f t="shared" si="7"/>
        <v>1</v>
      </c>
      <c r="AG32" s="29">
        <f t="shared" si="7"/>
        <v>0</v>
      </c>
      <c r="AH32" s="29">
        <f t="shared" si="7"/>
        <v>0</v>
      </c>
      <c r="AI32" s="29">
        <f t="shared" si="7"/>
        <v>0</v>
      </c>
      <c r="AJ32" s="120">
        <f t="shared" si="2"/>
        <v>6</v>
      </c>
      <c r="AK32" s="30" t="str">
        <f t="shared" si="3"/>
        <v>Torbay</v>
      </c>
      <c r="AL32" s="29">
        <f t="shared" si="4"/>
        <v>42</v>
      </c>
      <c r="AN32" s="202" t="s">
        <v>1140</v>
      </c>
      <c r="AO32" s="202" t="s">
        <v>246</v>
      </c>
      <c r="AP32" s="202">
        <v>8</v>
      </c>
      <c r="AQ32" s="29">
        <f t="shared" si="5"/>
        <v>17</v>
      </c>
      <c r="AR32" s="202" t="s">
        <v>1140</v>
      </c>
      <c r="AS32" s="202" t="s">
        <v>246</v>
      </c>
      <c r="AT32" s="29">
        <f t="shared" ca="1" si="6"/>
        <v>0</v>
      </c>
    </row>
    <row r="33" spans="1:46" x14ac:dyDescent="0.25">
      <c r="A33" s="82" t="s">
        <v>298</v>
      </c>
      <c r="B33" s="82" t="s">
        <v>572</v>
      </c>
      <c r="C33" s="178">
        <v>0</v>
      </c>
      <c r="D33" s="67">
        <v>0</v>
      </c>
      <c r="E33" s="67">
        <v>0</v>
      </c>
      <c r="F33" s="67">
        <v>0</v>
      </c>
      <c r="G33" s="67">
        <v>0</v>
      </c>
      <c r="H33" s="67">
        <v>0</v>
      </c>
      <c r="I33" s="178">
        <v>0</v>
      </c>
      <c r="J33" s="67">
        <v>0</v>
      </c>
      <c r="K33" s="67">
        <v>0</v>
      </c>
      <c r="L33" s="67">
        <v>0</v>
      </c>
      <c r="M33" s="67">
        <v>0</v>
      </c>
      <c r="N33" s="67">
        <v>0</v>
      </c>
      <c r="O33" s="178">
        <v>0</v>
      </c>
      <c r="P33" s="67">
        <v>0</v>
      </c>
      <c r="Q33" s="67">
        <v>0</v>
      </c>
      <c r="R33" s="67">
        <v>0</v>
      </c>
      <c r="S33" s="67">
        <v>0</v>
      </c>
      <c r="T33" s="67">
        <v>0</v>
      </c>
      <c r="U33" s="178">
        <v>0</v>
      </c>
      <c r="V33" s="29">
        <v>0</v>
      </c>
      <c r="W33" s="29">
        <v>0</v>
      </c>
      <c r="X33" s="29">
        <v>0</v>
      </c>
      <c r="Y33" s="29">
        <v>2</v>
      </c>
      <c r="Z33" s="29">
        <v>0</v>
      </c>
      <c r="AD33" s="178">
        <f t="shared" si="1"/>
        <v>2</v>
      </c>
      <c r="AE33" s="29">
        <f t="shared" si="7"/>
        <v>0</v>
      </c>
      <c r="AF33" s="29">
        <f t="shared" si="7"/>
        <v>0</v>
      </c>
      <c r="AG33" s="29">
        <f t="shared" si="7"/>
        <v>0</v>
      </c>
      <c r="AH33" s="29">
        <f t="shared" si="7"/>
        <v>0</v>
      </c>
      <c r="AI33" s="29">
        <f t="shared" si="7"/>
        <v>0</v>
      </c>
      <c r="AJ33" s="120">
        <f t="shared" si="2"/>
        <v>2</v>
      </c>
      <c r="AK33" s="30" t="str">
        <f t="shared" si="3"/>
        <v>Swindon</v>
      </c>
      <c r="AL33" s="29">
        <f t="shared" si="4"/>
        <v>15</v>
      </c>
      <c r="AN33" s="202" t="s">
        <v>1141</v>
      </c>
      <c r="AO33" s="202" t="s">
        <v>79</v>
      </c>
      <c r="AP33" s="202">
        <v>16</v>
      </c>
      <c r="AQ33" s="29">
        <f t="shared" si="5"/>
        <v>18</v>
      </c>
      <c r="AR33" s="202" t="s">
        <v>1141</v>
      </c>
      <c r="AS33" s="202" t="s">
        <v>79</v>
      </c>
      <c r="AT33" s="29">
        <f t="shared" ca="1" si="6"/>
        <v>11</v>
      </c>
    </row>
    <row r="34" spans="1:46" x14ac:dyDescent="0.25">
      <c r="A34" s="82" t="s">
        <v>299</v>
      </c>
      <c r="B34" s="82" t="s">
        <v>573</v>
      </c>
      <c r="C34" s="178">
        <v>0</v>
      </c>
      <c r="D34" s="67">
        <v>0</v>
      </c>
      <c r="E34" s="67">
        <v>0</v>
      </c>
      <c r="F34" s="67">
        <v>0</v>
      </c>
      <c r="G34" s="67">
        <v>0</v>
      </c>
      <c r="H34" s="67">
        <v>0</v>
      </c>
      <c r="I34" s="178">
        <v>0</v>
      </c>
      <c r="J34" s="67">
        <v>0</v>
      </c>
      <c r="K34" s="67">
        <v>0</v>
      </c>
      <c r="L34" s="67">
        <v>0</v>
      </c>
      <c r="M34" s="67">
        <v>0</v>
      </c>
      <c r="N34" s="67">
        <v>0</v>
      </c>
      <c r="O34" s="178">
        <v>0</v>
      </c>
      <c r="P34" s="67">
        <v>0</v>
      </c>
      <c r="Q34" s="67">
        <v>0</v>
      </c>
      <c r="R34" s="67">
        <v>0</v>
      </c>
      <c r="S34" s="67">
        <v>0</v>
      </c>
      <c r="T34" s="67">
        <v>0</v>
      </c>
      <c r="U34" s="178">
        <v>0</v>
      </c>
      <c r="V34" s="29">
        <v>0</v>
      </c>
      <c r="W34" s="29">
        <v>0</v>
      </c>
      <c r="X34" s="29">
        <v>0</v>
      </c>
      <c r="Y34" s="29">
        <v>2</v>
      </c>
      <c r="Z34" s="29">
        <v>0</v>
      </c>
      <c r="AD34" s="178">
        <f t="shared" si="1"/>
        <v>2</v>
      </c>
      <c r="AE34" s="29">
        <f t="shared" si="7"/>
        <v>0</v>
      </c>
      <c r="AF34" s="29">
        <f t="shared" si="7"/>
        <v>0</v>
      </c>
      <c r="AG34" s="29">
        <f t="shared" si="7"/>
        <v>0</v>
      </c>
      <c r="AH34" s="29">
        <f t="shared" si="7"/>
        <v>0</v>
      </c>
      <c r="AI34" s="29">
        <f t="shared" si="7"/>
        <v>0</v>
      </c>
      <c r="AJ34" s="120">
        <f t="shared" si="2"/>
        <v>2</v>
      </c>
      <c r="AK34" s="30" t="str">
        <f t="shared" si="3"/>
        <v>Peterborough</v>
      </c>
      <c r="AL34" s="29">
        <f t="shared" si="4"/>
        <v>16</v>
      </c>
      <c r="AN34" s="202" t="s">
        <v>1142</v>
      </c>
      <c r="AO34" s="202" t="s">
        <v>49</v>
      </c>
      <c r="AP34" s="202">
        <v>10</v>
      </c>
      <c r="AQ34" s="29">
        <f t="shared" si="5"/>
        <v>19</v>
      </c>
      <c r="AR34" s="202" t="s">
        <v>1142</v>
      </c>
      <c r="AS34" s="202" t="s">
        <v>49</v>
      </c>
      <c r="AT34" s="29">
        <f t="shared" ca="1" si="6"/>
        <v>9</v>
      </c>
    </row>
    <row r="35" spans="1:46" x14ac:dyDescent="0.25">
      <c r="A35" s="82" t="s">
        <v>300</v>
      </c>
      <c r="B35" s="82" t="s">
        <v>574</v>
      </c>
      <c r="C35" s="178">
        <v>0</v>
      </c>
      <c r="D35" s="67">
        <v>0</v>
      </c>
      <c r="E35" s="67">
        <v>0</v>
      </c>
      <c r="F35" s="67">
        <v>0</v>
      </c>
      <c r="G35" s="67">
        <v>0</v>
      </c>
      <c r="H35" s="67">
        <v>0</v>
      </c>
      <c r="I35" s="178">
        <v>0</v>
      </c>
      <c r="J35" s="67">
        <v>0</v>
      </c>
      <c r="K35" s="67">
        <v>0</v>
      </c>
      <c r="L35" s="67">
        <v>0</v>
      </c>
      <c r="M35" s="67">
        <v>0</v>
      </c>
      <c r="N35" s="67">
        <v>0</v>
      </c>
      <c r="O35" s="178">
        <v>0</v>
      </c>
      <c r="P35" s="67">
        <v>0</v>
      </c>
      <c r="Q35" s="67">
        <v>0</v>
      </c>
      <c r="R35" s="67">
        <v>0</v>
      </c>
      <c r="S35" s="67">
        <v>2</v>
      </c>
      <c r="T35" s="67">
        <v>0</v>
      </c>
      <c r="U35" s="178">
        <v>0</v>
      </c>
      <c r="V35" s="29">
        <v>0</v>
      </c>
      <c r="W35" s="29">
        <v>1</v>
      </c>
      <c r="X35" s="29">
        <v>0</v>
      </c>
      <c r="Y35" s="29">
        <v>20</v>
      </c>
      <c r="Z35" s="29">
        <v>0</v>
      </c>
      <c r="AD35" s="178">
        <f t="shared" si="1"/>
        <v>22</v>
      </c>
      <c r="AE35" s="29">
        <f t="shared" si="7"/>
        <v>0</v>
      </c>
      <c r="AF35" s="29">
        <f t="shared" si="7"/>
        <v>1</v>
      </c>
      <c r="AG35" s="29">
        <f t="shared" si="7"/>
        <v>0</v>
      </c>
      <c r="AH35" s="29">
        <f t="shared" si="7"/>
        <v>0</v>
      </c>
      <c r="AI35" s="29">
        <f t="shared" si="7"/>
        <v>0</v>
      </c>
      <c r="AJ35" s="120">
        <f t="shared" si="2"/>
        <v>23</v>
      </c>
      <c r="AK35" s="30" t="str">
        <f t="shared" si="3"/>
        <v>Luton</v>
      </c>
      <c r="AL35" s="29">
        <f t="shared" si="4"/>
        <v>45</v>
      </c>
      <c r="AN35" s="202" t="s">
        <v>1143</v>
      </c>
      <c r="AO35" s="202" t="s">
        <v>247</v>
      </c>
      <c r="AP35" s="202">
        <v>28</v>
      </c>
      <c r="AQ35" s="29">
        <f t="shared" si="5"/>
        <v>20</v>
      </c>
      <c r="AR35" s="202" t="s">
        <v>1143</v>
      </c>
      <c r="AS35" s="202" t="s">
        <v>247</v>
      </c>
      <c r="AT35" s="29">
        <f t="shared" ca="1" si="6"/>
        <v>5</v>
      </c>
    </row>
    <row r="36" spans="1:46" x14ac:dyDescent="0.25">
      <c r="A36" s="82" t="s">
        <v>301</v>
      </c>
      <c r="B36" s="82" t="s">
        <v>575</v>
      </c>
      <c r="C36" s="178">
        <v>0</v>
      </c>
      <c r="D36" s="67">
        <v>0</v>
      </c>
      <c r="E36" s="67">
        <v>0</v>
      </c>
      <c r="F36" s="67">
        <v>0</v>
      </c>
      <c r="G36" s="67">
        <v>0</v>
      </c>
      <c r="H36" s="67">
        <v>0</v>
      </c>
      <c r="I36" s="178">
        <v>0</v>
      </c>
      <c r="J36" s="67">
        <v>0</v>
      </c>
      <c r="K36" s="67">
        <v>0</v>
      </c>
      <c r="L36" s="67">
        <v>0</v>
      </c>
      <c r="M36" s="67">
        <v>0</v>
      </c>
      <c r="N36" s="67">
        <v>0</v>
      </c>
      <c r="O36" s="178">
        <v>0</v>
      </c>
      <c r="P36" s="67">
        <v>0</v>
      </c>
      <c r="Q36" s="67">
        <v>0</v>
      </c>
      <c r="R36" s="67">
        <v>0</v>
      </c>
      <c r="S36" s="67">
        <v>3</v>
      </c>
      <c r="T36" s="67">
        <v>0</v>
      </c>
      <c r="U36" s="178">
        <v>0</v>
      </c>
      <c r="V36" s="29">
        <v>0</v>
      </c>
      <c r="W36" s="29">
        <v>0</v>
      </c>
      <c r="X36" s="29">
        <v>0</v>
      </c>
      <c r="Y36" s="29">
        <v>12</v>
      </c>
      <c r="Z36" s="29">
        <v>0</v>
      </c>
      <c r="AD36" s="178">
        <f t="shared" si="1"/>
        <v>15</v>
      </c>
      <c r="AE36" s="29">
        <f t="shared" si="7"/>
        <v>0</v>
      </c>
      <c r="AF36" s="29">
        <f t="shared" si="7"/>
        <v>0</v>
      </c>
      <c r="AG36" s="29">
        <f t="shared" si="7"/>
        <v>0</v>
      </c>
      <c r="AH36" s="29">
        <f t="shared" si="7"/>
        <v>0</v>
      </c>
      <c r="AI36" s="29">
        <f t="shared" si="7"/>
        <v>0</v>
      </c>
      <c r="AJ36" s="120">
        <f t="shared" si="2"/>
        <v>15</v>
      </c>
      <c r="AK36" s="30" t="str">
        <f t="shared" si="3"/>
        <v>Southend-on-Sea</v>
      </c>
      <c r="AL36" s="29">
        <f t="shared" si="4"/>
        <v>46</v>
      </c>
      <c r="AN36" s="202" t="s">
        <v>1144</v>
      </c>
      <c r="AO36" s="202" t="s">
        <v>195</v>
      </c>
      <c r="AP36" s="202">
        <v>16</v>
      </c>
      <c r="AQ36" s="29">
        <f t="shared" si="5"/>
        <v>21</v>
      </c>
      <c r="AR36" s="202" t="s">
        <v>1144</v>
      </c>
      <c r="AS36" s="202" t="s">
        <v>195</v>
      </c>
      <c r="AT36" s="29">
        <f t="shared" ca="1" si="6"/>
        <v>7</v>
      </c>
    </row>
    <row r="37" spans="1:46" x14ac:dyDescent="0.25">
      <c r="A37" s="82" t="s">
        <v>302</v>
      </c>
      <c r="B37" s="82" t="s">
        <v>576</v>
      </c>
      <c r="C37" s="178">
        <v>0</v>
      </c>
      <c r="D37" s="67">
        <v>0</v>
      </c>
      <c r="E37" s="67">
        <v>0</v>
      </c>
      <c r="F37" s="67">
        <v>0</v>
      </c>
      <c r="G37" s="67">
        <v>0</v>
      </c>
      <c r="H37" s="67">
        <v>0</v>
      </c>
      <c r="I37" s="178">
        <v>0</v>
      </c>
      <c r="J37" s="67">
        <v>0</v>
      </c>
      <c r="K37" s="67">
        <v>0</v>
      </c>
      <c r="L37" s="67">
        <v>0</v>
      </c>
      <c r="M37" s="67">
        <v>0</v>
      </c>
      <c r="N37" s="67">
        <v>0</v>
      </c>
      <c r="O37" s="178">
        <v>0</v>
      </c>
      <c r="P37" s="67">
        <v>0</v>
      </c>
      <c r="Q37" s="67">
        <v>0</v>
      </c>
      <c r="R37" s="67">
        <v>0</v>
      </c>
      <c r="S37" s="67">
        <v>0</v>
      </c>
      <c r="T37" s="67">
        <v>0</v>
      </c>
      <c r="U37" s="178">
        <v>0</v>
      </c>
      <c r="V37" s="29">
        <v>0</v>
      </c>
      <c r="W37" s="29">
        <v>0</v>
      </c>
      <c r="X37" s="29">
        <v>0</v>
      </c>
      <c r="Y37" s="29">
        <v>6</v>
      </c>
      <c r="Z37" s="29">
        <v>0</v>
      </c>
      <c r="AD37" s="178">
        <f t="shared" si="1"/>
        <v>6</v>
      </c>
      <c r="AE37" s="29">
        <f t="shared" si="7"/>
        <v>0</v>
      </c>
      <c r="AF37" s="29">
        <f t="shared" si="7"/>
        <v>0</v>
      </c>
      <c r="AG37" s="29">
        <f t="shared" si="7"/>
        <v>0</v>
      </c>
      <c r="AH37" s="29">
        <f t="shared" si="7"/>
        <v>0</v>
      </c>
      <c r="AI37" s="29">
        <f t="shared" si="7"/>
        <v>0</v>
      </c>
      <c r="AJ37" s="120">
        <f t="shared" si="2"/>
        <v>6</v>
      </c>
      <c r="AK37" s="30" t="str">
        <f t="shared" si="3"/>
        <v>Thurrock</v>
      </c>
      <c r="AL37" s="29">
        <f t="shared" si="4"/>
        <v>47</v>
      </c>
      <c r="AN37" s="202" t="s">
        <v>1145</v>
      </c>
      <c r="AO37" s="202" t="s">
        <v>3</v>
      </c>
      <c r="AP37" s="202">
        <v>35</v>
      </c>
      <c r="AQ37" s="29">
        <f t="shared" si="5"/>
        <v>22</v>
      </c>
      <c r="AR37" s="202" t="s">
        <v>1145</v>
      </c>
      <c r="AS37" s="202" t="s">
        <v>3</v>
      </c>
      <c r="AT37" s="29">
        <f t="shared" ca="1" si="6"/>
        <v>11</v>
      </c>
    </row>
    <row r="38" spans="1:46" x14ac:dyDescent="0.25">
      <c r="A38" s="82" t="s">
        <v>303</v>
      </c>
      <c r="B38" s="82" t="s">
        <v>577</v>
      </c>
      <c r="C38" s="178">
        <v>0</v>
      </c>
      <c r="D38" s="67">
        <v>0</v>
      </c>
      <c r="E38" s="67">
        <v>0</v>
      </c>
      <c r="F38" s="67">
        <v>0</v>
      </c>
      <c r="G38" s="67">
        <v>0</v>
      </c>
      <c r="H38" s="67">
        <v>0</v>
      </c>
      <c r="I38" s="178">
        <v>0</v>
      </c>
      <c r="J38" s="67">
        <v>0</v>
      </c>
      <c r="K38" s="67">
        <v>0</v>
      </c>
      <c r="L38" s="67">
        <v>0</v>
      </c>
      <c r="M38" s="67">
        <v>0</v>
      </c>
      <c r="N38" s="67">
        <v>0</v>
      </c>
      <c r="O38" s="178">
        <v>0</v>
      </c>
      <c r="P38" s="67">
        <v>0</v>
      </c>
      <c r="Q38" s="67">
        <v>0</v>
      </c>
      <c r="R38" s="67">
        <v>0</v>
      </c>
      <c r="S38" s="67">
        <v>1</v>
      </c>
      <c r="T38" s="67">
        <v>0</v>
      </c>
      <c r="U38" s="178">
        <v>0</v>
      </c>
      <c r="V38" s="29">
        <v>0</v>
      </c>
      <c r="W38" s="29">
        <v>0</v>
      </c>
      <c r="X38" s="29">
        <v>0</v>
      </c>
      <c r="Y38" s="29">
        <v>19</v>
      </c>
      <c r="Z38" s="29">
        <v>0</v>
      </c>
      <c r="AD38" s="178">
        <f t="shared" si="1"/>
        <v>20</v>
      </c>
      <c r="AE38" s="29">
        <f t="shared" ref="AE38:AI53" si="8">SUMIF($C$5:$AB$5,AE$5,$C38:$AB38)</f>
        <v>0</v>
      </c>
      <c r="AF38" s="29">
        <f t="shared" si="8"/>
        <v>0</v>
      </c>
      <c r="AG38" s="29">
        <f t="shared" si="8"/>
        <v>0</v>
      </c>
      <c r="AH38" s="29">
        <f t="shared" si="8"/>
        <v>0</v>
      </c>
      <c r="AI38" s="29">
        <f t="shared" si="8"/>
        <v>0</v>
      </c>
      <c r="AJ38" s="120">
        <f t="shared" si="2"/>
        <v>20</v>
      </c>
      <c r="AK38" s="30" t="str">
        <f t="shared" si="3"/>
        <v>Medway</v>
      </c>
      <c r="AL38" s="29">
        <f t="shared" si="4"/>
        <v>48</v>
      </c>
      <c r="AN38" s="202" t="s">
        <v>1146</v>
      </c>
      <c r="AO38" s="202" t="s">
        <v>13</v>
      </c>
      <c r="AP38" s="202">
        <v>10</v>
      </c>
      <c r="AQ38" s="29">
        <f t="shared" si="5"/>
        <v>23</v>
      </c>
      <c r="AR38" s="202" t="s">
        <v>1146</v>
      </c>
      <c r="AS38" s="202" t="s">
        <v>13</v>
      </c>
      <c r="AT38" s="29">
        <f t="shared" ca="1" si="6"/>
        <v>20</v>
      </c>
    </row>
    <row r="39" spans="1:46" x14ac:dyDescent="0.25">
      <c r="A39" s="82" t="s">
        <v>304</v>
      </c>
      <c r="B39" s="82" t="s">
        <v>578</v>
      </c>
      <c r="C39" s="178">
        <v>0</v>
      </c>
      <c r="D39" s="67">
        <v>0</v>
      </c>
      <c r="E39" s="67">
        <v>0</v>
      </c>
      <c r="F39" s="67">
        <v>0</v>
      </c>
      <c r="G39" s="67">
        <v>0</v>
      </c>
      <c r="H39" s="67">
        <v>0</v>
      </c>
      <c r="I39" s="178">
        <v>0</v>
      </c>
      <c r="J39" s="67">
        <v>0</v>
      </c>
      <c r="K39" s="67">
        <v>0</v>
      </c>
      <c r="L39" s="67">
        <v>0</v>
      </c>
      <c r="M39" s="67">
        <v>0</v>
      </c>
      <c r="N39" s="67">
        <v>0</v>
      </c>
      <c r="O39" s="178">
        <v>0</v>
      </c>
      <c r="P39" s="67">
        <v>0</v>
      </c>
      <c r="Q39" s="67">
        <v>0</v>
      </c>
      <c r="R39" s="67">
        <v>0</v>
      </c>
      <c r="S39" s="67">
        <v>1</v>
      </c>
      <c r="T39" s="67">
        <v>0</v>
      </c>
      <c r="U39" s="178">
        <v>0</v>
      </c>
      <c r="V39" s="29">
        <v>0</v>
      </c>
      <c r="W39" s="29">
        <v>0</v>
      </c>
      <c r="X39" s="29">
        <v>0</v>
      </c>
      <c r="Y39" s="29">
        <v>4</v>
      </c>
      <c r="Z39" s="29">
        <v>0</v>
      </c>
      <c r="AD39" s="178">
        <f t="shared" si="1"/>
        <v>5</v>
      </c>
      <c r="AE39" s="29">
        <f t="shared" si="8"/>
        <v>0</v>
      </c>
      <c r="AF39" s="29">
        <f t="shared" si="8"/>
        <v>0</v>
      </c>
      <c r="AG39" s="29">
        <f t="shared" si="8"/>
        <v>0</v>
      </c>
      <c r="AH39" s="29">
        <f t="shared" si="8"/>
        <v>0</v>
      </c>
      <c r="AI39" s="29">
        <f t="shared" si="8"/>
        <v>0</v>
      </c>
      <c r="AJ39" s="120">
        <f t="shared" si="2"/>
        <v>5</v>
      </c>
      <c r="AK39" s="30" t="str">
        <f t="shared" si="3"/>
        <v>Bracknell Forest</v>
      </c>
      <c r="AL39" s="29">
        <f t="shared" si="4"/>
        <v>49</v>
      </c>
      <c r="AN39" s="202" t="s">
        <v>1147</v>
      </c>
      <c r="AO39" s="202" t="s">
        <v>183</v>
      </c>
      <c r="AP39" s="202">
        <v>18</v>
      </c>
      <c r="AQ39" s="29">
        <f t="shared" si="5"/>
        <v>24</v>
      </c>
      <c r="AR39" s="202" t="s">
        <v>1147</v>
      </c>
      <c r="AS39" s="202" t="s">
        <v>183</v>
      </c>
      <c r="AT39" s="29">
        <f t="shared" ca="1" si="6"/>
        <v>3</v>
      </c>
    </row>
    <row r="40" spans="1:46" x14ac:dyDescent="0.25">
      <c r="A40" s="82" t="s">
        <v>305</v>
      </c>
      <c r="B40" s="82" t="s">
        <v>579</v>
      </c>
      <c r="C40" s="178">
        <v>0</v>
      </c>
      <c r="D40" s="67">
        <v>0</v>
      </c>
      <c r="E40" s="67">
        <v>0</v>
      </c>
      <c r="F40" s="67">
        <v>0</v>
      </c>
      <c r="G40" s="67">
        <v>0</v>
      </c>
      <c r="H40" s="67">
        <v>0</v>
      </c>
      <c r="I40" s="178">
        <v>0</v>
      </c>
      <c r="J40" s="67">
        <v>0</v>
      </c>
      <c r="K40" s="67">
        <v>0</v>
      </c>
      <c r="L40" s="67">
        <v>0</v>
      </c>
      <c r="M40" s="67">
        <v>0</v>
      </c>
      <c r="N40" s="67">
        <v>0</v>
      </c>
      <c r="O40" s="178">
        <v>0</v>
      </c>
      <c r="P40" s="67">
        <v>0</v>
      </c>
      <c r="Q40" s="67">
        <v>0</v>
      </c>
      <c r="R40" s="67">
        <v>0</v>
      </c>
      <c r="S40" s="67">
        <v>2</v>
      </c>
      <c r="T40" s="67">
        <v>0</v>
      </c>
      <c r="U40" s="178">
        <v>2</v>
      </c>
      <c r="V40" s="29">
        <v>0</v>
      </c>
      <c r="W40" s="29">
        <v>0</v>
      </c>
      <c r="X40" s="29">
        <v>0</v>
      </c>
      <c r="Y40" s="29">
        <v>7</v>
      </c>
      <c r="Z40" s="29">
        <v>0</v>
      </c>
      <c r="AD40" s="178">
        <f t="shared" si="1"/>
        <v>9</v>
      </c>
      <c r="AE40" s="29">
        <f t="shared" si="8"/>
        <v>2</v>
      </c>
      <c r="AF40" s="29">
        <f t="shared" si="8"/>
        <v>0</v>
      </c>
      <c r="AG40" s="29">
        <f t="shared" si="8"/>
        <v>0</v>
      </c>
      <c r="AH40" s="29">
        <f t="shared" si="8"/>
        <v>0</v>
      </c>
      <c r="AI40" s="29">
        <f t="shared" si="8"/>
        <v>0</v>
      </c>
      <c r="AJ40" s="120">
        <f t="shared" si="2"/>
        <v>11</v>
      </c>
      <c r="AK40" s="30" t="str">
        <f t="shared" si="3"/>
        <v>West Berkshire</v>
      </c>
      <c r="AL40" s="29">
        <f t="shared" si="4"/>
        <v>50</v>
      </c>
      <c r="AN40" s="202" t="s">
        <v>1148</v>
      </c>
      <c r="AO40" s="202" t="s">
        <v>97</v>
      </c>
      <c r="AP40" s="202">
        <v>29</v>
      </c>
      <c r="AQ40" s="29">
        <f t="shared" si="5"/>
        <v>25</v>
      </c>
      <c r="AR40" s="202" t="s">
        <v>1148</v>
      </c>
      <c r="AS40" s="202" t="s">
        <v>97</v>
      </c>
      <c r="AT40" s="29">
        <f t="shared" ca="1" si="6"/>
        <v>12</v>
      </c>
    </row>
    <row r="41" spans="1:46" x14ac:dyDescent="0.25">
      <c r="A41" s="82" t="s">
        <v>306</v>
      </c>
      <c r="B41" s="82" t="s">
        <v>580</v>
      </c>
      <c r="C41" s="178">
        <v>0</v>
      </c>
      <c r="D41" s="67">
        <v>0</v>
      </c>
      <c r="E41" s="67">
        <v>0</v>
      </c>
      <c r="F41" s="67">
        <v>0</v>
      </c>
      <c r="G41" s="67">
        <v>0</v>
      </c>
      <c r="H41" s="67">
        <v>0</v>
      </c>
      <c r="I41" s="178">
        <v>0</v>
      </c>
      <c r="J41" s="67">
        <v>0</v>
      </c>
      <c r="K41" s="67">
        <v>0</v>
      </c>
      <c r="L41" s="67">
        <v>0</v>
      </c>
      <c r="M41" s="67">
        <v>0</v>
      </c>
      <c r="N41" s="67">
        <v>0</v>
      </c>
      <c r="O41" s="178">
        <v>0</v>
      </c>
      <c r="P41" s="67">
        <v>0</v>
      </c>
      <c r="Q41" s="67">
        <v>0</v>
      </c>
      <c r="R41" s="67">
        <v>0</v>
      </c>
      <c r="S41" s="67">
        <v>0</v>
      </c>
      <c r="T41" s="67">
        <v>0</v>
      </c>
      <c r="U41" s="178">
        <v>0</v>
      </c>
      <c r="V41" s="29">
        <v>0</v>
      </c>
      <c r="W41" s="29">
        <v>1</v>
      </c>
      <c r="X41" s="29">
        <v>0</v>
      </c>
      <c r="Y41" s="29">
        <v>5</v>
      </c>
      <c r="Z41" s="29">
        <v>0</v>
      </c>
      <c r="AD41" s="178">
        <f t="shared" si="1"/>
        <v>5</v>
      </c>
      <c r="AE41" s="29">
        <f t="shared" si="8"/>
        <v>0</v>
      </c>
      <c r="AF41" s="29">
        <f t="shared" si="8"/>
        <v>1</v>
      </c>
      <c r="AG41" s="29">
        <f t="shared" si="8"/>
        <v>0</v>
      </c>
      <c r="AH41" s="29">
        <f t="shared" si="8"/>
        <v>0</v>
      </c>
      <c r="AI41" s="29">
        <f t="shared" si="8"/>
        <v>0</v>
      </c>
      <c r="AJ41" s="120">
        <f t="shared" si="2"/>
        <v>6</v>
      </c>
      <c r="AK41" s="30" t="str">
        <f t="shared" si="3"/>
        <v>Reading</v>
      </c>
      <c r="AL41" s="29">
        <f t="shared" si="4"/>
        <v>78</v>
      </c>
      <c r="AN41" s="202" t="s">
        <v>1149</v>
      </c>
      <c r="AO41" s="202" t="s">
        <v>84</v>
      </c>
      <c r="AP41" s="202">
        <v>18</v>
      </c>
      <c r="AQ41" s="29">
        <f t="shared" si="5"/>
        <v>26</v>
      </c>
      <c r="AR41" s="202" t="s">
        <v>1149</v>
      </c>
      <c r="AS41" s="202" t="s">
        <v>84</v>
      </c>
      <c r="AT41" s="29">
        <f t="shared" ca="1" si="6"/>
        <v>5</v>
      </c>
    </row>
    <row r="42" spans="1:46" x14ac:dyDescent="0.25">
      <c r="A42" s="82" t="s">
        <v>307</v>
      </c>
      <c r="B42" s="82" t="s">
        <v>581</v>
      </c>
      <c r="C42" s="178">
        <v>0</v>
      </c>
      <c r="D42" s="67">
        <v>0</v>
      </c>
      <c r="E42" s="67">
        <v>0</v>
      </c>
      <c r="F42" s="67">
        <v>0</v>
      </c>
      <c r="G42" s="67">
        <v>0</v>
      </c>
      <c r="H42" s="67">
        <v>0</v>
      </c>
      <c r="I42" s="178">
        <v>0</v>
      </c>
      <c r="J42" s="67">
        <v>0</v>
      </c>
      <c r="K42" s="67">
        <v>0</v>
      </c>
      <c r="L42" s="67">
        <v>0</v>
      </c>
      <c r="M42" s="67">
        <v>1</v>
      </c>
      <c r="N42" s="67">
        <v>0</v>
      </c>
      <c r="O42" s="178">
        <v>0</v>
      </c>
      <c r="P42" s="67">
        <v>0</v>
      </c>
      <c r="Q42" s="67">
        <v>0</v>
      </c>
      <c r="R42" s="67">
        <v>0</v>
      </c>
      <c r="S42" s="67">
        <v>6</v>
      </c>
      <c r="T42" s="67">
        <v>0</v>
      </c>
      <c r="U42" s="178">
        <v>0</v>
      </c>
      <c r="V42" s="29">
        <v>0</v>
      </c>
      <c r="W42" s="29">
        <v>1</v>
      </c>
      <c r="X42" s="29">
        <v>0</v>
      </c>
      <c r="Y42" s="29">
        <v>9</v>
      </c>
      <c r="Z42" s="29">
        <v>0</v>
      </c>
      <c r="AD42" s="178">
        <f t="shared" si="1"/>
        <v>16</v>
      </c>
      <c r="AE42" s="29">
        <f t="shared" si="8"/>
        <v>0</v>
      </c>
      <c r="AF42" s="29">
        <f t="shared" si="8"/>
        <v>1</v>
      </c>
      <c r="AG42" s="29">
        <f t="shared" si="8"/>
        <v>0</v>
      </c>
      <c r="AH42" s="29">
        <f t="shared" si="8"/>
        <v>0</v>
      </c>
      <c r="AI42" s="29">
        <f t="shared" si="8"/>
        <v>0</v>
      </c>
      <c r="AJ42" s="120">
        <f t="shared" si="2"/>
        <v>17</v>
      </c>
      <c r="AK42" s="30" t="str">
        <f t="shared" si="3"/>
        <v>Slough</v>
      </c>
      <c r="AL42" s="29">
        <f t="shared" si="4"/>
        <v>51</v>
      </c>
      <c r="AN42" s="202" t="s">
        <v>1150</v>
      </c>
      <c r="AO42" s="202" t="s">
        <v>110</v>
      </c>
      <c r="AP42" s="202">
        <v>11</v>
      </c>
      <c r="AQ42" s="29">
        <f t="shared" si="5"/>
        <v>27</v>
      </c>
      <c r="AR42" s="202" t="s">
        <v>1150</v>
      </c>
      <c r="AS42" s="202" t="s">
        <v>110</v>
      </c>
      <c r="AT42" s="29">
        <f t="shared" ca="1" si="6"/>
        <v>6</v>
      </c>
    </row>
    <row r="43" spans="1:46" x14ac:dyDescent="0.25">
      <c r="A43" s="82" t="s">
        <v>308</v>
      </c>
      <c r="B43" s="82" t="s">
        <v>582</v>
      </c>
      <c r="C43" s="178">
        <v>0</v>
      </c>
      <c r="D43" s="67">
        <v>0</v>
      </c>
      <c r="E43" s="67">
        <v>0</v>
      </c>
      <c r="F43" s="67">
        <v>0</v>
      </c>
      <c r="G43" s="67">
        <v>0</v>
      </c>
      <c r="H43" s="67">
        <v>0</v>
      </c>
      <c r="I43" s="178">
        <v>0</v>
      </c>
      <c r="J43" s="67">
        <v>0</v>
      </c>
      <c r="K43" s="67">
        <v>0</v>
      </c>
      <c r="L43" s="67">
        <v>0</v>
      </c>
      <c r="M43" s="67">
        <v>1</v>
      </c>
      <c r="N43" s="67">
        <v>0</v>
      </c>
      <c r="O43" s="178">
        <v>0</v>
      </c>
      <c r="P43" s="67">
        <v>0</v>
      </c>
      <c r="Q43" s="67">
        <v>0</v>
      </c>
      <c r="R43" s="67">
        <v>0</v>
      </c>
      <c r="S43" s="67">
        <v>4</v>
      </c>
      <c r="T43" s="67">
        <v>0</v>
      </c>
      <c r="U43" s="178">
        <v>0</v>
      </c>
      <c r="V43" s="29">
        <v>0</v>
      </c>
      <c r="W43" s="29">
        <v>0</v>
      </c>
      <c r="X43" s="29">
        <v>0</v>
      </c>
      <c r="Y43" s="29">
        <v>10</v>
      </c>
      <c r="Z43" s="29">
        <v>0</v>
      </c>
      <c r="AD43" s="178">
        <f t="shared" si="1"/>
        <v>15</v>
      </c>
      <c r="AE43" s="29">
        <f t="shared" si="8"/>
        <v>0</v>
      </c>
      <c r="AF43" s="29">
        <f t="shared" si="8"/>
        <v>0</v>
      </c>
      <c r="AG43" s="29">
        <f t="shared" si="8"/>
        <v>0</v>
      </c>
      <c r="AH43" s="29">
        <f t="shared" si="8"/>
        <v>0</v>
      </c>
      <c r="AI43" s="29">
        <f t="shared" si="8"/>
        <v>0</v>
      </c>
      <c r="AJ43" s="120">
        <f t="shared" si="2"/>
        <v>15</v>
      </c>
      <c r="AK43" s="30" t="str">
        <f t="shared" si="3"/>
        <v>Windsor and Maidenhead</v>
      </c>
      <c r="AL43" s="29">
        <f t="shared" si="4"/>
        <v>52</v>
      </c>
      <c r="AN43" s="202" t="s">
        <v>1151</v>
      </c>
      <c r="AO43" s="202" t="s">
        <v>1152</v>
      </c>
      <c r="AP43" s="202">
        <v>18</v>
      </c>
      <c r="AQ43" s="29">
        <f t="shared" si="5"/>
        <v>55</v>
      </c>
      <c r="AR43" s="202" t="s">
        <v>1151</v>
      </c>
      <c r="AS43" s="202" t="s">
        <v>8</v>
      </c>
      <c r="AT43" s="29">
        <f t="shared" ca="1" si="6"/>
        <v>6</v>
      </c>
    </row>
    <row r="44" spans="1:46" x14ac:dyDescent="0.25">
      <c r="A44" s="82" t="s">
        <v>309</v>
      </c>
      <c r="B44" s="82" t="s">
        <v>583</v>
      </c>
      <c r="C44" s="178">
        <v>0</v>
      </c>
      <c r="D44" s="67">
        <v>0</v>
      </c>
      <c r="E44" s="67">
        <v>0</v>
      </c>
      <c r="F44" s="67">
        <v>0</v>
      </c>
      <c r="G44" s="67">
        <v>1</v>
      </c>
      <c r="H44" s="67">
        <v>0</v>
      </c>
      <c r="I44" s="178">
        <v>0</v>
      </c>
      <c r="J44" s="67">
        <v>0</v>
      </c>
      <c r="K44" s="67">
        <v>0</v>
      </c>
      <c r="L44" s="67">
        <v>0</v>
      </c>
      <c r="M44" s="67">
        <v>0</v>
      </c>
      <c r="N44" s="67">
        <v>0</v>
      </c>
      <c r="O44" s="178">
        <v>0</v>
      </c>
      <c r="P44" s="67">
        <v>0</v>
      </c>
      <c r="Q44" s="67">
        <v>0</v>
      </c>
      <c r="R44" s="67">
        <v>0</v>
      </c>
      <c r="S44" s="67">
        <v>1</v>
      </c>
      <c r="T44" s="67">
        <v>0</v>
      </c>
      <c r="U44" s="178">
        <v>1</v>
      </c>
      <c r="V44" s="29">
        <v>0</v>
      </c>
      <c r="W44" s="29">
        <v>1</v>
      </c>
      <c r="X44" s="29">
        <v>0</v>
      </c>
      <c r="Y44" s="29">
        <v>4</v>
      </c>
      <c r="Z44" s="29">
        <v>0</v>
      </c>
      <c r="AD44" s="178">
        <f t="shared" si="1"/>
        <v>6</v>
      </c>
      <c r="AE44" s="29">
        <f t="shared" si="8"/>
        <v>1</v>
      </c>
      <c r="AF44" s="29">
        <f t="shared" si="8"/>
        <v>1</v>
      </c>
      <c r="AG44" s="29">
        <f t="shared" si="8"/>
        <v>0</v>
      </c>
      <c r="AH44" s="29">
        <f t="shared" si="8"/>
        <v>0</v>
      </c>
      <c r="AI44" s="29">
        <f t="shared" si="8"/>
        <v>0</v>
      </c>
      <c r="AJ44" s="120">
        <f t="shared" si="2"/>
        <v>8</v>
      </c>
      <c r="AK44" s="30" t="str">
        <f t="shared" si="3"/>
        <v>Wokingham</v>
      </c>
      <c r="AL44" s="29">
        <f t="shared" si="4"/>
        <v>53</v>
      </c>
      <c r="AN44" s="202" t="s">
        <v>1153</v>
      </c>
      <c r="AO44" s="202" t="s">
        <v>1154</v>
      </c>
      <c r="AP44" s="202">
        <v>7</v>
      </c>
      <c r="AQ44" s="29">
        <f t="shared" si="5"/>
        <v>55</v>
      </c>
      <c r="AR44" s="202" t="s">
        <v>1153</v>
      </c>
      <c r="AS44" s="202" t="s">
        <v>8</v>
      </c>
      <c r="AT44" s="29">
        <f t="shared" ca="1" si="6"/>
        <v>6</v>
      </c>
    </row>
    <row r="45" spans="1:46" x14ac:dyDescent="0.25">
      <c r="A45" s="82" t="s">
        <v>310</v>
      </c>
      <c r="B45" s="82" t="s">
        <v>584</v>
      </c>
      <c r="C45" s="178">
        <v>0</v>
      </c>
      <c r="D45" s="67">
        <v>0</v>
      </c>
      <c r="E45" s="67">
        <v>0</v>
      </c>
      <c r="F45" s="67">
        <v>0</v>
      </c>
      <c r="G45" s="67">
        <v>1</v>
      </c>
      <c r="H45" s="67">
        <v>0</v>
      </c>
      <c r="I45" s="178">
        <v>0</v>
      </c>
      <c r="J45" s="67">
        <v>0</v>
      </c>
      <c r="K45" s="67">
        <v>0</v>
      </c>
      <c r="L45" s="67">
        <v>0</v>
      </c>
      <c r="M45" s="67">
        <v>2</v>
      </c>
      <c r="N45" s="67">
        <v>0</v>
      </c>
      <c r="O45" s="178">
        <v>0</v>
      </c>
      <c r="P45" s="67">
        <v>0</v>
      </c>
      <c r="Q45" s="67">
        <v>0</v>
      </c>
      <c r="R45" s="67">
        <v>0</v>
      </c>
      <c r="S45" s="67">
        <v>2</v>
      </c>
      <c r="T45" s="67">
        <v>0</v>
      </c>
      <c r="U45" s="178">
        <v>0</v>
      </c>
      <c r="V45" s="29">
        <v>0</v>
      </c>
      <c r="W45" s="29">
        <v>0</v>
      </c>
      <c r="X45" s="29">
        <v>2</v>
      </c>
      <c r="Y45" s="29">
        <v>14</v>
      </c>
      <c r="Z45" s="29">
        <v>0</v>
      </c>
      <c r="AD45" s="178">
        <f t="shared" si="1"/>
        <v>19</v>
      </c>
      <c r="AE45" s="29">
        <f t="shared" si="8"/>
        <v>0</v>
      </c>
      <c r="AF45" s="29">
        <f t="shared" si="8"/>
        <v>0</v>
      </c>
      <c r="AG45" s="29">
        <f t="shared" si="8"/>
        <v>2</v>
      </c>
      <c r="AH45" s="29">
        <f t="shared" si="8"/>
        <v>0</v>
      </c>
      <c r="AI45" s="29">
        <f t="shared" si="8"/>
        <v>0</v>
      </c>
      <c r="AJ45" s="120">
        <f t="shared" si="2"/>
        <v>21</v>
      </c>
      <c r="AK45" s="30" t="str">
        <f t="shared" si="3"/>
        <v>Milton Keynes</v>
      </c>
      <c r="AL45" s="29">
        <f t="shared" si="4"/>
        <v>54</v>
      </c>
      <c r="AN45" s="202" t="s">
        <v>1155</v>
      </c>
      <c r="AO45" s="202" t="s">
        <v>68</v>
      </c>
      <c r="AP45" s="202">
        <v>5</v>
      </c>
      <c r="AQ45" s="29">
        <f t="shared" si="5"/>
        <v>30</v>
      </c>
      <c r="AR45" s="202" t="s">
        <v>1155</v>
      </c>
      <c r="AS45" s="202" t="s">
        <v>68</v>
      </c>
      <c r="AT45" s="29">
        <f t="shared" ca="1" si="6"/>
        <v>23</v>
      </c>
    </row>
    <row r="46" spans="1:46" x14ac:dyDescent="0.25">
      <c r="A46" s="82" t="s">
        <v>311</v>
      </c>
      <c r="B46" s="82" t="s">
        <v>585</v>
      </c>
      <c r="C46" s="178">
        <v>0</v>
      </c>
      <c r="D46" s="67">
        <v>0</v>
      </c>
      <c r="E46" s="67">
        <v>0</v>
      </c>
      <c r="F46" s="67">
        <v>0</v>
      </c>
      <c r="G46" s="67">
        <v>0</v>
      </c>
      <c r="H46" s="67">
        <v>0</v>
      </c>
      <c r="I46" s="178">
        <v>0</v>
      </c>
      <c r="J46" s="67">
        <v>0</v>
      </c>
      <c r="K46" s="67">
        <v>0</v>
      </c>
      <c r="L46" s="67">
        <v>0</v>
      </c>
      <c r="M46" s="67">
        <v>0</v>
      </c>
      <c r="N46" s="67">
        <v>0</v>
      </c>
      <c r="O46" s="178">
        <v>0</v>
      </c>
      <c r="P46" s="67">
        <v>0</v>
      </c>
      <c r="Q46" s="67">
        <v>0</v>
      </c>
      <c r="R46" s="67">
        <v>0</v>
      </c>
      <c r="S46" s="67">
        <v>0</v>
      </c>
      <c r="T46" s="67">
        <v>0</v>
      </c>
      <c r="U46" s="178">
        <v>2</v>
      </c>
      <c r="V46" s="29">
        <v>0</v>
      </c>
      <c r="W46" s="29">
        <v>0</v>
      </c>
      <c r="X46" s="29">
        <v>0</v>
      </c>
      <c r="Y46" s="29">
        <v>10</v>
      </c>
      <c r="Z46" s="29">
        <v>0</v>
      </c>
      <c r="AD46" s="178">
        <f t="shared" si="1"/>
        <v>10</v>
      </c>
      <c r="AE46" s="29">
        <f t="shared" si="8"/>
        <v>2</v>
      </c>
      <c r="AF46" s="29">
        <f t="shared" si="8"/>
        <v>0</v>
      </c>
      <c r="AG46" s="29">
        <f t="shared" si="8"/>
        <v>0</v>
      </c>
      <c r="AH46" s="29">
        <f t="shared" si="8"/>
        <v>0</v>
      </c>
      <c r="AI46" s="29">
        <f t="shared" si="8"/>
        <v>0</v>
      </c>
      <c r="AJ46" s="120">
        <f t="shared" si="2"/>
        <v>12</v>
      </c>
      <c r="AK46" s="30" t="str">
        <f t="shared" si="3"/>
        <v>Brighton and Hove</v>
      </c>
      <c r="AL46" s="29">
        <f t="shared" si="4"/>
        <v>55</v>
      </c>
      <c r="AN46" s="202" t="s">
        <v>1156</v>
      </c>
      <c r="AO46" s="202" t="s">
        <v>98</v>
      </c>
      <c r="AP46" s="202">
        <v>17</v>
      </c>
      <c r="AQ46" s="29">
        <f t="shared" si="5"/>
        <v>31</v>
      </c>
      <c r="AR46" s="202" t="s">
        <v>1156</v>
      </c>
      <c r="AS46" s="202" t="s">
        <v>98</v>
      </c>
      <c r="AT46" s="29">
        <f t="shared" ca="1" si="6"/>
        <v>15</v>
      </c>
    </row>
    <row r="47" spans="1:46" x14ac:dyDescent="0.25">
      <c r="A47" s="82" t="s">
        <v>312</v>
      </c>
      <c r="B47" s="82" t="s">
        <v>586</v>
      </c>
      <c r="C47" s="178">
        <v>0</v>
      </c>
      <c r="D47" s="67">
        <v>0</v>
      </c>
      <c r="E47" s="67">
        <v>0</v>
      </c>
      <c r="F47" s="67">
        <v>0</v>
      </c>
      <c r="G47" s="67">
        <v>0</v>
      </c>
      <c r="H47" s="67">
        <v>0</v>
      </c>
      <c r="I47" s="178">
        <v>0</v>
      </c>
      <c r="J47" s="67">
        <v>0</v>
      </c>
      <c r="K47" s="67">
        <v>0</v>
      </c>
      <c r="L47" s="67">
        <v>0</v>
      </c>
      <c r="M47" s="67">
        <v>0</v>
      </c>
      <c r="N47" s="67">
        <v>0</v>
      </c>
      <c r="O47" s="178">
        <v>0</v>
      </c>
      <c r="P47" s="67">
        <v>0</v>
      </c>
      <c r="Q47" s="67">
        <v>0</v>
      </c>
      <c r="R47" s="67">
        <v>0</v>
      </c>
      <c r="S47" s="67">
        <v>4</v>
      </c>
      <c r="T47" s="67">
        <v>0</v>
      </c>
      <c r="U47" s="178">
        <v>0</v>
      </c>
      <c r="V47" s="29">
        <v>0</v>
      </c>
      <c r="W47" s="29">
        <v>0</v>
      </c>
      <c r="X47" s="29">
        <v>0</v>
      </c>
      <c r="Y47" s="29">
        <v>13</v>
      </c>
      <c r="Z47" s="29">
        <v>0</v>
      </c>
      <c r="AD47" s="178">
        <f t="shared" si="1"/>
        <v>17</v>
      </c>
      <c r="AE47" s="29">
        <f t="shared" si="8"/>
        <v>0</v>
      </c>
      <c r="AF47" s="29">
        <f t="shared" si="8"/>
        <v>0</v>
      </c>
      <c r="AG47" s="29">
        <f t="shared" si="8"/>
        <v>0</v>
      </c>
      <c r="AH47" s="29">
        <f t="shared" si="8"/>
        <v>0</v>
      </c>
      <c r="AI47" s="29">
        <f t="shared" si="8"/>
        <v>0</v>
      </c>
      <c r="AJ47" s="120">
        <f t="shared" si="2"/>
        <v>17</v>
      </c>
      <c r="AK47" s="30" t="str">
        <f t="shared" si="3"/>
        <v>Portsmouth</v>
      </c>
      <c r="AL47" s="29">
        <f t="shared" si="4"/>
        <v>56</v>
      </c>
      <c r="AN47" s="202" t="s">
        <v>1157</v>
      </c>
      <c r="AO47" s="202" t="s">
        <v>175</v>
      </c>
      <c r="AP47" s="202">
        <v>17</v>
      </c>
      <c r="AQ47" s="29">
        <f t="shared" si="5"/>
        <v>32</v>
      </c>
      <c r="AR47" s="202" t="s">
        <v>1157</v>
      </c>
      <c r="AS47" s="202" t="s">
        <v>175</v>
      </c>
      <c r="AT47" s="29">
        <f t="shared" ca="1" si="6"/>
        <v>6</v>
      </c>
    </row>
    <row r="48" spans="1:46" x14ac:dyDescent="0.25">
      <c r="A48" s="82" t="s">
        <v>313</v>
      </c>
      <c r="B48" s="82" t="s">
        <v>587</v>
      </c>
      <c r="C48" s="178">
        <v>0</v>
      </c>
      <c r="D48" s="67">
        <v>0</v>
      </c>
      <c r="E48" s="67">
        <v>0</v>
      </c>
      <c r="F48" s="67">
        <v>0</v>
      </c>
      <c r="G48" s="67">
        <v>0</v>
      </c>
      <c r="H48" s="67">
        <v>0</v>
      </c>
      <c r="I48" s="178">
        <v>0</v>
      </c>
      <c r="J48" s="67">
        <v>0</v>
      </c>
      <c r="K48" s="67">
        <v>0</v>
      </c>
      <c r="L48" s="67">
        <v>0</v>
      </c>
      <c r="M48" s="67">
        <v>2</v>
      </c>
      <c r="N48" s="67">
        <v>0</v>
      </c>
      <c r="O48" s="178">
        <v>0</v>
      </c>
      <c r="P48" s="67">
        <v>0</v>
      </c>
      <c r="Q48" s="67">
        <v>0</v>
      </c>
      <c r="R48" s="67">
        <v>0</v>
      </c>
      <c r="S48" s="67">
        <v>2</v>
      </c>
      <c r="T48" s="67">
        <v>0</v>
      </c>
      <c r="U48" s="178">
        <v>0</v>
      </c>
      <c r="V48" s="29">
        <v>0</v>
      </c>
      <c r="W48" s="29">
        <v>0</v>
      </c>
      <c r="X48" s="29">
        <v>0</v>
      </c>
      <c r="Y48" s="29">
        <v>8</v>
      </c>
      <c r="Z48" s="29">
        <v>0</v>
      </c>
      <c r="AD48" s="178">
        <f t="shared" si="1"/>
        <v>12</v>
      </c>
      <c r="AE48" s="29">
        <f t="shared" si="8"/>
        <v>0</v>
      </c>
      <c r="AF48" s="29">
        <f t="shared" si="8"/>
        <v>0</v>
      </c>
      <c r="AG48" s="29">
        <f t="shared" si="8"/>
        <v>0</v>
      </c>
      <c r="AH48" s="29">
        <f t="shared" si="8"/>
        <v>0</v>
      </c>
      <c r="AI48" s="29">
        <f t="shared" si="8"/>
        <v>0</v>
      </c>
      <c r="AJ48" s="120">
        <f t="shared" si="2"/>
        <v>12</v>
      </c>
      <c r="AK48" s="30" t="str">
        <f t="shared" si="3"/>
        <v>Southampton</v>
      </c>
      <c r="AL48" s="29">
        <f t="shared" si="4"/>
        <v>79</v>
      </c>
      <c r="AN48" s="202" t="s">
        <v>1158</v>
      </c>
      <c r="AO48" s="202" t="s">
        <v>70</v>
      </c>
      <c r="AP48" s="202">
        <v>15</v>
      </c>
      <c r="AQ48" s="29">
        <f t="shared" si="5"/>
        <v>33</v>
      </c>
      <c r="AR48" s="202" t="s">
        <v>1158</v>
      </c>
      <c r="AS48" s="202" t="s">
        <v>70</v>
      </c>
      <c r="AT48" s="29">
        <f t="shared" ca="1" si="6"/>
        <v>20</v>
      </c>
    </row>
    <row r="49" spans="1:46" x14ac:dyDescent="0.25">
      <c r="A49" s="82" t="s">
        <v>314</v>
      </c>
      <c r="B49" s="82" t="s">
        <v>588</v>
      </c>
      <c r="C49" s="178">
        <v>0</v>
      </c>
      <c r="D49" s="67">
        <v>0</v>
      </c>
      <c r="E49" s="67">
        <v>0</v>
      </c>
      <c r="F49" s="67">
        <v>0</v>
      </c>
      <c r="G49" s="67">
        <v>0</v>
      </c>
      <c r="H49" s="67">
        <v>0</v>
      </c>
      <c r="I49" s="178">
        <v>0</v>
      </c>
      <c r="J49" s="67">
        <v>0</v>
      </c>
      <c r="K49" s="67">
        <v>0</v>
      </c>
      <c r="L49" s="67">
        <v>0</v>
      </c>
      <c r="M49" s="67">
        <v>0</v>
      </c>
      <c r="N49" s="67">
        <v>0</v>
      </c>
      <c r="O49" s="178">
        <v>0</v>
      </c>
      <c r="P49" s="67">
        <v>0</v>
      </c>
      <c r="Q49" s="67">
        <v>0</v>
      </c>
      <c r="R49" s="67">
        <v>0</v>
      </c>
      <c r="S49" s="67">
        <v>0</v>
      </c>
      <c r="T49" s="67">
        <v>0</v>
      </c>
      <c r="U49" s="178">
        <v>0</v>
      </c>
      <c r="V49" s="29">
        <v>0</v>
      </c>
      <c r="W49" s="29">
        <v>0</v>
      </c>
      <c r="X49" s="29">
        <v>0</v>
      </c>
      <c r="Y49" s="29">
        <v>3</v>
      </c>
      <c r="Z49" s="29">
        <v>0</v>
      </c>
      <c r="AD49" s="178">
        <f t="shared" si="1"/>
        <v>3</v>
      </c>
      <c r="AE49" s="29">
        <f t="shared" si="8"/>
        <v>0</v>
      </c>
      <c r="AF49" s="29">
        <f t="shared" si="8"/>
        <v>0</v>
      </c>
      <c r="AG49" s="29">
        <f t="shared" si="8"/>
        <v>0</v>
      </c>
      <c r="AH49" s="29">
        <f t="shared" si="8"/>
        <v>0</v>
      </c>
      <c r="AI49" s="29">
        <f t="shared" si="8"/>
        <v>0</v>
      </c>
      <c r="AJ49" s="120">
        <f t="shared" si="2"/>
        <v>3</v>
      </c>
      <c r="AK49" s="30" t="str">
        <f t="shared" si="3"/>
        <v>Isle of Wight</v>
      </c>
      <c r="AL49" s="29">
        <f t="shared" si="4"/>
        <v>80</v>
      </c>
      <c r="AN49" s="202" t="s">
        <v>1159</v>
      </c>
      <c r="AO49" s="202" t="s">
        <v>9</v>
      </c>
      <c r="AP49" s="202">
        <v>26</v>
      </c>
      <c r="AQ49" s="29">
        <f t="shared" si="5"/>
        <v>34</v>
      </c>
      <c r="AR49" s="202" t="s">
        <v>1159</v>
      </c>
      <c r="AS49" s="202" t="s">
        <v>9</v>
      </c>
      <c r="AT49" s="29">
        <f t="shared" ca="1" si="6"/>
        <v>5</v>
      </c>
    </row>
    <row r="50" spans="1:46" x14ac:dyDescent="0.25">
      <c r="A50" s="82" t="s">
        <v>315</v>
      </c>
      <c r="B50" s="82" t="s">
        <v>589</v>
      </c>
      <c r="C50" s="178">
        <v>0</v>
      </c>
      <c r="D50" s="67">
        <v>0</v>
      </c>
      <c r="E50" s="67">
        <v>0</v>
      </c>
      <c r="F50" s="67">
        <v>0</v>
      </c>
      <c r="G50" s="67">
        <v>0</v>
      </c>
      <c r="H50" s="67">
        <v>0</v>
      </c>
      <c r="I50" s="178">
        <v>0</v>
      </c>
      <c r="J50" s="67">
        <v>0</v>
      </c>
      <c r="K50" s="67">
        <v>0</v>
      </c>
      <c r="L50" s="67">
        <v>0</v>
      </c>
      <c r="M50" s="67">
        <v>0</v>
      </c>
      <c r="N50" s="67">
        <v>0</v>
      </c>
      <c r="O50" s="178">
        <v>0</v>
      </c>
      <c r="P50" s="67">
        <v>0</v>
      </c>
      <c r="Q50" s="67">
        <v>0</v>
      </c>
      <c r="R50" s="67">
        <v>0</v>
      </c>
      <c r="S50" s="67">
        <v>3</v>
      </c>
      <c r="T50" s="67">
        <v>0</v>
      </c>
      <c r="U50" s="178">
        <v>4</v>
      </c>
      <c r="V50" s="29">
        <v>0</v>
      </c>
      <c r="W50" s="29">
        <v>0</v>
      </c>
      <c r="X50" s="29">
        <v>0</v>
      </c>
      <c r="Y50" s="29">
        <v>26</v>
      </c>
      <c r="Z50" s="29">
        <v>0</v>
      </c>
      <c r="AD50" s="178">
        <f t="shared" si="1"/>
        <v>29</v>
      </c>
      <c r="AE50" s="29">
        <f t="shared" si="8"/>
        <v>4</v>
      </c>
      <c r="AF50" s="29">
        <f t="shared" si="8"/>
        <v>0</v>
      </c>
      <c r="AG50" s="29">
        <f t="shared" si="8"/>
        <v>0</v>
      </c>
      <c r="AH50" s="29">
        <f t="shared" si="8"/>
        <v>0</v>
      </c>
      <c r="AI50" s="29">
        <f t="shared" si="8"/>
        <v>0</v>
      </c>
      <c r="AJ50" s="120">
        <f t="shared" si="2"/>
        <v>33</v>
      </c>
      <c r="AK50" s="30" t="str">
        <f t="shared" si="3"/>
        <v>County Durham</v>
      </c>
      <c r="AL50" s="29">
        <f t="shared" si="4"/>
        <v>81</v>
      </c>
      <c r="AN50" s="202" t="s">
        <v>1160</v>
      </c>
      <c r="AO50" s="202" t="s">
        <v>119</v>
      </c>
      <c r="AP50" s="202">
        <v>25</v>
      </c>
      <c r="AQ50" s="29">
        <f t="shared" si="5"/>
        <v>35</v>
      </c>
      <c r="AR50" s="202" t="s">
        <v>1160</v>
      </c>
      <c r="AS50" s="202" t="s">
        <v>119</v>
      </c>
      <c r="AT50" s="29">
        <f t="shared" ca="1" si="6"/>
        <v>11</v>
      </c>
    </row>
    <row r="51" spans="1:46" x14ac:dyDescent="0.25">
      <c r="A51" s="82" t="s">
        <v>316</v>
      </c>
      <c r="B51" s="82" t="s">
        <v>590</v>
      </c>
      <c r="C51" s="178">
        <v>0</v>
      </c>
      <c r="D51" s="67">
        <v>0</v>
      </c>
      <c r="E51" s="67">
        <v>0</v>
      </c>
      <c r="F51" s="67">
        <v>0</v>
      </c>
      <c r="G51" s="67">
        <v>0</v>
      </c>
      <c r="H51" s="67">
        <v>0</v>
      </c>
      <c r="I51" s="178">
        <v>0</v>
      </c>
      <c r="J51" s="67">
        <v>0</v>
      </c>
      <c r="K51" s="67">
        <v>0</v>
      </c>
      <c r="L51" s="67">
        <v>0</v>
      </c>
      <c r="M51" s="67">
        <v>1</v>
      </c>
      <c r="N51" s="67">
        <v>0</v>
      </c>
      <c r="O51" s="178">
        <v>0</v>
      </c>
      <c r="P51" s="67">
        <v>0</v>
      </c>
      <c r="Q51" s="67">
        <v>1</v>
      </c>
      <c r="R51" s="67">
        <v>0</v>
      </c>
      <c r="S51" s="67">
        <v>5</v>
      </c>
      <c r="T51" s="67">
        <v>0</v>
      </c>
      <c r="U51" s="178">
        <v>1</v>
      </c>
      <c r="V51" s="29">
        <v>0</v>
      </c>
      <c r="W51" s="29">
        <v>1</v>
      </c>
      <c r="X51" s="29">
        <v>0</v>
      </c>
      <c r="Y51" s="29">
        <v>11</v>
      </c>
      <c r="Z51" s="29">
        <v>0</v>
      </c>
      <c r="AD51" s="178">
        <f t="shared" si="1"/>
        <v>17</v>
      </c>
      <c r="AE51" s="29">
        <f t="shared" si="8"/>
        <v>1</v>
      </c>
      <c r="AF51" s="29">
        <f t="shared" si="8"/>
        <v>2</v>
      </c>
      <c r="AG51" s="29">
        <f t="shared" si="8"/>
        <v>0</v>
      </c>
      <c r="AH51" s="29">
        <f t="shared" si="8"/>
        <v>0</v>
      </c>
      <c r="AI51" s="29">
        <f t="shared" si="8"/>
        <v>0</v>
      </c>
      <c r="AJ51" s="120">
        <f t="shared" si="2"/>
        <v>20</v>
      </c>
      <c r="AK51" s="30" t="str">
        <f t="shared" si="3"/>
        <v>Cheshire East</v>
      </c>
      <c r="AL51" s="29">
        <f t="shared" si="4"/>
        <v>82</v>
      </c>
      <c r="AN51" s="202" t="s">
        <v>1161</v>
      </c>
      <c r="AO51" s="202" t="s">
        <v>95</v>
      </c>
      <c r="AP51" s="202">
        <v>10</v>
      </c>
      <c r="AQ51" s="29">
        <f t="shared" si="5"/>
        <v>37</v>
      </c>
      <c r="AR51" s="202" t="s">
        <v>1161</v>
      </c>
      <c r="AS51" s="202" t="s">
        <v>95</v>
      </c>
      <c r="AT51" s="29">
        <f t="shared" ca="1" si="6"/>
        <v>17</v>
      </c>
    </row>
    <row r="52" spans="1:46" x14ac:dyDescent="0.25">
      <c r="A52" s="82" t="s">
        <v>317</v>
      </c>
      <c r="B52" s="82" t="s">
        <v>591</v>
      </c>
      <c r="C52" s="178">
        <v>0</v>
      </c>
      <c r="D52" s="67">
        <v>0</v>
      </c>
      <c r="E52" s="67">
        <v>0</v>
      </c>
      <c r="F52" s="67">
        <v>0</v>
      </c>
      <c r="G52" s="67">
        <v>0</v>
      </c>
      <c r="H52" s="67">
        <v>0</v>
      </c>
      <c r="I52" s="178">
        <v>0</v>
      </c>
      <c r="J52" s="67">
        <v>0</v>
      </c>
      <c r="K52" s="67">
        <v>0</v>
      </c>
      <c r="L52" s="67">
        <v>0</v>
      </c>
      <c r="M52" s="67">
        <v>2</v>
      </c>
      <c r="N52" s="67">
        <v>0</v>
      </c>
      <c r="O52" s="178">
        <v>0</v>
      </c>
      <c r="P52" s="67">
        <v>0</v>
      </c>
      <c r="Q52" s="67">
        <v>0</v>
      </c>
      <c r="R52" s="67">
        <v>0</v>
      </c>
      <c r="S52" s="67">
        <v>0</v>
      </c>
      <c r="T52" s="67">
        <v>0</v>
      </c>
      <c r="U52" s="178">
        <v>0</v>
      </c>
      <c r="V52" s="29">
        <v>0</v>
      </c>
      <c r="W52" s="29">
        <v>0</v>
      </c>
      <c r="X52" s="29">
        <v>0</v>
      </c>
      <c r="Y52" s="29">
        <v>12</v>
      </c>
      <c r="Z52" s="29">
        <v>0</v>
      </c>
      <c r="AD52" s="178">
        <f t="shared" si="1"/>
        <v>14</v>
      </c>
      <c r="AE52" s="29">
        <f t="shared" si="8"/>
        <v>0</v>
      </c>
      <c r="AF52" s="29">
        <f t="shared" si="8"/>
        <v>0</v>
      </c>
      <c r="AG52" s="29">
        <f t="shared" si="8"/>
        <v>0</v>
      </c>
      <c r="AH52" s="29">
        <f t="shared" si="8"/>
        <v>0</v>
      </c>
      <c r="AI52" s="29">
        <f t="shared" si="8"/>
        <v>0</v>
      </c>
      <c r="AJ52" s="120">
        <f t="shared" si="2"/>
        <v>14</v>
      </c>
      <c r="AK52" s="30" t="str">
        <f t="shared" si="3"/>
        <v>Cheshire West and Chester</v>
      </c>
      <c r="AL52" s="29">
        <f t="shared" si="4"/>
        <v>83</v>
      </c>
      <c r="AN52" s="202" t="s">
        <v>1162</v>
      </c>
      <c r="AO52" s="202" t="s">
        <v>124</v>
      </c>
      <c r="AP52" s="202">
        <v>32</v>
      </c>
      <c r="AQ52" s="29">
        <f t="shared" si="5"/>
        <v>38</v>
      </c>
      <c r="AR52" s="202" t="s">
        <v>1162</v>
      </c>
      <c r="AS52" s="202" t="s">
        <v>124</v>
      </c>
      <c r="AT52" s="29">
        <f t="shared" ca="1" si="6"/>
        <v>15</v>
      </c>
    </row>
    <row r="53" spans="1:46" x14ac:dyDescent="0.25">
      <c r="A53" s="82" t="s">
        <v>318</v>
      </c>
      <c r="B53" s="82" t="s">
        <v>592</v>
      </c>
      <c r="C53" s="178">
        <v>0</v>
      </c>
      <c r="D53" s="67">
        <v>0</v>
      </c>
      <c r="E53" s="67">
        <v>0</v>
      </c>
      <c r="F53" s="67">
        <v>0</v>
      </c>
      <c r="G53" s="67">
        <v>0</v>
      </c>
      <c r="H53" s="67">
        <v>0</v>
      </c>
      <c r="I53" s="178">
        <v>0</v>
      </c>
      <c r="J53" s="67">
        <v>0</v>
      </c>
      <c r="K53" s="67">
        <v>1</v>
      </c>
      <c r="L53" s="67">
        <v>0</v>
      </c>
      <c r="M53" s="67">
        <v>0</v>
      </c>
      <c r="N53" s="67">
        <v>0</v>
      </c>
      <c r="O53" s="178">
        <v>1</v>
      </c>
      <c r="P53" s="67">
        <v>0</v>
      </c>
      <c r="Q53" s="67">
        <v>0</v>
      </c>
      <c r="R53" s="67">
        <v>0</v>
      </c>
      <c r="S53" s="67">
        <v>0</v>
      </c>
      <c r="T53" s="67">
        <v>0</v>
      </c>
      <c r="U53" s="178">
        <v>5</v>
      </c>
      <c r="V53" s="29">
        <v>0</v>
      </c>
      <c r="W53" s="29">
        <v>2</v>
      </c>
      <c r="X53" s="29">
        <v>0</v>
      </c>
      <c r="Y53" s="29">
        <v>13</v>
      </c>
      <c r="Z53" s="29">
        <v>0</v>
      </c>
      <c r="AD53" s="178">
        <f t="shared" si="1"/>
        <v>13</v>
      </c>
      <c r="AE53" s="29">
        <f t="shared" si="8"/>
        <v>6</v>
      </c>
      <c r="AF53" s="29">
        <f t="shared" si="8"/>
        <v>3</v>
      </c>
      <c r="AG53" s="29">
        <f t="shared" si="8"/>
        <v>0</v>
      </c>
      <c r="AH53" s="29">
        <f t="shared" si="8"/>
        <v>0</v>
      </c>
      <c r="AI53" s="29">
        <f t="shared" si="8"/>
        <v>0</v>
      </c>
      <c r="AJ53" s="120">
        <f t="shared" si="2"/>
        <v>22</v>
      </c>
      <c r="AK53" s="30" t="str">
        <f t="shared" si="3"/>
        <v>Shropshire</v>
      </c>
      <c r="AL53" s="29">
        <f t="shared" si="4"/>
        <v>84</v>
      </c>
      <c r="AN53" s="202" t="s">
        <v>1163</v>
      </c>
      <c r="AO53" s="202" t="s">
        <v>126</v>
      </c>
      <c r="AP53" s="202">
        <v>22</v>
      </c>
      <c r="AQ53" s="29">
        <f t="shared" si="5"/>
        <v>39</v>
      </c>
      <c r="AR53" s="202" t="s">
        <v>1163</v>
      </c>
      <c r="AS53" s="202" t="s">
        <v>126</v>
      </c>
      <c r="AT53" s="29">
        <f t="shared" ca="1" si="6"/>
        <v>8</v>
      </c>
    </row>
    <row r="54" spans="1:46" x14ac:dyDescent="0.25">
      <c r="A54" s="82" t="s">
        <v>319</v>
      </c>
      <c r="B54" s="82" t="s">
        <v>593</v>
      </c>
      <c r="C54" s="178">
        <v>0</v>
      </c>
      <c r="D54" s="67">
        <v>0</v>
      </c>
      <c r="E54" s="67">
        <v>0</v>
      </c>
      <c r="F54" s="67">
        <v>0</v>
      </c>
      <c r="G54" s="67">
        <v>0</v>
      </c>
      <c r="H54" s="67">
        <v>0</v>
      </c>
      <c r="I54" s="178">
        <v>0</v>
      </c>
      <c r="J54" s="67">
        <v>0</v>
      </c>
      <c r="K54" s="67">
        <v>0</v>
      </c>
      <c r="L54" s="67">
        <v>0</v>
      </c>
      <c r="M54" s="67">
        <v>0</v>
      </c>
      <c r="N54" s="67">
        <v>0</v>
      </c>
      <c r="O54" s="178">
        <v>0</v>
      </c>
      <c r="P54" s="67">
        <v>0</v>
      </c>
      <c r="Q54" s="67">
        <v>0</v>
      </c>
      <c r="R54" s="67">
        <v>0</v>
      </c>
      <c r="S54" s="67">
        <v>2</v>
      </c>
      <c r="T54" s="67">
        <v>0</v>
      </c>
      <c r="U54" s="178">
        <v>0</v>
      </c>
      <c r="V54" s="29">
        <v>0</v>
      </c>
      <c r="W54" s="29">
        <v>2</v>
      </c>
      <c r="X54" s="29">
        <v>0</v>
      </c>
      <c r="Y54" s="29">
        <v>21</v>
      </c>
      <c r="Z54" s="29">
        <v>0</v>
      </c>
      <c r="AD54" s="178">
        <f t="shared" si="1"/>
        <v>23</v>
      </c>
      <c r="AE54" s="29">
        <f t="shared" ref="AE54:AI69" si="9">SUMIF($C$5:$AB$5,AE$5,$C54:$AB54)</f>
        <v>0</v>
      </c>
      <c r="AF54" s="29">
        <f t="shared" si="9"/>
        <v>2</v>
      </c>
      <c r="AG54" s="29">
        <f t="shared" si="9"/>
        <v>0</v>
      </c>
      <c r="AH54" s="29">
        <f t="shared" si="9"/>
        <v>0</v>
      </c>
      <c r="AI54" s="29">
        <f t="shared" si="9"/>
        <v>0</v>
      </c>
      <c r="AJ54" s="120">
        <f t="shared" si="2"/>
        <v>25</v>
      </c>
      <c r="AK54" s="30" t="str">
        <f t="shared" si="3"/>
        <v>Cornwall</v>
      </c>
      <c r="AL54" s="29">
        <f t="shared" si="4"/>
        <v>85</v>
      </c>
      <c r="AN54" s="202" t="s">
        <v>1164</v>
      </c>
      <c r="AO54" s="202" t="s">
        <v>72</v>
      </c>
      <c r="AP54" s="202">
        <v>21</v>
      </c>
      <c r="AQ54" s="29">
        <f t="shared" si="5"/>
        <v>40</v>
      </c>
      <c r="AR54" s="202" t="s">
        <v>1164</v>
      </c>
      <c r="AS54" s="202" t="s">
        <v>72</v>
      </c>
      <c r="AT54" s="29">
        <f t="shared" ca="1" si="6"/>
        <v>21</v>
      </c>
    </row>
    <row r="55" spans="1:46" x14ac:dyDescent="0.25">
      <c r="A55" s="82" t="s">
        <v>594</v>
      </c>
      <c r="B55" s="82" t="s">
        <v>595</v>
      </c>
      <c r="C55" s="178">
        <v>0</v>
      </c>
      <c r="D55" s="67">
        <v>0</v>
      </c>
      <c r="E55" s="67">
        <v>0</v>
      </c>
      <c r="F55" s="67">
        <v>0</v>
      </c>
      <c r="G55" s="67">
        <v>0</v>
      </c>
      <c r="H55" s="67">
        <v>0</v>
      </c>
      <c r="I55" s="178">
        <v>0</v>
      </c>
      <c r="J55" s="67">
        <v>0</v>
      </c>
      <c r="K55" s="67">
        <v>0</v>
      </c>
      <c r="L55" s="67">
        <v>0</v>
      </c>
      <c r="M55" s="67">
        <v>0</v>
      </c>
      <c r="N55" s="67">
        <v>0</v>
      </c>
      <c r="O55" s="178">
        <v>0</v>
      </c>
      <c r="P55" s="67">
        <v>0</v>
      </c>
      <c r="Q55" s="67">
        <v>0</v>
      </c>
      <c r="R55" s="67">
        <v>0</v>
      </c>
      <c r="S55" s="67">
        <v>0</v>
      </c>
      <c r="T55" s="67">
        <v>0</v>
      </c>
      <c r="U55" s="178">
        <v>0</v>
      </c>
      <c r="V55" s="29">
        <v>0</v>
      </c>
      <c r="W55" s="29">
        <v>0</v>
      </c>
      <c r="X55" s="29">
        <v>0</v>
      </c>
      <c r="Y55" s="29">
        <v>0</v>
      </c>
      <c r="Z55" s="29">
        <v>0</v>
      </c>
      <c r="AD55" s="178">
        <f t="shared" si="1"/>
        <v>0</v>
      </c>
      <c r="AE55" s="29">
        <f t="shared" si="9"/>
        <v>0</v>
      </c>
      <c r="AF55" s="29">
        <f t="shared" si="9"/>
        <v>0</v>
      </c>
      <c r="AG55" s="29">
        <f t="shared" si="9"/>
        <v>0</v>
      </c>
      <c r="AH55" s="29">
        <f t="shared" si="9"/>
        <v>0</v>
      </c>
      <c r="AI55" s="29">
        <f t="shared" si="9"/>
        <v>0</v>
      </c>
      <c r="AJ55" s="120">
        <f t="shared" si="2"/>
        <v>0</v>
      </c>
      <c r="AK55" s="30" t="str">
        <f t="shared" si="3"/>
        <v>Isles of Scilly</v>
      </c>
      <c r="AL55" s="29">
        <f t="shared" si="4"/>
        <v>86</v>
      </c>
      <c r="AN55" s="202" t="s">
        <v>1165</v>
      </c>
      <c r="AO55" s="202" t="s">
        <v>12</v>
      </c>
      <c r="AP55" s="202">
        <v>28</v>
      </c>
      <c r="AQ55" s="29">
        <f t="shared" si="5"/>
        <v>41</v>
      </c>
      <c r="AR55" s="202" t="s">
        <v>1165</v>
      </c>
      <c r="AS55" s="202" t="s">
        <v>12</v>
      </c>
      <c r="AT55" s="29">
        <f t="shared" ca="1" si="6"/>
        <v>12</v>
      </c>
    </row>
    <row r="56" spans="1:46" x14ac:dyDescent="0.25">
      <c r="A56" s="82" t="s">
        <v>320</v>
      </c>
      <c r="B56" s="82" t="s">
        <v>596</v>
      </c>
      <c r="C56" s="178">
        <v>0</v>
      </c>
      <c r="D56" s="67">
        <v>0</v>
      </c>
      <c r="E56" s="67">
        <v>0</v>
      </c>
      <c r="F56" s="67">
        <v>0</v>
      </c>
      <c r="G56" s="67">
        <v>0</v>
      </c>
      <c r="H56" s="67">
        <v>0</v>
      </c>
      <c r="I56" s="178">
        <v>0</v>
      </c>
      <c r="J56" s="67">
        <v>0</v>
      </c>
      <c r="K56" s="67">
        <v>0</v>
      </c>
      <c r="L56" s="67">
        <v>0</v>
      </c>
      <c r="M56" s="67">
        <v>0</v>
      </c>
      <c r="N56" s="67">
        <v>0</v>
      </c>
      <c r="O56" s="178">
        <v>0</v>
      </c>
      <c r="P56" s="67">
        <v>0</v>
      </c>
      <c r="Q56" s="67">
        <v>0</v>
      </c>
      <c r="R56" s="67">
        <v>0</v>
      </c>
      <c r="S56" s="67">
        <v>1</v>
      </c>
      <c r="T56" s="67">
        <v>0</v>
      </c>
      <c r="U56" s="178">
        <v>1</v>
      </c>
      <c r="V56" s="29">
        <v>0</v>
      </c>
      <c r="W56" s="29">
        <v>2</v>
      </c>
      <c r="X56" s="29">
        <v>0</v>
      </c>
      <c r="Y56" s="29">
        <v>16</v>
      </c>
      <c r="Z56" s="29">
        <v>0</v>
      </c>
      <c r="AD56" s="178">
        <f t="shared" si="1"/>
        <v>17</v>
      </c>
      <c r="AE56" s="29">
        <f t="shared" si="9"/>
        <v>1</v>
      </c>
      <c r="AF56" s="29">
        <f t="shared" si="9"/>
        <v>2</v>
      </c>
      <c r="AG56" s="29">
        <f t="shared" si="9"/>
        <v>0</v>
      </c>
      <c r="AH56" s="29">
        <f t="shared" si="9"/>
        <v>0</v>
      </c>
      <c r="AI56" s="29">
        <f t="shared" si="9"/>
        <v>0</v>
      </c>
      <c r="AJ56" s="120">
        <f t="shared" si="2"/>
        <v>20</v>
      </c>
      <c r="AK56" s="30" t="str">
        <f t="shared" si="3"/>
        <v>Wiltshire</v>
      </c>
      <c r="AL56" s="29">
        <f t="shared" si="4"/>
        <v>87</v>
      </c>
      <c r="AN56" s="202" t="s">
        <v>1166</v>
      </c>
      <c r="AO56" s="202" t="s">
        <v>85</v>
      </c>
      <c r="AP56" s="202">
        <v>17</v>
      </c>
      <c r="AQ56" s="29">
        <f t="shared" si="5"/>
        <v>42</v>
      </c>
      <c r="AR56" s="202" t="s">
        <v>1166</v>
      </c>
      <c r="AS56" s="202" t="s">
        <v>85</v>
      </c>
      <c r="AT56" s="29">
        <f t="shared" ca="1" si="6"/>
        <v>17</v>
      </c>
    </row>
    <row r="57" spans="1:46" x14ac:dyDescent="0.25">
      <c r="A57" s="82" t="s">
        <v>321</v>
      </c>
      <c r="B57" s="82" t="s">
        <v>597</v>
      </c>
      <c r="C57" s="178">
        <v>0</v>
      </c>
      <c r="D57" s="67">
        <v>0</v>
      </c>
      <c r="E57" s="67">
        <v>0</v>
      </c>
      <c r="F57" s="67">
        <v>0</v>
      </c>
      <c r="G57" s="67">
        <v>0</v>
      </c>
      <c r="H57" s="67">
        <v>0</v>
      </c>
      <c r="I57" s="178">
        <v>0</v>
      </c>
      <c r="J57" s="67">
        <v>0</v>
      </c>
      <c r="K57" s="67">
        <v>0</v>
      </c>
      <c r="L57" s="67">
        <v>0</v>
      </c>
      <c r="M57" s="67">
        <v>0</v>
      </c>
      <c r="N57" s="67">
        <v>0</v>
      </c>
      <c r="O57" s="178">
        <v>0</v>
      </c>
      <c r="P57" s="67">
        <v>0</v>
      </c>
      <c r="Q57" s="67">
        <v>0</v>
      </c>
      <c r="R57" s="67">
        <v>0</v>
      </c>
      <c r="S57" s="67">
        <v>1</v>
      </c>
      <c r="T57" s="67">
        <v>0</v>
      </c>
      <c r="U57" s="178">
        <v>1</v>
      </c>
      <c r="V57" s="29">
        <v>0</v>
      </c>
      <c r="W57" s="29">
        <v>1</v>
      </c>
      <c r="X57" s="29">
        <v>0</v>
      </c>
      <c r="Y57" s="29">
        <v>12</v>
      </c>
      <c r="Z57" s="29">
        <v>0</v>
      </c>
      <c r="AD57" s="178">
        <f t="shared" si="1"/>
        <v>13</v>
      </c>
      <c r="AE57" s="29">
        <f t="shared" si="9"/>
        <v>1</v>
      </c>
      <c r="AF57" s="29">
        <f t="shared" si="9"/>
        <v>1</v>
      </c>
      <c r="AG57" s="29">
        <f t="shared" si="9"/>
        <v>0</v>
      </c>
      <c r="AH57" s="29">
        <f t="shared" si="9"/>
        <v>0</v>
      </c>
      <c r="AI57" s="29">
        <f t="shared" si="9"/>
        <v>0</v>
      </c>
      <c r="AJ57" s="120">
        <f t="shared" si="2"/>
        <v>15</v>
      </c>
      <c r="AK57" s="30" t="str">
        <f t="shared" si="3"/>
        <v>Bedford</v>
      </c>
      <c r="AL57" s="29">
        <f t="shared" si="4"/>
        <v>88</v>
      </c>
      <c r="AN57" s="202" t="s">
        <v>1167</v>
      </c>
      <c r="AO57" s="202" t="s">
        <v>1168</v>
      </c>
      <c r="AP57" s="202">
        <v>12</v>
      </c>
      <c r="AQ57" s="29">
        <f t="shared" si="5"/>
        <v>89</v>
      </c>
      <c r="AR57" s="202" t="s">
        <v>1167</v>
      </c>
      <c r="AS57" s="202" t="s">
        <v>1168</v>
      </c>
      <c r="AT57" s="29">
        <f t="shared" ca="1" si="6"/>
        <v>1</v>
      </c>
    </row>
    <row r="58" spans="1:46" x14ac:dyDescent="0.25">
      <c r="A58" s="82" t="s">
        <v>322</v>
      </c>
      <c r="B58" s="82" t="s">
        <v>598</v>
      </c>
      <c r="C58" s="178">
        <v>0</v>
      </c>
      <c r="D58" s="67">
        <v>0</v>
      </c>
      <c r="E58" s="67">
        <v>0</v>
      </c>
      <c r="F58" s="67">
        <v>0</v>
      </c>
      <c r="G58" s="67">
        <v>0</v>
      </c>
      <c r="H58" s="67">
        <v>0</v>
      </c>
      <c r="I58" s="178">
        <v>0</v>
      </c>
      <c r="J58" s="67">
        <v>0</v>
      </c>
      <c r="K58" s="67">
        <v>0</v>
      </c>
      <c r="L58" s="67">
        <v>0</v>
      </c>
      <c r="M58" s="67">
        <v>0</v>
      </c>
      <c r="N58" s="67">
        <v>0</v>
      </c>
      <c r="O58" s="178">
        <v>0</v>
      </c>
      <c r="P58" s="67">
        <v>0</v>
      </c>
      <c r="Q58" s="67">
        <v>0</v>
      </c>
      <c r="R58" s="67">
        <v>0</v>
      </c>
      <c r="S58" s="67">
        <v>1</v>
      </c>
      <c r="T58" s="67">
        <v>0</v>
      </c>
      <c r="U58" s="178">
        <v>0</v>
      </c>
      <c r="V58" s="29">
        <v>0</v>
      </c>
      <c r="W58" s="29">
        <v>0</v>
      </c>
      <c r="X58" s="29">
        <v>0</v>
      </c>
      <c r="Y58" s="29">
        <v>19</v>
      </c>
      <c r="Z58" s="29">
        <v>0</v>
      </c>
      <c r="AD58" s="178">
        <f t="shared" si="1"/>
        <v>20</v>
      </c>
      <c r="AE58" s="29">
        <f t="shared" si="9"/>
        <v>0</v>
      </c>
      <c r="AF58" s="29">
        <f t="shared" si="9"/>
        <v>0</v>
      </c>
      <c r="AG58" s="29">
        <f t="shared" si="9"/>
        <v>0</v>
      </c>
      <c r="AH58" s="29">
        <f t="shared" si="9"/>
        <v>0</v>
      </c>
      <c r="AI58" s="29">
        <f t="shared" si="9"/>
        <v>0</v>
      </c>
      <c r="AJ58" s="120">
        <f t="shared" si="2"/>
        <v>20</v>
      </c>
      <c r="AK58" s="30" t="str">
        <f t="shared" si="3"/>
        <v>Central Bedfordshire</v>
      </c>
      <c r="AL58" s="29">
        <f t="shared" si="4"/>
        <v>89</v>
      </c>
      <c r="AN58" s="202" t="s">
        <v>1169</v>
      </c>
      <c r="AO58" s="202" t="s">
        <v>1170</v>
      </c>
      <c r="AP58" s="202">
        <v>8</v>
      </c>
      <c r="AQ58" s="29">
        <f t="shared" si="5"/>
        <v>90</v>
      </c>
      <c r="AR58" s="202" t="s">
        <v>1169</v>
      </c>
      <c r="AS58" s="202" t="s">
        <v>1170</v>
      </c>
      <c r="AT58" s="29">
        <f t="shared" ca="1" si="6"/>
        <v>6</v>
      </c>
    </row>
    <row r="59" spans="1:46" x14ac:dyDescent="0.25">
      <c r="A59" s="82" t="s">
        <v>323</v>
      </c>
      <c r="B59" s="82" t="s">
        <v>599</v>
      </c>
      <c r="C59" s="178">
        <v>0</v>
      </c>
      <c r="D59" s="67">
        <v>0</v>
      </c>
      <c r="E59" s="67">
        <v>0</v>
      </c>
      <c r="F59" s="67">
        <v>0</v>
      </c>
      <c r="G59" s="67">
        <v>0</v>
      </c>
      <c r="H59" s="67">
        <v>0</v>
      </c>
      <c r="I59" s="178">
        <v>0</v>
      </c>
      <c r="J59" s="67">
        <v>0</v>
      </c>
      <c r="K59" s="67">
        <v>0</v>
      </c>
      <c r="L59" s="67">
        <v>0</v>
      </c>
      <c r="M59" s="67">
        <v>0</v>
      </c>
      <c r="N59" s="67">
        <v>0</v>
      </c>
      <c r="O59" s="178">
        <v>0</v>
      </c>
      <c r="P59" s="67">
        <v>0</v>
      </c>
      <c r="Q59" s="67">
        <v>0</v>
      </c>
      <c r="R59" s="67">
        <v>0</v>
      </c>
      <c r="S59" s="67">
        <v>0</v>
      </c>
      <c r="T59" s="67">
        <v>0</v>
      </c>
      <c r="U59" s="178">
        <v>1</v>
      </c>
      <c r="V59" s="29">
        <v>0</v>
      </c>
      <c r="W59" s="29">
        <v>1</v>
      </c>
      <c r="X59" s="29">
        <v>0</v>
      </c>
      <c r="Y59" s="29">
        <v>13</v>
      </c>
      <c r="Z59" s="29">
        <v>0</v>
      </c>
      <c r="AD59" s="178">
        <f t="shared" si="1"/>
        <v>13</v>
      </c>
      <c r="AE59" s="29">
        <f t="shared" si="9"/>
        <v>1</v>
      </c>
      <c r="AF59" s="29">
        <f t="shared" si="9"/>
        <v>1</v>
      </c>
      <c r="AG59" s="29">
        <f t="shared" si="9"/>
        <v>0</v>
      </c>
      <c r="AH59" s="29">
        <f t="shared" si="9"/>
        <v>0</v>
      </c>
      <c r="AI59" s="29">
        <f t="shared" si="9"/>
        <v>0</v>
      </c>
      <c r="AJ59" s="120">
        <f t="shared" si="2"/>
        <v>15</v>
      </c>
      <c r="AK59" s="30" t="str">
        <f t="shared" si="3"/>
        <v>Northumberland</v>
      </c>
      <c r="AL59" s="29">
        <f t="shared" si="4"/>
        <v>90</v>
      </c>
      <c r="AN59" s="202" t="s">
        <v>1171</v>
      </c>
      <c r="AO59" s="202" t="s">
        <v>1172</v>
      </c>
      <c r="AP59" s="202">
        <v>9</v>
      </c>
      <c r="AQ59" s="29">
        <f t="shared" si="5"/>
        <v>91</v>
      </c>
      <c r="AR59" s="202" t="s">
        <v>1171</v>
      </c>
      <c r="AS59" s="202" t="s">
        <v>1172</v>
      </c>
      <c r="AT59" s="29">
        <f t="shared" ca="1" si="6"/>
        <v>3</v>
      </c>
    </row>
    <row r="60" spans="1:46" x14ac:dyDescent="0.25">
      <c r="A60" s="82" t="s">
        <v>324</v>
      </c>
      <c r="B60" s="82" t="s">
        <v>600</v>
      </c>
      <c r="C60" s="178">
        <v>0</v>
      </c>
      <c r="D60" s="67">
        <v>0</v>
      </c>
      <c r="E60" s="67">
        <v>0</v>
      </c>
      <c r="F60" s="67">
        <v>0</v>
      </c>
      <c r="G60" s="67">
        <v>0</v>
      </c>
      <c r="H60" s="67">
        <v>0</v>
      </c>
      <c r="I60" s="178">
        <v>0</v>
      </c>
      <c r="J60" s="67">
        <v>0</v>
      </c>
      <c r="K60" s="67">
        <v>0</v>
      </c>
      <c r="L60" s="67">
        <v>0</v>
      </c>
      <c r="M60" s="67">
        <v>0</v>
      </c>
      <c r="N60" s="67">
        <v>0</v>
      </c>
      <c r="O60" s="178">
        <v>0</v>
      </c>
      <c r="P60" s="67">
        <v>0</v>
      </c>
      <c r="Q60" s="67">
        <v>0</v>
      </c>
      <c r="R60" s="67">
        <v>0</v>
      </c>
      <c r="S60" s="67">
        <v>0</v>
      </c>
      <c r="T60" s="67">
        <v>0</v>
      </c>
      <c r="U60" s="178">
        <v>0</v>
      </c>
      <c r="V60" s="29">
        <v>0</v>
      </c>
      <c r="W60" s="29">
        <v>0</v>
      </c>
      <c r="X60" s="29">
        <v>0</v>
      </c>
      <c r="Y60" s="29">
        <v>6</v>
      </c>
      <c r="Z60" s="29">
        <v>0</v>
      </c>
      <c r="AD60" s="178">
        <f t="shared" si="1"/>
        <v>6</v>
      </c>
      <c r="AE60" s="29">
        <f t="shared" si="9"/>
        <v>0</v>
      </c>
      <c r="AF60" s="29">
        <f t="shared" si="9"/>
        <v>0</v>
      </c>
      <c r="AG60" s="29">
        <f t="shared" si="9"/>
        <v>0</v>
      </c>
      <c r="AH60" s="29">
        <f t="shared" si="9"/>
        <v>0</v>
      </c>
      <c r="AI60" s="29">
        <f t="shared" si="9"/>
        <v>0</v>
      </c>
      <c r="AJ60" s="120">
        <f t="shared" si="2"/>
        <v>6</v>
      </c>
      <c r="AK60" s="30" t="str">
        <f t="shared" si="3"/>
        <v>Bournemouth, Christchurch and Poole</v>
      </c>
      <c r="AL60" s="29" t="e">
        <f t="shared" si="4"/>
        <v>#N/A</v>
      </c>
      <c r="AN60" s="202" t="s">
        <v>1173</v>
      </c>
      <c r="AO60" s="202" t="s">
        <v>1174</v>
      </c>
      <c r="AP60" s="202">
        <v>11</v>
      </c>
      <c r="AQ60" s="29">
        <f t="shared" si="5"/>
        <v>92</v>
      </c>
      <c r="AR60" s="202" t="s">
        <v>1173</v>
      </c>
      <c r="AS60" s="202" t="s">
        <v>1174</v>
      </c>
      <c r="AT60" s="29">
        <f t="shared" ca="1" si="6"/>
        <v>6</v>
      </c>
    </row>
    <row r="61" spans="1:46" x14ac:dyDescent="0.25">
      <c r="A61" s="82" t="s">
        <v>325</v>
      </c>
      <c r="B61" s="82" t="s">
        <v>601</v>
      </c>
      <c r="C61" s="178">
        <v>0</v>
      </c>
      <c r="D61" s="67">
        <v>0</v>
      </c>
      <c r="E61" s="67">
        <v>0</v>
      </c>
      <c r="F61" s="67">
        <v>0</v>
      </c>
      <c r="G61" s="67">
        <v>0</v>
      </c>
      <c r="H61" s="67">
        <v>0</v>
      </c>
      <c r="I61" s="178">
        <v>0</v>
      </c>
      <c r="J61" s="67">
        <v>0</v>
      </c>
      <c r="K61" s="67">
        <v>0</v>
      </c>
      <c r="L61" s="67">
        <v>0</v>
      </c>
      <c r="M61" s="67">
        <v>0</v>
      </c>
      <c r="N61" s="67">
        <v>0</v>
      </c>
      <c r="O61" s="178">
        <v>0</v>
      </c>
      <c r="P61" s="67">
        <v>0</v>
      </c>
      <c r="Q61" s="67">
        <v>0</v>
      </c>
      <c r="R61" s="67">
        <v>0</v>
      </c>
      <c r="S61" s="67">
        <v>1</v>
      </c>
      <c r="T61" s="67">
        <v>0</v>
      </c>
      <c r="U61" s="178">
        <v>0</v>
      </c>
      <c r="V61" s="29">
        <v>0</v>
      </c>
      <c r="W61" s="29">
        <v>0</v>
      </c>
      <c r="X61" s="29">
        <v>1</v>
      </c>
      <c r="Y61" s="29">
        <v>10</v>
      </c>
      <c r="Z61" s="29">
        <v>0</v>
      </c>
      <c r="AD61" s="178">
        <f t="shared" si="1"/>
        <v>11</v>
      </c>
      <c r="AE61" s="29">
        <f t="shared" si="9"/>
        <v>0</v>
      </c>
      <c r="AF61" s="29">
        <f t="shared" si="9"/>
        <v>0</v>
      </c>
      <c r="AG61" s="29">
        <f t="shared" si="9"/>
        <v>1</v>
      </c>
      <c r="AH61" s="29">
        <f t="shared" si="9"/>
        <v>0</v>
      </c>
      <c r="AI61" s="29">
        <f t="shared" si="9"/>
        <v>0</v>
      </c>
      <c r="AJ61" s="120">
        <f t="shared" si="2"/>
        <v>12</v>
      </c>
      <c r="AK61" s="30" t="str">
        <f t="shared" si="3"/>
        <v>Dorset</v>
      </c>
      <c r="AL61" s="29" t="e">
        <f t="shared" si="4"/>
        <v>#N/A</v>
      </c>
      <c r="AN61" s="202" t="s">
        <v>1175</v>
      </c>
      <c r="AO61" s="202" t="s">
        <v>1176</v>
      </c>
      <c r="AP61" s="202">
        <v>11</v>
      </c>
      <c r="AQ61" s="29">
        <f t="shared" si="5"/>
        <v>93</v>
      </c>
      <c r="AR61" s="202" t="s">
        <v>1175</v>
      </c>
      <c r="AS61" s="202" t="s">
        <v>1176</v>
      </c>
      <c r="AT61" s="29">
        <f t="shared" ca="1" si="6"/>
        <v>8</v>
      </c>
    </row>
    <row r="62" spans="1:46" x14ac:dyDescent="0.25">
      <c r="A62" s="82" t="s">
        <v>602</v>
      </c>
      <c r="B62" s="82" t="s">
        <v>603</v>
      </c>
      <c r="C62" s="178">
        <v>0</v>
      </c>
      <c r="D62" s="67">
        <v>0</v>
      </c>
      <c r="E62" s="67">
        <v>0</v>
      </c>
      <c r="F62" s="67">
        <v>0</v>
      </c>
      <c r="G62" s="67">
        <v>0</v>
      </c>
      <c r="H62" s="67">
        <v>0</v>
      </c>
      <c r="I62" s="178">
        <v>0</v>
      </c>
      <c r="J62" s="67">
        <v>0</v>
      </c>
      <c r="K62" s="67">
        <v>0</v>
      </c>
      <c r="L62" s="67">
        <v>0</v>
      </c>
      <c r="M62" s="67">
        <v>0</v>
      </c>
      <c r="N62" s="67">
        <v>0</v>
      </c>
      <c r="O62" s="178">
        <v>0</v>
      </c>
      <c r="P62" s="67">
        <v>0</v>
      </c>
      <c r="Q62" s="67">
        <v>0</v>
      </c>
      <c r="R62" s="67">
        <v>0</v>
      </c>
      <c r="S62" s="67">
        <v>2</v>
      </c>
      <c r="T62" s="67">
        <v>0</v>
      </c>
      <c r="U62" s="178">
        <v>0</v>
      </c>
      <c r="V62" s="29">
        <v>0</v>
      </c>
      <c r="W62" s="29">
        <v>0</v>
      </c>
      <c r="X62" s="29">
        <v>1</v>
      </c>
      <c r="Y62" s="29">
        <v>3</v>
      </c>
      <c r="Z62" s="29">
        <v>0</v>
      </c>
      <c r="AD62" s="178">
        <f t="shared" si="1"/>
        <v>5</v>
      </c>
      <c r="AE62" s="29">
        <f t="shared" si="9"/>
        <v>0</v>
      </c>
      <c r="AF62" s="29">
        <f t="shared" si="9"/>
        <v>0</v>
      </c>
      <c r="AG62" s="29">
        <f t="shared" si="9"/>
        <v>1</v>
      </c>
      <c r="AH62" s="29">
        <f t="shared" si="9"/>
        <v>0</v>
      </c>
      <c r="AI62" s="29">
        <f t="shared" si="9"/>
        <v>0</v>
      </c>
      <c r="AJ62" s="120">
        <f t="shared" si="2"/>
        <v>6</v>
      </c>
      <c r="AK62" s="30" t="str">
        <f t="shared" si="3"/>
        <v>Aylesbury Vale</v>
      </c>
      <c r="AL62" s="29">
        <f t="shared" si="4"/>
        <v>17</v>
      </c>
      <c r="AN62" s="202" t="s">
        <v>1177</v>
      </c>
      <c r="AO62" s="202" t="s">
        <v>1178</v>
      </c>
      <c r="AP62" s="202">
        <v>11</v>
      </c>
      <c r="AQ62" s="29">
        <f t="shared" si="5"/>
        <v>94</v>
      </c>
      <c r="AR62" s="202" t="s">
        <v>1177</v>
      </c>
      <c r="AS62" s="202" t="s">
        <v>1178</v>
      </c>
      <c r="AT62" s="29">
        <f t="shared" ca="1" si="6"/>
        <v>1</v>
      </c>
    </row>
    <row r="63" spans="1:46" x14ac:dyDescent="0.25">
      <c r="A63" s="82" t="s">
        <v>604</v>
      </c>
      <c r="B63" s="82" t="s">
        <v>605</v>
      </c>
      <c r="C63" s="178">
        <v>0</v>
      </c>
      <c r="D63" s="67">
        <v>0</v>
      </c>
      <c r="E63" s="67">
        <v>0</v>
      </c>
      <c r="F63" s="67">
        <v>0</v>
      </c>
      <c r="G63" s="67">
        <v>0</v>
      </c>
      <c r="H63" s="67">
        <v>0</v>
      </c>
      <c r="I63" s="178">
        <v>0</v>
      </c>
      <c r="J63" s="67">
        <v>0</v>
      </c>
      <c r="K63" s="67">
        <v>0</v>
      </c>
      <c r="L63" s="67">
        <v>0</v>
      </c>
      <c r="M63" s="67">
        <v>1</v>
      </c>
      <c r="N63" s="67">
        <v>0</v>
      </c>
      <c r="O63" s="178">
        <v>0</v>
      </c>
      <c r="P63" s="67">
        <v>0</v>
      </c>
      <c r="Q63" s="67">
        <v>0</v>
      </c>
      <c r="R63" s="67">
        <v>0</v>
      </c>
      <c r="S63" s="67">
        <v>2</v>
      </c>
      <c r="T63" s="67">
        <v>0</v>
      </c>
      <c r="U63" s="178">
        <v>0</v>
      </c>
      <c r="V63" s="29">
        <v>0</v>
      </c>
      <c r="W63" s="29">
        <v>0</v>
      </c>
      <c r="X63" s="29">
        <v>0</v>
      </c>
      <c r="Y63" s="29">
        <v>10</v>
      </c>
      <c r="Z63" s="29">
        <v>0</v>
      </c>
      <c r="AD63" s="178">
        <f t="shared" si="1"/>
        <v>13</v>
      </c>
      <c r="AE63" s="29">
        <f t="shared" si="9"/>
        <v>0</v>
      </c>
      <c r="AF63" s="29">
        <f t="shared" si="9"/>
        <v>0</v>
      </c>
      <c r="AG63" s="29">
        <f t="shared" si="9"/>
        <v>0</v>
      </c>
      <c r="AH63" s="29">
        <f t="shared" si="9"/>
        <v>0</v>
      </c>
      <c r="AI63" s="29">
        <f t="shared" si="9"/>
        <v>0</v>
      </c>
      <c r="AJ63" s="120">
        <f t="shared" si="2"/>
        <v>13</v>
      </c>
      <c r="AK63" s="30" t="str">
        <f t="shared" si="3"/>
        <v>Chiltern</v>
      </c>
      <c r="AL63" s="29">
        <f t="shared" si="4"/>
        <v>18</v>
      </c>
      <c r="AN63" s="202" t="s">
        <v>1179</v>
      </c>
      <c r="AO63" s="202" t="s">
        <v>1180</v>
      </c>
      <c r="AP63" s="202">
        <v>15</v>
      </c>
      <c r="AQ63" s="29">
        <f t="shared" si="5"/>
        <v>95</v>
      </c>
      <c r="AR63" s="202" t="s">
        <v>1179</v>
      </c>
      <c r="AS63" s="202" t="s">
        <v>1180</v>
      </c>
      <c r="AT63" s="29">
        <f t="shared" ca="1" si="6"/>
        <v>9</v>
      </c>
    </row>
    <row r="64" spans="1:46" x14ac:dyDescent="0.25">
      <c r="A64" s="82" t="s">
        <v>606</v>
      </c>
      <c r="B64" s="82" t="s">
        <v>607</v>
      </c>
      <c r="C64" s="178">
        <v>0</v>
      </c>
      <c r="D64" s="67">
        <v>0</v>
      </c>
      <c r="E64" s="67">
        <v>0</v>
      </c>
      <c r="F64" s="67">
        <v>0</v>
      </c>
      <c r="G64" s="67">
        <v>0</v>
      </c>
      <c r="H64" s="67">
        <v>0</v>
      </c>
      <c r="I64" s="178">
        <v>0</v>
      </c>
      <c r="J64" s="67">
        <v>0</v>
      </c>
      <c r="K64" s="67">
        <v>0</v>
      </c>
      <c r="L64" s="67">
        <v>0</v>
      </c>
      <c r="M64" s="67">
        <v>0</v>
      </c>
      <c r="N64" s="67">
        <v>0</v>
      </c>
      <c r="O64" s="178">
        <v>0</v>
      </c>
      <c r="P64" s="67">
        <v>0</v>
      </c>
      <c r="Q64" s="67">
        <v>0</v>
      </c>
      <c r="R64" s="67">
        <v>0</v>
      </c>
      <c r="S64" s="67">
        <v>4</v>
      </c>
      <c r="T64" s="67">
        <v>0</v>
      </c>
      <c r="U64" s="178">
        <v>0</v>
      </c>
      <c r="V64" s="29">
        <v>0</v>
      </c>
      <c r="W64" s="29">
        <v>0</v>
      </c>
      <c r="X64" s="29">
        <v>0</v>
      </c>
      <c r="Y64" s="29">
        <v>9</v>
      </c>
      <c r="Z64" s="29">
        <v>0</v>
      </c>
      <c r="AD64" s="178">
        <f t="shared" si="1"/>
        <v>13</v>
      </c>
      <c r="AE64" s="29">
        <f t="shared" si="9"/>
        <v>0</v>
      </c>
      <c r="AF64" s="29">
        <f t="shared" si="9"/>
        <v>0</v>
      </c>
      <c r="AG64" s="29">
        <f t="shared" si="9"/>
        <v>0</v>
      </c>
      <c r="AH64" s="29">
        <f t="shared" si="9"/>
        <v>0</v>
      </c>
      <c r="AI64" s="29">
        <f t="shared" si="9"/>
        <v>0</v>
      </c>
      <c r="AJ64" s="120">
        <f t="shared" si="2"/>
        <v>13</v>
      </c>
      <c r="AK64" s="30" t="str">
        <f t="shared" si="3"/>
        <v>South Bucks</v>
      </c>
      <c r="AL64" s="29">
        <f t="shared" si="4"/>
        <v>19</v>
      </c>
      <c r="AN64" s="202" t="s">
        <v>1181</v>
      </c>
      <c r="AO64" s="202" t="s">
        <v>1182</v>
      </c>
      <c r="AP64" s="202">
        <v>22</v>
      </c>
      <c r="AQ64" s="29">
        <f t="shared" si="5"/>
        <v>323</v>
      </c>
      <c r="AR64" s="202" t="s">
        <v>1181</v>
      </c>
      <c r="AS64" s="202" t="s">
        <v>1182</v>
      </c>
      <c r="AT64" s="29">
        <f t="shared" ca="1" si="6"/>
        <v>2</v>
      </c>
    </row>
    <row r="65" spans="1:46" x14ac:dyDescent="0.25">
      <c r="A65" s="82" t="s">
        <v>608</v>
      </c>
      <c r="B65" s="82" t="s">
        <v>609</v>
      </c>
      <c r="C65" s="178">
        <v>0</v>
      </c>
      <c r="D65" s="67">
        <v>0</v>
      </c>
      <c r="E65" s="67">
        <v>0</v>
      </c>
      <c r="F65" s="67">
        <v>0</v>
      </c>
      <c r="G65" s="67">
        <v>0</v>
      </c>
      <c r="H65" s="67">
        <v>0</v>
      </c>
      <c r="I65" s="178">
        <v>0</v>
      </c>
      <c r="J65" s="67">
        <v>0</v>
      </c>
      <c r="K65" s="67">
        <v>0</v>
      </c>
      <c r="L65" s="67">
        <v>0</v>
      </c>
      <c r="M65" s="67">
        <v>3</v>
      </c>
      <c r="N65" s="67">
        <v>0</v>
      </c>
      <c r="O65" s="178">
        <v>0</v>
      </c>
      <c r="P65" s="67">
        <v>0</v>
      </c>
      <c r="Q65" s="67">
        <v>0</v>
      </c>
      <c r="R65" s="67">
        <v>0</v>
      </c>
      <c r="S65" s="67">
        <v>1</v>
      </c>
      <c r="T65" s="67">
        <v>0</v>
      </c>
      <c r="U65" s="178">
        <v>0</v>
      </c>
      <c r="V65" s="29">
        <v>0</v>
      </c>
      <c r="W65" s="29">
        <v>0</v>
      </c>
      <c r="X65" s="29">
        <v>0</v>
      </c>
      <c r="Y65" s="29">
        <v>9</v>
      </c>
      <c r="Z65" s="29">
        <v>0</v>
      </c>
      <c r="AD65" s="178">
        <f t="shared" si="1"/>
        <v>13</v>
      </c>
      <c r="AE65" s="29">
        <f t="shared" si="9"/>
        <v>0</v>
      </c>
      <c r="AF65" s="29">
        <f t="shared" si="9"/>
        <v>0</v>
      </c>
      <c r="AG65" s="29">
        <f t="shared" si="9"/>
        <v>0</v>
      </c>
      <c r="AH65" s="29">
        <f t="shared" si="9"/>
        <v>0</v>
      </c>
      <c r="AI65" s="29">
        <f t="shared" si="9"/>
        <v>0</v>
      </c>
      <c r="AJ65" s="120">
        <f t="shared" si="2"/>
        <v>13</v>
      </c>
      <c r="AK65" s="30" t="str">
        <f t="shared" si="3"/>
        <v>Wycombe</v>
      </c>
      <c r="AL65" s="29">
        <f t="shared" si="4"/>
        <v>20</v>
      </c>
      <c r="AN65" s="202" t="s">
        <v>1183</v>
      </c>
      <c r="AO65" s="202" t="s">
        <v>1184</v>
      </c>
      <c r="AP65" s="202">
        <v>14</v>
      </c>
      <c r="AQ65" s="29">
        <f t="shared" si="5"/>
        <v>324</v>
      </c>
      <c r="AR65" s="202" t="s">
        <v>1183</v>
      </c>
      <c r="AS65" s="202" t="s">
        <v>1184</v>
      </c>
      <c r="AT65" s="29">
        <f t="shared" ca="1" si="6"/>
        <v>2</v>
      </c>
    </row>
    <row r="66" spans="1:46" x14ac:dyDescent="0.25">
      <c r="A66" s="82" t="s">
        <v>610</v>
      </c>
      <c r="B66" s="82" t="s">
        <v>611</v>
      </c>
      <c r="C66" s="178">
        <v>0</v>
      </c>
      <c r="D66" s="67">
        <v>0</v>
      </c>
      <c r="E66" s="67">
        <v>0</v>
      </c>
      <c r="F66" s="67">
        <v>0</v>
      </c>
      <c r="G66" s="67">
        <v>0</v>
      </c>
      <c r="H66" s="67">
        <v>0</v>
      </c>
      <c r="I66" s="178">
        <v>0</v>
      </c>
      <c r="J66" s="67">
        <v>0</v>
      </c>
      <c r="K66" s="67">
        <v>0</v>
      </c>
      <c r="L66" s="67">
        <v>0</v>
      </c>
      <c r="M66" s="67">
        <v>0</v>
      </c>
      <c r="N66" s="67">
        <v>0</v>
      </c>
      <c r="O66" s="178">
        <v>0</v>
      </c>
      <c r="P66" s="67">
        <v>0</v>
      </c>
      <c r="Q66" s="67">
        <v>0</v>
      </c>
      <c r="R66" s="67">
        <v>0</v>
      </c>
      <c r="S66" s="67">
        <v>0</v>
      </c>
      <c r="T66" s="67">
        <v>0</v>
      </c>
      <c r="U66" s="178">
        <v>0</v>
      </c>
      <c r="V66" s="29">
        <v>0</v>
      </c>
      <c r="W66" s="29">
        <v>0</v>
      </c>
      <c r="X66" s="29">
        <v>0</v>
      </c>
      <c r="Y66" s="29">
        <v>2</v>
      </c>
      <c r="Z66" s="29">
        <v>0</v>
      </c>
      <c r="AD66" s="178">
        <f t="shared" si="1"/>
        <v>2</v>
      </c>
      <c r="AE66" s="29">
        <f t="shared" si="9"/>
        <v>0</v>
      </c>
      <c r="AF66" s="29">
        <f t="shared" si="9"/>
        <v>0</v>
      </c>
      <c r="AG66" s="29">
        <f t="shared" si="9"/>
        <v>0</v>
      </c>
      <c r="AH66" s="29">
        <f t="shared" si="9"/>
        <v>0</v>
      </c>
      <c r="AI66" s="29">
        <f t="shared" si="9"/>
        <v>0</v>
      </c>
      <c r="AJ66" s="120">
        <f t="shared" si="2"/>
        <v>2</v>
      </c>
      <c r="AK66" s="30" t="str">
        <f t="shared" si="3"/>
        <v>Cambridge</v>
      </c>
      <c r="AL66" s="29">
        <f t="shared" si="4"/>
        <v>91</v>
      </c>
      <c r="AN66" s="202" t="s">
        <v>1185</v>
      </c>
      <c r="AO66" s="202" t="s">
        <v>1186</v>
      </c>
      <c r="AP66" s="202">
        <v>26</v>
      </c>
      <c r="AQ66" s="29">
        <f t="shared" si="5"/>
        <v>325</v>
      </c>
      <c r="AR66" s="202" t="s">
        <v>1185</v>
      </c>
      <c r="AS66" s="202" t="s">
        <v>1186</v>
      </c>
      <c r="AT66" s="29">
        <f t="shared" ca="1" si="6"/>
        <v>0</v>
      </c>
    </row>
    <row r="67" spans="1:46" x14ac:dyDescent="0.25">
      <c r="A67" s="82" t="s">
        <v>612</v>
      </c>
      <c r="B67" s="82" t="s">
        <v>613</v>
      </c>
      <c r="C67" s="178">
        <v>0</v>
      </c>
      <c r="D67" s="67">
        <v>0</v>
      </c>
      <c r="E67" s="67">
        <v>0</v>
      </c>
      <c r="F67" s="67">
        <v>0</v>
      </c>
      <c r="G67" s="67">
        <v>0</v>
      </c>
      <c r="H67" s="67">
        <v>0</v>
      </c>
      <c r="I67" s="178">
        <v>0</v>
      </c>
      <c r="J67" s="67">
        <v>0</v>
      </c>
      <c r="K67" s="67">
        <v>0</v>
      </c>
      <c r="L67" s="67">
        <v>0</v>
      </c>
      <c r="M67" s="67">
        <v>0</v>
      </c>
      <c r="N67" s="67">
        <v>0</v>
      </c>
      <c r="O67" s="178">
        <v>0</v>
      </c>
      <c r="P67" s="67">
        <v>0</v>
      </c>
      <c r="Q67" s="67">
        <v>0</v>
      </c>
      <c r="R67" s="67">
        <v>0</v>
      </c>
      <c r="S67" s="67">
        <v>0</v>
      </c>
      <c r="T67" s="67">
        <v>0</v>
      </c>
      <c r="U67" s="178">
        <v>0</v>
      </c>
      <c r="V67" s="29">
        <v>0</v>
      </c>
      <c r="W67" s="29">
        <v>0</v>
      </c>
      <c r="X67" s="29">
        <v>0</v>
      </c>
      <c r="Y67" s="29">
        <v>0</v>
      </c>
      <c r="Z67" s="29">
        <v>0</v>
      </c>
      <c r="AD67" s="178">
        <f t="shared" si="1"/>
        <v>0</v>
      </c>
      <c r="AE67" s="29">
        <f t="shared" si="9"/>
        <v>0</v>
      </c>
      <c r="AF67" s="29">
        <f t="shared" si="9"/>
        <v>0</v>
      </c>
      <c r="AG67" s="29">
        <f t="shared" si="9"/>
        <v>0</v>
      </c>
      <c r="AH67" s="29">
        <f t="shared" si="9"/>
        <v>0</v>
      </c>
      <c r="AI67" s="29">
        <f t="shared" si="9"/>
        <v>0</v>
      </c>
      <c r="AJ67" s="120">
        <f t="shared" si="2"/>
        <v>0</v>
      </c>
      <c r="AK67" s="30" t="str">
        <f t="shared" si="3"/>
        <v>East Cambridgeshire</v>
      </c>
      <c r="AL67" s="29">
        <f t="shared" si="4"/>
        <v>92</v>
      </c>
      <c r="AN67" s="202" t="s">
        <v>1187</v>
      </c>
      <c r="AO67" s="202" t="s">
        <v>1188</v>
      </c>
      <c r="AP67" s="202">
        <v>25</v>
      </c>
      <c r="AQ67" s="29">
        <f t="shared" si="5"/>
        <v>326</v>
      </c>
      <c r="AR67" s="202" t="s">
        <v>1187</v>
      </c>
      <c r="AS67" s="202" t="s">
        <v>1188</v>
      </c>
      <c r="AT67" s="29">
        <f t="shared" ca="1" si="6"/>
        <v>3</v>
      </c>
    </row>
    <row r="68" spans="1:46" x14ac:dyDescent="0.25">
      <c r="A68" s="82" t="s">
        <v>614</v>
      </c>
      <c r="B68" s="82" t="s">
        <v>615</v>
      </c>
      <c r="C68" s="178">
        <v>0</v>
      </c>
      <c r="D68" s="67">
        <v>0</v>
      </c>
      <c r="E68" s="67">
        <v>0</v>
      </c>
      <c r="F68" s="67">
        <v>0</v>
      </c>
      <c r="G68" s="67">
        <v>0</v>
      </c>
      <c r="H68" s="67">
        <v>0</v>
      </c>
      <c r="I68" s="178">
        <v>0</v>
      </c>
      <c r="J68" s="67">
        <v>0</v>
      </c>
      <c r="K68" s="67">
        <v>0</v>
      </c>
      <c r="L68" s="67">
        <v>0</v>
      </c>
      <c r="M68" s="67">
        <v>0</v>
      </c>
      <c r="N68" s="67">
        <v>0</v>
      </c>
      <c r="O68" s="178">
        <v>0</v>
      </c>
      <c r="P68" s="67">
        <v>0</v>
      </c>
      <c r="Q68" s="67">
        <v>0</v>
      </c>
      <c r="R68" s="67">
        <v>0</v>
      </c>
      <c r="S68" s="67">
        <v>0</v>
      </c>
      <c r="T68" s="67">
        <v>0</v>
      </c>
      <c r="U68" s="178">
        <v>0</v>
      </c>
      <c r="V68" s="29">
        <v>0</v>
      </c>
      <c r="W68" s="29">
        <v>0</v>
      </c>
      <c r="X68" s="29">
        <v>0</v>
      </c>
      <c r="Y68" s="29">
        <v>2</v>
      </c>
      <c r="Z68" s="29">
        <v>0</v>
      </c>
      <c r="AD68" s="178">
        <f t="shared" si="1"/>
        <v>2</v>
      </c>
      <c r="AE68" s="29">
        <f t="shared" si="9"/>
        <v>0</v>
      </c>
      <c r="AF68" s="29">
        <f t="shared" si="9"/>
        <v>0</v>
      </c>
      <c r="AG68" s="29">
        <f t="shared" si="9"/>
        <v>0</v>
      </c>
      <c r="AH68" s="29">
        <f t="shared" si="9"/>
        <v>0</v>
      </c>
      <c r="AI68" s="29">
        <f t="shared" si="9"/>
        <v>0</v>
      </c>
      <c r="AJ68" s="120">
        <f t="shared" si="2"/>
        <v>2</v>
      </c>
      <c r="AK68" s="30" t="str">
        <f t="shared" si="3"/>
        <v>Fenland</v>
      </c>
      <c r="AL68" s="29">
        <f t="shared" si="4"/>
        <v>93</v>
      </c>
      <c r="AN68" s="202" t="s">
        <v>1189</v>
      </c>
      <c r="AO68" s="202" t="s">
        <v>1190</v>
      </c>
      <c r="AP68" s="202">
        <v>10</v>
      </c>
      <c r="AQ68" s="29">
        <f t="shared" si="5"/>
        <v>327</v>
      </c>
      <c r="AR68" s="202" t="s">
        <v>1189</v>
      </c>
      <c r="AS68" s="202" t="s">
        <v>1190</v>
      </c>
      <c r="AT68" s="29">
        <f t="shared" ca="1" si="6"/>
        <v>13</v>
      </c>
    </row>
    <row r="69" spans="1:46" x14ac:dyDescent="0.25">
      <c r="A69" s="82" t="s">
        <v>616</v>
      </c>
      <c r="B69" s="82" t="s">
        <v>617</v>
      </c>
      <c r="C69" s="178">
        <v>0</v>
      </c>
      <c r="D69" s="67">
        <v>0</v>
      </c>
      <c r="E69" s="67">
        <v>0</v>
      </c>
      <c r="F69" s="67">
        <v>0</v>
      </c>
      <c r="G69" s="67">
        <v>0</v>
      </c>
      <c r="H69" s="67">
        <v>0</v>
      </c>
      <c r="I69" s="178">
        <v>0</v>
      </c>
      <c r="J69" s="67">
        <v>0</v>
      </c>
      <c r="K69" s="67">
        <v>0</v>
      </c>
      <c r="L69" s="67">
        <v>0</v>
      </c>
      <c r="M69" s="67">
        <v>0</v>
      </c>
      <c r="N69" s="67">
        <v>0</v>
      </c>
      <c r="O69" s="178">
        <v>0</v>
      </c>
      <c r="P69" s="67">
        <v>0</v>
      </c>
      <c r="Q69" s="67">
        <v>0</v>
      </c>
      <c r="R69" s="67">
        <v>0</v>
      </c>
      <c r="S69" s="67">
        <v>0</v>
      </c>
      <c r="T69" s="67">
        <v>0</v>
      </c>
      <c r="U69" s="178">
        <v>0</v>
      </c>
      <c r="V69" s="29">
        <v>0</v>
      </c>
      <c r="W69" s="29">
        <v>0</v>
      </c>
      <c r="X69" s="29">
        <v>0</v>
      </c>
      <c r="Y69" s="29">
        <v>3</v>
      </c>
      <c r="Z69" s="29">
        <v>0</v>
      </c>
      <c r="AD69" s="178">
        <f t="shared" si="1"/>
        <v>3</v>
      </c>
      <c r="AE69" s="29">
        <f t="shared" si="9"/>
        <v>0</v>
      </c>
      <c r="AF69" s="29">
        <f t="shared" si="9"/>
        <v>0</v>
      </c>
      <c r="AG69" s="29">
        <f t="shared" si="9"/>
        <v>0</v>
      </c>
      <c r="AH69" s="29">
        <f t="shared" si="9"/>
        <v>0</v>
      </c>
      <c r="AI69" s="29">
        <f t="shared" si="9"/>
        <v>0</v>
      </c>
      <c r="AJ69" s="120">
        <f t="shared" si="2"/>
        <v>3</v>
      </c>
      <c r="AK69" s="30" t="str">
        <f t="shared" si="3"/>
        <v>Huntingdonshire</v>
      </c>
      <c r="AL69" s="29">
        <f t="shared" si="4"/>
        <v>94</v>
      </c>
      <c r="AN69" s="202" t="s">
        <v>1191</v>
      </c>
      <c r="AO69" s="202" t="s">
        <v>1192</v>
      </c>
      <c r="AP69" s="202">
        <v>22</v>
      </c>
      <c r="AQ69" s="29">
        <f t="shared" si="5"/>
        <v>328</v>
      </c>
      <c r="AR69" s="202" t="s">
        <v>1191</v>
      </c>
      <c r="AS69" s="202" t="s">
        <v>1192</v>
      </c>
      <c r="AT69" s="29">
        <f t="shared" ca="1" si="6"/>
        <v>3</v>
      </c>
    </row>
    <row r="70" spans="1:46" x14ac:dyDescent="0.25">
      <c r="A70" s="82" t="s">
        <v>618</v>
      </c>
      <c r="B70" s="82" t="s">
        <v>619</v>
      </c>
      <c r="C70" s="178">
        <v>0</v>
      </c>
      <c r="D70" s="67">
        <v>0</v>
      </c>
      <c r="E70" s="67">
        <v>0</v>
      </c>
      <c r="F70" s="67">
        <v>0</v>
      </c>
      <c r="G70" s="67">
        <v>0</v>
      </c>
      <c r="H70" s="67">
        <v>0</v>
      </c>
      <c r="I70" s="178">
        <v>0</v>
      </c>
      <c r="J70" s="67">
        <v>0</v>
      </c>
      <c r="K70" s="67">
        <v>0</v>
      </c>
      <c r="L70" s="67">
        <v>0</v>
      </c>
      <c r="M70" s="67">
        <v>0</v>
      </c>
      <c r="N70" s="67">
        <v>0</v>
      </c>
      <c r="O70" s="178">
        <v>0</v>
      </c>
      <c r="P70" s="67">
        <v>0</v>
      </c>
      <c r="Q70" s="67">
        <v>0</v>
      </c>
      <c r="R70" s="67">
        <v>0</v>
      </c>
      <c r="S70" s="67">
        <v>0</v>
      </c>
      <c r="T70" s="67">
        <v>0</v>
      </c>
      <c r="U70" s="178">
        <v>0</v>
      </c>
      <c r="V70" s="29">
        <v>0</v>
      </c>
      <c r="W70" s="29">
        <v>1</v>
      </c>
      <c r="X70" s="29">
        <v>0</v>
      </c>
      <c r="Y70" s="29">
        <v>5</v>
      </c>
      <c r="Z70" s="29">
        <v>0</v>
      </c>
      <c r="AD70" s="178">
        <f t="shared" si="1"/>
        <v>5</v>
      </c>
      <c r="AE70" s="29">
        <f t="shared" ref="AE70:AI85" si="10">SUMIF($C$5:$AB$5,AE$5,$C70:$AB70)</f>
        <v>0</v>
      </c>
      <c r="AF70" s="29">
        <f t="shared" si="10"/>
        <v>1</v>
      </c>
      <c r="AG70" s="29">
        <f t="shared" si="10"/>
        <v>0</v>
      </c>
      <c r="AH70" s="29">
        <f t="shared" si="10"/>
        <v>0</v>
      </c>
      <c r="AI70" s="29">
        <f t="shared" si="10"/>
        <v>0</v>
      </c>
      <c r="AJ70" s="120">
        <f t="shared" si="2"/>
        <v>6</v>
      </c>
      <c r="AK70" s="30" t="str">
        <f t="shared" si="3"/>
        <v>South Cambridgeshire</v>
      </c>
      <c r="AL70" s="29">
        <f t="shared" si="4"/>
        <v>95</v>
      </c>
      <c r="AN70" s="202" t="s">
        <v>1193</v>
      </c>
      <c r="AO70" s="202" t="s">
        <v>1194</v>
      </c>
      <c r="AP70" s="202">
        <v>13</v>
      </c>
      <c r="AQ70" s="29">
        <f t="shared" si="5"/>
        <v>329</v>
      </c>
      <c r="AR70" s="202" t="s">
        <v>1193</v>
      </c>
      <c r="AS70" s="202" t="s">
        <v>1194</v>
      </c>
      <c r="AT70" s="29">
        <f t="shared" ca="1" si="6"/>
        <v>4</v>
      </c>
    </row>
    <row r="71" spans="1:46" x14ac:dyDescent="0.25">
      <c r="A71" s="82" t="s">
        <v>620</v>
      </c>
      <c r="B71" s="82" t="s">
        <v>621</v>
      </c>
      <c r="C71" s="178">
        <v>0</v>
      </c>
      <c r="D71" s="67">
        <v>0</v>
      </c>
      <c r="E71" s="67">
        <v>0</v>
      </c>
      <c r="F71" s="67">
        <v>0</v>
      </c>
      <c r="G71" s="67">
        <v>0</v>
      </c>
      <c r="H71" s="67">
        <v>0</v>
      </c>
      <c r="I71" s="178">
        <v>0</v>
      </c>
      <c r="J71" s="67">
        <v>0</v>
      </c>
      <c r="K71" s="67">
        <v>0</v>
      </c>
      <c r="L71" s="67">
        <v>0</v>
      </c>
      <c r="M71" s="67">
        <v>0</v>
      </c>
      <c r="N71" s="67">
        <v>0</v>
      </c>
      <c r="O71" s="178">
        <v>0</v>
      </c>
      <c r="P71" s="67">
        <v>0</v>
      </c>
      <c r="Q71" s="67">
        <v>0</v>
      </c>
      <c r="R71" s="67">
        <v>0</v>
      </c>
      <c r="S71" s="67">
        <v>0</v>
      </c>
      <c r="T71" s="67">
        <v>0</v>
      </c>
      <c r="U71" s="178">
        <v>0</v>
      </c>
      <c r="V71" s="29">
        <v>0</v>
      </c>
      <c r="W71" s="29">
        <v>1</v>
      </c>
      <c r="X71" s="29">
        <v>0</v>
      </c>
      <c r="Y71" s="29">
        <v>7</v>
      </c>
      <c r="Z71" s="29">
        <v>0</v>
      </c>
      <c r="AD71" s="178">
        <f t="shared" ref="AD71:AD134" si="11">SUMIF($C$5:$AB$5,AD$5,$C71:$AB71)</f>
        <v>7</v>
      </c>
      <c r="AE71" s="29">
        <f t="shared" si="10"/>
        <v>0</v>
      </c>
      <c r="AF71" s="29">
        <f t="shared" si="10"/>
        <v>1</v>
      </c>
      <c r="AG71" s="29">
        <f t="shared" si="10"/>
        <v>0</v>
      </c>
      <c r="AH71" s="29">
        <f t="shared" si="10"/>
        <v>0</v>
      </c>
      <c r="AI71" s="29">
        <f t="shared" si="10"/>
        <v>0</v>
      </c>
      <c r="AJ71" s="120">
        <f t="shared" ref="AJ71:AJ134" si="12">SUM(AD71:AI71)</f>
        <v>8</v>
      </c>
      <c r="AK71" s="30" t="str">
        <f t="shared" ref="AK71:AK134" si="13">TRIM(B71)</f>
        <v>Allerdale</v>
      </c>
      <c r="AL71" s="29">
        <f t="shared" ref="AL71:AL134" si="14">MATCH($AK71,$AO:$AO,0)</f>
        <v>96</v>
      </c>
      <c r="AN71" s="202" t="s">
        <v>1195</v>
      </c>
      <c r="AO71" s="202" t="s">
        <v>1196</v>
      </c>
      <c r="AP71" s="202">
        <v>25</v>
      </c>
      <c r="AQ71" s="29">
        <f t="shared" ref="AQ71:AQ134" si="15">IFERROR(MATCH($AS71,$AK$6:$AK$344,0),"")</f>
        <v>330</v>
      </c>
      <c r="AR71" s="202" t="s">
        <v>1195</v>
      </c>
      <c r="AS71" s="202" t="s">
        <v>1196</v>
      </c>
      <c r="AT71" s="29">
        <f t="shared" ref="AT71:AT134" ca="1" si="16">IF(AQ71="","",OFFSET($AJ$5,$AQ71,0))</f>
        <v>10</v>
      </c>
    </row>
    <row r="72" spans="1:46" x14ac:dyDescent="0.25">
      <c r="A72" s="82" t="s">
        <v>622</v>
      </c>
      <c r="B72" s="82" t="s">
        <v>623</v>
      </c>
      <c r="C72" s="178">
        <v>0</v>
      </c>
      <c r="D72" s="67">
        <v>0</v>
      </c>
      <c r="E72" s="67">
        <v>0</v>
      </c>
      <c r="F72" s="67">
        <v>0</v>
      </c>
      <c r="G72" s="67">
        <v>0</v>
      </c>
      <c r="H72" s="67">
        <v>0</v>
      </c>
      <c r="I72" s="178">
        <v>0</v>
      </c>
      <c r="J72" s="67">
        <v>0</v>
      </c>
      <c r="K72" s="67">
        <v>0</v>
      </c>
      <c r="L72" s="67">
        <v>0</v>
      </c>
      <c r="M72" s="67">
        <v>0</v>
      </c>
      <c r="N72" s="67">
        <v>0</v>
      </c>
      <c r="O72" s="178">
        <v>0</v>
      </c>
      <c r="P72" s="67">
        <v>0</v>
      </c>
      <c r="Q72" s="67">
        <v>0</v>
      </c>
      <c r="R72" s="67">
        <v>0</v>
      </c>
      <c r="S72" s="67">
        <v>0</v>
      </c>
      <c r="T72" s="67">
        <v>0</v>
      </c>
      <c r="U72" s="178">
        <v>0</v>
      </c>
      <c r="V72" s="29">
        <v>0</v>
      </c>
      <c r="W72" s="29">
        <v>0</v>
      </c>
      <c r="X72" s="29">
        <v>0</v>
      </c>
      <c r="Y72" s="29">
        <v>12</v>
      </c>
      <c r="Z72" s="29">
        <v>0</v>
      </c>
      <c r="AD72" s="178">
        <f t="shared" si="11"/>
        <v>12</v>
      </c>
      <c r="AE72" s="29">
        <f t="shared" si="10"/>
        <v>0</v>
      </c>
      <c r="AF72" s="29">
        <f t="shared" si="10"/>
        <v>0</v>
      </c>
      <c r="AG72" s="29">
        <f t="shared" si="10"/>
        <v>0</v>
      </c>
      <c r="AH72" s="29">
        <f t="shared" si="10"/>
        <v>0</v>
      </c>
      <c r="AI72" s="29">
        <f t="shared" si="10"/>
        <v>0</v>
      </c>
      <c r="AJ72" s="120">
        <f t="shared" si="12"/>
        <v>12</v>
      </c>
      <c r="AK72" s="30" t="str">
        <f t="shared" si="13"/>
        <v>Barrow-in-Furness</v>
      </c>
      <c r="AL72" s="29">
        <f t="shared" si="14"/>
        <v>97</v>
      </c>
      <c r="AN72" s="202" t="s">
        <v>1197</v>
      </c>
      <c r="AO72" s="202" t="s">
        <v>1198</v>
      </c>
      <c r="AP72" s="202">
        <v>16</v>
      </c>
      <c r="AQ72" s="29">
        <f t="shared" si="15"/>
        <v>331</v>
      </c>
      <c r="AR72" s="202" t="s">
        <v>1197</v>
      </c>
      <c r="AS72" s="202" t="s">
        <v>1198</v>
      </c>
      <c r="AT72" s="29">
        <f t="shared" ca="1" si="16"/>
        <v>21</v>
      </c>
    </row>
    <row r="73" spans="1:46" x14ac:dyDescent="0.25">
      <c r="A73" s="82" t="s">
        <v>624</v>
      </c>
      <c r="B73" s="82" t="s">
        <v>625</v>
      </c>
      <c r="C73" s="178">
        <v>0</v>
      </c>
      <c r="D73" s="67">
        <v>0</v>
      </c>
      <c r="E73" s="67">
        <v>0</v>
      </c>
      <c r="F73" s="67">
        <v>0</v>
      </c>
      <c r="G73" s="67">
        <v>0</v>
      </c>
      <c r="H73" s="67">
        <v>0</v>
      </c>
      <c r="I73" s="178">
        <v>0</v>
      </c>
      <c r="J73" s="67">
        <v>0</v>
      </c>
      <c r="K73" s="67">
        <v>0</v>
      </c>
      <c r="L73" s="67">
        <v>0</v>
      </c>
      <c r="M73" s="67">
        <v>0</v>
      </c>
      <c r="N73" s="67">
        <v>0</v>
      </c>
      <c r="O73" s="178">
        <v>0</v>
      </c>
      <c r="P73" s="67">
        <v>0</v>
      </c>
      <c r="Q73" s="67">
        <v>0</v>
      </c>
      <c r="R73" s="67">
        <v>0</v>
      </c>
      <c r="S73" s="67">
        <v>5</v>
      </c>
      <c r="T73" s="67">
        <v>0</v>
      </c>
      <c r="U73" s="178">
        <v>1</v>
      </c>
      <c r="V73" s="29">
        <v>0</v>
      </c>
      <c r="W73" s="29">
        <v>1</v>
      </c>
      <c r="X73" s="29">
        <v>0</v>
      </c>
      <c r="Y73" s="29">
        <v>9</v>
      </c>
      <c r="Z73" s="29">
        <v>0</v>
      </c>
      <c r="AD73" s="178">
        <f t="shared" si="11"/>
        <v>14</v>
      </c>
      <c r="AE73" s="29">
        <f t="shared" si="10"/>
        <v>1</v>
      </c>
      <c r="AF73" s="29">
        <f t="shared" si="10"/>
        <v>1</v>
      </c>
      <c r="AG73" s="29">
        <f t="shared" si="10"/>
        <v>0</v>
      </c>
      <c r="AH73" s="29">
        <f t="shared" si="10"/>
        <v>0</v>
      </c>
      <c r="AI73" s="29">
        <f t="shared" si="10"/>
        <v>0</v>
      </c>
      <c r="AJ73" s="120">
        <f t="shared" si="12"/>
        <v>16</v>
      </c>
      <c r="AK73" s="30" t="str">
        <f t="shared" si="13"/>
        <v>Carlisle</v>
      </c>
      <c r="AL73" s="29">
        <f t="shared" si="14"/>
        <v>98</v>
      </c>
      <c r="AN73" s="202" t="s">
        <v>1199</v>
      </c>
      <c r="AO73" s="202" t="s">
        <v>1200</v>
      </c>
      <c r="AP73" s="202">
        <v>28</v>
      </c>
      <c r="AQ73" s="29">
        <f t="shared" si="15"/>
        <v>332</v>
      </c>
      <c r="AR73" s="202" t="s">
        <v>1199</v>
      </c>
      <c r="AS73" s="202" t="s">
        <v>1200</v>
      </c>
      <c r="AT73" s="29">
        <f t="shared" ca="1" si="16"/>
        <v>12</v>
      </c>
    </row>
    <row r="74" spans="1:46" x14ac:dyDescent="0.25">
      <c r="A74" s="82" t="s">
        <v>626</v>
      </c>
      <c r="B74" s="82" t="s">
        <v>627</v>
      </c>
      <c r="C74" s="178">
        <v>0</v>
      </c>
      <c r="D74" s="67">
        <v>0</v>
      </c>
      <c r="E74" s="67">
        <v>0</v>
      </c>
      <c r="F74" s="67">
        <v>0</v>
      </c>
      <c r="G74" s="67">
        <v>0</v>
      </c>
      <c r="H74" s="67">
        <v>0</v>
      </c>
      <c r="I74" s="178">
        <v>0</v>
      </c>
      <c r="J74" s="67">
        <v>0</v>
      </c>
      <c r="K74" s="67">
        <v>0</v>
      </c>
      <c r="L74" s="67">
        <v>0</v>
      </c>
      <c r="M74" s="67">
        <v>0</v>
      </c>
      <c r="N74" s="67">
        <v>0</v>
      </c>
      <c r="O74" s="178">
        <v>0</v>
      </c>
      <c r="P74" s="67">
        <v>0</v>
      </c>
      <c r="Q74" s="67">
        <v>0</v>
      </c>
      <c r="R74" s="67">
        <v>0</v>
      </c>
      <c r="S74" s="67">
        <v>0</v>
      </c>
      <c r="T74" s="67">
        <v>0</v>
      </c>
      <c r="U74" s="178">
        <v>1</v>
      </c>
      <c r="V74" s="29">
        <v>0</v>
      </c>
      <c r="W74" s="29">
        <v>2</v>
      </c>
      <c r="X74" s="29">
        <v>0</v>
      </c>
      <c r="Y74" s="29">
        <v>5</v>
      </c>
      <c r="Z74" s="29">
        <v>0</v>
      </c>
      <c r="AD74" s="178">
        <f t="shared" si="11"/>
        <v>5</v>
      </c>
      <c r="AE74" s="29">
        <f t="shared" si="10"/>
        <v>1</v>
      </c>
      <c r="AF74" s="29">
        <f t="shared" si="10"/>
        <v>2</v>
      </c>
      <c r="AG74" s="29">
        <f t="shared" si="10"/>
        <v>0</v>
      </c>
      <c r="AH74" s="29">
        <f t="shared" si="10"/>
        <v>0</v>
      </c>
      <c r="AI74" s="29">
        <f t="shared" si="10"/>
        <v>0</v>
      </c>
      <c r="AJ74" s="120">
        <f t="shared" si="12"/>
        <v>8</v>
      </c>
      <c r="AK74" s="30" t="str">
        <f t="shared" si="13"/>
        <v>Copeland</v>
      </c>
      <c r="AL74" s="29">
        <f t="shared" si="14"/>
        <v>99</v>
      </c>
      <c r="AN74" s="202" t="s">
        <v>1201</v>
      </c>
      <c r="AO74" s="202" t="s">
        <v>1202</v>
      </c>
      <c r="AP74" s="202">
        <v>20</v>
      </c>
      <c r="AQ74" s="29">
        <f t="shared" si="15"/>
        <v>333</v>
      </c>
      <c r="AR74" s="202" t="s">
        <v>1201</v>
      </c>
      <c r="AS74" s="202" t="s">
        <v>1202</v>
      </c>
      <c r="AT74" s="29">
        <f t="shared" ca="1" si="16"/>
        <v>22</v>
      </c>
    </row>
    <row r="75" spans="1:46" x14ac:dyDescent="0.25">
      <c r="A75" s="82" t="s">
        <v>628</v>
      </c>
      <c r="B75" s="82" t="s">
        <v>629</v>
      </c>
      <c r="C75" s="178">
        <v>0</v>
      </c>
      <c r="D75" s="67">
        <v>0</v>
      </c>
      <c r="E75" s="67">
        <v>0</v>
      </c>
      <c r="F75" s="67">
        <v>0</v>
      </c>
      <c r="G75" s="67">
        <v>0</v>
      </c>
      <c r="H75" s="67">
        <v>0</v>
      </c>
      <c r="I75" s="178">
        <v>0</v>
      </c>
      <c r="J75" s="67">
        <v>0</v>
      </c>
      <c r="K75" s="67">
        <v>0</v>
      </c>
      <c r="L75" s="67">
        <v>0</v>
      </c>
      <c r="M75" s="67">
        <v>0</v>
      </c>
      <c r="N75" s="67">
        <v>0</v>
      </c>
      <c r="O75" s="178">
        <v>0</v>
      </c>
      <c r="P75" s="67">
        <v>0</v>
      </c>
      <c r="Q75" s="67">
        <v>0</v>
      </c>
      <c r="R75" s="67">
        <v>0</v>
      </c>
      <c r="S75" s="67">
        <v>1</v>
      </c>
      <c r="T75" s="67">
        <v>0</v>
      </c>
      <c r="U75" s="178">
        <v>0</v>
      </c>
      <c r="V75" s="29">
        <v>0</v>
      </c>
      <c r="W75" s="29">
        <v>0</v>
      </c>
      <c r="X75" s="29">
        <v>0</v>
      </c>
      <c r="Y75" s="29">
        <v>4</v>
      </c>
      <c r="Z75" s="29">
        <v>0</v>
      </c>
      <c r="AD75" s="178">
        <f t="shared" si="11"/>
        <v>5</v>
      </c>
      <c r="AE75" s="29">
        <f t="shared" si="10"/>
        <v>0</v>
      </c>
      <c r="AF75" s="29">
        <f t="shared" si="10"/>
        <v>0</v>
      </c>
      <c r="AG75" s="29">
        <f t="shared" si="10"/>
        <v>0</v>
      </c>
      <c r="AH75" s="29">
        <f t="shared" si="10"/>
        <v>0</v>
      </c>
      <c r="AI75" s="29">
        <f t="shared" si="10"/>
        <v>0</v>
      </c>
      <c r="AJ75" s="120">
        <f t="shared" si="12"/>
        <v>5</v>
      </c>
      <c r="AK75" s="30" t="str">
        <f t="shared" si="13"/>
        <v>Eden</v>
      </c>
      <c r="AL75" s="29">
        <f t="shared" si="14"/>
        <v>100</v>
      </c>
      <c r="AN75" s="202" t="s">
        <v>1203</v>
      </c>
      <c r="AO75" s="202" t="s">
        <v>1204</v>
      </c>
      <c r="AP75" s="202">
        <v>18</v>
      </c>
      <c r="AQ75" s="29">
        <f t="shared" si="15"/>
        <v>334</v>
      </c>
      <c r="AR75" s="202" t="s">
        <v>1203</v>
      </c>
      <c r="AS75" s="202" t="s">
        <v>1204</v>
      </c>
      <c r="AT75" s="29">
        <f t="shared" ca="1" si="16"/>
        <v>8</v>
      </c>
    </row>
    <row r="76" spans="1:46" x14ac:dyDescent="0.25">
      <c r="A76" s="82" t="s">
        <v>630</v>
      </c>
      <c r="B76" s="82" t="s">
        <v>631</v>
      </c>
      <c r="C76" s="178">
        <v>0</v>
      </c>
      <c r="D76" s="67">
        <v>0</v>
      </c>
      <c r="E76" s="67">
        <v>0</v>
      </c>
      <c r="F76" s="67">
        <v>0</v>
      </c>
      <c r="G76" s="67">
        <v>0</v>
      </c>
      <c r="H76" s="67">
        <v>0</v>
      </c>
      <c r="I76" s="178">
        <v>0</v>
      </c>
      <c r="J76" s="67">
        <v>0</v>
      </c>
      <c r="K76" s="67">
        <v>0</v>
      </c>
      <c r="L76" s="67">
        <v>0</v>
      </c>
      <c r="M76" s="67">
        <v>1</v>
      </c>
      <c r="N76" s="67">
        <v>0</v>
      </c>
      <c r="O76" s="178">
        <v>0</v>
      </c>
      <c r="P76" s="67">
        <v>0</v>
      </c>
      <c r="Q76" s="67">
        <v>0</v>
      </c>
      <c r="R76" s="67">
        <v>0</v>
      </c>
      <c r="S76" s="67">
        <v>3</v>
      </c>
      <c r="T76" s="67">
        <v>0</v>
      </c>
      <c r="U76" s="178">
        <v>1</v>
      </c>
      <c r="V76" s="29">
        <v>0</v>
      </c>
      <c r="W76" s="29">
        <v>3</v>
      </c>
      <c r="X76" s="29">
        <v>1</v>
      </c>
      <c r="Y76" s="29">
        <v>13</v>
      </c>
      <c r="Z76" s="29">
        <v>0</v>
      </c>
      <c r="AD76" s="178">
        <f t="shared" si="11"/>
        <v>17</v>
      </c>
      <c r="AE76" s="29">
        <f t="shared" si="10"/>
        <v>1</v>
      </c>
      <c r="AF76" s="29">
        <f t="shared" si="10"/>
        <v>3</v>
      </c>
      <c r="AG76" s="29">
        <f t="shared" si="10"/>
        <v>1</v>
      </c>
      <c r="AH76" s="29">
        <f t="shared" si="10"/>
        <v>0</v>
      </c>
      <c r="AI76" s="29">
        <f t="shared" si="10"/>
        <v>0</v>
      </c>
      <c r="AJ76" s="120">
        <f t="shared" si="12"/>
        <v>22</v>
      </c>
      <c r="AK76" s="30" t="str">
        <f t="shared" si="13"/>
        <v>South Lakeland</v>
      </c>
      <c r="AL76" s="29">
        <f t="shared" si="14"/>
        <v>101</v>
      </c>
      <c r="AN76" s="202" t="s">
        <v>1205</v>
      </c>
      <c r="AO76" s="202" t="s">
        <v>1206</v>
      </c>
      <c r="AP76" s="202">
        <v>10</v>
      </c>
      <c r="AQ76" s="29">
        <f t="shared" si="15"/>
        <v>335</v>
      </c>
      <c r="AR76" s="202" t="s">
        <v>1205</v>
      </c>
      <c r="AS76" s="202" t="s">
        <v>1206</v>
      </c>
      <c r="AT76" s="29">
        <f t="shared" ca="1" si="16"/>
        <v>10</v>
      </c>
    </row>
    <row r="77" spans="1:46" x14ac:dyDescent="0.25">
      <c r="A77" s="82" t="s">
        <v>632</v>
      </c>
      <c r="B77" s="82" t="s">
        <v>633</v>
      </c>
      <c r="C77" s="178">
        <v>0</v>
      </c>
      <c r="D77" s="67">
        <v>0</v>
      </c>
      <c r="E77" s="67">
        <v>0</v>
      </c>
      <c r="F77" s="67">
        <v>0</v>
      </c>
      <c r="G77" s="67">
        <v>0</v>
      </c>
      <c r="H77" s="67">
        <v>0</v>
      </c>
      <c r="I77" s="178">
        <v>0</v>
      </c>
      <c r="J77" s="67">
        <v>0</v>
      </c>
      <c r="K77" s="67">
        <v>0</v>
      </c>
      <c r="L77" s="67">
        <v>0</v>
      </c>
      <c r="M77" s="67">
        <v>0</v>
      </c>
      <c r="N77" s="67">
        <v>0</v>
      </c>
      <c r="O77" s="178">
        <v>0</v>
      </c>
      <c r="P77" s="67">
        <v>0</v>
      </c>
      <c r="Q77" s="67">
        <v>0</v>
      </c>
      <c r="R77" s="67">
        <v>0</v>
      </c>
      <c r="S77" s="67">
        <v>1</v>
      </c>
      <c r="T77" s="67">
        <v>0</v>
      </c>
      <c r="U77" s="178">
        <v>1</v>
      </c>
      <c r="V77" s="29">
        <v>0</v>
      </c>
      <c r="W77" s="29">
        <v>0</v>
      </c>
      <c r="X77" s="29">
        <v>0</v>
      </c>
      <c r="Y77" s="29">
        <v>8</v>
      </c>
      <c r="Z77" s="29">
        <v>0</v>
      </c>
      <c r="AD77" s="178">
        <f t="shared" si="11"/>
        <v>9</v>
      </c>
      <c r="AE77" s="29">
        <f t="shared" si="10"/>
        <v>1</v>
      </c>
      <c r="AF77" s="29">
        <f t="shared" si="10"/>
        <v>0</v>
      </c>
      <c r="AG77" s="29">
        <f t="shared" si="10"/>
        <v>0</v>
      </c>
      <c r="AH77" s="29">
        <f t="shared" si="10"/>
        <v>0</v>
      </c>
      <c r="AI77" s="29">
        <f t="shared" si="10"/>
        <v>0</v>
      </c>
      <c r="AJ77" s="120">
        <f t="shared" si="12"/>
        <v>10</v>
      </c>
      <c r="AK77" s="30" t="str">
        <f t="shared" si="13"/>
        <v>Amber Valley</v>
      </c>
      <c r="AL77" s="29">
        <f t="shared" si="14"/>
        <v>102</v>
      </c>
      <c r="AN77" s="202" t="s">
        <v>1207</v>
      </c>
      <c r="AO77" s="202" t="s">
        <v>1208</v>
      </c>
      <c r="AP77" s="202">
        <v>23</v>
      </c>
      <c r="AQ77" s="29">
        <f t="shared" si="15"/>
        <v>336</v>
      </c>
      <c r="AR77" s="202" t="s">
        <v>1207</v>
      </c>
      <c r="AS77" s="202" t="s">
        <v>1208</v>
      </c>
      <c r="AT77" s="29">
        <f t="shared" ca="1" si="16"/>
        <v>9</v>
      </c>
    </row>
    <row r="78" spans="1:46" x14ac:dyDescent="0.25">
      <c r="A78" s="82" t="s">
        <v>634</v>
      </c>
      <c r="B78" s="82" t="s">
        <v>635</v>
      </c>
      <c r="C78" s="178">
        <v>0</v>
      </c>
      <c r="D78" s="67">
        <v>0</v>
      </c>
      <c r="E78" s="67">
        <v>0</v>
      </c>
      <c r="F78" s="67">
        <v>0</v>
      </c>
      <c r="G78" s="67">
        <v>0</v>
      </c>
      <c r="H78" s="67">
        <v>0</v>
      </c>
      <c r="I78" s="178">
        <v>0</v>
      </c>
      <c r="J78" s="67">
        <v>0</v>
      </c>
      <c r="K78" s="67">
        <v>0</v>
      </c>
      <c r="L78" s="67">
        <v>0</v>
      </c>
      <c r="M78" s="67">
        <v>1</v>
      </c>
      <c r="N78" s="67">
        <v>0</v>
      </c>
      <c r="O78" s="178">
        <v>0</v>
      </c>
      <c r="P78" s="67">
        <v>0</v>
      </c>
      <c r="Q78" s="67">
        <v>0</v>
      </c>
      <c r="R78" s="67">
        <v>0</v>
      </c>
      <c r="S78" s="67">
        <v>0</v>
      </c>
      <c r="T78" s="67">
        <v>0</v>
      </c>
      <c r="U78" s="178">
        <v>0</v>
      </c>
      <c r="V78" s="29">
        <v>0</v>
      </c>
      <c r="W78" s="29">
        <v>0</v>
      </c>
      <c r="X78" s="29">
        <v>0</v>
      </c>
      <c r="Y78" s="29">
        <v>3</v>
      </c>
      <c r="Z78" s="29">
        <v>0</v>
      </c>
      <c r="AD78" s="178">
        <f t="shared" si="11"/>
        <v>4</v>
      </c>
      <c r="AE78" s="29">
        <f t="shared" si="10"/>
        <v>0</v>
      </c>
      <c r="AF78" s="29">
        <f t="shared" si="10"/>
        <v>0</v>
      </c>
      <c r="AG78" s="29">
        <f t="shared" si="10"/>
        <v>0</v>
      </c>
      <c r="AH78" s="29">
        <f t="shared" si="10"/>
        <v>0</v>
      </c>
      <c r="AI78" s="29">
        <f t="shared" si="10"/>
        <v>0</v>
      </c>
      <c r="AJ78" s="120">
        <f t="shared" si="12"/>
        <v>4</v>
      </c>
      <c r="AK78" s="30" t="str">
        <f t="shared" si="13"/>
        <v>Bolsover</v>
      </c>
      <c r="AL78" s="29">
        <f t="shared" si="14"/>
        <v>103</v>
      </c>
      <c r="AN78" s="202" t="s">
        <v>1209</v>
      </c>
      <c r="AO78" s="202" t="s">
        <v>86</v>
      </c>
      <c r="AP78" s="202">
        <v>9</v>
      </c>
      <c r="AQ78" s="29">
        <f t="shared" si="15"/>
        <v>36</v>
      </c>
      <c r="AR78" s="202" t="s">
        <v>1209</v>
      </c>
      <c r="AS78" s="202" t="s">
        <v>86</v>
      </c>
      <c r="AT78" s="29">
        <f t="shared" ca="1" si="16"/>
        <v>6</v>
      </c>
    </row>
    <row r="79" spans="1:46" x14ac:dyDescent="0.25">
      <c r="A79" s="82" t="s">
        <v>636</v>
      </c>
      <c r="B79" s="82" t="s">
        <v>637</v>
      </c>
      <c r="C79" s="178">
        <v>0</v>
      </c>
      <c r="D79" s="67">
        <v>0</v>
      </c>
      <c r="E79" s="67">
        <v>0</v>
      </c>
      <c r="F79" s="67">
        <v>0</v>
      </c>
      <c r="G79" s="67">
        <v>0</v>
      </c>
      <c r="H79" s="67">
        <v>0</v>
      </c>
      <c r="I79" s="178">
        <v>0</v>
      </c>
      <c r="J79" s="67">
        <v>0</v>
      </c>
      <c r="K79" s="67">
        <v>0</v>
      </c>
      <c r="L79" s="67">
        <v>0</v>
      </c>
      <c r="M79" s="67">
        <v>0</v>
      </c>
      <c r="N79" s="67">
        <v>0</v>
      </c>
      <c r="O79" s="178">
        <v>0</v>
      </c>
      <c r="P79" s="67">
        <v>0</v>
      </c>
      <c r="Q79" s="67">
        <v>0</v>
      </c>
      <c r="R79" s="67">
        <v>0</v>
      </c>
      <c r="S79" s="67">
        <v>0</v>
      </c>
      <c r="T79" s="67">
        <v>0</v>
      </c>
      <c r="U79" s="178">
        <v>0</v>
      </c>
      <c r="V79" s="29">
        <v>0</v>
      </c>
      <c r="W79" s="29">
        <v>0</v>
      </c>
      <c r="X79" s="29">
        <v>0</v>
      </c>
      <c r="Y79" s="29">
        <v>4</v>
      </c>
      <c r="Z79" s="29">
        <v>0</v>
      </c>
      <c r="AD79" s="178">
        <f t="shared" si="11"/>
        <v>4</v>
      </c>
      <c r="AE79" s="29">
        <f t="shared" si="10"/>
        <v>0</v>
      </c>
      <c r="AF79" s="29">
        <f t="shared" si="10"/>
        <v>0</v>
      </c>
      <c r="AG79" s="29">
        <f t="shared" si="10"/>
        <v>0</v>
      </c>
      <c r="AH79" s="29">
        <f t="shared" si="10"/>
        <v>0</v>
      </c>
      <c r="AI79" s="29">
        <f t="shared" si="10"/>
        <v>0</v>
      </c>
      <c r="AJ79" s="120">
        <f t="shared" si="12"/>
        <v>4</v>
      </c>
      <c r="AK79" s="30" t="str">
        <f t="shared" si="13"/>
        <v>Chesterfield</v>
      </c>
      <c r="AL79" s="29">
        <f t="shared" si="14"/>
        <v>104</v>
      </c>
      <c r="AN79" s="202" t="s">
        <v>1210</v>
      </c>
      <c r="AO79" s="202" t="s">
        <v>176</v>
      </c>
      <c r="AP79" s="202">
        <v>18</v>
      </c>
      <c r="AQ79" s="29">
        <f t="shared" si="15"/>
        <v>43</v>
      </c>
      <c r="AR79" s="202" t="s">
        <v>1210</v>
      </c>
      <c r="AS79" s="202" t="s">
        <v>176</v>
      </c>
      <c r="AT79" s="29">
        <f t="shared" ca="1" si="16"/>
        <v>12</v>
      </c>
    </row>
    <row r="80" spans="1:46" x14ac:dyDescent="0.25">
      <c r="A80" s="82" t="s">
        <v>638</v>
      </c>
      <c r="B80" s="82" t="s">
        <v>639</v>
      </c>
      <c r="C80" s="178">
        <v>0</v>
      </c>
      <c r="D80" s="67">
        <v>0</v>
      </c>
      <c r="E80" s="67">
        <v>0</v>
      </c>
      <c r="F80" s="67">
        <v>0</v>
      </c>
      <c r="G80" s="67">
        <v>0</v>
      </c>
      <c r="H80" s="67">
        <v>0</v>
      </c>
      <c r="I80" s="178">
        <v>0</v>
      </c>
      <c r="J80" s="67">
        <v>0</v>
      </c>
      <c r="K80" s="67">
        <v>0</v>
      </c>
      <c r="L80" s="67">
        <v>0</v>
      </c>
      <c r="M80" s="67">
        <v>0</v>
      </c>
      <c r="N80" s="67">
        <v>0</v>
      </c>
      <c r="O80" s="178">
        <v>0</v>
      </c>
      <c r="P80" s="67">
        <v>0</v>
      </c>
      <c r="Q80" s="67">
        <v>0</v>
      </c>
      <c r="R80" s="67">
        <v>0</v>
      </c>
      <c r="S80" s="67">
        <v>1</v>
      </c>
      <c r="T80" s="67">
        <v>0</v>
      </c>
      <c r="U80" s="178">
        <v>0</v>
      </c>
      <c r="V80" s="29">
        <v>0</v>
      </c>
      <c r="W80" s="29">
        <v>0</v>
      </c>
      <c r="X80" s="29">
        <v>0</v>
      </c>
      <c r="Y80" s="29">
        <v>5</v>
      </c>
      <c r="Z80" s="29">
        <v>0</v>
      </c>
      <c r="AD80" s="178">
        <f t="shared" si="11"/>
        <v>6</v>
      </c>
      <c r="AE80" s="29">
        <f t="shared" si="10"/>
        <v>0</v>
      </c>
      <c r="AF80" s="29">
        <f t="shared" si="10"/>
        <v>0</v>
      </c>
      <c r="AG80" s="29">
        <f t="shared" si="10"/>
        <v>0</v>
      </c>
      <c r="AH80" s="29">
        <f t="shared" si="10"/>
        <v>0</v>
      </c>
      <c r="AI80" s="29">
        <f t="shared" si="10"/>
        <v>0</v>
      </c>
      <c r="AJ80" s="120">
        <f t="shared" si="12"/>
        <v>6</v>
      </c>
      <c r="AK80" s="30" t="str">
        <f t="shared" si="13"/>
        <v>Derbyshire Dales</v>
      </c>
      <c r="AL80" s="29">
        <f t="shared" si="14"/>
        <v>105</v>
      </c>
      <c r="AN80" s="202" t="s">
        <v>1211</v>
      </c>
      <c r="AO80" s="202" t="s">
        <v>53</v>
      </c>
      <c r="AP80" s="202">
        <v>21</v>
      </c>
      <c r="AQ80" s="29">
        <f t="shared" si="15"/>
        <v>44</v>
      </c>
      <c r="AR80" s="202" t="s">
        <v>1211</v>
      </c>
      <c r="AS80" s="202" t="s">
        <v>53</v>
      </c>
      <c r="AT80" s="29">
        <f t="shared" ca="1" si="16"/>
        <v>3</v>
      </c>
    </row>
    <row r="81" spans="1:46" x14ac:dyDescent="0.25">
      <c r="A81" s="82" t="s">
        <v>640</v>
      </c>
      <c r="B81" s="82" t="s">
        <v>641</v>
      </c>
      <c r="C81" s="178">
        <v>0</v>
      </c>
      <c r="D81" s="67">
        <v>0</v>
      </c>
      <c r="E81" s="67">
        <v>0</v>
      </c>
      <c r="F81" s="67">
        <v>0</v>
      </c>
      <c r="G81" s="67">
        <v>0</v>
      </c>
      <c r="H81" s="67">
        <v>0</v>
      </c>
      <c r="I81" s="178">
        <v>0</v>
      </c>
      <c r="J81" s="67">
        <v>0</v>
      </c>
      <c r="K81" s="67">
        <v>0</v>
      </c>
      <c r="L81" s="67">
        <v>0</v>
      </c>
      <c r="M81" s="67">
        <v>0</v>
      </c>
      <c r="N81" s="67">
        <v>0</v>
      </c>
      <c r="O81" s="178">
        <v>0</v>
      </c>
      <c r="P81" s="67">
        <v>0</v>
      </c>
      <c r="Q81" s="67">
        <v>0</v>
      </c>
      <c r="R81" s="67">
        <v>0</v>
      </c>
      <c r="S81" s="67">
        <v>1</v>
      </c>
      <c r="T81" s="67">
        <v>0</v>
      </c>
      <c r="U81" s="178">
        <v>0</v>
      </c>
      <c r="V81" s="29">
        <v>0</v>
      </c>
      <c r="W81" s="29">
        <v>0</v>
      </c>
      <c r="X81" s="29">
        <v>0</v>
      </c>
      <c r="Y81" s="29">
        <v>6</v>
      </c>
      <c r="Z81" s="29">
        <v>0</v>
      </c>
      <c r="AD81" s="178">
        <f t="shared" si="11"/>
        <v>7</v>
      </c>
      <c r="AE81" s="29">
        <f t="shared" si="10"/>
        <v>0</v>
      </c>
      <c r="AF81" s="29">
        <f t="shared" si="10"/>
        <v>0</v>
      </c>
      <c r="AG81" s="29">
        <f t="shared" si="10"/>
        <v>0</v>
      </c>
      <c r="AH81" s="29">
        <f t="shared" si="10"/>
        <v>0</v>
      </c>
      <c r="AI81" s="29">
        <f t="shared" si="10"/>
        <v>0</v>
      </c>
      <c r="AJ81" s="120">
        <f t="shared" si="12"/>
        <v>7</v>
      </c>
      <c r="AK81" s="30" t="str">
        <f t="shared" si="13"/>
        <v>Erewash</v>
      </c>
      <c r="AL81" s="29">
        <f t="shared" si="14"/>
        <v>106</v>
      </c>
      <c r="AN81" s="202" t="s">
        <v>1212</v>
      </c>
      <c r="AO81" s="202" t="s">
        <v>24</v>
      </c>
      <c r="AP81" s="202">
        <v>23</v>
      </c>
      <c r="AQ81" s="29">
        <f t="shared" si="15"/>
        <v>45</v>
      </c>
      <c r="AR81" s="202" t="s">
        <v>1212</v>
      </c>
      <c r="AS81" s="202" t="s">
        <v>24</v>
      </c>
      <c r="AT81" s="29">
        <f t="shared" ca="1" si="16"/>
        <v>33</v>
      </c>
    </row>
    <row r="82" spans="1:46" x14ac:dyDescent="0.25">
      <c r="A82" s="82" t="s">
        <v>642</v>
      </c>
      <c r="B82" s="82" t="s">
        <v>643</v>
      </c>
      <c r="C82" s="178">
        <v>0</v>
      </c>
      <c r="D82" s="67">
        <v>0</v>
      </c>
      <c r="E82" s="67">
        <v>0</v>
      </c>
      <c r="F82" s="67">
        <v>0</v>
      </c>
      <c r="G82" s="67">
        <v>0</v>
      </c>
      <c r="H82" s="67">
        <v>0</v>
      </c>
      <c r="I82" s="178">
        <v>0</v>
      </c>
      <c r="J82" s="67">
        <v>0</v>
      </c>
      <c r="K82" s="67">
        <v>0</v>
      </c>
      <c r="L82" s="67">
        <v>0</v>
      </c>
      <c r="M82" s="67">
        <v>0</v>
      </c>
      <c r="N82" s="67">
        <v>0</v>
      </c>
      <c r="O82" s="178">
        <v>0</v>
      </c>
      <c r="P82" s="67">
        <v>0</v>
      </c>
      <c r="Q82" s="67">
        <v>0</v>
      </c>
      <c r="R82" s="67">
        <v>0</v>
      </c>
      <c r="S82" s="67">
        <v>0</v>
      </c>
      <c r="T82" s="67">
        <v>0</v>
      </c>
      <c r="U82" s="178">
        <v>0</v>
      </c>
      <c r="V82" s="29">
        <v>0</v>
      </c>
      <c r="W82" s="29">
        <v>0</v>
      </c>
      <c r="X82" s="29">
        <v>0</v>
      </c>
      <c r="Y82" s="29">
        <v>2</v>
      </c>
      <c r="Z82" s="29">
        <v>0</v>
      </c>
      <c r="AD82" s="178">
        <f t="shared" si="11"/>
        <v>2</v>
      </c>
      <c r="AE82" s="29">
        <f t="shared" si="10"/>
        <v>0</v>
      </c>
      <c r="AF82" s="29">
        <f t="shared" si="10"/>
        <v>0</v>
      </c>
      <c r="AG82" s="29">
        <f t="shared" si="10"/>
        <v>0</v>
      </c>
      <c r="AH82" s="29">
        <f t="shared" si="10"/>
        <v>0</v>
      </c>
      <c r="AI82" s="29">
        <f t="shared" si="10"/>
        <v>0</v>
      </c>
      <c r="AJ82" s="120">
        <f t="shared" si="12"/>
        <v>2</v>
      </c>
      <c r="AK82" s="30" t="str">
        <f t="shared" si="13"/>
        <v>High Peak</v>
      </c>
      <c r="AL82" s="29">
        <f t="shared" si="14"/>
        <v>107</v>
      </c>
      <c r="AN82" s="202" t="s">
        <v>1213</v>
      </c>
      <c r="AO82" s="202" t="s">
        <v>21</v>
      </c>
      <c r="AP82" s="202">
        <v>20</v>
      </c>
      <c r="AQ82" s="29">
        <f t="shared" si="15"/>
        <v>46</v>
      </c>
      <c r="AR82" s="202" t="s">
        <v>1213</v>
      </c>
      <c r="AS82" s="202" t="s">
        <v>21</v>
      </c>
      <c r="AT82" s="29">
        <f t="shared" ca="1" si="16"/>
        <v>20</v>
      </c>
    </row>
    <row r="83" spans="1:46" x14ac:dyDescent="0.25">
      <c r="A83" s="82" t="s">
        <v>644</v>
      </c>
      <c r="B83" s="82" t="s">
        <v>645</v>
      </c>
      <c r="C83" s="178">
        <v>0</v>
      </c>
      <c r="D83" s="67">
        <v>0</v>
      </c>
      <c r="E83" s="67">
        <v>0</v>
      </c>
      <c r="F83" s="67">
        <v>0</v>
      </c>
      <c r="G83" s="67">
        <v>0</v>
      </c>
      <c r="H83" s="67">
        <v>0</v>
      </c>
      <c r="I83" s="178">
        <v>0</v>
      </c>
      <c r="J83" s="67">
        <v>0</v>
      </c>
      <c r="K83" s="67">
        <v>0</v>
      </c>
      <c r="L83" s="67">
        <v>0</v>
      </c>
      <c r="M83" s="67">
        <v>0</v>
      </c>
      <c r="N83" s="67">
        <v>0</v>
      </c>
      <c r="O83" s="178">
        <v>0</v>
      </c>
      <c r="P83" s="67">
        <v>0</v>
      </c>
      <c r="Q83" s="67">
        <v>0</v>
      </c>
      <c r="R83" s="67">
        <v>0</v>
      </c>
      <c r="S83" s="67">
        <v>0</v>
      </c>
      <c r="T83" s="67">
        <v>0</v>
      </c>
      <c r="U83" s="178">
        <v>2</v>
      </c>
      <c r="V83" s="29">
        <v>0</v>
      </c>
      <c r="W83" s="29">
        <v>2</v>
      </c>
      <c r="X83" s="29">
        <v>0</v>
      </c>
      <c r="Y83" s="29">
        <v>4</v>
      </c>
      <c r="Z83" s="29">
        <v>0</v>
      </c>
      <c r="AD83" s="178">
        <f t="shared" si="11"/>
        <v>4</v>
      </c>
      <c r="AE83" s="29">
        <f t="shared" si="10"/>
        <v>2</v>
      </c>
      <c r="AF83" s="29">
        <f t="shared" si="10"/>
        <v>2</v>
      </c>
      <c r="AG83" s="29">
        <f t="shared" si="10"/>
        <v>0</v>
      </c>
      <c r="AH83" s="29">
        <f t="shared" si="10"/>
        <v>0</v>
      </c>
      <c r="AI83" s="29">
        <f t="shared" si="10"/>
        <v>0</v>
      </c>
      <c r="AJ83" s="120">
        <f t="shared" si="12"/>
        <v>8</v>
      </c>
      <c r="AK83" s="30" t="str">
        <f t="shared" si="13"/>
        <v>North East Derbyshire</v>
      </c>
      <c r="AL83" s="29">
        <f t="shared" si="14"/>
        <v>108</v>
      </c>
      <c r="AN83" s="202" t="s">
        <v>1214</v>
      </c>
      <c r="AO83" s="202" t="s">
        <v>22</v>
      </c>
      <c r="AP83" s="202">
        <v>39</v>
      </c>
      <c r="AQ83" s="29">
        <f t="shared" si="15"/>
        <v>47</v>
      </c>
      <c r="AR83" s="202" t="s">
        <v>1214</v>
      </c>
      <c r="AS83" s="202" t="s">
        <v>22</v>
      </c>
      <c r="AT83" s="29">
        <f t="shared" ca="1" si="16"/>
        <v>14</v>
      </c>
    </row>
    <row r="84" spans="1:46" x14ac:dyDescent="0.25">
      <c r="A84" s="82" t="s">
        <v>646</v>
      </c>
      <c r="B84" s="82" t="s">
        <v>647</v>
      </c>
      <c r="C84" s="178">
        <v>0</v>
      </c>
      <c r="D84" s="67">
        <v>0</v>
      </c>
      <c r="E84" s="67">
        <v>0</v>
      </c>
      <c r="F84" s="67">
        <v>0</v>
      </c>
      <c r="G84" s="67">
        <v>0</v>
      </c>
      <c r="H84" s="67">
        <v>0</v>
      </c>
      <c r="I84" s="178">
        <v>0</v>
      </c>
      <c r="J84" s="67">
        <v>0</v>
      </c>
      <c r="K84" s="67">
        <v>0</v>
      </c>
      <c r="L84" s="67">
        <v>0</v>
      </c>
      <c r="M84" s="67">
        <v>0</v>
      </c>
      <c r="N84" s="67">
        <v>0</v>
      </c>
      <c r="O84" s="178">
        <v>0</v>
      </c>
      <c r="P84" s="67">
        <v>0</v>
      </c>
      <c r="Q84" s="67">
        <v>0</v>
      </c>
      <c r="R84" s="67">
        <v>0</v>
      </c>
      <c r="S84" s="67">
        <v>2</v>
      </c>
      <c r="T84" s="67">
        <v>0</v>
      </c>
      <c r="U84" s="178">
        <v>0</v>
      </c>
      <c r="V84" s="29">
        <v>0</v>
      </c>
      <c r="W84" s="29">
        <v>0</v>
      </c>
      <c r="X84" s="29">
        <v>0</v>
      </c>
      <c r="Y84" s="29">
        <v>5</v>
      </c>
      <c r="Z84" s="29">
        <v>0</v>
      </c>
      <c r="AD84" s="178">
        <f t="shared" si="11"/>
        <v>7</v>
      </c>
      <c r="AE84" s="29">
        <f t="shared" si="10"/>
        <v>0</v>
      </c>
      <c r="AF84" s="29">
        <f t="shared" si="10"/>
        <v>0</v>
      </c>
      <c r="AG84" s="29">
        <f t="shared" si="10"/>
        <v>0</v>
      </c>
      <c r="AH84" s="29">
        <f t="shared" si="10"/>
        <v>0</v>
      </c>
      <c r="AI84" s="29">
        <f t="shared" si="10"/>
        <v>0</v>
      </c>
      <c r="AJ84" s="120">
        <f t="shared" si="12"/>
        <v>7</v>
      </c>
      <c r="AK84" s="30" t="str">
        <f t="shared" si="13"/>
        <v>South Derbyshire</v>
      </c>
      <c r="AL84" s="29">
        <f t="shared" si="14"/>
        <v>109</v>
      </c>
      <c r="AN84" s="202" t="s">
        <v>1215</v>
      </c>
      <c r="AO84" s="202" t="s">
        <v>94</v>
      </c>
      <c r="AP84" s="202">
        <v>18</v>
      </c>
      <c r="AQ84" s="29">
        <f t="shared" si="15"/>
        <v>48</v>
      </c>
      <c r="AR84" s="202" t="s">
        <v>1215</v>
      </c>
      <c r="AS84" s="202" t="s">
        <v>94</v>
      </c>
      <c r="AT84" s="29">
        <f t="shared" ca="1" si="16"/>
        <v>22</v>
      </c>
    </row>
    <row r="85" spans="1:46" x14ac:dyDescent="0.25">
      <c r="A85" s="82" t="s">
        <v>648</v>
      </c>
      <c r="B85" s="82" t="s">
        <v>649</v>
      </c>
      <c r="C85" s="178">
        <v>0</v>
      </c>
      <c r="D85" s="67">
        <v>0</v>
      </c>
      <c r="E85" s="67">
        <v>0</v>
      </c>
      <c r="F85" s="67">
        <v>0</v>
      </c>
      <c r="G85" s="67">
        <v>0</v>
      </c>
      <c r="H85" s="67">
        <v>0</v>
      </c>
      <c r="I85" s="178">
        <v>0</v>
      </c>
      <c r="J85" s="67">
        <v>0</v>
      </c>
      <c r="K85" s="67">
        <v>0</v>
      </c>
      <c r="L85" s="67">
        <v>0</v>
      </c>
      <c r="M85" s="67">
        <v>0</v>
      </c>
      <c r="N85" s="67">
        <v>0</v>
      </c>
      <c r="O85" s="178">
        <v>0</v>
      </c>
      <c r="P85" s="67">
        <v>0</v>
      </c>
      <c r="Q85" s="67">
        <v>0</v>
      </c>
      <c r="R85" s="67">
        <v>0</v>
      </c>
      <c r="S85" s="67">
        <v>0</v>
      </c>
      <c r="T85" s="67">
        <v>0</v>
      </c>
      <c r="U85" s="178">
        <v>1</v>
      </c>
      <c r="V85" s="29">
        <v>0</v>
      </c>
      <c r="W85" s="29">
        <v>0</v>
      </c>
      <c r="X85" s="29">
        <v>0</v>
      </c>
      <c r="Y85" s="29">
        <v>3</v>
      </c>
      <c r="Z85" s="29">
        <v>0</v>
      </c>
      <c r="AD85" s="178">
        <f t="shared" si="11"/>
        <v>3</v>
      </c>
      <c r="AE85" s="29">
        <f t="shared" si="10"/>
        <v>1</v>
      </c>
      <c r="AF85" s="29">
        <f t="shared" si="10"/>
        <v>0</v>
      </c>
      <c r="AG85" s="29">
        <f t="shared" si="10"/>
        <v>0</v>
      </c>
      <c r="AH85" s="29">
        <f t="shared" si="10"/>
        <v>0</v>
      </c>
      <c r="AI85" s="29">
        <f t="shared" si="10"/>
        <v>0</v>
      </c>
      <c r="AJ85" s="120">
        <f t="shared" si="12"/>
        <v>4</v>
      </c>
      <c r="AK85" s="30" t="str">
        <f t="shared" si="13"/>
        <v>East Devon</v>
      </c>
      <c r="AL85" s="29">
        <f t="shared" si="14"/>
        <v>110</v>
      </c>
      <c r="AN85" s="202" t="s">
        <v>1216</v>
      </c>
      <c r="AO85" s="202" t="s">
        <v>1217</v>
      </c>
      <c r="AP85" s="202">
        <v>13</v>
      </c>
      <c r="AQ85" s="29">
        <f t="shared" si="15"/>
        <v>49</v>
      </c>
      <c r="AR85" s="202" t="s">
        <v>1216</v>
      </c>
      <c r="AS85" s="202" t="s">
        <v>1217</v>
      </c>
      <c r="AT85" s="29">
        <f t="shared" ca="1" si="16"/>
        <v>25</v>
      </c>
    </row>
    <row r="86" spans="1:46" x14ac:dyDescent="0.25">
      <c r="A86" s="82" t="s">
        <v>650</v>
      </c>
      <c r="B86" s="82" t="s">
        <v>651</v>
      </c>
      <c r="C86" s="178">
        <v>0</v>
      </c>
      <c r="D86" s="67">
        <v>0</v>
      </c>
      <c r="E86" s="67">
        <v>0</v>
      </c>
      <c r="F86" s="67">
        <v>0</v>
      </c>
      <c r="G86" s="67">
        <v>0</v>
      </c>
      <c r="H86" s="67">
        <v>0</v>
      </c>
      <c r="I86" s="178">
        <v>0</v>
      </c>
      <c r="J86" s="67">
        <v>0</v>
      </c>
      <c r="K86" s="67">
        <v>0</v>
      </c>
      <c r="L86" s="67">
        <v>0</v>
      </c>
      <c r="M86" s="67">
        <v>0</v>
      </c>
      <c r="N86" s="67">
        <v>0</v>
      </c>
      <c r="O86" s="178">
        <v>0</v>
      </c>
      <c r="P86" s="67">
        <v>0</v>
      </c>
      <c r="Q86" s="67">
        <v>0</v>
      </c>
      <c r="R86" s="67">
        <v>0</v>
      </c>
      <c r="S86" s="67">
        <v>2</v>
      </c>
      <c r="T86" s="67">
        <v>0</v>
      </c>
      <c r="U86" s="178">
        <v>0</v>
      </c>
      <c r="V86" s="29">
        <v>0</v>
      </c>
      <c r="W86" s="29">
        <v>1</v>
      </c>
      <c r="X86" s="29">
        <v>0</v>
      </c>
      <c r="Y86" s="29">
        <v>2</v>
      </c>
      <c r="Z86" s="29">
        <v>0</v>
      </c>
      <c r="AD86" s="178">
        <f t="shared" si="11"/>
        <v>4</v>
      </c>
      <c r="AE86" s="29">
        <f t="shared" ref="AE86:AI101" si="17">SUMIF($C$5:$AB$5,AE$5,$C86:$AB86)</f>
        <v>0</v>
      </c>
      <c r="AF86" s="29">
        <f t="shared" si="17"/>
        <v>1</v>
      </c>
      <c r="AG86" s="29">
        <f t="shared" si="17"/>
        <v>0</v>
      </c>
      <c r="AH86" s="29">
        <f t="shared" si="17"/>
        <v>0</v>
      </c>
      <c r="AI86" s="29">
        <f t="shared" si="17"/>
        <v>0</v>
      </c>
      <c r="AJ86" s="120">
        <f t="shared" si="12"/>
        <v>5</v>
      </c>
      <c r="AK86" s="30" t="str">
        <f t="shared" si="13"/>
        <v>Exeter</v>
      </c>
      <c r="AL86" s="29">
        <f t="shared" si="14"/>
        <v>111</v>
      </c>
      <c r="AN86" s="202" t="s">
        <v>1218</v>
      </c>
      <c r="AO86" s="202" t="s">
        <v>1219</v>
      </c>
      <c r="AP86" s="202">
        <v>21</v>
      </c>
      <c r="AQ86" s="29">
        <f t="shared" si="15"/>
        <v>50</v>
      </c>
      <c r="AR86" s="202" t="s">
        <v>1218</v>
      </c>
      <c r="AS86" s="202" t="s">
        <v>1219</v>
      </c>
      <c r="AT86" s="29">
        <f t="shared" ca="1" si="16"/>
        <v>0</v>
      </c>
    </row>
    <row r="87" spans="1:46" x14ac:dyDescent="0.25">
      <c r="A87" s="82" t="s">
        <v>652</v>
      </c>
      <c r="B87" s="82" t="s">
        <v>653</v>
      </c>
      <c r="C87" s="178">
        <v>0</v>
      </c>
      <c r="D87" s="67">
        <v>0</v>
      </c>
      <c r="E87" s="67">
        <v>0</v>
      </c>
      <c r="F87" s="67">
        <v>0</v>
      </c>
      <c r="G87" s="67">
        <v>0</v>
      </c>
      <c r="H87" s="67">
        <v>0</v>
      </c>
      <c r="I87" s="178">
        <v>0</v>
      </c>
      <c r="J87" s="67">
        <v>0</v>
      </c>
      <c r="K87" s="67">
        <v>0</v>
      </c>
      <c r="L87" s="67">
        <v>0</v>
      </c>
      <c r="M87" s="67">
        <v>0</v>
      </c>
      <c r="N87" s="67">
        <v>0</v>
      </c>
      <c r="O87" s="178">
        <v>0</v>
      </c>
      <c r="P87" s="67">
        <v>0</v>
      </c>
      <c r="Q87" s="67">
        <v>0</v>
      </c>
      <c r="R87" s="67">
        <v>0</v>
      </c>
      <c r="S87" s="67">
        <v>0</v>
      </c>
      <c r="T87" s="67">
        <v>0</v>
      </c>
      <c r="U87" s="178">
        <v>0</v>
      </c>
      <c r="V87" s="29">
        <v>0</v>
      </c>
      <c r="W87" s="29">
        <v>0</v>
      </c>
      <c r="X87" s="29">
        <v>0</v>
      </c>
      <c r="Y87" s="29">
        <v>0</v>
      </c>
      <c r="Z87" s="29">
        <v>0</v>
      </c>
      <c r="AD87" s="178">
        <f t="shared" si="11"/>
        <v>0</v>
      </c>
      <c r="AE87" s="29">
        <f t="shared" si="17"/>
        <v>0</v>
      </c>
      <c r="AF87" s="29">
        <f t="shared" si="17"/>
        <v>0</v>
      </c>
      <c r="AG87" s="29">
        <f t="shared" si="17"/>
        <v>0</v>
      </c>
      <c r="AH87" s="29">
        <f t="shared" si="17"/>
        <v>0</v>
      </c>
      <c r="AI87" s="29">
        <f t="shared" si="17"/>
        <v>0</v>
      </c>
      <c r="AJ87" s="120">
        <f t="shared" si="12"/>
        <v>0</v>
      </c>
      <c r="AK87" s="30" t="str">
        <f t="shared" si="13"/>
        <v>Mid Devon</v>
      </c>
      <c r="AL87" s="29">
        <f t="shared" si="14"/>
        <v>112</v>
      </c>
      <c r="AN87" s="202" t="s">
        <v>1220</v>
      </c>
      <c r="AO87" s="202" t="s">
        <v>123</v>
      </c>
      <c r="AP87" s="202">
        <v>15</v>
      </c>
      <c r="AQ87" s="29">
        <f t="shared" si="15"/>
        <v>51</v>
      </c>
      <c r="AR87" s="202" t="s">
        <v>1220</v>
      </c>
      <c r="AS87" s="202" t="s">
        <v>123</v>
      </c>
      <c r="AT87" s="29">
        <f t="shared" ca="1" si="16"/>
        <v>20</v>
      </c>
    </row>
    <row r="88" spans="1:46" x14ac:dyDescent="0.25">
      <c r="A88" s="82" t="s">
        <v>654</v>
      </c>
      <c r="B88" s="82" t="s">
        <v>655</v>
      </c>
      <c r="C88" s="178">
        <v>0</v>
      </c>
      <c r="D88" s="67">
        <v>0</v>
      </c>
      <c r="E88" s="67">
        <v>0</v>
      </c>
      <c r="F88" s="67">
        <v>0</v>
      </c>
      <c r="G88" s="67">
        <v>0</v>
      </c>
      <c r="H88" s="67">
        <v>0</v>
      </c>
      <c r="I88" s="178">
        <v>0</v>
      </c>
      <c r="J88" s="67">
        <v>0</v>
      </c>
      <c r="K88" s="67">
        <v>0</v>
      </c>
      <c r="L88" s="67">
        <v>0</v>
      </c>
      <c r="M88" s="67">
        <v>0</v>
      </c>
      <c r="N88" s="67">
        <v>0</v>
      </c>
      <c r="O88" s="178">
        <v>0</v>
      </c>
      <c r="P88" s="67">
        <v>0</v>
      </c>
      <c r="Q88" s="67">
        <v>0</v>
      </c>
      <c r="R88" s="67">
        <v>0</v>
      </c>
      <c r="S88" s="67">
        <v>0</v>
      </c>
      <c r="T88" s="67">
        <v>0</v>
      </c>
      <c r="U88" s="178">
        <v>0</v>
      </c>
      <c r="V88" s="29">
        <v>0</v>
      </c>
      <c r="W88" s="29">
        <v>0</v>
      </c>
      <c r="X88" s="29">
        <v>0</v>
      </c>
      <c r="Y88" s="29">
        <v>0</v>
      </c>
      <c r="Z88" s="29">
        <v>0</v>
      </c>
      <c r="AD88" s="178">
        <f t="shared" si="11"/>
        <v>0</v>
      </c>
      <c r="AE88" s="29">
        <f t="shared" si="17"/>
        <v>0</v>
      </c>
      <c r="AF88" s="29">
        <f t="shared" si="17"/>
        <v>0</v>
      </c>
      <c r="AG88" s="29">
        <f t="shared" si="17"/>
        <v>0</v>
      </c>
      <c r="AH88" s="29">
        <f t="shared" si="17"/>
        <v>0</v>
      </c>
      <c r="AI88" s="29">
        <f t="shared" si="17"/>
        <v>0</v>
      </c>
      <c r="AJ88" s="120">
        <f t="shared" si="12"/>
        <v>0</v>
      </c>
      <c r="AK88" s="30" t="str">
        <f t="shared" si="13"/>
        <v>North Devon</v>
      </c>
      <c r="AL88" s="29">
        <f t="shared" si="14"/>
        <v>113</v>
      </c>
      <c r="AN88" s="202" t="s">
        <v>1221</v>
      </c>
      <c r="AO88" s="202" t="s">
        <v>188</v>
      </c>
      <c r="AP88" s="202">
        <v>14</v>
      </c>
      <c r="AQ88" s="29">
        <f t="shared" si="15"/>
        <v>52</v>
      </c>
      <c r="AR88" s="202" t="s">
        <v>1221</v>
      </c>
      <c r="AS88" s="202" t="s">
        <v>188</v>
      </c>
      <c r="AT88" s="29">
        <f t="shared" ca="1" si="16"/>
        <v>15</v>
      </c>
    </row>
    <row r="89" spans="1:46" x14ac:dyDescent="0.25">
      <c r="A89" s="82" t="s">
        <v>656</v>
      </c>
      <c r="B89" s="82" t="s">
        <v>657</v>
      </c>
      <c r="C89" s="178">
        <v>0</v>
      </c>
      <c r="D89" s="67">
        <v>0</v>
      </c>
      <c r="E89" s="67">
        <v>0</v>
      </c>
      <c r="F89" s="67">
        <v>0</v>
      </c>
      <c r="G89" s="67">
        <v>0</v>
      </c>
      <c r="H89" s="67">
        <v>0</v>
      </c>
      <c r="I89" s="178">
        <v>0</v>
      </c>
      <c r="J89" s="67">
        <v>0</v>
      </c>
      <c r="K89" s="67">
        <v>0</v>
      </c>
      <c r="L89" s="67">
        <v>0</v>
      </c>
      <c r="M89" s="67">
        <v>0</v>
      </c>
      <c r="N89" s="67">
        <v>0</v>
      </c>
      <c r="O89" s="178">
        <v>0</v>
      </c>
      <c r="P89" s="67">
        <v>0</v>
      </c>
      <c r="Q89" s="67">
        <v>0</v>
      </c>
      <c r="R89" s="67">
        <v>0</v>
      </c>
      <c r="S89" s="67">
        <v>0</v>
      </c>
      <c r="T89" s="67">
        <v>0</v>
      </c>
      <c r="U89" s="178">
        <v>0</v>
      </c>
      <c r="V89" s="29">
        <v>0</v>
      </c>
      <c r="W89" s="29">
        <v>0</v>
      </c>
      <c r="X89" s="29">
        <v>0</v>
      </c>
      <c r="Y89" s="29">
        <v>3</v>
      </c>
      <c r="Z89" s="29">
        <v>0</v>
      </c>
      <c r="AD89" s="178">
        <f t="shared" si="11"/>
        <v>3</v>
      </c>
      <c r="AE89" s="29">
        <f t="shared" si="17"/>
        <v>0</v>
      </c>
      <c r="AF89" s="29">
        <f t="shared" si="17"/>
        <v>0</v>
      </c>
      <c r="AG89" s="29">
        <f t="shared" si="17"/>
        <v>0</v>
      </c>
      <c r="AH89" s="29">
        <f t="shared" si="17"/>
        <v>0</v>
      </c>
      <c r="AI89" s="29">
        <f t="shared" si="17"/>
        <v>0</v>
      </c>
      <c r="AJ89" s="120">
        <f t="shared" si="12"/>
        <v>3</v>
      </c>
      <c r="AK89" s="30" t="str">
        <f t="shared" si="13"/>
        <v>South Hams</v>
      </c>
      <c r="AL89" s="29">
        <f t="shared" si="14"/>
        <v>114</v>
      </c>
      <c r="AN89" s="202" t="s">
        <v>1222</v>
      </c>
      <c r="AO89" s="202" t="s">
        <v>20</v>
      </c>
      <c r="AP89" s="202">
        <v>31</v>
      </c>
      <c r="AQ89" s="29">
        <f t="shared" si="15"/>
        <v>53</v>
      </c>
      <c r="AR89" s="202" t="s">
        <v>1222</v>
      </c>
      <c r="AS89" s="202" t="s">
        <v>20</v>
      </c>
      <c r="AT89" s="29">
        <f t="shared" ca="1" si="16"/>
        <v>20</v>
      </c>
    </row>
    <row r="90" spans="1:46" x14ac:dyDescent="0.25">
      <c r="A90" s="82" t="s">
        <v>658</v>
      </c>
      <c r="B90" s="82" t="s">
        <v>659</v>
      </c>
      <c r="C90" s="178">
        <v>0</v>
      </c>
      <c r="D90" s="67">
        <v>0</v>
      </c>
      <c r="E90" s="67">
        <v>0</v>
      </c>
      <c r="F90" s="67">
        <v>0</v>
      </c>
      <c r="G90" s="67">
        <v>0</v>
      </c>
      <c r="H90" s="67">
        <v>0</v>
      </c>
      <c r="I90" s="178">
        <v>0</v>
      </c>
      <c r="J90" s="67">
        <v>0</v>
      </c>
      <c r="K90" s="67">
        <v>0</v>
      </c>
      <c r="L90" s="67">
        <v>0</v>
      </c>
      <c r="M90" s="67">
        <v>0</v>
      </c>
      <c r="N90" s="67">
        <v>0</v>
      </c>
      <c r="O90" s="178">
        <v>0</v>
      </c>
      <c r="P90" s="67">
        <v>0</v>
      </c>
      <c r="Q90" s="67">
        <v>0</v>
      </c>
      <c r="R90" s="67">
        <v>0</v>
      </c>
      <c r="S90" s="67">
        <v>0</v>
      </c>
      <c r="T90" s="67">
        <v>0</v>
      </c>
      <c r="U90" s="178">
        <v>0</v>
      </c>
      <c r="V90" s="29">
        <v>0</v>
      </c>
      <c r="W90" s="29">
        <v>0</v>
      </c>
      <c r="X90" s="29">
        <v>0</v>
      </c>
      <c r="Y90" s="29">
        <v>5</v>
      </c>
      <c r="Z90" s="29">
        <v>0</v>
      </c>
      <c r="AD90" s="178">
        <f t="shared" si="11"/>
        <v>5</v>
      </c>
      <c r="AE90" s="29">
        <f t="shared" si="17"/>
        <v>0</v>
      </c>
      <c r="AF90" s="29">
        <f t="shared" si="17"/>
        <v>0</v>
      </c>
      <c r="AG90" s="29">
        <f t="shared" si="17"/>
        <v>0</v>
      </c>
      <c r="AH90" s="29">
        <f t="shared" si="17"/>
        <v>0</v>
      </c>
      <c r="AI90" s="29">
        <f t="shared" si="17"/>
        <v>0</v>
      </c>
      <c r="AJ90" s="120">
        <f t="shared" si="12"/>
        <v>5</v>
      </c>
      <c r="AK90" s="30" t="str">
        <f t="shared" si="13"/>
        <v>Teignbridge</v>
      </c>
      <c r="AL90" s="29">
        <f t="shared" si="14"/>
        <v>115</v>
      </c>
      <c r="AN90" s="202" t="s">
        <v>1223</v>
      </c>
      <c r="AO90" s="202" t="s">
        <v>192</v>
      </c>
      <c r="AP90" s="202">
        <v>22</v>
      </c>
      <c r="AQ90" s="29">
        <f t="shared" si="15"/>
        <v>54</v>
      </c>
      <c r="AR90" s="202" t="s">
        <v>1223</v>
      </c>
      <c r="AS90" s="202" t="s">
        <v>192</v>
      </c>
      <c r="AT90" s="29">
        <f t="shared" ca="1" si="16"/>
        <v>15</v>
      </c>
    </row>
    <row r="91" spans="1:46" x14ac:dyDescent="0.25">
      <c r="A91" s="82" t="s">
        <v>660</v>
      </c>
      <c r="B91" s="82" t="s">
        <v>661</v>
      </c>
      <c r="C91" s="178">
        <v>0</v>
      </c>
      <c r="D91" s="67">
        <v>0</v>
      </c>
      <c r="E91" s="67">
        <v>0</v>
      </c>
      <c r="F91" s="67">
        <v>0</v>
      </c>
      <c r="G91" s="67">
        <v>0</v>
      </c>
      <c r="H91" s="67">
        <v>0</v>
      </c>
      <c r="I91" s="178">
        <v>0</v>
      </c>
      <c r="J91" s="67">
        <v>0</v>
      </c>
      <c r="K91" s="67">
        <v>0</v>
      </c>
      <c r="L91" s="67">
        <v>0</v>
      </c>
      <c r="M91" s="67">
        <v>0</v>
      </c>
      <c r="N91" s="67">
        <v>0</v>
      </c>
      <c r="O91" s="178">
        <v>0</v>
      </c>
      <c r="P91" s="67">
        <v>0</v>
      </c>
      <c r="Q91" s="67">
        <v>0</v>
      </c>
      <c r="R91" s="67">
        <v>0</v>
      </c>
      <c r="S91" s="67">
        <v>0</v>
      </c>
      <c r="T91" s="67">
        <v>0</v>
      </c>
      <c r="U91" s="178">
        <v>0</v>
      </c>
      <c r="V91" s="29">
        <v>0</v>
      </c>
      <c r="W91" s="29">
        <v>0</v>
      </c>
      <c r="X91" s="29">
        <v>0</v>
      </c>
      <c r="Y91" s="29">
        <v>0</v>
      </c>
      <c r="Z91" s="29">
        <v>0</v>
      </c>
      <c r="AD91" s="178">
        <f t="shared" si="11"/>
        <v>0</v>
      </c>
      <c r="AE91" s="29">
        <f t="shared" si="17"/>
        <v>0</v>
      </c>
      <c r="AF91" s="29">
        <f t="shared" si="17"/>
        <v>0</v>
      </c>
      <c r="AG91" s="29">
        <f t="shared" si="17"/>
        <v>0</v>
      </c>
      <c r="AH91" s="29">
        <f t="shared" si="17"/>
        <v>0</v>
      </c>
      <c r="AI91" s="29">
        <f t="shared" si="17"/>
        <v>0</v>
      </c>
      <c r="AJ91" s="120">
        <f t="shared" si="12"/>
        <v>0</v>
      </c>
      <c r="AK91" s="30" t="str">
        <f t="shared" si="13"/>
        <v>Torridge</v>
      </c>
      <c r="AL91" s="29">
        <f t="shared" si="14"/>
        <v>116</v>
      </c>
      <c r="AN91" s="202" t="s">
        <v>1224</v>
      </c>
      <c r="AO91" s="202" t="s">
        <v>1225</v>
      </c>
      <c r="AP91" s="202">
        <v>17</v>
      </c>
      <c r="AQ91" s="29">
        <f t="shared" si="15"/>
        <v>61</v>
      </c>
      <c r="AR91" s="202" t="s">
        <v>1224</v>
      </c>
      <c r="AS91" s="202" t="s">
        <v>1225</v>
      </c>
      <c r="AT91" s="29">
        <f t="shared" ca="1" si="16"/>
        <v>2</v>
      </c>
    </row>
    <row r="92" spans="1:46" x14ac:dyDescent="0.25">
      <c r="A92" s="82" t="s">
        <v>662</v>
      </c>
      <c r="B92" s="82" t="s">
        <v>663</v>
      </c>
      <c r="C92" s="178">
        <v>0</v>
      </c>
      <c r="D92" s="67">
        <v>0</v>
      </c>
      <c r="E92" s="67">
        <v>0</v>
      </c>
      <c r="F92" s="67">
        <v>0</v>
      </c>
      <c r="G92" s="67">
        <v>0</v>
      </c>
      <c r="H92" s="67">
        <v>0</v>
      </c>
      <c r="I92" s="178">
        <v>0</v>
      </c>
      <c r="J92" s="67">
        <v>0</v>
      </c>
      <c r="K92" s="67">
        <v>0</v>
      </c>
      <c r="L92" s="67">
        <v>0</v>
      </c>
      <c r="M92" s="67">
        <v>0</v>
      </c>
      <c r="N92" s="67">
        <v>0</v>
      </c>
      <c r="O92" s="178">
        <v>0</v>
      </c>
      <c r="P92" s="67">
        <v>0</v>
      </c>
      <c r="Q92" s="67">
        <v>0</v>
      </c>
      <c r="R92" s="67">
        <v>0</v>
      </c>
      <c r="S92" s="67">
        <v>0</v>
      </c>
      <c r="T92" s="67">
        <v>0</v>
      </c>
      <c r="U92" s="178">
        <v>0</v>
      </c>
      <c r="V92" s="29">
        <v>0</v>
      </c>
      <c r="W92" s="29">
        <v>0</v>
      </c>
      <c r="X92" s="29">
        <v>0</v>
      </c>
      <c r="Y92" s="29">
        <v>2</v>
      </c>
      <c r="Z92" s="29">
        <v>0</v>
      </c>
      <c r="AD92" s="178">
        <f t="shared" si="11"/>
        <v>2</v>
      </c>
      <c r="AE92" s="29">
        <f t="shared" si="17"/>
        <v>0</v>
      </c>
      <c r="AF92" s="29">
        <f t="shared" si="17"/>
        <v>0</v>
      </c>
      <c r="AG92" s="29">
        <f t="shared" si="17"/>
        <v>0</v>
      </c>
      <c r="AH92" s="29">
        <f t="shared" si="17"/>
        <v>0</v>
      </c>
      <c r="AI92" s="29">
        <f t="shared" si="17"/>
        <v>0</v>
      </c>
      <c r="AJ92" s="120">
        <f t="shared" si="12"/>
        <v>2</v>
      </c>
      <c r="AK92" s="30" t="str">
        <f t="shared" si="13"/>
        <v>West Devon</v>
      </c>
      <c r="AL92" s="29">
        <f t="shared" si="14"/>
        <v>117</v>
      </c>
      <c r="AN92" s="202" t="s">
        <v>1226</v>
      </c>
      <c r="AO92" s="202" t="s">
        <v>1227</v>
      </c>
      <c r="AP92" s="202">
        <v>29</v>
      </c>
      <c r="AQ92" s="29">
        <f t="shared" si="15"/>
        <v>62</v>
      </c>
      <c r="AR92" s="202" t="s">
        <v>1226</v>
      </c>
      <c r="AS92" s="202" t="s">
        <v>1227</v>
      </c>
      <c r="AT92" s="29">
        <f t="shared" ca="1" si="16"/>
        <v>0</v>
      </c>
    </row>
    <row r="93" spans="1:46" x14ac:dyDescent="0.25">
      <c r="A93" s="82" t="s">
        <v>664</v>
      </c>
      <c r="B93" s="82" t="s">
        <v>665</v>
      </c>
      <c r="C93" s="178">
        <v>0</v>
      </c>
      <c r="D93" s="67">
        <v>0</v>
      </c>
      <c r="E93" s="67">
        <v>0</v>
      </c>
      <c r="F93" s="67">
        <v>0</v>
      </c>
      <c r="G93" s="67">
        <v>0</v>
      </c>
      <c r="H93" s="67">
        <v>0</v>
      </c>
      <c r="I93" s="178">
        <v>0</v>
      </c>
      <c r="J93" s="67">
        <v>0</v>
      </c>
      <c r="K93" s="67">
        <v>0</v>
      </c>
      <c r="L93" s="67">
        <v>0</v>
      </c>
      <c r="M93" s="67">
        <v>0</v>
      </c>
      <c r="N93" s="67">
        <v>0</v>
      </c>
      <c r="O93" s="178">
        <v>0</v>
      </c>
      <c r="P93" s="67">
        <v>0</v>
      </c>
      <c r="Q93" s="67">
        <v>0</v>
      </c>
      <c r="R93" s="67">
        <v>0</v>
      </c>
      <c r="S93" s="67">
        <v>1</v>
      </c>
      <c r="T93" s="67">
        <v>0</v>
      </c>
      <c r="U93" s="178">
        <v>2</v>
      </c>
      <c r="V93" s="29">
        <v>0</v>
      </c>
      <c r="W93" s="29">
        <v>0</v>
      </c>
      <c r="X93" s="29">
        <v>0</v>
      </c>
      <c r="Y93" s="29">
        <v>3</v>
      </c>
      <c r="Z93" s="29">
        <v>0</v>
      </c>
      <c r="AD93" s="178">
        <f t="shared" si="11"/>
        <v>4</v>
      </c>
      <c r="AE93" s="29">
        <f t="shared" si="17"/>
        <v>2</v>
      </c>
      <c r="AF93" s="29">
        <f t="shared" si="17"/>
        <v>0</v>
      </c>
      <c r="AG93" s="29">
        <f t="shared" si="17"/>
        <v>0</v>
      </c>
      <c r="AH93" s="29">
        <f t="shared" si="17"/>
        <v>0</v>
      </c>
      <c r="AI93" s="29">
        <f t="shared" si="17"/>
        <v>0</v>
      </c>
      <c r="AJ93" s="120">
        <f t="shared" si="12"/>
        <v>6</v>
      </c>
      <c r="AK93" s="30" t="str">
        <f t="shared" si="13"/>
        <v>Eastbourne</v>
      </c>
      <c r="AL93" s="29">
        <f t="shared" si="14"/>
        <v>124</v>
      </c>
      <c r="AN93" s="202" t="s">
        <v>1228</v>
      </c>
      <c r="AO93" s="202" t="s">
        <v>1229</v>
      </c>
      <c r="AP93" s="202">
        <v>11</v>
      </c>
      <c r="AQ93" s="29">
        <f t="shared" si="15"/>
        <v>63</v>
      </c>
      <c r="AR93" s="202" t="s">
        <v>1228</v>
      </c>
      <c r="AS93" s="202" t="s">
        <v>1229</v>
      </c>
      <c r="AT93" s="29">
        <f t="shared" ca="1" si="16"/>
        <v>2</v>
      </c>
    </row>
    <row r="94" spans="1:46" x14ac:dyDescent="0.25">
      <c r="A94" s="82" t="s">
        <v>666</v>
      </c>
      <c r="B94" s="82" t="s">
        <v>667</v>
      </c>
      <c r="C94" s="178">
        <v>0</v>
      </c>
      <c r="D94" s="67">
        <v>0</v>
      </c>
      <c r="E94" s="67">
        <v>0</v>
      </c>
      <c r="F94" s="67">
        <v>0</v>
      </c>
      <c r="G94" s="67">
        <v>0</v>
      </c>
      <c r="H94" s="67">
        <v>0</v>
      </c>
      <c r="I94" s="178">
        <v>0</v>
      </c>
      <c r="J94" s="67">
        <v>0</v>
      </c>
      <c r="K94" s="67">
        <v>0</v>
      </c>
      <c r="L94" s="67">
        <v>0</v>
      </c>
      <c r="M94" s="67">
        <v>0</v>
      </c>
      <c r="N94" s="67">
        <v>0</v>
      </c>
      <c r="O94" s="178">
        <v>0</v>
      </c>
      <c r="P94" s="67">
        <v>0</v>
      </c>
      <c r="Q94" s="67">
        <v>0</v>
      </c>
      <c r="R94" s="67">
        <v>0</v>
      </c>
      <c r="S94" s="67">
        <v>0</v>
      </c>
      <c r="T94" s="67">
        <v>0</v>
      </c>
      <c r="U94" s="178">
        <v>0</v>
      </c>
      <c r="V94" s="29">
        <v>0</v>
      </c>
      <c r="W94" s="29">
        <v>0</v>
      </c>
      <c r="X94" s="29">
        <v>0</v>
      </c>
      <c r="Y94" s="29">
        <v>1</v>
      </c>
      <c r="Z94" s="29">
        <v>0</v>
      </c>
      <c r="AD94" s="178">
        <f t="shared" si="11"/>
        <v>1</v>
      </c>
      <c r="AE94" s="29">
        <f t="shared" si="17"/>
        <v>0</v>
      </c>
      <c r="AF94" s="29">
        <f t="shared" si="17"/>
        <v>0</v>
      </c>
      <c r="AG94" s="29">
        <f t="shared" si="17"/>
        <v>0</v>
      </c>
      <c r="AH94" s="29">
        <f t="shared" si="17"/>
        <v>0</v>
      </c>
      <c r="AI94" s="29">
        <f t="shared" si="17"/>
        <v>0</v>
      </c>
      <c r="AJ94" s="120">
        <f t="shared" si="12"/>
        <v>1</v>
      </c>
      <c r="AK94" s="30" t="str">
        <f t="shared" si="13"/>
        <v>Hastings</v>
      </c>
      <c r="AL94" s="29">
        <f t="shared" si="14"/>
        <v>57</v>
      </c>
      <c r="AN94" s="202" t="s">
        <v>1230</v>
      </c>
      <c r="AO94" s="202" t="s">
        <v>1231</v>
      </c>
      <c r="AP94" s="202">
        <v>23</v>
      </c>
      <c r="AQ94" s="29">
        <f t="shared" si="15"/>
        <v>64</v>
      </c>
      <c r="AR94" s="202" t="s">
        <v>1230</v>
      </c>
      <c r="AS94" s="202" t="s">
        <v>1231</v>
      </c>
      <c r="AT94" s="29">
        <f t="shared" ca="1" si="16"/>
        <v>3</v>
      </c>
    </row>
    <row r="95" spans="1:46" x14ac:dyDescent="0.25">
      <c r="A95" s="82" t="s">
        <v>668</v>
      </c>
      <c r="B95" s="82" t="s">
        <v>669</v>
      </c>
      <c r="C95" s="178">
        <v>0</v>
      </c>
      <c r="D95" s="67">
        <v>0</v>
      </c>
      <c r="E95" s="67">
        <v>0</v>
      </c>
      <c r="F95" s="67">
        <v>0</v>
      </c>
      <c r="G95" s="67">
        <v>0</v>
      </c>
      <c r="H95" s="67">
        <v>0</v>
      </c>
      <c r="I95" s="178">
        <v>0</v>
      </c>
      <c r="J95" s="67">
        <v>0</v>
      </c>
      <c r="K95" s="67">
        <v>0</v>
      </c>
      <c r="L95" s="67">
        <v>0</v>
      </c>
      <c r="M95" s="67">
        <v>0</v>
      </c>
      <c r="N95" s="67">
        <v>0</v>
      </c>
      <c r="O95" s="178">
        <v>0</v>
      </c>
      <c r="P95" s="67">
        <v>0</v>
      </c>
      <c r="Q95" s="67">
        <v>0</v>
      </c>
      <c r="R95" s="67">
        <v>0</v>
      </c>
      <c r="S95" s="67">
        <v>0</v>
      </c>
      <c r="T95" s="67">
        <v>0</v>
      </c>
      <c r="U95" s="178">
        <v>1</v>
      </c>
      <c r="V95" s="29">
        <v>0</v>
      </c>
      <c r="W95" s="29">
        <v>0</v>
      </c>
      <c r="X95" s="29">
        <v>0</v>
      </c>
      <c r="Y95" s="29">
        <v>5</v>
      </c>
      <c r="Z95" s="29">
        <v>0</v>
      </c>
      <c r="AD95" s="178">
        <f t="shared" si="11"/>
        <v>5</v>
      </c>
      <c r="AE95" s="29">
        <f t="shared" si="17"/>
        <v>1</v>
      </c>
      <c r="AF95" s="29">
        <f t="shared" si="17"/>
        <v>0</v>
      </c>
      <c r="AG95" s="29">
        <f t="shared" si="17"/>
        <v>0</v>
      </c>
      <c r="AH95" s="29">
        <f t="shared" si="17"/>
        <v>0</v>
      </c>
      <c r="AI95" s="29">
        <f t="shared" si="17"/>
        <v>0</v>
      </c>
      <c r="AJ95" s="120">
        <f t="shared" si="12"/>
        <v>6</v>
      </c>
      <c r="AK95" s="30" t="str">
        <f t="shared" si="13"/>
        <v>Lewes</v>
      </c>
      <c r="AL95" s="29">
        <f t="shared" si="14"/>
        <v>58</v>
      </c>
      <c r="AN95" s="202" t="s">
        <v>1232</v>
      </c>
      <c r="AO95" s="202" t="s">
        <v>1233</v>
      </c>
      <c r="AP95" s="202">
        <v>33</v>
      </c>
      <c r="AQ95" s="29">
        <f t="shared" si="15"/>
        <v>65</v>
      </c>
      <c r="AR95" s="202" t="s">
        <v>1232</v>
      </c>
      <c r="AS95" s="202" t="s">
        <v>1233</v>
      </c>
      <c r="AT95" s="29">
        <f t="shared" ca="1" si="16"/>
        <v>6</v>
      </c>
    </row>
    <row r="96" spans="1:46" x14ac:dyDescent="0.25">
      <c r="A96" s="82" t="s">
        <v>670</v>
      </c>
      <c r="B96" s="82" t="s">
        <v>671</v>
      </c>
      <c r="C96" s="178">
        <v>0</v>
      </c>
      <c r="D96" s="67">
        <v>0</v>
      </c>
      <c r="E96" s="67">
        <v>0</v>
      </c>
      <c r="F96" s="67">
        <v>0</v>
      </c>
      <c r="G96" s="67">
        <v>0</v>
      </c>
      <c r="H96" s="67">
        <v>0</v>
      </c>
      <c r="I96" s="178">
        <v>0</v>
      </c>
      <c r="J96" s="67">
        <v>0</v>
      </c>
      <c r="K96" s="67">
        <v>0</v>
      </c>
      <c r="L96" s="67">
        <v>0</v>
      </c>
      <c r="M96" s="67">
        <v>0</v>
      </c>
      <c r="N96" s="67">
        <v>0</v>
      </c>
      <c r="O96" s="178">
        <v>0</v>
      </c>
      <c r="P96" s="67">
        <v>0</v>
      </c>
      <c r="Q96" s="67">
        <v>0</v>
      </c>
      <c r="R96" s="67">
        <v>0</v>
      </c>
      <c r="S96" s="67">
        <v>1</v>
      </c>
      <c r="T96" s="67">
        <v>0</v>
      </c>
      <c r="U96" s="178">
        <v>0</v>
      </c>
      <c r="V96" s="29">
        <v>0</v>
      </c>
      <c r="W96" s="29">
        <v>0</v>
      </c>
      <c r="X96" s="29">
        <v>0</v>
      </c>
      <c r="Y96" s="29">
        <v>2</v>
      </c>
      <c r="Z96" s="29">
        <v>0</v>
      </c>
      <c r="AD96" s="178">
        <f t="shared" si="11"/>
        <v>3</v>
      </c>
      <c r="AE96" s="29">
        <f t="shared" si="17"/>
        <v>0</v>
      </c>
      <c r="AF96" s="29">
        <f t="shared" si="17"/>
        <v>0</v>
      </c>
      <c r="AG96" s="29">
        <f t="shared" si="17"/>
        <v>0</v>
      </c>
      <c r="AH96" s="29">
        <f t="shared" si="17"/>
        <v>0</v>
      </c>
      <c r="AI96" s="29">
        <f t="shared" si="17"/>
        <v>0</v>
      </c>
      <c r="AJ96" s="120">
        <f t="shared" si="12"/>
        <v>3</v>
      </c>
      <c r="AK96" s="30" t="str">
        <f t="shared" si="13"/>
        <v>Rother</v>
      </c>
      <c r="AL96" s="29">
        <f t="shared" si="14"/>
        <v>59</v>
      </c>
      <c r="AN96" s="202" t="s">
        <v>1234</v>
      </c>
      <c r="AO96" s="202" t="s">
        <v>1235</v>
      </c>
      <c r="AP96" s="202">
        <v>10</v>
      </c>
      <c r="AQ96" s="29">
        <f t="shared" si="15"/>
        <v>66</v>
      </c>
      <c r="AR96" s="202" t="s">
        <v>1234</v>
      </c>
      <c r="AS96" s="202" t="s">
        <v>1235</v>
      </c>
      <c r="AT96" s="29">
        <f t="shared" ca="1" si="16"/>
        <v>8</v>
      </c>
    </row>
    <row r="97" spans="1:46" x14ac:dyDescent="0.25">
      <c r="A97" s="82" t="s">
        <v>672</v>
      </c>
      <c r="B97" s="82" t="s">
        <v>673</v>
      </c>
      <c r="C97" s="178">
        <v>0</v>
      </c>
      <c r="D97" s="67">
        <v>0</v>
      </c>
      <c r="E97" s="67">
        <v>0</v>
      </c>
      <c r="F97" s="67">
        <v>0</v>
      </c>
      <c r="G97" s="67">
        <v>0</v>
      </c>
      <c r="H97" s="67">
        <v>0</v>
      </c>
      <c r="I97" s="178">
        <v>0</v>
      </c>
      <c r="J97" s="67">
        <v>0</v>
      </c>
      <c r="K97" s="67">
        <v>0</v>
      </c>
      <c r="L97" s="67">
        <v>0</v>
      </c>
      <c r="M97" s="67">
        <v>1</v>
      </c>
      <c r="N97" s="67">
        <v>0</v>
      </c>
      <c r="O97" s="178">
        <v>0</v>
      </c>
      <c r="P97" s="67">
        <v>0</v>
      </c>
      <c r="Q97" s="67">
        <v>0</v>
      </c>
      <c r="R97" s="67">
        <v>0</v>
      </c>
      <c r="S97" s="67">
        <v>0</v>
      </c>
      <c r="T97" s="67">
        <v>0</v>
      </c>
      <c r="U97" s="178">
        <v>0</v>
      </c>
      <c r="V97" s="29">
        <v>0</v>
      </c>
      <c r="W97" s="29">
        <v>0</v>
      </c>
      <c r="X97" s="29">
        <v>0</v>
      </c>
      <c r="Y97" s="29">
        <v>5</v>
      </c>
      <c r="Z97" s="29">
        <v>0</v>
      </c>
      <c r="AD97" s="178">
        <f t="shared" si="11"/>
        <v>6</v>
      </c>
      <c r="AE97" s="29">
        <f t="shared" si="17"/>
        <v>0</v>
      </c>
      <c r="AF97" s="29">
        <f t="shared" si="17"/>
        <v>0</v>
      </c>
      <c r="AG97" s="29">
        <f t="shared" si="17"/>
        <v>0</v>
      </c>
      <c r="AH97" s="29">
        <f t="shared" si="17"/>
        <v>0</v>
      </c>
      <c r="AI97" s="29">
        <f t="shared" si="17"/>
        <v>0</v>
      </c>
      <c r="AJ97" s="120">
        <f t="shared" si="12"/>
        <v>6</v>
      </c>
      <c r="AK97" s="30" t="str">
        <f t="shared" si="13"/>
        <v>Wealden</v>
      </c>
      <c r="AL97" s="29">
        <f t="shared" si="14"/>
        <v>60</v>
      </c>
      <c r="AN97" s="202" t="s">
        <v>1236</v>
      </c>
      <c r="AO97" s="202" t="s">
        <v>1237</v>
      </c>
      <c r="AP97" s="202">
        <v>23</v>
      </c>
      <c r="AQ97" s="29">
        <f t="shared" si="15"/>
        <v>67</v>
      </c>
      <c r="AR97" s="202" t="s">
        <v>1236</v>
      </c>
      <c r="AS97" s="202" t="s">
        <v>1237</v>
      </c>
      <c r="AT97" s="29">
        <f t="shared" ca="1" si="16"/>
        <v>12</v>
      </c>
    </row>
    <row r="98" spans="1:46" x14ac:dyDescent="0.25">
      <c r="A98" s="82" t="s">
        <v>674</v>
      </c>
      <c r="B98" s="82" t="s">
        <v>675</v>
      </c>
      <c r="C98" s="178">
        <v>0</v>
      </c>
      <c r="D98" s="67">
        <v>0</v>
      </c>
      <c r="E98" s="67">
        <v>0</v>
      </c>
      <c r="F98" s="67">
        <v>0</v>
      </c>
      <c r="G98" s="67">
        <v>0</v>
      </c>
      <c r="H98" s="67">
        <v>0</v>
      </c>
      <c r="I98" s="178">
        <v>0</v>
      </c>
      <c r="J98" s="67">
        <v>0</v>
      </c>
      <c r="K98" s="67">
        <v>0</v>
      </c>
      <c r="L98" s="67">
        <v>0</v>
      </c>
      <c r="M98" s="67">
        <v>0</v>
      </c>
      <c r="N98" s="67">
        <v>0</v>
      </c>
      <c r="O98" s="178">
        <v>0</v>
      </c>
      <c r="P98" s="67">
        <v>0</v>
      </c>
      <c r="Q98" s="67">
        <v>0</v>
      </c>
      <c r="R98" s="67">
        <v>0</v>
      </c>
      <c r="S98" s="67">
        <v>0</v>
      </c>
      <c r="T98" s="67">
        <v>0</v>
      </c>
      <c r="U98" s="178">
        <v>0</v>
      </c>
      <c r="V98" s="29">
        <v>0</v>
      </c>
      <c r="W98" s="29">
        <v>0</v>
      </c>
      <c r="X98" s="29">
        <v>0</v>
      </c>
      <c r="Y98" s="29">
        <v>8</v>
      </c>
      <c r="Z98" s="29">
        <v>0</v>
      </c>
      <c r="AD98" s="178">
        <f t="shared" si="11"/>
        <v>8</v>
      </c>
      <c r="AE98" s="29">
        <f t="shared" si="17"/>
        <v>0</v>
      </c>
      <c r="AF98" s="29">
        <f t="shared" si="17"/>
        <v>0</v>
      </c>
      <c r="AG98" s="29">
        <f t="shared" si="17"/>
        <v>0</v>
      </c>
      <c r="AH98" s="29">
        <f t="shared" si="17"/>
        <v>0</v>
      </c>
      <c r="AI98" s="29">
        <f t="shared" si="17"/>
        <v>0</v>
      </c>
      <c r="AJ98" s="120">
        <f t="shared" si="12"/>
        <v>8</v>
      </c>
      <c r="AK98" s="30" t="str">
        <f t="shared" si="13"/>
        <v>Basildon</v>
      </c>
      <c r="AL98" s="29">
        <f t="shared" si="14"/>
        <v>61</v>
      </c>
      <c r="AN98" s="202" t="s">
        <v>1238</v>
      </c>
      <c r="AO98" s="202" t="s">
        <v>1239</v>
      </c>
      <c r="AP98" s="202">
        <v>10</v>
      </c>
      <c r="AQ98" s="29">
        <f t="shared" si="15"/>
        <v>68</v>
      </c>
      <c r="AR98" s="202" t="s">
        <v>1238</v>
      </c>
      <c r="AS98" s="202" t="s">
        <v>1239</v>
      </c>
      <c r="AT98" s="29">
        <f t="shared" ca="1" si="16"/>
        <v>16</v>
      </c>
    </row>
    <row r="99" spans="1:46" x14ac:dyDescent="0.25">
      <c r="A99" s="82" t="s">
        <v>676</v>
      </c>
      <c r="B99" s="82" t="s">
        <v>677</v>
      </c>
      <c r="C99" s="178">
        <v>0</v>
      </c>
      <c r="D99" s="67">
        <v>0</v>
      </c>
      <c r="E99" s="67">
        <v>0</v>
      </c>
      <c r="F99" s="67">
        <v>0</v>
      </c>
      <c r="G99" s="67">
        <v>0</v>
      </c>
      <c r="H99" s="67">
        <v>0</v>
      </c>
      <c r="I99" s="178">
        <v>0</v>
      </c>
      <c r="J99" s="67">
        <v>0</v>
      </c>
      <c r="K99" s="67">
        <v>0</v>
      </c>
      <c r="L99" s="67">
        <v>0</v>
      </c>
      <c r="M99" s="67">
        <v>0</v>
      </c>
      <c r="N99" s="67">
        <v>0</v>
      </c>
      <c r="O99" s="178">
        <v>0</v>
      </c>
      <c r="P99" s="67">
        <v>0</v>
      </c>
      <c r="Q99" s="67">
        <v>0</v>
      </c>
      <c r="R99" s="67">
        <v>0</v>
      </c>
      <c r="S99" s="67">
        <v>0</v>
      </c>
      <c r="T99" s="67">
        <v>0</v>
      </c>
      <c r="U99" s="178">
        <v>0</v>
      </c>
      <c r="V99" s="29">
        <v>0</v>
      </c>
      <c r="W99" s="29">
        <v>0</v>
      </c>
      <c r="X99" s="29">
        <v>0</v>
      </c>
      <c r="Y99" s="29">
        <v>1</v>
      </c>
      <c r="Z99" s="29">
        <v>0</v>
      </c>
      <c r="AD99" s="178">
        <f t="shared" si="11"/>
        <v>1</v>
      </c>
      <c r="AE99" s="29">
        <f t="shared" si="17"/>
        <v>0</v>
      </c>
      <c r="AF99" s="29">
        <f t="shared" si="17"/>
        <v>0</v>
      </c>
      <c r="AG99" s="29">
        <f t="shared" si="17"/>
        <v>0</v>
      </c>
      <c r="AH99" s="29">
        <f t="shared" si="17"/>
        <v>0</v>
      </c>
      <c r="AI99" s="29">
        <f t="shared" si="17"/>
        <v>0</v>
      </c>
      <c r="AJ99" s="120">
        <f t="shared" si="12"/>
        <v>1</v>
      </c>
      <c r="AK99" s="30" t="str">
        <f t="shared" si="13"/>
        <v>Braintree</v>
      </c>
      <c r="AL99" s="29">
        <f t="shared" si="14"/>
        <v>62</v>
      </c>
      <c r="AN99" s="202" t="s">
        <v>1240</v>
      </c>
      <c r="AO99" s="202" t="s">
        <v>1241</v>
      </c>
      <c r="AP99" s="202">
        <v>13</v>
      </c>
      <c r="AQ99" s="29">
        <f t="shared" si="15"/>
        <v>69</v>
      </c>
      <c r="AR99" s="202" t="s">
        <v>1240</v>
      </c>
      <c r="AS99" s="202" t="s">
        <v>1241</v>
      </c>
      <c r="AT99" s="29">
        <f t="shared" ca="1" si="16"/>
        <v>8</v>
      </c>
    </row>
    <row r="100" spans="1:46" x14ac:dyDescent="0.25">
      <c r="A100" s="82" t="s">
        <v>678</v>
      </c>
      <c r="B100" s="82" t="s">
        <v>679</v>
      </c>
      <c r="C100" s="178">
        <v>0</v>
      </c>
      <c r="D100" s="67">
        <v>0</v>
      </c>
      <c r="E100" s="67">
        <v>0</v>
      </c>
      <c r="F100" s="67">
        <v>0</v>
      </c>
      <c r="G100" s="67">
        <v>0</v>
      </c>
      <c r="H100" s="67">
        <v>0</v>
      </c>
      <c r="I100" s="178">
        <v>0</v>
      </c>
      <c r="J100" s="67">
        <v>0</v>
      </c>
      <c r="K100" s="67">
        <v>0</v>
      </c>
      <c r="L100" s="67">
        <v>0</v>
      </c>
      <c r="M100" s="67">
        <v>0</v>
      </c>
      <c r="N100" s="67">
        <v>0</v>
      </c>
      <c r="O100" s="178">
        <v>0</v>
      </c>
      <c r="P100" s="67">
        <v>0</v>
      </c>
      <c r="Q100" s="67">
        <v>0</v>
      </c>
      <c r="R100" s="67">
        <v>0</v>
      </c>
      <c r="S100" s="67">
        <v>1</v>
      </c>
      <c r="T100" s="67">
        <v>0</v>
      </c>
      <c r="U100" s="178">
        <v>0</v>
      </c>
      <c r="V100" s="29">
        <v>0</v>
      </c>
      <c r="W100" s="29">
        <v>0</v>
      </c>
      <c r="X100" s="29">
        <v>0</v>
      </c>
      <c r="Y100" s="29">
        <v>8</v>
      </c>
      <c r="Z100" s="29">
        <v>0</v>
      </c>
      <c r="AD100" s="178">
        <f t="shared" si="11"/>
        <v>9</v>
      </c>
      <c r="AE100" s="29">
        <f t="shared" si="17"/>
        <v>0</v>
      </c>
      <c r="AF100" s="29">
        <f t="shared" si="17"/>
        <v>0</v>
      </c>
      <c r="AG100" s="29">
        <f t="shared" si="17"/>
        <v>0</v>
      </c>
      <c r="AH100" s="29">
        <f t="shared" si="17"/>
        <v>0</v>
      </c>
      <c r="AI100" s="29">
        <f t="shared" si="17"/>
        <v>0</v>
      </c>
      <c r="AJ100" s="120">
        <f t="shared" si="12"/>
        <v>9</v>
      </c>
      <c r="AK100" s="30" t="str">
        <f t="shared" si="13"/>
        <v>Brentwood</v>
      </c>
      <c r="AL100" s="29">
        <f t="shared" si="14"/>
        <v>63</v>
      </c>
      <c r="AN100" s="202" t="s">
        <v>1242</v>
      </c>
      <c r="AO100" s="202" t="s">
        <v>1243</v>
      </c>
      <c r="AP100" s="202">
        <v>5</v>
      </c>
      <c r="AQ100" s="29">
        <f t="shared" si="15"/>
        <v>70</v>
      </c>
      <c r="AR100" s="202" t="s">
        <v>1242</v>
      </c>
      <c r="AS100" s="202" t="s">
        <v>1243</v>
      </c>
      <c r="AT100" s="29">
        <f t="shared" ca="1" si="16"/>
        <v>5</v>
      </c>
    </row>
    <row r="101" spans="1:46" x14ac:dyDescent="0.25">
      <c r="A101" s="82" t="s">
        <v>680</v>
      </c>
      <c r="B101" s="82" t="s">
        <v>681</v>
      </c>
      <c r="C101" s="178">
        <v>0</v>
      </c>
      <c r="D101" s="67">
        <v>0</v>
      </c>
      <c r="E101" s="67">
        <v>0</v>
      </c>
      <c r="F101" s="67">
        <v>0</v>
      </c>
      <c r="G101" s="67">
        <v>0</v>
      </c>
      <c r="H101" s="67">
        <v>0</v>
      </c>
      <c r="I101" s="178">
        <v>0</v>
      </c>
      <c r="J101" s="67">
        <v>0</v>
      </c>
      <c r="K101" s="67">
        <v>0</v>
      </c>
      <c r="L101" s="67">
        <v>0</v>
      </c>
      <c r="M101" s="67">
        <v>0</v>
      </c>
      <c r="N101" s="67">
        <v>0</v>
      </c>
      <c r="O101" s="178">
        <v>0</v>
      </c>
      <c r="P101" s="67">
        <v>0</v>
      </c>
      <c r="Q101" s="67">
        <v>0</v>
      </c>
      <c r="R101" s="67">
        <v>0</v>
      </c>
      <c r="S101" s="67">
        <v>0</v>
      </c>
      <c r="T101" s="67">
        <v>0</v>
      </c>
      <c r="U101" s="178">
        <v>0</v>
      </c>
      <c r="V101" s="29">
        <v>0</v>
      </c>
      <c r="W101" s="29">
        <v>1</v>
      </c>
      <c r="X101" s="29">
        <v>0</v>
      </c>
      <c r="Y101" s="29">
        <v>4</v>
      </c>
      <c r="Z101" s="29">
        <v>0</v>
      </c>
      <c r="AD101" s="178">
        <f t="shared" si="11"/>
        <v>4</v>
      </c>
      <c r="AE101" s="29">
        <f t="shared" si="17"/>
        <v>0</v>
      </c>
      <c r="AF101" s="29">
        <f t="shared" si="17"/>
        <v>1</v>
      </c>
      <c r="AG101" s="29">
        <f t="shared" si="17"/>
        <v>0</v>
      </c>
      <c r="AH101" s="29">
        <f t="shared" si="17"/>
        <v>0</v>
      </c>
      <c r="AI101" s="29">
        <f t="shared" si="17"/>
        <v>0</v>
      </c>
      <c r="AJ101" s="120">
        <f t="shared" si="12"/>
        <v>5</v>
      </c>
      <c r="AK101" s="30" t="str">
        <f t="shared" si="13"/>
        <v>Castle Point</v>
      </c>
      <c r="AL101" s="29">
        <f t="shared" si="14"/>
        <v>125</v>
      </c>
      <c r="AN101" s="202" t="s">
        <v>1244</v>
      </c>
      <c r="AO101" s="202" t="s">
        <v>1245</v>
      </c>
      <c r="AP101" s="202">
        <v>21</v>
      </c>
      <c r="AQ101" s="29">
        <f t="shared" si="15"/>
        <v>71</v>
      </c>
      <c r="AR101" s="202" t="s">
        <v>1244</v>
      </c>
      <c r="AS101" s="202" t="s">
        <v>1245</v>
      </c>
      <c r="AT101" s="29">
        <f t="shared" ca="1" si="16"/>
        <v>22</v>
      </c>
    </row>
    <row r="102" spans="1:46" x14ac:dyDescent="0.25">
      <c r="A102" s="82" t="s">
        <v>682</v>
      </c>
      <c r="B102" s="82" t="s">
        <v>683</v>
      </c>
      <c r="C102" s="178">
        <v>0</v>
      </c>
      <c r="D102" s="67">
        <v>0</v>
      </c>
      <c r="E102" s="67">
        <v>0</v>
      </c>
      <c r="F102" s="67">
        <v>0</v>
      </c>
      <c r="G102" s="67">
        <v>0</v>
      </c>
      <c r="H102" s="67">
        <v>0</v>
      </c>
      <c r="I102" s="178">
        <v>0</v>
      </c>
      <c r="J102" s="67">
        <v>0</v>
      </c>
      <c r="K102" s="67">
        <v>0</v>
      </c>
      <c r="L102" s="67">
        <v>0</v>
      </c>
      <c r="M102" s="67">
        <v>1</v>
      </c>
      <c r="N102" s="67">
        <v>0</v>
      </c>
      <c r="O102" s="178">
        <v>0</v>
      </c>
      <c r="P102" s="67">
        <v>0</v>
      </c>
      <c r="Q102" s="67">
        <v>0</v>
      </c>
      <c r="R102" s="67">
        <v>0</v>
      </c>
      <c r="S102" s="67">
        <v>0</v>
      </c>
      <c r="T102" s="67">
        <v>0</v>
      </c>
      <c r="U102" s="178">
        <v>0</v>
      </c>
      <c r="V102" s="29">
        <v>0</v>
      </c>
      <c r="W102" s="29">
        <v>0</v>
      </c>
      <c r="X102" s="29">
        <v>0</v>
      </c>
      <c r="Y102" s="29">
        <v>8</v>
      </c>
      <c r="Z102" s="29">
        <v>0</v>
      </c>
      <c r="AD102" s="178">
        <f t="shared" si="11"/>
        <v>9</v>
      </c>
      <c r="AE102" s="29">
        <f t="shared" ref="AE102:AI117" si="18">SUMIF($C$5:$AB$5,AE$5,$C102:$AB102)</f>
        <v>0</v>
      </c>
      <c r="AF102" s="29">
        <f t="shared" si="18"/>
        <v>0</v>
      </c>
      <c r="AG102" s="29">
        <f t="shared" si="18"/>
        <v>0</v>
      </c>
      <c r="AH102" s="29">
        <f t="shared" si="18"/>
        <v>0</v>
      </c>
      <c r="AI102" s="29">
        <f t="shared" si="18"/>
        <v>0</v>
      </c>
      <c r="AJ102" s="120">
        <f t="shared" si="12"/>
        <v>9</v>
      </c>
      <c r="AK102" s="30" t="str">
        <f t="shared" si="13"/>
        <v>Chelmsford</v>
      </c>
      <c r="AL102" s="29">
        <f t="shared" si="14"/>
        <v>126</v>
      </c>
      <c r="AN102" s="202" t="s">
        <v>1246</v>
      </c>
      <c r="AO102" s="202" t="s">
        <v>1247</v>
      </c>
      <c r="AP102" s="202">
        <v>21</v>
      </c>
      <c r="AQ102" s="29">
        <f t="shared" si="15"/>
        <v>72</v>
      </c>
      <c r="AR102" s="202" t="s">
        <v>1246</v>
      </c>
      <c r="AS102" s="202" t="s">
        <v>1247</v>
      </c>
      <c r="AT102" s="29">
        <f t="shared" ca="1" si="16"/>
        <v>10</v>
      </c>
    </row>
    <row r="103" spans="1:46" x14ac:dyDescent="0.25">
      <c r="A103" s="82" t="s">
        <v>684</v>
      </c>
      <c r="B103" s="82" t="s">
        <v>685</v>
      </c>
      <c r="C103" s="178">
        <v>0</v>
      </c>
      <c r="D103" s="67">
        <v>0</v>
      </c>
      <c r="E103" s="67">
        <v>0</v>
      </c>
      <c r="F103" s="67">
        <v>0</v>
      </c>
      <c r="G103" s="67">
        <v>0</v>
      </c>
      <c r="H103" s="67">
        <v>0</v>
      </c>
      <c r="I103" s="178">
        <v>0</v>
      </c>
      <c r="J103" s="67">
        <v>0</v>
      </c>
      <c r="K103" s="67">
        <v>0</v>
      </c>
      <c r="L103" s="67">
        <v>0</v>
      </c>
      <c r="M103" s="67">
        <v>0</v>
      </c>
      <c r="N103" s="67">
        <v>0</v>
      </c>
      <c r="O103" s="178">
        <v>0</v>
      </c>
      <c r="P103" s="67">
        <v>0</v>
      </c>
      <c r="Q103" s="67">
        <v>0</v>
      </c>
      <c r="R103" s="67">
        <v>0</v>
      </c>
      <c r="S103" s="67">
        <v>0</v>
      </c>
      <c r="T103" s="67">
        <v>0</v>
      </c>
      <c r="U103" s="178">
        <v>0</v>
      </c>
      <c r="V103" s="29">
        <v>0</v>
      </c>
      <c r="W103" s="29">
        <v>0</v>
      </c>
      <c r="X103" s="29">
        <v>0</v>
      </c>
      <c r="Y103" s="29">
        <v>2</v>
      </c>
      <c r="Z103" s="29">
        <v>0</v>
      </c>
      <c r="AD103" s="178">
        <f t="shared" si="11"/>
        <v>2</v>
      </c>
      <c r="AE103" s="29">
        <f t="shared" si="18"/>
        <v>0</v>
      </c>
      <c r="AF103" s="29">
        <f t="shared" si="18"/>
        <v>0</v>
      </c>
      <c r="AG103" s="29">
        <f t="shared" si="18"/>
        <v>0</v>
      </c>
      <c r="AH103" s="29">
        <f t="shared" si="18"/>
        <v>0</v>
      </c>
      <c r="AI103" s="29">
        <f t="shared" si="18"/>
        <v>0</v>
      </c>
      <c r="AJ103" s="120">
        <f t="shared" si="12"/>
        <v>2</v>
      </c>
      <c r="AK103" s="30" t="str">
        <f t="shared" si="13"/>
        <v>Colchester</v>
      </c>
      <c r="AL103" s="29">
        <f t="shared" si="14"/>
        <v>127</v>
      </c>
      <c r="AN103" s="202" t="s">
        <v>1248</v>
      </c>
      <c r="AO103" s="202" t="s">
        <v>1249</v>
      </c>
      <c r="AP103" s="202">
        <v>13</v>
      </c>
      <c r="AQ103" s="29">
        <f t="shared" si="15"/>
        <v>73</v>
      </c>
      <c r="AR103" s="202" t="s">
        <v>1248</v>
      </c>
      <c r="AS103" s="202" t="s">
        <v>1249</v>
      </c>
      <c r="AT103" s="29">
        <f t="shared" ca="1" si="16"/>
        <v>4</v>
      </c>
    </row>
    <row r="104" spans="1:46" x14ac:dyDescent="0.25">
      <c r="A104" s="82" t="s">
        <v>686</v>
      </c>
      <c r="B104" s="82" t="s">
        <v>687</v>
      </c>
      <c r="C104" s="178">
        <v>0</v>
      </c>
      <c r="D104" s="67">
        <v>0</v>
      </c>
      <c r="E104" s="67">
        <v>0</v>
      </c>
      <c r="F104" s="67">
        <v>0</v>
      </c>
      <c r="G104" s="67">
        <v>0</v>
      </c>
      <c r="H104" s="67">
        <v>0</v>
      </c>
      <c r="I104" s="178">
        <v>0</v>
      </c>
      <c r="J104" s="67">
        <v>0</v>
      </c>
      <c r="K104" s="67">
        <v>0</v>
      </c>
      <c r="L104" s="67">
        <v>0</v>
      </c>
      <c r="M104" s="67">
        <v>0</v>
      </c>
      <c r="N104" s="67">
        <v>0</v>
      </c>
      <c r="O104" s="178">
        <v>0</v>
      </c>
      <c r="P104" s="67">
        <v>0</v>
      </c>
      <c r="Q104" s="67">
        <v>0</v>
      </c>
      <c r="R104" s="67">
        <v>0</v>
      </c>
      <c r="S104" s="67">
        <v>0</v>
      </c>
      <c r="T104" s="67">
        <v>0</v>
      </c>
      <c r="U104" s="178">
        <v>0</v>
      </c>
      <c r="V104" s="29">
        <v>0</v>
      </c>
      <c r="W104" s="29">
        <v>0</v>
      </c>
      <c r="X104" s="29">
        <v>0</v>
      </c>
      <c r="Y104" s="29">
        <v>20</v>
      </c>
      <c r="Z104" s="29">
        <v>0</v>
      </c>
      <c r="AD104" s="178">
        <f t="shared" si="11"/>
        <v>20</v>
      </c>
      <c r="AE104" s="29">
        <f t="shared" si="18"/>
        <v>0</v>
      </c>
      <c r="AF104" s="29">
        <f t="shared" si="18"/>
        <v>0</v>
      </c>
      <c r="AG104" s="29">
        <f t="shared" si="18"/>
        <v>0</v>
      </c>
      <c r="AH104" s="29">
        <f t="shared" si="18"/>
        <v>0</v>
      </c>
      <c r="AI104" s="29">
        <f t="shared" si="18"/>
        <v>0</v>
      </c>
      <c r="AJ104" s="120">
        <f t="shared" si="12"/>
        <v>20</v>
      </c>
      <c r="AK104" s="30" t="str">
        <f t="shared" si="13"/>
        <v>Epping Forest</v>
      </c>
      <c r="AL104" s="29">
        <f t="shared" si="14"/>
        <v>128</v>
      </c>
      <c r="AN104" s="202" t="s">
        <v>1250</v>
      </c>
      <c r="AO104" s="202" t="s">
        <v>1251</v>
      </c>
      <c r="AP104" s="202">
        <v>21</v>
      </c>
      <c r="AQ104" s="29">
        <f t="shared" si="15"/>
        <v>74</v>
      </c>
      <c r="AR104" s="202" t="s">
        <v>1250</v>
      </c>
      <c r="AS104" s="202" t="s">
        <v>1251</v>
      </c>
      <c r="AT104" s="29">
        <f t="shared" ca="1" si="16"/>
        <v>4</v>
      </c>
    </row>
    <row r="105" spans="1:46" x14ac:dyDescent="0.25">
      <c r="A105" s="82" t="s">
        <v>688</v>
      </c>
      <c r="B105" s="82" t="s">
        <v>689</v>
      </c>
      <c r="C105" s="178">
        <v>0</v>
      </c>
      <c r="D105" s="67">
        <v>0</v>
      </c>
      <c r="E105" s="67">
        <v>0</v>
      </c>
      <c r="F105" s="67">
        <v>0</v>
      </c>
      <c r="G105" s="67">
        <v>0</v>
      </c>
      <c r="H105" s="67">
        <v>0</v>
      </c>
      <c r="I105" s="178">
        <v>0</v>
      </c>
      <c r="J105" s="67">
        <v>0</v>
      </c>
      <c r="K105" s="67">
        <v>0</v>
      </c>
      <c r="L105" s="67">
        <v>0</v>
      </c>
      <c r="M105" s="67">
        <v>0</v>
      </c>
      <c r="N105" s="67">
        <v>0</v>
      </c>
      <c r="O105" s="178">
        <v>0</v>
      </c>
      <c r="P105" s="67">
        <v>0</v>
      </c>
      <c r="Q105" s="67">
        <v>0</v>
      </c>
      <c r="R105" s="67">
        <v>0</v>
      </c>
      <c r="S105" s="67">
        <v>1</v>
      </c>
      <c r="T105" s="67">
        <v>0</v>
      </c>
      <c r="U105" s="178">
        <v>0</v>
      </c>
      <c r="V105" s="29">
        <v>0</v>
      </c>
      <c r="W105" s="29">
        <v>0</v>
      </c>
      <c r="X105" s="29">
        <v>0</v>
      </c>
      <c r="Y105" s="29">
        <v>2</v>
      </c>
      <c r="Z105" s="29">
        <v>0</v>
      </c>
      <c r="AD105" s="178">
        <f t="shared" si="11"/>
        <v>3</v>
      </c>
      <c r="AE105" s="29">
        <f t="shared" si="18"/>
        <v>0</v>
      </c>
      <c r="AF105" s="29">
        <f t="shared" si="18"/>
        <v>0</v>
      </c>
      <c r="AG105" s="29">
        <f t="shared" si="18"/>
        <v>0</v>
      </c>
      <c r="AH105" s="29">
        <f t="shared" si="18"/>
        <v>0</v>
      </c>
      <c r="AI105" s="29">
        <f t="shared" si="18"/>
        <v>0</v>
      </c>
      <c r="AJ105" s="120">
        <f t="shared" si="12"/>
        <v>3</v>
      </c>
      <c r="AK105" s="30" t="str">
        <f t="shared" si="13"/>
        <v>Harlow</v>
      </c>
      <c r="AL105" s="29">
        <f t="shared" si="14"/>
        <v>134</v>
      </c>
      <c r="AN105" s="202" t="s">
        <v>1252</v>
      </c>
      <c r="AO105" s="202" t="s">
        <v>1253</v>
      </c>
      <c r="AP105" s="202">
        <v>25</v>
      </c>
      <c r="AQ105" s="29">
        <f t="shared" si="15"/>
        <v>75</v>
      </c>
      <c r="AR105" s="202" t="s">
        <v>1252</v>
      </c>
      <c r="AS105" s="202" t="s">
        <v>1253</v>
      </c>
      <c r="AT105" s="29">
        <f t="shared" ca="1" si="16"/>
        <v>6</v>
      </c>
    </row>
    <row r="106" spans="1:46" x14ac:dyDescent="0.25">
      <c r="A106" s="82" t="s">
        <v>690</v>
      </c>
      <c r="B106" s="82" t="s">
        <v>691</v>
      </c>
      <c r="C106" s="178">
        <v>0</v>
      </c>
      <c r="D106" s="67">
        <v>0</v>
      </c>
      <c r="E106" s="67">
        <v>0</v>
      </c>
      <c r="F106" s="67">
        <v>0</v>
      </c>
      <c r="G106" s="67">
        <v>0</v>
      </c>
      <c r="H106" s="67">
        <v>0</v>
      </c>
      <c r="I106" s="178">
        <v>0</v>
      </c>
      <c r="J106" s="67">
        <v>0</v>
      </c>
      <c r="K106" s="67">
        <v>0</v>
      </c>
      <c r="L106" s="67">
        <v>0</v>
      </c>
      <c r="M106" s="67">
        <v>0</v>
      </c>
      <c r="N106" s="67">
        <v>0</v>
      </c>
      <c r="O106" s="178">
        <v>0</v>
      </c>
      <c r="P106" s="67">
        <v>0</v>
      </c>
      <c r="Q106" s="67">
        <v>0</v>
      </c>
      <c r="R106" s="67">
        <v>0</v>
      </c>
      <c r="S106" s="67">
        <v>0</v>
      </c>
      <c r="T106" s="67">
        <v>0</v>
      </c>
      <c r="U106" s="178">
        <v>0</v>
      </c>
      <c r="V106" s="29">
        <v>0</v>
      </c>
      <c r="W106" s="29">
        <v>0</v>
      </c>
      <c r="X106" s="29">
        <v>0</v>
      </c>
      <c r="Y106" s="29">
        <v>2</v>
      </c>
      <c r="Z106" s="29">
        <v>0</v>
      </c>
      <c r="AD106" s="178">
        <f t="shared" si="11"/>
        <v>2</v>
      </c>
      <c r="AE106" s="29">
        <f t="shared" si="18"/>
        <v>0</v>
      </c>
      <c r="AF106" s="29">
        <f t="shared" si="18"/>
        <v>0</v>
      </c>
      <c r="AG106" s="29">
        <f t="shared" si="18"/>
        <v>0</v>
      </c>
      <c r="AH106" s="29">
        <f t="shared" si="18"/>
        <v>0</v>
      </c>
      <c r="AI106" s="29">
        <f t="shared" si="18"/>
        <v>0</v>
      </c>
      <c r="AJ106" s="120">
        <f t="shared" si="12"/>
        <v>2</v>
      </c>
      <c r="AK106" s="30" t="str">
        <f t="shared" si="13"/>
        <v>Maldon</v>
      </c>
      <c r="AL106" s="29">
        <f t="shared" si="14"/>
        <v>135</v>
      </c>
      <c r="AN106" s="202" t="s">
        <v>1254</v>
      </c>
      <c r="AO106" s="202" t="s">
        <v>1255</v>
      </c>
      <c r="AP106" s="202">
        <v>13</v>
      </c>
      <c r="AQ106" s="29">
        <f t="shared" si="15"/>
        <v>76</v>
      </c>
      <c r="AR106" s="202" t="s">
        <v>1254</v>
      </c>
      <c r="AS106" s="202" t="s">
        <v>1255</v>
      </c>
      <c r="AT106" s="29">
        <f t="shared" ca="1" si="16"/>
        <v>7</v>
      </c>
    </row>
    <row r="107" spans="1:46" x14ac:dyDescent="0.25">
      <c r="A107" s="82" t="s">
        <v>692</v>
      </c>
      <c r="B107" s="82" t="s">
        <v>693</v>
      </c>
      <c r="C107" s="178">
        <v>0</v>
      </c>
      <c r="D107" s="67">
        <v>0</v>
      </c>
      <c r="E107" s="67">
        <v>0</v>
      </c>
      <c r="F107" s="67">
        <v>0</v>
      </c>
      <c r="G107" s="67">
        <v>0</v>
      </c>
      <c r="H107" s="67">
        <v>0</v>
      </c>
      <c r="I107" s="178">
        <v>0</v>
      </c>
      <c r="J107" s="67">
        <v>0</v>
      </c>
      <c r="K107" s="67">
        <v>0</v>
      </c>
      <c r="L107" s="67">
        <v>0</v>
      </c>
      <c r="M107" s="67">
        <v>0</v>
      </c>
      <c r="N107" s="67">
        <v>0</v>
      </c>
      <c r="O107" s="178">
        <v>0</v>
      </c>
      <c r="P107" s="67">
        <v>0</v>
      </c>
      <c r="Q107" s="67">
        <v>0</v>
      </c>
      <c r="R107" s="67">
        <v>0</v>
      </c>
      <c r="S107" s="67">
        <v>0</v>
      </c>
      <c r="T107" s="67">
        <v>0</v>
      </c>
      <c r="U107" s="178">
        <v>0</v>
      </c>
      <c r="V107" s="29">
        <v>0</v>
      </c>
      <c r="W107" s="29">
        <v>0</v>
      </c>
      <c r="X107" s="29">
        <v>0</v>
      </c>
      <c r="Y107" s="29">
        <v>6</v>
      </c>
      <c r="Z107" s="29">
        <v>0</v>
      </c>
      <c r="AD107" s="178">
        <f t="shared" si="11"/>
        <v>6</v>
      </c>
      <c r="AE107" s="29">
        <f t="shared" si="18"/>
        <v>0</v>
      </c>
      <c r="AF107" s="29">
        <f t="shared" si="18"/>
        <v>0</v>
      </c>
      <c r="AG107" s="29">
        <f t="shared" si="18"/>
        <v>0</v>
      </c>
      <c r="AH107" s="29">
        <f t="shared" si="18"/>
        <v>0</v>
      </c>
      <c r="AI107" s="29">
        <f t="shared" si="18"/>
        <v>0</v>
      </c>
      <c r="AJ107" s="120">
        <f t="shared" si="12"/>
        <v>6</v>
      </c>
      <c r="AK107" s="30" t="str">
        <f t="shared" si="13"/>
        <v>Rochford</v>
      </c>
      <c r="AL107" s="29">
        <f t="shared" si="14"/>
        <v>136</v>
      </c>
      <c r="AN107" s="202" t="s">
        <v>1256</v>
      </c>
      <c r="AO107" s="202" t="s">
        <v>1257</v>
      </c>
      <c r="AP107" s="202">
        <v>21</v>
      </c>
      <c r="AQ107" s="29">
        <f t="shared" si="15"/>
        <v>77</v>
      </c>
      <c r="AR107" s="202" t="s">
        <v>1256</v>
      </c>
      <c r="AS107" s="202" t="s">
        <v>1257</v>
      </c>
      <c r="AT107" s="29">
        <f t="shared" ca="1" si="16"/>
        <v>2</v>
      </c>
    </row>
    <row r="108" spans="1:46" x14ac:dyDescent="0.25">
      <c r="A108" s="82" t="s">
        <v>694</v>
      </c>
      <c r="B108" s="82" t="s">
        <v>695</v>
      </c>
      <c r="C108" s="178">
        <v>0</v>
      </c>
      <c r="D108" s="67">
        <v>0</v>
      </c>
      <c r="E108" s="67">
        <v>0</v>
      </c>
      <c r="F108" s="67">
        <v>0</v>
      </c>
      <c r="G108" s="67">
        <v>0</v>
      </c>
      <c r="H108" s="67">
        <v>0</v>
      </c>
      <c r="I108" s="178">
        <v>0</v>
      </c>
      <c r="J108" s="67">
        <v>0</v>
      </c>
      <c r="K108" s="67">
        <v>0</v>
      </c>
      <c r="L108" s="67">
        <v>0</v>
      </c>
      <c r="M108" s="67">
        <v>0</v>
      </c>
      <c r="N108" s="67">
        <v>0</v>
      </c>
      <c r="O108" s="178">
        <v>0</v>
      </c>
      <c r="P108" s="67">
        <v>1</v>
      </c>
      <c r="Q108" s="67">
        <v>0</v>
      </c>
      <c r="R108" s="67">
        <v>0</v>
      </c>
      <c r="S108" s="67">
        <v>1</v>
      </c>
      <c r="T108" s="67">
        <v>0</v>
      </c>
      <c r="U108" s="178">
        <v>0</v>
      </c>
      <c r="V108" s="29">
        <v>0</v>
      </c>
      <c r="W108" s="29">
        <v>0</v>
      </c>
      <c r="X108" s="29">
        <v>1</v>
      </c>
      <c r="Y108" s="29">
        <v>9</v>
      </c>
      <c r="Z108" s="29">
        <v>0</v>
      </c>
      <c r="AD108" s="178">
        <f t="shared" si="11"/>
        <v>10</v>
      </c>
      <c r="AE108" s="29">
        <f t="shared" si="18"/>
        <v>0</v>
      </c>
      <c r="AF108" s="29">
        <f t="shared" si="18"/>
        <v>0</v>
      </c>
      <c r="AG108" s="29">
        <f t="shared" si="18"/>
        <v>1</v>
      </c>
      <c r="AH108" s="29">
        <f t="shared" si="18"/>
        <v>0</v>
      </c>
      <c r="AI108" s="29">
        <f t="shared" si="18"/>
        <v>1</v>
      </c>
      <c r="AJ108" s="120">
        <f t="shared" si="12"/>
        <v>12</v>
      </c>
      <c r="AK108" s="30" t="str">
        <f t="shared" si="13"/>
        <v>Tendring</v>
      </c>
      <c r="AL108" s="29">
        <f t="shared" si="14"/>
        <v>137</v>
      </c>
      <c r="AN108" s="202" t="s">
        <v>1258</v>
      </c>
      <c r="AO108" s="202" t="s">
        <v>1259</v>
      </c>
      <c r="AP108" s="202">
        <v>31</v>
      </c>
      <c r="AQ108" s="29">
        <f t="shared" si="15"/>
        <v>78</v>
      </c>
      <c r="AR108" s="202" t="s">
        <v>1258</v>
      </c>
      <c r="AS108" s="202" t="s">
        <v>1259</v>
      </c>
      <c r="AT108" s="29">
        <f t="shared" ca="1" si="16"/>
        <v>8</v>
      </c>
    </row>
    <row r="109" spans="1:46" x14ac:dyDescent="0.25">
      <c r="A109" s="82" t="s">
        <v>696</v>
      </c>
      <c r="B109" s="82" t="s">
        <v>697</v>
      </c>
      <c r="C109" s="178">
        <v>0</v>
      </c>
      <c r="D109" s="67">
        <v>0</v>
      </c>
      <c r="E109" s="67">
        <v>0</v>
      </c>
      <c r="F109" s="67">
        <v>0</v>
      </c>
      <c r="G109" s="67">
        <v>0</v>
      </c>
      <c r="H109" s="67">
        <v>0</v>
      </c>
      <c r="I109" s="178">
        <v>0</v>
      </c>
      <c r="J109" s="67">
        <v>0</v>
      </c>
      <c r="K109" s="67">
        <v>0</v>
      </c>
      <c r="L109" s="67">
        <v>0</v>
      </c>
      <c r="M109" s="67">
        <v>0</v>
      </c>
      <c r="N109" s="67">
        <v>0</v>
      </c>
      <c r="O109" s="178">
        <v>0</v>
      </c>
      <c r="P109" s="67">
        <v>0</v>
      </c>
      <c r="Q109" s="67">
        <v>0</v>
      </c>
      <c r="R109" s="67">
        <v>0</v>
      </c>
      <c r="S109" s="67">
        <v>0</v>
      </c>
      <c r="T109" s="67">
        <v>0</v>
      </c>
      <c r="U109" s="178">
        <v>0</v>
      </c>
      <c r="V109" s="29">
        <v>0</v>
      </c>
      <c r="W109" s="29">
        <v>0</v>
      </c>
      <c r="X109" s="29">
        <v>0</v>
      </c>
      <c r="Y109" s="29">
        <v>3</v>
      </c>
      <c r="Z109" s="29">
        <v>0</v>
      </c>
      <c r="AD109" s="178">
        <f t="shared" si="11"/>
        <v>3</v>
      </c>
      <c r="AE109" s="29">
        <f t="shared" si="18"/>
        <v>0</v>
      </c>
      <c r="AF109" s="29">
        <f t="shared" si="18"/>
        <v>0</v>
      </c>
      <c r="AG109" s="29">
        <f t="shared" si="18"/>
        <v>0</v>
      </c>
      <c r="AH109" s="29">
        <f t="shared" si="18"/>
        <v>0</v>
      </c>
      <c r="AI109" s="29">
        <f t="shared" si="18"/>
        <v>0</v>
      </c>
      <c r="AJ109" s="120">
        <f t="shared" si="12"/>
        <v>3</v>
      </c>
      <c r="AK109" s="30" t="str">
        <f t="shared" si="13"/>
        <v>Uttlesford</v>
      </c>
      <c r="AL109" s="29">
        <f t="shared" si="14"/>
        <v>138</v>
      </c>
      <c r="AN109" s="202" t="s">
        <v>1260</v>
      </c>
      <c r="AO109" s="202" t="s">
        <v>1261</v>
      </c>
      <c r="AP109" s="202">
        <v>27</v>
      </c>
      <c r="AQ109" s="29">
        <f t="shared" si="15"/>
        <v>79</v>
      </c>
      <c r="AR109" s="202" t="s">
        <v>1260</v>
      </c>
      <c r="AS109" s="202" t="s">
        <v>1261</v>
      </c>
      <c r="AT109" s="29">
        <f t="shared" ca="1" si="16"/>
        <v>7</v>
      </c>
    </row>
    <row r="110" spans="1:46" x14ac:dyDescent="0.25">
      <c r="A110" s="82" t="s">
        <v>698</v>
      </c>
      <c r="B110" s="82" t="s">
        <v>699</v>
      </c>
      <c r="C110" s="178">
        <v>0</v>
      </c>
      <c r="D110" s="67">
        <v>0</v>
      </c>
      <c r="E110" s="67">
        <v>0</v>
      </c>
      <c r="F110" s="67">
        <v>0</v>
      </c>
      <c r="G110" s="67">
        <v>0</v>
      </c>
      <c r="H110" s="67">
        <v>0</v>
      </c>
      <c r="I110" s="178">
        <v>0</v>
      </c>
      <c r="J110" s="67">
        <v>0</v>
      </c>
      <c r="K110" s="67">
        <v>0</v>
      </c>
      <c r="L110" s="67">
        <v>0</v>
      </c>
      <c r="M110" s="67">
        <v>0</v>
      </c>
      <c r="N110" s="67">
        <v>0</v>
      </c>
      <c r="O110" s="178">
        <v>0</v>
      </c>
      <c r="P110" s="67">
        <v>0</v>
      </c>
      <c r="Q110" s="67">
        <v>0</v>
      </c>
      <c r="R110" s="67">
        <v>0</v>
      </c>
      <c r="S110" s="67">
        <v>0</v>
      </c>
      <c r="T110" s="67">
        <v>0</v>
      </c>
      <c r="U110" s="178">
        <v>0</v>
      </c>
      <c r="V110" s="29">
        <v>0</v>
      </c>
      <c r="W110" s="29">
        <v>0</v>
      </c>
      <c r="X110" s="29">
        <v>0</v>
      </c>
      <c r="Y110" s="29">
        <v>3</v>
      </c>
      <c r="Z110" s="29">
        <v>0</v>
      </c>
      <c r="AD110" s="178">
        <f t="shared" si="11"/>
        <v>3</v>
      </c>
      <c r="AE110" s="29">
        <f t="shared" si="18"/>
        <v>0</v>
      </c>
      <c r="AF110" s="29">
        <f t="shared" si="18"/>
        <v>0</v>
      </c>
      <c r="AG110" s="29">
        <f t="shared" si="18"/>
        <v>0</v>
      </c>
      <c r="AH110" s="29">
        <f t="shared" si="18"/>
        <v>0</v>
      </c>
      <c r="AI110" s="29">
        <f t="shared" si="18"/>
        <v>0</v>
      </c>
      <c r="AJ110" s="120">
        <f t="shared" si="12"/>
        <v>3</v>
      </c>
      <c r="AK110" s="30" t="str">
        <f t="shared" si="13"/>
        <v>Cheltenham</v>
      </c>
      <c r="AL110" s="29">
        <f t="shared" si="14"/>
        <v>139</v>
      </c>
      <c r="AN110" s="202" t="s">
        <v>1262</v>
      </c>
      <c r="AO110" s="202" t="s">
        <v>1263</v>
      </c>
      <c r="AP110" s="202">
        <v>13</v>
      </c>
      <c r="AQ110" s="29">
        <f t="shared" si="15"/>
        <v>80</v>
      </c>
      <c r="AR110" s="202" t="s">
        <v>1262</v>
      </c>
      <c r="AS110" s="202" t="s">
        <v>1263</v>
      </c>
      <c r="AT110" s="29">
        <f t="shared" ca="1" si="16"/>
        <v>4</v>
      </c>
    </row>
    <row r="111" spans="1:46" x14ac:dyDescent="0.25">
      <c r="A111" s="82" t="s">
        <v>700</v>
      </c>
      <c r="B111" s="82" t="s">
        <v>701</v>
      </c>
      <c r="C111" s="178">
        <v>0</v>
      </c>
      <c r="D111" s="67">
        <v>0</v>
      </c>
      <c r="E111" s="67">
        <v>0</v>
      </c>
      <c r="F111" s="67">
        <v>0</v>
      </c>
      <c r="G111" s="67">
        <v>0</v>
      </c>
      <c r="H111" s="67">
        <v>0</v>
      </c>
      <c r="I111" s="178">
        <v>0</v>
      </c>
      <c r="J111" s="67">
        <v>0</v>
      </c>
      <c r="K111" s="67">
        <v>0</v>
      </c>
      <c r="L111" s="67">
        <v>0</v>
      </c>
      <c r="M111" s="67">
        <v>0</v>
      </c>
      <c r="N111" s="67">
        <v>0</v>
      </c>
      <c r="O111" s="178">
        <v>0</v>
      </c>
      <c r="P111" s="67">
        <v>0</v>
      </c>
      <c r="Q111" s="67">
        <v>0</v>
      </c>
      <c r="R111" s="67">
        <v>0</v>
      </c>
      <c r="S111" s="67">
        <v>0</v>
      </c>
      <c r="T111" s="67">
        <v>0</v>
      </c>
      <c r="U111" s="178">
        <v>0</v>
      </c>
      <c r="V111" s="29">
        <v>0</v>
      </c>
      <c r="W111" s="29">
        <v>0</v>
      </c>
      <c r="X111" s="29">
        <v>0</v>
      </c>
      <c r="Y111" s="29">
        <v>5</v>
      </c>
      <c r="Z111" s="29">
        <v>0</v>
      </c>
      <c r="AD111" s="178">
        <f t="shared" si="11"/>
        <v>5</v>
      </c>
      <c r="AE111" s="29">
        <f t="shared" si="18"/>
        <v>0</v>
      </c>
      <c r="AF111" s="29">
        <f t="shared" si="18"/>
        <v>0</v>
      </c>
      <c r="AG111" s="29">
        <f t="shared" si="18"/>
        <v>0</v>
      </c>
      <c r="AH111" s="29">
        <f t="shared" si="18"/>
        <v>0</v>
      </c>
      <c r="AI111" s="29">
        <f t="shared" si="18"/>
        <v>0</v>
      </c>
      <c r="AJ111" s="120">
        <f t="shared" si="12"/>
        <v>5</v>
      </c>
      <c r="AK111" s="30" t="str">
        <f t="shared" si="13"/>
        <v>Cotswold</v>
      </c>
      <c r="AL111" s="29">
        <f t="shared" si="14"/>
        <v>140</v>
      </c>
      <c r="AN111" s="202" t="s">
        <v>1264</v>
      </c>
      <c r="AO111" s="202" t="s">
        <v>1265</v>
      </c>
      <c r="AP111" s="202">
        <v>13</v>
      </c>
      <c r="AQ111" s="29">
        <f t="shared" si="15"/>
        <v>81</v>
      </c>
      <c r="AR111" s="202" t="s">
        <v>1264</v>
      </c>
      <c r="AS111" s="202" t="s">
        <v>1265</v>
      </c>
      <c r="AT111" s="29">
        <f t="shared" ca="1" si="16"/>
        <v>5</v>
      </c>
    </row>
    <row r="112" spans="1:46" x14ac:dyDescent="0.25">
      <c r="A112" s="82" t="s">
        <v>702</v>
      </c>
      <c r="B112" s="82" t="s">
        <v>703</v>
      </c>
      <c r="C112" s="178">
        <v>0</v>
      </c>
      <c r="D112" s="67">
        <v>0</v>
      </c>
      <c r="E112" s="67">
        <v>0</v>
      </c>
      <c r="F112" s="67">
        <v>0</v>
      </c>
      <c r="G112" s="67">
        <v>0</v>
      </c>
      <c r="H112" s="67">
        <v>0</v>
      </c>
      <c r="I112" s="178">
        <v>0</v>
      </c>
      <c r="J112" s="67">
        <v>0</v>
      </c>
      <c r="K112" s="67">
        <v>0</v>
      </c>
      <c r="L112" s="67">
        <v>0</v>
      </c>
      <c r="M112" s="67">
        <v>0</v>
      </c>
      <c r="N112" s="67">
        <v>0</v>
      </c>
      <c r="O112" s="178">
        <v>0</v>
      </c>
      <c r="P112" s="67">
        <v>0</v>
      </c>
      <c r="Q112" s="67">
        <v>0</v>
      </c>
      <c r="R112" s="67">
        <v>0</v>
      </c>
      <c r="S112" s="67">
        <v>0</v>
      </c>
      <c r="T112" s="67">
        <v>0</v>
      </c>
      <c r="U112" s="178">
        <v>0</v>
      </c>
      <c r="V112" s="29">
        <v>0</v>
      </c>
      <c r="W112" s="29">
        <v>1</v>
      </c>
      <c r="X112" s="29">
        <v>0</v>
      </c>
      <c r="Y112" s="29">
        <v>4</v>
      </c>
      <c r="Z112" s="29">
        <v>0</v>
      </c>
      <c r="AD112" s="178">
        <f t="shared" si="11"/>
        <v>4</v>
      </c>
      <c r="AE112" s="29">
        <f t="shared" si="18"/>
        <v>0</v>
      </c>
      <c r="AF112" s="29">
        <f t="shared" si="18"/>
        <v>1</v>
      </c>
      <c r="AG112" s="29">
        <f t="shared" si="18"/>
        <v>0</v>
      </c>
      <c r="AH112" s="29">
        <f t="shared" si="18"/>
        <v>0</v>
      </c>
      <c r="AI112" s="29">
        <f t="shared" si="18"/>
        <v>0</v>
      </c>
      <c r="AJ112" s="120">
        <f t="shared" si="12"/>
        <v>5</v>
      </c>
      <c r="AK112" s="30" t="str">
        <f t="shared" si="13"/>
        <v>Forest of Dean</v>
      </c>
      <c r="AL112" s="29">
        <f t="shared" si="14"/>
        <v>141</v>
      </c>
      <c r="AN112" s="202" t="s">
        <v>1266</v>
      </c>
      <c r="AO112" s="202" t="s">
        <v>1267</v>
      </c>
      <c r="AP112" s="202">
        <v>15</v>
      </c>
      <c r="AQ112" s="29">
        <f t="shared" si="15"/>
        <v>82</v>
      </c>
      <c r="AR112" s="202" t="s">
        <v>1266</v>
      </c>
      <c r="AS112" s="202" t="s">
        <v>1267</v>
      </c>
      <c r="AT112" s="29">
        <f t="shared" ca="1" si="16"/>
        <v>0</v>
      </c>
    </row>
    <row r="113" spans="1:46" x14ac:dyDescent="0.25">
      <c r="A113" s="82" t="s">
        <v>704</v>
      </c>
      <c r="B113" s="82" t="s">
        <v>705</v>
      </c>
      <c r="C113" s="178">
        <v>0</v>
      </c>
      <c r="D113" s="67">
        <v>0</v>
      </c>
      <c r="E113" s="67">
        <v>0</v>
      </c>
      <c r="F113" s="67">
        <v>0</v>
      </c>
      <c r="G113" s="67">
        <v>0</v>
      </c>
      <c r="H113" s="67">
        <v>0</v>
      </c>
      <c r="I113" s="178">
        <v>0</v>
      </c>
      <c r="J113" s="67">
        <v>0</v>
      </c>
      <c r="K113" s="67">
        <v>0</v>
      </c>
      <c r="L113" s="67">
        <v>0</v>
      </c>
      <c r="M113" s="67">
        <v>0</v>
      </c>
      <c r="N113" s="67">
        <v>0</v>
      </c>
      <c r="O113" s="178">
        <v>0</v>
      </c>
      <c r="P113" s="67">
        <v>0</v>
      </c>
      <c r="Q113" s="67">
        <v>0</v>
      </c>
      <c r="R113" s="67">
        <v>0</v>
      </c>
      <c r="S113" s="67">
        <v>0</v>
      </c>
      <c r="T113" s="67">
        <v>0</v>
      </c>
      <c r="U113" s="178">
        <v>1</v>
      </c>
      <c r="V113" s="29">
        <v>0</v>
      </c>
      <c r="W113" s="29">
        <v>0</v>
      </c>
      <c r="X113" s="29">
        <v>0</v>
      </c>
      <c r="Y113" s="29">
        <v>4</v>
      </c>
      <c r="Z113" s="29">
        <v>0</v>
      </c>
      <c r="AD113" s="178">
        <f t="shared" si="11"/>
        <v>4</v>
      </c>
      <c r="AE113" s="29">
        <f t="shared" si="18"/>
        <v>1</v>
      </c>
      <c r="AF113" s="29">
        <f t="shared" si="18"/>
        <v>0</v>
      </c>
      <c r="AG113" s="29">
        <f t="shared" si="18"/>
        <v>0</v>
      </c>
      <c r="AH113" s="29">
        <f t="shared" si="18"/>
        <v>0</v>
      </c>
      <c r="AI113" s="29">
        <f t="shared" si="18"/>
        <v>0</v>
      </c>
      <c r="AJ113" s="120">
        <f t="shared" si="12"/>
        <v>5</v>
      </c>
      <c r="AK113" s="30" t="str">
        <f t="shared" si="13"/>
        <v>Gloucester</v>
      </c>
      <c r="AL113" s="29">
        <f t="shared" si="14"/>
        <v>143</v>
      </c>
      <c r="AN113" s="202" t="s">
        <v>1268</v>
      </c>
      <c r="AO113" s="202" t="s">
        <v>1269</v>
      </c>
      <c r="AP113" s="202">
        <v>17</v>
      </c>
      <c r="AQ113" s="29">
        <f t="shared" si="15"/>
        <v>83</v>
      </c>
      <c r="AR113" s="202" t="s">
        <v>1268</v>
      </c>
      <c r="AS113" s="202" t="s">
        <v>1269</v>
      </c>
      <c r="AT113" s="29">
        <f t="shared" ca="1" si="16"/>
        <v>0</v>
      </c>
    </row>
    <row r="114" spans="1:46" x14ac:dyDescent="0.25">
      <c r="A114" s="82" t="s">
        <v>706</v>
      </c>
      <c r="B114" s="82" t="s">
        <v>707</v>
      </c>
      <c r="C114" s="178">
        <v>0</v>
      </c>
      <c r="D114" s="67">
        <v>0</v>
      </c>
      <c r="E114" s="67">
        <v>0</v>
      </c>
      <c r="F114" s="67">
        <v>0</v>
      </c>
      <c r="G114" s="67">
        <v>0</v>
      </c>
      <c r="H114" s="67">
        <v>0</v>
      </c>
      <c r="I114" s="178">
        <v>0</v>
      </c>
      <c r="J114" s="67">
        <v>0</v>
      </c>
      <c r="K114" s="67">
        <v>0</v>
      </c>
      <c r="L114" s="67">
        <v>0</v>
      </c>
      <c r="M114" s="67">
        <v>0</v>
      </c>
      <c r="N114" s="67">
        <v>0</v>
      </c>
      <c r="O114" s="178">
        <v>0</v>
      </c>
      <c r="P114" s="67">
        <v>0</v>
      </c>
      <c r="Q114" s="67">
        <v>0</v>
      </c>
      <c r="R114" s="67">
        <v>0</v>
      </c>
      <c r="S114" s="67">
        <v>1</v>
      </c>
      <c r="T114" s="67">
        <v>0</v>
      </c>
      <c r="U114" s="178">
        <v>0</v>
      </c>
      <c r="V114" s="29">
        <v>0</v>
      </c>
      <c r="W114" s="29">
        <v>1</v>
      </c>
      <c r="X114" s="29">
        <v>0</v>
      </c>
      <c r="Y114" s="29">
        <v>3</v>
      </c>
      <c r="Z114" s="29">
        <v>0</v>
      </c>
      <c r="AD114" s="178">
        <f t="shared" si="11"/>
        <v>4</v>
      </c>
      <c r="AE114" s="29">
        <f t="shared" si="18"/>
        <v>0</v>
      </c>
      <c r="AF114" s="29">
        <f t="shared" si="18"/>
        <v>1</v>
      </c>
      <c r="AG114" s="29">
        <f t="shared" si="18"/>
        <v>0</v>
      </c>
      <c r="AH114" s="29">
        <f t="shared" si="18"/>
        <v>0</v>
      </c>
      <c r="AI114" s="29">
        <f t="shared" si="18"/>
        <v>0</v>
      </c>
      <c r="AJ114" s="120">
        <f t="shared" si="12"/>
        <v>5</v>
      </c>
      <c r="AK114" s="30" t="str">
        <f t="shared" si="13"/>
        <v>Stroud</v>
      </c>
      <c r="AL114" s="29">
        <f t="shared" si="14"/>
        <v>144</v>
      </c>
      <c r="AN114" s="202" t="s">
        <v>1270</v>
      </c>
      <c r="AO114" s="202" t="s">
        <v>1271</v>
      </c>
      <c r="AP114" s="202">
        <v>17</v>
      </c>
      <c r="AQ114" s="29">
        <f t="shared" si="15"/>
        <v>84</v>
      </c>
      <c r="AR114" s="202" t="s">
        <v>1270</v>
      </c>
      <c r="AS114" s="202" t="s">
        <v>1271</v>
      </c>
      <c r="AT114" s="29">
        <f t="shared" ca="1" si="16"/>
        <v>3</v>
      </c>
    </row>
    <row r="115" spans="1:46" x14ac:dyDescent="0.25">
      <c r="A115" s="82" t="s">
        <v>708</v>
      </c>
      <c r="B115" s="82" t="s">
        <v>709</v>
      </c>
      <c r="C115" s="178">
        <v>0</v>
      </c>
      <c r="D115" s="67">
        <v>0</v>
      </c>
      <c r="E115" s="67">
        <v>0</v>
      </c>
      <c r="F115" s="67">
        <v>0</v>
      </c>
      <c r="G115" s="67">
        <v>0</v>
      </c>
      <c r="H115" s="67">
        <v>0</v>
      </c>
      <c r="I115" s="178">
        <v>0</v>
      </c>
      <c r="J115" s="67">
        <v>0</v>
      </c>
      <c r="K115" s="67">
        <v>0</v>
      </c>
      <c r="L115" s="67">
        <v>0</v>
      </c>
      <c r="M115" s="67">
        <v>0</v>
      </c>
      <c r="N115" s="67">
        <v>0</v>
      </c>
      <c r="O115" s="178">
        <v>0</v>
      </c>
      <c r="P115" s="67">
        <v>0</v>
      </c>
      <c r="Q115" s="67">
        <v>0</v>
      </c>
      <c r="R115" s="67">
        <v>0</v>
      </c>
      <c r="S115" s="67">
        <v>1</v>
      </c>
      <c r="T115" s="67">
        <v>0</v>
      </c>
      <c r="U115" s="178">
        <v>0</v>
      </c>
      <c r="V115" s="29">
        <v>0</v>
      </c>
      <c r="W115" s="29">
        <v>1</v>
      </c>
      <c r="X115" s="29">
        <v>0</v>
      </c>
      <c r="Y115" s="29">
        <v>0</v>
      </c>
      <c r="Z115" s="29">
        <v>0</v>
      </c>
      <c r="AD115" s="178">
        <f t="shared" si="11"/>
        <v>1</v>
      </c>
      <c r="AE115" s="29">
        <f t="shared" si="18"/>
        <v>0</v>
      </c>
      <c r="AF115" s="29">
        <f t="shared" si="18"/>
        <v>1</v>
      </c>
      <c r="AG115" s="29">
        <f t="shared" si="18"/>
        <v>0</v>
      </c>
      <c r="AH115" s="29">
        <f t="shared" si="18"/>
        <v>0</v>
      </c>
      <c r="AI115" s="29">
        <f t="shared" si="18"/>
        <v>0</v>
      </c>
      <c r="AJ115" s="120">
        <f t="shared" si="12"/>
        <v>2</v>
      </c>
      <c r="AK115" s="30" t="str">
        <f t="shared" si="13"/>
        <v>Tewkesbury</v>
      </c>
      <c r="AL115" s="29">
        <f t="shared" si="14"/>
        <v>145</v>
      </c>
      <c r="AN115" s="202" t="s">
        <v>1272</v>
      </c>
      <c r="AO115" s="202" t="s">
        <v>1273</v>
      </c>
      <c r="AP115" s="202">
        <v>16</v>
      </c>
      <c r="AQ115" s="29">
        <f t="shared" si="15"/>
        <v>85</v>
      </c>
      <c r="AR115" s="202" t="s">
        <v>1272</v>
      </c>
      <c r="AS115" s="202" t="s">
        <v>1273</v>
      </c>
      <c r="AT115" s="29">
        <f t="shared" ca="1" si="16"/>
        <v>5</v>
      </c>
    </row>
    <row r="116" spans="1:46" x14ac:dyDescent="0.25">
      <c r="A116" s="82" t="s">
        <v>710</v>
      </c>
      <c r="B116" s="82" t="s">
        <v>711</v>
      </c>
      <c r="C116" s="178">
        <v>0</v>
      </c>
      <c r="D116" s="67">
        <v>0</v>
      </c>
      <c r="E116" s="67">
        <v>0</v>
      </c>
      <c r="F116" s="67">
        <v>0</v>
      </c>
      <c r="G116" s="67">
        <v>0</v>
      </c>
      <c r="H116" s="67">
        <v>0</v>
      </c>
      <c r="I116" s="178">
        <v>0</v>
      </c>
      <c r="J116" s="67">
        <v>0</v>
      </c>
      <c r="K116" s="67">
        <v>0</v>
      </c>
      <c r="L116" s="67">
        <v>0</v>
      </c>
      <c r="M116" s="67">
        <v>1</v>
      </c>
      <c r="N116" s="67">
        <v>0</v>
      </c>
      <c r="O116" s="178">
        <v>0</v>
      </c>
      <c r="P116" s="67">
        <v>0</v>
      </c>
      <c r="Q116" s="67">
        <v>0</v>
      </c>
      <c r="R116" s="67">
        <v>0</v>
      </c>
      <c r="S116" s="67">
        <v>3</v>
      </c>
      <c r="T116" s="67">
        <v>0</v>
      </c>
      <c r="U116" s="178">
        <v>0</v>
      </c>
      <c r="V116" s="29">
        <v>0</v>
      </c>
      <c r="W116" s="29">
        <v>0</v>
      </c>
      <c r="X116" s="29">
        <v>0</v>
      </c>
      <c r="Y116" s="29">
        <v>6</v>
      </c>
      <c r="Z116" s="29">
        <v>0</v>
      </c>
      <c r="AD116" s="178">
        <f t="shared" si="11"/>
        <v>10</v>
      </c>
      <c r="AE116" s="29">
        <f t="shared" si="18"/>
        <v>0</v>
      </c>
      <c r="AF116" s="29">
        <f t="shared" si="18"/>
        <v>0</v>
      </c>
      <c r="AG116" s="29">
        <f t="shared" si="18"/>
        <v>0</v>
      </c>
      <c r="AH116" s="29">
        <f t="shared" si="18"/>
        <v>0</v>
      </c>
      <c r="AI116" s="29">
        <f t="shared" si="18"/>
        <v>0</v>
      </c>
      <c r="AJ116" s="120">
        <f t="shared" si="12"/>
        <v>10</v>
      </c>
      <c r="AK116" s="30" t="str">
        <f t="shared" si="13"/>
        <v>Basingstoke and Deane</v>
      </c>
      <c r="AL116" s="29">
        <f t="shared" si="14"/>
        <v>146</v>
      </c>
      <c r="AN116" s="202" t="s">
        <v>1274</v>
      </c>
      <c r="AO116" s="202" t="s">
        <v>1275</v>
      </c>
      <c r="AP116" s="202">
        <v>10</v>
      </c>
      <c r="AQ116" s="29">
        <f t="shared" si="15"/>
        <v>86</v>
      </c>
      <c r="AR116" s="202" t="s">
        <v>1274</v>
      </c>
      <c r="AS116" s="202" t="s">
        <v>1275</v>
      </c>
      <c r="AT116" s="29">
        <f t="shared" ca="1" si="16"/>
        <v>0</v>
      </c>
    </row>
    <row r="117" spans="1:46" x14ac:dyDescent="0.25">
      <c r="A117" s="82" t="s">
        <v>712</v>
      </c>
      <c r="B117" s="82" t="s">
        <v>713</v>
      </c>
      <c r="C117" s="178">
        <v>0</v>
      </c>
      <c r="D117" s="67">
        <v>0</v>
      </c>
      <c r="E117" s="67">
        <v>0</v>
      </c>
      <c r="F117" s="67">
        <v>0</v>
      </c>
      <c r="G117" s="67">
        <v>0</v>
      </c>
      <c r="H117" s="67">
        <v>0</v>
      </c>
      <c r="I117" s="178">
        <v>0</v>
      </c>
      <c r="J117" s="67">
        <v>0</v>
      </c>
      <c r="K117" s="67">
        <v>0</v>
      </c>
      <c r="L117" s="67">
        <v>0</v>
      </c>
      <c r="M117" s="67">
        <v>1</v>
      </c>
      <c r="N117" s="67">
        <v>0</v>
      </c>
      <c r="O117" s="178">
        <v>0</v>
      </c>
      <c r="P117" s="67">
        <v>0</v>
      </c>
      <c r="Q117" s="67">
        <v>0</v>
      </c>
      <c r="R117" s="67">
        <v>0</v>
      </c>
      <c r="S117" s="67">
        <v>0</v>
      </c>
      <c r="T117" s="67">
        <v>0</v>
      </c>
      <c r="U117" s="178">
        <v>0</v>
      </c>
      <c r="V117" s="29">
        <v>0</v>
      </c>
      <c r="W117" s="29">
        <v>0</v>
      </c>
      <c r="X117" s="29">
        <v>0</v>
      </c>
      <c r="Y117" s="29">
        <v>6</v>
      </c>
      <c r="Z117" s="29">
        <v>0</v>
      </c>
      <c r="AD117" s="178">
        <f t="shared" si="11"/>
        <v>7</v>
      </c>
      <c r="AE117" s="29">
        <f t="shared" si="18"/>
        <v>0</v>
      </c>
      <c r="AF117" s="29">
        <f t="shared" si="18"/>
        <v>0</v>
      </c>
      <c r="AG117" s="29">
        <f t="shared" si="18"/>
        <v>0</v>
      </c>
      <c r="AH117" s="29">
        <f t="shared" si="18"/>
        <v>0</v>
      </c>
      <c r="AI117" s="29">
        <f t="shared" si="18"/>
        <v>0</v>
      </c>
      <c r="AJ117" s="120">
        <f t="shared" si="12"/>
        <v>7</v>
      </c>
      <c r="AK117" s="30" t="str">
        <f t="shared" si="13"/>
        <v>East Hampshire</v>
      </c>
      <c r="AL117" s="29">
        <f t="shared" si="14"/>
        <v>147</v>
      </c>
      <c r="AN117" s="202" t="s">
        <v>1276</v>
      </c>
      <c r="AO117" s="202" t="s">
        <v>1277</v>
      </c>
      <c r="AP117" s="202">
        <v>16</v>
      </c>
      <c r="AQ117" s="29">
        <f t="shared" si="15"/>
        <v>87</v>
      </c>
      <c r="AR117" s="202" t="s">
        <v>1276</v>
      </c>
      <c r="AS117" s="202" t="s">
        <v>1277</v>
      </c>
      <c r="AT117" s="29">
        <f t="shared" ca="1" si="16"/>
        <v>2</v>
      </c>
    </row>
    <row r="118" spans="1:46" x14ac:dyDescent="0.25">
      <c r="A118" s="82" t="s">
        <v>714</v>
      </c>
      <c r="B118" s="82" t="s">
        <v>715</v>
      </c>
      <c r="C118" s="178">
        <v>0</v>
      </c>
      <c r="D118" s="67">
        <v>0</v>
      </c>
      <c r="E118" s="67">
        <v>0</v>
      </c>
      <c r="F118" s="67">
        <v>0</v>
      </c>
      <c r="G118" s="67">
        <v>0</v>
      </c>
      <c r="H118" s="67">
        <v>0</v>
      </c>
      <c r="I118" s="178">
        <v>0</v>
      </c>
      <c r="J118" s="67">
        <v>0</v>
      </c>
      <c r="K118" s="67">
        <v>0</v>
      </c>
      <c r="L118" s="67">
        <v>0</v>
      </c>
      <c r="M118" s="67">
        <v>0</v>
      </c>
      <c r="N118" s="67">
        <v>0</v>
      </c>
      <c r="O118" s="178">
        <v>0</v>
      </c>
      <c r="P118" s="67">
        <v>0</v>
      </c>
      <c r="Q118" s="67">
        <v>0</v>
      </c>
      <c r="R118" s="67">
        <v>0</v>
      </c>
      <c r="S118" s="67">
        <v>0</v>
      </c>
      <c r="T118" s="67">
        <v>0</v>
      </c>
      <c r="U118" s="178">
        <v>1</v>
      </c>
      <c r="V118" s="29">
        <v>0</v>
      </c>
      <c r="W118" s="29">
        <v>0</v>
      </c>
      <c r="X118" s="29">
        <v>0</v>
      </c>
      <c r="Y118" s="29">
        <v>6</v>
      </c>
      <c r="Z118" s="29">
        <v>0</v>
      </c>
      <c r="AD118" s="178">
        <f t="shared" si="11"/>
        <v>6</v>
      </c>
      <c r="AE118" s="29">
        <f t="shared" ref="AE118:AI133" si="19">SUMIF($C$5:$AB$5,AE$5,$C118:$AB118)</f>
        <v>1</v>
      </c>
      <c r="AF118" s="29">
        <f t="shared" si="19"/>
        <v>0</v>
      </c>
      <c r="AG118" s="29">
        <f t="shared" si="19"/>
        <v>0</v>
      </c>
      <c r="AH118" s="29">
        <f t="shared" si="19"/>
        <v>0</v>
      </c>
      <c r="AI118" s="29">
        <f t="shared" si="19"/>
        <v>0</v>
      </c>
      <c r="AJ118" s="120">
        <f t="shared" si="12"/>
        <v>7</v>
      </c>
      <c r="AK118" s="30" t="str">
        <f t="shared" si="13"/>
        <v>Eastleigh</v>
      </c>
      <c r="AL118" s="29">
        <f t="shared" si="14"/>
        <v>148</v>
      </c>
      <c r="AN118" s="202" t="s">
        <v>1278</v>
      </c>
      <c r="AO118" s="202" t="s">
        <v>1279</v>
      </c>
      <c r="AP118" s="202">
        <v>27</v>
      </c>
      <c r="AQ118" s="29">
        <f t="shared" si="15"/>
        <v>55</v>
      </c>
      <c r="AR118" s="202" t="s">
        <v>1278</v>
      </c>
      <c r="AS118" s="202" t="s">
        <v>8</v>
      </c>
      <c r="AT118" s="29">
        <f t="shared" ca="1" si="16"/>
        <v>6</v>
      </c>
    </row>
    <row r="119" spans="1:46" x14ac:dyDescent="0.25">
      <c r="A119" s="82" t="s">
        <v>716</v>
      </c>
      <c r="B119" s="82" t="s">
        <v>717</v>
      </c>
      <c r="C119" s="178">
        <v>0</v>
      </c>
      <c r="D119" s="67">
        <v>0</v>
      </c>
      <c r="E119" s="67">
        <v>0</v>
      </c>
      <c r="F119" s="67">
        <v>0</v>
      </c>
      <c r="G119" s="67">
        <v>0</v>
      </c>
      <c r="H119" s="67">
        <v>0</v>
      </c>
      <c r="I119" s="178">
        <v>0</v>
      </c>
      <c r="J119" s="67">
        <v>0</v>
      </c>
      <c r="K119" s="67">
        <v>0</v>
      </c>
      <c r="L119" s="67">
        <v>0</v>
      </c>
      <c r="M119" s="67">
        <v>0</v>
      </c>
      <c r="N119" s="67">
        <v>0</v>
      </c>
      <c r="O119" s="178">
        <v>0</v>
      </c>
      <c r="P119" s="67">
        <v>0</v>
      </c>
      <c r="Q119" s="67">
        <v>0</v>
      </c>
      <c r="R119" s="67">
        <v>0</v>
      </c>
      <c r="S119" s="67">
        <v>4</v>
      </c>
      <c r="T119" s="67">
        <v>0</v>
      </c>
      <c r="U119" s="178">
        <v>0</v>
      </c>
      <c r="V119" s="29">
        <v>0</v>
      </c>
      <c r="W119" s="29">
        <v>0</v>
      </c>
      <c r="X119" s="29">
        <v>0</v>
      </c>
      <c r="Y119" s="29">
        <v>14</v>
      </c>
      <c r="Z119" s="29">
        <v>0</v>
      </c>
      <c r="AD119" s="178">
        <f t="shared" si="11"/>
        <v>18</v>
      </c>
      <c r="AE119" s="29">
        <f t="shared" si="19"/>
        <v>0</v>
      </c>
      <c r="AF119" s="29">
        <f t="shared" si="19"/>
        <v>0</v>
      </c>
      <c r="AG119" s="29">
        <f t="shared" si="19"/>
        <v>0</v>
      </c>
      <c r="AH119" s="29">
        <f t="shared" si="19"/>
        <v>0</v>
      </c>
      <c r="AI119" s="29">
        <f t="shared" si="19"/>
        <v>0</v>
      </c>
      <c r="AJ119" s="120">
        <f t="shared" si="12"/>
        <v>18</v>
      </c>
      <c r="AK119" s="30" t="str">
        <f t="shared" si="13"/>
        <v>Fareham</v>
      </c>
      <c r="AL119" s="29">
        <f t="shared" si="14"/>
        <v>149</v>
      </c>
      <c r="AN119" s="202" t="s">
        <v>1280</v>
      </c>
      <c r="AO119" s="202" t="s">
        <v>1281</v>
      </c>
      <c r="AP119" s="202">
        <v>11</v>
      </c>
      <c r="AQ119" s="29">
        <f t="shared" si="15"/>
        <v>56</v>
      </c>
      <c r="AR119" s="202" t="s">
        <v>1280</v>
      </c>
      <c r="AS119" s="202" t="s">
        <v>33</v>
      </c>
      <c r="AT119" s="29">
        <f t="shared" ca="1" si="16"/>
        <v>12</v>
      </c>
    </row>
    <row r="120" spans="1:46" x14ac:dyDescent="0.25">
      <c r="A120" s="82" t="s">
        <v>718</v>
      </c>
      <c r="B120" s="82" t="s">
        <v>719</v>
      </c>
      <c r="C120" s="178">
        <v>0</v>
      </c>
      <c r="D120" s="67">
        <v>0</v>
      </c>
      <c r="E120" s="67">
        <v>0</v>
      </c>
      <c r="F120" s="67">
        <v>0</v>
      </c>
      <c r="G120" s="67">
        <v>0</v>
      </c>
      <c r="H120" s="67">
        <v>0</v>
      </c>
      <c r="I120" s="178">
        <v>0</v>
      </c>
      <c r="J120" s="67">
        <v>0</v>
      </c>
      <c r="K120" s="67">
        <v>0</v>
      </c>
      <c r="L120" s="67">
        <v>0</v>
      </c>
      <c r="M120" s="67">
        <v>0</v>
      </c>
      <c r="N120" s="67">
        <v>0</v>
      </c>
      <c r="O120" s="178">
        <v>0</v>
      </c>
      <c r="P120" s="67">
        <v>0</v>
      </c>
      <c r="Q120" s="67">
        <v>0</v>
      </c>
      <c r="R120" s="67">
        <v>0</v>
      </c>
      <c r="S120" s="67">
        <v>1</v>
      </c>
      <c r="T120" s="67">
        <v>0</v>
      </c>
      <c r="U120" s="178">
        <v>0</v>
      </c>
      <c r="V120" s="29">
        <v>0</v>
      </c>
      <c r="W120" s="29">
        <v>0</v>
      </c>
      <c r="X120" s="29">
        <v>0</v>
      </c>
      <c r="Y120" s="29">
        <v>7</v>
      </c>
      <c r="Z120" s="29">
        <v>0</v>
      </c>
      <c r="AD120" s="178">
        <f t="shared" si="11"/>
        <v>8</v>
      </c>
      <c r="AE120" s="29">
        <f t="shared" si="19"/>
        <v>0</v>
      </c>
      <c r="AF120" s="29">
        <f t="shared" si="19"/>
        <v>0</v>
      </c>
      <c r="AG120" s="29">
        <f t="shared" si="19"/>
        <v>0</v>
      </c>
      <c r="AH120" s="29">
        <f t="shared" si="19"/>
        <v>0</v>
      </c>
      <c r="AI120" s="29">
        <f t="shared" si="19"/>
        <v>0</v>
      </c>
      <c r="AJ120" s="120">
        <f t="shared" si="12"/>
        <v>8</v>
      </c>
      <c r="AK120" s="30" t="str">
        <f t="shared" si="13"/>
        <v>Gosport</v>
      </c>
      <c r="AL120" s="29">
        <f t="shared" si="14"/>
        <v>159</v>
      </c>
      <c r="AN120" s="202" t="s">
        <v>1282</v>
      </c>
      <c r="AO120" s="202" t="s">
        <v>1283</v>
      </c>
      <c r="AP120" s="202">
        <v>15</v>
      </c>
      <c r="AQ120" s="29">
        <f t="shared" si="15"/>
        <v>56</v>
      </c>
      <c r="AR120" s="202" t="s">
        <v>1282</v>
      </c>
      <c r="AS120" s="202" t="s">
        <v>33</v>
      </c>
      <c r="AT120" s="29">
        <f t="shared" ca="1" si="16"/>
        <v>12</v>
      </c>
    </row>
    <row r="121" spans="1:46" x14ac:dyDescent="0.25">
      <c r="A121" s="82" t="s">
        <v>720</v>
      </c>
      <c r="B121" s="82" t="s">
        <v>721</v>
      </c>
      <c r="C121" s="178">
        <v>0</v>
      </c>
      <c r="D121" s="67">
        <v>0</v>
      </c>
      <c r="E121" s="67">
        <v>0</v>
      </c>
      <c r="F121" s="67">
        <v>0</v>
      </c>
      <c r="G121" s="67">
        <v>0</v>
      </c>
      <c r="H121" s="67">
        <v>0</v>
      </c>
      <c r="I121" s="178">
        <v>0</v>
      </c>
      <c r="J121" s="67">
        <v>0</v>
      </c>
      <c r="K121" s="67">
        <v>0</v>
      </c>
      <c r="L121" s="67">
        <v>0</v>
      </c>
      <c r="M121" s="67">
        <v>0</v>
      </c>
      <c r="N121" s="67">
        <v>0</v>
      </c>
      <c r="O121" s="178">
        <v>0</v>
      </c>
      <c r="P121" s="67">
        <v>0</v>
      </c>
      <c r="Q121" s="67">
        <v>0</v>
      </c>
      <c r="R121" s="67">
        <v>0</v>
      </c>
      <c r="S121" s="67">
        <v>0</v>
      </c>
      <c r="T121" s="67">
        <v>0</v>
      </c>
      <c r="U121" s="178">
        <v>0</v>
      </c>
      <c r="V121" s="29">
        <v>0</v>
      </c>
      <c r="W121" s="29">
        <v>0</v>
      </c>
      <c r="X121" s="29">
        <v>0</v>
      </c>
      <c r="Y121" s="29">
        <v>4</v>
      </c>
      <c r="Z121" s="29">
        <v>0</v>
      </c>
      <c r="AD121" s="178">
        <f t="shared" si="11"/>
        <v>4</v>
      </c>
      <c r="AE121" s="29">
        <f t="shared" si="19"/>
        <v>0</v>
      </c>
      <c r="AF121" s="29">
        <f t="shared" si="19"/>
        <v>0</v>
      </c>
      <c r="AG121" s="29">
        <f t="shared" si="19"/>
        <v>0</v>
      </c>
      <c r="AH121" s="29">
        <f t="shared" si="19"/>
        <v>0</v>
      </c>
      <c r="AI121" s="29">
        <f t="shared" si="19"/>
        <v>0</v>
      </c>
      <c r="AJ121" s="120">
        <f t="shared" si="12"/>
        <v>4</v>
      </c>
      <c r="AK121" s="30" t="str">
        <f t="shared" si="13"/>
        <v>Hart</v>
      </c>
      <c r="AL121" s="29">
        <f t="shared" si="14"/>
        <v>160</v>
      </c>
      <c r="AN121" s="202" t="s">
        <v>1284</v>
      </c>
      <c r="AO121" s="202" t="s">
        <v>1285</v>
      </c>
      <c r="AP121" s="202">
        <v>17</v>
      </c>
      <c r="AQ121" s="29">
        <f t="shared" si="15"/>
        <v>56</v>
      </c>
      <c r="AR121" s="202" t="s">
        <v>1284</v>
      </c>
      <c r="AS121" s="202" t="s">
        <v>33</v>
      </c>
      <c r="AT121" s="29">
        <f t="shared" ca="1" si="16"/>
        <v>12</v>
      </c>
    </row>
    <row r="122" spans="1:46" x14ac:dyDescent="0.25">
      <c r="A122" s="82" t="s">
        <v>722</v>
      </c>
      <c r="B122" s="82" t="s">
        <v>723</v>
      </c>
      <c r="C122" s="178">
        <v>0</v>
      </c>
      <c r="D122" s="67">
        <v>0</v>
      </c>
      <c r="E122" s="67">
        <v>0</v>
      </c>
      <c r="F122" s="67">
        <v>0</v>
      </c>
      <c r="G122" s="67">
        <v>0</v>
      </c>
      <c r="H122" s="67">
        <v>0</v>
      </c>
      <c r="I122" s="178">
        <v>0</v>
      </c>
      <c r="J122" s="67">
        <v>0</v>
      </c>
      <c r="K122" s="67">
        <v>0</v>
      </c>
      <c r="L122" s="67">
        <v>0</v>
      </c>
      <c r="M122" s="67">
        <v>0</v>
      </c>
      <c r="N122" s="67">
        <v>0</v>
      </c>
      <c r="O122" s="178">
        <v>0</v>
      </c>
      <c r="P122" s="67">
        <v>0</v>
      </c>
      <c r="Q122" s="67">
        <v>0</v>
      </c>
      <c r="R122" s="67">
        <v>0</v>
      </c>
      <c r="S122" s="67">
        <v>2</v>
      </c>
      <c r="T122" s="67">
        <v>0</v>
      </c>
      <c r="U122" s="178">
        <v>0</v>
      </c>
      <c r="V122" s="29">
        <v>0</v>
      </c>
      <c r="W122" s="29">
        <v>0</v>
      </c>
      <c r="X122" s="29">
        <v>0</v>
      </c>
      <c r="Y122" s="29">
        <v>8</v>
      </c>
      <c r="Z122" s="29">
        <v>0</v>
      </c>
      <c r="AD122" s="178">
        <f t="shared" si="11"/>
        <v>10</v>
      </c>
      <c r="AE122" s="29">
        <f t="shared" si="19"/>
        <v>0</v>
      </c>
      <c r="AF122" s="29">
        <f t="shared" si="19"/>
        <v>0</v>
      </c>
      <c r="AG122" s="29">
        <f t="shared" si="19"/>
        <v>0</v>
      </c>
      <c r="AH122" s="29">
        <f t="shared" si="19"/>
        <v>0</v>
      </c>
      <c r="AI122" s="29">
        <f t="shared" si="19"/>
        <v>0</v>
      </c>
      <c r="AJ122" s="120">
        <f t="shared" si="12"/>
        <v>10</v>
      </c>
      <c r="AK122" s="30" t="str">
        <f t="shared" si="13"/>
        <v>Havant</v>
      </c>
      <c r="AL122" s="29">
        <f t="shared" si="14"/>
        <v>161</v>
      </c>
      <c r="AN122" s="202" t="s">
        <v>1286</v>
      </c>
      <c r="AO122" s="202" t="s">
        <v>1287</v>
      </c>
      <c r="AP122" s="202">
        <v>14</v>
      </c>
      <c r="AQ122" s="29">
        <f t="shared" si="15"/>
        <v>56</v>
      </c>
      <c r="AR122" s="202" t="s">
        <v>1286</v>
      </c>
      <c r="AS122" s="202" t="s">
        <v>33</v>
      </c>
      <c r="AT122" s="29">
        <f t="shared" ca="1" si="16"/>
        <v>12</v>
      </c>
    </row>
    <row r="123" spans="1:46" x14ac:dyDescent="0.25">
      <c r="A123" s="82" t="s">
        <v>724</v>
      </c>
      <c r="B123" s="82" t="s">
        <v>725</v>
      </c>
      <c r="C123" s="178">
        <v>0</v>
      </c>
      <c r="D123" s="67">
        <v>0</v>
      </c>
      <c r="E123" s="67">
        <v>0</v>
      </c>
      <c r="F123" s="67">
        <v>0</v>
      </c>
      <c r="G123" s="67">
        <v>0</v>
      </c>
      <c r="H123" s="67">
        <v>0</v>
      </c>
      <c r="I123" s="178">
        <v>0</v>
      </c>
      <c r="J123" s="67">
        <v>0</v>
      </c>
      <c r="K123" s="67">
        <v>0</v>
      </c>
      <c r="L123" s="67">
        <v>0</v>
      </c>
      <c r="M123" s="67">
        <v>0</v>
      </c>
      <c r="N123" s="67">
        <v>0</v>
      </c>
      <c r="O123" s="178">
        <v>0</v>
      </c>
      <c r="P123" s="67">
        <v>0</v>
      </c>
      <c r="Q123" s="67">
        <v>0</v>
      </c>
      <c r="R123" s="67">
        <v>0</v>
      </c>
      <c r="S123" s="67">
        <v>1</v>
      </c>
      <c r="T123" s="67">
        <v>0</v>
      </c>
      <c r="U123" s="178">
        <v>0</v>
      </c>
      <c r="V123" s="29">
        <v>0</v>
      </c>
      <c r="W123" s="29">
        <v>0</v>
      </c>
      <c r="X123" s="29">
        <v>1</v>
      </c>
      <c r="Y123" s="29">
        <v>2</v>
      </c>
      <c r="Z123" s="29">
        <v>0</v>
      </c>
      <c r="AD123" s="178">
        <f t="shared" si="11"/>
        <v>3</v>
      </c>
      <c r="AE123" s="29">
        <f t="shared" si="19"/>
        <v>0</v>
      </c>
      <c r="AF123" s="29">
        <f t="shared" si="19"/>
        <v>0</v>
      </c>
      <c r="AG123" s="29">
        <f t="shared" si="19"/>
        <v>1</v>
      </c>
      <c r="AH123" s="29">
        <f t="shared" si="19"/>
        <v>0</v>
      </c>
      <c r="AI123" s="29">
        <f t="shared" si="19"/>
        <v>0</v>
      </c>
      <c r="AJ123" s="120">
        <f t="shared" si="12"/>
        <v>4</v>
      </c>
      <c r="AK123" s="30" t="str">
        <f t="shared" si="13"/>
        <v>New Forest</v>
      </c>
      <c r="AL123" s="29">
        <f t="shared" si="14"/>
        <v>162</v>
      </c>
      <c r="AN123" s="202" t="s">
        <v>1288</v>
      </c>
      <c r="AO123" s="202" t="s">
        <v>1289</v>
      </c>
      <c r="AP123" s="202">
        <v>34</v>
      </c>
      <c r="AQ123" s="29">
        <f t="shared" si="15"/>
        <v>56</v>
      </c>
      <c r="AR123" s="202" t="s">
        <v>1288</v>
      </c>
      <c r="AS123" s="202" t="s">
        <v>33</v>
      </c>
      <c r="AT123" s="29">
        <f t="shared" ca="1" si="16"/>
        <v>12</v>
      </c>
    </row>
    <row r="124" spans="1:46" x14ac:dyDescent="0.25">
      <c r="A124" s="82" t="s">
        <v>726</v>
      </c>
      <c r="B124" s="82" t="s">
        <v>727</v>
      </c>
      <c r="C124" s="178">
        <v>0</v>
      </c>
      <c r="D124" s="67">
        <v>0</v>
      </c>
      <c r="E124" s="67">
        <v>0</v>
      </c>
      <c r="F124" s="67">
        <v>0</v>
      </c>
      <c r="G124" s="67">
        <v>0</v>
      </c>
      <c r="H124" s="67">
        <v>0</v>
      </c>
      <c r="I124" s="178">
        <v>0</v>
      </c>
      <c r="J124" s="67">
        <v>0</v>
      </c>
      <c r="K124" s="67">
        <v>0</v>
      </c>
      <c r="L124" s="67">
        <v>0</v>
      </c>
      <c r="M124" s="67">
        <v>0</v>
      </c>
      <c r="N124" s="67">
        <v>0</v>
      </c>
      <c r="O124" s="178">
        <v>0</v>
      </c>
      <c r="P124" s="67">
        <v>0</v>
      </c>
      <c r="Q124" s="67">
        <v>0</v>
      </c>
      <c r="R124" s="67">
        <v>0</v>
      </c>
      <c r="S124" s="67">
        <v>1</v>
      </c>
      <c r="T124" s="67">
        <v>0</v>
      </c>
      <c r="U124" s="178">
        <v>0</v>
      </c>
      <c r="V124" s="29">
        <v>0</v>
      </c>
      <c r="W124" s="29">
        <v>0</v>
      </c>
      <c r="X124" s="29">
        <v>0</v>
      </c>
      <c r="Y124" s="29">
        <v>3</v>
      </c>
      <c r="Z124" s="29">
        <v>0</v>
      </c>
      <c r="AD124" s="178">
        <f t="shared" si="11"/>
        <v>4</v>
      </c>
      <c r="AE124" s="29">
        <f t="shared" si="19"/>
        <v>0</v>
      </c>
      <c r="AF124" s="29">
        <f t="shared" si="19"/>
        <v>0</v>
      </c>
      <c r="AG124" s="29">
        <f t="shared" si="19"/>
        <v>0</v>
      </c>
      <c r="AH124" s="29">
        <f t="shared" si="19"/>
        <v>0</v>
      </c>
      <c r="AI124" s="29">
        <f t="shared" si="19"/>
        <v>0</v>
      </c>
      <c r="AJ124" s="120">
        <f t="shared" si="12"/>
        <v>4</v>
      </c>
      <c r="AK124" s="30" t="str">
        <f t="shared" si="13"/>
        <v>Rushmoor</v>
      </c>
      <c r="AL124" s="29">
        <f t="shared" si="14"/>
        <v>163</v>
      </c>
      <c r="AN124" s="202" t="s">
        <v>1290</v>
      </c>
      <c r="AO124" s="202" t="s">
        <v>1291</v>
      </c>
      <c r="AP124" s="202">
        <v>12</v>
      </c>
      <c r="AQ124" s="29">
        <f t="shared" si="15"/>
        <v>88</v>
      </c>
      <c r="AR124" s="202" t="s">
        <v>1290</v>
      </c>
      <c r="AS124" s="202" t="s">
        <v>1291</v>
      </c>
      <c r="AT124" s="29">
        <f t="shared" ca="1" si="16"/>
        <v>6</v>
      </c>
    </row>
    <row r="125" spans="1:46" x14ac:dyDescent="0.25">
      <c r="A125" s="82" t="s">
        <v>728</v>
      </c>
      <c r="B125" s="82" t="s">
        <v>729</v>
      </c>
      <c r="C125" s="178">
        <v>0</v>
      </c>
      <c r="D125" s="67">
        <v>0</v>
      </c>
      <c r="E125" s="67">
        <v>0</v>
      </c>
      <c r="F125" s="67">
        <v>0</v>
      </c>
      <c r="G125" s="67">
        <v>0</v>
      </c>
      <c r="H125" s="67">
        <v>0</v>
      </c>
      <c r="I125" s="178">
        <v>0</v>
      </c>
      <c r="J125" s="67">
        <v>0</v>
      </c>
      <c r="K125" s="67">
        <v>0</v>
      </c>
      <c r="L125" s="67">
        <v>0</v>
      </c>
      <c r="M125" s="67">
        <v>0</v>
      </c>
      <c r="N125" s="67">
        <v>0</v>
      </c>
      <c r="O125" s="178">
        <v>0</v>
      </c>
      <c r="P125" s="67">
        <v>0</v>
      </c>
      <c r="Q125" s="67">
        <v>0</v>
      </c>
      <c r="R125" s="67">
        <v>0</v>
      </c>
      <c r="S125" s="67">
        <v>0</v>
      </c>
      <c r="T125" s="67">
        <v>0</v>
      </c>
      <c r="U125" s="178">
        <v>0</v>
      </c>
      <c r="V125" s="29">
        <v>0</v>
      </c>
      <c r="W125" s="29">
        <v>0</v>
      </c>
      <c r="X125" s="29">
        <v>0</v>
      </c>
      <c r="Y125" s="29">
        <v>4</v>
      </c>
      <c r="Z125" s="29">
        <v>0</v>
      </c>
      <c r="AD125" s="178">
        <f t="shared" si="11"/>
        <v>4</v>
      </c>
      <c r="AE125" s="29">
        <f t="shared" si="19"/>
        <v>0</v>
      </c>
      <c r="AF125" s="29">
        <f t="shared" si="19"/>
        <v>0</v>
      </c>
      <c r="AG125" s="29">
        <f t="shared" si="19"/>
        <v>0</v>
      </c>
      <c r="AH125" s="29">
        <f t="shared" si="19"/>
        <v>0</v>
      </c>
      <c r="AI125" s="29">
        <f t="shared" si="19"/>
        <v>0</v>
      </c>
      <c r="AJ125" s="120">
        <f t="shared" si="12"/>
        <v>4</v>
      </c>
      <c r="AK125" s="30" t="str">
        <f t="shared" si="13"/>
        <v>Test Valley</v>
      </c>
      <c r="AL125" s="29">
        <f t="shared" si="14"/>
        <v>164</v>
      </c>
      <c r="AN125" s="202" t="s">
        <v>1292</v>
      </c>
      <c r="AO125" s="202" t="s">
        <v>1293</v>
      </c>
      <c r="AP125" s="202">
        <v>15</v>
      </c>
      <c r="AQ125" s="29">
        <f t="shared" si="15"/>
        <v>96</v>
      </c>
      <c r="AR125" s="202" t="s">
        <v>1292</v>
      </c>
      <c r="AS125" s="202" t="s">
        <v>1293</v>
      </c>
      <c r="AT125" s="29">
        <f t="shared" ca="1" si="16"/>
        <v>5</v>
      </c>
    </row>
    <row r="126" spans="1:46" x14ac:dyDescent="0.25">
      <c r="A126" s="82" t="s">
        <v>730</v>
      </c>
      <c r="B126" s="82" t="s">
        <v>731</v>
      </c>
      <c r="C126" s="178">
        <v>0</v>
      </c>
      <c r="D126" s="67">
        <v>0</v>
      </c>
      <c r="E126" s="67">
        <v>0</v>
      </c>
      <c r="F126" s="67">
        <v>0</v>
      </c>
      <c r="G126" s="67">
        <v>0</v>
      </c>
      <c r="H126" s="67">
        <v>0</v>
      </c>
      <c r="I126" s="178">
        <v>0</v>
      </c>
      <c r="J126" s="67">
        <v>0</v>
      </c>
      <c r="K126" s="67">
        <v>0</v>
      </c>
      <c r="L126" s="67">
        <v>0</v>
      </c>
      <c r="M126" s="67">
        <v>0</v>
      </c>
      <c r="N126" s="67">
        <v>0</v>
      </c>
      <c r="O126" s="178">
        <v>0</v>
      </c>
      <c r="P126" s="67">
        <v>0</v>
      </c>
      <c r="Q126" s="67">
        <v>0</v>
      </c>
      <c r="R126" s="67">
        <v>0</v>
      </c>
      <c r="S126" s="67">
        <v>0</v>
      </c>
      <c r="T126" s="67">
        <v>0</v>
      </c>
      <c r="U126" s="178">
        <v>0</v>
      </c>
      <c r="V126" s="29">
        <v>0</v>
      </c>
      <c r="W126" s="29">
        <v>0</v>
      </c>
      <c r="X126" s="29">
        <v>0</v>
      </c>
      <c r="Y126" s="29">
        <v>6</v>
      </c>
      <c r="Z126" s="29">
        <v>0</v>
      </c>
      <c r="AD126" s="178">
        <f t="shared" si="11"/>
        <v>6</v>
      </c>
      <c r="AE126" s="29">
        <f t="shared" si="19"/>
        <v>0</v>
      </c>
      <c r="AF126" s="29">
        <f t="shared" si="19"/>
        <v>0</v>
      </c>
      <c r="AG126" s="29">
        <f t="shared" si="19"/>
        <v>0</v>
      </c>
      <c r="AH126" s="29">
        <f t="shared" si="19"/>
        <v>0</v>
      </c>
      <c r="AI126" s="29">
        <f t="shared" si="19"/>
        <v>0</v>
      </c>
      <c r="AJ126" s="120">
        <f t="shared" si="12"/>
        <v>6</v>
      </c>
      <c r="AK126" s="30" t="str">
        <f t="shared" si="13"/>
        <v>Winchester</v>
      </c>
      <c r="AL126" s="29">
        <f t="shared" si="14"/>
        <v>165</v>
      </c>
      <c r="AN126" s="202" t="s">
        <v>1294</v>
      </c>
      <c r="AO126" s="202" t="s">
        <v>1295</v>
      </c>
      <c r="AP126" s="202">
        <v>21</v>
      </c>
      <c r="AQ126" s="29">
        <f t="shared" si="15"/>
        <v>97</v>
      </c>
      <c r="AR126" s="202" t="s">
        <v>1294</v>
      </c>
      <c r="AS126" s="202" t="s">
        <v>1295</v>
      </c>
      <c r="AT126" s="29">
        <f t="shared" ca="1" si="16"/>
        <v>9</v>
      </c>
    </row>
    <row r="127" spans="1:46" x14ac:dyDescent="0.25">
      <c r="A127" s="82" t="s">
        <v>732</v>
      </c>
      <c r="B127" s="82" t="s">
        <v>733</v>
      </c>
      <c r="C127" s="178">
        <v>0</v>
      </c>
      <c r="D127" s="67">
        <v>0</v>
      </c>
      <c r="E127" s="67">
        <v>0</v>
      </c>
      <c r="F127" s="67">
        <v>0</v>
      </c>
      <c r="G127" s="67">
        <v>0</v>
      </c>
      <c r="H127" s="67">
        <v>0</v>
      </c>
      <c r="I127" s="178">
        <v>0</v>
      </c>
      <c r="J127" s="67">
        <v>0</v>
      </c>
      <c r="K127" s="67">
        <v>0</v>
      </c>
      <c r="L127" s="67">
        <v>0</v>
      </c>
      <c r="M127" s="67">
        <v>0</v>
      </c>
      <c r="N127" s="67">
        <v>0</v>
      </c>
      <c r="O127" s="178">
        <v>0</v>
      </c>
      <c r="P127" s="67">
        <v>0</v>
      </c>
      <c r="Q127" s="67">
        <v>0</v>
      </c>
      <c r="R127" s="67">
        <v>0</v>
      </c>
      <c r="S127" s="67">
        <v>0</v>
      </c>
      <c r="T127" s="67">
        <v>0</v>
      </c>
      <c r="U127" s="178">
        <v>0</v>
      </c>
      <c r="V127" s="29">
        <v>0</v>
      </c>
      <c r="W127" s="29">
        <v>0</v>
      </c>
      <c r="X127" s="29">
        <v>0</v>
      </c>
      <c r="Y127" s="29">
        <v>8</v>
      </c>
      <c r="Z127" s="29">
        <v>0</v>
      </c>
      <c r="AD127" s="178">
        <f t="shared" si="11"/>
        <v>8</v>
      </c>
      <c r="AE127" s="29">
        <f t="shared" si="19"/>
        <v>0</v>
      </c>
      <c r="AF127" s="29">
        <f t="shared" si="19"/>
        <v>0</v>
      </c>
      <c r="AG127" s="29">
        <f t="shared" si="19"/>
        <v>0</v>
      </c>
      <c r="AH127" s="29">
        <f t="shared" si="19"/>
        <v>0</v>
      </c>
      <c r="AI127" s="29">
        <f t="shared" si="19"/>
        <v>0</v>
      </c>
      <c r="AJ127" s="120">
        <f t="shared" si="12"/>
        <v>8</v>
      </c>
      <c r="AK127" s="30" t="str">
        <f t="shared" si="13"/>
        <v>Broxbourne</v>
      </c>
      <c r="AL127" s="29">
        <f t="shared" si="14"/>
        <v>166</v>
      </c>
      <c r="AN127" s="202" t="s">
        <v>1296</v>
      </c>
      <c r="AO127" s="202" t="s">
        <v>1297</v>
      </c>
      <c r="AP127" s="202">
        <v>17</v>
      </c>
      <c r="AQ127" s="29">
        <f t="shared" si="15"/>
        <v>98</v>
      </c>
      <c r="AR127" s="202" t="s">
        <v>1296</v>
      </c>
      <c r="AS127" s="202" t="s">
        <v>1297</v>
      </c>
      <c r="AT127" s="29">
        <f t="shared" ca="1" si="16"/>
        <v>2</v>
      </c>
    </row>
    <row r="128" spans="1:46" x14ac:dyDescent="0.25">
      <c r="A128" s="82" t="s">
        <v>734</v>
      </c>
      <c r="B128" s="82" t="s">
        <v>735</v>
      </c>
      <c r="C128" s="178">
        <v>0</v>
      </c>
      <c r="D128" s="67">
        <v>0</v>
      </c>
      <c r="E128" s="67">
        <v>0</v>
      </c>
      <c r="F128" s="67">
        <v>0</v>
      </c>
      <c r="G128" s="67">
        <v>0</v>
      </c>
      <c r="H128" s="67">
        <v>0</v>
      </c>
      <c r="I128" s="178">
        <v>0</v>
      </c>
      <c r="J128" s="67">
        <v>0</v>
      </c>
      <c r="K128" s="67">
        <v>0</v>
      </c>
      <c r="L128" s="67">
        <v>0</v>
      </c>
      <c r="M128" s="67">
        <v>0</v>
      </c>
      <c r="N128" s="67">
        <v>0</v>
      </c>
      <c r="O128" s="178">
        <v>0</v>
      </c>
      <c r="P128" s="67">
        <v>0</v>
      </c>
      <c r="Q128" s="67">
        <v>0</v>
      </c>
      <c r="R128" s="67">
        <v>0</v>
      </c>
      <c r="S128" s="67">
        <v>0</v>
      </c>
      <c r="T128" s="67">
        <v>0</v>
      </c>
      <c r="U128" s="178">
        <v>0</v>
      </c>
      <c r="V128" s="29">
        <v>0</v>
      </c>
      <c r="W128" s="29">
        <v>0</v>
      </c>
      <c r="X128" s="29">
        <v>0</v>
      </c>
      <c r="Y128" s="29">
        <v>7</v>
      </c>
      <c r="Z128" s="29">
        <v>0</v>
      </c>
      <c r="AD128" s="178">
        <f t="shared" si="11"/>
        <v>7</v>
      </c>
      <c r="AE128" s="29">
        <f t="shared" si="19"/>
        <v>0</v>
      </c>
      <c r="AF128" s="29">
        <f t="shared" si="19"/>
        <v>0</v>
      </c>
      <c r="AG128" s="29">
        <f t="shared" si="19"/>
        <v>0</v>
      </c>
      <c r="AH128" s="29">
        <f t="shared" si="19"/>
        <v>0</v>
      </c>
      <c r="AI128" s="29">
        <f t="shared" si="19"/>
        <v>0</v>
      </c>
      <c r="AJ128" s="120">
        <f t="shared" si="12"/>
        <v>7</v>
      </c>
      <c r="AK128" s="30" t="str">
        <f t="shared" si="13"/>
        <v>Dacorum</v>
      </c>
      <c r="AL128" s="29">
        <f t="shared" si="14"/>
        <v>167</v>
      </c>
      <c r="AN128" s="202" t="s">
        <v>1298</v>
      </c>
      <c r="AO128" s="202" t="s">
        <v>1299</v>
      </c>
      <c r="AP128" s="202">
        <v>20</v>
      </c>
      <c r="AQ128" s="29">
        <f t="shared" si="15"/>
        <v>99</v>
      </c>
      <c r="AR128" s="202" t="s">
        <v>1298</v>
      </c>
      <c r="AS128" s="202" t="s">
        <v>1299</v>
      </c>
      <c r="AT128" s="29">
        <f t="shared" ca="1" si="16"/>
        <v>20</v>
      </c>
    </row>
    <row r="129" spans="1:46" x14ac:dyDescent="0.25">
      <c r="A129" s="82" t="s">
        <v>736</v>
      </c>
      <c r="B129" s="82" t="s">
        <v>737</v>
      </c>
      <c r="C129" s="178">
        <v>0</v>
      </c>
      <c r="D129" s="67">
        <v>0</v>
      </c>
      <c r="E129" s="67">
        <v>0</v>
      </c>
      <c r="F129" s="67">
        <v>0</v>
      </c>
      <c r="G129" s="67">
        <v>0</v>
      </c>
      <c r="H129" s="67">
        <v>0</v>
      </c>
      <c r="I129" s="178">
        <v>0</v>
      </c>
      <c r="J129" s="67">
        <v>0</v>
      </c>
      <c r="K129" s="67">
        <v>0</v>
      </c>
      <c r="L129" s="67">
        <v>0</v>
      </c>
      <c r="M129" s="67">
        <v>1</v>
      </c>
      <c r="N129" s="67">
        <v>0</v>
      </c>
      <c r="O129" s="178">
        <v>0</v>
      </c>
      <c r="P129" s="67">
        <v>0</v>
      </c>
      <c r="Q129" s="67">
        <v>0</v>
      </c>
      <c r="R129" s="67">
        <v>0</v>
      </c>
      <c r="S129" s="67">
        <v>1</v>
      </c>
      <c r="T129" s="67">
        <v>0</v>
      </c>
      <c r="U129" s="178">
        <v>3</v>
      </c>
      <c r="V129" s="29">
        <v>0</v>
      </c>
      <c r="W129" s="29">
        <v>0</v>
      </c>
      <c r="X129" s="29">
        <v>0</v>
      </c>
      <c r="Y129" s="29">
        <v>19</v>
      </c>
      <c r="Z129" s="29">
        <v>0</v>
      </c>
      <c r="AD129" s="178">
        <f t="shared" si="11"/>
        <v>21</v>
      </c>
      <c r="AE129" s="29">
        <f t="shared" si="19"/>
        <v>3</v>
      </c>
      <c r="AF129" s="29">
        <f t="shared" si="19"/>
        <v>0</v>
      </c>
      <c r="AG129" s="29">
        <f t="shared" si="19"/>
        <v>0</v>
      </c>
      <c r="AH129" s="29">
        <f t="shared" si="19"/>
        <v>0</v>
      </c>
      <c r="AI129" s="29">
        <f t="shared" si="19"/>
        <v>0</v>
      </c>
      <c r="AJ129" s="120">
        <f t="shared" si="12"/>
        <v>24</v>
      </c>
      <c r="AK129" s="30" t="str">
        <f t="shared" si="13"/>
        <v>Hertsmere</v>
      </c>
      <c r="AL129" s="29">
        <f t="shared" si="14"/>
        <v>168</v>
      </c>
      <c r="AN129" s="202" t="s">
        <v>1300</v>
      </c>
      <c r="AO129" s="202" t="s">
        <v>1301</v>
      </c>
      <c r="AP129" s="202">
        <v>18</v>
      </c>
      <c r="AQ129" s="29">
        <f t="shared" si="15"/>
        <v>153</v>
      </c>
      <c r="AR129" s="202" t="s">
        <v>1300</v>
      </c>
      <c r="AS129" s="202" t="s">
        <v>1301</v>
      </c>
      <c r="AT129" s="29">
        <f t="shared" ca="1" si="16"/>
        <v>8</v>
      </c>
    </row>
    <row r="130" spans="1:46" x14ac:dyDescent="0.25">
      <c r="A130" s="82" t="s">
        <v>738</v>
      </c>
      <c r="B130" s="82" t="s">
        <v>739</v>
      </c>
      <c r="C130" s="178">
        <v>0</v>
      </c>
      <c r="D130" s="67">
        <v>0</v>
      </c>
      <c r="E130" s="67">
        <v>0</v>
      </c>
      <c r="F130" s="67">
        <v>0</v>
      </c>
      <c r="G130" s="67">
        <v>0</v>
      </c>
      <c r="H130" s="67">
        <v>0</v>
      </c>
      <c r="I130" s="178">
        <v>0</v>
      </c>
      <c r="J130" s="67">
        <v>0</v>
      </c>
      <c r="K130" s="67">
        <v>0</v>
      </c>
      <c r="L130" s="67">
        <v>0</v>
      </c>
      <c r="M130" s="67">
        <v>0</v>
      </c>
      <c r="N130" s="67">
        <v>0</v>
      </c>
      <c r="O130" s="178">
        <v>0</v>
      </c>
      <c r="P130" s="67">
        <v>0</v>
      </c>
      <c r="Q130" s="67">
        <v>0</v>
      </c>
      <c r="R130" s="67">
        <v>0</v>
      </c>
      <c r="S130" s="67">
        <v>0</v>
      </c>
      <c r="T130" s="67">
        <v>0</v>
      </c>
      <c r="U130" s="178">
        <v>0</v>
      </c>
      <c r="V130" s="29">
        <v>0</v>
      </c>
      <c r="W130" s="29">
        <v>0</v>
      </c>
      <c r="X130" s="29">
        <v>0</v>
      </c>
      <c r="Y130" s="29">
        <v>4</v>
      </c>
      <c r="Z130" s="29">
        <v>0</v>
      </c>
      <c r="AD130" s="178">
        <f t="shared" si="11"/>
        <v>4</v>
      </c>
      <c r="AE130" s="29">
        <f t="shared" si="19"/>
        <v>0</v>
      </c>
      <c r="AF130" s="29">
        <f t="shared" si="19"/>
        <v>0</v>
      </c>
      <c r="AG130" s="29">
        <f t="shared" si="19"/>
        <v>0</v>
      </c>
      <c r="AH130" s="29">
        <f t="shared" si="19"/>
        <v>0</v>
      </c>
      <c r="AI130" s="29">
        <f t="shared" si="19"/>
        <v>0</v>
      </c>
      <c r="AJ130" s="120">
        <f t="shared" si="12"/>
        <v>4</v>
      </c>
      <c r="AK130" s="30" t="str">
        <f t="shared" si="13"/>
        <v>North Hertfordshire</v>
      </c>
      <c r="AL130" s="29">
        <f t="shared" si="14"/>
        <v>169</v>
      </c>
      <c r="AN130" s="202" t="s">
        <v>1302</v>
      </c>
      <c r="AO130" s="202" t="s">
        <v>1303</v>
      </c>
      <c r="AP130" s="202">
        <v>19</v>
      </c>
      <c r="AQ130" s="29">
        <f t="shared" si="15"/>
        <v>154</v>
      </c>
      <c r="AR130" s="202" t="s">
        <v>1302</v>
      </c>
      <c r="AS130" s="202" t="s">
        <v>1303</v>
      </c>
      <c r="AT130" s="29">
        <f t="shared" ca="1" si="16"/>
        <v>6</v>
      </c>
    </row>
    <row r="131" spans="1:46" x14ac:dyDescent="0.25">
      <c r="A131" s="82" t="s">
        <v>740</v>
      </c>
      <c r="B131" s="82" t="s">
        <v>741</v>
      </c>
      <c r="C131" s="178">
        <v>0</v>
      </c>
      <c r="D131" s="67">
        <v>0</v>
      </c>
      <c r="E131" s="67">
        <v>0</v>
      </c>
      <c r="F131" s="67">
        <v>0</v>
      </c>
      <c r="G131" s="67">
        <v>0</v>
      </c>
      <c r="H131" s="67">
        <v>0</v>
      </c>
      <c r="I131" s="178">
        <v>0</v>
      </c>
      <c r="J131" s="67">
        <v>0</v>
      </c>
      <c r="K131" s="67">
        <v>0</v>
      </c>
      <c r="L131" s="67">
        <v>0</v>
      </c>
      <c r="M131" s="67">
        <v>0</v>
      </c>
      <c r="N131" s="67">
        <v>0</v>
      </c>
      <c r="O131" s="178">
        <v>0</v>
      </c>
      <c r="P131" s="67">
        <v>0</v>
      </c>
      <c r="Q131" s="67">
        <v>0</v>
      </c>
      <c r="R131" s="67">
        <v>0</v>
      </c>
      <c r="S131" s="67">
        <v>0</v>
      </c>
      <c r="T131" s="67">
        <v>0</v>
      </c>
      <c r="U131" s="178">
        <v>0</v>
      </c>
      <c r="V131" s="29">
        <v>0</v>
      </c>
      <c r="W131" s="29">
        <v>0</v>
      </c>
      <c r="X131" s="29">
        <v>0</v>
      </c>
      <c r="Y131" s="29">
        <v>0</v>
      </c>
      <c r="Z131" s="29">
        <v>0</v>
      </c>
      <c r="AD131" s="178">
        <f t="shared" si="11"/>
        <v>0</v>
      </c>
      <c r="AE131" s="29">
        <f t="shared" si="19"/>
        <v>0</v>
      </c>
      <c r="AF131" s="29">
        <f t="shared" si="19"/>
        <v>0</v>
      </c>
      <c r="AG131" s="29">
        <f t="shared" si="19"/>
        <v>0</v>
      </c>
      <c r="AH131" s="29">
        <f t="shared" si="19"/>
        <v>0</v>
      </c>
      <c r="AI131" s="29">
        <f t="shared" si="19"/>
        <v>0</v>
      </c>
      <c r="AJ131" s="120">
        <f t="shared" si="12"/>
        <v>0</v>
      </c>
      <c r="AK131" s="30" t="str">
        <f t="shared" si="13"/>
        <v>Three Rivers</v>
      </c>
      <c r="AL131" s="29">
        <f t="shared" si="14"/>
        <v>170</v>
      </c>
      <c r="AN131" s="202" t="s">
        <v>1304</v>
      </c>
      <c r="AO131" s="202" t="s">
        <v>1305</v>
      </c>
      <c r="AP131" s="202">
        <v>40</v>
      </c>
      <c r="AQ131" s="29">
        <f t="shared" si="15"/>
        <v>155</v>
      </c>
      <c r="AR131" s="202" t="s">
        <v>1304</v>
      </c>
      <c r="AS131" s="202" t="s">
        <v>1305</v>
      </c>
      <c r="AT131" s="29">
        <f t="shared" ca="1" si="16"/>
        <v>5</v>
      </c>
    </row>
    <row r="132" spans="1:46" x14ac:dyDescent="0.25">
      <c r="A132" s="82" t="s">
        <v>742</v>
      </c>
      <c r="B132" s="82" t="s">
        <v>743</v>
      </c>
      <c r="C132" s="178">
        <v>0</v>
      </c>
      <c r="D132" s="67">
        <v>0</v>
      </c>
      <c r="E132" s="67">
        <v>0</v>
      </c>
      <c r="F132" s="67">
        <v>0</v>
      </c>
      <c r="G132" s="67">
        <v>0</v>
      </c>
      <c r="H132" s="67">
        <v>0</v>
      </c>
      <c r="I132" s="178">
        <v>0</v>
      </c>
      <c r="J132" s="67">
        <v>0</v>
      </c>
      <c r="K132" s="67">
        <v>0</v>
      </c>
      <c r="L132" s="67">
        <v>0</v>
      </c>
      <c r="M132" s="67">
        <v>0</v>
      </c>
      <c r="N132" s="67">
        <v>0</v>
      </c>
      <c r="O132" s="178">
        <v>0</v>
      </c>
      <c r="P132" s="67">
        <v>0</v>
      </c>
      <c r="Q132" s="67">
        <v>0</v>
      </c>
      <c r="R132" s="67">
        <v>0</v>
      </c>
      <c r="S132" s="67">
        <v>0</v>
      </c>
      <c r="T132" s="67">
        <v>0</v>
      </c>
      <c r="U132" s="178">
        <v>0</v>
      </c>
      <c r="V132" s="29">
        <v>0</v>
      </c>
      <c r="W132" s="29">
        <v>0</v>
      </c>
      <c r="X132" s="29">
        <v>0</v>
      </c>
      <c r="Y132" s="29">
        <v>0</v>
      </c>
      <c r="Z132" s="29">
        <v>0</v>
      </c>
      <c r="AD132" s="178">
        <f t="shared" si="11"/>
        <v>0</v>
      </c>
      <c r="AE132" s="29">
        <f t="shared" si="19"/>
        <v>0</v>
      </c>
      <c r="AF132" s="29">
        <f t="shared" si="19"/>
        <v>0</v>
      </c>
      <c r="AG132" s="29">
        <f t="shared" si="19"/>
        <v>0</v>
      </c>
      <c r="AH132" s="29">
        <f t="shared" si="19"/>
        <v>0</v>
      </c>
      <c r="AI132" s="29">
        <f t="shared" si="19"/>
        <v>0</v>
      </c>
      <c r="AJ132" s="120">
        <f t="shared" si="12"/>
        <v>0</v>
      </c>
      <c r="AK132" s="30" t="str">
        <f t="shared" si="13"/>
        <v>Watford</v>
      </c>
      <c r="AL132" s="29">
        <f t="shared" si="14"/>
        <v>175</v>
      </c>
      <c r="AN132" s="202" t="s">
        <v>1306</v>
      </c>
      <c r="AO132" s="202" t="s">
        <v>1307</v>
      </c>
      <c r="AP132" s="202">
        <v>8</v>
      </c>
      <c r="AQ132" s="29">
        <f t="shared" si="15"/>
        <v>156</v>
      </c>
      <c r="AR132" s="202" t="s">
        <v>1306</v>
      </c>
      <c r="AS132" s="202" t="s">
        <v>1307</v>
      </c>
      <c r="AT132" s="29">
        <f t="shared" ca="1" si="16"/>
        <v>2</v>
      </c>
    </row>
    <row r="133" spans="1:46" x14ac:dyDescent="0.25">
      <c r="A133" s="82" t="s">
        <v>744</v>
      </c>
      <c r="B133" s="82" t="s">
        <v>745</v>
      </c>
      <c r="C133" s="178">
        <v>0</v>
      </c>
      <c r="D133" s="67">
        <v>0</v>
      </c>
      <c r="E133" s="67">
        <v>0</v>
      </c>
      <c r="F133" s="67">
        <v>0</v>
      </c>
      <c r="G133" s="67">
        <v>0</v>
      </c>
      <c r="H133" s="67">
        <v>0</v>
      </c>
      <c r="I133" s="178">
        <v>0</v>
      </c>
      <c r="J133" s="67">
        <v>0</v>
      </c>
      <c r="K133" s="67">
        <v>0</v>
      </c>
      <c r="L133" s="67">
        <v>0</v>
      </c>
      <c r="M133" s="67">
        <v>0</v>
      </c>
      <c r="N133" s="67">
        <v>0</v>
      </c>
      <c r="O133" s="178">
        <v>0</v>
      </c>
      <c r="P133" s="67">
        <v>0</v>
      </c>
      <c r="Q133" s="67">
        <v>0</v>
      </c>
      <c r="R133" s="67">
        <v>0</v>
      </c>
      <c r="S133" s="67">
        <v>0</v>
      </c>
      <c r="T133" s="67">
        <v>0</v>
      </c>
      <c r="U133" s="178">
        <v>0</v>
      </c>
      <c r="V133" s="29">
        <v>0</v>
      </c>
      <c r="W133" s="29">
        <v>0</v>
      </c>
      <c r="X133" s="29">
        <v>0</v>
      </c>
      <c r="Y133" s="29">
        <v>3</v>
      </c>
      <c r="Z133" s="29">
        <v>0</v>
      </c>
      <c r="AD133" s="178">
        <f t="shared" si="11"/>
        <v>3</v>
      </c>
      <c r="AE133" s="29">
        <f t="shared" si="19"/>
        <v>0</v>
      </c>
      <c r="AF133" s="29">
        <f t="shared" si="19"/>
        <v>0</v>
      </c>
      <c r="AG133" s="29">
        <f t="shared" si="19"/>
        <v>0</v>
      </c>
      <c r="AH133" s="29">
        <f t="shared" si="19"/>
        <v>0</v>
      </c>
      <c r="AI133" s="29">
        <f t="shared" si="19"/>
        <v>0</v>
      </c>
      <c r="AJ133" s="120">
        <f t="shared" si="12"/>
        <v>3</v>
      </c>
      <c r="AK133" s="30" t="str">
        <f t="shared" si="13"/>
        <v>Ashford</v>
      </c>
      <c r="AL133" s="29">
        <f t="shared" si="14"/>
        <v>176</v>
      </c>
      <c r="AN133" s="202" t="s">
        <v>1308</v>
      </c>
      <c r="AO133" s="202" t="s">
        <v>1309</v>
      </c>
      <c r="AP133" s="202">
        <v>34</v>
      </c>
      <c r="AQ133" s="29">
        <f t="shared" si="15"/>
        <v>157</v>
      </c>
      <c r="AR133" s="202" t="s">
        <v>1308</v>
      </c>
      <c r="AS133" s="202" t="s">
        <v>1309</v>
      </c>
      <c r="AT133" s="29">
        <f t="shared" ca="1" si="16"/>
        <v>5</v>
      </c>
    </row>
    <row r="134" spans="1:46" x14ac:dyDescent="0.25">
      <c r="A134" s="82" t="s">
        <v>746</v>
      </c>
      <c r="B134" s="82" t="s">
        <v>747</v>
      </c>
      <c r="C134" s="178">
        <v>0</v>
      </c>
      <c r="D134" s="67">
        <v>0</v>
      </c>
      <c r="E134" s="67">
        <v>0</v>
      </c>
      <c r="F134" s="67">
        <v>0</v>
      </c>
      <c r="G134" s="67">
        <v>0</v>
      </c>
      <c r="H134" s="67">
        <v>0</v>
      </c>
      <c r="I134" s="178">
        <v>0</v>
      </c>
      <c r="J134" s="67">
        <v>0</v>
      </c>
      <c r="K134" s="67">
        <v>0</v>
      </c>
      <c r="L134" s="67">
        <v>0</v>
      </c>
      <c r="M134" s="67">
        <v>0</v>
      </c>
      <c r="N134" s="67">
        <v>0</v>
      </c>
      <c r="O134" s="178">
        <v>0</v>
      </c>
      <c r="P134" s="67">
        <v>0</v>
      </c>
      <c r="Q134" s="67">
        <v>0</v>
      </c>
      <c r="R134" s="67">
        <v>0</v>
      </c>
      <c r="S134" s="67">
        <v>0</v>
      </c>
      <c r="T134" s="67">
        <v>0</v>
      </c>
      <c r="U134" s="178">
        <v>0</v>
      </c>
      <c r="V134" s="29">
        <v>0</v>
      </c>
      <c r="W134" s="29">
        <v>0</v>
      </c>
      <c r="X134" s="29">
        <v>1</v>
      </c>
      <c r="Y134" s="29">
        <v>2</v>
      </c>
      <c r="Z134" s="29">
        <v>0</v>
      </c>
      <c r="AD134" s="178">
        <f t="shared" si="11"/>
        <v>2</v>
      </c>
      <c r="AE134" s="29">
        <f t="shared" ref="AE134:AI149" si="20">SUMIF($C$5:$AB$5,AE$5,$C134:$AB134)</f>
        <v>0</v>
      </c>
      <c r="AF134" s="29">
        <f t="shared" si="20"/>
        <v>0</v>
      </c>
      <c r="AG134" s="29">
        <f t="shared" si="20"/>
        <v>1</v>
      </c>
      <c r="AH134" s="29">
        <f t="shared" si="20"/>
        <v>0</v>
      </c>
      <c r="AI134" s="29">
        <f t="shared" si="20"/>
        <v>0</v>
      </c>
      <c r="AJ134" s="120">
        <f t="shared" si="12"/>
        <v>3</v>
      </c>
      <c r="AK134" s="30" t="str">
        <f t="shared" si="13"/>
        <v>Canterbury</v>
      </c>
      <c r="AL134" s="29">
        <f t="shared" si="14"/>
        <v>177</v>
      </c>
      <c r="AN134" s="202" t="s">
        <v>1310</v>
      </c>
      <c r="AO134" s="202" t="s">
        <v>1311</v>
      </c>
      <c r="AP134" s="202">
        <v>12</v>
      </c>
      <c r="AQ134" s="29">
        <f t="shared" si="15"/>
        <v>100</v>
      </c>
      <c r="AR134" s="202" t="s">
        <v>1310</v>
      </c>
      <c r="AS134" s="202" t="s">
        <v>1311</v>
      </c>
      <c r="AT134" s="29">
        <f t="shared" ca="1" si="16"/>
        <v>3</v>
      </c>
    </row>
    <row r="135" spans="1:46" x14ac:dyDescent="0.25">
      <c r="A135" s="82" t="s">
        <v>748</v>
      </c>
      <c r="B135" s="82" t="s">
        <v>749</v>
      </c>
      <c r="C135" s="178">
        <v>0</v>
      </c>
      <c r="D135" s="67">
        <v>0</v>
      </c>
      <c r="E135" s="67">
        <v>0</v>
      </c>
      <c r="F135" s="67">
        <v>0</v>
      </c>
      <c r="G135" s="67">
        <v>0</v>
      </c>
      <c r="H135" s="67">
        <v>0</v>
      </c>
      <c r="I135" s="178">
        <v>0</v>
      </c>
      <c r="J135" s="67">
        <v>0</v>
      </c>
      <c r="K135" s="67">
        <v>0</v>
      </c>
      <c r="L135" s="67">
        <v>0</v>
      </c>
      <c r="M135" s="67">
        <v>0</v>
      </c>
      <c r="N135" s="67">
        <v>0</v>
      </c>
      <c r="O135" s="178">
        <v>0</v>
      </c>
      <c r="P135" s="67">
        <v>0</v>
      </c>
      <c r="Q135" s="67">
        <v>0</v>
      </c>
      <c r="R135" s="67">
        <v>0</v>
      </c>
      <c r="S135" s="67">
        <v>2</v>
      </c>
      <c r="T135" s="67">
        <v>0</v>
      </c>
      <c r="U135" s="178">
        <v>0</v>
      </c>
      <c r="V135" s="29">
        <v>0</v>
      </c>
      <c r="W135" s="29">
        <v>0</v>
      </c>
      <c r="X135" s="29">
        <v>0</v>
      </c>
      <c r="Y135" s="29">
        <v>3</v>
      </c>
      <c r="Z135" s="29">
        <v>0</v>
      </c>
      <c r="AD135" s="178">
        <f t="shared" ref="AD135:AD198" si="21">SUMIF($C$5:$AB$5,AD$5,$C135:$AB135)</f>
        <v>5</v>
      </c>
      <c r="AE135" s="29">
        <f t="shared" si="20"/>
        <v>0</v>
      </c>
      <c r="AF135" s="29">
        <f t="shared" si="20"/>
        <v>0</v>
      </c>
      <c r="AG135" s="29">
        <f t="shared" si="20"/>
        <v>0</v>
      </c>
      <c r="AH135" s="29">
        <f t="shared" si="20"/>
        <v>0</v>
      </c>
      <c r="AI135" s="29">
        <f t="shared" si="20"/>
        <v>0</v>
      </c>
      <c r="AJ135" s="120">
        <f t="shared" ref="AJ135:AJ198" si="22">SUM(AD135:AI135)</f>
        <v>5</v>
      </c>
      <c r="AK135" s="30" t="str">
        <f t="shared" ref="AK135:AK198" si="23">TRIM(B135)</f>
        <v>Dartford</v>
      </c>
      <c r="AL135" s="29">
        <f t="shared" ref="AL135:AL198" si="24">MATCH($AK135,$AO:$AO,0)</f>
        <v>178</v>
      </c>
      <c r="AN135" s="202" t="s">
        <v>1312</v>
      </c>
      <c r="AO135" s="202" t="s">
        <v>1313</v>
      </c>
      <c r="AP135" s="202">
        <v>9</v>
      </c>
      <c r="AQ135" s="29">
        <f t="shared" ref="AQ135:AQ198" si="25">IFERROR(MATCH($AS135,$AK$6:$AK$344,0),"")</f>
        <v>101</v>
      </c>
      <c r="AR135" s="202" t="s">
        <v>1312</v>
      </c>
      <c r="AS135" s="202" t="s">
        <v>1313</v>
      </c>
      <c r="AT135" s="29">
        <f t="shared" ref="AT135:AT198" ca="1" si="26">IF(AQ135="","",OFFSET($AJ$5,$AQ135,0))</f>
        <v>2</v>
      </c>
    </row>
    <row r="136" spans="1:46" x14ac:dyDescent="0.25">
      <c r="A136" s="82" t="s">
        <v>750</v>
      </c>
      <c r="B136" s="82" t="s">
        <v>751</v>
      </c>
      <c r="C136" s="178">
        <v>0</v>
      </c>
      <c r="D136" s="67">
        <v>0</v>
      </c>
      <c r="E136" s="67">
        <v>0</v>
      </c>
      <c r="F136" s="67">
        <v>0</v>
      </c>
      <c r="G136" s="67">
        <v>0</v>
      </c>
      <c r="H136" s="67">
        <v>0</v>
      </c>
      <c r="I136" s="178">
        <v>0</v>
      </c>
      <c r="J136" s="67">
        <v>0</v>
      </c>
      <c r="K136" s="67">
        <v>0</v>
      </c>
      <c r="L136" s="67">
        <v>0</v>
      </c>
      <c r="M136" s="67">
        <v>0</v>
      </c>
      <c r="N136" s="67">
        <v>0</v>
      </c>
      <c r="O136" s="178">
        <v>0</v>
      </c>
      <c r="P136" s="67">
        <v>0</v>
      </c>
      <c r="Q136" s="67">
        <v>0</v>
      </c>
      <c r="R136" s="67">
        <v>0</v>
      </c>
      <c r="S136" s="67">
        <v>0</v>
      </c>
      <c r="T136" s="67">
        <v>0</v>
      </c>
      <c r="U136" s="178">
        <v>0</v>
      </c>
      <c r="V136" s="29">
        <v>0</v>
      </c>
      <c r="W136" s="29">
        <v>0</v>
      </c>
      <c r="X136" s="29">
        <v>0</v>
      </c>
      <c r="Y136" s="29">
        <v>3</v>
      </c>
      <c r="Z136" s="29">
        <v>0</v>
      </c>
      <c r="AD136" s="178">
        <f t="shared" si="21"/>
        <v>3</v>
      </c>
      <c r="AE136" s="29">
        <f t="shared" si="20"/>
        <v>0</v>
      </c>
      <c r="AF136" s="29">
        <f t="shared" si="20"/>
        <v>0</v>
      </c>
      <c r="AG136" s="29">
        <f t="shared" si="20"/>
        <v>0</v>
      </c>
      <c r="AH136" s="29">
        <f t="shared" si="20"/>
        <v>0</v>
      </c>
      <c r="AI136" s="29">
        <f t="shared" si="20"/>
        <v>0</v>
      </c>
      <c r="AJ136" s="120">
        <f t="shared" si="22"/>
        <v>3</v>
      </c>
      <c r="AK136" s="30" t="str">
        <f t="shared" si="23"/>
        <v>Dover</v>
      </c>
      <c r="AL136" s="29">
        <f t="shared" si="24"/>
        <v>179</v>
      </c>
      <c r="AN136" s="202" t="s">
        <v>1314</v>
      </c>
      <c r="AO136" s="202" t="s">
        <v>1315</v>
      </c>
      <c r="AP136" s="202">
        <v>17</v>
      </c>
      <c r="AQ136" s="29">
        <f t="shared" si="25"/>
        <v>102</v>
      </c>
      <c r="AR136" s="202" t="s">
        <v>1314</v>
      </c>
      <c r="AS136" s="202" t="s">
        <v>1315</v>
      </c>
      <c r="AT136" s="29">
        <f t="shared" ca="1" si="26"/>
        <v>6</v>
      </c>
    </row>
    <row r="137" spans="1:46" x14ac:dyDescent="0.25">
      <c r="A137" s="82" t="s">
        <v>752</v>
      </c>
      <c r="B137" s="82" t="s">
        <v>753</v>
      </c>
      <c r="C137" s="178">
        <v>0</v>
      </c>
      <c r="D137" s="67">
        <v>0</v>
      </c>
      <c r="E137" s="67">
        <v>0</v>
      </c>
      <c r="F137" s="67">
        <v>0</v>
      </c>
      <c r="G137" s="67">
        <v>0</v>
      </c>
      <c r="H137" s="67">
        <v>0</v>
      </c>
      <c r="I137" s="178">
        <v>0</v>
      </c>
      <c r="J137" s="67">
        <v>0</v>
      </c>
      <c r="K137" s="67">
        <v>0</v>
      </c>
      <c r="L137" s="67">
        <v>0</v>
      </c>
      <c r="M137" s="67">
        <v>0</v>
      </c>
      <c r="N137" s="67">
        <v>0</v>
      </c>
      <c r="O137" s="178">
        <v>0</v>
      </c>
      <c r="P137" s="67">
        <v>0</v>
      </c>
      <c r="Q137" s="67">
        <v>0</v>
      </c>
      <c r="R137" s="67">
        <v>0</v>
      </c>
      <c r="S137" s="67">
        <v>0</v>
      </c>
      <c r="T137" s="67">
        <v>0</v>
      </c>
      <c r="U137" s="178">
        <v>0</v>
      </c>
      <c r="V137" s="29">
        <v>0</v>
      </c>
      <c r="W137" s="29">
        <v>0</v>
      </c>
      <c r="X137" s="29">
        <v>0</v>
      </c>
      <c r="Y137" s="29">
        <v>5</v>
      </c>
      <c r="Z137" s="29">
        <v>0</v>
      </c>
      <c r="AD137" s="178">
        <f t="shared" si="21"/>
        <v>5</v>
      </c>
      <c r="AE137" s="29">
        <f t="shared" si="20"/>
        <v>0</v>
      </c>
      <c r="AF137" s="29">
        <f t="shared" si="20"/>
        <v>0</v>
      </c>
      <c r="AG137" s="29">
        <f t="shared" si="20"/>
        <v>0</v>
      </c>
      <c r="AH137" s="29">
        <f t="shared" si="20"/>
        <v>0</v>
      </c>
      <c r="AI137" s="29">
        <f t="shared" si="20"/>
        <v>0</v>
      </c>
      <c r="AJ137" s="120">
        <f t="shared" si="22"/>
        <v>5</v>
      </c>
      <c r="AK137" s="30" t="str">
        <f t="shared" si="23"/>
        <v>Gravesham</v>
      </c>
      <c r="AL137" s="29">
        <f t="shared" si="24"/>
        <v>180</v>
      </c>
      <c r="AN137" s="202" t="s">
        <v>1316</v>
      </c>
      <c r="AO137" s="202" t="s">
        <v>1317</v>
      </c>
      <c r="AP137" s="202">
        <v>10</v>
      </c>
      <c r="AQ137" s="29">
        <f t="shared" si="25"/>
        <v>103</v>
      </c>
      <c r="AR137" s="202" t="s">
        <v>1316</v>
      </c>
      <c r="AS137" s="202" t="s">
        <v>1317</v>
      </c>
      <c r="AT137" s="29">
        <f t="shared" ca="1" si="26"/>
        <v>12</v>
      </c>
    </row>
    <row r="138" spans="1:46" x14ac:dyDescent="0.25">
      <c r="A138" s="82" t="s">
        <v>754</v>
      </c>
      <c r="B138" s="82" t="s">
        <v>755</v>
      </c>
      <c r="C138" s="178">
        <v>0</v>
      </c>
      <c r="D138" s="67">
        <v>0</v>
      </c>
      <c r="E138" s="67">
        <v>0</v>
      </c>
      <c r="F138" s="67">
        <v>0</v>
      </c>
      <c r="G138" s="67">
        <v>0</v>
      </c>
      <c r="H138" s="67">
        <v>0</v>
      </c>
      <c r="I138" s="178">
        <v>0</v>
      </c>
      <c r="J138" s="67">
        <v>0</v>
      </c>
      <c r="K138" s="67">
        <v>0</v>
      </c>
      <c r="L138" s="67">
        <v>0</v>
      </c>
      <c r="M138" s="67">
        <v>0</v>
      </c>
      <c r="N138" s="67">
        <v>0</v>
      </c>
      <c r="O138" s="178">
        <v>0</v>
      </c>
      <c r="P138" s="67">
        <v>0</v>
      </c>
      <c r="Q138" s="67">
        <v>0</v>
      </c>
      <c r="R138" s="67">
        <v>0</v>
      </c>
      <c r="S138" s="67">
        <v>0</v>
      </c>
      <c r="T138" s="67">
        <v>0</v>
      </c>
      <c r="U138" s="178">
        <v>0</v>
      </c>
      <c r="V138" s="29">
        <v>0</v>
      </c>
      <c r="W138" s="29">
        <v>0</v>
      </c>
      <c r="X138" s="29">
        <v>0</v>
      </c>
      <c r="Y138" s="29">
        <v>6</v>
      </c>
      <c r="Z138" s="29">
        <v>0</v>
      </c>
      <c r="AD138" s="178">
        <f t="shared" si="21"/>
        <v>6</v>
      </c>
      <c r="AE138" s="29">
        <f t="shared" si="20"/>
        <v>0</v>
      </c>
      <c r="AF138" s="29">
        <f t="shared" si="20"/>
        <v>0</v>
      </c>
      <c r="AG138" s="29">
        <f t="shared" si="20"/>
        <v>0</v>
      </c>
      <c r="AH138" s="29">
        <f t="shared" si="20"/>
        <v>0</v>
      </c>
      <c r="AI138" s="29">
        <f t="shared" si="20"/>
        <v>0</v>
      </c>
      <c r="AJ138" s="120">
        <f t="shared" si="22"/>
        <v>6</v>
      </c>
      <c r="AK138" s="30" t="str">
        <f t="shared" si="23"/>
        <v>Maidstone</v>
      </c>
      <c r="AL138" s="29">
        <f t="shared" si="24"/>
        <v>181</v>
      </c>
      <c r="AN138" s="202" t="s">
        <v>1318</v>
      </c>
      <c r="AO138" s="202" t="s">
        <v>1319</v>
      </c>
      <c r="AP138" s="202">
        <v>14</v>
      </c>
      <c r="AQ138" s="29">
        <f t="shared" si="25"/>
        <v>104</v>
      </c>
      <c r="AR138" s="202" t="s">
        <v>1318</v>
      </c>
      <c r="AS138" s="202" t="s">
        <v>1319</v>
      </c>
      <c r="AT138" s="29">
        <f t="shared" ca="1" si="26"/>
        <v>3</v>
      </c>
    </row>
    <row r="139" spans="1:46" x14ac:dyDescent="0.25">
      <c r="A139" s="82" t="s">
        <v>756</v>
      </c>
      <c r="B139" s="82" t="s">
        <v>757</v>
      </c>
      <c r="C139" s="178">
        <v>0</v>
      </c>
      <c r="D139" s="67">
        <v>0</v>
      </c>
      <c r="E139" s="67">
        <v>0</v>
      </c>
      <c r="F139" s="67">
        <v>0</v>
      </c>
      <c r="G139" s="67">
        <v>0</v>
      </c>
      <c r="H139" s="67">
        <v>0</v>
      </c>
      <c r="I139" s="178">
        <v>0</v>
      </c>
      <c r="J139" s="67">
        <v>0</v>
      </c>
      <c r="K139" s="67">
        <v>0</v>
      </c>
      <c r="L139" s="67">
        <v>0</v>
      </c>
      <c r="M139" s="67">
        <v>0</v>
      </c>
      <c r="N139" s="67">
        <v>0</v>
      </c>
      <c r="O139" s="178">
        <v>0</v>
      </c>
      <c r="P139" s="67">
        <v>0</v>
      </c>
      <c r="Q139" s="67">
        <v>0</v>
      </c>
      <c r="R139" s="67">
        <v>0</v>
      </c>
      <c r="S139" s="67">
        <v>0</v>
      </c>
      <c r="T139" s="67">
        <v>0</v>
      </c>
      <c r="U139" s="178">
        <v>0</v>
      </c>
      <c r="V139" s="29">
        <v>0</v>
      </c>
      <c r="W139" s="29">
        <v>0</v>
      </c>
      <c r="X139" s="29">
        <v>0</v>
      </c>
      <c r="Y139" s="29">
        <v>9</v>
      </c>
      <c r="Z139" s="29">
        <v>0</v>
      </c>
      <c r="AD139" s="178">
        <f t="shared" si="21"/>
        <v>9</v>
      </c>
      <c r="AE139" s="29">
        <f t="shared" si="20"/>
        <v>0</v>
      </c>
      <c r="AF139" s="29">
        <f t="shared" si="20"/>
        <v>0</v>
      </c>
      <c r="AG139" s="29">
        <f t="shared" si="20"/>
        <v>0</v>
      </c>
      <c r="AH139" s="29">
        <f t="shared" si="20"/>
        <v>0</v>
      </c>
      <c r="AI139" s="29">
        <f t="shared" si="20"/>
        <v>0</v>
      </c>
      <c r="AJ139" s="120">
        <f t="shared" si="22"/>
        <v>9</v>
      </c>
      <c r="AK139" s="30" t="str">
        <f t="shared" si="23"/>
        <v>Sevenoaks</v>
      </c>
      <c r="AL139" s="29">
        <f t="shared" si="24"/>
        <v>182</v>
      </c>
      <c r="AN139" s="202" t="s">
        <v>1320</v>
      </c>
      <c r="AO139" s="202" t="s">
        <v>1321</v>
      </c>
      <c r="AP139" s="202">
        <v>20</v>
      </c>
      <c r="AQ139" s="29">
        <f t="shared" si="25"/>
        <v>105</v>
      </c>
      <c r="AR139" s="202" t="s">
        <v>1320</v>
      </c>
      <c r="AS139" s="202" t="s">
        <v>1321</v>
      </c>
      <c r="AT139" s="29">
        <f t="shared" ca="1" si="26"/>
        <v>3</v>
      </c>
    </row>
    <row r="140" spans="1:46" x14ac:dyDescent="0.25">
      <c r="A140" s="82" t="s">
        <v>758</v>
      </c>
      <c r="B140" s="82" t="s">
        <v>759</v>
      </c>
      <c r="C140" s="178">
        <v>0</v>
      </c>
      <c r="D140" s="67">
        <v>0</v>
      </c>
      <c r="E140" s="67">
        <v>0</v>
      </c>
      <c r="F140" s="67">
        <v>0</v>
      </c>
      <c r="G140" s="67">
        <v>0</v>
      </c>
      <c r="H140" s="67">
        <v>0</v>
      </c>
      <c r="I140" s="178">
        <v>0</v>
      </c>
      <c r="J140" s="67">
        <v>0</v>
      </c>
      <c r="K140" s="67">
        <v>0</v>
      </c>
      <c r="L140" s="67">
        <v>0</v>
      </c>
      <c r="M140" s="67">
        <v>0</v>
      </c>
      <c r="N140" s="67">
        <v>0</v>
      </c>
      <c r="O140" s="178">
        <v>0</v>
      </c>
      <c r="P140" s="67">
        <v>0</v>
      </c>
      <c r="Q140" s="67">
        <v>0</v>
      </c>
      <c r="R140" s="67">
        <v>0</v>
      </c>
      <c r="S140" s="67">
        <v>0</v>
      </c>
      <c r="T140" s="67">
        <v>0</v>
      </c>
      <c r="U140" s="178">
        <v>0</v>
      </c>
      <c r="V140" s="29">
        <v>0</v>
      </c>
      <c r="W140" s="29">
        <v>0</v>
      </c>
      <c r="X140" s="29">
        <v>0</v>
      </c>
      <c r="Y140" s="29">
        <v>1</v>
      </c>
      <c r="Z140" s="29">
        <v>0</v>
      </c>
      <c r="AD140" s="178">
        <f t="shared" si="21"/>
        <v>1</v>
      </c>
      <c r="AE140" s="29">
        <f t="shared" si="20"/>
        <v>0</v>
      </c>
      <c r="AF140" s="29">
        <f t="shared" si="20"/>
        <v>0</v>
      </c>
      <c r="AG140" s="29">
        <f t="shared" si="20"/>
        <v>0</v>
      </c>
      <c r="AH140" s="29">
        <f t="shared" si="20"/>
        <v>0</v>
      </c>
      <c r="AI140" s="29">
        <f t="shared" si="20"/>
        <v>0</v>
      </c>
      <c r="AJ140" s="120">
        <f t="shared" si="22"/>
        <v>1</v>
      </c>
      <c r="AK140" s="30" t="str">
        <f t="shared" si="23"/>
        <v>Folkestone and Hythe</v>
      </c>
      <c r="AL140" s="29" t="e">
        <f t="shared" si="24"/>
        <v>#N/A</v>
      </c>
      <c r="AN140" s="202" t="s">
        <v>1322</v>
      </c>
      <c r="AO140" s="202" t="s">
        <v>1323</v>
      </c>
      <c r="AP140" s="202">
        <v>14</v>
      </c>
      <c r="AQ140" s="29">
        <f t="shared" si="25"/>
        <v>106</v>
      </c>
      <c r="AR140" s="202" t="s">
        <v>1322</v>
      </c>
      <c r="AS140" s="202" t="s">
        <v>1323</v>
      </c>
      <c r="AT140" s="29">
        <f t="shared" ca="1" si="26"/>
        <v>5</v>
      </c>
    </row>
    <row r="141" spans="1:46" x14ac:dyDescent="0.25">
      <c r="A141" s="82" t="s">
        <v>760</v>
      </c>
      <c r="B141" s="82" t="s">
        <v>761</v>
      </c>
      <c r="C141" s="178">
        <v>0</v>
      </c>
      <c r="D141" s="67">
        <v>0</v>
      </c>
      <c r="E141" s="67">
        <v>0</v>
      </c>
      <c r="F141" s="67">
        <v>0</v>
      </c>
      <c r="G141" s="67">
        <v>0</v>
      </c>
      <c r="H141" s="67">
        <v>0</v>
      </c>
      <c r="I141" s="178">
        <v>0</v>
      </c>
      <c r="J141" s="67">
        <v>0</v>
      </c>
      <c r="K141" s="67">
        <v>0</v>
      </c>
      <c r="L141" s="67">
        <v>0</v>
      </c>
      <c r="M141" s="67">
        <v>0</v>
      </c>
      <c r="N141" s="67">
        <v>0</v>
      </c>
      <c r="O141" s="178">
        <v>0</v>
      </c>
      <c r="P141" s="67">
        <v>0</v>
      </c>
      <c r="Q141" s="67">
        <v>0</v>
      </c>
      <c r="R141" s="67">
        <v>0</v>
      </c>
      <c r="S141" s="67">
        <v>1</v>
      </c>
      <c r="T141" s="67">
        <v>0</v>
      </c>
      <c r="U141" s="178">
        <v>0</v>
      </c>
      <c r="V141" s="29">
        <v>0</v>
      </c>
      <c r="W141" s="29">
        <v>0</v>
      </c>
      <c r="X141" s="29">
        <v>0</v>
      </c>
      <c r="Y141" s="29">
        <v>6</v>
      </c>
      <c r="Z141" s="29">
        <v>0</v>
      </c>
      <c r="AD141" s="178">
        <f t="shared" si="21"/>
        <v>7</v>
      </c>
      <c r="AE141" s="29">
        <f t="shared" si="20"/>
        <v>0</v>
      </c>
      <c r="AF141" s="29">
        <f t="shared" si="20"/>
        <v>0</v>
      </c>
      <c r="AG141" s="29">
        <f t="shared" si="20"/>
        <v>0</v>
      </c>
      <c r="AH141" s="29">
        <f t="shared" si="20"/>
        <v>0</v>
      </c>
      <c r="AI141" s="29">
        <f t="shared" si="20"/>
        <v>0</v>
      </c>
      <c r="AJ141" s="120">
        <f t="shared" si="22"/>
        <v>7</v>
      </c>
      <c r="AK141" s="30" t="str">
        <f t="shared" si="23"/>
        <v>Swale</v>
      </c>
      <c r="AL141" s="29">
        <f t="shared" si="24"/>
        <v>184</v>
      </c>
      <c r="AN141" s="202" t="s">
        <v>1324</v>
      </c>
      <c r="AO141" s="202" t="s">
        <v>1325</v>
      </c>
      <c r="AP141" s="202">
        <v>19</v>
      </c>
      <c r="AQ141" s="29">
        <f t="shared" si="25"/>
        <v>107</v>
      </c>
      <c r="AR141" s="202" t="s">
        <v>1324</v>
      </c>
      <c r="AS141" s="202" t="s">
        <v>1325</v>
      </c>
      <c r="AT141" s="29">
        <f t="shared" ca="1" si="26"/>
        <v>5</v>
      </c>
    </row>
    <row r="142" spans="1:46" x14ac:dyDescent="0.25">
      <c r="A142" s="82" t="s">
        <v>762</v>
      </c>
      <c r="B142" s="82" t="s">
        <v>763</v>
      </c>
      <c r="C142" s="178">
        <v>0</v>
      </c>
      <c r="D142" s="67">
        <v>0</v>
      </c>
      <c r="E142" s="67">
        <v>0</v>
      </c>
      <c r="F142" s="67">
        <v>0</v>
      </c>
      <c r="G142" s="67">
        <v>0</v>
      </c>
      <c r="H142" s="67">
        <v>0</v>
      </c>
      <c r="I142" s="178">
        <v>0</v>
      </c>
      <c r="J142" s="67">
        <v>0</v>
      </c>
      <c r="K142" s="67">
        <v>0</v>
      </c>
      <c r="L142" s="67">
        <v>0</v>
      </c>
      <c r="M142" s="67">
        <v>0</v>
      </c>
      <c r="N142" s="67">
        <v>0</v>
      </c>
      <c r="O142" s="178">
        <v>0</v>
      </c>
      <c r="P142" s="67">
        <v>0</v>
      </c>
      <c r="Q142" s="67">
        <v>0</v>
      </c>
      <c r="R142" s="67">
        <v>0</v>
      </c>
      <c r="S142" s="67">
        <v>0</v>
      </c>
      <c r="T142" s="67">
        <v>0</v>
      </c>
      <c r="U142" s="178">
        <v>1</v>
      </c>
      <c r="V142" s="29">
        <v>0</v>
      </c>
      <c r="W142" s="29">
        <v>0</v>
      </c>
      <c r="X142" s="29">
        <v>0</v>
      </c>
      <c r="Y142" s="29">
        <v>3</v>
      </c>
      <c r="Z142" s="29">
        <v>0</v>
      </c>
      <c r="AD142" s="178">
        <f t="shared" si="21"/>
        <v>3</v>
      </c>
      <c r="AE142" s="29">
        <f t="shared" si="20"/>
        <v>1</v>
      </c>
      <c r="AF142" s="29">
        <f t="shared" si="20"/>
        <v>0</v>
      </c>
      <c r="AG142" s="29">
        <f t="shared" si="20"/>
        <v>0</v>
      </c>
      <c r="AH142" s="29">
        <f t="shared" si="20"/>
        <v>0</v>
      </c>
      <c r="AI142" s="29">
        <f t="shared" si="20"/>
        <v>0</v>
      </c>
      <c r="AJ142" s="120">
        <f t="shared" si="22"/>
        <v>4</v>
      </c>
      <c r="AK142" s="30" t="str">
        <f t="shared" si="23"/>
        <v>Thanet</v>
      </c>
      <c r="AL142" s="29">
        <f t="shared" si="24"/>
        <v>185</v>
      </c>
      <c r="AN142" s="202" t="s">
        <v>1326</v>
      </c>
      <c r="AO142" s="202" t="s">
        <v>1327</v>
      </c>
      <c r="AP142" s="202">
        <v>25</v>
      </c>
      <c r="AQ142" s="29">
        <f t="shared" si="25"/>
        <v>202</v>
      </c>
      <c r="AR142" s="202" t="s">
        <v>1326</v>
      </c>
      <c r="AS142" s="202" t="s">
        <v>1327</v>
      </c>
      <c r="AT142" s="29">
        <f t="shared" ca="1" si="26"/>
        <v>9</v>
      </c>
    </row>
    <row r="143" spans="1:46" x14ac:dyDescent="0.25">
      <c r="A143" s="82" t="s">
        <v>764</v>
      </c>
      <c r="B143" s="82" t="s">
        <v>765</v>
      </c>
      <c r="C143" s="178">
        <v>0</v>
      </c>
      <c r="D143" s="67">
        <v>0</v>
      </c>
      <c r="E143" s="67">
        <v>0</v>
      </c>
      <c r="F143" s="67">
        <v>0</v>
      </c>
      <c r="G143" s="67">
        <v>0</v>
      </c>
      <c r="H143" s="67">
        <v>0</v>
      </c>
      <c r="I143" s="178">
        <v>0</v>
      </c>
      <c r="J143" s="67">
        <v>0</v>
      </c>
      <c r="K143" s="67">
        <v>0</v>
      </c>
      <c r="L143" s="67">
        <v>0</v>
      </c>
      <c r="M143" s="67">
        <v>0</v>
      </c>
      <c r="N143" s="67">
        <v>0</v>
      </c>
      <c r="O143" s="178">
        <v>0</v>
      </c>
      <c r="P143" s="67">
        <v>0</v>
      </c>
      <c r="Q143" s="67">
        <v>0</v>
      </c>
      <c r="R143" s="67">
        <v>0</v>
      </c>
      <c r="S143" s="67">
        <v>2</v>
      </c>
      <c r="T143" s="67">
        <v>0</v>
      </c>
      <c r="U143" s="178">
        <v>0</v>
      </c>
      <c r="V143" s="29">
        <v>0</v>
      </c>
      <c r="W143" s="29">
        <v>0</v>
      </c>
      <c r="X143" s="29">
        <v>0</v>
      </c>
      <c r="Y143" s="29">
        <v>5</v>
      </c>
      <c r="Z143" s="29">
        <v>0</v>
      </c>
      <c r="AD143" s="178">
        <f t="shared" si="21"/>
        <v>7</v>
      </c>
      <c r="AE143" s="29">
        <f t="shared" si="20"/>
        <v>0</v>
      </c>
      <c r="AF143" s="29">
        <f t="shared" si="20"/>
        <v>0</v>
      </c>
      <c r="AG143" s="29">
        <f t="shared" si="20"/>
        <v>0</v>
      </c>
      <c r="AH143" s="29">
        <f t="shared" si="20"/>
        <v>0</v>
      </c>
      <c r="AI143" s="29">
        <f t="shared" si="20"/>
        <v>0</v>
      </c>
      <c r="AJ143" s="120">
        <f t="shared" si="22"/>
        <v>7</v>
      </c>
      <c r="AK143" s="30" t="str">
        <f t="shared" si="23"/>
        <v>Tonbridge and Malling</v>
      </c>
      <c r="AL143" s="29">
        <f t="shared" si="24"/>
        <v>186</v>
      </c>
      <c r="AN143" s="202" t="s">
        <v>1328</v>
      </c>
      <c r="AO143" s="202" t="s">
        <v>1329</v>
      </c>
      <c r="AP143" s="202">
        <v>13</v>
      </c>
      <c r="AQ143" s="29">
        <f t="shared" si="25"/>
        <v>108</v>
      </c>
      <c r="AR143" s="202" t="s">
        <v>1328</v>
      </c>
      <c r="AS143" s="202" t="s">
        <v>1329</v>
      </c>
      <c r="AT143" s="29">
        <f t="shared" ca="1" si="26"/>
        <v>5</v>
      </c>
    </row>
    <row r="144" spans="1:46" x14ac:dyDescent="0.25">
      <c r="A144" s="82" t="s">
        <v>766</v>
      </c>
      <c r="B144" s="82" t="s">
        <v>767</v>
      </c>
      <c r="C144" s="178">
        <v>0</v>
      </c>
      <c r="D144" s="67">
        <v>0</v>
      </c>
      <c r="E144" s="67">
        <v>0</v>
      </c>
      <c r="F144" s="67">
        <v>0</v>
      </c>
      <c r="G144" s="67">
        <v>0</v>
      </c>
      <c r="H144" s="67">
        <v>0</v>
      </c>
      <c r="I144" s="178">
        <v>0</v>
      </c>
      <c r="J144" s="67">
        <v>0</v>
      </c>
      <c r="K144" s="67">
        <v>0</v>
      </c>
      <c r="L144" s="67">
        <v>0</v>
      </c>
      <c r="M144" s="67">
        <v>0</v>
      </c>
      <c r="N144" s="67">
        <v>0</v>
      </c>
      <c r="O144" s="178">
        <v>0</v>
      </c>
      <c r="P144" s="67">
        <v>0</v>
      </c>
      <c r="Q144" s="67">
        <v>0</v>
      </c>
      <c r="R144" s="67">
        <v>0</v>
      </c>
      <c r="S144" s="67">
        <v>0</v>
      </c>
      <c r="T144" s="67">
        <v>0</v>
      </c>
      <c r="U144" s="178">
        <v>0</v>
      </c>
      <c r="V144" s="29">
        <v>0</v>
      </c>
      <c r="W144" s="29">
        <v>1</v>
      </c>
      <c r="X144" s="29">
        <v>0</v>
      </c>
      <c r="Y144" s="29">
        <v>2</v>
      </c>
      <c r="Z144" s="29">
        <v>0</v>
      </c>
      <c r="AD144" s="178">
        <f t="shared" si="21"/>
        <v>2</v>
      </c>
      <c r="AE144" s="29">
        <f t="shared" si="20"/>
        <v>0</v>
      </c>
      <c r="AF144" s="29">
        <f t="shared" si="20"/>
        <v>1</v>
      </c>
      <c r="AG144" s="29">
        <f t="shared" si="20"/>
        <v>0</v>
      </c>
      <c r="AH144" s="29">
        <f t="shared" si="20"/>
        <v>0</v>
      </c>
      <c r="AI144" s="29">
        <f t="shared" si="20"/>
        <v>0</v>
      </c>
      <c r="AJ144" s="120">
        <f t="shared" si="22"/>
        <v>3</v>
      </c>
      <c r="AK144" s="30" t="str">
        <f t="shared" si="23"/>
        <v>Tunbridge Wells</v>
      </c>
      <c r="AL144" s="29">
        <f t="shared" si="24"/>
        <v>187</v>
      </c>
      <c r="AN144" s="202" t="s">
        <v>1330</v>
      </c>
      <c r="AO144" s="202" t="s">
        <v>1331</v>
      </c>
      <c r="AP144" s="202">
        <v>7</v>
      </c>
      <c r="AQ144" s="29">
        <f t="shared" si="25"/>
        <v>109</v>
      </c>
      <c r="AR144" s="202" t="s">
        <v>1330</v>
      </c>
      <c r="AS144" s="202" t="s">
        <v>1331</v>
      </c>
      <c r="AT144" s="29">
        <f t="shared" ca="1" si="26"/>
        <v>5</v>
      </c>
    </row>
    <row r="145" spans="1:46" x14ac:dyDescent="0.25">
      <c r="A145" s="82" t="s">
        <v>768</v>
      </c>
      <c r="B145" s="82" t="s">
        <v>769</v>
      </c>
      <c r="C145" s="178">
        <v>0</v>
      </c>
      <c r="D145" s="67">
        <v>0</v>
      </c>
      <c r="E145" s="67">
        <v>0</v>
      </c>
      <c r="F145" s="67">
        <v>0</v>
      </c>
      <c r="G145" s="67">
        <v>0</v>
      </c>
      <c r="H145" s="67">
        <v>0</v>
      </c>
      <c r="I145" s="178">
        <v>0</v>
      </c>
      <c r="J145" s="67">
        <v>0</v>
      </c>
      <c r="K145" s="67">
        <v>0</v>
      </c>
      <c r="L145" s="67">
        <v>0</v>
      </c>
      <c r="M145" s="67">
        <v>0</v>
      </c>
      <c r="N145" s="67">
        <v>0</v>
      </c>
      <c r="O145" s="178">
        <v>0</v>
      </c>
      <c r="P145" s="67">
        <v>0</v>
      </c>
      <c r="Q145" s="67">
        <v>0</v>
      </c>
      <c r="R145" s="67">
        <v>0</v>
      </c>
      <c r="S145" s="67">
        <v>0</v>
      </c>
      <c r="T145" s="67">
        <v>0</v>
      </c>
      <c r="U145" s="178">
        <v>0</v>
      </c>
      <c r="V145" s="29">
        <v>0</v>
      </c>
      <c r="W145" s="29">
        <v>0</v>
      </c>
      <c r="X145" s="29">
        <v>0</v>
      </c>
      <c r="Y145" s="29">
        <v>1</v>
      </c>
      <c r="Z145" s="29">
        <v>0</v>
      </c>
      <c r="AD145" s="178">
        <f t="shared" si="21"/>
        <v>1</v>
      </c>
      <c r="AE145" s="29">
        <f t="shared" si="20"/>
        <v>0</v>
      </c>
      <c r="AF145" s="29">
        <f t="shared" si="20"/>
        <v>0</v>
      </c>
      <c r="AG145" s="29">
        <f t="shared" si="20"/>
        <v>0</v>
      </c>
      <c r="AH145" s="29">
        <f t="shared" si="20"/>
        <v>0</v>
      </c>
      <c r="AI145" s="29">
        <f t="shared" si="20"/>
        <v>0</v>
      </c>
      <c r="AJ145" s="120">
        <f t="shared" si="22"/>
        <v>1</v>
      </c>
      <c r="AK145" s="30" t="str">
        <f t="shared" si="23"/>
        <v>Burnley</v>
      </c>
      <c r="AL145" s="29">
        <f t="shared" si="24"/>
        <v>188</v>
      </c>
      <c r="AN145" s="202" t="s">
        <v>1332</v>
      </c>
      <c r="AO145" s="202" t="s">
        <v>1333</v>
      </c>
      <c r="AP145" s="202">
        <v>22</v>
      </c>
      <c r="AQ145" s="29">
        <f t="shared" si="25"/>
        <v>110</v>
      </c>
      <c r="AR145" s="202" t="s">
        <v>1332</v>
      </c>
      <c r="AS145" s="202" t="s">
        <v>1333</v>
      </c>
      <c r="AT145" s="29">
        <f t="shared" ca="1" si="26"/>
        <v>2</v>
      </c>
    </row>
    <row r="146" spans="1:46" x14ac:dyDescent="0.25">
      <c r="A146" s="82" t="s">
        <v>770</v>
      </c>
      <c r="B146" s="82" t="s">
        <v>771</v>
      </c>
      <c r="C146" s="178">
        <v>0</v>
      </c>
      <c r="D146" s="67">
        <v>0</v>
      </c>
      <c r="E146" s="67">
        <v>0</v>
      </c>
      <c r="F146" s="67">
        <v>0</v>
      </c>
      <c r="G146" s="67">
        <v>0</v>
      </c>
      <c r="H146" s="67">
        <v>0</v>
      </c>
      <c r="I146" s="178">
        <v>0</v>
      </c>
      <c r="J146" s="67">
        <v>0</v>
      </c>
      <c r="K146" s="67">
        <v>0</v>
      </c>
      <c r="L146" s="67">
        <v>0</v>
      </c>
      <c r="M146" s="67">
        <v>0</v>
      </c>
      <c r="N146" s="67">
        <v>0</v>
      </c>
      <c r="O146" s="178">
        <v>0</v>
      </c>
      <c r="P146" s="67">
        <v>0</v>
      </c>
      <c r="Q146" s="67">
        <v>0</v>
      </c>
      <c r="R146" s="67">
        <v>0</v>
      </c>
      <c r="S146" s="67">
        <v>1</v>
      </c>
      <c r="T146" s="67">
        <v>0</v>
      </c>
      <c r="U146" s="178">
        <v>0</v>
      </c>
      <c r="V146" s="29">
        <v>0</v>
      </c>
      <c r="W146" s="29">
        <v>0</v>
      </c>
      <c r="X146" s="29">
        <v>0</v>
      </c>
      <c r="Y146" s="29">
        <v>1</v>
      </c>
      <c r="Z146" s="29">
        <v>0</v>
      </c>
      <c r="AD146" s="178">
        <f t="shared" si="21"/>
        <v>2</v>
      </c>
      <c r="AE146" s="29">
        <f t="shared" si="20"/>
        <v>0</v>
      </c>
      <c r="AF146" s="29">
        <f t="shared" si="20"/>
        <v>0</v>
      </c>
      <c r="AG146" s="29">
        <f t="shared" si="20"/>
        <v>0</v>
      </c>
      <c r="AH146" s="29">
        <f t="shared" si="20"/>
        <v>0</v>
      </c>
      <c r="AI146" s="29">
        <f t="shared" si="20"/>
        <v>0</v>
      </c>
      <c r="AJ146" s="120">
        <f t="shared" si="22"/>
        <v>2</v>
      </c>
      <c r="AK146" s="30" t="str">
        <f t="shared" si="23"/>
        <v>Chorley</v>
      </c>
      <c r="AL146" s="29">
        <f t="shared" si="24"/>
        <v>189</v>
      </c>
      <c r="AN146" s="202" t="s">
        <v>1334</v>
      </c>
      <c r="AO146" s="202" t="s">
        <v>1335</v>
      </c>
      <c r="AP146" s="202">
        <v>28</v>
      </c>
      <c r="AQ146" s="29">
        <f t="shared" si="25"/>
        <v>111</v>
      </c>
      <c r="AR146" s="202" t="s">
        <v>1334</v>
      </c>
      <c r="AS146" s="202" t="s">
        <v>1335</v>
      </c>
      <c r="AT146" s="29">
        <f t="shared" ca="1" si="26"/>
        <v>10</v>
      </c>
    </row>
    <row r="147" spans="1:46" x14ac:dyDescent="0.25">
      <c r="A147" s="82" t="s">
        <v>772</v>
      </c>
      <c r="B147" s="82" t="s">
        <v>773</v>
      </c>
      <c r="C147" s="178">
        <v>0</v>
      </c>
      <c r="D147" s="67">
        <v>0</v>
      </c>
      <c r="E147" s="67">
        <v>0</v>
      </c>
      <c r="F147" s="67">
        <v>0</v>
      </c>
      <c r="G147" s="67">
        <v>0</v>
      </c>
      <c r="H147" s="67">
        <v>0</v>
      </c>
      <c r="I147" s="178">
        <v>0</v>
      </c>
      <c r="J147" s="67">
        <v>0</v>
      </c>
      <c r="K147" s="67">
        <v>0</v>
      </c>
      <c r="L147" s="67">
        <v>0</v>
      </c>
      <c r="M147" s="67">
        <v>0</v>
      </c>
      <c r="N147" s="67">
        <v>0</v>
      </c>
      <c r="O147" s="178">
        <v>0</v>
      </c>
      <c r="P147" s="67">
        <v>0</v>
      </c>
      <c r="Q147" s="67">
        <v>0</v>
      </c>
      <c r="R147" s="67">
        <v>0</v>
      </c>
      <c r="S147" s="67">
        <v>0</v>
      </c>
      <c r="T147" s="67">
        <v>0</v>
      </c>
      <c r="U147" s="178">
        <v>0</v>
      </c>
      <c r="V147" s="29">
        <v>0</v>
      </c>
      <c r="W147" s="29">
        <v>0</v>
      </c>
      <c r="X147" s="29">
        <v>0</v>
      </c>
      <c r="Y147" s="29">
        <v>1</v>
      </c>
      <c r="Z147" s="29">
        <v>0</v>
      </c>
      <c r="AD147" s="178">
        <f t="shared" si="21"/>
        <v>1</v>
      </c>
      <c r="AE147" s="29">
        <f t="shared" si="20"/>
        <v>0</v>
      </c>
      <c r="AF147" s="29">
        <f t="shared" si="20"/>
        <v>0</v>
      </c>
      <c r="AG147" s="29">
        <f t="shared" si="20"/>
        <v>0</v>
      </c>
      <c r="AH147" s="29">
        <f t="shared" si="20"/>
        <v>0</v>
      </c>
      <c r="AI147" s="29">
        <f t="shared" si="20"/>
        <v>0</v>
      </c>
      <c r="AJ147" s="120">
        <f t="shared" si="22"/>
        <v>1</v>
      </c>
      <c r="AK147" s="30" t="str">
        <f t="shared" si="23"/>
        <v>Fylde</v>
      </c>
      <c r="AL147" s="29">
        <f t="shared" si="24"/>
        <v>190</v>
      </c>
      <c r="AN147" s="202" t="s">
        <v>1336</v>
      </c>
      <c r="AO147" s="202" t="s">
        <v>1337</v>
      </c>
      <c r="AP147" s="202">
        <v>23</v>
      </c>
      <c r="AQ147" s="29">
        <f t="shared" si="25"/>
        <v>112</v>
      </c>
      <c r="AR147" s="202" t="s">
        <v>1336</v>
      </c>
      <c r="AS147" s="202" t="s">
        <v>1337</v>
      </c>
      <c r="AT147" s="29">
        <f t="shared" ca="1" si="26"/>
        <v>7</v>
      </c>
    </row>
    <row r="148" spans="1:46" x14ac:dyDescent="0.25">
      <c r="A148" s="82" t="s">
        <v>774</v>
      </c>
      <c r="B148" s="82" t="s">
        <v>775</v>
      </c>
      <c r="C148" s="178">
        <v>0</v>
      </c>
      <c r="D148" s="67">
        <v>0</v>
      </c>
      <c r="E148" s="67">
        <v>0</v>
      </c>
      <c r="F148" s="67">
        <v>0</v>
      </c>
      <c r="G148" s="67">
        <v>0</v>
      </c>
      <c r="H148" s="67">
        <v>0</v>
      </c>
      <c r="I148" s="178">
        <v>0</v>
      </c>
      <c r="J148" s="67">
        <v>0</v>
      </c>
      <c r="K148" s="67">
        <v>0</v>
      </c>
      <c r="L148" s="67">
        <v>0</v>
      </c>
      <c r="M148" s="67">
        <v>1</v>
      </c>
      <c r="N148" s="67">
        <v>0</v>
      </c>
      <c r="O148" s="178">
        <v>0</v>
      </c>
      <c r="P148" s="67">
        <v>0</v>
      </c>
      <c r="Q148" s="67">
        <v>0</v>
      </c>
      <c r="R148" s="67">
        <v>0</v>
      </c>
      <c r="S148" s="67">
        <v>1</v>
      </c>
      <c r="T148" s="67">
        <v>0</v>
      </c>
      <c r="U148" s="178">
        <v>0</v>
      </c>
      <c r="V148" s="29">
        <v>0</v>
      </c>
      <c r="W148" s="29">
        <v>0</v>
      </c>
      <c r="X148" s="29">
        <v>0</v>
      </c>
      <c r="Y148" s="29">
        <v>1</v>
      </c>
      <c r="Z148" s="29">
        <v>0</v>
      </c>
      <c r="AD148" s="178">
        <f t="shared" si="21"/>
        <v>3</v>
      </c>
      <c r="AE148" s="29">
        <f t="shared" si="20"/>
        <v>0</v>
      </c>
      <c r="AF148" s="29">
        <f t="shared" si="20"/>
        <v>0</v>
      </c>
      <c r="AG148" s="29">
        <f t="shared" si="20"/>
        <v>0</v>
      </c>
      <c r="AH148" s="29">
        <f t="shared" si="20"/>
        <v>0</v>
      </c>
      <c r="AI148" s="29">
        <f t="shared" si="20"/>
        <v>0</v>
      </c>
      <c r="AJ148" s="120">
        <f t="shared" si="22"/>
        <v>3</v>
      </c>
      <c r="AK148" s="30" t="str">
        <f t="shared" si="23"/>
        <v>Hyndburn</v>
      </c>
      <c r="AL148" s="29">
        <f t="shared" si="24"/>
        <v>191</v>
      </c>
      <c r="AN148" s="202" t="s">
        <v>1338</v>
      </c>
      <c r="AO148" s="202" t="s">
        <v>1339</v>
      </c>
      <c r="AP148" s="202">
        <v>13</v>
      </c>
      <c r="AQ148" s="29">
        <f t="shared" si="25"/>
        <v>113</v>
      </c>
      <c r="AR148" s="202" t="s">
        <v>1338</v>
      </c>
      <c r="AS148" s="202" t="s">
        <v>1339</v>
      </c>
      <c r="AT148" s="29">
        <f t="shared" ca="1" si="26"/>
        <v>7</v>
      </c>
    </row>
    <row r="149" spans="1:46" x14ac:dyDescent="0.25">
      <c r="A149" s="82" t="s">
        <v>776</v>
      </c>
      <c r="B149" s="82" t="s">
        <v>777</v>
      </c>
      <c r="C149" s="178">
        <v>0</v>
      </c>
      <c r="D149" s="67">
        <v>0</v>
      </c>
      <c r="E149" s="67">
        <v>0</v>
      </c>
      <c r="F149" s="67">
        <v>0</v>
      </c>
      <c r="G149" s="67">
        <v>0</v>
      </c>
      <c r="H149" s="67">
        <v>0</v>
      </c>
      <c r="I149" s="178">
        <v>0</v>
      </c>
      <c r="J149" s="67">
        <v>0</v>
      </c>
      <c r="K149" s="67">
        <v>0</v>
      </c>
      <c r="L149" s="67">
        <v>0</v>
      </c>
      <c r="M149" s="67">
        <v>0</v>
      </c>
      <c r="N149" s="67">
        <v>0</v>
      </c>
      <c r="O149" s="178">
        <v>0</v>
      </c>
      <c r="P149" s="67">
        <v>0</v>
      </c>
      <c r="Q149" s="67">
        <v>0</v>
      </c>
      <c r="R149" s="67">
        <v>0</v>
      </c>
      <c r="S149" s="67">
        <v>1</v>
      </c>
      <c r="T149" s="67">
        <v>0</v>
      </c>
      <c r="U149" s="178">
        <v>0</v>
      </c>
      <c r="V149" s="29">
        <v>0</v>
      </c>
      <c r="W149" s="29">
        <v>0</v>
      </c>
      <c r="X149" s="29">
        <v>1</v>
      </c>
      <c r="Y149" s="29">
        <v>4</v>
      </c>
      <c r="Z149" s="29">
        <v>0</v>
      </c>
      <c r="AD149" s="178">
        <f t="shared" si="21"/>
        <v>5</v>
      </c>
      <c r="AE149" s="29">
        <f t="shared" si="20"/>
        <v>0</v>
      </c>
      <c r="AF149" s="29">
        <f t="shared" si="20"/>
        <v>0</v>
      </c>
      <c r="AG149" s="29">
        <f t="shared" si="20"/>
        <v>1</v>
      </c>
      <c r="AH149" s="29">
        <f t="shared" si="20"/>
        <v>0</v>
      </c>
      <c r="AI149" s="29">
        <f t="shared" si="20"/>
        <v>0</v>
      </c>
      <c r="AJ149" s="120">
        <f t="shared" si="22"/>
        <v>6</v>
      </c>
      <c r="AK149" s="30" t="str">
        <f t="shared" si="23"/>
        <v>Lancaster</v>
      </c>
      <c r="AL149" s="29">
        <f t="shared" si="24"/>
        <v>192</v>
      </c>
      <c r="AN149" s="202" t="s">
        <v>1340</v>
      </c>
      <c r="AO149" s="202" t="s">
        <v>1341</v>
      </c>
      <c r="AP149" s="202">
        <v>15</v>
      </c>
      <c r="AQ149" s="29">
        <f t="shared" si="25"/>
        <v>114</v>
      </c>
      <c r="AR149" s="202" t="s">
        <v>1340</v>
      </c>
      <c r="AS149" s="202" t="s">
        <v>1341</v>
      </c>
      <c r="AT149" s="29">
        <f t="shared" ca="1" si="26"/>
        <v>18</v>
      </c>
    </row>
    <row r="150" spans="1:46" x14ac:dyDescent="0.25">
      <c r="A150" s="82" t="s">
        <v>778</v>
      </c>
      <c r="B150" s="82" t="s">
        <v>779</v>
      </c>
      <c r="C150" s="178">
        <v>0</v>
      </c>
      <c r="D150" s="67">
        <v>0</v>
      </c>
      <c r="E150" s="67">
        <v>0</v>
      </c>
      <c r="F150" s="67">
        <v>0</v>
      </c>
      <c r="G150" s="67">
        <v>0</v>
      </c>
      <c r="H150" s="67">
        <v>0</v>
      </c>
      <c r="I150" s="178">
        <v>0</v>
      </c>
      <c r="J150" s="67">
        <v>0</v>
      </c>
      <c r="K150" s="67">
        <v>0</v>
      </c>
      <c r="L150" s="67">
        <v>0</v>
      </c>
      <c r="M150" s="67">
        <v>0</v>
      </c>
      <c r="N150" s="67">
        <v>0</v>
      </c>
      <c r="O150" s="178">
        <v>0</v>
      </c>
      <c r="P150" s="67">
        <v>0</v>
      </c>
      <c r="Q150" s="67">
        <v>0</v>
      </c>
      <c r="R150" s="67">
        <v>0</v>
      </c>
      <c r="S150" s="67">
        <v>1</v>
      </c>
      <c r="T150" s="67">
        <v>0</v>
      </c>
      <c r="U150" s="178">
        <v>1</v>
      </c>
      <c r="V150" s="29">
        <v>0</v>
      </c>
      <c r="W150" s="29">
        <v>0</v>
      </c>
      <c r="X150" s="29">
        <v>0</v>
      </c>
      <c r="Y150" s="29">
        <v>4</v>
      </c>
      <c r="Z150" s="29">
        <v>0</v>
      </c>
      <c r="AD150" s="178">
        <f t="shared" si="21"/>
        <v>5</v>
      </c>
      <c r="AE150" s="29">
        <f t="shared" ref="AE150:AI165" si="27">SUMIF($C$5:$AB$5,AE$5,$C150:$AB150)</f>
        <v>1</v>
      </c>
      <c r="AF150" s="29">
        <f t="shared" si="27"/>
        <v>0</v>
      </c>
      <c r="AG150" s="29">
        <f t="shared" si="27"/>
        <v>0</v>
      </c>
      <c r="AH150" s="29">
        <f t="shared" si="27"/>
        <v>0</v>
      </c>
      <c r="AI150" s="29">
        <f t="shared" si="27"/>
        <v>0</v>
      </c>
      <c r="AJ150" s="120">
        <f t="shared" si="22"/>
        <v>6</v>
      </c>
      <c r="AK150" s="30" t="str">
        <f t="shared" si="23"/>
        <v>Pendle</v>
      </c>
      <c r="AL150" s="29">
        <f t="shared" si="24"/>
        <v>193</v>
      </c>
      <c r="AN150" s="202" t="s">
        <v>1342</v>
      </c>
      <c r="AO150" s="202" t="s">
        <v>1343</v>
      </c>
      <c r="AP150" s="202">
        <v>27</v>
      </c>
      <c r="AQ150" s="29">
        <f t="shared" si="25"/>
        <v>203</v>
      </c>
      <c r="AR150" s="202" t="s">
        <v>1342</v>
      </c>
      <c r="AS150" s="202" t="s">
        <v>1343</v>
      </c>
      <c r="AT150" s="29">
        <f t="shared" ca="1" si="26"/>
        <v>14</v>
      </c>
    </row>
    <row r="151" spans="1:46" x14ac:dyDescent="0.25">
      <c r="A151" s="82" t="s">
        <v>780</v>
      </c>
      <c r="B151" s="82" t="s">
        <v>781</v>
      </c>
      <c r="C151" s="178">
        <v>0</v>
      </c>
      <c r="D151" s="67">
        <v>0</v>
      </c>
      <c r="E151" s="67">
        <v>0</v>
      </c>
      <c r="F151" s="67">
        <v>0</v>
      </c>
      <c r="G151" s="67">
        <v>0</v>
      </c>
      <c r="H151" s="67">
        <v>0</v>
      </c>
      <c r="I151" s="178">
        <v>0</v>
      </c>
      <c r="J151" s="67">
        <v>0</v>
      </c>
      <c r="K151" s="67">
        <v>0</v>
      </c>
      <c r="L151" s="67">
        <v>0</v>
      </c>
      <c r="M151" s="67">
        <v>0</v>
      </c>
      <c r="N151" s="67">
        <v>0</v>
      </c>
      <c r="O151" s="178">
        <v>0</v>
      </c>
      <c r="P151" s="67">
        <v>0</v>
      </c>
      <c r="Q151" s="67">
        <v>0</v>
      </c>
      <c r="R151" s="67">
        <v>0</v>
      </c>
      <c r="S151" s="67">
        <v>1</v>
      </c>
      <c r="T151" s="67">
        <v>0</v>
      </c>
      <c r="U151" s="178">
        <v>0</v>
      </c>
      <c r="V151" s="29">
        <v>0</v>
      </c>
      <c r="W151" s="29">
        <v>1</v>
      </c>
      <c r="X151" s="29">
        <v>0</v>
      </c>
      <c r="Y151" s="29">
        <v>8</v>
      </c>
      <c r="Z151" s="29">
        <v>0</v>
      </c>
      <c r="AD151" s="178">
        <f t="shared" si="21"/>
        <v>9</v>
      </c>
      <c r="AE151" s="29">
        <f t="shared" si="27"/>
        <v>0</v>
      </c>
      <c r="AF151" s="29">
        <f t="shared" si="27"/>
        <v>1</v>
      </c>
      <c r="AG151" s="29">
        <f t="shared" si="27"/>
        <v>0</v>
      </c>
      <c r="AH151" s="29">
        <f t="shared" si="27"/>
        <v>0</v>
      </c>
      <c r="AI151" s="29">
        <f t="shared" si="27"/>
        <v>0</v>
      </c>
      <c r="AJ151" s="120">
        <f t="shared" si="22"/>
        <v>10</v>
      </c>
      <c r="AK151" s="30" t="str">
        <f t="shared" si="23"/>
        <v>Preston</v>
      </c>
      <c r="AL151" s="29">
        <f t="shared" si="24"/>
        <v>194</v>
      </c>
      <c r="AN151" s="202" t="s">
        <v>1344</v>
      </c>
      <c r="AO151" s="202" t="s">
        <v>1345</v>
      </c>
      <c r="AP151" s="202">
        <v>18</v>
      </c>
      <c r="AQ151" s="29">
        <f t="shared" si="25"/>
        <v>204</v>
      </c>
      <c r="AR151" s="202" t="s">
        <v>1344</v>
      </c>
      <c r="AS151" s="202" t="s">
        <v>1345</v>
      </c>
      <c r="AT151" s="29">
        <f t="shared" ca="1" si="26"/>
        <v>6</v>
      </c>
    </row>
    <row r="152" spans="1:46" x14ac:dyDescent="0.25">
      <c r="A152" s="82" t="s">
        <v>782</v>
      </c>
      <c r="B152" s="82" t="s">
        <v>783</v>
      </c>
      <c r="C152" s="178">
        <v>0</v>
      </c>
      <c r="D152" s="67">
        <v>0</v>
      </c>
      <c r="E152" s="67">
        <v>0</v>
      </c>
      <c r="F152" s="67">
        <v>0</v>
      </c>
      <c r="G152" s="67">
        <v>0</v>
      </c>
      <c r="H152" s="67">
        <v>0</v>
      </c>
      <c r="I152" s="178">
        <v>0</v>
      </c>
      <c r="J152" s="67">
        <v>0</v>
      </c>
      <c r="K152" s="67">
        <v>0</v>
      </c>
      <c r="L152" s="67">
        <v>0</v>
      </c>
      <c r="M152" s="67">
        <v>0</v>
      </c>
      <c r="N152" s="67">
        <v>0</v>
      </c>
      <c r="O152" s="178">
        <v>0</v>
      </c>
      <c r="P152" s="67">
        <v>0</v>
      </c>
      <c r="Q152" s="67">
        <v>0</v>
      </c>
      <c r="R152" s="67">
        <v>0</v>
      </c>
      <c r="S152" s="67">
        <v>0</v>
      </c>
      <c r="T152" s="67">
        <v>0</v>
      </c>
      <c r="U152" s="178">
        <v>0</v>
      </c>
      <c r="V152" s="29">
        <v>0</v>
      </c>
      <c r="W152" s="29">
        <v>0</v>
      </c>
      <c r="X152" s="29">
        <v>0</v>
      </c>
      <c r="Y152" s="29">
        <v>0</v>
      </c>
      <c r="Z152" s="29">
        <v>0</v>
      </c>
      <c r="AD152" s="178">
        <f t="shared" si="21"/>
        <v>0</v>
      </c>
      <c r="AE152" s="29">
        <f t="shared" si="27"/>
        <v>0</v>
      </c>
      <c r="AF152" s="29">
        <f t="shared" si="27"/>
        <v>0</v>
      </c>
      <c r="AG152" s="29">
        <f t="shared" si="27"/>
        <v>0</v>
      </c>
      <c r="AH152" s="29">
        <f t="shared" si="27"/>
        <v>0</v>
      </c>
      <c r="AI152" s="29">
        <f t="shared" si="27"/>
        <v>0</v>
      </c>
      <c r="AJ152" s="120">
        <f t="shared" si="22"/>
        <v>0</v>
      </c>
      <c r="AK152" s="30" t="str">
        <f t="shared" si="23"/>
        <v>Ribble Valley</v>
      </c>
      <c r="AL152" s="29">
        <f t="shared" si="24"/>
        <v>195</v>
      </c>
      <c r="AN152" s="202" t="s">
        <v>1346</v>
      </c>
      <c r="AO152" s="202" t="s">
        <v>1347</v>
      </c>
      <c r="AP152" s="202">
        <v>29</v>
      </c>
      <c r="AQ152" s="29">
        <f t="shared" si="25"/>
        <v>205</v>
      </c>
      <c r="AR152" s="202" t="s">
        <v>1346</v>
      </c>
      <c r="AS152" s="202" t="s">
        <v>1347</v>
      </c>
      <c r="AT152" s="29">
        <f t="shared" ca="1" si="26"/>
        <v>6</v>
      </c>
    </row>
    <row r="153" spans="1:46" x14ac:dyDescent="0.25">
      <c r="A153" s="82" t="s">
        <v>784</v>
      </c>
      <c r="B153" s="82" t="s">
        <v>785</v>
      </c>
      <c r="C153" s="178">
        <v>0</v>
      </c>
      <c r="D153" s="67">
        <v>0</v>
      </c>
      <c r="E153" s="67">
        <v>0</v>
      </c>
      <c r="F153" s="67">
        <v>0</v>
      </c>
      <c r="G153" s="67">
        <v>0</v>
      </c>
      <c r="H153" s="67">
        <v>0</v>
      </c>
      <c r="I153" s="178">
        <v>0</v>
      </c>
      <c r="J153" s="67">
        <v>0</v>
      </c>
      <c r="K153" s="67">
        <v>0</v>
      </c>
      <c r="L153" s="67">
        <v>0</v>
      </c>
      <c r="M153" s="67">
        <v>0</v>
      </c>
      <c r="N153" s="67">
        <v>0</v>
      </c>
      <c r="O153" s="178">
        <v>0</v>
      </c>
      <c r="P153" s="67">
        <v>0</v>
      </c>
      <c r="Q153" s="67">
        <v>0</v>
      </c>
      <c r="R153" s="67">
        <v>0</v>
      </c>
      <c r="S153" s="67">
        <v>0</v>
      </c>
      <c r="T153" s="67">
        <v>0</v>
      </c>
      <c r="U153" s="178">
        <v>0</v>
      </c>
      <c r="V153" s="29">
        <v>0</v>
      </c>
      <c r="W153" s="29">
        <v>1</v>
      </c>
      <c r="X153" s="29">
        <v>0</v>
      </c>
      <c r="Y153" s="29">
        <v>0</v>
      </c>
      <c r="Z153" s="29">
        <v>0</v>
      </c>
      <c r="AD153" s="178">
        <f t="shared" si="21"/>
        <v>0</v>
      </c>
      <c r="AE153" s="29">
        <f t="shared" si="27"/>
        <v>0</v>
      </c>
      <c r="AF153" s="29">
        <f t="shared" si="27"/>
        <v>1</v>
      </c>
      <c r="AG153" s="29">
        <f t="shared" si="27"/>
        <v>0</v>
      </c>
      <c r="AH153" s="29">
        <f t="shared" si="27"/>
        <v>0</v>
      </c>
      <c r="AI153" s="29">
        <f t="shared" si="27"/>
        <v>0</v>
      </c>
      <c r="AJ153" s="120">
        <f t="shared" si="22"/>
        <v>1</v>
      </c>
      <c r="AK153" s="30" t="str">
        <f t="shared" si="23"/>
        <v>Rossendale</v>
      </c>
      <c r="AL153" s="29">
        <f t="shared" si="24"/>
        <v>196</v>
      </c>
      <c r="AN153" s="202" t="s">
        <v>1348</v>
      </c>
      <c r="AO153" s="202" t="s">
        <v>1349</v>
      </c>
      <c r="AP153" s="202">
        <v>31</v>
      </c>
      <c r="AQ153" s="29">
        <f t="shared" si="25"/>
        <v>206</v>
      </c>
      <c r="AR153" s="202" t="s">
        <v>1348</v>
      </c>
      <c r="AS153" s="202" t="s">
        <v>1349</v>
      </c>
      <c r="AT153" s="29">
        <f t="shared" ca="1" si="26"/>
        <v>13</v>
      </c>
    </row>
    <row r="154" spans="1:46" x14ac:dyDescent="0.25">
      <c r="A154" s="82" t="s">
        <v>786</v>
      </c>
      <c r="B154" s="82" t="s">
        <v>787</v>
      </c>
      <c r="C154" s="178">
        <v>0</v>
      </c>
      <c r="D154" s="67">
        <v>0</v>
      </c>
      <c r="E154" s="67">
        <v>0</v>
      </c>
      <c r="F154" s="67">
        <v>0</v>
      </c>
      <c r="G154" s="67">
        <v>0</v>
      </c>
      <c r="H154" s="67">
        <v>0</v>
      </c>
      <c r="I154" s="178">
        <v>0</v>
      </c>
      <c r="J154" s="67">
        <v>0</v>
      </c>
      <c r="K154" s="67">
        <v>0</v>
      </c>
      <c r="L154" s="67">
        <v>0</v>
      </c>
      <c r="M154" s="67">
        <v>0</v>
      </c>
      <c r="N154" s="67">
        <v>0</v>
      </c>
      <c r="O154" s="178">
        <v>0</v>
      </c>
      <c r="P154" s="67">
        <v>0</v>
      </c>
      <c r="Q154" s="67">
        <v>0</v>
      </c>
      <c r="R154" s="67">
        <v>0</v>
      </c>
      <c r="S154" s="67">
        <v>0</v>
      </c>
      <c r="T154" s="67">
        <v>0</v>
      </c>
      <c r="U154" s="178">
        <v>0</v>
      </c>
      <c r="V154" s="29">
        <v>0</v>
      </c>
      <c r="W154" s="29">
        <v>1</v>
      </c>
      <c r="X154" s="29">
        <v>0</v>
      </c>
      <c r="Y154" s="29">
        <v>3</v>
      </c>
      <c r="Z154" s="29">
        <v>0</v>
      </c>
      <c r="AD154" s="178">
        <f t="shared" si="21"/>
        <v>3</v>
      </c>
      <c r="AE154" s="29">
        <f t="shared" si="27"/>
        <v>0</v>
      </c>
      <c r="AF154" s="29">
        <f t="shared" si="27"/>
        <v>1</v>
      </c>
      <c r="AG154" s="29">
        <f t="shared" si="27"/>
        <v>0</v>
      </c>
      <c r="AH154" s="29">
        <f t="shared" si="27"/>
        <v>0</v>
      </c>
      <c r="AI154" s="29">
        <f t="shared" si="27"/>
        <v>0</v>
      </c>
      <c r="AJ154" s="120">
        <f t="shared" si="22"/>
        <v>4</v>
      </c>
      <c r="AK154" s="30" t="str">
        <f t="shared" si="23"/>
        <v>South Ribble</v>
      </c>
      <c r="AL154" s="29">
        <f t="shared" si="24"/>
        <v>197</v>
      </c>
      <c r="AN154" s="202" t="s">
        <v>1350</v>
      </c>
      <c r="AO154" s="202" t="s">
        <v>1351</v>
      </c>
      <c r="AP154" s="202">
        <v>15</v>
      </c>
      <c r="AQ154" s="29">
        <f t="shared" si="25"/>
        <v>207</v>
      </c>
      <c r="AR154" s="202" t="s">
        <v>1350</v>
      </c>
      <c r="AS154" s="202" t="s">
        <v>1351</v>
      </c>
      <c r="AT154" s="29">
        <f t="shared" ca="1" si="26"/>
        <v>3</v>
      </c>
    </row>
    <row r="155" spans="1:46" x14ac:dyDescent="0.25">
      <c r="A155" s="82" t="s">
        <v>788</v>
      </c>
      <c r="B155" s="82" t="s">
        <v>789</v>
      </c>
      <c r="C155" s="178">
        <v>0</v>
      </c>
      <c r="D155" s="67">
        <v>0</v>
      </c>
      <c r="E155" s="67">
        <v>0</v>
      </c>
      <c r="F155" s="67">
        <v>0</v>
      </c>
      <c r="G155" s="67">
        <v>0</v>
      </c>
      <c r="H155" s="67">
        <v>0</v>
      </c>
      <c r="I155" s="178">
        <v>0</v>
      </c>
      <c r="J155" s="67">
        <v>0</v>
      </c>
      <c r="K155" s="67">
        <v>0</v>
      </c>
      <c r="L155" s="67">
        <v>0</v>
      </c>
      <c r="M155" s="67">
        <v>0</v>
      </c>
      <c r="N155" s="67">
        <v>0</v>
      </c>
      <c r="O155" s="178">
        <v>0</v>
      </c>
      <c r="P155" s="67">
        <v>0</v>
      </c>
      <c r="Q155" s="67">
        <v>0</v>
      </c>
      <c r="R155" s="67">
        <v>0</v>
      </c>
      <c r="S155" s="67">
        <v>0</v>
      </c>
      <c r="T155" s="67">
        <v>0</v>
      </c>
      <c r="U155" s="178">
        <v>0</v>
      </c>
      <c r="V155" s="29">
        <v>0</v>
      </c>
      <c r="W155" s="29">
        <v>0</v>
      </c>
      <c r="X155" s="29">
        <v>0</v>
      </c>
      <c r="Y155" s="29">
        <v>7</v>
      </c>
      <c r="Z155" s="29">
        <v>0</v>
      </c>
      <c r="AD155" s="178">
        <f t="shared" si="21"/>
        <v>7</v>
      </c>
      <c r="AE155" s="29">
        <f t="shared" si="27"/>
        <v>0</v>
      </c>
      <c r="AF155" s="29">
        <f t="shared" si="27"/>
        <v>0</v>
      </c>
      <c r="AG155" s="29">
        <f t="shared" si="27"/>
        <v>0</v>
      </c>
      <c r="AH155" s="29">
        <f t="shared" si="27"/>
        <v>0</v>
      </c>
      <c r="AI155" s="29">
        <f t="shared" si="27"/>
        <v>0</v>
      </c>
      <c r="AJ155" s="120">
        <f t="shared" si="22"/>
        <v>7</v>
      </c>
      <c r="AK155" s="30" t="str">
        <f t="shared" si="23"/>
        <v>West Lancashire</v>
      </c>
      <c r="AL155" s="29">
        <f t="shared" si="24"/>
        <v>198</v>
      </c>
      <c r="AN155" s="202" t="s">
        <v>1352</v>
      </c>
      <c r="AO155" s="202" t="s">
        <v>1353</v>
      </c>
      <c r="AP155" s="202">
        <v>35</v>
      </c>
      <c r="AQ155" s="29">
        <f t="shared" si="25"/>
        <v>208</v>
      </c>
      <c r="AR155" s="202" t="s">
        <v>1352</v>
      </c>
      <c r="AS155" s="202" t="s">
        <v>1353</v>
      </c>
      <c r="AT155" s="29">
        <f t="shared" ca="1" si="26"/>
        <v>5</v>
      </c>
    </row>
    <row r="156" spans="1:46" x14ac:dyDescent="0.25">
      <c r="A156" s="82" t="s">
        <v>790</v>
      </c>
      <c r="B156" s="82" t="s">
        <v>791</v>
      </c>
      <c r="C156" s="178">
        <v>0</v>
      </c>
      <c r="D156" s="67">
        <v>0</v>
      </c>
      <c r="E156" s="67">
        <v>0</v>
      </c>
      <c r="F156" s="67">
        <v>0</v>
      </c>
      <c r="G156" s="67">
        <v>0</v>
      </c>
      <c r="H156" s="67">
        <v>0</v>
      </c>
      <c r="I156" s="178">
        <v>0</v>
      </c>
      <c r="J156" s="67">
        <v>0</v>
      </c>
      <c r="K156" s="67">
        <v>0</v>
      </c>
      <c r="L156" s="67">
        <v>0</v>
      </c>
      <c r="M156" s="67">
        <v>0</v>
      </c>
      <c r="N156" s="67">
        <v>0</v>
      </c>
      <c r="O156" s="178">
        <v>0</v>
      </c>
      <c r="P156" s="67">
        <v>0</v>
      </c>
      <c r="Q156" s="67">
        <v>0</v>
      </c>
      <c r="R156" s="67">
        <v>0</v>
      </c>
      <c r="S156" s="67">
        <v>0</v>
      </c>
      <c r="T156" s="67">
        <v>0</v>
      </c>
      <c r="U156" s="178">
        <v>0</v>
      </c>
      <c r="V156" s="29">
        <v>0</v>
      </c>
      <c r="W156" s="29">
        <v>0</v>
      </c>
      <c r="X156" s="29">
        <v>0</v>
      </c>
      <c r="Y156" s="29">
        <v>1</v>
      </c>
      <c r="Z156" s="29">
        <v>0</v>
      </c>
      <c r="AD156" s="178">
        <f t="shared" si="21"/>
        <v>1</v>
      </c>
      <c r="AE156" s="29">
        <f t="shared" si="27"/>
        <v>0</v>
      </c>
      <c r="AF156" s="29">
        <f t="shared" si="27"/>
        <v>0</v>
      </c>
      <c r="AG156" s="29">
        <f t="shared" si="27"/>
        <v>0</v>
      </c>
      <c r="AH156" s="29">
        <f t="shared" si="27"/>
        <v>0</v>
      </c>
      <c r="AI156" s="29">
        <f t="shared" si="27"/>
        <v>0</v>
      </c>
      <c r="AJ156" s="120">
        <f t="shared" si="22"/>
        <v>1</v>
      </c>
      <c r="AK156" s="30" t="str">
        <f t="shared" si="23"/>
        <v>Wyre</v>
      </c>
      <c r="AL156" s="29">
        <f t="shared" si="24"/>
        <v>199</v>
      </c>
      <c r="AN156" s="202" t="s">
        <v>1354</v>
      </c>
      <c r="AO156" s="202" t="s">
        <v>1355</v>
      </c>
      <c r="AP156" s="202">
        <v>16</v>
      </c>
      <c r="AQ156" s="29">
        <f t="shared" si="25"/>
        <v>209</v>
      </c>
      <c r="AR156" s="202" t="s">
        <v>1354</v>
      </c>
      <c r="AS156" s="202" t="s">
        <v>1355</v>
      </c>
      <c r="AT156" s="29">
        <f t="shared" ca="1" si="26"/>
        <v>3</v>
      </c>
    </row>
    <row r="157" spans="1:46" x14ac:dyDescent="0.25">
      <c r="A157" s="82" t="s">
        <v>792</v>
      </c>
      <c r="B157" s="82" t="s">
        <v>793</v>
      </c>
      <c r="C157" s="178">
        <v>0</v>
      </c>
      <c r="D157" s="67">
        <v>0</v>
      </c>
      <c r="E157" s="67">
        <v>0</v>
      </c>
      <c r="F157" s="67">
        <v>0</v>
      </c>
      <c r="G157" s="67">
        <v>0</v>
      </c>
      <c r="H157" s="67">
        <v>0</v>
      </c>
      <c r="I157" s="178">
        <v>0</v>
      </c>
      <c r="J157" s="67">
        <v>0</v>
      </c>
      <c r="K157" s="67">
        <v>0</v>
      </c>
      <c r="L157" s="67">
        <v>0</v>
      </c>
      <c r="M157" s="67">
        <v>0</v>
      </c>
      <c r="N157" s="67">
        <v>0</v>
      </c>
      <c r="O157" s="178">
        <v>0</v>
      </c>
      <c r="P157" s="67">
        <v>0</v>
      </c>
      <c r="Q157" s="67">
        <v>0</v>
      </c>
      <c r="R157" s="67">
        <v>0</v>
      </c>
      <c r="S157" s="67">
        <v>0</v>
      </c>
      <c r="T157" s="67">
        <v>0</v>
      </c>
      <c r="U157" s="178">
        <v>0</v>
      </c>
      <c r="V157" s="29">
        <v>0</v>
      </c>
      <c r="W157" s="29">
        <v>0</v>
      </c>
      <c r="X157" s="29">
        <v>0</v>
      </c>
      <c r="Y157" s="29">
        <v>6</v>
      </c>
      <c r="Z157" s="29">
        <v>0</v>
      </c>
      <c r="AD157" s="178">
        <f t="shared" si="21"/>
        <v>6</v>
      </c>
      <c r="AE157" s="29">
        <f t="shared" si="27"/>
        <v>0</v>
      </c>
      <c r="AF157" s="29">
        <f t="shared" si="27"/>
        <v>0</v>
      </c>
      <c r="AG157" s="29">
        <f t="shared" si="27"/>
        <v>0</v>
      </c>
      <c r="AH157" s="29">
        <f t="shared" si="27"/>
        <v>0</v>
      </c>
      <c r="AI157" s="29">
        <f t="shared" si="27"/>
        <v>0</v>
      </c>
      <c r="AJ157" s="120">
        <f t="shared" si="22"/>
        <v>6</v>
      </c>
      <c r="AK157" s="30" t="str">
        <f t="shared" si="23"/>
        <v>Blaby</v>
      </c>
      <c r="AL157" s="29">
        <f t="shared" si="24"/>
        <v>200</v>
      </c>
      <c r="AN157" s="202" t="s">
        <v>1356</v>
      </c>
      <c r="AO157" s="202" t="s">
        <v>1357</v>
      </c>
      <c r="AP157" s="202">
        <v>15</v>
      </c>
      <c r="AQ157" s="29">
        <f t="shared" si="25"/>
        <v>210</v>
      </c>
      <c r="AR157" s="202" t="s">
        <v>1356</v>
      </c>
      <c r="AS157" s="202" t="s">
        <v>1357</v>
      </c>
      <c r="AT157" s="29">
        <f t="shared" ca="1" si="26"/>
        <v>3</v>
      </c>
    </row>
    <row r="158" spans="1:46" x14ac:dyDescent="0.25">
      <c r="A158" s="82" t="s">
        <v>794</v>
      </c>
      <c r="B158" s="82" t="s">
        <v>795</v>
      </c>
      <c r="C158" s="178">
        <v>0</v>
      </c>
      <c r="D158" s="67">
        <v>0</v>
      </c>
      <c r="E158" s="67">
        <v>0</v>
      </c>
      <c r="F158" s="67">
        <v>0</v>
      </c>
      <c r="G158" s="67">
        <v>0</v>
      </c>
      <c r="H158" s="67">
        <v>0</v>
      </c>
      <c r="I158" s="178">
        <v>0</v>
      </c>
      <c r="J158" s="67">
        <v>0</v>
      </c>
      <c r="K158" s="67">
        <v>0</v>
      </c>
      <c r="L158" s="67">
        <v>0</v>
      </c>
      <c r="M158" s="67">
        <v>0</v>
      </c>
      <c r="N158" s="67">
        <v>0</v>
      </c>
      <c r="O158" s="178">
        <v>0</v>
      </c>
      <c r="P158" s="67">
        <v>0</v>
      </c>
      <c r="Q158" s="67">
        <v>0</v>
      </c>
      <c r="R158" s="67">
        <v>0</v>
      </c>
      <c r="S158" s="67">
        <v>1</v>
      </c>
      <c r="T158" s="67">
        <v>0</v>
      </c>
      <c r="U158" s="178">
        <v>4</v>
      </c>
      <c r="V158" s="29">
        <v>0</v>
      </c>
      <c r="W158" s="29">
        <v>1</v>
      </c>
      <c r="X158" s="29">
        <v>0</v>
      </c>
      <c r="Y158" s="29">
        <v>2</v>
      </c>
      <c r="Z158" s="29">
        <v>0</v>
      </c>
      <c r="AD158" s="178">
        <f t="shared" si="21"/>
        <v>3</v>
      </c>
      <c r="AE158" s="29">
        <f t="shared" si="27"/>
        <v>4</v>
      </c>
      <c r="AF158" s="29">
        <f t="shared" si="27"/>
        <v>1</v>
      </c>
      <c r="AG158" s="29">
        <f t="shared" si="27"/>
        <v>0</v>
      </c>
      <c r="AH158" s="29">
        <f t="shared" si="27"/>
        <v>0</v>
      </c>
      <c r="AI158" s="29">
        <f t="shared" si="27"/>
        <v>0</v>
      </c>
      <c r="AJ158" s="120">
        <f t="shared" si="22"/>
        <v>8</v>
      </c>
      <c r="AK158" s="30" t="str">
        <f t="shared" si="23"/>
        <v>Charnwood</v>
      </c>
      <c r="AL158" s="29">
        <f t="shared" si="24"/>
        <v>129</v>
      </c>
      <c r="AN158" s="202" t="s">
        <v>1358</v>
      </c>
      <c r="AO158" s="202" t="s">
        <v>1359</v>
      </c>
      <c r="AP158" s="202">
        <v>20</v>
      </c>
      <c r="AQ158" s="29">
        <f t="shared" si="25"/>
        <v>247</v>
      </c>
      <c r="AR158" s="202" t="s">
        <v>1358</v>
      </c>
      <c r="AS158" s="202" t="s">
        <v>1751</v>
      </c>
      <c r="AT158" s="29">
        <f t="shared" ca="1" si="26"/>
        <v>5</v>
      </c>
    </row>
    <row r="159" spans="1:46" x14ac:dyDescent="0.25">
      <c r="A159" s="82" t="s">
        <v>796</v>
      </c>
      <c r="B159" s="82" t="s">
        <v>797</v>
      </c>
      <c r="C159" s="178">
        <v>0</v>
      </c>
      <c r="D159" s="67">
        <v>0</v>
      </c>
      <c r="E159" s="67">
        <v>0</v>
      </c>
      <c r="F159" s="67">
        <v>0</v>
      </c>
      <c r="G159" s="67">
        <v>0</v>
      </c>
      <c r="H159" s="67">
        <v>0</v>
      </c>
      <c r="I159" s="178">
        <v>0</v>
      </c>
      <c r="J159" s="67">
        <v>0</v>
      </c>
      <c r="K159" s="67">
        <v>0</v>
      </c>
      <c r="L159" s="67">
        <v>0</v>
      </c>
      <c r="M159" s="67">
        <v>0</v>
      </c>
      <c r="N159" s="67">
        <v>0</v>
      </c>
      <c r="O159" s="178">
        <v>0</v>
      </c>
      <c r="P159" s="67">
        <v>0</v>
      </c>
      <c r="Q159" s="67">
        <v>0</v>
      </c>
      <c r="R159" s="67">
        <v>0</v>
      </c>
      <c r="S159" s="67">
        <v>0</v>
      </c>
      <c r="T159" s="67">
        <v>0</v>
      </c>
      <c r="U159" s="178">
        <v>2</v>
      </c>
      <c r="V159" s="29">
        <v>0</v>
      </c>
      <c r="W159" s="29">
        <v>0</v>
      </c>
      <c r="X159" s="29">
        <v>0</v>
      </c>
      <c r="Y159" s="29">
        <v>4</v>
      </c>
      <c r="Z159" s="29">
        <v>0</v>
      </c>
      <c r="AD159" s="178">
        <f t="shared" si="21"/>
        <v>4</v>
      </c>
      <c r="AE159" s="29">
        <f t="shared" si="27"/>
        <v>2</v>
      </c>
      <c r="AF159" s="29">
        <f t="shared" si="27"/>
        <v>0</v>
      </c>
      <c r="AG159" s="29">
        <f t="shared" si="27"/>
        <v>0</v>
      </c>
      <c r="AH159" s="29">
        <f t="shared" si="27"/>
        <v>0</v>
      </c>
      <c r="AI159" s="29">
        <f t="shared" si="27"/>
        <v>0</v>
      </c>
      <c r="AJ159" s="120">
        <f t="shared" si="22"/>
        <v>6</v>
      </c>
      <c r="AK159" s="30" t="str">
        <f t="shared" si="23"/>
        <v>Harborough</v>
      </c>
      <c r="AL159" s="29">
        <f t="shared" si="24"/>
        <v>130</v>
      </c>
      <c r="AN159" s="202" t="s">
        <v>1360</v>
      </c>
      <c r="AO159" s="202" t="s">
        <v>1361</v>
      </c>
      <c r="AP159" s="202">
        <v>10</v>
      </c>
      <c r="AQ159" s="29">
        <f t="shared" si="25"/>
        <v>115</v>
      </c>
      <c r="AR159" s="202" t="s">
        <v>1360</v>
      </c>
      <c r="AS159" s="202" t="s">
        <v>1361</v>
      </c>
      <c r="AT159" s="29">
        <f t="shared" ca="1" si="26"/>
        <v>8</v>
      </c>
    </row>
    <row r="160" spans="1:46" x14ac:dyDescent="0.25">
      <c r="A160" s="82" t="s">
        <v>798</v>
      </c>
      <c r="B160" s="82" t="s">
        <v>799</v>
      </c>
      <c r="C160" s="178">
        <v>0</v>
      </c>
      <c r="D160" s="67">
        <v>0</v>
      </c>
      <c r="E160" s="67">
        <v>0</v>
      </c>
      <c r="F160" s="67">
        <v>0</v>
      </c>
      <c r="G160" s="67">
        <v>0</v>
      </c>
      <c r="H160" s="67">
        <v>0</v>
      </c>
      <c r="I160" s="178">
        <v>0</v>
      </c>
      <c r="J160" s="67">
        <v>0</v>
      </c>
      <c r="K160" s="67">
        <v>0</v>
      </c>
      <c r="L160" s="67">
        <v>0</v>
      </c>
      <c r="M160" s="67">
        <v>0</v>
      </c>
      <c r="N160" s="67">
        <v>0</v>
      </c>
      <c r="O160" s="178">
        <v>0</v>
      </c>
      <c r="P160" s="67">
        <v>0</v>
      </c>
      <c r="Q160" s="67">
        <v>0</v>
      </c>
      <c r="R160" s="67">
        <v>0</v>
      </c>
      <c r="S160" s="67">
        <v>0</v>
      </c>
      <c r="T160" s="67">
        <v>0</v>
      </c>
      <c r="U160" s="178">
        <v>0</v>
      </c>
      <c r="V160" s="29">
        <v>0</v>
      </c>
      <c r="W160" s="29">
        <v>1</v>
      </c>
      <c r="X160" s="29">
        <v>0</v>
      </c>
      <c r="Y160" s="29">
        <v>4</v>
      </c>
      <c r="Z160" s="29">
        <v>0</v>
      </c>
      <c r="AD160" s="178">
        <f t="shared" si="21"/>
        <v>4</v>
      </c>
      <c r="AE160" s="29">
        <f t="shared" si="27"/>
        <v>0</v>
      </c>
      <c r="AF160" s="29">
        <f t="shared" si="27"/>
        <v>1</v>
      </c>
      <c r="AG160" s="29">
        <f t="shared" si="27"/>
        <v>0</v>
      </c>
      <c r="AH160" s="29">
        <f t="shared" si="27"/>
        <v>0</v>
      </c>
      <c r="AI160" s="29">
        <f t="shared" si="27"/>
        <v>0</v>
      </c>
      <c r="AJ160" s="120">
        <f t="shared" si="22"/>
        <v>5</v>
      </c>
      <c r="AK160" s="30" t="str">
        <f t="shared" si="23"/>
        <v>Hinckley and Bosworth</v>
      </c>
      <c r="AL160" s="29">
        <f t="shared" si="24"/>
        <v>131</v>
      </c>
      <c r="AN160" s="202" t="s">
        <v>1362</v>
      </c>
      <c r="AO160" s="202" t="s">
        <v>1363</v>
      </c>
      <c r="AP160" s="202">
        <v>7</v>
      </c>
      <c r="AQ160" s="29">
        <f t="shared" si="25"/>
        <v>116</v>
      </c>
      <c r="AR160" s="202" t="s">
        <v>1362</v>
      </c>
      <c r="AS160" s="202" t="s">
        <v>1363</v>
      </c>
      <c r="AT160" s="29">
        <f t="shared" ca="1" si="26"/>
        <v>4</v>
      </c>
    </row>
    <row r="161" spans="1:46" x14ac:dyDescent="0.25">
      <c r="A161" s="82" t="s">
        <v>800</v>
      </c>
      <c r="B161" s="82" t="s">
        <v>801</v>
      </c>
      <c r="C161" s="178">
        <v>0</v>
      </c>
      <c r="D161" s="67">
        <v>0</v>
      </c>
      <c r="E161" s="67">
        <v>0</v>
      </c>
      <c r="F161" s="67">
        <v>0</v>
      </c>
      <c r="G161" s="67">
        <v>0</v>
      </c>
      <c r="H161" s="67">
        <v>0</v>
      </c>
      <c r="I161" s="178">
        <v>0</v>
      </c>
      <c r="J161" s="67">
        <v>0</v>
      </c>
      <c r="K161" s="67">
        <v>0</v>
      </c>
      <c r="L161" s="67">
        <v>0</v>
      </c>
      <c r="M161" s="67">
        <v>0</v>
      </c>
      <c r="N161" s="67">
        <v>0</v>
      </c>
      <c r="O161" s="178">
        <v>1</v>
      </c>
      <c r="P161" s="67">
        <v>0</v>
      </c>
      <c r="Q161" s="67">
        <v>0</v>
      </c>
      <c r="R161" s="67">
        <v>0</v>
      </c>
      <c r="S161" s="67">
        <v>0</v>
      </c>
      <c r="T161" s="67">
        <v>0</v>
      </c>
      <c r="U161" s="178">
        <v>0</v>
      </c>
      <c r="V161" s="29">
        <v>0</v>
      </c>
      <c r="W161" s="29">
        <v>0</v>
      </c>
      <c r="X161" s="29">
        <v>0</v>
      </c>
      <c r="Y161" s="29">
        <v>1</v>
      </c>
      <c r="Z161" s="29">
        <v>0</v>
      </c>
      <c r="AD161" s="178">
        <f t="shared" si="21"/>
        <v>1</v>
      </c>
      <c r="AE161" s="29">
        <f t="shared" si="27"/>
        <v>1</v>
      </c>
      <c r="AF161" s="29">
        <f t="shared" si="27"/>
        <v>0</v>
      </c>
      <c r="AG161" s="29">
        <f t="shared" si="27"/>
        <v>0</v>
      </c>
      <c r="AH161" s="29">
        <f t="shared" si="27"/>
        <v>0</v>
      </c>
      <c r="AI161" s="29">
        <f t="shared" si="27"/>
        <v>0</v>
      </c>
      <c r="AJ161" s="120">
        <f t="shared" si="22"/>
        <v>2</v>
      </c>
      <c r="AK161" s="30" t="str">
        <f t="shared" si="23"/>
        <v>Melton</v>
      </c>
      <c r="AL161" s="29">
        <f t="shared" si="24"/>
        <v>132</v>
      </c>
      <c r="AN161" s="202" t="s">
        <v>1364</v>
      </c>
      <c r="AO161" s="202" t="s">
        <v>1365</v>
      </c>
      <c r="AP161" s="202">
        <v>12</v>
      </c>
      <c r="AQ161" s="29">
        <f t="shared" si="25"/>
        <v>117</v>
      </c>
      <c r="AR161" s="202" t="s">
        <v>1364</v>
      </c>
      <c r="AS161" s="202" t="s">
        <v>1365</v>
      </c>
      <c r="AT161" s="29">
        <f t="shared" ca="1" si="26"/>
        <v>10</v>
      </c>
    </row>
    <row r="162" spans="1:46" x14ac:dyDescent="0.25">
      <c r="A162" s="82" t="s">
        <v>802</v>
      </c>
      <c r="B162" s="82" t="s">
        <v>803</v>
      </c>
      <c r="C162" s="178">
        <v>0</v>
      </c>
      <c r="D162" s="67">
        <v>0</v>
      </c>
      <c r="E162" s="67">
        <v>0</v>
      </c>
      <c r="F162" s="67">
        <v>0</v>
      </c>
      <c r="G162" s="67">
        <v>0</v>
      </c>
      <c r="H162" s="67">
        <v>0</v>
      </c>
      <c r="I162" s="178">
        <v>0</v>
      </c>
      <c r="J162" s="67">
        <v>0</v>
      </c>
      <c r="K162" s="67">
        <v>0</v>
      </c>
      <c r="L162" s="67">
        <v>0</v>
      </c>
      <c r="M162" s="67">
        <v>0</v>
      </c>
      <c r="N162" s="67">
        <v>0</v>
      </c>
      <c r="O162" s="178">
        <v>0</v>
      </c>
      <c r="P162" s="67">
        <v>0</v>
      </c>
      <c r="Q162" s="67">
        <v>0</v>
      </c>
      <c r="R162" s="67">
        <v>0</v>
      </c>
      <c r="S162" s="67">
        <v>0</v>
      </c>
      <c r="T162" s="67">
        <v>0</v>
      </c>
      <c r="U162" s="178">
        <v>1</v>
      </c>
      <c r="V162" s="29">
        <v>0</v>
      </c>
      <c r="W162" s="29">
        <v>0</v>
      </c>
      <c r="X162" s="29">
        <v>0</v>
      </c>
      <c r="Y162" s="29">
        <v>4</v>
      </c>
      <c r="Z162" s="29">
        <v>0</v>
      </c>
      <c r="AD162" s="178">
        <f t="shared" si="21"/>
        <v>4</v>
      </c>
      <c r="AE162" s="29">
        <f t="shared" si="27"/>
        <v>1</v>
      </c>
      <c r="AF162" s="29">
        <f t="shared" si="27"/>
        <v>0</v>
      </c>
      <c r="AG162" s="29">
        <f t="shared" si="27"/>
        <v>0</v>
      </c>
      <c r="AH162" s="29">
        <f t="shared" si="27"/>
        <v>0</v>
      </c>
      <c r="AI162" s="29">
        <f t="shared" si="27"/>
        <v>0</v>
      </c>
      <c r="AJ162" s="120">
        <f t="shared" si="22"/>
        <v>5</v>
      </c>
      <c r="AK162" s="30" t="str">
        <f t="shared" si="23"/>
        <v>North West Leicestershire</v>
      </c>
      <c r="AL162" s="29">
        <f t="shared" si="24"/>
        <v>133</v>
      </c>
      <c r="AN162" s="202" t="s">
        <v>1366</v>
      </c>
      <c r="AO162" s="202" t="s">
        <v>1367</v>
      </c>
      <c r="AP162" s="202">
        <v>15</v>
      </c>
      <c r="AQ162" s="29">
        <f t="shared" si="25"/>
        <v>118</v>
      </c>
      <c r="AR162" s="202" t="s">
        <v>1366</v>
      </c>
      <c r="AS162" s="202" t="s">
        <v>1367</v>
      </c>
      <c r="AT162" s="29">
        <f t="shared" ca="1" si="26"/>
        <v>4</v>
      </c>
    </row>
    <row r="163" spans="1:46" x14ac:dyDescent="0.25">
      <c r="A163" s="82" t="s">
        <v>804</v>
      </c>
      <c r="B163" s="82" t="s">
        <v>805</v>
      </c>
      <c r="C163" s="178">
        <v>0</v>
      </c>
      <c r="D163" s="67">
        <v>0</v>
      </c>
      <c r="E163" s="67">
        <v>0</v>
      </c>
      <c r="F163" s="67">
        <v>0</v>
      </c>
      <c r="G163" s="67">
        <v>0</v>
      </c>
      <c r="H163" s="67">
        <v>0</v>
      </c>
      <c r="I163" s="178">
        <v>0</v>
      </c>
      <c r="J163" s="67">
        <v>0</v>
      </c>
      <c r="K163" s="67">
        <v>0</v>
      </c>
      <c r="L163" s="67">
        <v>0</v>
      </c>
      <c r="M163" s="67">
        <v>0</v>
      </c>
      <c r="N163" s="67">
        <v>0</v>
      </c>
      <c r="O163" s="178">
        <v>0</v>
      </c>
      <c r="P163" s="67">
        <v>0</v>
      </c>
      <c r="Q163" s="67">
        <v>0</v>
      </c>
      <c r="R163" s="67">
        <v>0</v>
      </c>
      <c r="S163" s="67">
        <v>0</v>
      </c>
      <c r="T163" s="67">
        <v>0</v>
      </c>
      <c r="U163" s="178">
        <v>0</v>
      </c>
      <c r="V163" s="29">
        <v>0</v>
      </c>
      <c r="W163" s="29">
        <v>0</v>
      </c>
      <c r="X163" s="29">
        <v>0</v>
      </c>
      <c r="Y163" s="29">
        <v>3</v>
      </c>
      <c r="Z163" s="29">
        <v>0</v>
      </c>
      <c r="AD163" s="178">
        <f t="shared" si="21"/>
        <v>3</v>
      </c>
      <c r="AE163" s="29">
        <f t="shared" si="27"/>
        <v>0</v>
      </c>
      <c r="AF163" s="29">
        <f t="shared" si="27"/>
        <v>0</v>
      </c>
      <c r="AG163" s="29">
        <f t="shared" si="27"/>
        <v>0</v>
      </c>
      <c r="AH163" s="29">
        <f t="shared" si="27"/>
        <v>0</v>
      </c>
      <c r="AI163" s="29">
        <f t="shared" si="27"/>
        <v>0</v>
      </c>
      <c r="AJ163" s="120">
        <f t="shared" si="22"/>
        <v>3</v>
      </c>
      <c r="AK163" s="30" t="str">
        <f t="shared" si="23"/>
        <v>Oadby and Wigston</v>
      </c>
      <c r="AL163" s="29">
        <f t="shared" si="24"/>
        <v>201</v>
      </c>
      <c r="AN163" s="202" t="s">
        <v>1368</v>
      </c>
      <c r="AO163" s="202" t="s">
        <v>1369</v>
      </c>
      <c r="AP163" s="202">
        <v>13</v>
      </c>
      <c r="AQ163" s="29">
        <f t="shared" si="25"/>
        <v>119</v>
      </c>
      <c r="AR163" s="202" t="s">
        <v>1368</v>
      </c>
      <c r="AS163" s="202" t="s">
        <v>1369</v>
      </c>
      <c r="AT163" s="29">
        <f t="shared" ca="1" si="26"/>
        <v>4</v>
      </c>
    </row>
    <row r="164" spans="1:46" x14ac:dyDescent="0.25">
      <c r="A164" s="82" t="s">
        <v>806</v>
      </c>
      <c r="B164" s="82" t="s">
        <v>807</v>
      </c>
      <c r="C164" s="178">
        <v>0</v>
      </c>
      <c r="D164" s="67">
        <v>0</v>
      </c>
      <c r="E164" s="67">
        <v>0</v>
      </c>
      <c r="F164" s="67">
        <v>0</v>
      </c>
      <c r="G164" s="67">
        <v>0</v>
      </c>
      <c r="H164" s="67">
        <v>0</v>
      </c>
      <c r="I164" s="178">
        <v>0</v>
      </c>
      <c r="J164" s="67">
        <v>0</v>
      </c>
      <c r="K164" s="67">
        <v>0</v>
      </c>
      <c r="L164" s="67">
        <v>0</v>
      </c>
      <c r="M164" s="67">
        <v>0</v>
      </c>
      <c r="N164" s="67">
        <v>0</v>
      </c>
      <c r="O164" s="178">
        <v>0</v>
      </c>
      <c r="P164" s="67">
        <v>0</v>
      </c>
      <c r="Q164" s="67">
        <v>0</v>
      </c>
      <c r="R164" s="67">
        <v>0</v>
      </c>
      <c r="S164" s="67">
        <v>0</v>
      </c>
      <c r="T164" s="67">
        <v>0</v>
      </c>
      <c r="U164" s="178">
        <v>0</v>
      </c>
      <c r="V164" s="29">
        <v>0</v>
      </c>
      <c r="W164" s="29">
        <v>0</v>
      </c>
      <c r="X164" s="29">
        <v>0</v>
      </c>
      <c r="Y164" s="29">
        <v>1</v>
      </c>
      <c r="Z164" s="29">
        <v>0</v>
      </c>
      <c r="AD164" s="178">
        <f t="shared" si="21"/>
        <v>1</v>
      </c>
      <c r="AE164" s="29">
        <f t="shared" si="27"/>
        <v>0</v>
      </c>
      <c r="AF164" s="29">
        <f t="shared" si="27"/>
        <v>0</v>
      </c>
      <c r="AG164" s="29">
        <f t="shared" si="27"/>
        <v>0</v>
      </c>
      <c r="AH164" s="29">
        <f t="shared" si="27"/>
        <v>0</v>
      </c>
      <c r="AI164" s="29">
        <f t="shared" si="27"/>
        <v>0</v>
      </c>
      <c r="AJ164" s="120">
        <f t="shared" si="22"/>
        <v>1</v>
      </c>
      <c r="AK164" s="30" t="str">
        <f t="shared" si="23"/>
        <v>Boston</v>
      </c>
      <c r="AL164" s="29">
        <f t="shared" si="24"/>
        <v>202</v>
      </c>
      <c r="AN164" s="202" t="s">
        <v>1370</v>
      </c>
      <c r="AO164" s="202" t="s">
        <v>1371</v>
      </c>
      <c r="AP164" s="202">
        <v>16</v>
      </c>
      <c r="AQ164" s="29">
        <f t="shared" si="25"/>
        <v>120</v>
      </c>
      <c r="AR164" s="202" t="s">
        <v>1370</v>
      </c>
      <c r="AS164" s="202" t="s">
        <v>1371</v>
      </c>
      <c r="AT164" s="29">
        <f t="shared" ca="1" si="26"/>
        <v>4</v>
      </c>
    </row>
    <row r="165" spans="1:46" x14ac:dyDescent="0.25">
      <c r="A165" s="82" t="s">
        <v>808</v>
      </c>
      <c r="B165" s="82" t="s">
        <v>809</v>
      </c>
      <c r="C165" s="178">
        <v>0</v>
      </c>
      <c r="D165" s="67">
        <v>0</v>
      </c>
      <c r="E165" s="67">
        <v>0</v>
      </c>
      <c r="F165" s="67">
        <v>0</v>
      </c>
      <c r="G165" s="67">
        <v>0</v>
      </c>
      <c r="H165" s="67">
        <v>0</v>
      </c>
      <c r="I165" s="178">
        <v>0</v>
      </c>
      <c r="J165" s="67">
        <v>0</v>
      </c>
      <c r="K165" s="67">
        <v>0</v>
      </c>
      <c r="L165" s="67">
        <v>0</v>
      </c>
      <c r="M165" s="67">
        <v>0</v>
      </c>
      <c r="N165" s="67">
        <v>0</v>
      </c>
      <c r="O165" s="178">
        <v>0</v>
      </c>
      <c r="P165" s="67">
        <v>0</v>
      </c>
      <c r="Q165" s="67">
        <v>0</v>
      </c>
      <c r="R165" s="67">
        <v>0</v>
      </c>
      <c r="S165" s="67">
        <v>0</v>
      </c>
      <c r="T165" s="67">
        <v>0</v>
      </c>
      <c r="U165" s="178">
        <v>0</v>
      </c>
      <c r="V165" s="29">
        <v>0</v>
      </c>
      <c r="W165" s="29">
        <v>0</v>
      </c>
      <c r="X165" s="29">
        <v>0</v>
      </c>
      <c r="Y165" s="29">
        <v>0</v>
      </c>
      <c r="Z165" s="29">
        <v>0</v>
      </c>
      <c r="AD165" s="178">
        <f t="shared" si="21"/>
        <v>0</v>
      </c>
      <c r="AE165" s="29">
        <f t="shared" si="27"/>
        <v>0</v>
      </c>
      <c r="AF165" s="29">
        <f t="shared" si="27"/>
        <v>0</v>
      </c>
      <c r="AG165" s="29">
        <f t="shared" si="27"/>
        <v>0</v>
      </c>
      <c r="AH165" s="29">
        <f t="shared" si="27"/>
        <v>0</v>
      </c>
      <c r="AI165" s="29">
        <f t="shared" si="27"/>
        <v>0</v>
      </c>
      <c r="AJ165" s="120">
        <f t="shared" si="22"/>
        <v>0</v>
      </c>
      <c r="AK165" s="30" t="str">
        <f t="shared" si="23"/>
        <v>East Lindsey</v>
      </c>
      <c r="AL165" s="29">
        <f t="shared" si="24"/>
        <v>203</v>
      </c>
      <c r="AN165" s="202" t="s">
        <v>1372</v>
      </c>
      <c r="AO165" s="202" t="s">
        <v>1373</v>
      </c>
      <c r="AP165" s="202">
        <v>18</v>
      </c>
      <c r="AQ165" s="29">
        <f t="shared" si="25"/>
        <v>121</v>
      </c>
      <c r="AR165" s="202" t="s">
        <v>1372</v>
      </c>
      <c r="AS165" s="202" t="s">
        <v>1373</v>
      </c>
      <c r="AT165" s="29">
        <f t="shared" ca="1" si="26"/>
        <v>6</v>
      </c>
    </row>
    <row r="166" spans="1:46" x14ac:dyDescent="0.25">
      <c r="A166" s="82" t="s">
        <v>810</v>
      </c>
      <c r="B166" s="82" t="s">
        <v>811</v>
      </c>
      <c r="C166" s="178">
        <v>0</v>
      </c>
      <c r="D166" s="67">
        <v>0</v>
      </c>
      <c r="E166" s="67">
        <v>0</v>
      </c>
      <c r="F166" s="67">
        <v>0</v>
      </c>
      <c r="G166" s="67">
        <v>0</v>
      </c>
      <c r="H166" s="67">
        <v>0</v>
      </c>
      <c r="I166" s="178">
        <v>0</v>
      </c>
      <c r="J166" s="67">
        <v>0</v>
      </c>
      <c r="K166" s="67">
        <v>0</v>
      </c>
      <c r="L166" s="67">
        <v>0</v>
      </c>
      <c r="M166" s="67">
        <v>0</v>
      </c>
      <c r="N166" s="67">
        <v>0</v>
      </c>
      <c r="O166" s="178">
        <v>0</v>
      </c>
      <c r="P166" s="67">
        <v>0</v>
      </c>
      <c r="Q166" s="67">
        <v>0</v>
      </c>
      <c r="R166" s="67">
        <v>0</v>
      </c>
      <c r="S166" s="67">
        <v>0</v>
      </c>
      <c r="T166" s="67">
        <v>0</v>
      </c>
      <c r="U166" s="178">
        <v>0</v>
      </c>
      <c r="V166" s="29">
        <v>0</v>
      </c>
      <c r="W166" s="29">
        <v>0</v>
      </c>
      <c r="X166" s="29">
        <v>0</v>
      </c>
      <c r="Y166" s="29">
        <v>0</v>
      </c>
      <c r="Z166" s="29">
        <v>0</v>
      </c>
      <c r="AD166" s="178">
        <f t="shared" si="21"/>
        <v>0</v>
      </c>
      <c r="AE166" s="29">
        <f t="shared" ref="AE166:AI181" si="28">SUMIF($C$5:$AB$5,AE$5,$C166:$AB166)</f>
        <v>0</v>
      </c>
      <c r="AF166" s="29">
        <f t="shared" si="28"/>
        <v>0</v>
      </c>
      <c r="AG166" s="29">
        <f t="shared" si="28"/>
        <v>0</v>
      </c>
      <c r="AH166" s="29">
        <f t="shared" si="28"/>
        <v>0</v>
      </c>
      <c r="AI166" s="29">
        <f t="shared" si="28"/>
        <v>0</v>
      </c>
      <c r="AJ166" s="120">
        <f t="shared" si="22"/>
        <v>0</v>
      </c>
      <c r="AK166" s="30" t="str">
        <f t="shared" si="23"/>
        <v>Lincoln</v>
      </c>
      <c r="AL166" s="29">
        <f t="shared" si="24"/>
        <v>208</v>
      </c>
      <c r="AN166" s="202" t="s">
        <v>1374</v>
      </c>
      <c r="AO166" s="202" t="s">
        <v>1375</v>
      </c>
      <c r="AP166" s="202">
        <v>21</v>
      </c>
      <c r="AQ166" s="29">
        <f t="shared" si="25"/>
        <v>122</v>
      </c>
      <c r="AR166" s="202" t="s">
        <v>1374</v>
      </c>
      <c r="AS166" s="202" t="s">
        <v>1375</v>
      </c>
      <c r="AT166" s="29">
        <f t="shared" ca="1" si="26"/>
        <v>8</v>
      </c>
    </row>
    <row r="167" spans="1:46" x14ac:dyDescent="0.25">
      <c r="A167" s="82" t="s">
        <v>812</v>
      </c>
      <c r="B167" s="82" t="s">
        <v>813</v>
      </c>
      <c r="C167" s="178">
        <v>0</v>
      </c>
      <c r="D167" s="67">
        <v>0</v>
      </c>
      <c r="E167" s="67">
        <v>0</v>
      </c>
      <c r="F167" s="67">
        <v>0</v>
      </c>
      <c r="G167" s="67">
        <v>0</v>
      </c>
      <c r="H167" s="67">
        <v>0</v>
      </c>
      <c r="I167" s="178">
        <v>0</v>
      </c>
      <c r="J167" s="67">
        <v>0</v>
      </c>
      <c r="K167" s="67">
        <v>0</v>
      </c>
      <c r="L167" s="67">
        <v>0</v>
      </c>
      <c r="M167" s="67">
        <v>0</v>
      </c>
      <c r="N167" s="67">
        <v>0</v>
      </c>
      <c r="O167" s="178">
        <v>0</v>
      </c>
      <c r="P167" s="67">
        <v>0</v>
      </c>
      <c r="Q167" s="67">
        <v>0</v>
      </c>
      <c r="R167" s="67">
        <v>0</v>
      </c>
      <c r="S167" s="67">
        <v>0</v>
      </c>
      <c r="T167" s="67">
        <v>0</v>
      </c>
      <c r="U167" s="178">
        <v>0</v>
      </c>
      <c r="V167" s="29">
        <v>0</v>
      </c>
      <c r="W167" s="29">
        <v>0</v>
      </c>
      <c r="X167" s="29">
        <v>0</v>
      </c>
      <c r="Y167" s="29">
        <v>0</v>
      </c>
      <c r="Z167" s="29">
        <v>0</v>
      </c>
      <c r="AD167" s="178">
        <f t="shared" si="21"/>
        <v>0</v>
      </c>
      <c r="AE167" s="29">
        <f t="shared" si="28"/>
        <v>0</v>
      </c>
      <c r="AF167" s="29">
        <f t="shared" si="28"/>
        <v>0</v>
      </c>
      <c r="AG167" s="29">
        <f t="shared" si="28"/>
        <v>0</v>
      </c>
      <c r="AH167" s="29">
        <f t="shared" si="28"/>
        <v>0</v>
      </c>
      <c r="AI167" s="29">
        <f t="shared" si="28"/>
        <v>0</v>
      </c>
      <c r="AJ167" s="120">
        <f t="shared" si="22"/>
        <v>0</v>
      </c>
      <c r="AK167" s="30" t="str">
        <f t="shared" si="23"/>
        <v>North Kesteven</v>
      </c>
      <c r="AL167" s="29">
        <f t="shared" si="24"/>
        <v>209</v>
      </c>
      <c r="AN167" s="202" t="s">
        <v>1376</v>
      </c>
      <c r="AO167" s="202" t="s">
        <v>1377</v>
      </c>
      <c r="AP167" s="202">
        <v>12</v>
      </c>
      <c r="AQ167" s="29">
        <f t="shared" si="25"/>
        <v>123</v>
      </c>
      <c r="AR167" s="202" t="s">
        <v>1376</v>
      </c>
      <c r="AS167" s="202" t="s">
        <v>1377</v>
      </c>
      <c r="AT167" s="29">
        <f t="shared" ca="1" si="26"/>
        <v>7</v>
      </c>
    </row>
    <row r="168" spans="1:46" x14ac:dyDescent="0.25">
      <c r="A168" s="82" t="s">
        <v>814</v>
      </c>
      <c r="B168" s="82" t="s">
        <v>815</v>
      </c>
      <c r="C168" s="178">
        <v>0</v>
      </c>
      <c r="D168" s="67">
        <v>0</v>
      </c>
      <c r="E168" s="67">
        <v>0</v>
      </c>
      <c r="F168" s="67">
        <v>0</v>
      </c>
      <c r="G168" s="67">
        <v>0</v>
      </c>
      <c r="H168" s="67">
        <v>0</v>
      </c>
      <c r="I168" s="178">
        <v>0</v>
      </c>
      <c r="J168" s="67">
        <v>0</v>
      </c>
      <c r="K168" s="67">
        <v>0</v>
      </c>
      <c r="L168" s="67">
        <v>0</v>
      </c>
      <c r="M168" s="67">
        <v>0</v>
      </c>
      <c r="N168" s="67">
        <v>0</v>
      </c>
      <c r="O168" s="178">
        <v>0</v>
      </c>
      <c r="P168" s="67">
        <v>0</v>
      </c>
      <c r="Q168" s="67">
        <v>0</v>
      </c>
      <c r="R168" s="67">
        <v>0</v>
      </c>
      <c r="S168" s="67">
        <v>0</v>
      </c>
      <c r="T168" s="67">
        <v>0</v>
      </c>
      <c r="U168" s="178">
        <v>0</v>
      </c>
      <c r="V168" s="29">
        <v>0</v>
      </c>
      <c r="W168" s="29">
        <v>0</v>
      </c>
      <c r="X168" s="29">
        <v>0</v>
      </c>
      <c r="Y168" s="29">
        <v>4</v>
      </c>
      <c r="Z168" s="29">
        <v>0</v>
      </c>
      <c r="AD168" s="178">
        <f t="shared" si="21"/>
        <v>4</v>
      </c>
      <c r="AE168" s="29">
        <f t="shared" si="28"/>
        <v>0</v>
      </c>
      <c r="AF168" s="29">
        <f t="shared" si="28"/>
        <v>0</v>
      </c>
      <c r="AG168" s="29">
        <f t="shared" si="28"/>
        <v>0</v>
      </c>
      <c r="AH168" s="29">
        <f t="shared" si="28"/>
        <v>0</v>
      </c>
      <c r="AI168" s="29">
        <f t="shared" si="28"/>
        <v>0</v>
      </c>
      <c r="AJ168" s="120">
        <f t="shared" si="22"/>
        <v>4</v>
      </c>
      <c r="AK168" s="30" t="str">
        <f t="shared" si="23"/>
        <v>South Holland</v>
      </c>
      <c r="AL168" s="29">
        <f t="shared" si="24"/>
        <v>210</v>
      </c>
      <c r="AN168" s="202" t="s">
        <v>1378</v>
      </c>
      <c r="AO168" s="202" t="s">
        <v>1379</v>
      </c>
      <c r="AP168" s="202">
        <v>14</v>
      </c>
      <c r="AQ168" s="29">
        <f t="shared" si="25"/>
        <v>124</v>
      </c>
      <c r="AR168" s="202" t="s">
        <v>1378</v>
      </c>
      <c r="AS168" s="202" t="s">
        <v>1379</v>
      </c>
      <c r="AT168" s="29">
        <f t="shared" ca="1" si="26"/>
        <v>24</v>
      </c>
    </row>
    <row r="169" spans="1:46" x14ac:dyDescent="0.25">
      <c r="A169" s="82" t="s">
        <v>816</v>
      </c>
      <c r="B169" s="82" t="s">
        <v>817</v>
      </c>
      <c r="C169" s="178">
        <v>0</v>
      </c>
      <c r="D169" s="67">
        <v>0</v>
      </c>
      <c r="E169" s="67">
        <v>0</v>
      </c>
      <c r="F169" s="67">
        <v>0</v>
      </c>
      <c r="G169" s="67">
        <v>0</v>
      </c>
      <c r="H169" s="67">
        <v>0</v>
      </c>
      <c r="I169" s="178">
        <v>0</v>
      </c>
      <c r="J169" s="67">
        <v>0</v>
      </c>
      <c r="K169" s="67">
        <v>0</v>
      </c>
      <c r="L169" s="67">
        <v>0</v>
      </c>
      <c r="M169" s="67">
        <v>0</v>
      </c>
      <c r="N169" s="67">
        <v>0</v>
      </c>
      <c r="O169" s="178">
        <v>0</v>
      </c>
      <c r="P169" s="67">
        <v>0</v>
      </c>
      <c r="Q169" s="67">
        <v>0</v>
      </c>
      <c r="R169" s="67">
        <v>0</v>
      </c>
      <c r="S169" s="67">
        <v>0</v>
      </c>
      <c r="T169" s="67">
        <v>0</v>
      </c>
      <c r="U169" s="178">
        <v>0</v>
      </c>
      <c r="V169" s="29">
        <v>0</v>
      </c>
      <c r="W169" s="29">
        <v>0</v>
      </c>
      <c r="X169" s="29">
        <v>0</v>
      </c>
      <c r="Y169" s="29">
        <v>2</v>
      </c>
      <c r="Z169" s="29">
        <v>0</v>
      </c>
      <c r="AD169" s="178">
        <f t="shared" si="21"/>
        <v>2</v>
      </c>
      <c r="AE169" s="29">
        <f t="shared" si="28"/>
        <v>0</v>
      </c>
      <c r="AF169" s="29">
        <f t="shared" si="28"/>
        <v>0</v>
      </c>
      <c r="AG169" s="29">
        <f t="shared" si="28"/>
        <v>0</v>
      </c>
      <c r="AH169" s="29">
        <f t="shared" si="28"/>
        <v>0</v>
      </c>
      <c r="AI169" s="29">
        <f t="shared" si="28"/>
        <v>0</v>
      </c>
      <c r="AJ169" s="120">
        <f t="shared" si="22"/>
        <v>2</v>
      </c>
      <c r="AK169" s="30" t="str">
        <f t="shared" si="23"/>
        <v>South Kesteven</v>
      </c>
      <c r="AL169" s="29">
        <f t="shared" si="24"/>
        <v>211</v>
      </c>
      <c r="AN169" s="202" t="s">
        <v>1380</v>
      </c>
      <c r="AO169" s="202" t="s">
        <v>1381</v>
      </c>
      <c r="AP169" s="202">
        <v>31</v>
      </c>
      <c r="AQ169" s="29">
        <f t="shared" si="25"/>
        <v>125</v>
      </c>
      <c r="AR169" s="202" t="s">
        <v>1380</v>
      </c>
      <c r="AS169" s="202" t="s">
        <v>1381</v>
      </c>
      <c r="AT169" s="29">
        <f t="shared" ca="1" si="26"/>
        <v>4</v>
      </c>
    </row>
    <row r="170" spans="1:46" x14ac:dyDescent="0.25">
      <c r="A170" s="82" t="s">
        <v>818</v>
      </c>
      <c r="B170" s="82" t="s">
        <v>819</v>
      </c>
      <c r="C170" s="178">
        <v>0</v>
      </c>
      <c r="D170" s="67">
        <v>0</v>
      </c>
      <c r="E170" s="67">
        <v>0</v>
      </c>
      <c r="F170" s="67">
        <v>0</v>
      </c>
      <c r="G170" s="67">
        <v>0</v>
      </c>
      <c r="H170" s="67">
        <v>0</v>
      </c>
      <c r="I170" s="178">
        <v>0</v>
      </c>
      <c r="J170" s="67">
        <v>0</v>
      </c>
      <c r="K170" s="67">
        <v>0</v>
      </c>
      <c r="L170" s="67">
        <v>0</v>
      </c>
      <c r="M170" s="67">
        <v>0</v>
      </c>
      <c r="N170" s="67">
        <v>0</v>
      </c>
      <c r="O170" s="178">
        <v>0</v>
      </c>
      <c r="P170" s="67">
        <v>0</v>
      </c>
      <c r="Q170" s="67">
        <v>0</v>
      </c>
      <c r="R170" s="67">
        <v>0</v>
      </c>
      <c r="S170" s="67">
        <v>0</v>
      </c>
      <c r="T170" s="67">
        <v>0</v>
      </c>
      <c r="U170" s="178">
        <v>0</v>
      </c>
      <c r="V170" s="29">
        <v>0</v>
      </c>
      <c r="W170" s="29">
        <v>0</v>
      </c>
      <c r="X170" s="29">
        <v>0</v>
      </c>
      <c r="Y170" s="29">
        <v>0</v>
      </c>
      <c r="Z170" s="29">
        <v>0</v>
      </c>
      <c r="AD170" s="178">
        <f t="shared" si="21"/>
        <v>0</v>
      </c>
      <c r="AE170" s="29">
        <f t="shared" si="28"/>
        <v>0</v>
      </c>
      <c r="AF170" s="29">
        <f t="shared" si="28"/>
        <v>0</v>
      </c>
      <c r="AG170" s="29">
        <f t="shared" si="28"/>
        <v>0</v>
      </c>
      <c r="AH170" s="29">
        <f t="shared" si="28"/>
        <v>0</v>
      </c>
      <c r="AI170" s="29">
        <f t="shared" si="28"/>
        <v>0</v>
      </c>
      <c r="AJ170" s="120">
        <f t="shared" si="22"/>
        <v>0</v>
      </c>
      <c r="AK170" s="30" t="str">
        <f t="shared" si="23"/>
        <v>West Lindsey</v>
      </c>
      <c r="AL170" s="29">
        <f t="shared" si="24"/>
        <v>212</v>
      </c>
      <c r="AN170" s="202" t="s">
        <v>1382</v>
      </c>
      <c r="AO170" s="202" t="s">
        <v>1383</v>
      </c>
      <c r="AP170" s="202">
        <v>17</v>
      </c>
      <c r="AQ170" s="29">
        <f t="shared" si="25"/>
        <v>126</v>
      </c>
      <c r="AR170" s="202" t="s">
        <v>1382</v>
      </c>
      <c r="AS170" s="202" t="s">
        <v>1383</v>
      </c>
      <c r="AT170" s="29">
        <f t="shared" ca="1" si="26"/>
        <v>0</v>
      </c>
    </row>
    <row r="171" spans="1:46" x14ac:dyDescent="0.25">
      <c r="A171" s="82" t="s">
        <v>820</v>
      </c>
      <c r="B171" s="82" t="s">
        <v>821</v>
      </c>
      <c r="C171" s="178">
        <v>0</v>
      </c>
      <c r="D171" s="67">
        <v>0</v>
      </c>
      <c r="E171" s="67">
        <v>0</v>
      </c>
      <c r="F171" s="67">
        <v>0</v>
      </c>
      <c r="G171" s="67">
        <v>0</v>
      </c>
      <c r="H171" s="67">
        <v>0</v>
      </c>
      <c r="I171" s="178">
        <v>0</v>
      </c>
      <c r="J171" s="67">
        <v>0</v>
      </c>
      <c r="K171" s="67">
        <v>0</v>
      </c>
      <c r="L171" s="67">
        <v>0</v>
      </c>
      <c r="M171" s="67">
        <v>0</v>
      </c>
      <c r="N171" s="67">
        <v>0</v>
      </c>
      <c r="O171" s="178">
        <v>0</v>
      </c>
      <c r="P171" s="67">
        <v>0</v>
      </c>
      <c r="Q171" s="67">
        <v>0</v>
      </c>
      <c r="R171" s="67">
        <v>0</v>
      </c>
      <c r="S171" s="67">
        <v>0</v>
      </c>
      <c r="T171" s="67">
        <v>0</v>
      </c>
      <c r="U171" s="178">
        <v>0</v>
      </c>
      <c r="V171" s="29">
        <v>0</v>
      </c>
      <c r="W171" s="29">
        <v>0</v>
      </c>
      <c r="X171" s="29">
        <v>0</v>
      </c>
      <c r="Y171" s="29">
        <v>2</v>
      </c>
      <c r="Z171" s="29">
        <v>0</v>
      </c>
      <c r="AD171" s="178">
        <f t="shared" si="21"/>
        <v>2</v>
      </c>
      <c r="AE171" s="29">
        <f t="shared" si="28"/>
        <v>0</v>
      </c>
      <c r="AF171" s="29">
        <f t="shared" si="28"/>
        <v>0</v>
      </c>
      <c r="AG171" s="29">
        <f t="shared" si="28"/>
        <v>0</v>
      </c>
      <c r="AH171" s="29">
        <f t="shared" si="28"/>
        <v>0</v>
      </c>
      <c r="AI171" s="29">
        <f t="shared" si="28"/>
        <v>0</v>
      </c>
      <c r="AJ171" s="120">
        <f t="shared" si="22"/>
        <v>2</v>
      </c>
      <c r="AK171" s="30" t="str">
        <f t="shared" si="23"/>
        <v>Breckland</v>
      </c>
      <c r="AL171" s="29">
        <f t="shared" si="24"/>
        <v>213</v>
      </c>
      <c r="AN171" s="202" t="s">
        <v>1384</v>
      </c>
      <c r="AO171" s="202" t="s">
        <v>1385</v>
      </c>
      <c r="AP171" s="202">
        <v>27</v>
      </c>
      <c r="AQ171" s="29">
        <f t="shared" si="25"/>
        <v>244</v>
      </c>
      <c r="AR171" s="202" t="s">
        <v>1384</v>
      </c>
      <c r="AS171" s="202" t="s">
        <v>1385</v>
      </c>
      <c r="AT171" s="29">
        <f t="shared" ca="1" si="26"/>
        <v>6</v>
      </c>
    </row>
    <row r="172" spans="1:46" x14ac:dyDescent="0.25">
      <c r="A172" s="82" t="s">
        <v>822</v>
      </c>
      <c r="B172" s="82" t="s">
        <v>823</v>
      </c>
      <c r="C172" s="178">
        <v>0</v>
      </c>
      <c r="D172" s="67">
        <v>0</v>
      </c>
      <c r="E172" s="67">
        <v>0</v>
      </c>
      <c r="F172" s="67">
        <v>0</v>
      </c>
      <c r="G172" s="67">
        <v>0</v>
      </c>
      <c r="H172" s="67">
        <v>0</v>
      </c>
      <c r="I172" s="178">
        <v>0</v>
      </c>
      <c r="J172" s="67">
        <v>0</v>
      </c>
      <c r="K172" s="67">
        <v>0</v>
      </c>
      <c r="L172" s="67">
        <v>0</v>
      </c>
      <c r="M172" s="67">
        <v>0</v>
      </c>
      <c r="N172" s="67">
        <v>0</v>
      </c>
      <c r="O172" s="178">
        <v>0</v>
      </c>
      <c r="P172" s="67">
        <v>0</v>
      </c>
      <c r="Q172" s="67">
        <v>0</v>
      </c>
      <c r="R172" s="67">
        <v>0</v>
      </c>
      <c r="S172" s="67">
        <v>0</v>
      </c>
      <c r="T172" s="67">
        <v>0</v>
      </c>
      <c r="U172" s="178">
        <v>0</v>
      </c>
      <c r="V172" s="29">
        <v>0</v>
      </c>
      <c r="W172" s="29">
        <v>0</v>
      </c>
      <c r="X172" s="29">
        <v>1</v>
      </c>
      <c r="Y172" s="29">
        <v>3</v>
      </c>
      <c r="Z172" s="29">
        <v>0</v>
      </c>
      <c r="AD172" s="178">
        <f t="shared" si="21"/>
        <v>3</v>
      </c>
      <c r="AE172" s="29">
        <f t="shared" si="28"/>
        <v>0</v>
      </c>
      <c r="AF172" s="29">
        <f t="shared" si="28"/>
        <v>0</v>
      </c>
      <c r="AG172" s="29">
        <f t="shared" si="28"/>
        <v>1</v>
      </c>
      <c r="AH172" s="29">
        <f t="shared" si="28"/>
        <v>0</v>
      </c>
      <c r="AI172" s="29">
        <f t="shared" si="28"/>
        <v>0</v>
      </c>
      <c r="AJ172" s="120">
        <f t="shared" si="22"/>
        <v>4</v>
      </c>
      <c r="AK172" s="30" t="str">
        <f t="shared" si="23"/>
        <v>Broadland</v>
      </c>
      <c r="AL172" s="29">
        <f t="shared" si="24"/>
        <v>214</v>
      </c>
      <c r="AN172" s="202" t="s">
        <v>1386</v>
      </c>
      <c r="AO172" s="202" t="s">
        <v>1387</v>
      </c>
      <c r="AP172" s="202">
        <v>12</v>
      </c>
      <c r="AQ172" s="29">
        <f t="shared" si="25"/>
        <v>337</v>
      </c>
      <c r="AR172" s="202" t="s">
        <v>1386</v>
      </c>
      <c r="AS172" s="202" t="s">
        <v>1387</v>
      </c>
      <c r="AT172" s="29">
        <f t="shared" ca="1" si="26"/>
        <v>18</v>
      </c>
    </row>
    <row r="173" spans="1:46" x14ac:dyDescent="0.25">
      <c r="A173" s="82" t="s">
        <v>824</v>
      </c>
      <c r="B173" s="82" t="s">
        <v>825</v>
      </c>
      <c r="C173" s="178">
        <v>0</v>
      </c>
      <c r="D173" s="67">
        <v>0</v>
      </c>
      <c r="E173" s="67">
        <v>0</v>
      </c>
      <c r="F173" s="67">
        <v>0</v>
      </c>
      <c r="G173" s="67">
        <v>0</v>
      </c>
      <c r="H173" s="67">
        <v>0</v>
      </c>
      <c r="I173" s="178">
        <v>0</v>
      </c>
      <c r="J173" s="67">
        <v>0</v>
      </c>
      <c r="K173" s="67">
        <v>0</v>
      </c>
      <c r="L173" s="67">
        <v>0</v>
      </c>
      <c r="M173" s="67">
        <v>1</v>
      </c>
      <c r="N173" s="67">
        <v>0</v>
      </c>
      <c r="O173" s="178">
        <v>0</v>
      </c>
      <c r="P173" s="67">
        <v>0</v>
      </c>
      <c r="Q173" s="67">
        <v>0</v>
      </c>
      <c r="R173" s="67">
        <v>0</v>
      </c>
      <c r="S173" s="67">
        <v>0</v>
      </c>
      <c r="T173" s="67">
        <v>0</v>
      </c>
      <c r="U173" s="178">
        <v>0</v>
      </c>
      <c r="V173" s="29">
        <v>0</v>
      </c>
      <c r="W173" s="29">
        <v>0</v>
      </c>
      <c r="X173" s="29">
        <v>0</v>
      </c>
      <c r="Y173" s="29">
        <v>1</v>
      </c>
      <c r="Z173" s="29">
        <v>0</v>
      </c>
      <c r="AD173" s="178">
        <f t="shared" si="21"/>
        <v>2</v>
      </c>
      <c r="AE173" s="29">
        <f t="shared" si="28"/>
        <v>0</v>
      </c>
      <c r="AF173" s="29">
        <f t="shared" si="28"/>
        <v>0</v>
      </c>
      <c r="AG173" s="29">
        <f t="shared" si="28"/>
        <v>0</v>
      </c>
      <c r="AH173" s="29">
        <f t="shared" si="28"/>
        <v>0</v>
      </c>
      <c r="AI173" s="29">
        <f t="shared" si="28"/>
        <v>0</v>
      </c>
      <c r="AJ173" s="120">
        <f t="shared" si="22"/>
        <v>2</v>
      </c>
      <c r="AK173" s="30" t="str">
        <f t="shared" si="23"/>
        <v>Great Yarmouth</v>
      </c>
      <c r="AL173" s="29">
        <f t="shared" si="24"/>
        <v>215</v>
      </c>
      <c r="AN173" s="202" t="s">
        <v>1388</v>
      </c>
      <c r="AO173" s="202" t="s">
        <v>445</v>
      </c>
      <c r="AP173" s="202">
        <v>13</v>
      </c>
      <c r="AQ173" s="29">
        <f t="shared" si="25"/>
        <v>338</v>
      </c>
      <c r="AR173" s="202" t="s">
        <v>1388</v>
      </c>
      <c r="AS173" s="202" t="s">
        <v>445</v>
      </c>
      <c r="AT173" s="29">
        <f t="shared" ca="1" si="26"/>
        <v>6</v>
      </c>
    </row>
    <row r="174" spans="1:46" x14ac:dyDescent="0.25">
      <c r="A174" s="82" t="s">
        <v>826</v>
      </c>
      <c r="B174" s="82" t="s">
        <v>827</v>
      </c>
      <c r="C174" s="178">
        <v>0</v>
      </c>
      <c r="D174" s="67">
        <v>0</v>
      </c>
      <c r="E174" s="67">
        <v>0</v>
      </c>
      <c r="F174" s="67">
        <v>0</v>
      </c>
      <c r="G174" s="67">
        <v>0</v>
      </c>
      <c r="H174" s="67">
        <v>0</v>
      </c>
      <c r="I174" s="178">
        <v>0</v>
      </c>
      <c r="J174" s="67">
        <v>0</v>
      </c>
      <c r="K174" s="67">
        <v>0</v>
      </c>
      <c r="L174" s="67">
        <v>0</v>
      </c>
      <c r="M174" s="67">
        <v>0</v>
      </c>
      <c r="N174" s="67">
        <v>0</v>
      </c>
      <c r="O174" s="178">
        <v>0</v>
      </c>
      <c r="P174" s="67">
        <v>0</v>
      </c>
      <c r="Q174" s="67">
        <v>0</v>
      </c>
      <c r="R174" s="67">
        <v>0</v>
      </c>
      <c r="S174" s="67">
        <v>0</v>
      </c>
      <c r="T174" s="67">
        <v>0</v>
      </c>
      <c r="U174" s="178">
        <v>0</v>
      </c>
      <c r="V174" s="29">
        <v>0</v>
      </c>
      <c r="W174" s="29">
        <v>0</v>
      </c>
      <c r="X174" s="29">
        <v>0</v>
      </c>
      <c r="Y174" s="29">
        <v>9</v>
      </c>
      <c r="Z174" s="29">
        <v>0</v>
      </c>
      <c r="AD174" s="178">
        <f t="shared" si="21"/>
        <v>9</v>
      </c>
      <c r="AE174" s="29">
        <f t="shared" si="28"/>
        <v>0</v>
      </c>
      <c r="AF174" s="29">
        <f t="shared" si="28"/>
        <v>0</v>
      </c>
      <c r="AG174" s="29">
        <f t="shared" si="28"/>
        <v>0</v>
      </c>
      <c r="AH174" s="29">
        <f t="shared" si="28"/>
        <v>0</v>
      </c>
      <c r="AI174" s="29">
        <f t="shared" si="28"/>
        <v>0</v>
      </c>
      <c r="AJ174" s="120">
        <f t="shared" si="22"/>
        <v>9</v>
      </c>
      <c r="AK174" s="30" t="str">
        <f t="shared" si="23"/>
        <v>King's Lynn and West Norfolk</v>
      </c>
      <c r="AL174" s="29">
        <f t="shared" si="24"/>
        <v>216</v>
      </c>
      <c r="AN174" s="202" t="s">
        <v>1389</v>
      </c>
      <c r="AO174" s="202" t="s">
        <v>1390</v>
      </c>
      <c r="AP174" s="202">
        <v>28</v>
      </c>
      <c r="AQ174" s="29">
        <f t="shared" si="25"/>
        <v>339</v>
      </c>
      <c r="AR174" s="202" t="s">
        <v>1389</v>
      </c>
      <c r="AS174" s="202" t="s">
        <v>1390</v>
      </c>
      <c r="AT174" s="29">
        <f t="shared" ca="1" si="26"/>
        <v>1</v>
      </c>
    </row>
    <row r="175" spans="1:46" x14ac:dyDescent="0.25">
      <c r="A175" s="82" t="s">
        <v>828</v>
      </c>
      <c r="B175" s="82" t="s">
        <v>829</v>
      </c>
      <c r="C175" s="178">
        <v>0</v>
      </c>
      <c r="D175" s="67">
        <v>0</v>
      </c>
      <c r="E175" s="67">
        <v>0</v>
      </c>
      <c r="F175" s="67">
        <v>0</v>
      </c>
      <c r="G175" s="67">
        <v>0</v>
      </c>
      <c r="H175" s="67">
        <v>0</v>
      </c>
      <c r="I175" s="178">
        <v>0</v>
      </c>
      <c r="J175" s="67">
        <v>0</v>
      </c>
      <c r="K175" s="67">
        <v>0</v>
      </c>
      <c r="L175" s="67">
        <v>0</v>
      </c>
      <c r="M175" s="67">
        <v>0</v>
      </c>
      <c r="N175" s="67">
        <v>0</v>
      </c>
      <c r="O175" s="178">
        <v>0</v>
      </c>
      <c r="P175" s="67">
        <v>0</v>
      </c>
      <c r="Q175" s="67">
        <v>0</v>
      </c>
      <c r="R175" s="67">
        <v>0</v>
      </c>
      <c r="S175" s="67">
        <v>0</v>
      </c>
      <c r="T175" s="67">
        <v>0</v>
      </c>
      <c r="U175" s="178">
        <v>0</v>
      </c>
      <c r="V175" s="29">
        <v>0</v>
      </c>
      <c r="W175" s="29">
        <v>0</v>
      </c>
      <c r="X175" s="29">
        <v>0</v>
      </c>
      <c r="Y175" s="29">
        <v>3</v>
      </c>
      <c r="Z175" s="29">
        <v>0</v>
      </c>
      <c r="AD175" s="178">
        <f t="shared" si="21"/>
        <v>3</v>
      </c>
      <c r="AE175" s="29">
        <f t="shared" si="28"/>
        <v>0</v>
      </c>
      <c r="AF175" s="29">
        <f t="shared" si="28"/>
        <v>0</v>
      </c>
      <c r="AG175" s="29">
        <f t="shared" si="28"/>
        <v>0</v>
      </c>
      <c r="AH175" s="29">
        <f t="shared" si="28"/>
        <v>0</v>
      </c>
      <c r="AI175" s="29">
        <f t="shared" si="28"/>
        <v>0</v>
      </c>
      <c r="AJ175" s="120">
        <f t="shared" si="22"/>
        <v>3</v>
      </c>
      <c r="AK175" s="30" t="str">
        <f t="shared" si="23"/>
        <v>North Norfolk</v>
      </c>
      <c r="AL175" s="29">
        <f t="shared" si="24"/>
        <v>217</v>
      </c>
      <c r="AN175" s="202" t="s">
        <v>1391</v>
      </c>
      <c r="AO175" s="202" t="s">
        <v>1392</v>
      </c>
      <c r="AP175" s="202">
        <v>14</v>
      </c>
      <c r="AQ175" s="29">
        <f t="shared" si="25"/>
        <v>127</v>
      </c>
      <c r="AR175" s="202" t="s">
        <v>1391</v>
      </c>
      <c r="AS175" s="202" t="s">
        <v>1392</v>
      </c>
      <c r="AT175" s="29">
        <f t="shared" ca="1" si="26"/>
        <v>0</v>
      </c>
    </row>
    <row r="176" spans="1:46" x14ac:dyDescent="0.25">
      <c r="A176" s="82" t="s">
        <v>830</v>
      </c>
      <c r="B176" s="82" t="s">
        <v>831</v>
      </c>
      <c r="C176" s="178">
        <v>0</v>
      </c>
      <c r="D176" s="67">
        <v>0</v>
      </c>
      <c r="E176" s="67">
        <v>0</v>
      </c>
      <c r="F176" s="67">
        <v>0</v>
      </c>
      <c r="G176" s="67">
        <v>0</v>
      </c>
      <c r="H176" s="67">
        <v>0</v>
      </c>
      <c r="I176" s="178">
        <v>0</v>
      </c>
      <c r="J176" s="67">
        <v>0</v>
      </c>
      <c r="K176" s="67">
        <v>0</v>
      </c>
      <c r="L176" s="67">
        <v>0</v>
      </c>
      <c r="M176" s="67">
        <v>0</v>
      </c>
      <c r="N176" s="67">
        <v>0</v>
      </c>
      <c r="O176" s="178">
        <v>0</v>
      </c>
      <c r="P176" s="67">
        <v>0</v>
      </c>
      <c r="Q176" s="67">
        <v>0</v>
      </c>
      <c r="R176" s="67">
        <v>0</v>
      </c>
      <c r="S176" s="67">
        <v>0</v>
      </c>
      <c r="T176" s="67">
        <v>0</v>
      </c>
      <c r="U176" s="178">
        <v>0</v>
      </c>
      <c r="V176" s="29">
        <v>0</v>
      </c>
      <c r="W176" s="29">
        <v>0</v>
      </c>
      <c r="X176" s="29">
        <v>0</v>
      </c>
      <c r="Y176" s="29">
        <v>0</v>
      </c>
      <c r="Z176" s="29">
        <v>0</v>
      </c>
      <c r="AD176" s="178">
        <f t="shared" si="21"/>
        <v>0</v>
      </c>
      <c r="AE176" s="29">
        <f t="shared" si="28"/>
        <v>0</v>
      </c>
      <c r="AF176" s="29">
        <f t="shared" si="28"/>
        <v>0</v>
      </c>
      <c r="AG176" s="29">
        <f t="shared" si="28"/>
        <v>0</v>
      </c>
      <c r="AH176" s="29">
        <f t="shared" si="28"/>
        <v>0</v>
      </c>
      <c r="AI176" s="29">
        <f t="shared" si="28"/>
        <v>0</v>
      </c>
      <c r="AJ176" s="120">
        <f t="shared" si="22"/>
        <v>0</v>
      </c>
      <c r="AK176" s="30" t="str">
        <f t="shared" si="23"/>
        <v>Norwich</v>
      </c>
      <c r="AL176" s="29">
        <f t="shared" si="24"/>
        <v>218</v>
      </c>
      <c r="AN176" s="202" t="s">
        <v>1393</v>
      </c>
      <c r="AO176" s="202" t="s">
        <v>1394</v>
      </c>
      <c r="AP176" s="202">
        <v>14</v>
      </c>
      <c r="AQ176" s="29">
        <f t="shared" si="25"/>
        <v>128</v>
      </c>
      <c r="AR176" s="202" t="s">
        <v>1393</v>
      </c>
      <c r="AS176" s="202" t="s">
        <v>1394</v>
      </c>
      <c r="AT176" s="29">
        <f t="shared" ca="1" si="26"/>
        <v>3</v>
      </c>
    </row>
    <row r="177" spans="1:46" x14ac:dyDescent="0.25">
      <c r="A177" s="82" t="s">
        <v>832</v>
      </c>
      <c r="B177" s="82" t="s">
        <v>833</v>
      </c>
      <c r="C177" s="178">
        <v>0</v>
      </c>
      <c r="D177" s="67">
        <v>0</v>
      </c>
      <c r="E177" s="67">
        <v>0</v>
      </c>
      <c r="F177" s="67">
        <v>0</v>
      </c>
      <c r="G177" s="67">
        <v>0</v>
      </c>
      <c r="H177" s="67">
        <v>0</v>
      </c>
      <c r="I177" s="178">
        <v>0</v>
      </c>
      <c r="J177" s="67">
        <v>0</v>
      </c>
      <c r="K177" s="67">
        <v>0</v>
      </c>
      <c r="L177" s="67">
        <v>0</v>
      </c>
      <c r="M177" s="67">
        <v>0</v>
      </c>
      <c r="N177" s="67">
        <v>0</v>
      </c>
      <c r="O177" s="178">
        <v>0</v>
      </c>
      <c r="P177" s="67">
        <v>0</v>
      </c>
      <c r="Q177" s="67">
        <v>0</v>
      </c>
      <c r="R177" s="67">
        <v>0</v>
      </c>
      <c r="S177" s="67">
        <v>0</v>
      </c>
      <c r="T177" s="67">
        <v>0</v>
      </c>
      <c r="U177" s="178">
        <v>0</v>
      </c>
      <c r="V177" s="29">
        <v>0</v>
      </c>
      <c r="W177" s="29">
        <v>0</v>
      </c>
      <c r="X177" s="29">
        <v>0</v>
      </c>
      <c r="Y177" s="29">
        <v>4</v>
      </c>
      <c r="Z177" s="29">
        <v>0</v>
      </c>
      <c r="AD177" s="178">
        <f t="shared" si="21"/>
        <v>4</v>
      </c>
      <c r="AE177" s="29">
        <f t="shared" si="28"/>
        <v>0</v>
      </c>
      <c r="AF177" s="29">
        <f t="shared" si="28"/>
        <v>0</v>
      </c>
      <c r="AG177" s="29">
        <f t="shared" si="28"/>
        <v>0</v>
      </c>
      <c r="AH177" s="29">
        <f t="shared" si="28"/>
        <v>0</v>
      </c>
      <c r="AI177" s="29">
        <f t="shared" si="28"/>
        <v>0</v>
      </c>
      <c r="AJ177" s="120">
        <f t="shared" si="22"/>
        <v>4</v>
      </c>
      <c r="AK177" s="30" t="str">
        <f t="shared" si="23"/>
        <v>South Norfolk</v>
      </c>
      <c r="AL177" s="29">
        <f t="shared" si="24"/>
        <v>219</v>
      </c>
      <c r="AN177" s="202" t="s">
        <v>1395</v>
      </c>
      <c r="AO177" s="202" t="s">
        <v>1396</v>
      </c>
      <c r="AP177" s="202">
        <v>17</v>
      </c>
      <c r="AQ177" s="29">
        <f t="shared" si="25"/>
        <v>129</v>
      </c>
      <c r="AR177" s="202" t="s">
        <v>1395</v>
      </c>
      <c r="AS177" s="202" t="s">
        <v>1396</v>
      </c>
      <c r="AT177" s="29">
        <f t="shared" ca="1" si="26"/>
        <v>3</v>
      </c>
    </row>
    <row r="178" spans="1:46" x14ac:dyDescent="0.25">
      <c r="A178" s="82" t="s">
        <v>834</v>
      </c>
      <c r="B178" s="82" t="s">
        <v>835</v>
      </c>
      <c r="C178" s="178">
        <v>0</v>
      </c>
      <c r="D178" s="67">
        <v>0</v>
      </c>
      <c r="E178" s="67">
        <v>0</v>
      </c>
      <c r="F178" s="67">
        <v>0</v>
      </c>
      <c r="G178" s="67">
        <v>0</v>
      </c>
      <c r="H178" s="67">
        <v>0</v>
      </c>
      <c r="I178" s="178">
        <v>0</v>
      </c>
      <c r="J178" s="67">
        <v>0</v>
      </c>
      <c r="K178" s="67">
        <v>0</v>
      </c>
      <c r="L178" s="67">
        <v>0</v>
      </c>
      <c r="M178" s="67">
        <v>0</v>
      </c>
      <c r="N178" s="67">
        <v>0</v>
      </c>
      <c r="O178" s="178">
        <v>0</v>
      </c>
      <c r="P178" s="67">
        <v>0</v>
      </c>
      <c r="Q178" s="67">
        <v>0</v>
      </c>
      <c r="R178" s="67">
        <v>0</v>
      </c>
      <c r="S178" s="67">
        <v>0</v>
      </c>
      <c r="T178" s="67">
        <v>0</v>
      </c>
      <c r="U178" s="178">
        <v>0</v>
      </c>
      <c r="V178" s="29">
        <v>0</v>
      </c>
      <c r="W178" s="29">
        <v>0</v>
      </c>
      <c r="X178" s="29">
        <v>0</v>
      </c>
      <c r="Y178" s="29">
        <v>0</v>
      </c>
      <c r="Z178" s="29">
        <v>0</v>
      </c>
      <c r="AD178" s="178">
        <f t="shared" si="21"/>
        <v>0</v>
      </c>
      <c r="AE178" s="29">
        <f t="shared" si="28"/>
        <v>0</v>
      </c>
      <c r="AF178" s="29">
        <f t="shared" si="28"/>
        <v>0</v>
      </c>
      <c r="AG178" s="29">
        <f t="shared" si="28"/>
        <v>0</v>
      </c>
      <c r="AH178" s="29">
        <f t="shared" si="28"/>
        <v>0</v>
      </c>
      <c r="AI178" s="29">
        <f t="shared" si="28"/>
        <v>0</v>
      </c>
      <c r="AJ178" s="120">
        <f t="shared" si="22"/>
        <v>0</v>
      </c>
      <c r="AK178" s="30" t="str">
        <f t="shared" si="23"/>
        <v>Corby</v>
      </c>
      <c r="AL178" s="29">
        <f t="shared" si="24"/>
        <v>220</v>
      </c>
      <c r="AN178" s="202" t="s">
        <v>1397</v>
      </c>
      <c r="AO178" s="202" t="s">
        <v>1398</v>
      </c>
      <c r="AP178" s="202">
        <v>13</v>
      </c>
      <c r="AQ178" s="29">
        <f t="shared" si="25"/>
        <v>130</v>
      </c>
      <c r="AR178" s="202" t="s">
        <v>1397</v>
      </c>
      <c r="AS178" s="202" t="s">
        <v>1398</v>
      </c>
      <c r="AT178" s="29">
        <f t="shared" ca="1" si="26"/>
        <v>5</v>
      </c>
    </row>
    <row r="179" spans="1:46" x14ac:dyDescent="0.25">
      <c r="A179" s="82" t="s">
        <v>836</v>
      </c>
      <c r="B179" s="82" t="s">
        <v>837</v>
      </c>
      <c r="C179" s="178">
        <v>0</v>
      </c>
      <c r="D179" s="67">
        <v>0</v>
      </c>
      <c r="E179" s="67">
        <v>0</v>
      </c>
      <c r="F179" s="67">
        <v>0</v>
      </c>
      <c r="G179" s="67">
        <v>0</v>
      </c>
      <c r="H179" s="67">
        <v>0</v>
      </c>
      <c r="I179" s="178">
        <v>0</v>
      </c>
      <c r="J179" s="67">
        <v>0</v>
      </c>
      <c r="K179" s="67">
        <v>0</v>
      </c>
      <c r="L179" s="67">
        <v>0</v>
      </c>
      <c r="M179" s="67">
        <v>0</v>
      </c>
      <c r="N179" s="67">
        <v>0</v>
      </c>
      <c r="O179" s="178">
        <v>0</v>
      </c>
      <c r="P179" s="67">
        <v>0</v>
      </c>
      <c r="Q179" s="67">
        <v>0</v>
      </c>
      <c r="R179" s="67">
        <v>0</v>
      </c>
      <c r="S179" s="67">
        <v>0</v>
      </c>
      <c r="T179" s="67">
        <v>0</v>
      </c>
      <c r="U179" s="178">
        <v>0</v>
      </c>
      <c r="V179" s="29">
        <v>0</v>
      </c>
      <c r="W179" s="29">
        <v>0</v>
      </c>
      <c r="X179" s="29">
        <v>0</v>
      </c>
      <c r="Y179" s="29">
        <v>5</v>
      </c>
      <c r="Z179" s="29">
        <v>0</v>
      </c>
      <c r="AD179" s="178">
        <f t="shared" si="21"/>
        <v>5</v>
      </c>
      <c r="AE179" s="29">
        <f t="shared" si="28"/>
        <v>0</v>
      </c>
      <c r="AF179" s="29">
        <f t="shared" si="28"/>
        <v>0</v>
      </c>
      <c r="AG179" s="29">
        <f t="shared" si="28"/>
        <v>0</v>
      </c>
      <c r="AH179" s="29">
        <f t="shared" si="28"/>
        <v>0</v>
      </c>
      <c r="AI179" s="29">
        <f t="shared" si="28"/>
        <v>0</v>
      </c>
      <c r="AJ179" s="120">
        <f t="shared" si="22"/>
        <v>5</v>
      </c>
      <c r="AK179" s="30" t="str">
        <f t="shared" si="23"/>
        <v>Daventry</v>
      </c>
      <c r="AL179" s="29">
        <f t="shared" si="24"/>
        <v>221</v>
      </c>
      <c r="AN179" s="202" t="s">
        <v>1399</v>
      </c>
      <c r="AO179" s="202" t="s">
        <v>1400</v>
      </c>
      <c r="AP179" s="202">
        <v>9</v>
      </c>
      <c r="AQ179" s="29">
        <f t="shared" si="25"/>
        <v>131</v>
      </c>
      <c r="AR179" s="202" t="s">
        <v>1399</v>
      </c>
      <c r="AS179" s="202" t="s">
        <v>1400</v>
      </c>
      <c r="AT179" s="29">
        <f t="shared" ca="1" si="26"/>
        <v>3</v>
      </c>
    </row>
    <row r="180" spans="1:46" x14ac:dyDescent="0.25">
      <c r="A180" s="185" t="s">
        <v>838</v>
      </c>
      <c r="B180" s="185" t="s">
        <v>839</v>
      </c>
      <c r="C180" s="180">
        <v>0</v>
      </c>
      <c r="D180" s="29">
        <v>0</v>
      </c>
      <c r="E180" s="29">
        <v>0</v>
      </c>
      <c r="F180" s="29">
        <v>0</v>
      </c>
      <c r="G180" s="29">
        <v>0</v>
      </c>
      <c r="H180" s="29">
        <v>0</v>
      </c>
      <c r="I180" s="180">
        <v>0</v>
      </c>
      <c r="J180" s="29">
        <v>0</v>
      </c>
      <c r="K180" s="29">
        <v>0</v>
      </c>
      <c r="L180" s="29">
        <v>0</v>
      </c>
      <c r="M180" s="29">
        <v>0</v>
      </c>
      <c r="N180" s="29">
        <v>0</v>
      </c>
      <c r="O180" s="180">
        <v>0</v>
      </c>
      <c r="P180" s="29">
        <v>0</v>
      </c>
      <c r="Q180" s="29">
        <v>0</v>
      </c>
      <c r="R180" s="29">
        <v>0</v>
      </c>
      <c r="S180" s="29">
        <v>0</v>
      </c>
      <c r="T180" s="29">
        <v>0</v>
      </c>
      <c r="U180" s="180">
        <v>0</v>
      </c>
      <c r="V180" s="29">
        <v>0</v>
      </c>
      <c r="W180" s="29">
        <v>0</v>
      </c>
      <c r="X180" s="29">
        <v>0</v>
      </c>
      <c r="Y180" s="29">
        <v>5</v>
      </c>
      <c r="Z180" s="29">
        <v>0</v>
      </c>
      <c r="AD180" s="178">
        <f t="shared" si="21"/>
        <v>5</v>
      </c>
      <c r="AE180" s="29">
        <f t="shared" si="28"/>
        <v>0</v>
      </c>
      <c r="AF180" s="29">
        <f t="shared" si="28"/>
        <v>0</v>
      </c>
      <c r="AG180" s="29">
        <f t="shared" si="28"/>
        <v>0</v>
      </c>
      <c r="AH180" s="29">
        <f t="shared" si="28"/>
        <v>0</v>
      </c>
      <c r="AI180" s="29">
        <f t="shared" si="28"/>
        <v>0</v>
      </c>
      <c r="AJ180" s="120">
        <f t="shared" si="22"/>
        <v>5</v>
      </c>
      <c r="AK180" s="30" t="str">
        <f t="shared" si="23"/>
        <v>East Northamptonshire</v>
      </c>
      <c r="AL180" s="29">
        <f t="shared" si="24"/>
        <v>222</v>
      </c>
      <c r="AN180" s="202" t="s">
        <v>1401</v>
      </c>
      <c r="AO180" s="202" t="s">
        <v>1402</v>
      </c>
      <c r="AP180" s="202">
        <v>18</v>
      </c>
      <c r="AQ180" s="29">
        <f t="shared" si="25"/>
        <v>132</v>
      </c>
      <c r="AR180" s="202" t="s">
        <v>1401</v>
      </c>
      <c r="AS180" s="202" t="s">
        <v>1402</v>
      </c>
      <c r="AT180" s="29">
        <f t="shared" ca="1" si="26"/>
        <v>5</v>
      </c>
    </row>
    <row r="181" spans="1:46" x14ac:dyDescent="0.25">
      <c r="A181" s="185" t="s">
        <v>840</v>
      </c>
      <c r="B181" s="185" t="s">
        <v>841</v>
      </c>
      <c r="C181" s="180">
        <v>0</v>
      </c>
      <c r="D181" s="29">
        <v>0</v>
      </c>
      <c r="E181" s="29">
        <v>0</v>
      </c>
      <c r="F181" s="29">
        <v>0</v>
      </c>
      <c r="G181" s="29">
        <v>0</v>
      </c>
      <c r="H181" s="29">
        <v>0</v>
      </c>
      <c r="I181" s="180">
        <v>0</v>
      </c>
      <c r="J181" s="29">
        <v>0</v>
      </c>
      <c r="K181" s="29">
        <v>0</v>
      </c>
      <c r="L181" s="29">
        <v>0</v>
      </c>
      <c r="M181" s="29">
        <v>0</v>
      </c>
      <c r="N181" s="29">
        <v>0</v>
      </c>
      <c r="O181" s="180">
        <v>0</v>
      </c>
      <c r="P181" s="29">
        <v>0</v>
      </c>
      <c r="Q181" s="29">
        <v>0</v>
      </c>
      <c r="R181" s="29">
        <v>0</v>
      </c>
      <c r="S181" s="29">
        <v>1</v>
      </c>
      <c r="T181" s="29">
        <v>0</v>
      </c>
      <c r="U181" s="180">
        <v>0</v>
      </c>
      <c r="V181" s="29">
        <v>0</v>
      </c>
      <c r="W181" s="29">
        <v>0</v>
      </c>
      <c r="X181" s="29">
        <v>0</v>
      </c>
      <c r="Y181" s="29">
        <v>6</v>
      </c>
      <c r="Z181" s="29">
        <v>0</v>
      </c>
      <c r="AD181" s="178">
        <f t="shared" si="21"/>
        <v>7</v>
      </c>
      <c r="AE181" s="29">
        <f t="shared" si="28"/>
        <v>0</v>
      </c>
      <c r="AF181" s="29">
        <f t="shared" si="28"/>
        <v>0</v>
      </c>
      <c r="AG181" s="29">
        <f t="shared" si="28"/>
        <v>0</v>
      </c>
      <c r="AH181" s="29">
        <f t="shared" si="28"/>
        <v>0</v>
      </c>
      <c r="AI181" s="29">
        <f t="shared" si="28"/>
        <v>0</v>
      </c>
      <c r="AJ181" s="120">
        <f t="shared" si="22"/>
        <v>7</v>
      </c>
      <c r="AK181" s="30" t="str">
        <f t="shared" si="23"/>
        <v>Kettering</v>
      </c>
      <c r="AL181" s="29">
        <f t="shared" si="24"/>
        <v>223</v>
      </c>
      <c r="AN181" s="202" t="s">
        <v>1403</v>
      </c>
      <c r="AO181" s="202" t="s">
        <v>1404</v>
      </c>
      <c r="AP181" s="202">
        <v>12</v>
      </c>
      <c r="AQ181" s="29">
        <f t="shared" si="25"/>
        <v>133</v>
      </c>
      <c r="AR181" s="202" t="s">
        <v>1403</v>
      </c>
      <c r="AS181" s="202" t="s">
        <v>1404</v>
      </c>
      <c r="AT181" s="29">
        <f t="shared" ca="1" si="26"/>
        <v>6</v>
      </c>
    </row>
    <row r="182" spans="1:46" x14ac:dyDescent="0.25">
      <c r="A182" s="185" t="s">
        <v>842</v>
      </c>
      <c r="B182" s="185" t="s">
        <v>843</v>
      </c>
      <c r="C182" s="180">
        <v>0</v>
      </c>
      <c r="D182" s="29">
        <v>0</v>
      </c>
      <c r="E182" s="29">
        <v>0</v>
      </c>
      <c r="F182" s="29">
        <v>0</v>
      </c>
      <c r="G182" s="29">
        <v>0</v>
      </c>
      <c r="H182" s="29">
        <v>0</v>
      </c>
      <c r="I182" s="180">
        <v>0</v>
      </c>
      <c r="J182" s="29">
        <v>0</v>
      </c>
      <c r="K182" s="29">
        <v>0</v>
      </c>
      <c r="L182" s="29">
        <v>0</v>
      </c>
      <c r="M182" s="29">
        <v>0</v>
      </c>
      <c r="N182" s="29">
        <v>0</v>
      </c>
      <c r="O182" s="180">
        <v>0</v>
      </c>
      <c r="P182" s="29">
        <v>0</v>
      </c>
      <c r="Q182" s="29">
        <v>0</v>
      </c>
      <c r="R182" s="29">
        <v>0</v>
      </c>
      <c r="S182" s="29">
        <v>1</v>
      </c>
      <c r="T182" s="29">
        <v>0</v>
      </c>
      <c r="U182" s="180">
        <v>0</v>
      </c>
      <c r="V182" s="29">
        <v>0</v>
      </c>
      <c r="W182" s="29">
        <v>2</v>
      </c>
      <c r="X182" s="29">
        <v>0</v>
      </c>
      <c r="Y182" s="29">
        <v>7</v>
      </c>
      <c r="Z182" s="29">
        <v>0</v>
      </c>
      <c r="AD182" s="178">
        <f t="shared" si="21"/>
        <v>8</v>
      </c>
      <c r="AE182" s="29">
        <f t="shared" ref="AE182:AI197" si="29">SUMIF($C$5:$AB$5,AE$5,$C182:$AB182)</f>
        <v>0</v>
      </c>
      <c r="AF182" s="29">
        <f t="shared" si="29"/>
        <v>2</v>
      </c>
      <c r="AG182" s="29">
        <f t="shared" si="29"/>
        <v>0</v>
      </c>
      <c r="AH182" s="29">
        <f t="shared" si="29"/>
        <v>0</v>
      </c>
      <c r="AI182" s="29">
        <f t="shared" si="29"/>
        <v>0</v>
      </c>
      <c r="AJ182" s="120">
        <f t="shared" si="22"/>
        <v>10</v>
      </c>
      <c r="AK182" s="30" t="str">
        <f t="shared" si="23"/>
        <v>Northampton</v>
      </c>
      <c r="AL182" s="29">
        <f t="shared" si="24"/>
        <v>224</v>
      </c>
      <c r="AN182" s="202" t="s">
        <v>1405</v>
      </c>
      <c r="AO182" s="202" t="s">
        <v>1406</v>
      </c>
      <c r="AP182" s="202">
        <v>16</v>
      </c>
      <c r="AQ182" s="29">
        <f t="shared" si="25"/>
        <v>134</v>
      </c>
      <c r="AR182" s="202" t="s">
        <v>1405</v>
      </c>
      <c r="AS182" s="202" t="s">
        <v>1406</v>
      </c>
      <c r="AT182" s="29">
        <f t="shared" ca="1" si="26"/>
        <v>9</v>
      </c>
    </row>
    <row r="183" spans="1:46" x14ac:dyDescent="0.25">
      <c r="A183" s="185" t="s">
        <v>844</v>
      </c>
      <c r="B183" s="185" t="s">
        <v>845</v>
      </c>
      <c r="C183" s="180">
        <v>0</v>
      </c>
      <c r="D183" s="29">
        <v>0</v>
      </c>
      <c r="E183" s="29">
        <v>0</v>
      </c>
      <c r="F183" s="29">
        <v>0</v>
      </c>
      <c r="G183" s="29">
        <v>0</v>
      </c>
      <c r="H183" s="29">
        <v>0</v>
      </c>
      <c r="I183" s="180">
        <v>0</v>
      </c>
      <c r="J183" s="29">
        <v>0</v>
      </c>
      <c r="K183" s="29">
        <v>0</v>
      </c>
      <c r="L183" s="29">
        <v>0</v>
      </c>
      <c r="M183" s="29">
        <v>0</v>
      </c>
      <c r="N183" s="29">
        <v>0</v>
      </c>
      <c r="O183" s="180">
        <v>0</v>
      </c>
      <c r="P183" s="29">
        <v>0</v>
      </c>
      <c r="Q183" s="29">
        <v>0</v>
      </c>
      <c r="R183" s="29">
        <v>0</v>
      </c>
      <c r="S183" s="29">
        <v>0</v>
      </c>
      <c r="T183" s="29">
        <v>0</v>
      </c>
      <c r="U183" s="180">
        <v>0</v>
      </c>
      <c r="V183" s="29">
        <v>0</v>
      </c>
      <c r="W183" s="29">
        <v>0</v>
      </c>
      <c r="X183" s="29">
        <v>0</v>
      </c>
      <c r="Y183" s="29">
        <v>2</v>
      </c>
      <c r="Z183" s="29">
        <v>0</v>
      </c>
      <c r="AD183" s="178">
        <f t="shared" si="21"/>
        <v>2</v>
      </c>
      <c r="AE183" s="29">
        <f t="shared" si="29"/>
        <v>0</v>
      </c>
      <c r="AF183" s="29">
        <f t="shared" si="29"/>
        <v>0</v>
      </c>
      <c r="AG183" s="29">
        <f t="shared" si="29"/>
        <v>0</v>
      </c>
      <c r="AH183" s="29">
        <f t="shared" si="29"/>
        <v>0</v>
      </c>
      <c r="AI183" s="29">
        <f t="shared" si="29"/>
        <v>0</v>
      </c>
      <c r="AJ183" s="120">
        <f t="shared" si="22"/>
        <v>2</v>
      </c>
      <c r="AK183" s="30" t="str">
        <f t="shared" si="23"/>
        <v>South Northamptonshire</v>
      </c>
      <c r="AL183" s="29">
        <f t="shared" si="24"/>
        <v>225</v>
      </c>
      <c r="AN183" s="202" t="s">
        <v>1407</v>
      </c>
      <c r="AO183" s="202" t="s">
        <v>1408</v>
      </c>
      <c r="AP183" s="202">
        <v>18</v>
      </c>
      <c r="AQ183" s="29">
        <f t="shared" si="25"/>
        <v>135</v>
      </c>
      <c r="AR183" s="202" t="s">
        <v>1407</v>
      </c>
      <c r="AS183" s="202" t="s">
        <v>1749</v>
      </c>
      <c r="AT183" s="29">
        <f t="shared" ca="1" si="26"/>
        <v>1</v>
      </c>
    </row>
    <row r="184" spans="1:46" x14ac:dyDescent="0.25">
      <c r="A184" s="185" t="s">
        <v>846</v>
      </c>
      <c r="B184" s="185" t="s">
        <v>847</v>
      </c>
      <c r="C184" s="180">
        <v>0</v>
      </c>
      <c r="D184" s="29">
        <v>0</v>
      </c>
      <c r="E184" s="29">
        <v>0</v>
      </c>
      <c r="F184" s="29">
        <v>0</v>
      </c>
      <c r="G184" s="29">
        <v>0</v>
      </c>
      <c r="H184" s="29">
        <v>0</v>
      </c>
      <c r="I184" s="180">
        <v>0</v>
      </c>
      <c r="J184" s="29">
        <v>0</v>
      </c>
      <c r="K184" s="29">
        <v>0</v>
      </c>
      <c r="L184" s="29">
        <v>0</v>
      </c>
      <c r="M184" s="29">
        <v>0</v>
      </c>
      <c r="N184" s="29">
        <v>0</v>
      </c>
      <c r="O184" s="180">
        <v>0</v>
      </c>
      <c r="P184" s="29">
        <v>0</v>
      </c>
      <c r="Q184" s="29">
        <v>0</v>
      </c>
      <c r="R184" s="29">
        <v>0</v>
      </c>
      <c r="S184" s="29">
        <v>0</v>
      </c>
      <c r="T184" s="29">
        <v>0</v>
      </c>
      <c r="U184" s="180">
        <v>0</v>
      </c>
      <c r="V184" s="29">
        <v>0</v>
      </c>
      <c r="W184" s="29">
        <v>0</v>
      </c>
      <c r="X184" s="29">
        <v>0</v>
      </c>
      <c r="Y184" s="29">
        <v>1</v>
      </c>
      <c r="Z184" s="29">
        <v>0</v>
      </c>
      <c r="AD184" s="178">
        <f t="shared" si="21"/>
        <v>1</v>
      </c>
      <c r="AE184" s="29">
        <f t="shared" si="29"/>
        <v>0</v>
      </c>
      <c r="AF184" s="29">
        <f t="shared" si="29"/>
        <v>0</v>
      </c>
      <c r="AG184" s="29">
        <f t="shared" si="29"/>
        <v>0</v>
      </c>
      <c r="AH184" s="29">
        <f t="shared" si="29"/>
        <v>0</v>
      </c>
      <c r="AI184" s="29">
        <f t="shared" si="29"/>
        <v>0</v>
      </c>
      <c r="AJ184" s="120">
        <f t="shared" si="22"/>
        <v>1</v>
      </c>
      <c r="AK184" s="30" t="str">
        <f t="shared" si="23"/>
        <v>Wellingborough</v>
      </c>
      <c r="AL184" s="29">
        <f t="shared" si="24"/>
        <v>226</v>
      </c>
      <c r="AN184" s="202" t="s">
        <v>1409</v>
      </c>
      <c r="AO184" s="202" t="s">
        <v>1410</v>
      </c>
      <c r="AP184" s="202">
        <v>8</v>
      </c>
      <c r="AQ184" s="29">
        <f t="shared" si="25"/>
        <v>136</v>
      </c>
      <c r="AR184" s="202" t="s">
        <v>1409</v>
      </c>
      <c r="AS184" s="202" t="s">
        <v>1410</v>
      </c>
      <c r="AT184" s="29">
        <f t="shared" ca="1" si="26"/>
        <v>7</v>
      </c>
    </row>
    <row r="185" spans="1:46" x14ac:dyDescent="0.25">
      <c r="A185" s="185" t="s">
        <v>848</v>
      </c>
      <c r="B185" s="185" t="s">
        <v>849</v>
      </c>
      <c r="C185" s="180">
        <v>0</v>
      </c>
      <c r="D185" s="29">
        <v>0</v>
      </c>
      <c r="E185" s="29">
        <v>0</v>
      </c>
      <c r="F185" s="29">
        <v>0</v>
      </c>
      <c r="G185" s="29">
        <v>0</v>
      </c>
      <c r="H185" s="29">
        <v>0</v>
      </c>
      <c r="I185" s="180">
        <v>0</v>
      </c>
      <c r="J185" s="29">
        <v>0</v>
      </c>
      <c r="K185" s="29">
        <v>0</v>
      </c>
      <c r="L185" s="29">
        <v>0</v>
      </c>
      <c r="M185" s="29">
        <v>0</v>
      </c>
      <c r="N185" s="29">
        <v>0</v>
      </c>
      <c r="O185" s="180">
        <v>0</v>
      </c>
      <c r="P185" s="29">
        <v>0</v>
      </c>
      <c r="Q185" s="29">
        <v>0</v>
      </c>
      <c r="R185" s="29">
        <v>0</v>
      </c>
      <c r="S185" s="29">
        <v>1</v>
      </c>
      <c r="T185" s="29">
        <v>0</v>
      </c>
      <c r="U185" s="180">
        <v>0</v>
      </c>
      <c r="V185" s="29">
        <v>0</v>
      </c>
      <c r="W185" s="29">
        <v>1</v>
      </c>
      <c r="X185" s="29">
        <v>0</v>
      </c>
      <c r="Y185" s="29">
        <v>2</v>
      </c>
      <c r="Z185" s="29">
        <v>0</v>
      </c>
      <c r="AD185" s="178">
        <f t="shared" si="21"/>
        <v>3</v>
      </c>
      <c r="AE185" s="29">
        <f t="shared" si="29"/>
        <v>0</v>
      </c>
      <c r="AF185" s="29">
        <f t="shared" si="29"/>
        <v>1</v>
      </c>
      <c r="AG185" s="29">
        <f t="shared" si="29"/>
        <v>0</v>
      </c>
      <c r="AH185" s="29">
        <f t="shared" si="29"/>
        <v>0</v>
      </c>
      <c r="AI185" s="29">
        <f t="shared" si="29"/>
        <v>0</v>
      </c>
      <c r="AJ185" s="120">
        <f t="shared" si="22"/>
        <v>4</v>
      </c>
      <c r="AK185" s="30" t="str">
        <f t="shared" si="23"/>
        <v>Craven</v>
      </c>
      <c r="AL185" s="29">
        <f t="shared" si="24"/>
        <v>227</v>
      </c>
      <c r="AN185" s="202" t="s">
        <v>1411</v>
      </c>
      <c r="AO185" s="202" t="s">
        <v>1412</v>
      </c>
      <c r="AP185" s="202">
        <v>9</v>
      </c>
      <c r="AQ185" s="29">
        <f t="shared" si="25"/>
        <v>137</v>
      </c>
      <c r="AR185" s="202" t="s">
        <v>1411</v>
      </c>
      <c r="AS185" s="202" t="s">
        <v>1412</v>
      </c>
      <c r="AT185" s="29">
        <f t="shared" ca="1" si="26"/>
        <v>4</v>
      </c>
    </row>
    <row r="186" spans="1:46" x14ac:dyDescent="0.25">
      <c r="A186" s="185" t="s">
        <v>850</v>
      </c>
      <c r="B186" s="185" t="s">
        <v>851</v>
      </c>
      <c r="C186" s="180">
        <v>0</v>
      </c>
      <c r="D186" s="29">
        <v>0</v>
      </c>
      <c r="E186" s="29">
        <v>0</v>
      </c>
      <c r="F186" s="29">
        <v>0</v>
      </c>
      <c r="G186" s="29">
        <v>0</v>
      </c>
      <c r="H186" s="29">
        <v>0</v>
      </c>
      <c r="I186" s="180">
        <v>0</v>
      </c>
      <c r="J186" s="29">
        <v>0</v>
      </c>
      <c r="K186" s="29">
        <v>0</v>
      </c>
      <c r="L186" s="29">
        <v>0</v>
      </c>
      <c r="M186" s="29">
        <v>1</v>
      </c>
      <c r="N186" s="29">
        <v>0</v>
      </c>
      <c r="O186" s="180">
        <v>0</v>
      </c>
      <c r="P186" s="29">
        <v>0</v>
      </c>
      <c r="Q186" s="29">
        <v>0</v>
      </c>
      <c r="R186" s="29">
        <v>0</v>
      </c>
      <c r="S186" s="29">
        <v>0</v>
      </c>
      <c r="T186" s="29">
        <v>0</v>
      </c>
      <c r="U186" s="180">
        <v>0</v>
      </c>
      <c r="V186" s="29">
        <v>0</v>
      </c>
      <c r="W186" s="29">
        <v>0</v>
      </c>
      <c r="X186" s="29">
        <v>0</v>
      </c>
      <c r="Y186" s="29">
        <v>4</v>
      </c>
      <c r="Z186" s="29">
        <v>0</v>
      </c>
      <c r="AD186" s="178">
        <f t="shared" si="21"/>
        <v>5</v>
      </c>
      <c r="AE186" s="29">
        <f t="shared" si="29"/>
        <v>0</v>
      </c>
      <c r="AF186" s="29">
        <f t="shared" si="29"/>
        <v>0</v>
      </c>
      <c r="AG186" s="29">
        <f t="shared" si="29"/>
        <v>0</v>
      </c>
      <c r="AH186" s="29">
        <f t="shared" si="29"/>
        <v>0</v>
      </c>
      <c r="AI186" s="29">
        <f t="shared" si="29"/>
        <v>0</v>
      </c>
      <c r="AJ186" s="120">
        <f t="shared" si="22"/>
        <v>5</v>
      </c>
      <c r="AK186" s="30" t="str">
        <f t="shared" si="23"/>
        <v>Hambleton</v>
      </c>
      <c r="AL186" s="29">
        <f t="shared" si="24"/>
        <v>228</v>
      </c>
      <c r="AN186" s="202" t="s">
        <v>1413</v>
      </c>
      <c r="AO186" s="202" t="s">
        <v>1414</v>
      </c>
      <c r="AP186" s="202">
        <v>27</v>
      </c>
      <c r="AQ186" s="29">
        <f t="shared" si="25"/>
        <v>138</v>
      </c>
      <c r="AR186" s="202" t="s">
        <v>1413</v>
      </c>
      <c r="AS186" s="202" t="s">
        <v>1414</v>
      </c>
      <c r="AT186" s="29">
        <f t="shared" ca="1" si="26"/>
        <v>7</v>
      </c>
    </row>
    <row r="187" spans="1:46" x14ac:dyDescent="0.25">
      <c r="A187" s="185" t="s">
        <v>852</v>
      </c>
      <c r="B187" s="185" t="s">
        <v>853</v>
      </c>
      <c r="C187" s="180">
        <v>0</v>
      </c>
      <c r="D187" s="29">
        <v>0</v>
      </c>
      <c r="E187" s="29">
        <v>0</v>
      </c>
      <c r="F187" s="29">
        <v>0</v>
      </c>
      <c r="G187" s="29">
        <v>0</v>
      </c>
      <c r="H187" s="29">
        <v>0</v>
      </c>
      <c r="I187" s="180">
        <v>0</v>
      </c>
      <c r="J187" s="29">
        <v>0</v>
      </c>
      <c r="K187" s="29">
        <v>0</v>
      </c>
      <c r="L187" s="29">
        <v>0</v>
      </c>
      <c r="M187" s="29">
        <v>1</v>
      </c>
      <c r="N187" s="29">
        <v>0</v>
      </c>
      <c r="O187" s="180">
        <v>0</v>
      </c>
      <c r="P187" s="29">
        <v>0</v>
      </c>
      <c r="Q187" s="29">
        <v>0</v>
      </c>
      <c r="R187" s="29">
        <v>0</v>
      </c>
      <c r="S187" s="29">
        <v>1</v>
      </c>
      <c r="T187" s="29">
        <v>0</v>
      </c>
      <c r="U187" s="180">
        <v>0</v>
      </c>
      <c r="V187" s="29">
        <v>0</v>
      </c>
      <c r="W187" s="29">
        <v>0</v>
      </c>
      <c r="X187" s="29">
        <v>0</v>
      </c>
      <c r="Y187" s="29">
        <v>5</v>
      </c>
      <c r="Z187" s="29">
        <v>0</v>
      </c>
      <c r="AD187" s="178">
        <f t="shared" si="21"/>
        <v>7</v>
      </c>
      <c r="AE187" s="29">
        <f t="shared" si="29"/>
        <v>0</v>
      </c>
      <c r="AF187" s="29">
        <f t="shared" si="29"/>
        <v>0</v>
      </c>
      <c r="AG187" s="29">
        <f t="shared" si="29"/>
        <v>0</v>
      </c>
      <c r="AH187" s="29">
        <f t="shared" si="29"/>
        <v>0</v>
      </c>
      <c r="AI187" s="29">
        <f t="shared" si="29"/>
        <v>0</v>
      </c>
      <c r="AJ187" s="120">
        <f t="shared" si="22"/>
        <v>7</v>
      </c>
      <c r="AK187" s="30" t="str">
        <f t="shared" si="23"/>
        <v>Harrogate</v>
      </c>
      <c r="AL187" s="29">
        <f t="shared" si="24"/>
        <v>229</v>
      </c>
      <c r="AN187" s="202" t="s">
        <v>1415</v>
      </c>
      <c r="AO187" s="202" t="s">
        <v>1416</v>
      </c>
      <c r="AP187" s="202">
        <v>21</v>
      </c>
      <c r="AQ187" s="29">
        <f t="shared" si="25"/>
        <v>139</v>
      </c>
      <c r="AR187" s="202" t="s">
        <v>1415</v>
      </c>
      <c r="AS187" s="202" t="s">
        <v>1416</v>
      </c>
      <c r="AT187" s="29">
        <f t="shared" ca="1" si="26"/>
        <v>3</v>
      </c>
    </row>
    <row r="188" spans="1:46" x14ac:dyDescent="0.25">
      <c r="A188" s="185" t="s">
        <v>854</v>
      </c>
      <c r="B188" s="185" t="s">
        <v>855</v>
      </c>
      <c r="C188" s="180">
        <v>0</v>
      </c>
      <c r="D188" s="29">
        <v>0</v>
      </c>
      <c r="E188" s="29">
        <v>0</v>
      </c>
      <c r="F188" s="29">
        <v>0</v>
      </c>
      <c r="G188" s="29">
        <v>0</v>
      </c>
      <c r="H188" s="29">
        <v>0</v>
      </c>
      <c r="I188" s="180">
        <v>0</v>
      </c>
      <c r="J188" s="29">
        <v>0</v>
      </c>
      <c r="K188" s="29">
        <v>0</v>
      </c>
      <c r="L188" s="29">
        <v>0</v>
      </c>
      <c r="M188" s="29">
        <v>0</v>
      </c>
      <c r="N188" s="29">
        <v>0</v>
      </c>
      <c r="O188" s="180">
        <v>0</v>
      </c>
      <c r="P188" s="29">
        <v>0</v>
      </c>
      <c r="Q188" s="29">
        <v>0</v>
      </c>
      <c r="R188" s="29">
        <v>0</v>
      </c>
      <c r="S188" s="29">
        <v>0</v>
      </c>
      <c r="T188" s="29">
        <v>0</v>
      </c>
      <c r="U188" s="180">
        <v>0</v>
      </c>
      <c r="V188" s="29">
        <v>0</v>
      </c>
      <c r="W188" s="29">
        <v>0</v>
      </c>
      <c r="X188" s="29">
        <v>0</v>
      </c>
      <c r="Y188" s="29">
        <v>4</v>
      </c>
      <c r="Z188" s="29">
        <v>0</v>
      </c>
      <c r="AD188" s="178">
        <f t="shared" si="21"/>
        <v>4</v>
      </c>
      <c r="AE188" s="29">
        <f t="shared" si="29"/>
        <v>0</v>
      </c>
      <c r="AF188" s="29">
        <f t="shared" si="29"/>
        <v>0</v>
      </c>
      <c r="AG188" s="29">
        <f t="shared" si="29"/>
        <v>0</v>
      </c>
      <c r="AH188" s="29">
        <f t="shared" si="29"/>
        <v>0</v>
      </c>
      <c r="AI188" s="29">
        <f t="shared" si="29"/>
        <v>0</v>
      </c>
      <c r="AJ188" s="120">
        <f t="shared" si="22"/>
        <v>4</v>
      </c>
      <c r="AK188" s="30" t="str">
        <f t="shared" si="23"/>
        <v>Richmondshire</v>
      </c>
      <c r="AL188" s="29">
        <f t="shared" si="24"/>
        <v>230</v>
      </c>
      <c r="AN188" s="202" t="s">
        <v>1417</v>
      </c>
      <c r="AO188" s="202" t="s">
        <v>1418</v>
      </c>
      <c r="AP188" s="202">
        <v>12</v>
      </c>
      <c r="AQ188" s="29">
        <f t="shared" si="25"/>
        <v>140</v>
      </c>
      <c r="AR188" s="202" t="s">
        <v>1417</v>
      </c>
      <c r="AS188" s="202" t="s">
        <v>1418</v>
      </c>
      <c r="AT188" s="29">
        <f t="shared" ca="1" si="26"/>
        <v>1</v>
      </c>
    </row>
    <row r="189" spans="1:46" x14ac:dyDescent="0.25">
      <c r="A189" s="185" t="s">
        <v>856</v>
      </c>
      <c r="B189" s="185" t="s">
        <v>857</v>
      </c>
      <c r="C189" s="180">
        <v>0</v>
      </c>
      <c r="D189" s="29">
        <v>0</v>
      </c>
      <c r="E189" s="29">
        <v>0</v>
      </c>
      <c r="F189" s="29">
        <v>0</v>
      </c>
      <c r="G189" s="29">
        <v>0</v>
      </c>
      <c r="H189" s="29">
        <v>0</v>
      </c>
      <c r="I189" s="180">
        <v>0</v>
      </c>
      <c r="J189" s="29">
        <v>0</v>
      </c>
      <c r="K189" s="29">
        <v>0</v>
      </c>
      <c r="L189" s="29">
        <v>0</v>
      </c>
      <c r="M189" s="29">
        <v>0</v>
      </c>
      <c r="N189" s="29">
        <v>0</v>
      </c>
      <c r="O189" s="180">
        <v>0</v>
      </c>
      <c r="P189" s="29">
        <v>0</v>
      </c>
      <c r="Q189" s="29">
        <v>0</v>
      </c>
      <c r="R189" s="29">
        <v>0</v>
      </c>
      <c r="S189" s="29">
        <v>0</v>
      </c>
      <c r="T189" s="29">
        <v>0</v>
      </c>
      <c r="U189" s="180">
        <v>0</v>
      </c>
      <c r="V189" s="29">
        <v>0</v>
      </c>
      <c r="W189" s="29">
        <v>0</v>
      </c>
      <c r="X189" s="29">
        <v>0</v>
      </c>
      <c r="Y189" s="29">
        <v>1</v>
      </c>
      <c r="Z189" s="29">
        <v>0</v>
      </c>
      <c r="AD189" s="178">
        <f t="shared" si="21"/>
        <v>1</v>
      </c>
      <c r="AE189" s="29">
        <f t="shared" si="29"/>
        <v>0</v>
      </c>
      <c r="AF189" s="29">
        <f t="shared" si="29"/>
        <v>0</v>
      </c>
      <c r="AG189" s="29">
        <f t="shared" si="29"/>
        <v>0</v>
      </c>
      <c r="AH189" s="29">
        <f t="shared" si="29"/>
        <v>0</v>
      </c>
      <c r="AI189" s="29">
        <f t="shared" si="29"/>
        <v>0</v>
      </c>
      <c r="AJ189" s="120">
        <f t="shared" si="22"/>
        <v>1</v>
      </c>
      <c r="AK189" s="30" t="str">
        <f t="shared" si="23"/>
        <v>Ryedale</v>
      </c>
      <c r="AL189" s="29">
        <f t="shared" si="24"/>
        <v>231</v>
      </c>
      <c r="AN189" s="202" t="s">
        <v>1419</v>
      </c>
      <c r="AO189" s="202" t="s">
        <v>1420</v>
      </c>
      <c r="AP189" s="202">
        <v>15</v>
      </c>
      <c r="AQ189" s="29">
        <f t="shared" si="25"/>
        <v>141</v>
      </c>
      <c r="AR189" s="202" t="s">
        <v>1419</v>
      </c>
      <c r="AS189" s="202" t="s">
        <v>1420</v>
      </c>
      <c r="AT189" s="29">
        <f t="shared" ca="1" si="26"/>
        <v>2</v>
      </c>
    </row>
    <row r="190" spans="1:46" x14ac:dyDescent="0.25">
      <c r="A190" s="185" t="s">
        <v>858</v>
      </c>
      <c r="B190" s="185" t="s">
        <v>859</v>
      </c>
      <c r="C190" s="180">
        <v>0</v>
      </c>
      <c r="D190" s="29">
        <v>0</v>
      </c>
      <c r="E190" s="29">
        <v>0</v>
      </c>
      <c r="F190" s="29">
        <v>0</v>
      </c>
      <c r="G190" s="29">
        <v>0</v>
      </c>
      <c r="H190" s="29">
        <v>0</v>
      </c>
      <c r="I190" s="180">
        <v>0</v>
      </c>
      <c r="J190" s="29">
        <v>0</v>
      </c>
      <c r="K190" s="29">
        <v>0</v>
      </c>
      <c r="L190" s="29">
        <v>0</v>
      </c>
      <c r="M190" s="29">
        <v>0</v>
      </c>
      <c r="N190" s="29">
        <v>0</v>
      </c>
      <c r="O190" s="180">
        <v>0</v>
      </c>
      <c r="P190" s="29">
        <v>0</v>
      </c>
      <c r="Q190" s="29">
        <v>0</v>
      </c>
      <c r="R190" s="29">
        <v>0</v>
      </c>
      <c r="S190" s="29">
        <v>0</v>
      </c>
      <c r="T190" s="29">
        <v>0</v>
      </c>
      <c r="U190" s="180">
        <v>0</v>
      </c>
      <c r="V190" s="29">
        <v>0</v>
      </c>
      <c r="W190" s="29">
        <v>0</v>
      </c>
      <c r="X190" s="29">
        <v>0</v>
      </c>
      <c r="Y190" s="29">
        <v>3</v>
      </c>
      <c r="Z190" s="29">
        <v>0</v>
      </c>
      <c r="AD190" s="178">
        <f t="shared" si="21"/>
        <v>3</v>
      </c>
      <c r="AE190" s="29">
        <f t="shared" si="29"/>
        <v>0</v>
      </c>
      <c r="AF190" s="29">
        <f t="shared" si="29"/>
        <v>0</v>
      </c>
      <c r="AG190" s="29">
        <f t="shared" si="29"/>
        <v>0</v>
      </c>
      <c r="AH190" s="29">
        <f t="shared" si="29"/>
        <v>0</v>
      </c>
      <c r="AI190" s="29">
        <f t="shared" si="29"/>
        <v>0</v>
      </c>
      <c r="AJ190" s="120">
        <f t="shared" si="22"/>
        <v>3</v>
      </c>
      <c r="AK190" s="30" t="str">
        <f t="shared" si="23"/>
        <v>Scarborough</v>
      </c>
      <c r="AL190" s="29">
        <f t="shared" si="24"/>
        <v>232</v>
      </c>
      <c r="AN190" s="202" t="s">
        <v>1421</v>
      </c>
      <c r="AO190" s="202" t="s">
        <v>1422</v>
      </c>
      <c r="AP190" s="202">
        <v>12</v>
      </c>
      <c r="AQ190" s="29">
        <f t="shared" si="25"/>
        <v>142</v>
      </c>
      <c r="AR190" s="202" t="s">
        <v>1421</v>
      </c>
      <c r="AS190" s="202" t="s">
        <v>1422</v>
      </c>
      <c r="AT190" s="29">
        <f t="shared" ca="1" si="26"/>
        <v>1</v>
      </c>
    </row>
    <row r="191" spans="1:46" x14ac:dyDescent="0.25">
      <c r="A191" s="185" t="s">
        <v>860</v>
      </c>
      <c r="B191" s="185" t="s">
        <v>861</v>
      </c>
      <c r="C191" s="180">
        <v>0</v>
      </c>
      <c r="D191" s="29">
        <v>0</v>
      </c>
      <c r="E191" s="29">
        <v>0</v>
      </c>
      <c r="F191" s="29">
        <v>0</v>
      </c>
      <c r="G191" s="29">
        <v>0</v>
      </c>
      <c r="H191" s="29">
        <v>0</v>
      </c>
      <c r="I191" s="180">
        <v>0</v>
      </c>
      <c r="J191" s="29">
        <v>0</v>
      </c>
      <c r="K191" s="29">
        <v>0</v>
      </c>
      <c r="L191" s="29">
        <v>0</v>
      </c>
      <c r="M191" s="29">
        <v>0</v>
      </c>
      <c r="N191" s="29">
        <v>0</v>
      </c>
      <c r="O191" s="180">
        <v>0</v>
      </c>
      <c r="P191" s="29">
        <v>0</v>
      </c>
      <c r="Q191" s="29">
        <v>0</v>
      </c>
      <c r="R191" s="29">
        <v>0</v>
      </c>
      <c r="S191" s="29">
        <v>1</v>
      </c>
      <c r="T191" s="29">
        <v>0</v>
      </c>
      <c r="U191" s="180">
        <v>0</v>
      </c>
      <c r="V191" s="29">
        <v>0</v>
      </c>
      <c r="W191" s="29">
        <v>0</v>
      </c>
      <c r="X191" s="29">
        <v>0</v>
      </c>
      <c r="Y191" s="29">
        <v>1</v>
      </c>
      <c r="Z191" s="29">
        <v>0</v>
      </c>
      <c r="AD191" s="178">
        <f t="shared" si="21"/>
        <v>2</v>
      </c>
      <c r="AE191" s="29">
        <f t="shared" si="29"/>
        <v>0</v>
      </c>
      <c r="AF191" s="29">
        <f t="shared" si="29"/>
        <v>0</v>
      </c>
      <c r="AG191" s="29">
        <f t="shared" si="29"/>
        <v>0</v>
      </c>
      <c r="AH191" s="29">
        <f t="shared" si="29"/>
        <v>0</v>
      </c>
      <c r="AI191" s="29">
        <f t="shared" si="29"/>
        <v>0</v>
      </c>
      <c r="AJ191" s="120">
        <f t="shared" si="22"/>
        <v>2</v>
      </c>
      <c r="AK191" s="30" t="str">
        <f t="shared" si="23"/>
        <v>Selby</v>
      </c>
      <c r="AL191" s="29">
        <f t="shared" si="24"/>
        <v>233</v>
      </c>
      <c r="AN191" s="202" t="s">
        <v>1423</v>
      </c>
      <c r="AO191" s="202" t="s">
        <v>1424</v>
      </c>
      <c r="AP191" s="202">
        <v>17</v>
      </c>
      <c r="AQ191" s="29">
        <f t="shared" si="25"/>
        <v>143</v>
      </c>
      <c r="AR191" s="202" t="s">
        <v>1423</v>
      </c>
      <c r="AS191" s="202" t="s">
        <v>1424</v>
      </c>
      <c r="AT191" s="29">
        <f t="shared" ca="1" si="26"/>
        <v>3</v>
      </c>
    </row>
    <row r="192" spans="1:46" x14ac:dyDescent="0.25">
      <c r="A192" s="185" t="s">
        <v>862</v>
      </c>
      <c r="B192" s="185" t="s">
        <v>863</v>
      </c>
      <c r="C192" s="180">
        <v>0</v>
      </c>
      <c r="D192" s="29">
        <v>0</v>
      </c>
      <c r="E192" s="29">
        <v>0</v>
      </c>
      <c r="F192" s="29">
        <v>0</v>
      </c>
      <c r="G192" s="29">
        <v>0</v>
      </c>
      <c r="H192" s="29">
        <v>0</v>
      </c>
      <c r="I192" s="180">
        <v>0</v>
      </c>
      <c r="J192" s="29">
        <v>0</v>
      </c>
      <c r="K192" s="29">
        <v>0</v>
      </c>
      <c r="L192" s="29">
        <v>0</v>
      </c>
      <c r="M192" s="29">
        <v>0</v>
      </c>
      <c r="N192" s="29">
        <v>0</v>
      </c>
      <c r="O192" s="180">
        <v>0</v>
      </c>
      <c r="P192" s="29">
        <v>0</v>
      </c>
      <c r="Q192" s="29">
        <v>0</v>
      </c>
      <c r="R192" s="29">
        <v>0</v>
      </c>
      <c r="S192" s="29">
        <v>1</v>
      </c>
      <c r="T192" s="29">
        <v>0</v>
      </c>
      <c r="U192" s="180">
        <v>0</v>
      </c>
      <c r="V192" s="29">
        <v>0</v>
      </c>
      <c r="W192" s="29">
        <v>1</v>
      </c>
      <c r="X192" s="29">
        <v>0</v>
      </c>
      <c r="Y192" s="29">
        <v>7</v>
      </c>
      <c r="Z192" s="29">
        <v>0</v>
      </c>
      <c r="AD192" s="178">
        <f t="shared" si="21"/>
        <v>8</v>
      </c>
      <c r="AE192" s="29">
        <f t="shared" si="29"/>
        <v>0</v>
      </c>
      <c r="AF192" s="29">
        <f t="shared" si="29"/>
        <v>1</v>
      </c>
      <c r="AG192" s="29">
        <f t="shared" si="29"/>
        <v>0</v>
      </c>
      <c r="AH192" s="29">
        <f t="shared" si="29"/>
        <v>0</v>
      </c>
      <c r="AI192" s="29">
        <f t="shared" si="29"/>
        <v>0</v>
      </c>
      <c r="AJ192" s="120">
        <f t="shared" si="22"/>
        <v>9</v>
      </c>
      <c r="AK192" s="30" t="str">
        <f t="shared" si="23"/>
        <v>Ashfield</v>
      </c>
      <c r="AL192" s="29">
        <f t="shared" si="24"/>
        <v>234</v>
      </c>
      <c r="AN192" s="202" t="s">
        <v>1425</v>
      </c>
      <c r="AO192" s="202" t="s">
        <v>1426</v>
      </c>
      <c r="AP192" s="202">
        <v>11</v>
      </c>
      <c r="AQ192" s="29">
        <f t="shared" si="25"/>
        <v>144</v>
      </c>
      <c r="AR192" s="202" t="s">
        <v>1425</v>
      </c>
      <c r="AS192" s="202" t="s">
        <v>1426</v>
      </c>
      <c r="AT192" s="29">
        <f t="shared" ca="1" si="26"/>
        <v>6</v>
      </c>
    </row>
    <row r="193" spans="1:46" x14ac:dyDescent="0.25">
      <c r="A193" s="185" t="s">
        <v>864</v>
      </c>
      <c r="B193" s="185" t="s">
        <v>865</v>
      </c>
      <c r="C193" s="180">
        <v>0</v>
      </c>
      <c r="D193" s="29">
        <v>0</v>
      </c>
      <c r="E193" s="29">
        <v>0</v>
      </c>
      <c r="F193" s="29">
        <v>0</v>
      </c>
      <c r="G193" s="29">
        <v>0</v>
      </c>
      <c r="H193" s="29">
        <v>0</v>
      </c>
      <c r="I193" s="180">
        <v>0</v>
      </c>
      <c r="J193" s="29">
        <v>0</v>
      </c>
      <c r="K193" s="29">
        <v>0</v>
      </c>
      <c r="L193" s="29">
        <v>0</v>
      </c>
      <c r="M193" s="29">
        <v>0</v>
      </c>
      <c r="N193" s="29">
        <v>0</v>
      </c>
      <c r="O193" s="180">
        <v>0</v>
      </c>
      <c r="P193" s="29">
        <v>0</v>
      </c>
      <c r="Q193" s="29">
        <v>0</v>
      </c>
      <c r="R193" s="29">
        <v>0</v>
      </c>
      <c r="S193" s="29">
        <v>0</v>
      </c>
      <c r="T193" s="29">
        <v>0</v>
      </c>
      <c r="U193" s="180">
        <v>0</v>
      </c>
      <c r="V193" s="29">
        <v>0</v>
      </c>
      <c r="W193" s="29">
        <v>0</v>
      </c>
      <c r="X193" s="29">
        <v>0</v>
      </c>
      <c r="Y193" s="29">
        <v>0</v>
      </c>
      <c r="Z193" s="29">
        <v>0</v>
      </c>
      <c r="AD193" s="178">
        <f t="shared" si="21"/>
        <v>0</v>
      </c>
      <c r="AE193" s="29">
        <f t="shared" si="29"/>
        <v>0</v>
      </c>
      <c r="AF193" s="29">
        <f t="shared" si="29"/>
        <v>0</v>
      </c>
      <c r="AG193" s="29">
        <f t="shared" si="29"/>
        <v>0</v>
      </c>
      <c r="AH193" s="29">
        <f t="shared" si="29"/>
        <v>0</v>
      </c>
      <c r="AI193" s="29">
        <f t="shared" si="29"/>
        <v>0</v>
      </c>
      <c r="AJ193" s="120">
        <f t="shared" si="22"/>
        <v>0</v>
      </c>
      <c r="AK193" s="30" t="str">
        <f t="shared" si="23"/>
        <v>Bassetlaw</v>
      </c>
      <c r="AL193" s="29">
        <f t="shared" si="24"/>
        <v>235</v>
      </c>
      <c r="AN193" s="202" t="s">
        <v>1427</v>
      </c>
      <c r="AO193" s="202" t="s">
        <v>1428</v>
      </c>
      <c r="AP193" s="202">
        <v>9</v>
      </c>
      <c r="AQ193" s="29">
        <f t="shared" si="25"/>
        <v>145</v>
      </c>
      <c r="AR193" s="202" t="s">
        <v>1427</v>
      </c>
      <c r="AS193" s="202" t="s">
        <v>1428</v>
      </c>
      <c r="AT193" s="29">
        <f t="shared" ca="1" si="26"/>
        <v>6</v>
      </c>
    </row>
    <row r="194" spans="1:46" s="30" customFormat="1" x14ac:dyDescent="0.25">
      <c r="A194" s="82" t="s">
        <v>866</v>
      </c>
      <c r="B194" s="82" t="s">
        <v>867</v>
      </c>
      <c r="C194" s="181">
        <v>0</v>
      </c>
      <c r="D194" s="23">
        <v>0</v>
      </c>
      <c r="E194" s="23">
        <v>0</v>
      </c>
      <c r="F194" s="23">
        <v>0</v>
      </c>
      <c r="G194" s="23">
        <v>0</v>
      </c>
      <c r="H194" s="23">
        <v>0</v>
      </c>
      <c r="I194" s="181">
        <v>0</v>
      </c>
      <c r="J194" s="23">
        <v>0</v>
      </c>
      <c r="K194" s="23">
        <v>0</v>
      </c>
      <c r="L194" s="23">
        <v>0</v>
      </c>
      <c r="M194" s="23">
        <v>1</v>
      </c>
      <c r="N194" s="23">
        <v>0</v>
      </c>
      <c r="O194" s="181">
        <v>0</v>
      </c>
      <c r="P194" s="23">
        <v>0</v>
      </c>
      <c r="Q194" s="23">
        <v>0</v>
      </c>
      <c r="R194" s="23">
        <v>0</v>
      </c>
      <c r="S194" s="23">
        <v>1</v>
      </c>
      <c r="T194" s="23">
        <v>0</v>
      </c>
      <c r="U194" s="181">
        <v>0</v>
      </c>
      <c r="V194" s="30">
        <v>0</v>
      </c>
      <c r="W194" s="30">
        <v>0</v>
      </c>
      <c r="X194" s="30">
        <v>0</v>
      </c>
      <c r="Y194" s="30">
        <v>6</v>
      </c>
      <c r="Z194" s="30">
        <v>0</v>
      </c>
      <c r="AC194" s="45"/>
      <c r="AD194" s="178">
        <f t="shared" si="21"/>
        <v>8</v>
      </c>
      <c r="AE194" s="30">
        <f t="shared" si="29"/>
        <v>0</v>
      </c>
      <c r="AF194" s="30">
        <f t="shared" si="29"/>
        <v>0</v>
      </c>
      <c r="AG194" s="30">
        <f t="shared" si="29"/>
        <v>0</v>
      </c>
      <c r="AH194" s="30">
        <f t="shared" si="29"/>
        <v>0</v>
      </c>
      <c r="AI194" s="30">
        <f t="shared" si="29"/>
        <v>0</v>
      </c>
      <c r="AJ194" s="120">
        <f t="shared" si="22"/>
        <v>8</v>
      </c>
      <c r="AK194" s="30" t="str">
        <f t="shared" si="23"/>
        <v>Broxtowe</v>
      </c>
      <c r="AL194" s="29">
        <f t="shared" si="24"/>
        <v>236</v>
      </c>
      <c r="AM194" s="29"/>
      <c r="AN194" s="202" t="s">
        <v>1429</v>
      </c>
      <c r="AO194" s="202" t="s">
        <v>1430</v>
      </c>
      <c r="AP194" s="202">
        <v>9</v>
      </c>
      <c r="AQ194" s="29">
        <f t="shared" si="25"/>
        <v>146</v>
      </c>
      <c r="AR194" s="202" t="s">
        <v>1429</v>
      </c>
      <c r="AS194" s="202" t="s">
        <v>1430</v>
      </c>
      <c r="AT194" s="29">
        <f t="shared" ca="1" si="26"/>
        <v>10</v>
      </c>
    </row>
    <row r="195" spans="1:46" s="30" customFormat="1" x14ac:dyDescent="0.25">
      <c r="A195" s="82" t="s">
        <v>868</v>
      </c>
      <c r="B195" s="82" t="s">
        <v>869</v>
      </c>
      <c r="C195" s="181">
        <v>0</v>
      </c>
      <c r="D195" s="23">
        <v>0</v>
      </c>
      <c r="E195" s="23">
        <v>0</v>
      </c>
      <c r="F195" s="23">
        <v>0</v>
      </c>
      <c r="G195" s="23">
        <v>0</v>
      </c>
      <c r="H195" s="23">
        <v>0</v>
      </c>
      <c r="I195" s="181">
        <v>0</v>
      </c>
      <c r="J195" s="23">
        <v>0</v>
      </c>
      <c r="K195" s="23">
        <v>0</v>
      </c>
      <c r="L195" s="23">
        <v>0</v>
      </c>
      <c r="M195" s="23">
        <v>0</v>
      </c>
      <c r="N195" s="23">
        <v>0</v>
      </c>
      <c r="O195" s="181">
        <v>0</v>
      </c>
      <c r="P195" s="23">
        <v>0</v>
      </c>
      <c r="Q195" s="23">
        <v>0</v>
      </c>
      <c r="R195" s="23">
        <v>0</v>
      </c>
      <c r="S195" s="23">
        <v>2</v>
      </c>
      <c r="T195" s="23">
        <v>0</v>
      </c>
      <c r="U195" s="181">
        <v>0</v>
      </c>
      <c r="V195" s="30">
        <v>0</v>
      </c>
      <c r="W195" s="30">
        <v>1</v>
      </c>
      <c r="X195" s="30">
        <v>0</v>
      </c>
      <c r="Y195" s="30">
        <v>4</v>
      </c>
      <c r="Z195" s="30">
        <v>0</v>
      </c>
      <c r="AC195" s="45"/>
      <c r="AD195" s="178">
        <f t="shared" si="21"/>
        <v>6</v>
      </c>
      <c r="AE195" s="30">
        <f t="shared" si="29"/>
        <v>0</v>
      </c>
      <c r="AF195" s="30">
        <f t="shared" si="29"/>
        <v>1</v>
      </c>
      <c r="AG195" s="30">
        <f t="shared" si="29"/>
        <v>0</v>
      </c>
      <c r="AH195" s="30">
        <f t="shared" si="29"/>
        <v>0</v>
      </c>
      <c r="AI195" s="30">
        <f t="shared" si="29"/>
        <v>0</v>
      </c>
      <c r="AJ195" s="120">
        <f t="shared" si="22"/>
        <v>7</v>
      </c>
      <c r="AK195" s="30" t="str">
        <f t="shared" si="23"/>
        <v>Gedling</v>
      </c>
      <c r="AL195" s="29">
        <f t="shared" si="24"/>
        <v>237</v>
      </c>
      <c r="AM195" s="29"/>
      <c r="AN195" s="202" t="s">
        <v>1431</v>
      </c>
      <c r="AO195" s="202" t="s">
        <v>1432</v>
      </c>
      <c r="AP195" s="202">
        <v>22</v>
      </c>
      <c r="AQ195" s="29">
        <f t="shared" si="25"/>
        <v>147</v>
      </c>
      <c r="AR195" s="202" t="s">
        <v>1431</v>
      </c>
      <c r="AS195" s="202" t="s">
        <v>1432</v>
      </c>
      <c r="AT195" s="29">
        <f t="shared" ca="1" si="26"/>
        <v>0</v>
      </c>
    </row>
    <row r="196" spans="1:46" s="30" customFormat="1" x14ac:dyDescent="0.25">
      <c r="A196" s="82" t="s">
        <v>870</v>
      </c>
      <c r="B196" s="82" t="s">
        <v>871</v>
      </c>
      <c r="C196" s="181">
        <v>0</v>
      </c>
      <c r="D196" s="23">
        <v>0</v>
      </c>
      <c r="E196" s="23">
        <v>0</v>
      </c>
      <c r="F196" s="23">
        <v>0</v>
      </c>
      <c r="G196" s="23">
        <v>0</v>
      </c>
      <c r="H196" s="23">
        <v>0</v>
      </c>
      <c r="I196" s="181">
        <v>0</v>
      </c>
      <c r="J196" s="23">
        <v>0</v>
      </c>
      <c r="K196" s="23">
        <v>0</v>
      </c>
      <c r="L196" s="23">
        <v>0</v>
      </c>
      <c r="M196" s="23">
        <v>0</v>
      </c>
      <c r="N196" s="23">
        <v>0</v>
      </c>
      <c r="O196" s="181">
        <v>0</v>
      </c>
      <c r="P196" s="23">
        <v>0</v>
      </c>
      <c r="Q196" s="23">
        <v>0</v>
      </c>
      <c r="R196" s="23">
        <v>0</v>
      </c>
      <c r="S196" s="23">
        <v>1</v>
      </c>
      <c r="T196" s="23">
        <v>0</v>
      </c>
      <c r="U196" s="181">
        <v>0</v>
      </c>
      <c r="V196" s="30">
        <v>0</v>
      </c>
      <c r="W196" s="30">
        <v>0</v>
      </c>
      <c r="X196" s="30">
        <v>1</v>
      </c>
      <c r="Y196" s="30">
        <v>7</v>
      </c>
      <c r="Z196" s="30">
        <v>0</v>
      </c>
      <c r="AC196" s="45"/>
      <c r="AD196" s="178">
        <f t="shared" si="21"/>
        <v>8</v>
      </c>
      <c r="AE196" s="30">
        <f t="shared" si="29"/>
        <v>0</v>
      </c>
      <c r="AF196" s="30">
        <f t="shared" si="29"/>
        <v>0</v>
      </c>
      <c r="AG196" s="30">
        <f t="shared" si="29"/>
        <v>1</v>
      </c>
      <c r="AH196" s="30">
        <f t="shared" si="29"/>
        <v>0</v>
      </c>
      <c r="AI196" s="30">
        <f t="shared" si="29"/>
        <v>0</v>
      </c>
      <c r="AJ196" s="120">
        <f t="shared" si="22"/>
        <v>9</v>
      </c>
      <c r="AK196" s="30" t="str">
        <f t="shared" si="23"/>
        <v>Mansfield</v>
      </c>
      <c r="AL196" s="29">
        <f t="shared" si="24"/>
        <v>238</v>
      </c>
      <c r="AM196" s="29"/>
      <c r="AN196" s="202" t="s">
        <v>1433</v>
      </c>
      <c r="AO196" s="202" t="s">
        <v>1434</v>
      </c>
      <c r="AP196" s="202">
        <v>11</v>
      </c>
      <c r="AQ196" s="29">
        <f t="shared" si="25"/>
        <v>148</v>
      </c>
      <c r="AR196" s="202" t="s">
        <v>1433</v>
      </c>
      <c r="AS196" s="202" t="s">
        <v>1434</v>
      </c>
      <c r="AT196" s="29">
        <f t="shared" ca="1" si="26"/>
        <v>1</v>
      </c>
    </row>
    <row r="197" spans="1:46" s="30" customFormat="1" x14ac:dyDescent="0.25">
      <c r="A197" s="82" t="s">
        <v>872</v>
      </c>
      <c r="B197" s="82" t="s">
        <v>873</v>
      </c>
      <c r="C197" s="181">
        <v>0</v>
      </c>
      <c r="D197" s="23">
        <v>0</v>
      </c>
      <c r="E197" s="23">
        <v>0</v>
      </c>
      <c r="F197" s="23">
        <v>0</v>
      </c>
      <c r="G197" s="23">
        <v>0</v>
      </c>
      <c r="H197" s="23">
        <v>0</v>
      </c>
      <c r="I197" s="181">
        <v>0</v>
      </c>
      <c r="J197" s="23">
        <v>0</v>
      </c>
      <c r="K197" s="23">
        <v>0</v>
      </c>
      <c r="L197" s="23">
        <v>0</v>
      </c>
      <c r="M197" s="23">
        <v>0</v>
      </c>
      <c r="N197" s="23">
        <v>0</v>
      </c>
      <c r="O197" s="181">
        <v>0</v>
      </c>
      <c r="P197" s="23">
        <v>0</v>
      </c>
      <c r="Q197" s="23">
        <v>0</v>
      </c>
      <c r="R197" s="23">
        <v>0</v>
      </c>
      <c r="S197" s="23">
        <v>0</v>
      </c>
      <c r="T197" s="23">
        <v>0</v>
      </c>
      <c r="U197" s="181">
        <v>1</v>
      </c>
      <c r="V197" s="30">
        <v>0</v>
      </c>
      <c r="W197" s="30">
        <v>0</v>
      </c>
      <c r="X197" s="30">
        <v>0</v>
      </c>
      <c r="Y197" s="30">
        <v>4</v>
      </c>
      <c r="Z197" s="30">
        <v>0</v>
      </c>
      <c r="AC197" s="45"/>
      <c r="AD197" s="178">
        <f t="shared" si="21"/>
        <v>4</v>
      </c>
      <c r="AE197" s="30">
        <f t="shared" si="29"/>
        <v>1</v>
      </c>
      <c r="AF197" s="30">
        <f t="shared" si="29"/>
        <v>0</v>
      </c>
      <c r="AG197" s="30">
        <f t="shared" si="29"/>
        <v>0</v>
      </c>
      <c r="AH197" s="30">
        <f t="shared" si="29"/>
        <v>0</v>
      </c>
      <c r="AI197" s="30">
        <f t="shared" si="29"/>
        <v>0</v>
      </c>
      <c r="AJ197" s="120">
        <f t="shared" si="22"/>
        <v>5</v>
      </c>
      <c r="AK197" s="30" t="str">
        <f t="shared" si="23"/>
        <v>Newark and Sherwood</v>
      </c>
      <c r="AL197" s="29">
        <f t="shared" si="24"/>
        <v>239</v>
      </c>
      <c r="AM197" s="29"/>
      <c r="AN197" s="202" t="s">
        <v>1435</v>
      </c>
      <c r="AO197" s="202" t="s">
        <v>1436</v>
      </c>
      <c r="AP197" s="202">
        <v>18</v>
      </c>
      <c r="AQ197" s="29">
        <f t="shared" si="25"/>
        <v>149</v>
      </c>
      <c r="AR197" s="202" t="s">
        <v>1435</v>
      </c>
      <c r="AS197" s="202" t="s">
        <v>1436</v>
      </c>
      <c r="AT197" s="29">
        <f t="shared" ca="1" si="26"/>
        <v>4</v>
      </c>
    </row>
    <row r="198" spans="1:46" s="30" customFormat="1" x14ac:dyDescent="0.25">
      <c r="A198" s="82" t="s">
        <v>874</v>
      </c>
      <c r="B198" s="82" t="s">
        <v>875</v>
      </c>
      <c r="C198" s="181">
        <v>0</v>
      </c>
      <c r="D198" s="23">
        <v>0</v>
      </c>
      <c r="E198" s="23">
        <v>0</v>
      </c>
      <c r="F198" s="23">
        <v>0</v>
      </c>
      <c r="G198" s="23">
        <v>0</v>
      </c>
      <c r="H198" s="23">
        <v>0</v>
      </c>
      <c r="I198" s="181">
        <v>0</v>
      </c>
      <c r="J198" s="23">
        <v>0</v>
      </c>
      <c r="K198" s="23">
        <v>0</v>
      </c>
      <c r="L198" s="23">
        <v>0</v>
      </c>
      <c r="M198" s="23">
        <v>1</v>
      </c>
      <c r="N198" s="23">
        <v>0</v>
      </c>
      <c r="O198" s="181">
        <v>0</v>
      </c>
      <c r="P198" s="23">
        <v>0</v>
      </c>
      <c r="Q198" s="23">
        <v>0</v>
      </c>
      <c r="R198" s="23">
        <v>0</v>
      </c>
      <c r="S198" s="23">
        <v>1</v>
      </c>
      <c r="T198" s="23">
        <v>0</v>
      </c>
      <c r="U198" s="181">
        <v>0</v>
      </c>
      <c r="V198" s="30">
        <v>0</v>
      </c>
      <c r="W198" s="30">
        <v>0</v>
      </c>
      <c r="X198" s="30">
        <v>0</v>
      </c>
      <c r="Y198" s="30">
        <v>3</v>
      </c>
      <c r="Z198" s="30">
        <v>0</v>
      </c>
      <c r="AC198" s="45"/>
      <c r="AD198" s="178">
        <f t="shared" si="21"/>
        <v>5</v>
      </c>
      <c r="AE198" s="30">
        <f t="shared" ref="AE198:AI213" si="30">SUMIF($C$5:$AB$5,AE$5,$C198:$AB198)</f>
        <v>0</v>
      </c>
      <c r="AF198" s="30">
        <f t="shared" si="30"/>
        <v>0</v>
      </c>
      <c r="AG198" s="30">
        <f t="shared" si="30"/>
        <v>0</v>
      </c>
      <c r="AH198" s="30">
        <f t="shared" si="30"/>
        <v>0</v>
      </c>
      <c r="AI198" s="30">
        <f t="shared" si="30"/>
        <v>0</v>
      </c>
      <c r="AJ198" s="120">
        <f t="shared" si="22"/>
        <v>5</v>
      </c>
      <c r="AK198" s="30" t="str">
        <f t="shared" si="23"/>
        <v>Rushcliffe</v>
      </c>
      <c r="AL198" s="29">
        <f t="shared" si="24"/>
        <v>240</v>
      </c>
      <c r="AM198" s="29"/>
      <c r="AN198" s="202" t="s">
        <v>1437</v>
      </c>
      <c r="AO198" s="202" t="s">
        <v>1438</v>
      </c>
      <c r="AP198" s="202">
        <v>22</v>
      </c>
      <c r="AQ198" s="29">
        <f t="shared" si="25"/>
        <v>150</v>
      </c>
      <c r="AR198" s="202" t="s">
        <v>1437</v>
      </c>
      <c r="AS198" s="202" t="s">
        <v>1438</v>
      </c>
      <c r="AT198" s="29">
        <f t="shared" ca="1" si="26"/>
        <v>7</v>
      </c>
    </row>
    <row r="199" spans="1:46" s="30" customFormat="1" x14ac:dyDescent="0.25">
      <c r="A199" s="82" t="s">
        <v>876</v>
      </c>
      <c r="B199" s="82" t="s">
        <v>877</v>
      </c>
      <c r="C199" s="181">
        <v>0</v>
      </c>
      <c r="D199" s="23">
        <v>0</v>
      </c>
      <c r="E199" s="23">
        <v>0</v>
      </c>
      <c r="F199" s="23">
        <v>0</v>
      </c>
      <c r="G199" s="23">
        <v>0</v>
      </c>
      <c r="H199" s="23">
        <v>0</v>
      </c>
      <c r="I199" s="181">
        <v>0</v>
      </c>
      <c r="J199" s="23">
        <v>0</v>
      </c>
      <c r="K199" s="23">
        <v>0</v>
      </c>
      <c r="L199" s="23">
        <v>0</v>
      </c>
      <c r="M199" s="23">
        <v>0</v>
      </c>
      <c r="N199" s="23">
        <v>0</v>
      </c>
      <c r="O199" s="181">
        <v>0</v>
      </c>
      <c r="P199" s="23">
        <v>0</v>
      </c>
      <c r="Q199" s="23">
        <v>0</v>
      </c>
      <c r="R199" s="23">
        <v>0</v>
      </c>
      <c r="S199" s="23">
        <v>0</v>
      </c>
      <c r="T199" s="23">
        <v>0</v>
      </c>
      <c r="U199" s="181">
        <v>1</v>
      </c>
      <c r="V199" s="30">
        <v>0</v>
      </c>
      <c r="W199" s="30">
        <v>0</v>
      </c>
      <c r="X199" s="30">
        <v>0</v>
      </c>
      <c r="Y199" s="30">
        <v>3</v>
      </c>
      <c r="Z199" s="30">
        <v>0</v>
      </c>
      <c r="AC199" s="45"/>
      <c r="AD199" s="178">
        <f t="shared" ref="AD199:AD262" si="31">SUMIF($C$5:$AB$5,AD$5,$C199:$AB199)</f>
        <v>3</v>
      </c>
      <c r="AE199" s="30">
        <f t="shared" si="30"/>
        <v>1</v>
      </c>
      <c r="AF199" s="30">
        <f t="shared" si="30"/>
        <v>0</v>
      </c>
      <c r="AG199" s="30">
        <f t="shared" si="30"/>
        <v>0</v>
      </c>
      <c r="AH199" s="30">
        <f t="shared" si="30"/>
        <v>0</v>
      </c>
      <c r="AI199" s="30">
        <f t="shared" si="30"/>
        <v>0</v>
      </c>
      <c r="AJ199" s="120">
        <f t="shared" ref="AJ199:AJ262" si="32">SUM(AD199:AI199)</f>
        <v>4</v>
      </c>
      <c r="AK199" s="30" t="str">
        <f t="shared" ref="AK199:AK262" si="33">TRIM(B199)</f>
        <v>Cherwell</v>
      </c>
      <c r="AL199" s="29">
        <f t="shared" ref="AL199:AL262" si="34">MATCH($AK199,$AO:$AO,0)</f>
        <v>241</v>
      </c>
      <c r="AM199" s="29"/>
      <c r="AN199" s="202" t="s">
        <v>1439</v>
      </c>
      <c r="AO199" s="202" t="s">
        <v>1440</v>
      </c>
      <c r="AP199" s="202">
        <v>10</v>
      </c>
      <c r="AQ199" s="29">
        <f t="shared" ref="AQ199:AQ262" si="35">IFERROR(MATCH($AS199,$AK$6:$AK$344,0),"")</f>
        <v>151</v>
      </c>
      <c r="AR199" s="202" t="s">
        <v>1439</v>
      </c>
      <c r="AS199" s="202" t="s">
        <v>1440</v>
      </c>
      <c r="AT199" s="29">
        <f t="shared" ref="AT199:AT262" ca="1" si="36">IF(AQ199="","",OFFSET($AJ$5,$AQ199,0))</f>
        <v>1</v>
      </c>
    </row>
    <row r="200" spans="1:46" s="30" customFormat="1" x14ac:dyDescent="0.25">
      <c r="A200" s="82" t="s">
        <v>878</v>
      </c>
      <c r="B200" s="82" t="s">
        <v>879</v>
      </c>
      <c r="C200" s="181">
        <v>0</v>
      </c>
      <c r="D200" s="23">
        <v>0</v>
      </c>
      <c r="E200" s="23">
        <v>0</v>
      </c>
      <c r="F200" s="23">
        <v>0</v>
      </c>
      <c r="G200" s="23">
        <v>0</v>
      </c>
      <c r="H200" s="23">
        <v>0</v>
      </c>
      <c r="I200" s="181">
        <v>0</v>
      </c>
      <c r="J200" s="23">
        <v>0</v>
      </c>
      <c r="K200" s="23">
        <v>0</v>
      </c>
      <c r="L200" s="23">
        <v>0</v>
      </c>
      <c r="M200" s="23">
        <v>0</v>
      </c>
      <c r="N200" s="23">
        <v>0</v>
      </c>
      <c r="O200" s="181">
        <v>0</v>
      </c>
      <c r="P200" s="23">
        <v>0</v>
      </c>
      <c r="Q200" s="23">
        <v>0</v>
      </c>
      <c r="R200" s="23">
        <v>0</v>
      </c>
      <c r="S200" s="23">
        <v>0</v>
      </c>
      <c r="T200" s="23">
        <v>0</v>
      </c>
      <c r="U200" s="181">
        <v>1</v>
      </c>
      <c r="V200" s="30">
        <v>0</v>
      </c>
      <c r="W200" s="30">
        <v>0</v>
      </c>
      <c r="X200" s="30">
        <v>0</v>
      </c>
      <c r="Y200" s="30">
        <v>4</v>
      </c>
      <c r="Z200" s="30">
        <v>1</v>
      </c>
      <c r="AC200" s="45"/>
      <c r="AD200" s="178">
        <f t="shared" si="31"/>
        <v>4</v>
      </c>
      <c r="AE200" s="30">
        <f t="shared" si="30"/>
        <v>1</v>
      </c>
      <c r="AF200" s="30">
        <f t="shared" si="30"/>
        <v>0</v>
      </c>
      <c r="AG200" s="30">
        <f t="shared" si="30"/>
        <v>0</v>
      </c>
      <c r="AH200" s="30">
        <f t="shared" si="30"/>
        <v>1</v>
      </c>
      <c r="AI200" s="30">
        <f t="shared" si="30"/>
        <v>0</v>
      </c>
      <c r="AJ200" s="120">
        <f t="shared" si="32"/>
        <v>6</v>
      </c>
      <c r="AK200" s="30" t="str">
        <f t="shared" si="33"/>
        <v>Oxford</v>
      </c>
      <c r="AL200" s="29">
        <f t="shared" si="34"/>
        <v>244</v>
      </c>
      <c r="AM200" s="29"/>
      <c r="AN200" s="202" t="s">
        <v>1441</v>
      </c>
      <c r="AO200" s="202" t="s">
        <v>1442</v>
      </c>
      <c r="AP200" s="202">
        <v>12</v>
      </c>
      <c r="AQ200" s="29">
        <f t="shared" si="35"/>
        <v>152</v>
      </c>
      <c r="AR200" s="202" t="s">
        <v>1441</v>
      </c>
      <c r="AS200" s="202" t="s">
        <v>1442</v>
      </c>
      <c r="AT200" s="29">
        <f t="shared" ca="1" si="36"/>
        <v>6</v>
      </c>
    </row>
    <row r="201" spans="1:46" s="30" customFormat="1" x14ac:dyDescent="0.25">
      <c r="A201" s="82" t="s">
        <v>880</v>
      </c>
      <c r="B201" s="82" t="s">
        <v>881</v>
      </c>
      <c r="C201" s="181">
        <v>0</v>
      </c>
      <c r="D201" s="23">
        <v>0</v>
      </c>
      <c r="E201" s="23">
        <v>0</v>
      </c>
      <c r="F201" s="23">
        <v>0</v>
      </c>
      <c r="G201" s="23">
        <v>0</v>
      </c>
      <c r="H201" s="23">
        <v>0</v>
      </c>
      <c r="I201" s="181">
        <v>0</v>
      </c>
      <c r="J201" s="23">
        <v>0</v>
      </c>
      <c r="K201" s="23">
        <v>0</v>
      </c>
      <c r="L201" s="23">
        <v>0</v>
      </c>
      <c r="M201" s="23">
        <v>1</v>
      </c>
      <c r="N201" s="23">
        <v>0</v>
      </c>
      <c r="O201" s="181">
        <v>0</v>
      </c>
      <c r="P201" s="23">
        <v>0</v>
      </c>
      <c r="Q201" s="23">
        <v>0</v>
      </c>
      <c r="R201" s="23">
        <v>0</v>
      </c>
      <c r="S201" s="23">
        <v>2</v>
      </c>
      <c r="T201" s="23">
        <v>0</v>
      </c>
      <c r="U201" s="181">
        <v>0</v>
      </c>
      <c r="V201" s="30">
        <v>0</v>
      </c>
      <c r="W201" s="30">
        <v>0</v>
      </c>
      <c r="X201" s="30">
        <v>0</v>
      </c>
      <c r="Y201" s="30">
        <v>1</v>
      </c>
      <c r="Z201" s="30">
        <v>0</v>
      </c>
      <c r="AC201" s="45"/>
      <c r="AD201" s="178">
        <f t="shared" si="31"/>
        <v>4</v>
      </c>
      <c r="AE201" s="30">
        <f t="shared" si="30"/>
        <v>0</v>
      </c>
      <c r="AF201" s="30">
        <f t="shared" si="30"/>
        <v>0</v>
      </c>
      <c r="AG201" s="30">
        <f t="shared" si="30"/>
        <v>0</v>
      </c>
      <c r="AH201" s="30">
        <f t="shared" si="30"/>
        <v>0</v>
      </c>
      <c r="AI201" s="30">
        <f t="shared" si="30"/>
        <v>0</v>
      </c>
      <c r="AJ201" s="120">
        <f t="shared" si="32"/>
        <v>4</v>
      </c>
      <c r="AK201" s="30" t="str">
        <f t="shared" si="33"/>
        <v>South Oxfordshire</v>
      </c>
      <c r="AL201" s="29">
        <f t="shared" si="34"/>
        <v>245</v>
      </c>
      <c r="AM201" s="29"/>
      <c r="AN201" s="202" t="s">
        <v>1443</v>
      </c>
      <c r="AO201" s="202" t="s">
        <v>1444</v>
      </c>
      <c r="AP201" s="202">
        <v>26</v>
      </c>
      <c r="AQ201" s="29">
        <f t="shared" si="35"/>
        <v>158</v>
      </c>
      <c r="AR201" s="202" t="s">
        <v>1443</v>
      </c>
      <c r="AS201" s="202" t="s">
        <v>1444</v>
      </c>
      <c r="AT201" s="29">
        <f t="shared" ca="1" si="36"/>
        <v>3</v>
      </c>
    </row>
    <row r="202" spans="1:46" s="30" customFormat="1" x14ac:dyDescent="0.25">
      <c r="A202" s="82" t="s">
        <v>882</v>
      </c>
      <c r="B202" s="82" t="s">
        <v>883</v>
      </c>
      <c r="C202" s="181">
        <v>0</v>
      </c>
      <c r="D202" s="23">
        <v>0</v>
      </c>
      <c r="E202" s="23">
        <v>0</v>
      </c>
      <c r="F202" s="23">
        <v>0</v>
      </c>
      <c r="G202" s="23">
        <v>0</v>
      </c>
      <c r="H202" s="23">
        <v>0</v>
      </c>
      <c r="I202" s="181">
        <v>0</v>
      </c>
      <c r="J202" s="23">
        <v>0</v>
      </c>
      <c r="K202" s="23">
        <v>0</v>
      </c>
      <c r="L202" s="23">
        <v>0</v>
      </c>
      <c r="M202" s="23">
        <v>0</v>
      </c>
      <c r="N202" s="23">
        <v>0</v>
      </c>
      <c r="O202" s="181">
        <v>0</v>
      </c>
      <c r="P202" s="23">
        <v>0</v>
      </c>
      <c r="Q202" s="23">
        <v>0</v>
      </c>
      <c r="R202" s="23">
        <v>0</v>
      </c>
      <c r="S202" s="23">
        <v>0</v>
      </c>
      <c r="T202" s="23">
        <v>0</v>
      </c>
      <c r="U202" s="181">
        <v>3</v>
      </c>
      <c r="V202" s="30">
        <v>0</v>
      </c>
      <c r="W202" s="30">
        <v>0</v>
      </c>
      <c r="X202" s="30">
        <v>0</v>
      </c>
      <c r="Y202" s="30">
        <v>3</v>
      </c>
      <c r="Z202" s="30">
        <v>0</v>
      </c>
      <c r="AC202" s="45"/>
      <c r="AD202" s="178">
        <f t="shared" si="31"/>
        <v>3</v>
      </c>
      <c r="AE202" s="30">
        <f t="shared" si="30"/>
        <v>3</v>
      </c>
      <c r="AF202" s="30">
        <f t="shared" si="30"/>
        <v>0</v>
      </c>
      <c r="AG202" s="30">
        <f t="shared" si="30"/>
        <v>0</v>
      </c>
      <c r="AH202" s="30">
        <f t="shared" si="30"/>
        <v>0</v>
      </c>
      <c r="AI202" s="30">
        <f t="shared" si="30"/>
        <v>0</v>
      </c>
      <c r="AJ202" s="120">
        <f t="shared" si="32"/>
        <v>6</v>
      </c>
      <c r="AK202" s="30" t="str">
        <f t="shared" si="33"/>
        <v>Vale of White Horse</v>
      </c>
      <c r="AL202" s="29">
        <f t="shared" si="34"/>
        <v>246</v>
      </c>
      <c r="AM202" s="29"/>
      <c r="AN202" s="202" t="s">
        <v>1445</v>
      </c>
      <c r="AO202" s="202" t="s">
        <v>1446</v>
      </c>
      <c r="AP202" s="202">
        <v>8</v>
      </c>
      <c r="AQ202" s="29">
        <f t="shared" si="35"/>
        <v>159</v>
      </c>
      <c r="AR202" s="202" t="s">
        <v>1445</v>
      </c>
      <c r="AS202" s="202" t="s">
        <v>1446</v>
      </c>
      <c r="AT202" s="29">
        <f t="shared" ca="1" si="36"/>
        <v>1</v>
      </c>
    </row>
    <row r="203" spans="1:46" s="30" customFormat="1" x14ac:dyDescent="0.25">
      <c r="A203" s="82" t="s">
        <v>884</v>
      </c>
      <c r="B203" s="82" t="s">
        <v>885</v>
      </c>
      <c r="C203" s="181">
        <v>0</v>
      </c>
      <c r="D203" s="23">
        <v>0</v>
      </c>
      <c r="E203" s="23">
        <v>0</v>
      </c>
      <c r="F203" s="23">
        <v>0</v>
      </c>
      <c r="G203" s="23">
        <v>0</v>
      </c>
      <c r="H203" s="23">
        <v>0</v>
      </c>
      <c r="I203" s="181">
        <v>0</v>
      </c>
      <c r="J203" s="23">
        <v>0</v>
      </c>
      <c r="K203" s="23">
        <v>0</v>
      </c>
      <c r="L203" s="23">
        <v>0</v>
      </c>
      <c r="M203" s="23">
        <v>0</v>
      </c>
      <c r="N203" s="23">
        <v>0</v>
      </c>
      <c r="O203" s="181">
        <v>0</v>
      </c>
      <c r="P203" s="23">
        <v>0</v>
      </c>
      <c r="Q203" s="23">
        <v>0</v>
      </c>
      <c r="R203" s="23">
        <v>0</v>
      </c>
      <c r="S203" s="23">
        <v>0</v>
      </c>
      <c r="T203" s="23">
        <v>0</v>
      </c>
      <c r="U203" s="181">
        <v>0</v>
      </c>
      <c r="V203" s="30">
        <v>0</v>
      </c>
      <c r="W203" s="30">
        <v>0</v>
      </c>
      <c r="X203" s="30">
        <v>0</v>
      </c>
      <c r="Y203" s="30">
        <v>4</v>
      </c>
      <c r="Z203" s="30">
        <v>0</v>
      </c>
      <c r="AC203" s="45"/>
      <c r="AD203" s="178">
        <f t="shared" si="31"/>
        <v>4</v>
      </c>
      <c r="AE203" s="30">
        <f t="shared" si="30"/>
        <v>0</v>
      </c>
      <c r="AF203" s="30">
        <f t="shared" si="30"/>
        <v>0</v>
      </c>
      <c r="AG203" s="30">
        <f t="shared" si="30"/>
        <v>0</v>
      </c>
      <c r="AH203" s="30">
        <f t="shared" si="30"/>
        <v>0</v>
      </c>
      <c r="AI203" s="30">
        <f t="shared" si="30"/>
        <v>0</v>
      </c>
      <c r="AJ203" s="120">
        <f t="shared" si="32"/>
        <v>4</v>
      </c>
      <c r="AK203" s="30" t="str">
        <f t="shared" si="33"/>
        <v>West Oxfordshire</v>
      </c>
      <c r="AL203" s="29">
        <f t="shared" si="34"/>
        <v>247</v>
      </c>
      <c r="AM203" s="29"/>
      <c r="AN203" s="202" t="s">
        <v>1447</v>
      </c>
      <c r="AO203" s="202" t="s">
        <v>1448</v>
      </c>
      <c r="AP203" s="202">
        <v>15</v>
      </c>
      <c r="AQ203" s="29">
        <f t="shared" si="35"/>
        <v>160</v>
      </c>
      <c r="AR203" s="202" t="s">
        <v>1447</v>
      </c>
      <c r="AS203" s="202" t="s">
        <v>1448</v>
      </c>
      <c r="AT203" s="29">
        <f t="shared" ca="1" si="36"/>
        <v>0</v>
      </c>
    </row>
    <row r="204" spans="1:46" s="30" customFormat="1" x14ac:dyDescent="0.25">
      <c r="A204" s="82" t="s">
        <v>886</v>
      </c>
      <c r="B204" s="82" t="s">
        <v>887</v>
      </c>
      <c r="C204" s="181">
        <v>0</v>
      </c>
      <c r="D204" s="23">
        <v>0</v>
      </c>
      <c r="E204" s="23">
        <v>0</v>
      </c>
      <c r="F204" s="23">
        <v>0</v>
      </c>
      <c r="G204" s="23">
        <v>0</v>
      </c>
      <c r="H204" s="23">
        <v>0</v>
      </c>
      <c r="I204" s="181">
        <v>0</v>
      </c>
      <c r="J204" s="23">
        <v>0</v>
      </c>
      <c r="K204" s="23">
        <v>0</v>
      </c>
      <c r="L204" s="23">
        <v>0</v>
      </c>
      <c r="M204" s="23">
        <v>0</v>
      </c>
      <c r="N204" s="23">
        <v>0</v>
      </c>
      <c r="O204" s="181">
        <v>0</v>
      </c>
      <c r="P204" s="23">
        <v>0</v>
      </c>
      <c r="Q204" s="23">
        <v>0</v>
      </c>
      <c r="R204" s="23">
        <v>0</v>
      </c>
      <c r="S204" s="23">
        <v>0</v>
      </c>
      <c r="T204" s="23">
        <v>0</v>
      </c>
      <c r="U204" s="181">
        <v>0</v>
      </c>
      <c r="V204" s="30">
        <v>0</v>
      </c>
      <c r="W204" s="30">
        <v>0</v>
      </c>
      <c r="X204" s="30">
        <v>0</v>
      </c>
      <c r="Y204" s="30">
        <v>2</v>
      </c>
      <c r="Z204" s="30">
        <v>0</v>
      </c>
      <c r="AC204" s="45"/>
      <c r="AD204" s="178">
        <f t="shared" si="31"/>
        <v>2</v>
      </c>
      <c r="AE204" s="30">
        <f t="shared" si="30"/>
        <v>0</v>
      </c>
      <c r="AF204" s="30">
        <f t="shared" si="30"/>
        <v>0</v>
      </c>
      <c r="AG204" s="30">
        <f t="shared" si="30"/>
        <v>0</v>
      </c>
      <c r="AH204" s="30">
        <f t="shared" si="30"/>
        <v>0</v>
      </c>
      <c r="AI204" s="30">
        <f t="shared" si="30"/>
        <v>0</v>
      </c>
      <c r="AJ204" s="120">
        <f t="shared" si="32"/>
        <v>2</v>
      </c>
      <c r="AK204" s="30" t="str">
        <f t="shared" si="33"/>
        <v>Mendip</v>
      </c>
      <c r="AL204" s="29">
        <f t="shared" si="34"/>
        <v>248</v>
      </c>
      <c r="AM204" s="29"/>
      <c r="AN204" s="202" t="s">
        <v>1449</v>
      </c>
      <c r="AO204" s="202" t="s">
        <v>25</v>
      </c>
      <c r="AP204" s="202">
        <v>16</v>
      </c>
      <c r="AQ204" s="29">
        <f t="shared" si="35"/>
        <v>273</v>
      </c>
      <c r="AR204" s="202" t="s">
        <v>1449</v>
      </c>
      <c r="AS204" s="202" t="s">
        <v>25</v>
      </c>
      <c r="AT204" s="29">
        <f t="shared" ca="1" si="36"/>
        <v>27</v>
      </c>
    </row>
    <row r="205" spans="1:46" s="30" customFormat="1" x14ac:dyDescent="0.25">
      <c r="A205" s="82" t="s">
        <v>888</v>
      </c>
      <c r="B205" s="82" t="s">
        <v>889</v>
      </c>
      <c r="C205" s="181">
        <v>0</v>
      </c>
      <c r="D205" s="23">
        <v>0</v>
      </c>
      <c r="E205" s="23">
        <v>0</v>
      </c>
      <c r="F205" s="23">
        <v>0</v>
      </c>
      <c r="G205" s="23">
        <v>0</v>
      </c>
      <c r="H205" s="23">
        <v>0</v>
      </c>
      <c r="I205" s="181">
        <v>0</v>
      </c>
      <c r="J205" s="23">
        <v>0</v>
      </c>
      <c r="K205" s="23">
        <v>0</v>
      </c>
      <c r="L205" s="23">
        <v>0</v>
      </c>
      <c r="M205" s="23">
        <v>0</v>
      </c>
      <c r="N205" s="23">
        <v>0</v>
      </c>
      <c r="O205" s="181">
        <v>0</v>
      </c>
      <c r="P205" s="23">
        <v>0</v>
      </c>
      <c r="Q205" s="23">
        <v>0</v>
      </c>
      <c r="R205" s="23">
        <v>0</v>
      </c>
      <c r="S205" s="23">
        <v>1</v>
      </c>
      <c r="T205" s="23">
        <v>0</v>
      </c>
      <c r="U205" s="181">
        <v>0</v>
      </c>
      <c r="V205" s="30">
        <v>0</v>
      </c>
      <c r="W205" s="30">
        <v>0</v>
      </c>
      <c r="X205" s="30">
        <v>0</v>
      </c>
      <c r="Y205" s="30">
        <v>3</v>
      </c>
      <c r="Z205" s="30">
        <v>0</v>
      </c>
      <c r="AC205" s="45"/>
      <c r="AD205" s="178">
        <f t="shared" si="31"/>
        <v>4</v>
      </c>
      <c r="AE205" s="30">
        <f t="shared" si="30"/>
        <v>0</v>
      </c>
      <c r="AF205" s="30">
        <f t="shared" si="30"/>
        <v>0</v>
      </c>
      <c r="AG205" s="30">
        <f t="shared" si="30"/>
        <v>0</v>
      </c>
      <c r="AH205" s="30">
        <f t="shared" si="30"/>
        <v>0</v>
      </c>
      <c r="AI205" s="30">
        <f t="shared" si="30"/>
        <v>0</v>
      </c>
      <c r="AJ205" s="120">
        <f t="shared" si="32"/>
        <v>4</v>
      </c>
      <c r="AK205" s="30" t="str">
        <f t="shared" si="33"/>
        <v>Sedgemoor</v>
      </c>
      <c r="AL205" s="29">
        <f t="shared" si="34"/>
        <v>249</v>
      </c>
      <c r="AM205" s="29"/>
      <c r="AN205" s="202" t="s">
        <v>1450</v>
      </c>
      <c r="AO205" s="202" t="s">
        <v>34</v>
      </c>
      <c r="AP205" s="202">
        <v>11</v>
      </c>
      <c r="AQ205" s="29">
        <f t="shared" si="35"/>
        <v>274</v>
      </c>
      <c r="AR205" s="202" t="s">
        <v>1450</v>
      </c>
      <c r="AS205" s="202" t="s">
        <v>34</v>
      </c>
      <c r="AT205" s="29">
        <f t="shared" ca="1" si="36"/>
        <v>44</v>
      </c>
    </row>
    <row r="206" spans="1:46" s="30" customFormat="1" x14ac:dyDescent="0.25">
      <c r="A206" s="82" t="s">
        <v>890</v>
      </c>
      <c r="B206" s="82" t="s">
        <v>891</v>
      </c>
      <c r="C206" s="181">
        <v>0</v>
      </c>
      <c r="D206" s="23">
        <v>0</v>
      </c>
      <c r="E206" s="23">
        <v>0</v>
      </c>
      <c r="F206" s="23">
        <v>0</v>
      </c>
      <c r="G206" s="23">
        <v>0</v>
      </c>
      <c r="H206" s="23">
        <v>0</v>
      </c>
      <c r="I206" s="181">
        <v>0</v>
      </c>
      <c r="J206" s="23">
        <v>0</v>
      </c>
      <c r="K206" s="23">
        <v>0</v>
      </c>
      <c r="L206" s="23">
        <v>0</v>
      </c>
      <c r="M206" s="23">
        <v>0</v>
      </c>
      <c r="N206" s="23">
        <v>0</v>
      </c>
      <c r="O206" s="181">
        <v>1</v>
      </c>
      <c r="P206" s="23">
        <v>0</v>
      </c>
      <c r="Q206" s="23">
        <v>0</v>
      </c>
      <c r="R206" s="23">
        <v>0</v>
      </c>
      <c r="S206" s="23">
        <v>0</v>
      </c>
      <c r="T206" s="23">
        <v>0</v>
      </c>
      <c r="U206" s="181">
        <v>0</v>
      </c>
      <c r="V206" s="30">
        <v>0</v>
      </c>
      <c r="W206" s="30">
        <v>0</v>
      </c>
      <c r="X206" s="30">
        <v>0</v>
      </c>
      <c r="Y206" s="30">
        <v>0</v>
      </c>
      <c r="Z206" s="30">
        <v>0</v>
      </c>
      <c r="AC206" s="45"/>
      <c r="AD206" s="178">
        <f t="shared" si="31"/>
        <v>0</v>
      </c>
      <c r="AE206" s="30">
        <f t="shared" si="30"/>
        <v>1</v>
      </c>
      <c r="AF206" s="30">
        <f t="shared" si="30"/>
        <v>0</v>
      </c>
      <c r="AG206" s="30">
        <f t="shared" si="30"/>
        <v>0</v>
      </c>
      <c r="AH206" s="30">
        <f t="shared" si="30"/>
        <v>0</v>
      </c>
      <c r="AI206" s="30">
        <f t="shared" si="30"/>
        <v>0</v>
      </c>
      <c r="AJ206" s="120">
        <f t="shared" si="32"/>
        <v>1</v>
      </c>
      <c r="AK206" s="30" t="str">
        <f t="shared" si="33"/>
        <v>South Somerset</v>
      </c>
      <c r="AL206" s="29">
        <f t="shared" si="34"/>
        <v>250</v>
      </c>
      <c r="AM206" s="29"/>
      <c r="AN206" s="202" t="s">
        <v>1451</v>
      </c>
      <c r="AO206" s="202" t="s">
        <v>178</v>
      </c>
      <c r="AP206" s="202">
        <v>12</v>
      </c>
      <c r="AQ206" s="29">
        <f t="shared" si="35"/>
        <v>275</v>
      </c>
      <c r="AR206" s="202" t="s">
        <v>1451</v>
      </c>
      <c r="AS206" s="202" t="s">
        <v>178</v>
      </c>
      <c r="AT206" s="29">
        <f t="shared" ca="1" si="36"/>
        <v>32</v>
      </c>
    </row>
    <row r="207" spans="1:46" s="30" customFormat="1" x14ac:dyDescent="0.25">
      <c r="A207" s="82" t="s">
        <v>892</v>
      </c>
      <c r="B207" s="82" t="s">
        <v>893</v>
      </c>
      <c r="C207" s="181">
        <v>0</v>
      </c>
      <c r="D207" s="23">
        <v>0</v>
      </c>
      <c r="E207" s="23">
        <v>0</v>
      </c>
      <c r="F207" s="23">
        <v>0</v>
      </c>
      <c r="G207" s="23">
        <v>0</v>
      </c>
      <c r="H207" s="23">
        <v>0</v>
      </c>
      <c r="I207" s="181">
        <v>0</v>
      </c>
      <c r="J207" s="23">
        <v>0</v>
      </c>
      <c r="K207" s="23">
        <v>0</v>
      </c>
      <c r="L207" s="23">
        <v>0</v>
      </c>
      <c r="M207" s="23">
        <v>0</v>
      </c>
      <c r="N207" s="23">
        <v>0</v>
      </c>
      <c r="O207" s="181">
        <v>0</v>
      </c>
      <c r="P207" s="23">
        <v>0</v>
      </c>
      <c r="Q207" s="23">
        <v>0</v>
      </c>
      <c r="R207" s="23">
        <v>0</v>
      </c>
      <c r="S207" s="23">
        <v>2</v>
      </c>
      <c r="T207" s="23">
        <v>0</v>
      </c>
      <c r="U207" s="181">
        <v>1</v>
      </c>
      <c r="V207" s="30">
        <v>0</v>
      </c>
      <c r="W207" s="30">
        <v>0</v>
      </c>
      <c r="X207" s="30">
        <v>0</v>
      </c>
      <c r="Y207" s="30">
        <v>6</v>
      </c>
      <c r="Z207" s="30">
        <v>0</v>
      </c>
      <c r="AC207" s="45"/>
      <c r="AD207" s="178">
        <f t="shared" si="31"/>
        <v>8</v>
      </c>
      <c r="AE207" s="30">
        <f t="shared" si="30"/>
        <v>1</v>
      </c>
      <c r="AF207" s="30">
        <f t="shared" si="30"/>
        <v>0</v>
      </c>
      <c r="AG207" s="30">
        <f t="shared" si="30"/>
        <v>0</v>
      </c>
      <c r="AH207" s="30">
        <f t="shared" si="30"/>
        <v>0</v>
      </c>
      <c r="AI207" s="30">
        <f t="shared" si="30"/>
        <v>0</v>
      </c>
      <c r="AJ207" s="120">
        <f t="shared" si="32"/>
        <v>9</v>
      </c>
      <c r="AK207" s="30" t="str">
        <f t="shared" si="33"/>
        <v>Cannock Chase</v>
      </c>
      <c r="AL207" s="29">
        <f t="shared" si="34"/>
        <v>142</v>
      </c>
      <c r="AM207" s="29"/>
      <c r="AN207" s="202" t="s">
        <v>1452</v>
      </c>
      <c r="AO207" s="202" t="s">
        <v>184</v>
      </c>
      <c r="AP207" s="202">
        <v>11</v>
      </c>
      <c r="AQ207" s="29">
        <f t="shared" si="35"/>
        <v>276</v>
      </c>
      <c r="AR207" s="202" t="s">
        <v>1452</v>
      </c>
      <c r="AS207" s="202" t="s">
        <v>184</v>
      </c>
      <c r="AT207" s="29">
        <f t="shared" ca="1" si="36"/>
        <v>8</v>
      </c>
    </row>
    <row r="208" spans="1:46" s="30" customFormat="1" x14ac:dyDescent="0.25">
      <c r="A208" s="82" t="s">
        <v>894</v>
      </c>
      <c r="B208" s="82" t="s">
        <v>895</v>
      </c>
      <c r="C208" s="181">
        <v>0</v>
      </c>
      <c r="D208" s="23">
        <v>0</v>
      </c>
      <c r="E208" s="23">
        <v>0</v>
      </c>
      <c r="F208" s="23">
        <v>0</v>
      </c>
      <c r="G208" s="23">
        <v>0</v>
      </c>
      <c r="H208" s="23">
        <v>0</v>
      </c>
      <c r="I208" s="181">
        <v>0</v>
      </c>
      <c r="J208" s="23">
        <v>0</v>
      </c>
      <c r="K208" s="23">
        <v>0</v>
      </c>
      <c r="L208" s="23">
        <v>0</v>
      </c>
      <c r="M208" s="23">
        <v>0</v>
      </c>
      <c r="N208" s="23">
        <v>0</v>
      </c>
      <c r="O208" s="181">
        <v>1</v>
      </c>
      <c r="P208" s="23">
        <v>0</v>
      </c>
      <c r="Q208" s="23">
        <v>0</v>
      </c>
      <c r="R208" s="23">
        <v>0</v>
      </c>
      <c r="S208" s="23">
        <v>0</v>
      </c>
      <c r="T208" s="23">
        <v>0</v>
      </c>
      <c r="U208" s="181">
        <v>0</v>
      </c>
      <c r="V208" s="30">
        <v>0</v>
      </c>
      <c r="W208" s="30">
        <v>2</v>
      </c>
      <c r="X208" s="30">
        <v>0</v>
      </c>
      <c r="Y208" s="30">
        <v>11</v>
      </c>
      <c r="Z208" s="30">
        <v>0</v>
      </c>
      <c r="AC208" s="45"/>
      <c r="AD208" s="178">
        <f t="shared" si="31"/>
        <v>11</v>
      </c>
      <c r="AE208" s="30">
        <f t="shared" si="30"/>
        <v>1</v>
      </c>
      <c r="AF208" s="30">
        <f t="shared" si="30"/>
        <v>2</v>
      </c>
      <c r="AG208" s="30">
        <f t="shared" si="30"/>
        <v>0</v>
      </c>
      <c r="AH208" s="30">
        <f t="shared" si="30"/>
        <v>0</v>
      </c>
      <c r="AI208" s="30">
        <f t="shared" si="30"/>
        <v>0</v>
      </c>
      <c r="AJ208" s="120">
        <f t="shared" si="32"/>
        <v>14</v>
      </c>
      <c r="AK208" s="30" t="str">
        <f t="shared" si="33"/>
        <v>East Staffordshire</v>
      </c>
      <c r="AL208" s="29">
        <f t="shared" si="34"/>
        <v>150</v>
      </c>
      <c r="AM208" s="29"/>
      <c r="AN208" s="202" t="s">
        <v>1453</v>
      </c>
      <c r="AO208" s="202" t="s">
        <v>1454</v>
      </c>
      <c r="AP208" s="202">
        <v>9</v>
      </c>
      <c r="AQ208" s="29">
        <f t="shared" si="35"/>
        <v>161</v>
      </c>
      <c r="AR208" s="202" t="s">
        <v>1453</v>
      </c>
      <c r="AS208" s="202" t="s">
        <v>1454</v>
      </c>
      <c r="AT208" s="29">
        <f t="shared" ca="1" si="36"/>
        <v>0</v>
      </c>
    </row>
    <row r="209" spans="1:46" s="30" customFormat="1" x14ac:dyDescent="0.25">
      <c r="A209" s="82" t="s">
        <v>896</v>
      </c>
      <c r="B209" s="82" t="s">
        <v>897</v>
      </c>
      <c r="C209" s="181">
        <v>0</v>
      </c>
      <c r="D209" s="23">
        <v>0</v>
      </c>
      <c r="E209" s="23">
        <v>0</v>
      </c>
      <c r="F209" s="23">
        <v>0</v>
      </c>
      <c r="G209" s="23">
        <v>0</v>
      </c>
      <c r="H209" s="23">
        <v>0</v>
      </c>
      <c r="I209" s="181">
        <v>0</v>
      </c>
      <c r="J209" s="23">
        <v>0</v>
      </c>
      <c r="K209" s="23">
        <v>0</v>
      </c>
      <c r="L209" s="23">
        <v>0</v>
      </c>
      <c r="M209" s="23">
        <v>0</v>
      </c>
      <c r="N209" s="23">
        <v>0</v>
      </c>
      <c r="O209" s="181">
        <v>0</v>
      </c>
      <c r="P209" s="23">
        <v>0</v>
      </c>
      <c r="Q209" s="23">
        <v>0</v>
      </c>
      <c r="R209" s="23">
        <v>0</v>
      </c>
      <c r="S209" s="23">
        <v>0</v>
      </c>
      <c r="T209" s="23">
        <v>0</v>
      </c>
      <c r="U209" s="181">
        <v>2</v>
      </c>
      <c r="V209" s="30">
        <v>0</v>
      </c>
      <c r="W209" s="30">
        <v>0</v>
      </c>
      <c r="X209" s="30">
        <v>0</v>
      </c>
      <c r="Y209" s="30">
        <v>4</v>
      </c>
      <c r="Z209" s="30">
        <v>0</v>
      </c>
      <c r="AC209" s="45"/>
      <c r="AD209" s="178">
        <f t="shared" si="31"/>
        <v>4</v>
      </c>
      <c r="AE209" s="30">
        <f t="shared" si="30"/>
        <v>2</v>
      </c>
      <c r="AF209" s="30">
        <f t="shared" si="30"/>
        <v>0</v>
      </c>
      <c r="AG209" s="30">
        <f t="shared" si="30"/>
        <v>0</v>
      </c>
      <c r="AH209" s="30">
        <f t="shared" si="30"/>
        <v>0</v>
      </c>
      <c r="AI209" s="30">
        <f t="shared" si="30"/>
        <v>0</v>
      </c>
      <c r="AJ209" s="120">
        <f t="shared" si="32"/>
        <v>6</v>
      </c>
      <c r="AK209" s="30" t="str">
        <f t="shared" si="33"/>
        <v>Lichfield</v>
      </c>
      <c r="AL209" s="29">
        <f t="shared" si="34"/>
        <v>151</v>
      </c>
      <c r="AM209" s="29"/>
      <c r="AN209" s="202" t="s">
        <v>1455</v>
      </c>
      <c r="AO209" s="202" t="s">
        <v>1456</v>
      </c>
      <c r="AP209" s="202">
        <v>23</v>
      </c>
      <c r="AQ209" s="29">
        <f t="shared" si="35"/>
        <v>162</v>
      </c>
      <c r="AR209" s="202" t="s">
        <v>1455</v>
      </c>
      <c r="AS209" s="202" t="s">
        <v>1456</v>
      </c>
      <c r="AT209" s="29">
        <f t="shared" ca="1" si="36"/>
        <v>0</v>
      </c>
    </row>
    <row r="210" spans="1:46" s="30" customFormat="1" x14ac:dyDescent="0.25">
      <c r="A210" s="82" t="s">
        <v>898</v>
      </c>
      <c r="B210" s="82" t="s">
        <v>899</v>
      </c>
      <c r="C210" s="181">
        <v>0</v>
      </c>
      <c r="D210" s="23">
        <v>0</v>
      </c>
      <c r="E210" s="23">
        <v>0</v>
      </c>
      <c r="F210" s="23">
        <v>0</v>
      </c>
      <c r="G210" s="23">
        <v>0</v>
      </c>
      <c r="H210" s="23">
        <v>0</v>
      </c>
      <c r="I210" s="181">
        <v>0</v>
      </c>
      <c r="J210" s="23">
        <v>0</v>
      </c>
      <c r="K210" s="23">
        <v>0</v>
      </c>
      <c r="L210" s="23">
        <v>0</v>
      </c>
      <c r="M210" s="23">
        <v>0</v>
      </c>
      <c r="N210" s="23">
        <v>0</v>
      </c>
      <c r="O210" s="181">
        <v>0</v>
      </c>
      <c r="P210" s="23">
        <v>0</v>
      </c>
      <c r="Q210" s="23">
        <v>0</v>
      </c>
      <c r="R210" s="23">
        <v>0</v>
      </c>
      <c r="S210" s="23">
        <v>1</v>
      </c>
      <c r="T210" s="23">
        <v>0</v>
      </c>
      <c r="U210" s="181">
        <v>0</v>
      </c>
      <c r="V210" s="30">
        <v>0</v>
      </c>
      <c r="W210" s="30">
        <v>0</v>
      </c>
      <c r="X210" s="30">
        <v>0</v>
      </c>
      <c r="Y210" s="30">
        <v>5</v>
      </c>
      <c r="Z210" s="30">
        <v>0</v>
      </c>
      <c r="AC210" s="45"/>
      <c r="AD210" s="178">
        <f t="shared" si="31"/>
        <v>6</v>
      </c>
      <c r="AE210" s="30">
        <f t="shared" si="30"/>
        <v>0</v>
      </c>
      <c r="AF210" s="30">
        <f t="shared" si="30"/>
        <v>0</v>
      </c>
      <c r="AG210" s="30">
        <f t="shared" si="30"/>
        <v>0</v>
      </c>
      <c r="AH210" s="30">
        <f t="shared" si="30"/>
        <v>0</v>
      </c>
      <c r="AI210" s="30">
        <f t="shared" si="30"/>
        <v>0</v>
      </c>
      <c r="AJ210" s="120">
        <f t="shared" si="32"/>
        <v>6</v>
      </c>
      <c r="AK210" s="30" t="str">
        <f t="shared" si="33"/>
        <v>Newcastle-under-Lyme</v>
      </c>
      <c r="AL210" s="29">
        <f t="shared" si="34"/>
        <v>152</v>
      </c>
      <c r="AM210" s="29"/>
      <c r="AN210" s="202" t="s">
        <v>1457</v>
      </c>
      <c r="AO210" s="202" t="s">
        <v>1458</v>
      </c>
      <c r="AP210" s="202">
        <v>19</v>
      </c>
      <c r="AQ210" s="29">
        <f t="shared" si="35"/>
        <v>163</v>
      </c>
      <c r="AR210" s="202" t="s">
        <v>1457</v>
      </c>
      <c r="AS210" s="202" t="s">
        <v>1458</v>
      </c>
      <c r="AT210" s="29">
        <f t="shared" ca="1" si="36"/>
        <v>4</v>
      </c>
    </row>
    <row r="211" spans="1:46" s="30" customFormat="1" x14ac:dyDescent="0.25">
      <c r="A211" s="82" t="s">
        <v>900</v>
      </c>
      <c r="B211" s="82" t="s">
        <v>901</v>
      </c>
      <c r="C211" s="181">
        <v>0</v>
      </c>
      <c r="D211" s="23">
        <v>0</v>
      </c>
      <c r="E211" s="23">
        <v>0</v>
      </c>
      <c r="F211" s="23">
        <v>0</v>
      </c>
      <c r="G211" s="23">
        <v>0</v>
      </c>
      <c r="H211" s="23">
        <v>0</v>
      </c>
      <c r="I211" s="181">
        <v>0</v>
      </c>
      <c r="J211" s="23">
        <v>0</v>
      </c>
      <c r="K211" s="23">
        <v>0</v>
      </c>
      <c r="L211" s="23">
        <v>0</v>
      </c>
      <c r="M211" s="23">
        <v>1</v>
      </c>
      <c r="N211" s="23">
        <v>0</v>
      </c>
      <c r="O211" s="181">
        <v>0</v>
      </c>
      <c r="P211" s="23">
        <v>0</v>
      </c>
      <c r="Q211" s="23">
        <v>0</v>
      </c>
      <c r="R211" s="23">
        <v>0</v>
      </c>
      <c r="S211" s="23">
        <v>1</v>
      </c>
      <c r="T211" s="23">
        <v>0</v>
      </c>
      <c r="U211" s="181">
        <v>2</v>
      </c>
      <c r="V211" s="30">
        <v>0</v>
      </c>
      <c r="W211" s="30">
        <v>0</v>
      </c>
      <c r="X211" s="30">
        <v>0</v>
      </c>
      <c r="Y211" s="30">
        <v>9</v>
      </c>
      <c r="Z211" s="30">
        <v>0</v>
      </c>
      <c r="AC211" s="45"/>
      <c r="AD211" s="178">
        <f t="shared" si="31"/>
        <v>11</v>
      </c>
      <c r="AE211" s="30">
        <f t="shared" si="30"/>
        <v>2</v>
      </c>
      <c r="AF211" s="30">
        <f t="shared" si="30"/>
        <v>0</v>
      </c>
      <c r="AG211" s="30">
        <f t="shared" si="30"/>
        <v>0</v>
      </c>
      <c r="AH211" s="30">
        <f t="shared" si="30"/>
        <v>0</v>
      </c>
      <c r="AI211" s="30">
        <f t="shared" si="30"/>
        <v>0</v>
      </c>
      <c r="AJ211" s="120">
        <f t="shared" si="32"/>
        <v>13</v>
      </c>
      <c r="AK211" s="30" t="str">
        <f t="shared" si="33"/>
        <v>South Staffordshire</v>
      </c>
      <c r="AL211" s="29">
        <f t="shared" si="34"/>
        <v>153</v>
      </c>
      <c r="AM211" s="29"/>
      <c r="AN211" s="202" t="s">
        <v>1459</v>
      </c>
      <c r="AO211" s="202" t="s">
        <v>1460</v>
      </c>
      <c r="AP211" s="202">
        <v>23</v>
      </c>
      <c r="AQ211" s="29">
        <f t="shared" si="35"/>
        <v>164</v>
      </c>
      <c r="AR211" s="202" t="s">
        <v>1459</v>
      </c>
      <c r="AS211" s="202" t="s">
        <v>1460</v>
      </c>
      <c r="AT211" s="29">
        <f t="shared" ca="1" si="36"/>
        <v>2</v>
      </c>
    </row>
    <row r="212" spans="1:46" s="30" customFormat="1" x14ac:dyDescent="0.25">
      <c r="A212" s="82" t="s">
        <v>902</v>
      </c>
      <c r="B212" s="82" t="s">
        <v>903</v>
      </c>
      <c r="C212" s="181">
        <v>0</v>
      </c>
      <c r="D212" s="23">
        <v>0</v>
      </c>
      <c r="E212" s="23">
        <v>0</v>
      </c>
      <c r="F212" s="23">
        <v>0</v>
      </c>
      <c r="G212" s="23">
        <v>0</v>
      </c>
      <c r="H212" s="23">
        <v>0</v>
      </c>
      <c r="I212" s="181">
        <v>0</v>
      </c>
      <c r="J212" s="23">
        <v>0</v>
      </c>
      <c r="K212" s="23">
        <v>0</v>
      </c>
      <c r="L212" s="23">
        <v>0</v>
      </c>
      <c r="M212" s="23">
        <v>0</v>
      </c>
      <c r="N212" s="23">
        <v>0</v>
      </c>
      <c r="O212" s="181">
        <v>0</v>
      </c>
      <c r="P212" s="23">
        <v>0</v>
      </c>
      <c r="Q212" s="23">
        <v>0</v>
      </c>
      <c r="R212" s="23">
        <v>0</v>
      </c>
      <c r="S212" s="23">
        <v>0</v>
      </c>
      <c r="T212" s="23">
        <v>0</v>
      </c>
      <c r="U212" s="181">
        <v>0</v>
      </c>
      <c r="V212" s="30">
        <v>0</v>
      </c>
      <c r="W212" s="30">
        <v>0</v>
      </c>
      <c r="X212" s="30">
        <v>0</v>
      </c>
      <c r="Y212" s="30">
        <v>3</v>
      </c>
      <c r="Z212" s="30">
        <v>0</v>
      </c>
      <c r="AC212" s="45"/>
      <c r="AD212" s="178">
        <f t="shared" si="31"/>
        <v>3</v>
      </c>
      <c r="AE212" s="30">
        <f t="shared" si="30"/>
        <v>0</v>
      </c>
      <c r="AF212" s="30">
        <f t="shared" si="30"/>
        <v>0</v>
      </c>
      <c r="AG212" s="30">
        <f t="shared" si="30"/>
        <v>0</v>
      </c>
      <c r="AH212" s="30">
        <f t="shared" si="30"/>
        <v>0</v>
      </c>
      <c r="AI212" s="30">
        <f t="shared" si="30"/>
        <v>0</v>
      </c>
      <c r="AJ212" s="120">
        <f t="shared" si="32"/>
        <v>3</v>
      </c>
      <c r="AK212" s="30" t="str">
        <f t="shared" si="33"/>
        <v>Stafford</v>
      </c>
      <c r="AL212" s="29">
        <f t="shared" si="34"/>
        <v>154</v>
      </c>
      <c r="AM212" s="29"/>
      <c r="AN212" s="202" t="s">
        <v>1461</v>
      </c>
      <c r="AO212" s="202" t="s">
        <v>1462</v>
      </c>
      <c r="AP212" s="202">
        <v>18</v>
      </c>
      <c r="AQ212" s="29">
        <f t="shared" si="35"/>
        <v>165</v>
      </c>
      <c r="AR212" s="202" t="s">
        <v>1461</v>
      </c>
      <c r="AS212" s="202" t="s">
        <v>1462</v>
      </c>
      <c r="AT212" s="29">
        <f t="shared" ca="1" si="36"/>
        <v>0</v>
      </c>
    </row>
    <row r="213" spans="1:46" s="30" customFormat="1" x14ac:dyDescent="0.25">
      <c r="A213" s="82" t="s">
        <v>904</v>
      </c>
      <c r="B213" s="82" t="s">
        <v>905</v>
      </c>
      <c r="C213" s="181">
        <v>0</v>
      </c>
      <c r="D213" s="23">
        <v>0</v>
      </c>
      <c r="E213" s="23">
        <v>0</v>
      </c>
      <c r="F213" s="23">
        <v>0</v>
      </c>
      <c r="G213" s="23">
        <v>0</v>
      </c>
      <c r="H213" s="23">
        <v>0</v>
      </c>
      <c r="I213" s="181">
        <v>0</v>
      </c>
      <c r="J213" s="23">
        <v>0</v>
      </c>
      <c r="K213" s="23">
        <v>0</v>
      </c>
      <c r="L213" s="23">
        <v>0</v>
      </c>
      <c r="M213" s="23">
        <v>0</v>
      </c>
      <c r="N213" s="23">
        <v>0</v>
      </c>
      <c r="O213" s="181">
        <v>0</v>
      </c>
      <c r="P213" s="23">
        <v>0</v>
      </c>
      <c r="Q213" s="23">
        <v>0</v>
      </c>
      <c r="R213" s="23">
        <v>0</v>
      </c>
      <c r="S213" s="23">
        <v>1</v>
      </c>
      <c r="T213" s="23">
        <v>0</v>
      </c>
      <c r="U213" s="181">
        <v>0</v>
      </c>
      <c r="V213" s="30">
        <v>0</v>
      </c>
      <c r="W213" s="30">
        <v>0</v>
      </c>
      <c r="X213" s="30">
        <v>0</v>
      </c>
      <c r="Y213" s="30">
        <v>4</v>
      </c>
      <c r="Z213" s="30">
        <v>0</v>
      </c>
      <c r="AC213" s="45"/>
      <c r="AD213" s="178">
        <f t="shared" si="31"/>
        <v>5</v>
      </c>
      <c r="AE213" s="30">
        <f t="shared" si="30"/>
        <v>0</v>
      </c>
      <c r="AF213" s="30">
        <f t="shared" si="30"/>
        <v>0</v>
      </c>
      <c r="AG213" s="30">
        <f t="shared" si="30"/>
        <v>0</v>
      </c>
      <c r="AH213" s="30">
        <f t="shared" si="30"/>
        <v>0</v>
      </c>
      <c r="AI213" s="30">
        <f t="shared" si="30"/>
        <v>0</v>
      </c>
      <c r="AJ213" s="120">
        <f t="shared" si="32"/>
        <v>5</v>
      </c>
      <c r="AK213" s="30" t="str">
        <f t="shared" si="33"/>
        <v>Staffordshire Moorlands</v>
      </c>
      <c r="AL213" s="29">
        <f t="shared" si="34"/>
        <v>155</v>
      </c>
      <c r="AM213" s="29"/>
      <c r="AN213" s="202" t="s">
        <v>1463</v>
      </c>
      <c r="AO213" s="202" t="s">
        <v>1464</v>
      </c>
      <c r="AP213" s="202">
        <v>18</v>
      </c>
      <c r="AQ213" s="29">
        <f t="shared" si="35"/>
        <v>166</v>
      </c>
      <c r="AR213" s="202" t="s">
        <v>1463</v>
      </c>
      <c r="AS213" s="202" t="s">
        <v>1464</v>
      </c>
      <c r="AT213" s="29">
        <f t="shared" ca="1" si="36"/>
        <v>2</v>
      </c>
    </row>
    <row r="214" spans="1:46" s="30" customFormat="1" x14ac:dyDescent="0.25">
      <c r="A214" s="82" t="s">
        <v>906</v>
      </c>
      <c r="B214" s="82" t="s">
        <v>907</v>
      </c>
      <c r="C214" s="181">
        <v>0</v>
      </c>
      <c r="D214" s="23">
        <v>0</v>
      </c>
      <c r="E214" s="23">
        <v>0</v>
      </c>
      <c r="F214" s="23">
        <v>0</v>
      </c>
      <c r="G214" s="23">
        <v>0</v>
      </c>
      <c r="H214" s="23">
        <v>0</v>
      </c>
      <c r="I214" s="181">
        <v>0</v>
      </c>
      <c r="J214" s="23">
        <v>0</v>
      </c>
      <c r="K214" s="23">
        <v>0</v>
      </c>
      <c r="L214" s="23">
        <v>0</v>
      </c>
      <c r="M214" s="23">
        <v>0</v>
      </c>
      <c r="N214" s="23">
        <v>0</v>
      </c>
      <c r="O214" s="181">
        <v>0</v>
      </c>
      <c r="P214" s="23">
        <v>0</v>
      </c>
      <c r="Q214" s="23">
        <v>0</v>
      </c>
      <c r="R214" s="23">
        <v>0</v>
      </c>
      <c r="S214" s="23">
        <v>0</v>
      </c>
      <c r="T214" s="23">
        <v>0</v>
      </c>
      <c r="U214" s="181">
        <v>0</v>
      </c>
      <c r="V214" s="30">
        <v>0</v>
      </c>
      <c r="W214" s="30">
        <v>0</v>
      </c>
      <c r="X214" s="30">
        <v>1</v>
      </c>
      <c r="Y214" s="30">
        <v>2</v>
      </c>
      <c r="Z214" s="30">
        <v>0</v>
      </c>
      <c r="AC214" s="45"/>
      <c r="AD214" s="178">
        <f t="shared" si="31"/>
        <v>2</v>
      </c>
      <c r="AE214" s="30">
        <f t="shared" ref="AE214:AI229" si="37">SUMIF($C$5:$AB$5,AE$5,$C214:$AB214)</f>
        <v>0</v>
      </c>
      <c r="AF214" s="30">
        <f t="shared" si="37"/>
        <v>0</v>
      </c>
      <c r="AG214" s="30">
        <f t="shared" si="37"/>
        <v>1</v>
      </c>
      <c r="AH214" s="30">
        <f t="shared" si="37"/>
        <v>0</v>
      </c>
      <c r="AI214" s="30">
        <f t="shared" si="37"/>
        <v>0</v>
      </c>
      <c r="AJ214" s="120">
        <f t="shared" si="32"/>
        <v>3</v>
      </c>
      <c r="AK214" s="30" t="str">
        <f t="shared" si="33"/>
        <v>Tamworth</v>
      </c>
      <c r="AL214" s="29">
        <f t="shared" si="34"/>
        <v>156</v>
      </c>
      <c r="AM214" s="29"/>
      <c r="AN214" s="202" t="s">
        <v>1465</v>
      </c>
      <c r="AO214" s="202" t="s">
        <v>1466</v>
      </c>
      <c r="AP214" s="202">
        <v>13</v>
      </c>
      <c r="AQ214" s="29">
        <f t="shared" si="35"/>
        <v>167</v>
      </c>
      <c r="AR214" s="202" t="s">
        <v>1465</v>
      </c>
      <c r="AS214" s="202" t="s">
        <v>1466</v>
      </c>
      <c r="AT214" s="29">
        <f t="shared" ca="1" si="36"/>
        <v>4</v>
      </c>
    </row>
    <row r="215" spans="1:46" s="30" customFormat="1" x14ac:dyDescent="0.25">
      <c r="A215" s="82" t="s">
        <v>908</v>
      </c>
      <c r="B215" s="82" t="s">
        <v>909</v>
      </c>
      <c r="C215" s="181">
        <v>0</v>
      </c>
      <c r="D215" s="23">
        <v>0</v>
      </c>
      <c r="E215" s="23">
        <v>0</v>
      </c>
      <c r="F215" s="23">
        <v>0</v>
      </c>
      <c r="G215" s="23">
        <v>0</v>
      </c>
      <c r="H215" s="23">
        <v>0</v>
      </c>
      <c r="I215" s="181">
        <v>0</v>
      </c>
      <c r="J215" s="23">
        <v>0</v>
      </c>
      <c r="K215" s="23">
        <v>0</v>
      </c>
      <c r="L215" s="23">
        <v>0</v>
      </c>
      <c r="M215" s="23">
        <v>0</v>
      </c>
      <c r="N215" s="23">
        <v>0</v>
      </c>
      <c r="O215" s="181">
        <v>0</v>
      </c>
      <c r="P215" s="23">
        <v>0</v>
      </c>
      <c r="Q215" s="23">
        <v>0</v>
      </c>
      <c r="R215" s="23">
        <v>0</v>
      </c>
      <c r="S215" s="23">
        <v>0</v>
      </c>
      <c r="T215" s="23">
        <v>0</v>
      </c>
      <c r="U215" s="181">
        <v>0</v>
      </c>
      <c r="V215" s="30">
        <v>0</v>
      </c>
      <c r="W215" s="30">
        <v>0</v>
      </c>
      <c r="X215" s="30">
        <v>0</v>
      </c>
      <c r="Y215" s="30">
        <v>3</v>
      </c>
      <c r="Z215" s="30">
        <v>0</v>
      </c>
      <c r="AC215" s="45"/>
      <c r="AD215" s="178">
        <f t="shared" si="31"/>
        <v>3</v>
      </c>
      <c r="AE215" s="30">
        <f t="shared" si="37"/>
        <v>0</v>
      </c>
      <c r="AF215" s="30">
        <f t="shared" si="37"/>
        <v>0</v>
      </c>
      <c r="AG215" s="30">
        <f t="shared" si="37"/>
        <v>0</v>
      </c>
      <c r="AH215" s="30">
        <f t="shared" si="37"/>
        <v>0</v>
      </c>
      <c r="AI215" s="30">
        <f t="shared" si="37"/>
        <v>0</v>
      </c>
      <c r="AJ215" s="120">
        <f t="shared" si="32"/>
        <v>3</v>
      </c>
      <c r="AK215" s="30" t="str">
        <f t="shared" si="33"/>
        <v>Babergh</v>
      </c>
      <c r="AL215" s="29">
        <f t="shared" si="34"/>
        <v>157</v>
      </c>
      <c r="AM215" s="29"/>
      <c r="AN215" s="202" t="s">
        <v>1467</v>
      </c>
      <c r="AO215" s="202" t="s">
        <v>1468</v>
      </c>
      <c r="AP215" s="202">
        <v>22</v>
      </c>
      <c r="AQ215" s="29">
        <f t="shared" si="35"/>
        <v>168</v>
      </c>
      <c r="AR215" s="202" t="s">
        <v>1467</v>
      </c>
      <c r="AS215" s="202" t="s">
        <v>1468</v>
      </c>
      <c r="AT215" s="29">
        <f t="shared" ca="1" si="36"/>
        <v>2</v>
      </c>
    </row>
    <row r="216" spans="1:46" s="30" customFormat="1" x14ac:dyDescent="0.25">
      <c r="A216" s="82" t="s">
        <v>910</v>
      </c>
      <c r="B216" s="82" t="s">
        <v>911</v>
      </c>
      <c r="C216" s="181">
        <v>0</v>
      </c>
      <c r="D216" s="23">
        <v>0</v>
      </c>
      <c r="E216" s="23">
        <v>0</v>
      </c>
      <c r="F216" s="23">
        <v>0</v>
      </c>
      <c r="G216" s="23">
        <v>0</v>
      </c>
      <c r="H216" s="23">
        <v>0</v>
      </c>
      <c r="I216" s="181">
        <v>0</v>
      </c>
      <c r="J216" s="23">
        <v>0</v>
      </c>
      <c r="K216" s="23">
        <v>0</v>
      </c>
      <c r="L216" s="23">
        <v>0</v>
      </c>
      <c r="M216" s="23">
        <v>0</v>
      </c>
      <c r="N216" s="23">
        <v>0</v>
      </c>
      <c r="O216" s="181">
        <v>0</v>
      </c>
      <c r="P216" s="23">
        <v>0</v>
      </c>
      <c r="Q216" s="23">
        <v>0</v>
      </c>
      <c r="R216" s="23">
        <v>0</v>
      </c>
      <c r="S216" s="23">
        <v>0</v>
      </c>
      <c r="T216" s="23">
        <v>0</v>
      </c>
      <c r="U216" s="181">
        <v>0</v>
      </c>
      <c r="V216" s="30">
        <v>0</v>
      </c>
      <c r="W216" s="30">
        <v>0</v>
      </c>
      <c r="X216" s="30">
        <v>0</v>
      </c>
      <c r="Y216" s="30">
        <v>5</v>
      </c>
      <c r="Z216" s="30">
        <v>0</v>
      </c>
      <c r="AC216" s="45"/>
      <c r="AD216" s="178">
        <f t="shared" si="31"/>
        <v>5</v>
      </c>
      <c r="AE216" s="30">
        <f t="shared" si="37"/>
        <v>0</v>
      </c>
      <c r="AF216" s="30">
        <f t="shared" si="37"/>
        <v>0</v>
      </c>
      <c r="AG216" s="30">
        <f t="shared" si="37"/>
        <v>0</v>
      </c>
      <c r="AH216" s="30">
        <f t="shared" si="37"/>
        <v>0</v>
      </c>
      <c r="AI216" s="30">
        <f t="shared" si="37"/>
        <v>0</v>
      </c>
      <c r="AJ216" s="120">
        <f t="shared" si="32"/>
        <v>5</v>
      </c>
      <c r="AK216" s="30" t="str">
        <f t="shared" si="33"/>
        <v>Ipswich</v>
      </c>
      <c r="AL216" s="29">
        <f t="shared" si="34"/>
        <v>253</v>
      </c>
      <c r="AM216" s="29"/>
      <c r="AN216" s="202" t="s">
        <v>1469</v>
      </c>
      <c r="AO216" s="202" t="s">
        <v>1470</v>
      </c>
      <c r="AP216" s="202">
        <v>42</v>
      </c>
      <c r="AQ216" s="29">
        <f t="shared" si="35"/>
        <v>169</v>
      </c>
      <c r="AR216" s="202" t="s">
        <v>1469</v>
      </c>
      <c r="AS216" s="202" t="s">
        <v>1470</v>
      </c>
      <c r="AT216" s="29">
        <f t="shared" ca="1" si="36"/>
        <v>9</v>
      </c>
    </row>
    <row r="217" spans="1:46" s="30" customFormat="1" x14ac:dyDescent="0.25">
      <c r="A217" s="82" t="s">
        <v>912</v>
      </c>
      <c r="B217" s="82" t="s">
        <v>913</v>
      </c>
      <c r="C217" s="181">
        <v>0</v>
      </c>
      <c r="D217" s="23">
        <v>0</v>
      </c>
      <c r="E217" s="23">
        <v>0</v>
      </c>
      <c r="F217" s="23">
        <v>0</v>
      </c>
      <c r="G217" s="23">
        <v>0</v>
      </c>
      <c r="H217" s="23">
        <v>0</v>
      </c>
      <c r="I217" s="181">
        <v>0</v>
      </c>
      <c r="J217" s="23">
        <v>0</v>
      </c>
      <c r="K217" s="23">
        <v>0</v>
      </c>
      <c r="L217" s="23">
        <v>0</v>
      </c>
      <c r="M217" s="23">
        <v>0</v>
      </c>
      <c r="N217" s="23">
        <v>0</v>
      </c>
      <c r="O217" s="181">
        <v>0</v>
      </c>
      <c r="P217" s="23">
        <v>0</v>
      </c>
      <c r="Q217" s="23">
        <v>0</v>
      </c>
      <c r="R217" s="23">
        <v>0</v>
      </c>
      <c r="S217" s="23">
        <v>0</v>
      </c>
      <c r="T217" s="23">
        <v>0</v>
      </c>
      <c r="U217" s="181">
        <v>1</v>
      </c>
      <c r="V217" s="30">
        <v>0</v>
      </c>
      <c r="W217" s="30">
        <v>0</v>
      </c>
      <c r="X217" s="30">
        <v>0</v>
      </c>
      <c r="Y217" s="30">
        <v>2</v>
      </c>
      <c r="Z217" s="30">
        <v>0</v>
      </c>
      <c r="AC217" s="45"/>
      <c r="AD217" s="178">
        <f t="shared" si="31"/>
        <v>2</v>
      </c>
      <c r="AE217" s="30">
        <f t="shared" si="37"/>
        <v>1</v>
      </c>
      <c r="AF217" s="30">
        <f t="shared" si="37"/>
        <v>0</v>
      </c>
      <c r="AG217" s="30">
        <f t="shared" si="37"/>
        <v>0</v>
      </c>
      <c r="AH217" s="30">
        <f t="shared" si="37"/>
        <v>0</v>
      </c>
      <c r="AI217" s="30">
        <f t="shared" si="37"/>
        <v>0</v>
      </c>
      <c r="AJ217" s="120">
        <f t="shared" si="32"/>
        <v>3</v>
      </c>
      <c r="AK217" s="30" t="str">
        <f t="shared" si="33"/>
        <v>Mid Suffolk</v>
      </c>
      <c r="AL217" s="29">
        <f t="shared" si="34"/>
        <v>254</v>
      </c>
      <c r="AM217" s="29"/>
      <c r="AN217" s="202" t="s">
        <v>1471</v>
      </c>
      <c r="AO217" s="202" t="s">
        <v>1472</v>
      </c>
      <c r="AP217" s="202">
        <v>22</v>
      </c>
      <c r="AQ217" s="29">
        <f t="shared" si="35"/>
        <v>170</v>
      </c>
      <c r="AR217" s="202" t="s">
        <v>1471</v>
      </c>
      <c r="AS217" s="202" t="s">
        <v>1472</v>
      </c>
      <c r="AT217" s="29">
        <f t="shared" ca="1" si="36"/>
        <v>3</v>
      </c>
    </row>
    <row r="218" spans="1:46" s="30" customFormat="1" x14ac:dyDescent="0.25">
      <c r="A218" s="82" t="s">
        <v>914</v>
      </c>
      <c r="B218" s="82" t="s">
        <v>915</v>
      </c>
      <c r="C218" s="181">
        <v>0</v>
      </c>
      <c r="D218" s="23">
        <v>0</v>
      </c>
      <c r="E218" s="23">
        <v>0</v>
      </c>
      <c r="F218" s="23">
        <v>0</v>
      </c>
      <c r="G218" s="23">
        <v>0</v>
      </c>
      <c r="H218" s="23">
        <v>0</v>
      </c>
      <c r="I218" s="181">
        <v>0</v>
      </c>
      <c r="J218" s="23">
        <v>0</v>
      </c>
      <c r="K218" s="23">
        <v>0</v>
      </c>
      <c r="L218" s="23">
        <v>0</v>
      </c>
      <c r="M218" s="23">
        <v>0</v>
      </c>
      <c r="N218" s="23">
        <v>0</v>
      </c>
      <c r="O218" s="181">
        <v>0</v>
      </c>
      <c r="P218" s="23">
        <v>0</v>
      </c>
      <c r="Q218" s="23">
        <v>0</v>
      </c>
      <c r="R218" s="23">
        <v>0</v>
      </c>
      <c r="S218" s="23">
        <v>2</v>
      </c>
      <c r="T218" s="23">
        <v>0</v>
      </c>
      <c r="U218" s="181">
        <v>2</v>
      </c>
      <c r="V218" s="30">
        <v>0</v>
      </c>
      <c r="W218" s="30">
        <v>1</v>
      </c>
      <c r="X218" s="30">
        <v>0</v>
      </c>
      <c r="Y218" s="30">
        <v>5</v>
      </c>
      <c r="Z218" s="30">
        <v>0</v>
      </c>
      <c r="AC218" s="45"/>
      <c r="AD218" s="178">
        <f t="shared" si="31"/>
        <v>7</v>
      </c>
      <c r="AE218" s="30">
        <f t="shared" si="37"/>
        <v>2</v>
      </c>
      <c r="AF218" s="30">
        <f t="shared" si="37"/>
        <v>1</v>
      </c>
      <c r="AG218" s="30">
        <f t="shared" si="37"/>
        <v>0</v>
      </c>
      <c r="AH218" s="30">
        <f t="shared" si="37"/>
        <v>0</v>
      </c>
      <c r="AI218" s="30">
        <f t="shared" si="37"/>
        <v>0</v>
      </c>
      <c r="AJ218" s="120">
        <f t="shared" si="32"/>
        <v>10</v>
      </c>
      <c r="AK218" s="30" t="str">
        <f t="shared" si="33"/>
        <v>Elmbridge</v>
      </c>
      <c r="AL218" s="29">
        <f t="shared" si="34"/>
        <v>258</v>
      </c>
      <c r="AM218" s="29"/>
      <c r="AN218" s="202" t="s">
        <v>1473</v>
      </c>
      <c r="AO218" s="202" t="s">
        <v>1474</v>
      </c>
      <c r="AP218" s="202">
        <v>15</v>
      </c>
      <c r="AQ218" s="29">
        <f t="shared" si="35"/>
        <v>171</v>
      </c>
      <c r="AR218" s="202" t="s">
        <v>1473</v>
      </c>
      <c r="AS218" s="202" t="s">
        <v>1474</v>
      </c>
      <c r="AT218" s="29">
        <f t="shared" ca="1" si="36"/>
        <v>0</v>
      </c>
    </row>
    <row r="219" spans="1:46" s="30" customFormat="1" x14ac:dyDescent="0.25">
      <c r="A219" s="82" t="s">
        <v>916</v>
      </c>
      <c r="B219" s="82" t="s">
        <v>917</v>
      </c>
      <c r="C219" s="181">
        <v>0</v>
      </c>
      <c r="D219" s="23">
        <v>0</v>
      </c>
      <c r="E219" s="23">
        <v>0</v>
      </c>
      <c r="F219" s="23">
        <v>0</v>
      </c>
      <c r="G219" s="23">
        <v>0</v>
      </c>
      <c r="H219" s="23">
        <v>0</v>
      </c>
      <c r="I219" s="181">
        <v>0</v>
      </c>
      <c r="J219" s="23">
        <v>0</v>
      </c>
      <c r="K219" s="23">
        <v>0</v>
      </c>
      <c r="L219" s="23">
        <v>0</v>
      </c>
      <c r="M219" s="23">
        <v>1</v>
      </c>
      <c r="N219" s="23">
        <v>0</v>
      </c>
      <c r="O219" s="181">
        <v>0</v>
      </c>
      <c r="P219" s="23">
        <v>0</v>
      </c>
      <c r="Q219" s="23">
        <v>0</v>
      </c>
      <c r="R219" s="23">
        <v>0</v>
      </c>
      <c r="S219" s="23">
        <v>0</v>
      </c>
      <c r="T219" s="23">
        <v>0</v>
      </c>
      <c r="U219" s="181">
        <v>1</v>
      </c>
      <c r="V219" s="30">
        <v>0</v>
      </c>
      <c r="W219" s="30">
        <v>0</v>
      </c>
      <c r="X219" s="30">
        <v>0</v>
      </c>
      <c r="Y219" s="30">
        <v>6</v>
      </c>
      <c r="Z219" s="30">
        <v>0</v>
      </c>
      <c r="AC219" s="45"/>
      <c r="AD219" s="178">
        <f t="shared" si="31"/>
        <v>7</v>
      </c>
      <c r="AE219" s="30">
        <f t="shared" si="37"/>
        <v>1</v>
      </c>
      <c r="AF219" s="30">
        <f t="shared" si="37"/>
        <v>0</v>
      </c>
      <c r="AG219" s="30">
        <f t="shared" si="37"/>
        <v>0</v>
      </c>
      <c r="AH219" s="30">
        <f t="shared" si="37"/>
        <v>0</v>
      </c>
      <c r="AI219" s="30">
        <f t="shared" si="37"/>
        <v>0</v>
      </c>
      <c r="AJ219" s="120">
        <f t="shared" si="32"/>
        <v>8</v>
      </c>
      <c r="AK219" s="30" t="str">
        <f t="shared" si="33"/>
        <v>Epsom and Ewell</v>
      </c>
      <c r="AL219" s="29">
        <f t="shared" si="34"/>
        <v>261</v>
      </c>
      <c r="AM219" s="29"/>
      <c r="AN219" s="202" t="s">
        <v>1475</v>
      </c>
      <c r="AO219" s="202" t="s">
        <v>1476</v>
      </c>
      <c r="AP219" s="202">
        <v>22</v>
      </c>
      <c r="AQ219" s="29">
        <f t="shared" si="35"/>
        <v>172</v>
      </c>
      <c r="AR219" s="202" t="s">
        <v>1475</v>
      </c>
      <c r="AS219" s="202" t="s">
        <v>1476</v>
      </c>
      <c r="AT219" s="29">
        <f t="shared" ca="1" si="36"/>
        <v>4</v>
      </c>
    </row>
    <row r="220" spans="1:46" s="30" customFormat="1" x14ac:dyDescent="0.25">
      <c r="A220" s="82" t="s">
        <v>918</v>
      </c>
      <c r="B220" s="82" t="s">
        <v>919</v>
      </c>
      <c r="C220" s="181">
        <v>0</v>
      </c>
      <c r="D220" s="23">
        <v>0</v>
      </c>
      <c r="E220" s="23">
        <v>0</v>
      </c>
      <c r="F220" s="23">
        <v>0</v>
      </c>
      <c r="G220" s="23">
        <v>0</v>
      </c>
      <c r="H220" s="23">
        <v>0</v>
      </c>
      <c r="I220" s="181">
        <v>0</v>
      </c>
      <c r="J220" s="23">
        <v>0</v>
      </c>
      <c r="K220" s="23">
        <v>0</v>
      </c>
      <c r="L220" s="23">
        <v>0</v>
      </c>
      <c r="M220" s="23">
        <v>0</v>
      </c>
      <c r="N220" s="23">
        <v>0</v>
      </c>
      <c r="O220" s="181">
        <v>0</v>
      </c>
      <c r="P220" s="23">
        <v>0</v>
      </c>
      <c r="Q220" s="23">
        <v>0</v>
      </c>
      <c r="R220" s="23">
        <v>0</v>
      </c>
      <c r="S220" s="23">
        <v>0</v>
      </c>
      <c r="T220" s="23">
        <v>0</v>
      </c>
      <c r="U220" s="181">
        <v>0</v>
      </c>
      <c r="V220" s="30">
        <v>0</v>
      </c>
      <c r="W220" s="30">
        <v>0</v>
      </c>
      <c r="X220" s="30">
        <v>0</v>
      </c>
      <c r="Y220" s="30">
        <v>3</v>
      </c>
      <c r="Z220" s="30">
        <v>0</v>
      </c>
      <c r="AC220" s="45"/>
      <c r="AD220" s="178">
        <f t="shared" si="31"/>
        <v>3</v>
      </c>
      <c r="AE220" s="30">
        <f t="shared" si="37"/>
        <v>0</v>
      </c>
      <c r="AF220" s="30">
        <f t="shared" si="37"/>
        <v>0</v>
      </c>
      <c r="AG220" s="30">
        <f t="shared" si="37"/>
        <v>0</v>
      </c>
      <c r="AH220" s="30">
        <f t="shared" si="37"/>
        <v>0</v>
      </c>
      <c r="AI220" s="30">
        <f t="shared" si="37"/>
        <v>0</v>
      </c>
      <c r="AJ220" s="120">
        <f t="shared" si="32"/>
        <v>3</v>
      </c>
      <c r="AK220" s="30" t="str">
        <f t="shared" si="33"/>
        <v>Guildford</v>
      </c>
      <c r="AL220" s="29">
        <f t="shared" si="34"/>
        <v>262</v>
      </c>
      <c r="AM220" s="29"/>
      <c r="AN220" s="202" t="s">
        <v>1477</v>
      </c>
      <c r="AO220" s="202" t="s">
        <v>1478</v>
      </c>
      <c r="AP220" s="202">
        <v>12</v>
      </c>
      <c r="AQ220" s="29">
        <f t="shared" si="35"/>
        <v>173</v>
      </c>
      <c r="AR220" s="202" t="s">
        <v>1477</v>
      </c>
      <c r="AS220" s="202" t="s">
        <v>1478</v>
      </c>
      <c r="AT220" s="29">
        <f t="shared" ca="1" si="36"/>
        <v>0</v>
      </c>
    </row>
    <row r="221" spans="1:46" s="30" customFormat="1" x14ac:dyDescent="0.25">
      <c r="A221" s="82" t="s">
        <v>920</v>
      </c>
      <c r="B221" s="82" t="s">
        <v>921</v>
      </c>
      <c r="C221" s="181">
        <v>0</v>
      </c>
      <c r="D221" s="23">
        <v>0</v>
      </c>
      <c r="E221" s="23">
        <v>0</v>
      </c>
      <c r="F221" s="23">
        <v>0</v>
      </c>
      <c r="G221" s="23">
        <v>0</v>
      </c>
      <c r="H221" s="23">
        <v>0</v>
      </c>
      <c r="I221" s="181">
        <v>0</v>
      </c>
      <c r="J221" s="23">
        <v>0</v>
      </c>
      <c r="K221" s="23">
        <v>0</v>
      </c>
      <c r="L221" s="23">
        <v>0</v>
      </c>
      <c r="M221" s="23">
        <v>0</v>
      </c>
      <c r="N221" s="23">
        <v>0</v>
      </c>
      <c r="O221" s="181">
        <v>0</v>
      </c>
      <c r="P221" s="23">
        <v>0</v>
      </c>
      <c r="Q221" s="23">
        <v>0</v>
      </c>
      <c r="R221" s="23">
        <v>0</v>
      </c>
      <c r="S221" s="23">
        <v>2</v>
      </c>
      <c r="T221" s="23">
        <v>0</v>
      </c>
      <c r="U221" s="181">
        <v>3</v>
      </c>
      <c r="V221" s="30">
        <v>0</v>
      </c>
      <c r="W221" s="30">
        <v>0</v>
      </c>
      <c r="X221" s="30">
        <v>0</v>
      </c>
      <c r="Y221" s="30">
        <v>11</v>
      </c>
      <c r="Z221" s="30">
        <v>0</v>
      </c>
      <c r="AC221" s="45"/>
      <c r="AD221" s="178">
        <f t="shared" si="31"/>
        <v>13</v>
      </c>
      <c r="AE221" s="30">
        <f t="shared" si="37"/>
        <v>3</v>
      </c>
      <c r="AF221" s="30">
        <f t="shared" si="37"/>
        <v>0</v>
      </c>
      <c r="AG221" s="30">
        <f t="shared" si="37"/>
        <v>0</v>
      </c>
      <c r="AH221" s="30">
        <f t="shared" si="37"/>
        <v>0</v>
      </c>
      <c r="AI221" s="30">
        <f t="shared" si="37"/>
        <v>0</v>
      </c>
      <c r="AJ221" s="120">
        <f t="shared" si="32"/>
        <v>16</v>
      </c>
      <c r="AK221" s="30" t="str">
        <f t="shared" si="33"/>
        <v>Mole Valley</v>
      </c>
      <c r="AL221" s="29">
        <f t="shared" si="34"/>
        <v>263</v>
      </c>
      <c r="AM221" s="29"/>
      <c r="AN221" s="202" t="s">
        <v>1479</v>
      </c>
      <c r="AO221" s="202" t="s">
        <v>1480</v>
      </c>
      <c r="AP221" s="202">
        <v>15</v>
      </c>
      <c r="AQ221" s="29">
        <f t="shared" si="35"/>
        <v>174</v>
      </c>
      <c r="AR221" s="202" t="s">
        <v>1479</v>
      </c>
      <c r="AS221" s="202" t="s">
        <v>1480</v>
      </c>
      <c r="AT221" s="29">
        <f t="shared" ca="1" si="36"/>
        <v>5</v>
      </c>
    </row>
    <row r="222" spans="1:46" s="30" customFormat="1" x14ac:dyDescent="0.25">
      <c r="A222" s="82" t="s">
        <v>922</v>
      </c>
      <c r="B222" s="82" t="s">
        <v>923</v>
      </c>
      <c r="C222" s="181">
        <v>0</v>
      </c>
      <c r="D222" s="23">
        <v>0</v>
      </c>
      <c r="E222" s="23">
        <v>0</v>
      </c>
      <c r="F222" s="23">
        <v>0</v>
      </c>
      <c r="G222" s="23">
        <v>0</v>
      </c>
      <c r="H222" s="23">
        <v>0</v>
      </c>
      <c r="I222" s="181">
        <v>0</v>
      </c>
      <c r="J222" s="23">
        <v>0</v>
      </c>
      <c r="K222" s="23">
        <v>0</v>
      </c>
      <c r="L222" s="23">
        <v>0</v>
      </c>
      <c r="M222" s="23">
        <v>1</v>
      </c>
      <c r="N222" s="23">
        <v>0</v>
      </c>
      <c r="O222" s="181">
        <v>0</v>
      </c>
      <c r="P222" s="23">
        <v>0</v>
      </c>
      <c r="Q222" s="23">
        <v>0</v>
      </c>
      <c r="R222" s="23">
        <v>0</v>
      </c>
      <c r="S222" s="23">
        <v>4</v>
      </c>
      <c r="T222" s="23">
        <v>0</v>
      </c>
      <c r="U222" s="181">
        <v>4</v>
      </c>
      <c r="V222" s="30">
        <v>0</v>
      </c>
      <c r="W222" s="30">
        <v>0</v>
      </c>
      <c r="X222" s="30">
        <v>0</v>
      </c>
      <c r="Y222" s="30">
        <v>9</v>
      </c>
      <c r="Z222" s="30">
        <v>0</v>
      </c>
      <c r="AC222" s="45"/>
      <c r="AD222" s="178">
        <f t="shared" si="31"/>
        <v>14</v>
      </c>
      <c r="AE222" s="30">
        <f t="shared" si="37"/>
        <v>4</v>
      </c>
      <c r="AF222" s="30">
        <f t="shared" si="37"/>
        <v>0</v>
      </c>
      <c r="AG222" s="30">
        <f t="shared" si="37"/>
        <v>0</v>
      </c>
      <c r="AH222" s="30">
        <f t="shared" si="37"/>
        <v>0</v>
      </c>
      <c r="AI222" s="30">
        <f t="shared" si="37"/>
        <v>0</v>
      </c>
      <c r="AJ222" s="120">
        <f t="shared" si="32"/>
        <v>18</v>
      </c>
      <c r="AK222" s="30" t="str">
        <f t="shared" si="33"/>
        <v>Reigate and Banstead</v>
      </c>
      <c r="AL222" s="29">
        <f t="shared" si="34"/>
        <v>264</v>
      </c>
      <c r="AM222" s="29"/>
      <c r="AN222" s="202" t="s">
        <v>1481</v>
      </c>
      <c r="AO222" s="202" t="s">
        <v>1482</v>
      </c>
      <c r="AP222" s="202">
        <v>30</v>
      </c>
      <c r="AQ222" s="29">
        <f t="shared" si="35"/>
        <v>175</v>
      </c>
      <c r="AR222" s="202" t="s">
        <v>1481</v>
      </c>
      <c r="AS222" s="202" t="s">
        <v>1482</v>
      </c>
      <c r="AT222" s="29">
        <f t="shared" ca="1" si="36"/>
        <v>5</v>
      </c>
    </row>
    <row r="223" spans="1:46" s="30" customFormat="1" x14ac:dyDescent="0.25">
      <c r="A223" s="82" t="s">
        <v>924</v>
      </c>
      <c r="B223" s="82" t="s">
        <v>925</v>
      </c>
      <c r="C223" s="181">
        <v>0</v>
      </c>
      <c r="D223" s="23">
        <v>0</v>
      </c>
      <c r="E223" s="23">
        <v>0</v>
      </c>
      <c r="F223" s="23">
        <v>0</v>
      </c>
      <c r="G223" s="23">
        <v>0</v>
      </c>
      <c r="H223" s="23">
        <v>0</v>
      </c>
      <c r="I223" s="181">
        <v>0</v>
      </c>
      <c r="J223" s="23">
        <v>0</v>
      </c>
      <c r="K223" s="23">
        <v>0</v>
      </c>
      <c r="L223" s="23">
        <v>0</v>
      </c>
      <c r="M223" s="23">
        <v>0</v>
      </c>
      <c r="N223" s="23">
        <v>0</v>
      </c>
      <c r="O223" s="181">
        <v>0</v>
      </c>
      <c r="P223" s="23">
        <v>0</v>
      </c>
      <c r="Q223" s="23">
        <v>0</v>
      </c>
      <c r="R223" s="23">
        <v>0</v>
      </c>
      <c r="S223" s="23">
        <v>1</v>
      </c>
      <c r="T223" s="23">
        <v>0</v>
      </c>
      <c r="U223" s="181">
        <v>0</v>
      </c>
      <c r="V223" s="30">
        <v>0</v>
      </c>
      <c r="W223" s="30">
        <v>0</v>
      </c>
      <c r="X223" s="30">
        <v>0</v>
      </c>
      <c r="Y223" s="30">
        <v>4</v>
      </c>
      <c r="Z223" s="30">
        <v>0</v>
      </c>
      <c r="AC223" s="45"/>
      <c r="AD223" s="178">
        <f t="shared" si="31"/>
        <v>5</v>
      </c>
      <c r="AE223" s="30">
        <f t="shared" si="37"/>
        <v>0</v>
      </c>
      <c r="AF223" s="30">
        <f t="shared" si="37"/>
        <v>0</v>
      </c>
      <c r="AG223" s="30">
        <f t="shared" si="37"/>
        <v>0</v>
      </c>
      <c r="AH223" s="30">
        <f t="shared" si="37"/>
        <v>0</v>
      </c>
      <c r="AI223" s="30">
        <f t="shared" si="37"/>
        <v>0</v>
      </c>
      <c r="AJ223" s="120">
        <f t="shared" si="32"/>
        <v>5</v>
      </c>
      <c r="AK223" s="30" t="str">
        <f t="shared" si="33"/>
        <v>Runnymede</v>
      </c>
      <c r="AL223" s="29">
        <f t="shared" si="34"/>
        <v>265</v>
      </c>
      <c r="AM223" s="29"/>
      <c r="AN223" s="202" t="s">
        <v>1483</v>
      </c>
      <c r="AO223" s="202" t="s">
        <v>1484</v>
      </c>
      <c r="AP223" s="202">
        <v>14</v>
      </c>
      <c r="AQ223" s="29">
        <f t="shared" si="35"/>
        <v>176</v>
      </c>
      <c r="AR223" s="202" t="s">
        <v>1483</v>
      </c>
      <c r="AS223" s="202" t="s">
        <v>1484</v>
      </c>
      <c r="AT223" s="29">
        <f t="shared" ca="1" si="36"/>
        <v>7</v>
      </c>
    </row>
    <row r="224" spans="1:46" s="30" customFormat="1" x14ac:dyDescent="0.25">
      <c r="A224" s="82" t="s">
        <v>926</v>
      </c>
      <c r="B224" s="82" t="s">
        <v>927</v>
      </c>
      <c r="C224" s="181">
        <v>0</v>
      </c>
      <c r="D224" s="23">
        <v>0</v>
      </c>
      <c r="E224" s="23">
        <v>0</v>
      </c>
      <c r="F224" s="23">
        <v>0</v>
      </c>
      <c r="G224" s="23">
        <v>0</v>
      </c>
      <c r="H224" s="23">
        <v>0</v>
      </c>
      <c r="I224" s="181">
        <v>0</v>
      </c>
      <c r="J224" s="23">
        <v>0</v>
      </c>
      <c r="K224" s="23">
        <v>0</v>
      </c>
      <c r="L224" s="23">
        <v>0</v>
      </c>
      <c r="M224" s="23">
        <v>0</v>
      </c>
      <c r="N224" s="23">
        <v>0</v>
      </c>
      <c r="O224" s="181">
        <v>0</v>
      </c>
      <c r="P224" s="23">
        <v>0</v>
      </c>
      <c r="Q224" s="23">
        <v>0</v>
      </c>
      <c r="R224" s="23">
        <v>0</v>
      </c>
      <c r="S224" s="23">
        <v>0</v>
      </c>
      <c r="T224" s="23">
        <v>0</v>
      </c>
      <c r="U224" s="181">
        <v>0</v>
      </c>
      <c r="V224" s="30">
        <v>0</v>
      </c>
      <c r="W224" s="30">
        <v>0</v>
      </c>
      <c r="X224" s="30">
        <v>0</v>
      </c>
      <c r="Y224" s="30">
        <v>4</v>
      </c>
      <c r="Z224" s="30">
        <v>0</v>
      </c>
      <c r="AC224" s="45"/>
      <c r="AD224" s="178">
        <f t="shared" si="31"/>
        <v>4</v>
      </c>
      <c r="AE224" s="30">
        <f t="shared" si="37"/>
        <v>0</v>
      </c>
      <c r="AF224" s="30">
        <f t="shared" si="37"/>
        <v>0</v>
      </c>
      <c r="AG224" s="30">
        <f t="shared" si="37"/>
        <v>0</v>
      </c>
      <c r="AH224" s="30">
        <f t="shared" si="37"/>
        <v>0</v>
      </c>
      <c r="AI224" s="30">
        <f t="shared" si="37"/>
        <v>0</v>
      </c>
      <c r="AJ224" s="120">
        <f t="shared" si="32"/>
        <v>4</v>
      </c>
      <c r="AK224" s="30" t="str">
        <f t="shared" si="33"/>
        <v>Spelthorne</v>
      </c>
      <c r="AL224" s="29">
        <f t="shared" si="34"/>
        <v>266</v>
      </c>
      <c r="AM224" s="29"/>
      <c r="AN224" s="202" t="s">
        <v>1485</v>
      </c>
      <c r="AO224" s="202" t="s">
        <v>1486</v>
      </c>
      <c r="AP224" s="202">
        <v>18</v>
      </c>
      <c r="AQ224" s="29">
        <f t="shared" si="35"/>
        <v>177</v>
      </c>
      <c r="AR224" s="202" t="s">
        <v>1485</v>
      </c>
      <c r="AS224" s="202" t="s">
        <v>1486</v>
      </c>
      <c r="AT224" s="29">
        <f t="shared" ca="1" si="36"/>
        <v>10</v>
      </c>
    </row>
    <row r="225" spans="1:46" s="30" customFormat="1" x14ac:dyDescent="0.25">
      <c r="A225" s="82" t="s">
        <v>928</v>
      </c>
      <c r="B225" s="82" t="s">
        <v>929</v>
      </c>
      <c r="C225" s="181">
        <v>0</v>
      </c>
      <c r="D225" s="23">
        <v>0</v>
      </c>
      <c r="E225" s="23">
        <v>0</v>
      </c>
      <c r="F225" s="23">
        <v>0</v>
      </c>
      <c r="G225" s="23">
        <v>0</v>
      </c>
      <c r="H225" s="23">
        <v>0</v>
      </c>
      <c r="I225" s="181">
        <v>0</v>
      </c>
      <c r="J225" s="23">
        <v>0</v>
      </c>
      <c r="K225" s="23">
        <v>0</v>
      </c>
      <c r="L225" s="23">
        <v>0</v>
      </c>
      <c r="M225" s="23">
        <v>0</v>
      </c>
      <c r="N225" s="23">
        <v>0</v>
      </c>
      <c r="O225" s="181">
        <v>0</v>
      </c>
      <c r="P225" s="23">
        <v>0</v>
      </c>
      <c r="Q225" s="23">
        <v>0</v>
      </c>
      <c r="R225" s="23">
        <v>0</v>
      </c>
      <c r="S225" s="23">
        <v>1</v>
      </c>
      <c r="T225" s="23">
        <v>0</v>
      </c>
      <c r="U225" s="181">
        <v>0</v>
      </c>
      <c r="V225" s="30">
        <v>0</v>
      </c>
      <c r="W225" s="30">
        <v>0</v>
      </c>
      <c r="X225" s="30">
        <v>0</v>
      </c>
      <c r="Y225" s="30">
        <v>1</v>
      </c>
      <c r="Z225" s="30">
        <v>0</v>
      </c>
      <c r="AC225" s="45"/>
      <c r="AD225" s="178">
        <f t="shared" si="31"/>
        <v>2</v>
      </c>
      <c r="AE225" s="30">
        <f t="shared" si="37"/>
        <v>0</v>
      </c>
      <c r="AF225" s="30">
        <f t="shared" si="37"/>
        <v>0</v>
      </c>
      <c r="AG225" s="30">
        <f t="shared" si="37"/>
        <v>0</v>
      </c>
      <c r="AH225" s="30">
        <f t="shared" si="37"/>
        <v>0</v>
      </c>
      <c r="AI225" s="30">
        <f t="shared" si="37"/>
        <v>0</v>
      </c>
      <c r="AJ225" s="120">
        <f t="shared" si="32"/>
        <v>2</v>
      </c>
      <c r="AK225" s="30" t="str">
        <f t="shared" si="33"/>
        <v>Surrey Heath</v>
      </c>
      <c r="AL225" s="29">
        <f t="shared" si="34"/>
        <v>267</v>
      </c>
      <c r="AM225" s="29"/>
      <c r="AN225" s="202" t="s">
        <v>1487</v>
      </c>
      <c r="AO225" s="202" t="s">
        <v>1488</v>
      </c>
      <c r="AP225" s="202">
        <v>34</v>
      </c>
      <c r="AQ225" s="29">
        <f t="shared" si="35"/>
        <v>178</v>
      </c>
      <c r="AR225" s="202" t="s">
        <v>1487</v>
      </c>
      <c r="AS225" s="202" t="s">
        <v>1488</v>
      </c>
      <c r="AT225" s="29">
        <f t="shared" ca="1" si="36"/>
        <v>2</v>
      </c>
    </row>
    <row r="226" spans="1:46" x14ac:dyDescent="0.25">
      <c r="A226" s="82" t="s">
        <v>930</v>
      </c>
      <c r="B226" s="82" t="s">
        <v>931</v>
      </c>
      <c r="C226" s="178">
        <v>0</v>
      </c>
      <c r="D226" s="67">
        <v>0</v>
      </c>
      <c r="E226" s="67">
        <v>0</v>
      </c>
      <c r="F226" s="67">
        <v>0</v>
      </c>
      <c r="G226" s="67">
        <v>0</v>
      </c>
      <c r="H226" s="67">
        <v>0</v>
      </c>
      <c r="I226" s="178">
        <v>0</v>
      </c>
      <c r="J226" s="67">
        <v>0</v>
      </c>
      <c r="K226" s="67">
        <v>0</v>
      </c>
      <c r="L226" s="67">
        <v>0</v>
      </c>
      <c r="M226" s="67">
        <v>0</v>
      </c>
      <c r="N226" s="67">
        <v>0</v>
      </c>
      <c r="O226" s="178">
        <v>0</v>
      </c>
      <c r="P226" s="67">
        <v>0</v>
      </c>
      <c r="Q226" s="67">
        <v>0</v>
      </c>
      <c r="R226" s="67">
        <v>0</v>
      </c>
      <c r="S226" s="67">
        <v>0</v>
      </c>
      <c r="T226" s="67">
        <v>0</v>
      </c>
      <c r="U226" s="178">
        <v>1</v>
      </c>
      <c r="V226" s="29">
        <v>0</v>
      </c>
      <c r="W226" s="29">
        <v>0</v>
      </c>
      <c r="X226" s="29">
        <v>0</v>
      </c>
      <c r="Y226" s="29">
        <v>8</v>
      </c>
      <c r="Z226" s="29">
        <v>0</v>
      </c>
      <c r="AD226" s="178">
        <f t="shared" si="31"/>
        <v>8</v>
      </c>
      <c r="AE226" s="29">
        <f t="shared" si="37"/>
        <v>1</v>
      </c>
      <c r="AF226" s="29">
        <f t="shared" si="37"/>
        <v>0</v>
      </c>
      <c r="AG226" s="29">
        <f t="shared" si="37"/>
        <v>0</v>
      </c>
      <c r="AH226" s="29">
        <f t="shared" si="37"/>
        <v>0</v>
      </c>
      <c r="AI226" s="29">
        <f t="shared" si="37"/>
        <v>0</v>
      </c>
      <c r="AJ226" s="120">
        <f t="shared" si="32"/>
        <v>9</v>
      </c>
      <c r="AK226" s="30" t="str">
        <f t="shared" si="33"/>
        <v>Tandridge</v>
      </c>
      <c r="AL226" s="29">
        <f t="shared" si="34"/>
        <v>268</v>
      </c>
      <c r="AN226" s="202" t="s">
        <v>1489</v>
      </c>
      <c r="AO226" s="202" t="s">
        <v>1490</v>
      </c>
      <c r="AP226" s="202">
        <v>24</v>
      </c>
      <c r="AQ226" s="29">
        <f t="shared" si="35"/>
        <v>179</v>
      </c>
      <c r="AR226" s="202" t="s">
        <v>1489</v>
      </c>
      <c r="AS226" s="202" t="s">
        <v>1490</v>
      </c>
      <c r="AT226" s="29">
        <f t="shared" ca="1" si="36"/>
        <v>1</v>
      </c>
    </row>
    <row r="227" spans="1:46" x14ac:dyDescent="0.25">
      <c r="A227" s="82" t="s">
        <v>932</v>
      </c>
      <c r="B227" s="82" t="s">
        <v>933</v>
      </c>
      <c r="C227" s="178">
        <v>0</v>
      </c>
      <c r="D227" s="67">
        <v>0</v>
      </c>
      <c r="E227" s="67">
        <v>0</v>
      </c>
      <c r="F227" s="67">
        <v>0</v>
      </c>
      <c r="G227" s="67">
        <v>0</v>
      </c>
      <c r="H227" s="67">
        <v>0</v>
      </c>
      <c r="I227" s="178">
        <v>1</v>
      </c>
      <c r="J227" s="67">
        <v>0</v>
      </c>
      <c r="K227" s="67">
        <v>0</v>
      </c>
      <c r="L227" s="67">
        <v>0</v>
      </c>
      <c r="M227" s="67">
        <v>0</v>
      </c>
      <c r="N227" s="67">
        <v>0</v>
      </c>
      <c r="O227" s="178">
        <v>0</v>
      </c>
      <c r="P227" s="67">
        <v>0</v>
      </c>
      <c r="Q227" s="67">
        <v>0</v>
      </c>
      <c r="R227" s="67">
        <v>0</v>
      </c>
      <c r="S227" s="67">
        <v>1</v>
      </c>
      <c r="T227" s="67">
        <v>0</v>
      </c>
      <c r="U227" s="178">
        <v>0</v>
      </c>
      <c r="V227" s="29">
        <v>0</v>
      </c>
      <c r="W227" s="29">
        <v>0</v>
      </c>
      <c r="X227" s="29">
        <v>0</v>
      </c>
      <c r="Y227" s="29">
        <v>5</v>
      </c>
      <c r="Z227" s="29">
        <v>0</v>
      </c>
      <c r="AD227" s="178">
        <f t="shared" si="31"/>
        <v>6</v>
      </c>
      <c r="AE227" s="29">
        <f t="shared" si="37"/>
        <v>1</v>
      </c>
      <c r="AF227" s="29">
        <f t="shared" si="37"/>
        <v>0</v>
      </c>
      <c r="AG227" s="29">
        <f t="shared" si="37"/>
        <v>0</v>
      </c>
      <c r="AH227" s="29">
        <f t="shared" si="37"/>
        <v>0</v>
      </c>
      <c r="AI227" s="29">
        <f t="shared" si="37"/>
        <v>0</v>
      </c>
      <c r="AJ227" s="120">
        <f t="shared" si="32"/>
        <v>7</v>
      </c>
      <c r="AK227" s="30" t="str">
        <f t="shared" si="33"/>
        <v>Waverley</v>
      </c>
      <c r="AL227" s="29">
        <f t="shared" si="34"/>
        <v>269</v>
      </c>
      <c r="AN227" s="202" t="s">
        <v>1491</v>
      </c>
      <c r="AO227" s="202" t="s">
        <v>1492</v>
      </c>
      <c r="AP227" s="202">
        <v>11</v>
      </c>
      <c r="AQ227" s="29">
        <f t="shared" si="35"/>
        <v>180</v>
      </c>
      <c r="AR227" s="202" t="s">
        <v>1491</v>
      </c>
      <c r="AS227" s="202" t="s">
        <v>1492</v>
      </c>
      <c r="AT227" s="29">
        <f t="shared" ca="1" si="36"/>
        <v>4</v>
      </c>
    </row>
    <row r="228" spans="1:46" x14ac:dyDescent="0.25">
      <c r="A228" s="82" t="s">
        <v>934</v>
      </c>
      <c r="B228" s="82" t="s">
        <v>935</v>
      </c>
      <c r="C228" s="178">
        <v>0</v>
      </c>
      <c r="D228" s="67">
        <v>0</v>
      </c>
      <c r="E228" s="67">
        <v>0</v>
      </c>
      <c r="F228" s="67">
        <v>0</v>
      </c>
      <c r="G228" s="67">
        <v>0</v>
      </c>
      <c r="H228" s="67">
        <v>0</v>
      </c>
      <c r="I228" s="178">
        <v>0</v>
      </c>
      <c r="J228" s="67">
        <v>0</v>
      </c>
      <c r="K228" s="67">
        <v>0</v>
      </c>
      <c r="L228" s="67">
        <v>0</v>
      </c>
      <c r="M228" s="67">
        <v>0</v>
      </c>
      <c r="N228" s="67">
        <v>0</v>
      </c>
      <c r="O228" s="178">
        <v>0</v>
      </c>
      <c r="P228" s="67">
        <v>0</v>
      </c>
      <c r="Q228" s="67">
        <v>0</v>
      </c>
      <c r="R228" s="67">
        <v>0</v>
      </c>
      <c r="S228" s="67">
        <v>0</v>
      </c>
      <c r="T228" s="67">
        <v>0</v>
      </c>
      <c r="U228" s="178">
        <v>0</v>
      </c>
      <c r="V228" s="29">
        <v>0</v>
      </c>
      <c r="W228" s="29">
        <v>0</v>
      </c>
      <c r="X228" s="29">
        <v>0</v>
      </c>
      <c r="Y228" s="29">
        <v>4</v>
      </c>
      <c r="Z228" s="29">
        <v>0</v>
      </c>
      <c r="AD228" s="178">
        <f t="shared" si="31"/>
        <v>4</v>
      </c>
      <c r="AE228" s="29">
        <f t="shared" si="37"/>
        <v>0</v>
      </c>
      <c r="AF228" s="29">
        <f t="shared" si="37"/>
        <v>0</v>
      </c>
      <c r="AG228" s="29">
        <f t="shared" si="37"/>
        <v>0</v>
      </c>
      <c r="AH228" s="29">
        <f t="shared" si="37"/>
        <v>0</v>
      </c>
      <c r="AI228" s="29">
        <f t="shared" si="37"/>
        <v>0</v>
      </c>
      <c r="AJ228" s="120">
        <f t="shared" si="32"/>
        <v>4</v>
      </c>
      <c r="AK228" s="30" t="str">
        <f t="shared" si="33"/>
        <v>Woking</v>
      </c>
      <c r="AL228" s="29">
        <f t="shared" si="34"/>
        <v>270</v>
      </c>
      <c r="AN228" s="202" t="s">
        <v>1493</v>
      </c>
      <c r="AO228" s="202" t="s">
        <v>1494</v>
      </c>
      <c r="AP228" s="202">
        <v>16</v>
      </c>
      <c r="AQ228" s="29">
        <f t="shared" si="35"/>
        <v>181</v>
      </c>
      <c r="AR228" s="202" t="s">
        <v>1493</v>
      </c>
      <c r="AS228" s="202" t="s">
        <v>1494</v>
      </c>
      <c r="AT228" s="29">
        <f t="shared" ca="1" si="36"/>
        <v>5</v>
      </c>
    </row>
    <row r="229" spans="1:46" x14ac:dyDescent="0.25">
      <c r="A229" s="82" t="s">
        <v>936</v>
      </c>
      <c r="B229" s="82" t="s">
        <v>937</v>
      </c>
      <c r="C229" s="178">
        <v>0</v>
      </c>
      <c r="D229" s="67">
        <v>0</v>
      </c>
      <c r="E229" s="67">
        <v>0</v>
      </c>
      <c r="F229" s="67">
        <v>0</v>
      </c>
      <c r="G229" s="67">
        <v>0</v>
      </c>
      <c r="H229" s="67">
        <v>0</v>
      </c>
      <c r="I229" s="178">
        <v>0</v>
      </c>
      <c r="J229" s="67">
        <v>0</v>
      </c>
      <c r="K229" s="67">
        <v>0</v>
      </c>
      <c r="L229" s="67">
        <v>0</v>
      </c>
      <c r="M229" s="67">
        <v>0</v>
      </c>
      <c r="N229" s="67">
        <v>0</v>
      </c>
      <c r="O229" s="178">
        <v>0</v>
      </c>
      <c r="P229" s="67">
        <v>0</v>
      </c>
      <c r="Q229" s="67">
        <v>0</v>
      </c>
      <c r="R229" s="67">
        <v>0</v>
      </c>
      <c r="S229" s="67">
        <v>0</v>
      </c>
      <c r="T229" s="67">
        <v>0</v>
      </c>
      <c r="U229" s="178">
        <v>0</v>
      </c>
      <c r="V229" s="29">
        <v>0</v>
      </c>
      <c r="W229" s="29">
        <v>0</v>
      </c>
      <c r="X229" s="29">
        <v>0</v>
      </c>
      <c r="Y229" s="29">
        <v>3</v>
      </c>
      <c r="Z229" s="29">
        <v>0</v>
      </c>
      <c r="AD229" s="178">
        <f t="shared" si="31"/>
        <v>3</v>
      </c>
      <c r="AE229" s="29">
        <f t="shared" si="37"/>
        <v>0</v>
      </c>
      <c r="AF229" s="29">
        <f t="shared" si="37"/>
        <v>0</v>
      </c>
      <c r="AG229" s="29">
        <f t="shared" si="37"/>
        <v>0</v>
      </c>
      <c r="AH229" s="29">
        <f t="shared" si="37"/>
        <v>0</v>
      </c>
      <c r="AI229" s="29">
        <f t="shared" si="37"/>
        <v>0</v>
      </c>
      <c r="AJ229" s="120">
        <f t="shared" si="32"/>
        <v>3</v>
      </c>
      <c r="AK229" s="30" t="str">
        <f t="shared" si="33"/>
        <v>North Warwickshire</v>
      </c>
      <c r="AL229" s="29">
        <f t="shared" si="34"/>
        <v>271</v>
      </c>
      <c r="AN229" s="202" t="s">
        <v>1495</v>
      </c>
      <c r="AO229" s="202" t="s">
        <v>1496</v>
      </c>
      <c r="AP229" s="202">
        <v>13</v>
      </c>
      <c r="AQ229" s="29">
        <f t="shared" si="35"/>
        <v>182</v>
      </c>
      <c r="AR229" s="202" t="s">
        <v>1495</v>
      </c>
      <c r="AS229" s="202" t="s">
        <v>1496</v>
      </c>
      <c r="AT229" s="29">
        <f t="shared" ca="1" si="36"/>
        <v>7</v>
      </c>
    </row>
    <row r="230" spans="1:46" x14ac:dyDescent="0.25">
      <c r="A230" s="82" t="s">
        <v>938</v>
      </c>
      <c r="B230" s="82" t="s">
        <v>939</v>
      </c>
      <c r="C230" s="178">
        <v>0</v>
      </c>
      <c r="D230" s="67">
        <v>0</v>
      </c>
      <c r="E230" s="67">
        <v>0</v>
      </c>
      <c r="F230" s="67">
        <v>0</v>
      </c>
      <c r="G230" s="67">
        <v>0</v>
      </c>
      <c r="H230" s="67">
        <v>0</v>
      </c>
      <c r="I230" s="178">
        <v>0</v>
      </c>
      <c r="J230" s="67">
        <v>0</v>
      </c>
      <c r="K230" s="67">
        <v>0</v>
      </c>
      <c r="L230" s="67">
        <v>0</v>
      </c>
      <c r="M230" s="67">
        <v>2</v>
      </c>
      <c r="N230" s="67">
        <v>0</v>
      </c>
      <c r="O230" s="178">
        <v>0</v>
      </c>
      <c r="P230" s="67">
        <v>0</v>
      </c>
      <c r="Q230" s="67">
        <v>0</v>
      </c>
      <c r="R230" s="67">
        <v>0</v>
      </c>
      <c r="S230" s="67">
        <v>0</v>
      </c>
      <c r="T230" s="67">
        <v>0</v>
      </c>
      <c r="U230" s="178">
        <v>0</v>
      </c>
      <c r="V230" s="29">
        <v>0</v>
      </c>
      <c r="W230" s="29">
        <v>1</v>
      </c>
      <c r="X230" s="29">
        <v>0</v>
      </c>
      <c r="Y230" s="29">
        <v>9</v>
      </c>
      <c r="Z230" s="29">
        <v>0</v>
      </c>
      <c r="AD230" s="178">
        <f t="shared" si="31"/>
        <v>11</v>
      </c>
      <c r="AE230" s="29">
        <f t="shared" ref="AE230:AI245" si="38">SUMIF($C$5:$AB$5,AE$5,$C230:$AB230)</f>
        <v>0</v>
      </c>
      <c r="AF230" s="29">
        <f t="shared" si="38"/>
        <v>1</v>
      </c>
      <c r="AG230" s="29">
        <f t="shared" si="38"/>
        <v>0</v>
      </c>
      <c r="AH230" s="29">
        <f t="shared" si="38"/>
        <v>0</v>
      </c>
      <c r="AI230" s="29">
        <f t="shared" si="38"/>
        <v>0</v>
      </c>
      <c r="AJ230" s="120">
        <f t="shared" si="32"/>
        <v>12</v>
      </c>
      <c r="AK230" s="30" t="str">
        <f t="shared" si="33"/>
        <v>Nuneaton and Bedworth</v>
      </c>
      <c r="AL230" s="29">
        <f t="shared" si="34"/>
        <v>272</v>
      </c>
      <c r="AN230" s="202" t="s">
        <v>1497</v>
      </c>
      <c r="AO230" s="202" t="s">
        <v>1498</v>
      </c>
      <c r="AP230" s="202">
        <v>24</v>
      </c>
      <c r="AQ230" s="29">
        <f t="shared" si="35"/>
        <v>183</v>
      </c>
      <c r="AR230" s="202" t="s">
        <v>1497</v>
      </c>
      <c r="AS230" s="202" t="s">
        <v>1498</v>
      </c>
      <c r="AT230" s="29">
        <f t="shared" ca="1" si="36"/>
        <v>4</v>
      </c>
    </row>
    <row r="231" spans="1:46" x14ac:dyDescent="0.25">
      <c r="A231" s="82" t="s">
        <v>940</v>
      </c>
      <c r="B231" s="82" t="s">
        <v>941</v>
      </c>
      <c r="C231" s="178">
        <v>0</v>
      </c>
      <c r="D231" s="67">
        <v>0</v>
      </c>
      <c r="E231" s="67">
        <v>0</v>
      </c>
      <c r="F231" s="67">
        <v>0</v>
      </c>
      <c r="G231" s="67">
        <v>0</v>
      </c>
      <c r="H231" s="67">
        <v>0</v>
      </c>
      <c r="I231" s="178">
        <v>0</v>
      </c>
      <c r="J231" s="67">
        <v>0</v>
      </c>
      <c r="K231" s="67">
        <v>0</v>
      </c>
      <c r="L231" s="67">
        <v>0</v>
      </c>
      <c r="M231" s="67">
        <v>0</v>
      </c>
      <c r="N231" s="67">
        <v>0</v>
      </c>
      <c r="O231" s="178">
        <v>0</v>
      </c>
      <c r="P231" s="67">
        <v>0</v>
      </c>
      <c r="Q231" s="67">
        <v>0</v>
      </c>
      <c r="R231" s="67">
        <v>0</v>
      </c>
      <c r="S231" s="67">
        <v>0</v>
      </c>
      <c r="T231" s="67">
        <v>0</v>
      </c>
      <c r="U231" s="178">
        <v>2</v>
      </c>
      <c r="V231" s="29">
        <v>0</v>
      </c>
      <c r="W231" s="29">
        <v>0</v>
      </c>
      <c r="X231" s="29">
        <v>0</v>
      </c>
      <c r="Y231" s="29">
        <v>5</v>
      </c>
      <c r="Z231" s="29">
        <v>0</v>
      </c>
      <c r="AD231" s="178">
        <f t="shared" si="31"/>
        <v>5</v>
      </c>
      <c r="AE231" s="29">
        <f t="shared" si="38"/>
        <v>2</v>
      </c>
      <c r="AF231" s="29">
        <f t="shared" si="38"/>
        <v>0</v>
      </c>
      <c r="AG231" s="29">
        <f t="shared" si="38"/>
        <v>0</v>
      </c>
      <c r="AH231" s="29">
        <f t="shared" si="38"/>
        <v>0</v>
      </c>
      <c r="AI231" s="29">
        <f t="shared" si="38"/>
        <v>0</v>
      </c>
      <c r="AJ231" s="120">
        <f t="shared" si="32"/>
        <v>7</v>
      </c>
      <c r="AK231" s="30" t="str">
        <f t="shared" si="33"/>
        <v>Rugby</v>
      </c>
      <c r="AL231" s="29">
        <f t="shared" si="34"/>
        <v>273</v>
      </c>
      <c r="AN231" s="202" t="s">
        <v>1499</v>
      </c>
      <c r="AO231" s="202" t="s">
        <v>1500</v>
      </c>
      <c r="AP231" s="202">
        <v>11</v>
      </c>
      <c r="AQ231" s="29">
        <f t="shared" si="35"/>
        <v>184</v>
      </c>
      <c r="AR231" s="202" t="s">
        <v>1499</v>
      </c>
      <c r="AS231" s="202" t="s">
        <v>1500</v>
      </c>
      <c r="AT231" s="29">
        <f t="shared" ca="1" si="36"/>
        <v>1</v>
      </c>
    </row>
    <row r="232" spans="1:46" x14ac:dyDescent="0.25">
      <c r="A232" s="82" t="s">
        <v>942</v>
      </c>
      <c r="B232" s="82" t="s">
        <v>943</v>
      </c>
      <c r="C232" s="178">
        <v>0</v>
      </c>
      <c r="D232" s="67">
        <v>0</v>
      </c>
      <c r="E232" s="67">
        <v>0</v>
      </c>
      <c r="F232" s="67">
        <v>0</v>
      </c>
      <c r="G232" s="67">
        <v>0</v>
      </c>
      <c r="H232" s="67">
        <v>0</v>
      </c>
      <c r="I232" s="178">
        <v>0</v>
      </c>
      <c r="J232" s="67">
        <v>0</v>
      </c>
      <c r="K232" s="67">
        <v>0</v>
      </c>
      <c r="L232" s="67">
        <v>0</v>
      </c>
      <c r="M232" s="67">
        <v>0</v>
      </c>
      <c r="N232" s="67">
        <v>0</v>
      </c>
      <c r="O232" s="178">
        <v>0</v>
      </c>
      <c r="P232" s="67">
        <v>0</v>
      </c>
      <c r="Q232" s="67">
        <v>0</v>
      </c>
      <c r="R232" s="67">
        <v>0</v>
      </c>
      <c r="S232" s="67">
        <v>1</v>
      </c>
      <c r="T232" s="67">
        <v>0</v>
      </c>
      <c r="U232" s="178">
        <v>0</v>
      </c>
      <c r="V232" s="29">
        <v>0</v>
      </c>
      <c r="W232" s="29">
        <v>1</v>
      </c>
      <c r="X232" s="29">
        <v>1</v>
      </c>
      <c r="Y232" s="29">
        <v>5</v>
      </c>
      <c r="Z232" s="29">
        <v>0</v>
      </c>
      <c r="AD232" s="178">
        <f t="shared" si="31"/>
        <v>6</v>
      </c>
      <c r="AE232" s="29">
        <f t="shared" si="38"/>
        <v>0</v>
      </c>
      <c r="AF232" s="29">
        <f t="shared" si="38"/>
        <v>1</v>
      </c>
      <c r="AG232" s="29">
        <f t="shared" si="38"/>
        <v>1</v>
      </c>
      <c r="AH232" s="29">
        <f t="shared" si="38"/>
        <v>0</v>
      </c>
      <c r="AI232" s="29">
        <f t="shared" si="38"/>
        <v>0</v>
      </c>
      <c r="AJ232" s="120">
        <f t="shared" si="32"/>
        <v>8</v>
      </c>
      <c r="AK232" s="30" t="str">
        <f t="shared" si="33"/>
        <v>Stratford-on-Avon</v>
      </c>
      <c r="AL232" s="29">
        <f t="shared" si="34"/>
        <v>274</v>
      </c>
      <c r="AN232" s="202" t="s">
        <v>1501</v>
      </c>
      <c r="AO232" s="202" t="s">
        <v>1502</v>
      </c>
      <c r="AP232" s="202">
        <v>19</v>
      </c>
      <c r="AQ232" s="29">
        <f t="shared" si="35"/>
        <v>185</v>
      </c>
      <c r="AR232" s="202" t="s">
        <v>1501</v>
      </c>
      <c r="AS232" s="202" t="s">
        <v>1502</v>
      </c>
      <c r="AT232" s="29">
        <f t="shared" ca="1" si="36"/>
        <v>3</v>
      </c>
    </row>
    <row r="233" spans="1:46" x14ac:dyDescent="0.25">
      <c r="A233" s="82" t="s">
        <v>944</v>
      </c>
      <c r="B233" s="82" t="s">
        <v>945</v>
      </c>
      <c r="C233" s="178">
        <v>0</v>
      </c>
      <c r="D233" s="67">
        <v>0</v>
      </c>
      <c r="E233" s="67">
        <v>0</v>
      </c>
      <c r="F233" s="67">
        <v>0</v>
      </c>
      <c r="G233" s="67">
        <v>0</v>
      </c>
      <c r="H233" s="67">
        <v>0</v>
      </c>
      <c r="I233" s="178">
        <v>0</v>
      </c>
      <c r="J233" s="67">
        <v>0</v>
      </c>
      <c r="K233" s="67">
        <v>0</v>
      </c>
      <c r="L233" s="67">
        <v>0</v>
      </c>
      <c r="M233" s="67">
        <v>0</v>
      </c>
      <c r="N233" s="67">
        <v>0</v>
      </c>
      <c r="O233" s="178">
        <v>0</v>
      </c>
      <c r="P233" s="67">
        <v>0</v>
      </c>
      <c r="Q233" s="67">
        <v>0</v>
      </c>
      <c r="R233" s="67">
        <v>0</v>
      </c>
      <c r="S233" s="67">
        <v>0</v>
      </c>
      <c r="T233" s="67">
        <v>0</v>
      </c>
      <c r="U233" s="178">
        <v>0</v>
      </c>
      <c r="V233" s="29">
        <v>0</v>
      </c>
      <c r="W233" s="29">
        <v>0</v>
      </c>
      <c r="X233" s="29">
        <v>0</v>
      </c>
      <c r="Y233" s="29">
        <v>4</v>
      </c>
      <c r="Z233" s="29">
        <v>0</v>
      </c>
      <c r="AD233" s="178">
        <f t="shared" si="31"/>
        <v>4</v>
      </c>
      <c r="AE233" s="29">
        <f t="shared" si="38"/>
        <v>0</v>
      </c>
      <c r="AF233" s="29">
        <f t="shared" si="38"/>
        <v>0</v>
      </c>
      <c r="AG233" s="29">
        <f t="shared" si="38"/>
        <v>0</v>
      </c>
      <c r="AH233" s="29">
        <f t="shared" si="38"/>
        <v>0</v>
      </c>
      <c r="AI233" s="29">
        <f t="shared" si="38"/>
        <v>0</v>
      </c>
      <c r="AJ233" s="120">
        <f t="shared" si="32"/>
        <v>4</v>
      </c>
      <c r="AK233" s="30" t="str">
        <f t="shared" si="33"/>
        <v>Warwick</v>
      </c>
      <c r="AL233" s="29">
        <f t="shared" si="34"/>
        <v>275</v>
      </c>
      <c r="AN233" s="202" t="s">
        <v>1503</v>
      </c>
      <c r="AO233" s="202" t="s">
        <v>1504</v>
      </c>
      <c r="AP233" s="202">
        <v>10</v>
      </c>
      <c r="AQ233" s="29">
        <f t="shared" si="35"/>
        <v>186</v>
      </c>
      <c r="AR233" s="202" t="s">
        <v>1503</v>
      </c>
      <c r="AS233" s="202" t="s">
        <v>1504</v>
      </c>
      <c r="AT233" s="29">
        <f t="shared" ca="1" si="36"/>
        <v>2</v>
      </c>
    </row>
    <row r="234" spans="1:46" x14ac:dyDescent="0.25">
      <c r="A234" s="82" t="s">
        <v>946</v>
      </c>
      <c r="B234" s="82" t="s">
        <v>947</v>
      </c>
      <c r="C234" s="178">
        <v>0</v>
      </c>
      <c r="D234" s="67">
        <v>0</v>
      </c>
      <c r="E234" s="67">
        <v>0</v>
      </c>
      <c r="F234" s="67">
        <v>0</v>
      </c>
      <c r="G234" s="67">
        <v>0</v>
      </c>
      <c r="H234" s="67">
        <v>0</v>
      </c>
      <c r="I234" s="178">
        <v>0</v>
      </c>
      <c r="J234" s="67">
        <v>0</v>
      </c>
      <c r="K234" s="67">
        <v>0</v>
      </c>
      <c r="L234" s="67">
        <v>0</v>
      </c>
      <c r="M234" s="67">
        <v>0</v>
      </c>
      <c r="N234" s="67">
        <v>0</v>
      </c>
      <c r="O234" s="178">
        <v>0</v>
      </c>
      <c r="P234" s="67">
        <v>0</v>
      </c>
      <c r="Q234" s="67">
        <v>0</v>
      </c>
      <c r="R234" s="67">
        <v>0</v>
      </c>
      <c r="S234" s="67">
        <v>0</v>
      </c>
      <c r="T234" s="67">
        <v>0</v>
      </c>
      <c r="U234" s="178">
        <v>0</v>
      </c>
      <c r="V234" s="29">
        <v>0</v>
      </c>
      <c r="W234" s="29">
        <v>0</v>
      </c>
      <c r="X234" s="29">
        <v>0</v>
      </c>
      <c r="Y234" s="29">
        <v>1</v>
      </c>
      <c r="Z234" s="29">
        <v>0</v>
      </c>
      <c r="AD234" s="178">
        <f t="shared" si="31"/>
        <v>1</v>
      </c>
      <c r="AE234" s="29">
        <f t="shared" si="38"/>
        <v>0</v>
      </c>
      <c r="AF234" s="29">
        <f t="shared" si="38"/>
        <v>0</v>
      </c>
      <c r="AG234" s="29">
        <f t="shared" si="38"/>
        <v>0</v>
      </c>
      <c r="AH234" s="29">
        <f t="shared" si="38"/>
        <v>0</v>
      </c>
      <c r="AI234" s="29">
        <f t="shared" si="38"/>
        <v>0</v>
      </c>
      <c r="AJ234" s="120">
        <f t="shared" si="32"/>
        <v>1</v>
      </c>
      <c r="AK234" s="30" t="str">
        <f t="shared" si="33"/>
        <v>Adur</v>
      </c>
      <c r="AL234" s="29">
        <f t="shared" si="34"/>
        <v>280</v>
      </c>
      <c r="AN234" s="202" t="s">
        <v>1505</v>
      </c>
      <c r="AO234" s="202" t="s">
        <v>1506</v>
      </c>
      <c r="AP234" s="202">
        <v>15</v>
      </c>
      <c r="AQ234" s="29">
        <f t="shared" si="35"/>
        <v>187</v>
      </c>
      <c r="AR234" s="202" t="s">
        <v>1505</v>
      </c>
      <c r="AS234" s="202" t="s">
        <v>1506</v>
      </c>
      <c r="AT234" s="29">
        <f t="shared" ca="1" si="36"/>
        <v>9</v>
      </c>
    </row>
    <row r="235" spans="1:46" x14ac:dyDescent="0.25">
      <c r="A235" s="82" t="s">
        <v>948</v>
      </c>
      <c r="B235" s="82" t="s">
        <v>949</v>
      </c>
      <c r="C235" s="178">
        <v>0</v>
      </c>
      <c r="D235" s="67">
        <v>0</v>
      </c>
      <c r="E235" s="67">
        <v>0</v>
      </c>
      <c r="F235" s="67">
        <v>0</v>
      </c>
      <c r="G235" s="67">
        <v>0</v>
      </c>
      <c r="H235" s="67">
        <v>0</v>
      </c>
      <c r="I235" s="178">
        <v>0</v>
      </c>
      <c r="J235" s="67">
        <v>0</v>
      </c>
      <c r="K235" s="67">
        <v>0</v>
      </c>
      <c r="L235" s="67">
        <v>0</v>
      </c>
      <c r="M235" s="67">
        <v>0</v>
      </c>
      <c r="N235" s="67">
        <v>0</v>
      </c>
      <c r="O235" s="178">
        <v>0</v>
      </c>
      <c r="P235" s="67">
        <v>0</v>
      </c>
      <c r="Q235" s="67">
        <v>0</v>
      </c>
      <c r="R235" s="67">
        <v>0</v>
      </c>
      <c r="S235" s="67">
        <v>0</v>
      </c>
      <c r="T235" s="67">
        <v>0</v>
      </c>
      <c r="U235" s="178">
        <v>0</v>
      </c>
      <c r="V235" s="29">
        <v>0</v>
      </c>
      <c r="W235" s="29">
        <v>0</v>
      </c>
      <c r="X235" s="29">
        <v>0</v>
      </c>
      <c r="Y235" s="29">
        <v>3</v>
      </c>
      <c r="Z235" s="29">
        <v>0</v>
      </c>
      <c r="AD235" s="178">
        <f t="shared" si="31"/>
        <v>3</v>
      </c>
      <c r="AE235" s="29">
        <f t="shared" si="38"/>
        <v>0</v>
      </c>
      <c r="AF235" s="29">
        <f t="shared" si="38"/>
        <v>0</v>
      </c>
      <c r="AG235" s="29">
        <f t="shared" si="38"/>
        <v>0</v>
      </c>
      <c r="AH235" s="29">
        <f t="shared" si="38"/>
        <v>0</v>
      </c>
      <c r="AI235" s="29">
        <f t="shared" si="38"/>
        <v>0</v>
      </c>
      <c r="AJ235" s="120">
        <f t="shared" si="32"/>
        <v>3</v>
      </c>
      <c r="AK235" s="30" t="str">
        <f t="shared" si="33"/>
        <v>Arun</v>
      </c>
      <c r="AL235" s="29">
        <f t="shared" si="34"/>
        <v>281</v>
      </c>
      <c r="AN235" s="202" t="s">
        <v>1507</v>
      </c>
      <c r="AO235" s="202" t="s">
        <v>1508</v>
      </c>
      <c r="AP235" s="202">
        <v>14</v>
      </c>
      <c r="AQ235" s="29">
        <f t="shared" si="35"/>
        <v>188</v>
      </c>
      <c r="AR235" s="202" t="s">
        <v>1507</v>
      </c>
      <c r="AS235" s="202" t="s">
        <v>1508</v>
      </c>
      <c r="AT235" s="29">
        <f t="shared" ca="1" si="36"/>
        <v>0</v>
      </c>
    </row>
    <row r="236" spans="1:46" x14ac:dyDescent="0.25">
      <c r="A236" s="82" t="s">
        <v>950</v>
      </c>
      <c r="B236" s="82" t="s">
        <v>951</v>
      </c>
      <c r="C236" s="178">
        <v>0</v>
      </c>
      <c r="D236" s="67">
        <v>0</v>
      </c>
      <c r="E236" s="67">
        <v>0</v>
      </c>
      <c r="F236" s="67">
        <v>0</v>
      </c>
      <c r="G236" s="67">
        <v>0</v>
      </c>
      <c r="H236" s="67">
        <v>0</v>
      </c>
      <c r="I236" s="178">
        <v>0</v>
      </c>
      <c r="J236" s="67">
        <v>0</v>
      </c>
      <c r="K236" s="67">
        <v>0</v>
      </c>
      <c r="L236" s="67">
        <v>0</v>
      </c>
      <c r="M236" s="67">
        <v>0</v>
      </c>
      <c r="N236" s="67">
        <v>0</v>
      </c>
      <c r="O236" s="178">
        <v>0</v>
      </c>
      <c r="P236" s="67">
        <v>0</v>
      </c>
      <c r="Q236" s="67">
        <v>0</v>
      </c>
      <c r="R236" s="67">
        <v>0</v>
      </c>
      <c r="S236" s="67">
        <v>0</v>
      </c>
      <c r="T236" s="67">
        <v>0</v>
      </c>
      <c r="U236" s="178">
        <v>1</v>
      </c>
      <c r="V236" s="29">
        <v>0</v>
      </c>
      <c r="W236" s="29">
        <v>0</v>
      </c>
      <c r="X236" s="29">
        <v>0</v>
      </c>
      <c r="Y236" s="29">
        <v>4</v>
      </c>
      <c r="Z236" s="29">
        <v>0</v>
      </c>
      <c r="AD236" s="178">
        <f t="shared" si="31"/>
        <v>4</v>
      </c>
      <c r="AE236" s="29">
        <f t="shared" si="38"/>
        <v>1</v>
      </c>
      <c r="AF236" s="29">
        <f t="shared" si="38"/>
        <v>0</v>
      </c>
      <c r="AG236" s="29">
        <f t="shared" si="38"/>
        <v>0</v>
      </c>
      <c r="AH236" s="29">
        <f t="shared" si="38"/>
        <v>0</v>
      </c>
      <c r="AI236" s="29">
        <f t="shared" si="38"/>
        <v>0</v>
      </c>
      <c r="AJ236" s="120">
        <f t="shared" si="32"/>
        <v>5</v>
      </c>
      <c r="AK236" s="30" t="str">
        <f t="shared" si="33"/>
        <v>Chichester</v>
      </c>
      <c r="AL236" s="29">
        <f t="shared" si="34"/>
        <v>282</v>
      </c>
      <c r="AN236" s="202" t="s">
        <v>1509</v>
      </c>
      <c r="AO236" s="202" t="s">
        <v>1510</v>
      </c>
      <c r="AP236" s="202">
        <v>20</v>
      </c>
      <c r="AQ236" s="29">
        <f t="shared" si="35"/>
        <v>189</v>
      </c>
      <c r="AR236" s="202" t="s">
        <v>1509</v>
      </c>
      <c r="AS236" s="202" t="s">
        <v>1510</v>
      </c>
      <c r="AT236" s="29">
        <f t="shared" ca="1" si="36"/>
        <v>8</v>
      </c>
    </row>
    <row r="237" spans="1:46" x14ac:dyDescent="0.25">
      <c r="A237" s="82" t="s">
        <v>952</v>
      </c>
      <c r="B237" s="82" t="s">
        <v>953</v>
      </c>
      <c r="C237" s="178">
        <v>0</v>
      </c>
      <c r="D237" s="67">
        <v>0</v>
      </c>
      <c r="E237" s="67">
        <v>0</v>
      </c>
      <c r="F237" s="67">
        <v>0</v>
      </c>
      <c r="G237" s="67">
        <v>0</v>
      </c>
      <c r="H237" s="67">
        <v>0</v>
      </c>
      <c r="I237" s="178">
        <v>0</v>
      </c>
      <c r="J237" s="67">
        <v>0</v>
      </c>
      <c r="K237" s="67">
        <v>0</v>
      </c>
      <c r="L237" s="67">
        <v>0</v>
      </c>
      <c r="M237" s="67">
        <v>0</v>
      </c>
      <c r="N237" s="67">
        <v>0</v>
      </c>
      <c r="O237" s="178">
        <v>0</v>
      </c>
      <c r="P237" s="67">
        <v>0</v>
      </c>
      <c r="Q237" s="67">
        <v>0</v>
      </c>
      <c r="R237" s="67">
        <v>0</v>
      </c>
      <c r="S237" s="67">
        <v>1</v>
      </c>
      <c r="T237" s="67">
        <v>0</v>
      </c>
      <c r="U237" s="178">
        <v>0</v>
      </c>
      <c r="V237" s="29">
        <v>0</v>
      </c>
      <c r="W237" s="29">
        <v>0</v>
      </c>
      <c r="X237" s="29">
        <v>0</v>
      </c>
      <c r="Y237" s="29">
        <v>6</v>
      </c>
      <c r="Z237" s="29">
        <v>0</v>
      </c>
      <c r="AD237" s="178">
        <f t="shared" si="31"/>
        <v>7</v>
      </c>
      <c r="AE237" s="29">
        <f t="shared" si="38"/>
        <v>0</v>
      </c>
      <c r="AF237" s="29">
        <f t="shared" si="38"/>
        <v>0</v>
      </c>
      <c r="AG237" s="29">
        <f t="shared" si="38"/>
        <v>0</v>
      </c>
      <c r="AH237" s="29">
        <f t="shared" si="38"/>
        <v>0</v>
      </c>
      <c r="AI237" s="29">
        <f t="shared" si="38"/>
        <v>0</v>
      </c>
      <c r="AJ237" s="120">
        <f t="shared" si="32"/>
        <v>7</v>
      </c>
      <c r="AK237" s="30" t="str">
        <f t="shared" si="33"/>
        <v>Crawley</v>
      </c>
      <c r="AL237" s="29">
        <f t="shared" si="34"/>
        <v>283</v>
      </c>
      <c r="AN237" s="202" t="s">
        <v>1511</v>
      </c>
      <c r="AO237" s="202" t="s">
        <v>1512</v>
      </c>
      <c r="AP237" s="202">
        <v>10</v>
      </c>
      <c r="AQ237" s="29">
        <f t="shared" si="35"/>
        <v>190</v>
      </c>
      <c r="AR237" s="202" t="s">
        <v>1511</v>
      </c>
      <c r="AS237" s="202" t="s">
        <v>1512</v>
      </c>
      <c r="AT237" s="29">
        <f t="shared" ca="1" si="36"/>
        <v>7</v>
      </c>
    </row>
    <row r="238" spans="1:46" x14ac:dyDescent="0.25">
      <c r="A238" s="82" t="s">
        <v>954</v>
      </c>
      <c r="B238" s="82" t="s">
        <v>955</v>
      </c>
      <c r="C238" s="178">
        <v>0</v>
      </c>
      <c r="D238" s="67">
        <v>0</v>
      </c>
      <c r="E238" s="67">
        <v>0</v>
      </c>
      <c r="F238" s="67">
        <v>0</v>
      </c>
      <c r="G238" s="67">
        <v>0</v>
      </c>
      <c r="H238" s="67">
        <v>0</v>
      </c>
      <c r="I238" s="178">
        <v>0</v>
      </c>
      <c r="J238" s="67">
        <v>0</v>
      </c>
      <c r="K238" s="67">
        <v>0</v>
      </c>
      <c r="L238" s="67">
        <v>0</v>
      </c>
      <c r="M238" s="67">
        <v>0</v>
      </c>
      <c r="N238" s="67">
        <v>0</v>
      </c>
      <c r="O238" s="178">
        <v>0</v>
      </c>
      <c r="P238" s="67">
        <v>0</v>
      </c>
      <c r="Q238" s="67">
        <v>0</v>
      </c>
      <c r="R238" s="67">
        <v>0</v>
      </c>
      <c r="S238" s="67">
        <v>2</v>
      </c>
      <c r="T238" s="67">
        <v>0</v>
      </c>
      <c r="U238" s="178">
        <v>1</v>
      </c>
      <c r="V238" s="29">
        <v>0</v>
      </c>
      <c r="W238" s="29">
        <v>0</v>
      </c>
      <c r="X238" s="29">
        <v>0</v>
      </c>
      <c r="Y238" s="29">
        <v>6</v>
      </c>
      <c r="Z238" s="29">
        <v>0</v>
      </c>
      <c r="AD238" s="178">
        <f t="shared" si="31"/>
        <v>8</v>
      </c>
      <c r="AE238" s="29">
        <f t="shared" si="38"/>
        <v>1</v>
      </c>
      <c r="AF238" s="29">
        <f t="shared" si="38"/>
        <v>0</v>
      </c>
      <c r="AG238" s="29">
        <f t="shared" si="38"/>
        <v>0</v>
      </c>
      <c r="AH238" s="29">
        <f t="shared" si="38"/>
        <v>0</v>
      </c>
      <c r="AI238" s="29">
        <f t="shared" si="38"/>
        <v>0</v>
      </c>
      <c r="AJ238" s="120">
        <f t="shared" si="32"/>
        <v>9</v>
      </c>
      <c r="AK238" s="30" t="str">
        <f t="shared" si="33"/>
        <v>Horsham</v>
      </c>
      <c r="AL238" s="29">
        <f t="shared" si="34"/>
        <v>284</v>
      </c>
      <c r="AN238" s="202" t="s">
        <v>1513</v>
      </c>
      <c r="AO238" s="202" t="s">
        <v>1514</v>
      </c>
      <c r="AP238" s="202">
        <v>15</v>
      </c>
      <c r="AQ238" s="29">
        <f t="shared" si="35"/>
        <v>191</v>
      </c>
      <c r="AR238" s="202" t="s">
        <v>1513</v>
      </c>
      <c r="AS238" s="202" t="s">
        <v>1514</v>
      </c>
      <c r="AT238" s="29">
        <f t="shared" ca="1" si="36"/>
        <v>9</v>
      </c>
    </row>
    <row r="239" spans="1:46" x14ac:dyDescent="0.25">
      <c r="A239" s="82" t="s">
        <v>956</v>
      </c>
      <c r="B239" s="82" t="s">
        <v>957</v>
      </c>
      <c r="C239" s="178">
        <v>0</v>
      </c>
      <c r="D239" s="67">
        <v>0</v>
      </c>
      <c r="E239" s="67">
        <v>0</v>
      </c>
      <c r="F239" s="67">
        <v>0</v>
      </c>
      <c r="G239" s="67">
        <v>0</v>
      </c>
      <c r="H239" s="67">
        <v>0</v>
      </c>
      <c r="I239" s="178">
        <v>0</v>
      </c>
      <c r="J239" s="67">
        <v>0</v>
      </c>
      <c r="K239" s="67">
        <v>0</v>
      </c>
      <c r="L239" s="67">
        <v>0</v>
      </c>
      <c r="M239" s="67">
        <v>0</v>
      </c>
      <c r="N239" s="67">
        <v>0</v>
      </c>
      <c r="O239" s="178">
        <v>0</v>
      </c>
      <c r="P239" s="67">
        <v>0</v>
      </c>
      <c r="Q239" s="67">
        <v>0</v>
      </c>
      <c r="R239" s="67">
        <v>0</v>
      </c>
      <c r="S239" s="67">
        <v>2</v>
      </c>
      <c r="T239" s="67">
        <v>0</v>
      </c>
      <c r="U239" s="178">
        <v>0</v>
      </c>
      <c r="V239" s="29">
        <v>0</v>
      </c>
      <c r="W239" s="29">
        <v>0</v>
      </c>
      <c r="X239" s="29">
        <v>0</v>
      </c>
      <c r="Y239" s="29">
        <v>7</v>
      </c>
      <c r="Z239" s="29">
        <v>0</v>
      </c>
      <c r="AD239" s="178">
        <f t="shared" si="31"/>
        <v>9</v>
      </c>
      <c r="AE239" s="29">
        <f t="shared" si="38"/>
        <v>0</v>
      </c>
      <c r="AF239" s="29">
        <f t="shared" si="38"/>
        <v>0</v>
      </c>
      <c r="AG239" s="29">
        <f t="shared" si="38"/>
        <v>0</v>
      </c>
      <c r="AH239" s="29">
        <f t="shared" si="38"/>
        <v>0</v>
      </c>
      <c r="AI239" s="29">
        <f t="shared" si="38"/>
        <v>0</v>
      </c>
      <c r="AJ239" s="120">
        <f t="shared" si="32"/>
        <v>9</v>
      </c>
      <c r="AK239" s="30" t="str">
        <f t="shared" si="33"/>
        <v>Mid Sussex</v>
      </c>
      <c r="AL239" s="29">
        <f t="shared" si="34"/>
        <v>285</v>
      </c>
      <c r="AN239" s="202" t="s">
        <v>1515</v>
      </c>
      <c r="AO239" s="202" t="s">
        <v>1516</v>
      </c>
      <c r="AP239" s="202">
        <v>32</v>
      </c>
      <c r="AQ239" s="29">
        <f t="shared" si="35"/>
        <v>192</v>
      </c>
      <c r="AR239" s="202" t="s">
        <v>1515</v>
      </c>
      <c r="AS239" s="202" t="s">
        <v>1516</v>
      </c>
      <c r="AT239" s="29">
        <f t="shared" ca="1" si="36"/>
        <v>5</v>
      </c>
    </row>
    <row r="240" spans="1:46" x14ac:dyDescent="0.25">
      <c r="A240" s="82" t="s">
        <v>958</v>
      </c>
      <c r="B240" s="82" t="s">
        <v>959</v>
      </c>
      <c r="C240" s="178">
        <v>0</v>
      </c>
      <c r="D240" s="67">
        <v>0</v>
      </c>
      <c r="E240" s="67">
        <v>0</v>
      </c>
      <c r="F240" s="67">
        <v>0</v>
      </c>
      <c r="G240" s="67">
        <v>0</v>
      </c>
      <c r="H240" s="67">
        <v>0</v>
      </c>
      <c r="I240" s="178">
        <v>0</v>
      </c>
      <c r="J240" s="67">
        <v>0</v>
      </c>
      <c r="K240" s="67">
        <v>0</v>
      </c>
      <c r="L240" s="67">
        <v>0</v>
      </c>
      <c r="M240" s="67">
        <v>0</v>
      </c>
      <c r="N240" s="67">
        <v>0</v>
      </c>
      <c r="O240" s="178">
        <v>0</v>
      </c>
      <c r="P240" s="67">
        <v>0</v>
      </c>
      <c r="Q240" s="67">
        <v>0</v>
      </c>
      <c r="R240" s="67">
        <v>0</v>
      </c>
      <c r="S240" s="67">
        <v>0</v>
      </c>
      <c r="T240" s="67">
        <v>0</v>
      </c>
      <c r="U240" s="178">
        <v>0</v>
      </c>
      <c r="V240" s="29">
        <v>0</v>
      </c>
      <c r="W240" s="29">
        <v>0</v>
      </c>
      <c r="X240" s="29">
        <v>0</v>
      </c>
      <c r="Y240" s="29">
        <v>3</v>
      </c>
      <c r="Z240" s="29">
        <v>0</v>
      </c>
      <c r="AD240" s="178">
        <f t="shared" si="31"/>
        <v>3</v>
      </c>
      <c r="AE240" s="29">
        <f t="shared" si="38"/>
        <v>0</v>
      </c>
      <c r="AF240" s="29">
        <f t="shared" si="38"/>
        <v>0</v>
      </c>
      <c r="AG240" s="29">
        <f t="shared" si="38"/>
        <v>0</v>
      </c>
      <c r="AH240" s="29">
        <f t="shared" si="38"/>
        <v>0</v>
      </c>
      <c r="AI240" s="29">
        <f t="shared" si="38"/>
        <v>0</v>
      </c>
      <c r="AJ240" s="120">
        <f t="shared" si="32"/>
        <v>3</v>
      </c>
      <c r="AK240" s="30" t="str">
        <f t="shared" si="33"/>
        <v>Worthing</v>
      </c>
      <c r="AL240" s="29">
        <f t="shared" si="34"/>
        <v>286</v>
      </c>
      <c r="AN240" s="202" t="s">
        <v>1517</v>
      </c>
      <c r="AO240" s="202" t="s">
        <v>1518</v>
      </c>
      <c r="AP240" s="202">
        <v>21</v>
      </c>
      <c r="AQ240" s="29">
        <f t="shared" si="35"/>
        <v>193</v>
      </c>
      <c r="AR240" s="202" t="s">
        <v>1517</v>
      </c>
      <c r="AS240" s="202" t="s">
        <v>1518</v>
      </c>
      <c r="AT240" s="29">
        <f t="shared" ca="1" si="36"/>
        <v>5</v>
      </c>
    </row>
    <row r="241" spans="1:46" x14ac:dyDescent="0.25">
      <c r="A241" s="82" t="s">
        <v>960</v>
      </c>
      <c r="B241" s="82" t="s">
        <v>961</v>
      </c>
      <c r="C241" s="178">
        <v>0</v>
      </c>
      <c r="D241" s="67">
        <v>0</v>
      </c>
      <c r="E241" s="67">
        <v>0</v>
      </c>
      <c r="F241" s="67">
        <v>0</v>
      </c>
      <c r="G241" s="67">
        <v>0</v>
      </c>
      <c r="H241" s="67">
        <v>0</v>
      </c>
      <c r="I241" s="178">
        <v>0</v>
      </c>
      <c r="J241" s="67">
        <v>0</v>
      </c>
      <c r="K241" s="67">
        <v>0</v>
      </c>
      <c r="L241" s="67">
        <v>0</v>
      </c>
      <c r="M241" s="67">
        <v>0</v>
      </c>
      <c r="N241" s="67">
        <v>0</v>
      </c>
      <c r="O241" s="178">
        <v>0</v>
      </c>
      <c r="P241" s="67">
        <v>0</v>
      </c>
      <c r="Q241" s="67">
        <v>0</v>
      </c>
      <c r="R241" s="67">
        <v>0</v>
      </c>
      <c r="S241" s="67">
        <v>1</v>
      </c>
      <c r="T241" s="67">
        <v>0</v>
      </c>
      <c r="U241" s="178">
        <v>2</v>
      </c>
      <c r="V241" s="29">
        <v>1</v>
      </c>
      <c r="W241" s="29">
        <v>0</v>
      </c>
      <c r="X241" s="29">
        <v>0</v>
      </c>
      <c r="Y241" s="29">
        <v>5</v>
      </c>
      <c r="Z241" s="29">
        <v>0</v>
      </c>
      <c r="AD241" s="178">
        <f t="shared" si="31"/>
        <v>6</v>
      </c>
      <c r="AE241" s="29">
        <f t="shared" si="38"/>
        <v>2</v>
      </c>
      <c r="AF241" s="29">
        <f t="shared" si="38"/>
        <v>0</v>
      </c>
      <c r="AG241" s="29">
        <f t="shared" si="38"/>
        <v>0</v>
      </c>
      <c r="AH241" s="29">
        <f t="shared" si="38"/>
        <v>0</v>
      </c>
      <c r="AI241" s="29">
        <f t="shared" si="38"/>
        <v>1</v>
      </c>
      <c r="AJ241" s="120">
        <f t="shared" si="32"/>
        <v>9</v>
      </c>
      <c r="AK241" s="30" t="str">
        <f t="shared" si="33"/>
        <v>Bromsgrove</v>
      </c>
      <c r="AL241" s="29">
        <f t="shared" si="34"/>
        <v>287</v>
      </c>
      <c r="AN241" s="202" t="s">
        <v>1519</v>
      </c>
      <c r="AO241" s="202" t="s">
        <v>1520</v>
      </c>
      <c r="AP241" s="202">
        <v>16</v>
      </c>
      <c r="AQ241" s="29">
        <f t="shared" si="35"/>
        <v>194</v>
      </c>
      <c r="AR241" s="202" t="s">
        <v>1519</v>
      </c>
      <c r="AS241" s="202" t="s">
        <v>1520</v>
      </c>
      <c r="AT241" s="29">
        <f t="shared" ca="1" si="36"/>
        <v>4</v>
      </c>
    </row>
    <row r="242" spans="1:46" x14ac:dyDescent="0.25">
      <c r="A242" s="82" t="s">
        <v>962</v>
      </c>
      <c r="B242" s="82" t="s">
        <v>963</v>
      </c>
      <c r="C242" s="178">
        <v>0</v>
      </c>
      <c r="D242" s="67">
        <v>0</v>
      </c>
      <c r="E242" s="67">
        <v>0</v>
      </c>
      <c r="F242" s="67">
        <v>0</v>
      </c>
      <c r="G242" s="67">
        <v>0</v>
      </c>
      <c r="H242" s="67">
        <v>0</v>
      </c>
      <c r="I242" s="178">
        <v>0</v>
      </c>
      <c r="J242" s="67">
        <v>0</v>
      </c>
      <c r="K242" s="67">
        <v>0</v>
      </c>
      <c r="L242" s="67">
        <v>0</v>
      </c>
      <c r="M242" s="67">
        <v>0</v>
      </c>
      <c r="N242" s="67">
        <v>0</v>
      </c>
      <c r="O242" s="178">
        <v>1</v>
      </c>
      <c r="P242" s="67">
        <v>0</v>
      </c>
      <c r="Q242" s="67">
        <v>0</v>
      </c>
      <c r="R242" s="67">
        <v>0</v>
      </c>
      <c r="S242" s="67">
        <v>0</v>
      </c>
      <c r="T242" s="67">
        <v>0</v>
      </c>
      <c r="U242" s="178">
        <v>0</v>
      </c>
      <c r="V242" s="29">
        <v>0</v>
      </c>
      <c r="W242" s="29">
        <v>0</v>
      </c>
      <c r="X242" s="29">
        <v>0</v>
      </c>
      <c r="Y242" s="29">
        <v>2</v>
      </c>
      <c r="Z242" s="29">
        <v>0</v>
      </c>
      <c r="AD242" s="178">
        <f t="shared" si="31"/>
        <v>2</v>
      </c>
      <c r="AE242" s="29">
        <f t="shared" si="38"/>
        <v>1</v>
      </c>
      <c r="AF242" s="29">
        <f t="shared" si="38"/>
        <v>0</v>
      </c>
      <c r="AG242" s="29">
        <f t="shared" si="38"/>
        <v>0</v>
      </c>
      <c r="AH242" s="29">
        <f t="shared" si="38"/>
        <v>0</v>
      </c>
      <c r="AI242" s="29">
        <f t="shared" si="38"/>
        <v>0</v>
      </c>
      <c r="AJ242" s="120">
        <f t="shared" si="32"/>
        <v>3</v>
      </c>
      <c r="AK242" s="30" t="str">
        <f t="shared" si="33"/>
        <v>Malvern Hills</v>
      </c>
      <c r="AL242" s="29">
        <f t="shared" si="34"/>
        <v>288</v>
      </c>
      <c r="AN242" s="202" t="s">
        <v>1521</v>
      </c>
      <c r="AO242" s="202" t="s">
        <v>114</v>
      </c>
      <c r="AP242" s="202">
        <v>10</v>
      </c>
      <c r="AQ242" s="29">
        <f t="shared" si="35"/>
        <v>277</v>
      </c>
      <c r="AR242" s="202" t="s">
        <v>1521</v>
      </c>
      <c r="AS242" s="202" t="s">
        <v>114</v>
      </c>
      <c r="AT242" s="29">
        <f t="shared" ca="1" si="36"/>
        <v>39</v>
      </c>
    </row>
    <row r="243" spans="1:46" x14ac:dyDescent="0.25">
      <c r="A243" s="82" t="s">
        <v>964</v>
      </c>
      <c r="B243" s="82" t="s">
        <v>965</v>
      </c>
      <c r="C243" s="178">
        <v>0</v>
      </c>
      <c r="D243" s="67">
        <v>0</v>
      </c>
      <c r="E243" s="67">
        <v>0</v>
      </c>
      <c r="F243" s="67">
        <v>0</v>
      </c>
      <c r="G243" s="67">
        <v>0</v>
      </c>
      <c r="H243" s="67">
        <v>0</v>
      </c>
      <c r="I243" s="178">
        <v>0</v>
      </c>
      <c r="J243" s="67">
        <v>0</v>
      </c>
      <c r="K243" s="67">
        <v>0</v>
      </c>
      <c r="L243" s="67">
        <v>0</v>
      </c>
      <c r="M243" s="67">
        <v>0</v>
      </c>
      <c r="N243" s="67">
        <v>0</v>
      </c>
      <c r="O243" s="178">
        <v>0</v>
      </c>
      <c r="P243" s="67">
        <v>0</v>
      </c>
      <c r="Q243" s="67">
        <v>0</v>
      </c>
      <c r="R243" s="67">
        <v>0</v>
      </c>
      <c r="S243" s="67">
        <v>1</v>
      </c>
      <c r="T243" s="67">
        <v>0</v>
      </c>
      <c r="U243" s="178">
        <v>0</v>
      </c>
      <c r="V243" s="29">
        <v>0</v>
      </c>
      <c r="W243" s="29">
        <v>0</v>
      </c>
      <c r="X243" s="29">
        <v>0</v>
      </c>
      <c r="Y243" s="29">
        <v>3</v>
      </c>
      <c r="Z243" s="29">
        <v>0</v>
      </c>
      <c r="AD243" s="178">
        <f t="shared" si="31"/>
        <v>4</v>
      </c>
      <c r="AE243" s="29">
        <f t="shared" si="38"/>
        <v>0</v>
      </c>
      <c r="AF243" s="29">
        <f t="shared" si="38"/>
        <v>0</v>
      </c>
      <c r="AG243" s="29">
        <f t="shared" si="38"/>
        <v>0</v>
      </c>
      <c r="AH243" s="29">
        <f t="shared" si="38"/>
        <v>0</v>
      </c>
      <c r="AI243" s="29">
        <f t="shared" si="38"/>
        <v>0</v>
      </c>
      <c r="AJ243" s="120">
        <f t="shared" si="32"/>
        <v>4</v>
      </c>
      <c r="AK243" s="30" t="str">
        <f t="shared" si="33"/>
        <v>Redditch</v>
      </c>
      <c r="AL243" s="29">
        <f t="shared" si="34"/>
        <v>289</v>
      </c>
      <c r="AN243" s="202" t="s">
        <v>1522</v>
      </c>
      <c r="AO243" s="202" t="s">
        <v>127</v>
      </c>
      <c r="AP243" s="202">
        <v>26</v>
      </c>
      <c r="AQ243" s="29">
        <f t="shared" si="35"/>
        <v>278</v>
      </c>
      <c r="AR243" s="202" t="s">
        <v>1522</v>
      </c>
      <c r="AS243" s="202" t="s">
        <v>127</v>
      </c>
      <c r="AT243" s="29">
        <f t="shared" ca="1" si="36"/>
        <v>58</v>
      </c>
    </row>
    <row r="244" spans="1:46" x14ac:dyDescent="0.25">
      <c r="A244" s="82" t="s">
        <v>966</v>
      </c>
      <c r="B244" s="82" t="s">
        <v>967</v>
      </c>
      <c r="C244" s="178">
        <v>0</v>
      </c>
      <c r="D244" s="67">
        <v>0</v>
      </c>
      <c r="E244" s="67">
        <v>0</v>
      </c>
      <c r="F244" s="67">
        <v>0</v>
      </c>
      <c r="G244" s="67">
        <v>0</v>
      </c>
      <c r="H244" s="67">
        <v>0</v>
      </c>
      <c r="I244" s="178">
        <v>0</v>
      </c>
      <c r="J244" s="67">
        <v>0</v>
      </c>
      <c r="K244" s="67">
        <v>0</v>
      </c>
      <c r="L244" s="67">
        <v>0</v>
      </c>
      <c r="M244" s="67">
        <v>0</v>
      </c>
      <c r="N244" s="67">
        <v>0</v>
      </c>
      <c r="O244" s="178">
        <v>0</v>
      </c>
      <c r="P244" s="67">
        <v>0</v>
      </c>
      <c r="Q244" s="67">
        <v>0</v>
      </c>
      <c r="R244" s="67">
        <v>0</v>
      </c>
      <c r="S244" s="67">
        <v>0</v>
      </c>
      <c r="T244" s="67">
        <v>0</v>
      </c>
      <c r="U244" s="178">
        <v>0</v>
      </c>
      <c r="V244" s="29">
        <v>0</v>
      </c>
      <c r="W244" s="29">
        <v>0</v>
      </c>
      <c r="X244" s="29">
        <v>1</v>
      </c>
      <c r="Y244" s="29">
        <v>3</v>
      </c>
      <c r="Z244" s="29">
        <v>0</v>
      </c>
      <c r="AD244" s="178">
        <f t="shared" si="31"/>
        <v>3</v>
      </c>
      <c r="AE244" s="29">
        <f t="shared" si="38"/>
        <v>0</v>
      </c>
      <c r="AF244" s="29">
        <f t="shared" si="38"/>
        <v>0</v>
      </c>
      <c r="AG244" s="29">
        <f t="shared" si="38"/>
        <v>1</v>
      </c>
      <c r="AH244" s="29">
        <f t="shared" si="38"/>
        <v>0</v>
      </c>
      <c r="AI244" s="29">
        <f t="shared" si="38"/>
        <v>0</v>
      </c>
      <c r="AJ244" s="120">
        <f t="shared" si="32"/>
        <v>4</v>
      </c>
      <c r="AK244" s="30" t="str">
        <f t="shared" si="33"/>
        <v>Worcester</v>
      </c>
      <c r="AL244" s="29">
        <f t="shared" si="34"/>
        <v>290</v>
      </c>
      <c r="AN244" s="202" t="s">
        <v>1523</v>
      </c>
      <c r="AO244" s="202" t="s">
        <v>1524</v>
      </c>
      <c r="AP244" s="202">
        <v>17</v>
      </c>
      <c r="AQ244" s="29">
        <f t="shared" si="35"/>
        <v>195</v>
      </c>
      <c r="AR244" s="202" t="s">
        <v>1523</v>
      </c>
      <c r="AS244" s="202" t="s">
        <v>1524</v>
      </c>
      <c r="AT244" s="29">
        <f t="shared" ca="1" si="36"/>
        <v>6</v>
      </c>
    </row>
    <row r="245" spans="1:46" x14ac:dyDescent="0.25">
      <c r="A245" s="82" t="s">
        <v>968</v>
      </c>
      <c r="B245" s="82" t="s">
        <v>969</v>
      </c>
      <c r="C245" s="178">
        <v>0</v>
      </c>
      <c r="D245" s="67">
        <v>0</v>
      </c>
      <c r="E245" s="67">
        <v>0</v>
      </c>
      <c r="F245" s="67">
        <v>0</v>
      </c>
      <c r="G245" s="67">
        <v>0</v>
      </c>
      <c r="H245" s="67">
        <v>0</v>
      </c>
      <c r="I245" s="178">
        <v>0</v>
      </c>
      <c r="J245" s="67">
        <v>0</v>
      </c>
      <c r="K245" s="67">
        <v>0</v>
      </c>
      <c r="L245" s="67">
        <v>0</v>
      </c>
      <c r="M245" s="67">
        <v>0</v>
      </c>
      <c r="N245" s="67">
        <v>0</v>
      </c>
      <c r="O245" s="178">
        <v>0</v>
      </c>
      <c r="P245" s="67">
        <v>0</v>
      </c>
      <c r="Q245" s="67">
        <v>0</v>
      </c>
      <c r="R245" s="67">
        <v>0</v>
      </c>
      <c r="S245" s="67">
        <v>1</v>
      </c>
      <c r="T245" s="67">
        <v>0</v>
      </c>
      <c r="U245" s="178">
        <v>0</v>
      </c>
      <c r="V245" s="29">
        <v>0</v>
      </c>
      <c r="W245" s="29">
        <v>0</v>
      </c>
      <c r="X245" s="29">
        <v>0</v>
      </c>
      <c r="Y245" s="29">
        <v>7</v>
      </c>
      <c r="Z245" s="29">
        <v>0</v>
      </c>
      <c r="AD245" s="178">
        <f t="shared" si="31"/>
        <v>8</v>
      </c>
      <c r="AE245" s="29">
        <f t="shared" si="38"/>
        <v>0</v>
      </c>
      <c r="AF245" s="29">
        <f t="shared" si="38"/>
        <v>0</v>
      </c>
      <c r="AG245" s="29">
        <f t="shared" si="38"/>
        <v>0</v>
      </c>
      <c r="AH245" s="29">
        <f t="shared" si="38"/>
        <v>0</v>
      </c>
      <c r="AI245" s="29">
        <f t="shared" si="38"/>
        <v>0</v>
      </c>
      <c r="AJ245" s="120">
        <f t="shared" si="32"/>
        <v>8</v>
      </c>
      <c r="AK245" s="30" t="str">
        <f t="shared" si="33"/>
        <v>Wychavon</v>
      </c>
      <c r="AL245" s="29">
        <f t="shared" si="34"/>
        <v>291</v>
      </c>
      <c r="AN245" s="202" t="s">
        <v>1525</v>
      </c>
      <c r="AO245" s="202" t="s">
        <v>1526</v>
      </c>
      <c r="AP245" s="202">
        <v>33</v>
      </c>
      <c r="AQ245" s="29">
        <f t="shared" si="35"/>
        <v>196</v>
      </c>
      <c r="AR245" s="202" t="s">
        <v>1525</v>
      </c>
      <c r="AS245" s="202" t="s">
        <v>1526</v>
      </c>
      <c r="AT245" s="29">
        <f t="shared" ca="1" si="36"/>
        <v>4</v>
      </c>
    </row>
    <row r="246" spans="1:46" x14ac:dyDescent="0.25">
      <c r="A246" s="82" t="s">
        <v>970</v>
      </c>
      <c r="B246" s="82" t="s">
        <v>971</v>
      </c>
      <c r="C246" s="178">
        <v>0</v>
      </c>
      <c r="D246" s="67">
        <v>0</v>
      </c>
      <c r="E246" s="67">
        <v>0</v>
      </c>
      <c r="F246" s="67">
        <v>0</v>
      </c>
      <c r="G246" s="67">
        <v>0</v>
      </c>
      <c r="H246" s="67">
        <v>0</v>
      </c>
      <c r="I246" s="178">
        <v>0</v>
      </c>
      <c r="J246" s="67">
        <v>0</v>
      </c>
      <c r="K246" s="67">
        <v>0</v>
      </c>
      <c r="L246" s="67">
        <v>0</v>
      </c>
      <c r="M246" s="67">
        <v>0</v>
      </c>
      <c r="N246" s="67">
        <v>0</v>
      </c>
      <c r="O246" s="178">
        <v>0</v>
      </c>
      <c r="P246" s="67">
        <v>0</v>
      </c>
      <c r="Q246" s="67">
        <v>0</v>
      </c>
      <c r="R246" s="67">
        <v>0</v>
      </c>
      <c r="S246" s="67">
        <v>0</v>
      </c>
      <c r="T246" s="67">
        <v>0</v>
      </c>
      <c r="U246" s="178">
        <v>0</v>
      </c>
      <c r="V246" s="29">
        <v>0</v>
      </c>
      <c r="W246" s="29">
        <v>0</v>
      </c>
      <c r="X246" s="29">
        <v>0</v>
      </c>
      <c r="Y246" s="29">
        <v>13</v>
      </c>
      <c r="Z246" s="29">
        <v>0</v>
      </c>
      <c r="AD246" s="178">
        <f t="shared" si="31"/>
        <v>13</v>
      </c>
      <c r="AE246" s="29">
        <f t="shared" ref="AE246:AI261" si="39">SUMIF($C$5:$AB$5,AE$5,$C246:$AB246)</f>
        <v>0</v>
      </c>
      <c r="AF246" s="29">
        <f t="shared" si="39"/>
        <v>0</v>
      </c>
      <c r="AG246" s="29">
        <f t="shared" si="39"/>
        <v>0</v>
      </c>
      <c r="AH246" s="29">
        <f t="shared" si="39"/>
        <v>0</v>
      </c>
      <c r="AI246" s="29">
        <f t="shared" si="39"/>
        <v>0</v>
      </c>
      <c r="AJ246" s="120">
        <f t="shared" si="32"/>
        <v>13</v>
      </c>
      <c r="AK246" s="30" t="str">
        <f t="shared" si="33"/>
        <v>Wyre Forest</v>
      </c>
      <c r="AL246" s="29">
        <f t="shared" si="34"/>
        <v>292</v>
      </c>
      <c r="AN246" s="202" t="s">
        <v>1527</v>
      </c>
      <c r="AO246" s="202" t="s">
        <v>1528</v>
      </c>
      <c r="AP246" s="202">
        <v>31</v>
      </c>
      <c r="AQ246" s="29">
        <f t="shared" si="35"/>
        <v>197</v>
      </c>
      <c r="AR246" s="202" t="s">
        <v>1527</v>
      </c>
      <c r="AS246" s="202" t="s">
        <v>1528</v>
      </c>
      <c r="AT246" s="29">
        <f t="shared" ca="1" si="36"/>
        <v>6</v>
      </c>
    </row>
    <row r="247" spans="1:46" x14ac:dyDescent="0.25">
      <c r="A247" s="82" t="s">
        <v>972</v>
      </c>
      <c r="B247" s="82" t="s">
        <v>973</v>
      </c>
      <c r="C247" s="178">
        <v>0</v>
      </c>
      <c r="D247" s="67">
        <v>0</v>
      </c>
      <c r="E247" s="67">
        <v>0</v>
      </c>
      <c r="F247" s="67">
        <v>0</v>
      </c>
      <c r="G247" s="67">
        <v>0</v>
      </c>
      <c r="H247" s="67">
        <v>0</v>
      </c>
      <c r="I247" s="178">
        <v>0</v>
      </c>
      <c r="J247" s="67">
        <v>0</v>
      </c>
      <c r="K247" s="67">
        <v>0</v>
      </c>
      <c r="L247" s="67">
        <v>0</v>
      </c>
      <c r="M247" s="67">
        <v>0</v>
      </c>
      <c r="N247" s="67">
        <v>0</v>
      </c>
      <c r="O247" s="178">
        <v>0</v>
      </c>
      <c r="P247" s="67">
        <v>0</v>
      </c>
      <c r="Q247" s="67">
        <v>0</v>
      </c>
      <c r="R247" s="67">
        <v>0</v>
      </c>
      <c r="S247" s="67">
        <v>0</v>
      </c>
      <c r="T247" s="67">
        <v>0</v>
      </c>
      <c r="U247" s="178">
        <v>0</v>
      </c>
      <c r="V247" s="29">
        <v>0</v>
      </c>
      <c r="W247" s="29">
        <v>0</v>
      </c>
      <c r="X247" s="29">
        <v>0</v>
      </c>
      <c r="Y247" s="29">
        <v>3</v>
      </c>
      <c r="Z247" s="29">
        <v>0</v>
      </c>
      <c r="AD247" s="178">
        <f t="shared" si="31"/>
        <v>3</v>
      </c>
      <c r="AE247" s="29">
        <f t="shared" si="39"/>
        <v>0</v>
      </c>
      <c r="AF247" s="29">
        <f t="shared" si="39"/>
        <v>0</v>
      </c>
      <c r="AG247" s="29">
        <f t="shared" si="39"/>
        <v>0</v>
      </c>
      <c r="AH247" s="29">
        <f t="shared" si="39"/>
        <v>0</v>
      </c>
      <c r="AI247" s="29">
        <f t="shared" si="39"/>
        <v>0</v>
      </c>
      <c r="AJ247" s="120">
        <f t="shared" si="32"/>
        <v>3</v>
      </c>
      <c r="AK247" s="30" t="str">
        <f t="shared" si="33"/>
        <v>St Albans</v>
      </c>
      <c r="AL247" s="29">
        <f t="shared" si="34"/>
        <v>293</v>
      </c>
      <c r="AN247" s="202" t="s">
        <v>1529</v>
      </c>
      <c r="AO247" s="202" t="s">
        <v>1530</v>
      </c>
      <c r="AP247" s="202">
        <v>32</v>
      </c>
      <c r="AQ247" s="29">
        <f t="shared" si="35"/>
        <v>198</v>
      </c>
      <c r="AR247" s="202" t="s">
        <v>1529</v>
      </c>
      <c r="AS247" s="202" t="s">
        <v>1530</v>
      </c>
      <c r="AT247" s="29">
        <f t="shared" ca="1" si="36"/>
        <v>4</v>
      </c>
    </row>
    <row r="248" spans="1:46" x14ac:dyDescent="0.25">
      <c r="A248" s="82" t="s">
        <v>974</v>
      </c>
      <c r="B248" s="82" t="s">
        <v>975</v>
      </c>
      <c r="C248" s="178">
        <v>0</v>
      </c>
      <c r="D248" s="67">
        <v>0</v>
      </c>
      <c r="E248" s="67">
        <v>0</v>
      </c>
      <c r="F248" s="67">
        <v>0</v>
      </c>
      <c r="G248" s="67">
        <v>0</v>
      </c>
      <c r="H248" s="67">
        <v>0</v>
      </c>
      <c r="I248" s="178">
        <v>0</v>
      </c>
      <c r="J248" s="67">
        <v>0</v>
      </c>
      <c r="K248" s="67">
        <v>0</v>
      </c>
      <c r="L248" s="67">
        <v>0</v>
      </c>
      <c r="M248" s="67">
        <v>0</v>
      </c>
      <c r="N248" s="67">
        <v>0</v>
      </c>
      <c r="O248" s="178">
        <v>0</v>
      </c>
      <c r="P248" s="67">
        <v>0</v>
      </c>
      <c r="Q248" s="67">
        <v>0</v>
      </c>
      <c r="R248" s="67">
        <v>0</v>
      </c>
      <c r="S248" s="67">
        <v>0</v>
      </c>
      <c r="T248" s="67">
        <v>0</v>
      </c>
      <c r="U248" s="178">
        <v>1</v>
      </c>
      <c r="V248" s="29">
        <v>0</v>
      </c>
      <c r="W248" s="29">
        <v>0</v>
      </c>
      <c r="X248" s="29">
        <v>0</v>
      </c>
      <c r="Y248" s="29">
        <v>15</v>
      </c>
      <c r="Z248" s="29">
        <v>0</v>
      </c>
      <c r="AD248" s="178">
        <f t="shared" si="31"/>
        <v>15</v>
      </c>
      <c r="AE248" s="29">
        <f t="shared" si="39"/>
        <v>1</v>
      </c>
      <c r="AF248" s="29">
        <f t="shared" si="39"/>
        <v>0</v>
      </c>
      <c r="AG248" s="29">
        <f t="shared" si="39"/>
        <v>0</v>
      </c>
      <c r="AH248" s="29">
        <f t="shared" si="39"/>
        <v>0</v>
      </c>
      <c r="AI248" s="29">
        <f t="shared" si="39"/>
        <v>0</v>
      </c>
      <c r="AJ248" s="120">
        <f t="shared" si="32"/>
        <v>16</v>
      </c>
      <c r="AK248" s="30" t="str">
        <f t="shared" si="33"/>
        <v>Welwyn Hatfield</v>
      </c>
      <c r="AL248" s="29">
        <f t="shared" si="34"/>
        <v>294</v>
      </c>
      <c r="AN248" s="202" t="s">
        <v>1531</v>
      </c>
      <c r="AO248" s="202" t="s">
        <v>1532</v>
      </c>
      <c r="AP248" s="202">
        <v>11</v>
      </c>
      <c r="AQ248" s="29">
        <f t="shared" si="35"/>
        <v>199</v>
      </c>
      <c r="AR248" s="202" t="s">
        <v>1531</v>
      </c>
      <c r="AS248" s="202" t="s">
        <v>1532</v>
      </c>
      <c r="AT248" s="29">
        <f t="shared" ca="1" si="36"/>
        <v>2</v>
      </c>
    </row>
    <row r="249" spans="1:46" x14ac:dyDescent="0.25">
      <c r="A249" s="82" t="s">
        <v>976</v>
      </c>
      <c r="B249" s="82" t="s">
        <v>977</v>
      </c>
      <c r="C249" s="178">
        <v>0</v>
      </c>
      <c r="D249" s="67">
        <v>0</v>
      </c>
      <c r="E249" s="67">
        <v>0</v>
      </c>
      <c r="F249" s="67">
        <v>0</v>
      </c>
      <c r="G249" s="67">
        <v>0</v>
      </c>
      <c r="H249" s="67">
        <v>0</v>
      </c>
      <c r="I249" s="178">
        <v>0</v>
      </c>
      <c r="J249" s="67">
        <v>0</v>
      </c>
      <c r="K249" s="67">
        <v>0</v>
      </c>
      <c r="L249" s="67">
        <v>0</v>
      </c>
      <c r="M249" s="67">
        <v>0</v>
      </c>
      <c r="N249" s="67">
        <v>0</v>
      </c>
      <c r="O249" s="178">
        <v>0</v>
      </c>
      <c r="P249" s="67">
        <v>0</v>
      </c>
      <c r="Q249" s="67">
        <v>0</v>
      </c>
      <c r="R249" s="67">
        <v>0</v>
      </c>
      <c r="S249" s="67">
        <v>0</v>
      </c>
      <c r="T249" s="67">
        <v>0</v>
      </c>
      <c r="U249" s="178">
        <v>0</v>
      </c>
      <c r="V249" s="29">
        <v>0</v>
      </c>
      <c r="W249" s="29">
        <v>0</v>
      </c>
      <c r="X249" s="29">
        <v>1</v>
      </c>
      <c r="Y249" s="29">
        <v>5</v>
      </c>
      <c r="Z249" s="29">
        <v>0</v>
      </c>
      <c r="AD249" s="178">
        <f t="shared" si="31"/>
        <v>5</v>
      </c>
      <c r="AE249" s="29">
        <f t="shared" si="39"/>
        <v>0</v>
      </c>
      <c r="AF249" s="29">
        <f t="shared" si="39"/>
        <v>0</v>
      </c>
      <c r="AG249" s="29">
        <f t="shared" si="39"/>
        <v>1</v>
      </c>
      <c r="AH249" s="29">
        <f t="shared" si="39"/>
        <v>0</v>
      </c>
      <c r="AI249" s="29">
        <f t="shared" si="39"/>
        <v>0</v>
      </c>
      <c r="AJ249" s="120">
        <f t="shared" si="32"/>
        <v>6</v>
      </c>
      <c r="AK249" s="30" t="str">
        <f t="shared" si="33"/>
        <v>East Hertfordshire</v>
      </c>
      <c r="AL249" s="29">
        <f t="shared" si="34"/>
        <v>171</v>
      </c>
      <c r="AN249" s="202" t="s">
        <v>1533</v>
      </c>
      <c r="AO249" s="202" t="s">
        <v>1534</v>
      </c>
      <c r="AP249" s="202">
        <v>13</v>
      </c>
      <c r="AQ249" s="29">
        <f t="shared" si="35"/>
        <v>200</v>
      </c>
      <c r="AR249" s="202" t="s">
        <v>1533</v>
      </c>
      <c r="AS249" s="202" t="s">
        <v>1534</v>
      </c>
      <c r="AT249" s="29">
        <f t="shared" ca="1" si="36"/>
        <v>4</v>
      </c>
    </row>
    <row r="250" spans="1:46" x14ac:dyDescent="0.25">
      <c r="A250" s="82" t="s">
        <v>978</v>
      </c>
      <c r="B250" s="82" t="s">
        <v>979</v>
      </c>
      <c r="C250" s="178">
        <v>0</v>
      </c>
      <c r="D250" s="67">
        <v>0</v>
      </c>
      <c r="E250" s="67">
        <v>0</v>
      </c>
      <c r="F250" s="67">
        <v>0</v>
      </c>
      <c r="G250" s="67">
        <v>0</v>
      </c>
      <c r="H250" s="67">
        <v>0</v>
      </c>
      <c r="I250" s="178">
        <v>0</v>
      </c>
      <c r="J250" s="67">
        <v>0</v>
      </c>
      <c r="K250" s="67">
        <v>0</v>
      </c>
      <c r="L250" s="67">
        <v>0</v>
      </c>
      <c r="M250" s="67">
        <v>0</v>
      </c>
      <c r="N250" s="67">
        <v>0</v>
      </c>
      <c r="O250" s="178">
        <v>0</v>
      </c>
      <c r="P250" s="67">
        <v>0</v>
      </c>
      <c r="Q250" s="67">
        <v>0</v>
      </c>
      <c r="R250" s="67">
        <v>0</v>
      </c>
      <c r="S250" s="67">
        <v>0</v>
      </c>
      <c r="T250" s="67">
        <v>0</v>
      </c>
      <c r="U250" s="178">
        <v>0</v>
      </c>
      <c r="V250" s="29">
        <v>0</v>
      </c>
      <c r="W250" s="29">
        <v>0</v>
      </c>
      <c r="X250" s="29">
        <v>0</v>
      </c>
      <c r="Y250" s="29">
        <v>3</v>
      </c>
      <c r="Z250" s="29">
        <v>0</v>
      </c>
      <c r="AD250" s="178">
        <f t="shared" si="31"/>
        <v>3</v>
      </c>
      <c r="AE250" s="29">
        <f t="shared" si="39"/>
        <v>0</v>
      </c>
      <c r="AF250" s="29">
        <f t="shared" si="39"/>
        <v>0</v>
      </c>
      <c r="AG250" s="29">
        <f t="shared" si="39"/>
        <v>0</v>
      </c>
      <c r="AH250" s="29">
        <f t="shared" si="39"/>
        <v>0</v>
      </c>
      <c r="AI250" s="29">
        <f t="shared" si="39"/>
        <v>0</v>
      </c>
      <c r="AJ250" s="120">
        <f t="shared" si="32"/>
        <v>3</v>
      </c>
      <c r="AK250" s="30" t="str">
        <f t="shared" si="33"/>
        <v>Stevenage</v>
      </c>
      <c r="AL250" s="29">
        <f t="shared" si="34"/>
        <v>295</v>
      </c>
      <c r="AN250" s="202" t="s">
        <v>1535</v>
      </c>
      <c r="AO250" s="202" t="s">
        <v>1536</v>
      </c>
      <c r="AP250" s="202">
        <v>18</v>
      </c>
      <c r="AQ250" s="29">
        <f t="shared" si="35"/>
        <v>201</v>
      </c>
      <c r="AR250" s="202" t="s">
        <v>1535</v>
      </c>
      <c r="AS250" s="202" t="s">
        <v>1536</v>
      </c>
      <c r="AT250" s="29">
        <f t="shared" ca="1" si="36"/>
        <v>1</v>
      </c>
    </row>
    <row r="251" spans="1:46" x14ac:dyDescent="0.25">
      <c r="A251" s="82" t="s">
        <v>980</v>
      </c>
      <c r="B251" s="82" t="s">
        <v>981</v>
      </c>
      <c r="C251" s="178">
        <v>0</v>
      </c>
      <c r="D251" s="67">
        <v>0</v>
      </c>
      <c r="E251" s="67">
        <v>0</v>
      </c>
      <c r="F251" s="67">
        <v>0</v>
      </c>
      <c r="G251" s="67">
        <v>0</v>
      </c>
      <c r="H251" s="67">
        <v>0</v>
      </c>
      <c r="I251" s="178">
        <v>0</v>
      </c>
      <c r="J251" s="67">
        <v>0</v>
      </c>
      <c r="K251" s="67">
        <v>0</v>
      </c>
      <c r="L251" s="67">
        <v>0</v>
      </c>
      <c r="M251" s="67">
        <v>0</v>
      </c>
      <c r="N251" s="67">
        <v>0</v>
      </c>
      <c r="O251" s="178">
        <v>0</v>
      </c>
      <c r="P251" s="67">
        <v>0</v>
      </c>
      <c r="Q251" s="67">
        <v>0</v>
      </c>
      <c r="R251" s="67">
        <v>0</v>
      </c>
      <c r="S251" s="67">
        <v>0</v>
      </c>
      <c r="T251" s="67">
        <v>0</v>
      </c>
      <c r="U251" s="178">
        <v>0</v>
      </c>
      <c r="V251" s="29">
        <v>0</v>
      </c>
      <c r="W251" s="29">
        <v>1</v>
      </c>
      <c r="X251" s="29">
        <v>0</v>
      </c>
      <c r="Y251" s="29">
        <v>12</v>
      </c>
      <c r="Z251" s="29">
        <v>0</v>
      </c>
      <c r="AD251" s="178">
        <f t="shared" si="31"/>
        <v>12</v>
      </c>
      <c r="AE251" s="29">
        <f t="shared" si="39"/>
        <v>0</v>
      </c>
      <c r="AF251" s="29">
        <f t="shared" si="39"/>
        <v>1</v>
      </c>
      <c r="AG251" s="29">
        <f t="shared" si="39"/>
        <v>0</v>
      </c>
      <c r="AH251" s="29">
        <f t="shared" si="39"/>
        <v>0</v>
      </c>
      <c r="AI251" s="29">
        <f t="shared" si="39"/>
        <v>0</v>
      </c>
      <c r="AJ251" s="120">
        <f t="shared" si="32"/>
        <v>13</v>
      </c>
      <c r="AK251" s="30" t="str">
        <f t="shared" si="33"/>
        <v>East Suffolk</v>
      </c>
      <c r="AL251" s="29" t="e">
        <f t="shared" si="34"/>
        <v>#N/A</v>
      </c>
      <c r="AN251" s="202" t="s">
        <v>1537</v>
      </c>
      <c r="AO251" s="202" t="s">
        <v>1538</v>
      </c>
      <c r="AP251" s="202">
        <v>13</v>
      </c>
      <c r="AQ251" s="29">
        <f t="shared" si="35"/>
        <v>248</v>
      </c>
      <c r="AR251" s="202" t="s">
        <v>1537</v>
      </c>
      <c r="AS251" s="202" t="s">
        <v>1752</v>
      </c>
      <c r="AT251" s="29">
        <f t="shared" ca="1" si="36"/>
        <v>2</v>
      </c>
    </row>
    <row r="252" spans="1:46" x14ac:dyDescent="0.25">
      <c r="A252" s="82" t="s">
        <v>982</v>
      </c>
      <c r="B252" s="82" t="s">
        <v>983</v>
      </c>
      <c r="C252" s="178">
        <v>0</v>
      </c>
      <c r="D252" s="67">
        <v>0</v>
      </c>
      <c r="E252" s="67">
        <v>0</v>
      </c>
      <c r="F252" s="67">
        <v>0</v>
      </c>
      <c r="G252" s="67">
        <v>0</v>
      </c>
      <c r="H252" s="67">
        <v>0</v>
      </c>
      <c r="I252" s="178">
        <v>0</v>
      </c>
      <c r="J252" s="67">
        <v>0</v>
      </c>
      <c r="K252" s="67">
        <v>0</v>
      </c>
      <c r="L252" s="67">
        <v>0</v>
      </c>
      <c r="M252" s="67">
        <v>0</v>
      </c>
      <c r="N252" s="67">
        <v>0</v>
      </c>
      <c r="O252" s="178">
        <v>0</v>
      </c>
      <c r="P252" s="67">
        <v>0</v>
      </c>
      <c r="Q252" s="67">
        <v>0</v>
      </c>
      <c r="R252" s="67">
        <v>0</v>
      </c>
      <c r="S252" s="67">
        <v>0</v>
      </c>
      <c r="T252" s="67">
        <v>0</v>
      </c>
      <c r="U252" s="178">
        <v>0</v>
      </c>
      <c r="V252" s="29">
        <v>0</v>
      </c>
      <c r="W252" s="29">
        <v>0</v>
      </c>
      <c r="X252" s="29">
        <v>0</v>
      </c>
      <c r="Y252" s="29">
        <v>5</v>
      </c>
      <c r="Z252" s="29">
        <v>0</v>
      </c>
      <c r="AD252" s="178">
        <f t="shared" si="31"/>
        <v>5</v>
      </c>
      <c r="AE252" s="29">
        <f t="shared" si="39"/>
        <v>0</v>
      </c>
      <c r="AF252" s="29">
        <f t="shared" si="39"/>
        <v>0</v>
      </c>
      <c r="AG252" s="29">
        <f t="shared" si="39"/>
        <v>0</v>
      </c>
      <c r="AH252" s="29">
        <f t="shared" si="39"/>
        <v>0</v>
      </c>
      <c r="AI252" s="29">
        <f t="shared" si="39"/>
        <v>0</v>
      </c>
      <c r="AJ252" s="120">
        <f t="shared" si="32"/>
        <v>5</v>
      </c>
      <c r="AK252" s="30" t="str">
        <f t="shared" si="33"/>
        <v>West Suffolk</v>
      </c>
      <c r="AL252" s="29" t="e">
        <f t="shared" si="34"/>
        <v>#N/A</v>
      </c>
      <c r="AN252" s="202" t="s">
        <v>1539</v>
      </c>
      <c r="AO252" s="202" t="s">
        <v>1540</v>
      </c>
      <c r="AP252" s="202">
        <v>17</v>
      </c>
      <c r="AQ252" s="29">
        <f t="shared" si="35"/>
        <v>248</v>
      </c>
      <c r="AR252" s="202" t="s">
        <v>1539</v>
      </c>
      <c r="AS252" s="202" t="s">
        <v>1752</v>
      </c>
      <c r="AT252" s="29">
        <f t="shared" ca="1" si="36"/>
        <v>2</v>
      </c>
    </row>
    <row r="253" spans="1:46" x14ac:dyDescent="0.25">
      <c r="A253" s="82" t="s">
        <v>984</v>
      </c>
      <c r="B253" s="82" t="s">
        <v>985</v>
      </c>
      <c r="C253" s="178">
        <v>0</v>
      </c>
      <c r="D253" s="67">
        <v>0</v>
      </c>
      <c r="E253" s="67">
        <v>0</v>
      </c>
      <c r="F253" s="67">
        <v>0</v>
      </c>
      <c r="G253" s="67">
        <v>0</v>
      </c>
      <c r="H253" s="67">
        <v>0</v>
      </c>
      <c r="I253" s="178">
        <v>0</v>
      </c>
      <c r="J253" s="67">
        <v>0</v>
      </c>
      <c r="K253" s="67">
        <v>0</v>
      </c>
      <c r="L253" s="67">
        <v>0</v>
      </c>
      <c r="M253" s="67">
        <v>0</v>
      </c>
      <c r="N253" s="67">
        <v>0</v>
      </c>
      <c r="O253" s="178">
        <v>0</v>
      </c>
      <c r="P253" s="67">
        <v>0</v>
      </c>
      <c r="Q253" s="67">
        <v>0</v>
      </c>
      <c r="R253" s="67">
        <v>0</v>
      </c>
      <c r="S253" s="67">
        <v>0</v>
      </c>
      <c r="T253" s="67">
        <v>0</v>
      </c>
      <c r="U253" s="178">
        <v>0</v>
      </c>
      <c r="V253" s="29">
        <v>0</v>
      </c>
      <c r="W253" s="29">
        <v>0</v>
      </c>
      <c r="X253" s="29">
        <v>0</v>
      </c>
      <c r="Y253" s="29">
        <v>2</v>
      </c>
      <c r="Z253" s="29">
        <v>0</v>
      </c>
      <c r="AD253" s="178">
        <f t="shared" si="31"/>
        <v>2</v>
      </c>
      <c r="AE253" s="29">
        <f t="shared" si="39"/>
        <v>0</v>
      </c>
      <c r="AF253" s="29">
        <f t="shared" si="39"/>
        <v>0</v>
      </c>
      <c r="AG253" s="29">
        <f t="shared" si="39"/>
        <v>0</v>
      </c>
      <c r="AH253" s="29">
        <f t="shared" si="39"/>
        <v>0</v>
      </c>
      <c r="AI253" s="29">
        <f t="shared" si="39"/>
        <v>0</v>
      </c>
      <c r="AJ253" s="120">
        <f t="shared" si="32"/>
        <v>2</v>
      </c>
      <c r="AK253" s="30" t="str">
        <f t="shared" si="33"/>
        <v>Somerset West and Taunton</v>
      </c>
      <c r="AL253" s="29" t="e">
        <f t="shared" si="34"/>
        <v>#N/A</v>
      </c>
      <c r="AN253" s="202" t="s">
        <v>1541</v>
      </c>
      <c r="AO253" s="202" t="s">
        <v>1542</v>
      </c>
      <c r="AP253" s="202">
        <v>17</v>
      </c>
      <c r="AQ253" s="29">
        <f t="shared" si="35"/>
        <v>211</v>
      </c>
      <c r="AR253" s="202" t="s">
        <v>1541</v>
      </c>
      <c r="AS253" s="202" t="s">
        <v>1542</v>
      </c>
      <c r="AT253" s="29">
        <f t="shared" ca="1" si="36"/>
        <v>5</v>
      </c>
    </row>
    <row r="254" spans="1:46" x14ac:dyDescent="0.25">
      <c r="A254" s="82" t="s">
        <v>326</v>
      </c>
      <c r="B254" s="82" t="s">
        <v>986</v>
      </c>
      <c r="C254" s="178">
        <v>0</v>
      </c>
      <c r="D254" s="67">
        <v>0</v>
      </c>
      <c r="E254" s="67">
        <v>0</v>
      </c>
      <c r="F254" s="67">
        <v>0</v>
      </c>
      <c r="G254" s="67">
        <v>0</v>
      </c>
      <c r="H254" s="67">
        <v>0</v>
      </c>
      <c r="I254" s="178">
        <v>0</v>
      </c>
      <c r="J254" s="67">
        <v>0</v>
      </c>
      <c r="K254" s="67">
        <v>0</v>
      </c>
      <c r="L254" s="67">
        <v>0</v>
      </c>
      <c r="M254" s="67">
        <v>0</v>
      </c>
      <c r="N254" s="67">
        <v>0</v>
      </c>
      <c r="O254" s="178">
        <v>0</v>
      </c>
      <c r="P254" s="67">
        <v>0</v>
      </c>
      <c r="Q254" s="67">
        <v>0</v>
      </c>
      <c r="R254" s="67">
        <v>0</v>
      </c>
      <c r="S254" s="67">
        <v>2</v>
      </c>
      <c r="T254" s="67">
        <v>0</v>
      </c>
      <c r="U254" s="178">
        <v>0</v>
      </c>
      <c r="V254" s="29">
        <v>1</v>
      </c>
      <c r="W254" s="29">
        <v>1</v>
      </c>
      <c r="X254" s="29">
        <v>0</v>
      </c>
      <c r="Y254" s="29">
        <v>8</v>
      </c>
      <c r="Z254" s="29">
        <v>0</v>
      </c>
      <c r="AD254" s="178">
        <f t="shared" si="31"/>
        <v>10</v>
      </c>
      <c r="AE254" s="29">
        <f t="shared" si="39"/>
        <v>0</v>
      </c>
      <c r="AF254" s="29">
        <f t="shared" si="39"/>
        <v>1</v>
      </c>
      <c r="AG254" s="29">
        <f t="shared" si="39"/>
        <v>0</v>
      </c>
      <c r="AH254" s="29">
        <f t="shared" si="39"/>
        <v>0</v>
      </c>
      <c r="AI254" s="29">
        <f t="shared" si="39"/>
        <v>1</v>
      </c>
      <c r="AJ254" s="120">
        <f t="shared" si="32"/>
        <v>12</v>
      </c>
      <c r="AK254" s="30" t="str">
        <f t="shared" si="33"/>
        <v>Bolton</v>
      </c>
      <c r="AL254" s="29">
        <f t="shared" si="34"/>
        <v>296</v>
      </c>
      <c r="AN254" s="202" t="s">
        <v>1543</v>
      </c>
      <c r="AO254" s="202" t="s">
        <v>1544</v>
      </c>
      <c r="AP254" s="202">
        <v>23</v>
      </c>
      <c r="AQ254" s="29">
        <f t="shared" si="35"/>
        <v>212</v>
      </c>
      <c r="AR254" s="202" t="s">
        <v>1543</v>
      </c>
      <c r="AS254" s="202" t="s">
        <v>1544</v>
      </c>
      <c r="AT254" s="29">
        <f t="shared" ca="1" si="36"/>
        <v>3</v>
      </c>
    </row>
    <row r="255" spans="1:46" x14ac:dyDescent="0.25">
      <c r="A255" s="82" t="s">
        <v>327</v>
      </c>
      <c r="B255" s="82" t="s">
        <v>987</v>
      </c>
      <c r="C255" s="178">
        <v>0</v>
      </c>
      <c r="D255" s="67">
        <v>0</v>
      </c>
      <c r="E255" s="67">
        <v>0</v>
      </c>
      <c r="F255" s="67">
        <v>0</v>
      </c>
      <c r="G255" s="67">
        <v>0</v>
      </c>
      <c r="H255" s="67">
        <v>0</v>
      </c>
      <c r="I255" s="178">
        <v>0</v>
      </c>
      <c r="J255" s="67">
        <v>0</v>
      </c>
      <c r="K255" s="67">
        <v>0</v>
      </c>
      <c r="L255" s="67">
        <v>0</v>
      </c>
      <c r="M255" s="67">
        <v>1</v>
      </c>
      <c r="N255" s="67">
        <v>0</v>
      </c>
      <c r="O255" s="178">
        <v>0</v>
      </c>
      <c r="P255" s="67">
        <v>0</v>
      </c>
      <c r="Q255" s="67">
        <v>0</v>
      </c>
      <c r="R255" s="67">
        <v>0</v>
      </c>
      <c r="S255" s="67">
        <v>4</v>
      </c>
      <c r="T255" s="67">
        <v>0</v>
      </c>
      <c r="U255" s="178">
        <v>0</v>
      </c>
      <c r="V255" s="29">
        <v>1</v>
      </c>
      <c r="W255" s="29">
        <v>0</v>
      </c>
      <c r="X255" s="29">
        <v>0</v>
      </c>
      <c r="Y255" s="29">
        <v>14</v>
      </c>
      <c r="Z255" s="29">
        <v>0</v>
      </c>
      <c r="AD255" s="178">
        <f t="shared" si="31"/>
        <v>19</v>
      </c>
      <c r="AE255" s="29">
        <f t="shared" si="39"/>
        <v>0</v>
      </c>
      <c r="AF255" s="29">
        <f t="shared" si="39"/>
        <v>0</v>
      </c>
      <c r="AG255" s="29">
        <f t="shared" si="39"/>
        <v>0</v>
      </c>
      <c r="AH255" s="29">
        <f t="shared" si="39"/>
        <v>0</v>
      </c>
      <c r="AI255" s="29">
        <f t="shared" si="39"/>
        <v>1</v>
      </c>
      <c r="AJ255" s="120">
        <f t="shared" si="32"/>
        <v>20</v>
      </c>
      <c r="AK255" s="30" t="str">
        <f t="shared" si="33"/>
        <v>Bury</v>
      </c>
      <c r="AL255" s="29">
        <f t="shared" si="34"/>
        <v>297</v>
      </c>
      <c r="AN255" s="202" t="s">
        <v>1545</v>
      </c>
      <c r="AO255" s="202" t="s">
        <v>1546</v>
      </c>
      <c r="AP255" s="202">
        <v>22</v>
      </c>
      <c r="AQ255" s="29">
        <f t="shared" si="35"/>
        <v>247</v>
      </c>
      <c r="AR255" s="202" t="s">
        <v>1545</v>
      </c>
      <c r="AS255" s="202" t="s">
        <v>1751</v>
      </c>
      <c r="AT255" s="29">
        <f t="shared" ca="1" si="36"/>
        <v>5</v>
      </c>
    </row>
    <row r="256" spans="1:46" x14ac:dyDescent="0.25">
      <c r="A256" s="82" t="s">
        <v>328</v>
      </c>
      <c r="B256" s="82" t="s">
        <v>988</v>
      </c>
      <c r="C256" s="178">
        <v>0</v>
      </c>
      <c r="D256" s="67">
        <v>0</v>
      </c>
      <c r="E256" s="67">
        <v>0</v>
      </c>
      <c r="F256" s="67">
        <v>0</v>
      </c>
      <c r="G256" s="67">
        <v>0</v>
      </c>
      <c r="H256" s="67">
        <v>0</v>
      </c>
      <c r="I256" s="178">
        <v>0</v>
      </c>
      <c r="J256" s="67">
        <v>0</v>
      </c>
      <c r="K256" s="67">
        <v>0</v>
      </c>
      <c r="L256" s="67">
        <v>0</v>
      </c>
      <c r="M256" s="67">
        <v>0</v>
      </c>
      <c r="N256" s="67">
        <v>0</v>
      </c>
      <c r="O256" s="178">
        <v>0</v>
      </c>
      <c r="P256" s="67">
        <v>0</v>
      </c>
      <c r="Q256" s="67">
        <v>0</v>
      </c>
      <c r="R256" s="67">
        <v>0</v>
      </c>
      <c r="S256" s="67">
        <v>3</v>
      </c>
      <c r="T256" s="67">
        <v>0</v>
      </c>
      <c r="U256" s="178">
        <v>1</v>
      </c>
      <c r="V256" s="29">
        <v>0</v>
      </c>
      <c r="W256" s="29">
        <v>0</v>
      </c>
      <c r="X256" s="29">
        <v>0</v>
      </c>
      <c r="Y256" s="29">
        <v>11</v>
      </c>
      <c r="Z256" s="29">
        <v>0</v>
      </c>
      <c r="AD256" s="178">
        <f t="shared" si="31"/>
        <v>14</v>
      </c>
      <c r="AE256" s="29">
        <f t="shared" si="39"/>
        <v>1</v>
      </c>
      <c r="AF256" s="29">
        <f t="shared" si="39"/>
        <v>0</v>
      </c>
      <c r="AG256" s="29">
        <f t="shared" si="39"/>
        <v>0</v>
      </c>
      <c r="AH256" s="29">
        <f t="shared" si="39"/>
        <v>0</v>
      </c>
      <c r="AI256" s="29">
        <f t="shared" si="39"/>
        <v>0</v>
      </c>
      <c r="AJ256" s="120">
        <f t="shared" si="32"/>
        <v>15</v>
      </c>
      <c r="AK256" s="30" t="str">
        <f t="shared" si="33"/>
        <v>Manchester</v>
      </c>
      <c r="AL256" s="29">
        <f t="shared" si="34"/>
        <v>298</v>
      </c>
      <c r="AN256" s="202" t="s">
        <v>1547</v>
      </c>
      <c r="AO256" s="202" t="s">
        <v>1548</v>
      </c>
      <c r="AP256" s="202">
        <v>26</v>
      </c>
      <c r="AQ256" s="29">
        <f t="shared" si="35"/>
        <v>246</v>
      </c>
      <c r="AR256" s="202" t="s">
        <v>1547</v>
      </c>
      <c r="AS256" s="202" t="s">
        <v>1750</v>
      </c>
      <c r="AT256" s="29">
        <f t="shared" ca="1" si="36"/>
        <v>13</v>
      </c>
    </row>
    <row r="257" spans="1:46" x14ac:dyDescent="0.25">
      <c r="A257" s="82" t="s">
        <v>329</v>
      </c>
      <c r="B257" s="82" t="s">
        <v>989</v>
      </c>
      <c r="C257" s="178">
        <v>0</v>
      </c>
      <c r="D257" s="67">
        <v>0</v>
      </c>
      <c r="E257" s="67">
        <v>0</v>
      </c>
      <c r="F257" s="67">
        <v>0</v>
      </c>
      <c r="G257" s="67">
        <v>1</v>
      </c>
      <c r="H257" s="67">
        <v>0</v>
      </c>
      <c r="I257" s="178">
        <v>0</v>
      </c>
      <c r="J257" s="67">
        <v>0</v>
      </c>
      <c r="K257" s="67">
        <v>0</v>
      </c>
      <c r="L257" s="67">
        <v>0</v>
      </c>
      <c r="M257" s="67">
        <v>1</v>
      </c>
      <c r="N257" s="67">
        <v>0</v>
      </c>
      <c r="O257" s="178">
        <v>1</v>
      </c>
      <c r="P257" s="67">
        <v>0</v>
      </c>
      <c r="Q257" s="67">
        <v>0</v>
      </c>
      <c r="R257" s="67">
        <v>0</v>
      </c>
      <c r="S257" s="67">
        <v>1</v>
      </c>
      <c r="T257" s="67">
        <v>0</v>
      </c>
      <c r="U257" s="178">
        <v>1</v>
      </c>
      <c r="V257" s="29">
        <v>0</v>
      </c>
      <c r="W257" s="29">
        <v>1</v>
      </c>
      <c r="X257" s="29">
        <v>0</v>
      </c>
      <c r="Y257" s="29">
        <v>18</v>
      </c>
      <c r="Z257" s="29">
        <v>0</v>
      </c>
      <c r="AD257" s="178">
        <f t="shared" si="31"/>
        <v>21</v>
      </c>
      <c r="AE257" s="29">
        <f t="shared" si="39"/>
        <v>2</v>
      </c>
      <c r="AF257" s="29">
        <f t="shared" si="39"/>
        <v>1</v>
      </c>
      <c r="AG257" s="29">
        <f t="shared" si="39"/>
        <v>0</v>
      </c>
      <c r="AH257" s="29">
        <f t="shared" si="39"/>
        <v>0</v>
      </c>
      <c r="AI257" s="29">
        <f t="shared" si="39"/>
        <v>0</v>
      </c>
      <c r="AJ257" s="120">
        <f t="shared" si="32"/>
        <v>24</v>
      </c>
      <c r="AK257" s="30" t="str">
        <f t="shared" si="33"/>
        <v>Oldham</v>
      </c>
      <c r="AL257" s="29">
        <f t="shared" si="34"/>
        <v>299</v>
      </c>
      <c r="AN257" s="202" t="s">
        <v>1549</v>
      </c>
      <c r="AO257" s="202" t="s">
        <v>1550</v>
      </c>
      <c r="AP257" s="202">
        <v>16</v>
      </c>
      <c r="AQ257" s="29">
        <f t="shared" si="35"/>
        <v>246</v>
      </c>
      <c r="AR257" s="202" t="s">
        <v>1549</v>
      </c>
      <c r="AS257" s="202" t="s">
        <v>1750</v>
      </c>
      <c r="AT257" s="29">
        <f t="shared" ca="1" si="36"/>
        <v>13</v>
      </c>
    </row>
    <row r="258" spans="1:46" x14ac:dyDescent="0.25">
      <c r="A258" s="82" t="s">
        <v>330</v>
      </c>
      <c r="B258" s="82" t="s">
        <v>990</v>
      </c>
      <c r="C258" s="178">
        <v>0</v>
      </c>
      <c r="D258" s="67">
        <v>0</v>
      </c>
      <c r="E258" s="67">
        <v>0</v>
      </c>
      <c r="F258" s="67">
        <v>0</v>
      </c>
      <c r="G258" s="67">
        <v>0</v>
      </c>
      <c r="H258" s="67">
        <v>0</v>
      </c>
      <c r="I258" s="178">
        <v>0</v>
      </c>
      <c r="J258" s="67">
        <v>0</v>
      </c>
      <c r="K258" s="67">
        <v>0</v>
      </c>
      <c r="L258" s="67">
        <v>0</v>
      </c>
      <c r="M258" s="67">
        <v>1</v>
      </c>
      <c r="N258" s="67">
        <v>0</v>
      </c>
      <c r="O258" s="178">
        <v>0</v>
      </c>
      <c r="P258" s="67">
        <v>0</v>
      </c>
      <c r="Q258" s="67">
        <v>0</v>
      </c>
      <c r="R258" s="67">
        <v>0</v>
      </c>
      <c r="S258" s="67">
        <v>4</v>
      </c>
      <c r="T258" s="67">
        <v>0</v>
      </c>
      <c r="U258" s="178">
        <v>2</v>
      </c>
      <c r="V258" s="29">
        <v>0</v>
      </c>
      <c r="W258" s="29">
        <v>3</v>
      </c>
      <c r="X258" s="29">
        <v>0</v>
      </c>
      <c r="Y258" s="29">
        <v>24</v>
      </c>
      <c r="Z258" s="29">
        <v>0</v>
      </c>
      <c r="AD258" s="178">
        <f t="shared" si="31"/>
        <v>29</v>
      </c>
      <c r="AE258" s="29">
        <f t="shared" si="39"/>
        <v>2</v>
      </c>
      <c r="AF258" s="29">
        <f t="shared" si="39"/>
        <v>3</v>
      </c>
      <c r="AG258" s="29">
        <f t="shared" si="39"/>
        <v>0</v>
      </c>
      <c r="AH258" s="29">
        <f t="shared" si="39"/>
        <v>0</v>
      </c>
      <c r="AI258" s="29">
        <f t="shared" si="39"/>
        <v>0</v>
      </c>
      <c r="AJ258" s="120">
        <f t="shared" si="32"/>
        <v>34</v>
      </c>
      <c r="AK258" s="30" t="str">
        <f t="shared" si="33"/>
        <v>Rochdale</v>
      </c>
      <c r="AL258" s="29">
        <f t="shared" si="34"/>
        <v>300</v>
      </c>
      <c r="AN258" s="202" t="s">
        <v>1551</v>
      </c>
      <c r="AO258" s="202" t="s">
        <v>1552</v>
      </c>
      <c r="AP258" s="202">
        <v>15</v>
      </c>
      <c r="AQ258" s="29">
        <f t="shared" si="35"/>
        <v>213</v>
      </c>
      <c r="AR258" s="202" t="s">
        <v>1551</v>
      </c>
      <c r="AS258" s="202" t="s">
        <v>1552</v>
      </c>
      <c r="AT258" s="29">
        <f t="shared" ca="1" si="36"/>
        <v>10</v>
      </c>
    </row>
    <row r="259" spans="1:46" x14ac:dyDescent="0.25">
      <c r="A259" s="82" t="s">
        <v>331</v>
      </c>
      <c r="B259" s="82" t="s">
        <v>991</v>
      </c>
      <c r="C259" s="178">
        <v>0</v>
      </c>
      <c r="D259" s="67">
        <v>0</v>
      </c>
      <c r="E259" s="67">
        <v>0</v>
      </c>
      <c r="F259" s="67">
        <v>0</v>
      </c>
      <c r="G259" s="67">
        <v>0</v>
      </c>
      <c r="H259" s="67">
        <v>0</v>
      </c>
      <c r="I259" s="178">
        <v>0</v>
      </c>
      <c r="J259" s="67">
        <v>0</v>
      </c>
      <c r="K259" s="67">
        <v>0</v>
      </c>
      <c r="L259" s="67">
        <v>0</v>
      </c>
      <c r="M259" s="67">
        <v>0</v>
      </c>
      <c r="N259" s="67">
        <v>0</v>
      </c>
      <c r="O259" s="178">
        <v>0</v>
      </c>
      <c r="P259" s="67">
        <v>0</v>
      </c>
      <c r="Q259" s="67">
        <v>0</v>
      </c>
      <c r="R259" s="67">
        <v>0</v>
      </c>
      <c r="S259" s="67">
        <v>6</v>
      </c>
      <c r="T259" s="67">
        <v>0</v>
      </c>
      <c r="U259" s="178">
        <v>14</v>
      </c>
      <c r="V259" s="29">
        <v>0</v>
      </c>
      <c r="W259" s="29">
        <v>0</v>
      </c>
      <c r="X259" s="29">
        <v>0</v>
      </c>
      <c r="Y259" s="29">
        <v>26</v>
      </c>
      <c r="Z259" s="29">
        <v>0</v>
      </c>
      <c r="AD259" s="178">
        <f t="shared" si="31"/>
        <v>32</v>
      </c>
      <c r="AE259" s="29">
        <f t="shared" si="39"/>
        <v>14</v>
      </c>
      <c r="AF259" s="29">
        <f t="shared" si="39"/>
        <v>0</v>
      </c>
      <c r="AG259" s="29">
        <f t="shared" si="39"/>
        <v>0</v>
      </c>
      <c r="AH259" s="29">
        <f t="shared" si="39"/>
        <v>0</v>
      </c>
      <c r="AI259" s="29">
        <f t="shared" si="39"/>
        <v>0</v>
      </c>
      <c r="AJ259" s="120">
        <f t="shared" si="32"/>
        <v>46</v>
      </c>
      <c r="AK259" s="30" t="str">
        <f t="shared" si="33"/>
        <v>Salford</v>
      </c>
      <c r="AL259" s="29">
        <f t="shared" si="34"/>
        <v>301</v>
      </c>
      <c r="AN259" s="202" t="s">
        <v>1553</v>
      </c>
      <c r="AO259" s="202" t="s">
        <v>10</v>
      </c>
      <c r="AP259" s="202">
        <v>15</v>
      </c>
      <c r="AQ259" s="29">
        <f t="shared" si="35"/>
        <v>279</v>
      </c>
      <c r="AR259" s="202" t="s">
        <v>1553</v>
      </c>
      <c r="AS259" s="202" t="s">
        <v>10</v>
      </c>
      <c r="AT259" s="29">
        <f t="shared" ca="1" si="36"/>
        <v>16</v>
      </c>
    </row>
    <row r="260" spans="1:46" x14ac:dyDescent="0.25">
      <c r="A260" s="82" t="s">
        <v>332</v>
      </c>
      <c r="B260" s="82" t="s">
        <v>992</v>
      </c>
      <c r="C260" s="178">
        <v>0</v>
      </c>
      <c r="D260" s="67">
        <v>0</v>
      </c>
      <c r="E260" s="67">
        <v>0</v>
      </c>
      <c r="F260" s="67">
        <v>0</v>
      </c>
      <c r="G260" s="67">
        <v>0</v>
      </c>
      <c r="H260" s="67">
        <v>0</v>
      </c>
      <c r="I260" s="178">
        <v>0</v>
      </c>
      <c r="J260" s="67">
        <v>0</v>
      </c>
      <c r="K260" s="67">
        <v>0</v>
      </c>
      <c r="L260" s="67">
        <v>0</v>
      </c>
      <c r="M260" s="67">
        <v>1</v>
      </c>
      <c r="N260" s="67">
        <v>0</v>
      </c>
      <c r="O260" s="178">
        <v>0</v>
      </c>
      <c r="P260" s="67">
        <v>0</v>
      </c>
      <c r="Q260" s="67">
        <v>0</v>
      </c>
      <c r="R260" s="67">
        <v>0</v>
      </c>
      <c r="S260" s="67">
        <v>1</v>
      </c>
      <c r="T260" s="67">
        <v>0</v>
      </c>
      <c r="U260" s="178">
        <v>2</v>
      </c>
      <c r="V260" s="29">
        <v>0</v>
      </c>
      <c r="W260" s="29">
        <v>0</v>
      </c>
      <c r="X260" s="29">
        <v>0</v>
      </c>
      <c r="Y260" s="29">
        <v>21</v>
      </c>
      <c r="Z260" s="29">
        <v>0</v>
      </c>
      <c r="AD260" s="178">
        <f t="shared" si="31"/>
        <v>23</v>
      </c>
      <c r="AE260" s="29">
        <f t="shared" si="39"/>
        <v>2</v>
      </c>
      <c r="AF260" s="29">
        <f t="shared" si="39"/>
        <v>0</v>
      </c>
      <c r="AG260" s="29">
        <f t="shared" si="39"/>
        <v>0</v>
      </c>
      <c r="AH260" s="29">
        <f t="shared" si="39"/>
        <v>0</v>
      </c>
      <c r="AI260" s="29">
        <f t="shared" si="39"/>
        <v>0</v>
      </c>
      <c r="AJ260" s="120">
        <f t="shared" si="32"/>
        <v>25</v>
      </c>
      <c r="AK260" s="30" t="str">
        <f t="shared" si="33"/>
        <v>Stockport</v>
      </c>
      <c r="AL260" s="29">
        <f t="shared" si="34"/>
        <v>302</v>
      </c>
      <c r="AN260" s="202" t="s">
        <v>1554</v>
      </c>
      <c r="AO260" s="202" t="s">
        <v>17</v>
      </c>
      <c r="AP260" s="202">
        <v>14</v>
      </c>
      <c r="AQ260" s="29">
        <f t="shared" si="35"/>
        <v>280</v>
      </c>
      <c r="AR260" s="202" t="s">
        <v>1554</v>
      </c>
      <c r="AS260" s="202" t="s">
        <v>17</v>
      </c>
      <c r="AT260" s="29">
        <f t="shared" ca="1" si="36"/>
        <v>8</v>
      </c>
    </row>
    <row r="261" spans="1:46" x14ac:dyDescent="0.25">
      <c r="A261" s="82" t="s">
        <v>333</v>
      </c>
      <c r="B261" s="82" t="s">
        <v>993</v>
      </c>
      <c r="C261" s="178">
        <v>0</v>
      </c>
      <c r="D261" s="67">
        <v>0</v>
      </c>
      <c r="E261" s="67">
        <v>0</v>
      </c>
      <c r="F261" s="67">
        <v>0</v>
      </c>
      <c r="G261" s="67">
        <v>0</v>
      </c>
      <c r="H261" s="67">
        <v>0</v>
      </c>
      <c r="I261" s="178">
        <v>0</v>
      </c>
      <c r="J261" s="67">
        <v>0</v>
      </c>
      <c r="K261" s="67">
        <v>0</v>
      </c>
      <c r="L261" s="67">
        <v>0</v>
      </c>
      <c r="M261" s="67">
        <v>2</v>
      </c>
      <c r="N261" s="67">
        <v>0</v>
      </c>
      <c r="O261" s="178">
        <v>0</v>
      </c>
      <c r="P261" s="67">
        <v>0</v>
      </c>
      <c r="Q261" s="67">
        <v>0</v>
      </c>
      <c r="R261" s="67">
        <v>0</v>
      </c>
      <c r="S261" s="67">
        <v>4</v>
      </c>
      <c r="T261" s="67">
        <v>0</v>
      </c>
      <c r="U261" s="178">
        <v>3</v>
      </c>
      <c r="V261" s="29">
        <v>0</v>
      </c>
      <c r="W261" s="29">
        <v>2</v>
      </c>
      <c r="X261" s="29">
        <v>0</v>
      </c>
      <c r="Y261" s="29">
        <v>16</v>
      </c>
      <c r="Z261" s="29">
        <v>0</v>
      </c>
      <c r="AD261" s="178">
        <f t="shared" si="31"/>
        <v>22</v>
      </c>
      <c r="AE261" s="29">
        <f t="shared" si="39"/>
        <v>3</v>
      </c>
      <c r="AF261" s="29">
        <f t="shared" si="39"/>
        <v>2</v>
      </c>
      <c r="AG261" s="29">
        <f t="shared" si="39"/>
        <v>0</v>
      </c>
      <c r="AH261" s="29">
        <f t="shared" si="39"/>
        <v>0</v>
      </c>
      <c r="AI261" s="29">
        <f t="shared" si="39"/>
        <v>0</v>
      </c>
      <c r="AJ261" s="120">
        <f t="shared" si="32"/>
        <v>27</v>
      </c>
      <c r="AK261" s="30" t="str">
        <f t="shared" si="33"/>
        <v>Tameside</v>
      </c>
      <c r="AL261" s="29">
        <f t="shared" si="34"/>
        <v>303</v>
      </c>
      <c r="AN261" s="202" t="s">
        <v>1555</v>
      </c>
      <c r="AO261" s="202" t="s">
        <v>1556</v>
      </c>
      <c r="AP261" s="202">
        <v>21</v>
      </c>
      <c r="AQ261" s="29">
        <f t="shared" si="35"/>
        <v>214</v>
      </c>
      <c r="AR261" s="202" t="s">
        <v>1555</v>
      </c>
      <c r="AS261" s="202" t="s">
        <v>1556</v>
      </c>
      <c r="AT261" s="29">
        <f t="shared" ca="1" si="36"/>
        <v>8</v>
      </c>
    </row>
    <row r="262" spans="1:46" x14ac:dyDescent="0.25">
      <c r="A262" s="82" t="s">
        <v>334</v>
      </c>
      <c r="B262" s="82" t="s">
        <v>994</v>
      </c>
      <c r="C262" s="178">
        <v>0</v>
      </c>
      <c r="D262" s="67">
        <v>0</v>
      </c>
      <c r="E262" s="67">
        <v>0</v>
      </c>
      <c r="F262" s="67">
        <v>0</v>
      </c>
      <c r="G262" s="67">
        <v>0</v>
      </c>
      <c r="H262" s="67">
        <v>0</v>
      </c>
      <c r="I262" s="178">
        <v>0</v>
      </c>
      <c r="J262" s="67">
        <v>0</v>
      </c>
      <c r="K262" s="67">
        <v>0</v>
      </c>
      <c r="L262" s="67">
        <v>0</v>
      </c>
      <c r="M262" s="67">
        <v>1</v>
      </c>
      <c r="N262" s="67">
        <v>0</v>
      </c>
      <c r="O262" s="178">
        <v>0</v>
      </c>
      <c r="P262" s="67">
        <v>0</v>
      </c>
      <c r="Q262" s="67">
        <v>0</v>
      </c>
      <c r="R262" s="67">
        <v>0</v>
      </c>
      <c r="S262" s="67">
        <v>2</v>
      </c>
      <c r="T262" s="67">
        <v>0</v>
      </c>
      <c r="U262" s="178">
        <v>1</v>
      </c>
      <c r="V262" s="29">
        <v>0</v>
      </c>
      <c r="W262" s="29">
        <v>0</v>
      </c>
      <c r="X262" s="29">
        <v>0</v>
      </c>
      <c r="Y262" s="29">
        <v>12</v>
      </c>
      <c r="Z262" s="29">
        <v>0</v>
      </c>
      <c r="AD262" s="178">
        <f t="shared" si="31"/>
        <v>15</v>
      </c>
      <c r="AE262" s="29">
        <f t="shared" ref="AE262:AI277" si="40">SUMIF($C$5:$AB$5,AE$5,$C262:$AB262)</f>
        <v>1</v>
      </c>
      <c r="AF262" s="29">
        <f t="shared" si="40"/>
        <v>0</v>
      </c>
      <c r="AG262" s="29">
        <f t="shared" si="40"/>
        <v>0</v>
      </c>
      <c r="AH262" s="29">
        <f t="shared" si="40"/>
        <v>0</v>
      </c>
      <c r="AI262" s="29">
        <f t="shared" si="40"/>
        <v>0</v>
      </c>
      <c r="AJ262" s="120">
        <f t="shared" si="32"/>
        <v>16</v>
      </c>
      <c r="AK262" s="30" t="str">
        <f t="shared" si="33"/>
        <v>Trafford</v>
      </c>
      <c r="AL262" s="29">
        <f t="shared" si="34"/>
        <v>304</v>
      </c>
      <c r="AN262" s="202" t="s">
        <v>1557</v>
      </c>
      <c r="AO262" s="202" t="s">
        <v>1558</v>
      </c>
      <c r="AP262" s="202">
        <v>15</v>
      </c>
      <c r="AQ262" s="29">
        <f t="shared" si="35"/>
        <v>215</v>
      </c>
      <c r="AR262" s="202" t="s">
        <v>1557</v>
      </c>
      <c r="AS262" s="202" t="s">
        <v>1558</v>
      </c>
      <c r="AT262" s="29">
        <f t="shared" ca="1" si="36"/>
        <v>3</v>
      </c>
    </row>
    <row r="263" spans="1:46" x14ac:dyDescent="0.25">
      <c r="A263" s="82" t="s">
        <v>335</v>
      </c>
      <c r="B263" s="82" t="s">
        <v>995</v>
      </c>
      <c r="C263" s="178">
        <v>0</v>
      </c>
      <c r="D263" s="67">
        <v>0</v>
      </c>
      <c r="E263" s="67">
        <v>0</v>
      </c>
      <c r="F263" s="67">
        <v>0</v>
      </c>
      <c r="G263" s="67">
        <v>0</v>
      </c>
      <c r="H263" s="67">
        <v>0</v>
      </c>
      <c r="I263" s="178">
        <v>0</v>
      </c>
      <c r="J263" s="67">
        <v>0</v>
      </c>
      <c r="K263" s="67">
        <v>0</v>
      </c>
      <c r="L263" s="67">
        <v>0</v>
      </c>
      <c r="M263" s="67">
        <v>0</v>
      </c>
      <c r="N263" s="67">
        <v>0</v>
      </c>
      <c r="O263" s="178">
        <v>0</v>
      </c>
      <c r="P263" s="67">
        <v>0</v>
      </c>
      <c r="Q263" s="67">
        <v>0</v>
      </c>
      <c r="R263" s="67">
        <v>0</v>
      </c>
      <c r="S263" s="67">
        <v>1</v>
      </c>
      <c r="T263" s="67">
        <v>0</v>
      </c>
      <c r="U263" s="178">
        <v>0</v>
      </c>
      <c r="V263" s="29">
        <v>0</v>
      </c>
      <c r="W263" s="29">
        <v>0</v>
      </c>
      <c r="X263" s="29">
        <v>0</v>
      </c>
      <c r="Y263" s="29">
        <v>11</v>
      </c>
      <c r="Z263" s="29">
        <v>0</v>
      </c>
      <c r="AD263" s="178">
        <f t="shared" ref="AD263:AD326" si="41">SUMIF($C$5:$AB$5,AD$5,$C263:$AB263)</f>
        <v>12</v>
      </c>
      <c r="AE263" s="29">
        <f t="shared" si="40"/>
        <v>0</v>
      </c>
      <c r="AF263" s="29">
        <f t="shared" si="40"/>
        <v>0</v>
      </c>
      <c r="AG263" s="29">
        <f t="shared" si="40"/>
        <v>0</v>
      </c>
      <c r="AH263" s="29">
        <f t="shared" si="40"/>
        <v>0</v>
      </c>
      <c r="AI263" s="29">
        <f t="shared" si="40"/>
        <v>0</v>
      </c>
      <c r="AJ263" s="120">
        <f t="shared" ref="AJ263:AJ326" si="42">SUM(AD263:AI263)</f>
        <v>12</v>
      </c>
      <c r="AK263" s="30" t="str">
        <f t="shared" ref="AK263:AK326" si="43">TRIM(B263)</f>
        <v>Wigan</v>
      </c>
      <c r="AL263" s="29">
        <f t="shared" ref="AL263:AL326" si="44">MATCH($AK263,$AO:$AO,0)</f>
        <v>305</v>
      </c>
      <c r="AN263" s="202" t="s">
        <v>1559</v>
      </c>
      <c r="AO263" s="202" t="s">
        <v>1560</v>
      </c>
      <c r="AP263" s="202">
        <v>18</v>
      </c>
      <c r="AQ263" s="29">
        <f t="shared" ref="AQ263:AQ326" si="45">IFERROR(MATCH($AS263,$AK$6:$AK$344,0),"")</f>
        <v>216</v>
      </c>
      <c r="AR263" s="202" t="s">
        <v>1559</v>
      </c>
      <c r="AS263" s="202" t="s">
        <v>1560</v>
      </c>
      <c r="AT263" s="29">
        <f t="shared" ref="AT263:AT326" ca="1" si="46">IF(AQ263="","",OFFSET($AJ$5,$AQ263,0))</f>
        <v>16</v>
      </c>
    </row>
    <row r="264" spans="1:46" x14ac:dyDescent="0.25">
      <c r="A264" s="82" t="s">
        <v>336</v>
      </c>
      <c r="B264" s="82" t="s">
        <v>996</v>
      </c>
      <c r="C264" s="178">
        <v>0</v>
      </c>
      <c r="D264" s="67">
        <v>0</v>
      </c>
      <c r="E264" s="67">
        <v>0</v>
      </c>
      <c r="F264" s="67">
        <v>0</v>
      </c>
      <c r="G264" s="67">
        <v>0</v>
      </c>
      <c r="H264" s="67">
        <v>0</v>
      </c>
      <c r="I264" s="178">
        <v>0</v>
      </c>
      <c r="J264" s="67">
        <v>0</v>
      </c>
      <c r="K264" s="67">
        <v>0</v>
      </c>
      <c r="L264" s="67">
        <v>0</v>
      </c>
      <c r="M264" s="67">
        <v>0</v>
      </c>
      <c r="N264" s="67">
        <v>0</v>
      </c>
      <c r="O264" s="178">
        <v>0</v>
      </c>
      <c r="P264" s="67">
        <v>0</v>
      </c>
      <c r="Q264" s="67">
        <v>0</v>
      </c>
      <c r="R264" s="67">
        <v>0</v>
      </c>
      <c r="S264" s="67">
        <v>1</v>
      </c>
      <c r="T264" s="67">
        <v>0</v>
      </c>
      <c r="U264" s="178">
        <v>0</v>
      </c>
      <c r="V264" s="29">
        <v>0</v>
      </c>
      <c r="W264" s="29">
        <v>0</v>
      </c>
      <c r="X264" s="29">
        <v>0</v>
      </c>
      <c r="Y264" s="29">
        <v>5</v>
      </c>
      <c r="Z264" s="29">
        <v>0</v>
      </c>
      <c r="AD264" s="178">
        <f t="shared" si="41"/>
        <v>6</v>
      </c>
      <c r="AE264" s="29">
        <f t="shared" si="40"/>
        <v>0</v>
      </c>
      <c r="AF264" s="29">
        <f t="shared" si="40"/>
        <v>0</v>
      </c>
      <c r="AG264" s="29">
        <f t="shared" si="40"/>
        <v>0</v>
      </c>
      <c r="AH264" s="29">
        <f t="shared" si="40"/>
        <v>0</v>
      </c>
      <c r="AI264" s="29">
        <f t="shared" si="40"/>
        <v>0</v>
      </c>
      <c r="AJ264" s="120">
        <f t="shared" si="42"/>
        <v>6</v>
      </c>
      <c r="AK264" s="30" t="str">
        <f t="shared" si="43"/>
        <v>Knowsley</v>
      </c>
      <c r="AL264" s="29">
        <f t="shared" si="44"/>
        <v>306</v>
      </c>
      <c r="AN264" s="202" t="s">
        <v>1561</v>
      </c>
      <c r="AO264" s="202" t="s">
        <v>1562</v>
      </c>
      <c r="AP264" s="202">
        <v>23</v>
      </c>
      <c r="AQ264" s="29">
        <f t="shared" si="45"/>
        <v>217</v>
      </c>
      <c r="AR264" s="202" t="s">
        <v>1561</v>
      </c>
      <c r="AS264" s="202" t="s">
        <v>1562</v>
      </c>
      <c r="AT264" s="29">
        <f t="shared" ca="1" si="46"/>
        <v>18</v>
      </c>
    </row>
    <row r="265" spans="1:46" x14ac:dyDescent="0.25">
      <c r="A265" s="82" t="s">
        <v>337</v>
      </c>
      <c r="B265" s="82" t="s">
        <v>997</v>
      </c>
      <c r="C265" s="178">
        <v>0</v>
      </c>
      <c r="D265" s="67">
        <v>0</v>
      </c>
      <c r="E265" s="67">
        <v>0</v>
      </c>
      <c r="F265" s="67">
        <v>0</v>
      </c>
      <c r="G265" s="67">
        <v>0</v>
      </c>
      <c r="H265" s="67">
        <v>0</v>
      </c>
      <c r="I265" s="178">
        <v>0</v>
      </c>
      <c r="J265" s="67">
        <v>0</v>
      </c>
      <c r="K265" s="67">
        <v>0</v>
      </c>
      <c r="L265" s="67">
        <v>0</v>
      </c>
      <c r="M265" s="67">
        <v>0</v>
      </c>
      <c r="N265" s="67">
        <v>0</v>
      </c>
      <c r="O265" s="178">
        <v>0</v>
      </c>
      <c r="P265" s="67">
        <v>0</v>
      </c>
      <c r="Q265" s="67">
        <v>0</v>
      </c>
      <c r="R265" s="67">
        <v>0</v>
      </c>
      <c r="S265" s="67">
        <v>4</v>
      </c>
      <c r="T265" s="67">
        <v>0</v>
      </c>
      <c r="U265" s="178">
        <v>1</v>
      </c>
      <c r="V265" s="29">
        <v>0</v>
      </c>
      <c r="W265" s="29">
        <v>1</v>
      </c>
      <c r="X265" s="29">
        <v>0</v>
      </c>
      <c r="Y265" s="29">
        <v>39</v>
      </c>
      <c r="Z265" s="29">
        <v>0</v>
      </c>
      <c r="AD265" s="178">
        <f t="shared" si="41"/>
        <v>43</v>
      </c>
      <c r="AE265" s="29">
        <f t="shared" si="40"/>
        <v>1</v>
      </c>
      <c r="AF265" s="29">
        <f t="shared" si="40"/>
        <v>1</v>
      </c>
      <c r="AG265" s="29">
        <f t="shared" si="40"/>
        <v>0</v>
      </c>
      <c r="AH265" s="29">
        <f t="shared" si="40"/>
        <v>0</v>
      </c>
      <c r="AI265" s="29">
        <f t="shared" si="40"/>
        <v>0</v>
      </c>
      <c r="AJ265" s="120">
        <f t="shared" si="42"/>
        <v>45</v>
      </c>
      <c r="AK265" s="30" t="str">
        <f t="shared" si="43"/>
        <v>Liverpool</v>
      </c>
      <c r="AL265" s="29">
        <f t="shared" si="44"/>
        <v>307</v>
      </c>
      <c r="AN265" s="202" t="s">
        <v>1563</v>
      </c>
      <c r="AO265" s="202" t="s">
        <v>1564</v>
      </c>
      <c r="AP265" s="202">
        <v>15</v>
      </c>
      <c r="AQ265" s="29">
        <f t="shared" si="45"/>
        <v>218</v>
      </c>
      <c r="AR265" s="202" t="s">
        <v>1563</v>
      </c>
      <c r="AS265" s="202" t="s">
        <v>1564</v>
      </c>
      <c r="AT265" s="29">
        <f t="shared" ca="1" si="46"/>
        <v>5</v>
      </c>
    </row>
    <row r="266" spans="1:46" x14ac:dyDescent="0.25">
      <c r="A266" s="82" t="s">
        <v>338</v>
      </c>
      <c r="B266" s="82" t="s">
        <v>998</v>
      </c>
      <c r="C266" s="178">
        <v>0</v>
      </c>
      <c r="D266" s="67">
        <v>0</v>
      </c>
      <c r="E266" s="67">
        <v>0</v>
      </c>
      <c r="F266" s="67">
        <v>0</v>
      </c>
      <c r="G266" s="67">
        <v>0</v>
      </c>
      <c r="H266" s="67">
        <v>0</v>
      </c>
      <c r="I266" s="178">
        <v>0</v>
      </c>
      <c r="J266" s="67">
        <v>0</v>
      </c>
      <c r="K266" s="67">
        <v>0</v>
      </c>
      <c r="L266" s="67">
        <v>0</v>
      </c>
      <c r="M266" s="67">
        <v>0</v>
      </c>
      <c r="N266" s="67">
        <v>0</v>
      </c>
      <c r="O266" s="178">
        <v>0</v>
      </c>
      <c r="P266" s="67">
        <v>0</v>
      </c>
      <c r="Q266" s="67">
        <v>0</v>
      </c>
      <c r="R266" s="67">
        <v>0</v>
      </c>
      <c r="S266" s="67">
        <v>0</v>
      </c>
      <c r="T266" s="67">
        <v>0</v>
      </c>
      <c r="U266" s="178">
        <v>0</v>
      </c>
      <c r="V266" s="29">
        <v>0</v>
      </c>
      <c r="W266" s="29">
        <v>0</v>
      </c>
      <c r="X266" s="29">
        <v>0</v>
      </c>
      <c r="Y266" s="29">
        <v>3</v>
      </c>
      <c r="Z266" s="29">
        <v>0</v>
      </c>
      <c r="AD266" s="178">
        <f t="shared" si="41"/>
        <v>3</v>
      </c>
      <c r="AE266" s="29">
        <f t="shared" si="40"/>
        <v>0</v>
      </c>
      <c r="AF266" s="29">
        <f t="shared" si="40"/>
        <v>0</v>
      </c>
      <c r="AG266" s="29">
        <f t="shared" si="40"/>
        <v>0</v>
      </c>
      <c r="AH266" s="29">
        <f t="shared" si="40"/>
        <v>0</v>
      </c>
      <c r="AI266" s="29">
        <f t="shared" si="40"/>
        <v>0</v>
      </c>
      <c r="AJ266" s="120">
        <f t="shared" si="42"/>
        <v>3</v>
      </c>
      <c r="AK266" s="30" t="str">
        <f t="shared" si="43"/>
        <v>St. Helens</v>
      </c>
      <c r="AL266" s="29">
        <f t="shared" si="44"/>
        <v>308</v>
      </c>
      <c r="AN266" s="202" t="s">
        <v>1565</v>
      </c>
      <c r="AO266" s="202" t="s">
        <v>1566</v>
      </c>
      <c r="AP266" s="202">
        <v>15</v>
      </c>
      <c r="AQ266" s="29">
        <f t="shared" si="45"/>
        <v>219</v>
      </c>
      <c r="AR266" s="202" t="s">
        <v>1565</v>
      </c>
      <c r="AS266" s="202" t="s">
        <v>1566</v>
      </c>
      <c r="AT266" s="29">
        <f t="shared" ca="1" si="46"/>
        <v>4</v>
      </c>
    </row>
    <row r="267" spans="1:46" x14ac:dyDescent="0.25">
      <c r="A267" s="82" t="s">
        <v>339</v>
      </c>
      <c r="B267" s="82" t="s">
        <v>999</v>
      </c>
      <c r="C267" s="178">
        <v>0</v>
      </c>
      <c r="D267" s="67">
        <v>0</v>
      </c>
      <c r="E267" s="67">
        <v>0</v>
      </c>
      <c r="F267" s="67">
        <v>0</v>
      </c>
      <c r="G267" s="67">
        <v>0</v>
      </c>
      <c r="H267" s="67">
        <v>0</v>
      </c>
      <c r="I267" s="178">
        <v>0</v>
      </c>
      <c r="J267" s="67">
        <v>0</v>
      </c>
      <c r="K267" s="67">
        <v>0</v>
      </c>
      <c r="L267" s="67">
        <v>0</v>
      </c>
      <c r="M267" s="67">
        <v>0</v>
      </c>
      <c r="N267" s="67">
        <v>0</v>
      </c>
      <c r="O267" s="178">
        <v>0</v>
      </c>
      <c r="P267" s="67">
        <v>0</v>
      </c>
      <c r="Q267" s="67">
        <v>0</v>
      </c>
      <c r="R267" s="67">
        <v>0</v>
      </c>
      <c r="S267" s="67">
        <v>2</v>
      </c>
      <c r="T267" s="67">
        <v>0</v>
      </c>
      <c r="U267" s="178">
        <v>0</v>
      </c>
      <c r="V267" s="29">
        <v>0</v>
      </c>
      <c r="W267" s="29">
        <v>0</v>
      </c>
      <c r="X267" s="29">
        <v>0</v>
      </c>
      <c r="Y267" s="29">
        <v>18</v>
      </c>
      <c r="Z267" s="29">
        <v>0</v>
      </c>
      <c r="AD267" s="178">
        <f t="shared" si="41"/>
        <v>20</v>
      </c>
      <c r="AE267" s="29">
        <f t="shared" si="40"/>
        <v>0</v>
      </c>
      <c r="AF267" s="29">
        <f t="shared" si="40"/>
        <v>0</v>
      </c>
      <c r="AG267" s="29">
        <f t="shared" si="40"/>
        <v>0</v>
      </c>
      <c r="AH267" s="29">
        <f t="shared" si="40"/>
        <v>0</v>
      </c>
      <c r="AI267" s="29">
        <f t="shared" si="40"/>
        <v>0</v>
      </c>
      <c r="AJ267" s="120">
        <f t="shared" si="42"/>
        <v>20</v>
      </c>
      <c r="AK267" s="30" t="str">
        <f t="shared" si="43"/>
        <v>Sefton</v>
      </c>
      <c r="AL267" s="29">
        <f t="shared" si="44"/>
        <v>309</v>
      </c>
      <c r="AN267" s="202" t="s">
        <v>1567</v>
      </c>
      <c r="AO267" s="202" t="s">
        <v>1568</v>
      </c>
      <c r="AP267" s="202">
        <v>20</v>
      </c>
      <c r="AQ267" s="29">
        <f t="shared" si="45"/>
        <v>220</v>
      </c>
      <c r="AR267" s="202" t="s">
        <v>1567</v>
      </c>
      <c r="AS267" s="202" t="s">
        <v>1568</v>
      </c>
      <c r="AT267" s="29">
        <f t="shared" ca="1" si="46"/>
        <v>2</v>
      </c>
    </row>
    <row r="268" spans="1:46" x14ac:dyDescent="0.25">
      <c r="A268" s="82" t="s">
        <v>340</v>
      </c>
      <c r="B268" s="82" t="s">
        <v>1000</v>
      </c>
      <c r="C268" s="178">
        <v>0</v>
      </c>
      <c r="D268" s="67">
        <v>0</v>
      </c>
      <c r="E268" s="67">
        <v>0</v>
      </c>
      <c r="F268" s="67">
        <v>0</v>
      </c>
      <c r="G268" s="67">
        <v>0</v>
      </c>
      <c r="H268" s="67">
        <v>0</v>
      </c>
      <c r="I268" s="178">
        <v>0</v>
      </c>
      <c r="J268" s="67">
        <v>0</v>
      </c>
      <c r="K268" s="67">
        <v>0</v>
      </c>
      <c r="L268" s="67">
        <v>0</v>
      </c>
      <c r="M268" s="67">
        <v>0</v>
      </c>
      <c r="N268" s="67">
        <v>0</v>
      </c>
      <c r="O268" s="178">
        <v>0</v>
      </c>
      <c r="P268" s="67">
        <v>0</v>
      </c>
      <c r="Q268" s="67">
        <v>0</v>
      </c>
      <c r="R268" s="67">
        <v>0</v>
      </c>
      <c r="S268" s="67">
        <v>3</v>
      </c>
      <c r="T268" s="67">
        <v>0</v>
      </c>
      <c r="U268" s="178">
        <v>1</v>
      </c>
      <c r="V268" s="29">
        <v>0</v>
      </c>
      <c r="W268" s="29">
        <v>0</v>
      </c>
      <c r="X268" s="29">
        <v>0</v>
      </c>
      <c r="Y268" s="29">
        <v>21</v>
      </c>
      <c r="Z268" s="29">
        <v>0</v>
      </c>
      <c r="AD268" s="178">
        <f t="shared" si="41"/>
        <v>24</v>
      </c>
      <c r="AE268" s="29">
        <f t="shared" si="40"/>
        <v>1</v>
      </c>
      <c r="AF268" s="29">
        <f t="shared" si="40"/>
        <v>0</v>
      </c>
      <c r="AG268" s="29">
        <f t="shared" si="40"/>
        <v>0</v>
      </c>
      <c r="AH268" s="29">
        <f t="shared" si="40"/>
        <v>0</v>
      </c>
      <c r="AI268" s="29">
        <f t="shared" si="40"/>
        <v>0</v>
      </c>
      <c r="AJ268" s="120">
        <f t="shared" si="42"/>
        <v>25</v>
      </c>
      <c r="AK268" s="30" t="str">
        <f t="shared" si="43"/>
        <v>Wirral</v>
      </c>
      <c r="AL268" s="29">
        <f t="shared" si="44"/>
        <v>310</v>
      </c>
      <c r="AN268" s="202" t="s">
        <v>1569</v>
      </c>
      <c r="AO268" s="202" t="s">
        <v>1570</v>
      </c>
      <c r="AP268" s="202">
        <v>12</v>
      </c>
      <c r="AQ268" s="29">
        <f t="shared" si="45"/>
        <v>221</v>
      </c>
      <c r="AR268" s="202" t="s">
        <v>1569</v>
      </c>
      <c r="AS268" s="202" t="s">
        <v>1570</v>
      </c>
      <c r="AT268" s="29">
        <f t="shared" ca="1" si="46"/>
        <v>9</v>
      </c>
    </row>
    <row r="269" spans="1:46" x14ac:dyDescent="0.25">
      <c r="A269" s="82" t="s">
        <v>341</v>
      </c>
      <c r="B269" s="82" t="s">
        <v>1001</v>
      </c>
      <c r="C269" s="178">
        <v>0</v>
      </c>
      <c r="D269" s="67">
        <v>0</v>
      </c>
      <c r="E269" s="67">
        <v>0</v>
      </c>
      <c r="F269" s="67">
        <v>0</v>
      </c>
      <c r="G269" s="67">
        <v>0</v>
      </c>
      <c r="H269" s="67">
        <v>0</v>
      </c>
      <c r="I269" s="178">
        <v>0</v>
      </c>
      <c r="J269" s="67">
        <v>0</v>
      </c>
      <c r="K269" s="67">
        <v>0</v>
      </c>
      <c r="L269" s="67">
        <v>0</v>
      </c>
      <c r="M269" s="67">
        <v>0</v>
      </c>
      <c r="N269" s="67">
        <v>0</v>
      </c>
      <c r="O269" s="178">
        <v>0</v>
      </c>
      <c r="P269" s="67">
        <v>0</v>
      </c>
      <c r="Q269" s="67">
        <v>0</v>
      </c>
      <c r="R269" s="67">
        <v>0</v>
      </c>
      <c r="S269" s="67">
        <v>0</v>
      </c>
      <c r="T269" s="67">
        <v>0</v>
      </c>
      <c r="U269" s="178">
        <v>0</v>
      </c>
      <c r="V269" s="29">
        <v>0</v>
      </c>
      <c r="W269" s="29">
        <v>0</v>
      </c>
      <c r="X269" s="29">
        <v>0</v>
      </c>
      <c r="Y269" s="29">
        <v>9</v>
      </c>
      <c r="Z269" s="29">
        <v>0</v>
      </c>
      <c r="AD269" s="178">
        <f t="shared" si="41"/>
        <v>9</v>
      </c>
      <c r="AE269" s="29">
        <f t="shared" si="40"/>
        <v>0</v>
      </c>
      <c r="AF269" s="29">
        <f t="shared" si="40"/>
        <v>0</v>
      </c>
      <c r="AG269" s="29">
        <f t="shared" si="40"/>
        <v>0</v>
      </c>
      <c r="AH269" s="29">
        <f t="shared" si="40"/>
        <v>0</v>
      </c>
      <c r="AI269" s="29">
        <f t="shared" si="40"/>
        <v>0</v>
      </c>
      <c r="AJ269" s="120">
        <f t="shared" si="42"/>
        <v>9</v>
      </c>
      <c r="AK269" s="30" t="str">
        <f t="shared" si="43"/>
        <v>Barnsley</v>
      </c>
      <c r="AL269" s="29">
        <f t="shared" si="44"/>
        <v>311</v>
      </c>
      <c r="AN269" s="202" t="s">
        <v>1571</v>
      </c>
      <c r="AO269" s="202" t="s">
        <v>1572</v>
      </c>
      <c r="AP269" s="202">
        <v>17</v>
      </c>
      <c r="AQ269" s="29">
        <f t="shared" si="45"/>
        <v>222</v>
      </c>
      <c r="AR269" s="202" t="s">
        <v>1571</v>
      </c>
      <c r="AS269" s="202" t="s">
        <v>1572</v>
      </c>
      <c r="AT269" s="29">
        <f t="shared" ca="1" si="46"/>
        <v>7</v>
      </c>
    </row>
    <row r="270" spans="1:46" x14ac:dyDescent="0.25">
      <c r="A270" s="82" t="s">
        <v>342</v>
      </c>
      <c r="B270" s="82" t="s">
        <v>1002</v>
      </c>
      <c r="C270" s="178">
        <v>0</v>
      </c>
      <c r="D270" s="67">
        <v>0</v>
      </c>
      <c r="E270" s="67">
        <v>0</v>
      </c>
      <c r="F270" s="67">
        <v>0</v>
      </c>
      <c r="G270" s="67">
        <v>0</v>
      </c>
      <c r="H270" s="67">
        <v>0</v>
      </c>
      <c r="I270" s="178">
        <v>0</v>
      </c>
      <c r="J270" s="67">
        <v>0</v>
      </c>
      <c r="K270" s="67">
        <v>0</v>
      </c>
      <c r="L270" s="67">
        <v>0</v>
      </c>
      <c r="M270" s="67">
        <v>0</v>
      </c>
      <c r="N270" s="67">
        <v>0</v>
      </c>
      <c r="O270" s="178">
        <v>0</v>
      </c>
      <c r="P270" s="67">
        <v>0</v>
      </c>
      <c r="Q270" s="67">
        <v>0</v>
      </c>
      <c r="R270" s="67">
        <v>0</v>
      </c>
      <c r="S270" s="67">
        <v>0</v>
      </c>
      <c r="T270" s="67">
        <v>0</v>
      </c>
      <c r="U270" s="178">
        <v>0</v>
      </c>
      <c r="V270" s="29">
        <v>0</v>
      </c>
      <c r="W270" s="29">
        <v>0</v>
      </c>
      <c r="X270" s="29">
        <v>0</v>
      </c>
      <c r="Y270" s="29">
        <v>4</v>
      </c>
      <c r="Z270" s="29">
        <v>0</v>
      </c>
      <c r="AD270" s="178">
        <f t="shared" si="41"/>
        <v>4</v>
      </c>
      <c r="AE270" s="29">
        <f t="shared" si="40"/>
        <v>0</v>
      </c>
      <c r="AF270" s="29">
        <f t="shared" si="40"/>
        <v>0</v>
      </c>
      <c r="AG270" s="29">
        <f t="shared" si="40"/>
        <v>0</v>
      </c>
      <c r="AH270" s="29">
        <f t="shared" si="40"/>
        <v>0</v>
      </c>
      <c r="AI270" s="29">
        <f t="shared" si="40"/>
        <v>0</v>
      </c>
      <c r="AJ270" s="120">
        <f t="shared" si="42"/>
        <v>4</v>
      </c>
      <c r="AK270" s="30" t="str">
        <f t="shared" si="43"/>
        <v>Doncaster</v>
      </c>
      <c r="AL270" s="29">
        <f t="shared" si="44"/>
        <v>312</v>
      </c>
      <c r="AN270" s="202" t="s">
        <v>1573</v>
      </c>
      <c r="AO270" s="202" t="s">
        <v>1574</v>
      </c>
      <c r="AP270" s="202">
        <v>14</v>
      </c>
      <c r="AQ270" s="29">
        <f t="shared" si="45"/>
        <v>223</v>
      </c>
      <c r="AR270" s="202" t="s">
        <v>1573</v>
      </c>
      <c r="AS270" s="202" t="s">
        <v>1574</v>
      </c>
      <c r="AT270" s="29">
        <f t="shared" ca="1" si="46"/>
        <v>4</v>
      </c>
    </row>
    <row r="271" spans="1:46" x14ac:dyDescent="0.25">
      <c r="A271" s="82" t="s">
        <v>343</v>
      </c>
      <c r="B271" s="82" t="s">
        <v>1003</v>
      </c>
      <c r="C271" s="178">
        <v>0</v>
      </c>
      <c r="D271" s="67">
        <v>0</v>
      </c>
      <c r="E271" s="67">
        <v>0</v>
      </c>
      <c r="F271" s="67">
        <v>0</v>
      </c>
      <c r="G271" s="67">
        <v>0</v>
      </c>
      <c r="H271" s="67">
        <v>0</v>
      </c>
      <c r="I271" s="178">
        <v>0</v>
      </c>
      <c r="J271" s="67">
        <v>0</v>
      </c>
      <c r="K271" s="67">
        <v>0</v>
      </c>
      <c r="L271" s="67">
        <v>0</v>
      </c>
      <c r="M271" s="67">
        <v>0</v>
      </c>
      <c r="N271" s="67">
        <v>0</v>
      </c>
      <c r="O271" s="178">
        <v>0</v>
      </c>
      <c r="P271" s="67">
        <v>0</v>
      </c>
      <c r="Q271" s="67">
        <v>0</v>
      </c>
      <c r="R271" s="67">
        <v>0</v>
      </c>
      <c r="S271" s="67">
        <v>0</v>
      </c>
      <c r="T271" s="67">
        <v>0</v>
      </c>
      <c r="U271" s="178">
        <v>0</v>
      </c>
      <c r="V271" s="29">
        <v>0</v>
      </c>
      <c r="W271" s="29">
        <v>0</v>
      </c>
      <c r="X271" s="29">
        <v>0</v>
      </c>
      <c r="Y271" s="29">
        <v>6</v>
      </c>
      <c r="Z271" s="29">
        <v>0</v>
      </c>
      <c r="AD271" s="178">
        <f t="shared" si="41"/>
        <v>6</v>
      </c>
      <c r="AE271" s="29">
        <f t="shared" si="40"/>
        <v>0</v>
      </c>
      <c r="AF271" s="29">
        <f t="shared" si="40"/>
        <v>0</v>
      </c>
      <c r="AG271" s="29">
        <f t="shared" si="40"/>
        <v>0</v>
      </c>
      <c r="AH271" s="29">
        <f t="shared" si="40"/>
        <v>0</v>
      </c>
      <c r="AI271" s="29">
        <f t="shared" si="40"/>
        <v>0</v>
      </c>
      <c r="AJ271" s="120">
        <f t="shared" si="42"/>
        <v>6</v>
      </c>
      <c r="AK271" s="30" t="str">
        <f t="shared" si="43"/>
        <v>Rotherham</v>
      </c>
      <c r="AL271" s="29">
        <f t="shared" si="44"/>
        <v>313</v>
      </c>
      <c r="AN271" s="202" t="s">
        <v>1575</v>
      </c>
      <c r="AO271" s="202" t="s">
        <v>1576</v>
      </c>
      <c r="AP271" s="202">
        <v>35</v>
      </c>
      <c r="AQ271" s="29">
        <f t="shared" si="45"/>
        <v>224</v>
      </c>
      <c r="AR271" s="202" t="s">
        <v>1575</v>
      </c>
      <c r="AS271" s="202" t="s">
        <v>1576</v>
      </c>
      <c r="AT271" s="29">
        <f t="shared" ca="1" si="46"/>
        <v>3</v>
      </c>
    </row>
    <row r="272" spans="1:46" x14ac:dyDescent="0.25">
      <c r="A272" s="82" t="s">
        <v>344</v>
      </c>
      <c r="B272" s="82" t="s">
        <v>1004</v>
      </c>
      <c r="C272" s="178">
        <v>0</v>
      </c>
      <c r="D272" s="67">
        <v>0</v>
      </c>
      <c r="E272" s="67">
        <v>0</v>
      </c>
      <c r="F272" s="67">
        <v>0</v>
      </c>
      <c r="G272" s="67">
        <v>0</v>
      </c>
      <c r="H272" s="67">
        <v>0</v>
      </c>
      <c r="I272" s="178">
        <v>0</v>
      </c>
      <c r="J272" s="67">
        <v>0</v>
      </c>
      <c r="K272" s="67">
        <v>0</v>
      </c>
      <c r="L272" s="67">
        <v>0</v>
      </c>
      <c r="M272" s="67">
        <v>0</v>
      </c>
      <c r="N272" s="67">
        <v>0</v>
      </c>
      <c r="O272" s="178">
        <v>0</v>
      </c>
      <c r="P272" s="67">
        <v>0</v>
      </c>
      <c r="Q272" s="67">
        <v>0</v>
      </c>
      <c r="R272" s="67">
        <v>0</v>
      </c>
      <c r="S272" s="67">
        <v>2</v>
      </c>
      <c r="T272" s="67">
        <v>0</v>
      </c>
      <c r="U272" s="178">
        <v>1</v>
      </c>
      <c r="V272" s="29">
        <v>0</v>
      </c>
      <c r="W272" s="29">
        <v>0</v>
      </c>
      <c r="X272" s="29">
        <v>0</v>
      </c>
      <c r="Y272" s="29">
        <v>20</v>
      </c>
      <c r="Z272" s="29">
        <v>1</v>
      </c>
      <c r="AD272" s="178">
        <f t="shared" si="41"/>
        <v>22</v>
      </c>
      <c r="AE272" s="29">
        <f t="shared" si="40"/>
        <v>1</v>
      </c>
      <c r="AF272" s="29">
        <f t="shared" si="40"/>
        <v>0</v>
      </c>
      <c r="AG272" s="29">
        <f t="shared" si="40"/>
        <v>0</v>
      </c>
      <c r="AH272" s="29">
        <f t="shared" si="40"/>
        <v>1</v>
      </c>
      <c r="AI272" s="29">
        <f t="shared" si="40"/>
        <v>0</v>
      </c>
      <c r="AJ272" s="120">
        <f t="shared" si="42"/>
        <v>24</v>
      </c>
      <c r="AK272" s="30" t="str">
        <f t="shared" si="43"/>
        <v>Sheffield</v>
      </c>
      <c r="AL272" s="29">
        <f t="shared" si="44"/>
        <v>314</v>
      </c>
      <c r="AN272" s="202" t="s">
        <v>1577</v>
      </c>
      <c r="AO272" s="202" t="s">
        <v>1578</v>
      </c>
      <c r="AP272" s="202">
        <v>29</v>
      </c>
      <c r="AQ272" s="29">
        <f t="shared" si="45"/>
        <v>225</v>
      </c>
      <c r="AR272" s="202" t="s">
        <v>1577</v>
      </c>
      <c r="AS272" s="202" t="s">
        <v>1578</v>
      </c>
      <c r="AT272" s="29">
        <f t="shared" ca="1" si="46"/>
        <v>12</v>
      </c>
    </row>
    <row r="273" spans="1:46" x14ac:dyDescent="0.25">
      <c r="A273" s="82" t="s">
        <v>345</v>
      </c>
      <c r="B273" s="82" t="s">
        <v>1005</v>
      </c>
      <c r="C273" s="178">
        <v>0</v>
      </c>
      <c r="D273" s="67">
        <v>0</v>
      </c>
      <c r="E273" s="67">
        <v>0</v>
      </c>
      <c r="F273" s="67">
        <v>0</v>
      </c>
      <c r="G273" s="67">
        <v>0</v>
      </c>
      <c r="H273" s="67">
        <v>0</v>
      </c>
      <c r="I273" s="178">
        <v>0</v>
      </c>
      <c r="J273" s="67">
        <v>0</v>
      </c>
      <c r="K273" s="67">
        <v>0</v>
      </c>
      <c r="L273" s="67">
        <v>0</v>
      </c>
      <c r="M273" s="67">
        <v>0</v>
      </c>
      <c r="N273" s="67">
        <v>0</v>
      </c>
      <c r="O273" s="178">
        <v>0</v>
      </c>
      <c r="P273" s="67">
        <v>0</v>
      </c>
      <c r="Q273" s="67">
        <v>0</v>
      </c>
      <c r="R273" s="67">
        <v>0</v>
      </c>
      <c r="S273" s="67">
        <v>4</v>
      </c>
      <c r="T273" s="67">
        <v>0</v>
      </c>
      <c r="U273" s="178">
        <v>1</v>
      </c>
      <c r="V273" s="29">
        <v>0</v>
      </c>
      <c r="W273" s="29">
        <v>0</v>
      </c>
      <c r="X273" s="29">
        <v>0</v>
      </c>
      <c r="Y273" s="29">
        <v>8</v>
      </c>
      <c r="Z273" s="29">
        <v>0</v>
      </c>
      <c r="AD273" s="178">
        <f t="shared" si="41"/>
        <v>12</v>
      </c>
      <c r="AE273" s="29">
        <f t="shared" si="40"/>
        <v>1</v>
      </c>
      <c r="AF273" s="29">
        <f t="shared" si="40"/>
        <v>0</v>
      </c>
      <c r="AG273" s="29">
        <f t="shared" si="40"/>
        <v>0</v>
      </c>
      <c r="AH273" s="29">
        <f t="shared" si="40"/>
        <v>0</v>
      </c>
      <c r="AI273" s="29">
        <f t="shared" si="40"/>
        <v>0</v>
      </c>
      <c r="AJ273" s="120">
        <f t="shared" si="42"/>
        <v>13</v>
      </c>
      <c r="AK273" s="30" t="str">
        <f t="shared" si="43"/>
        <v>Newcastle upon Tyne</v>
      </c>
      <c r="AL273" s="29">
        <f t="shared" si="44"/>
        <v>315</v>
      </c>
      <c r="AN273" s="202" t="s">
        <v>1579</v>
      </c>
      <c r="AO273" s="202" t="s">
        <v>1580</v>
      </c>
      <c r="AP273" s="202">
        <v>11</v>
      </c>
      <c r="AQ273" s="29">
        <f t="shared" si="45"/>
        <v>226</v>
      </c>
      <c r="AR273" s="202" t="s">
        <v>1579</v>
      </c>
      <c r="AS273" s="202" t="s">
        <v>1580</v>
      </c>
      <c r="AT273" s="29">
        <f t="shared" ca="1" si="46"/>
        <v>7</v>
      </c>
    </row>
    <row r="274" spans="1:46" x14ac:dyDescent="0.25">
      <c r="A274" s="82" t="s">
        <v>346</v>
      </c>
      <c r="B274" s="82" t="s">
        <v>1006</v>
      </c>
      <c r="C274" s="178">
        <v>0</v>
      </c>
      <c r="D274" s="67">
        <v>0</v>
      </c>
      <c r="E274" s="67">
        <v>0</v>
      </c>
      <c r="F274" s="67">
        <v>0</v>
      </c>
      <c r="G274" s="67">
        <v>0</v>
      </c>
      <c r="H274" s="67">
        <v>0</v>
      </c>
      <c r="I274" s="178">
        <v>0</v>
      </c>
      <c r="J274" s="67">
        <v>0</v>
      </c>
      <c r="K274" s="67">
        <v>0</v>
      </c>
      <c r="L274" s="67">
        <v>0</v>
      </c>
      <c r="M274" s="67">
        <v>0</v>
      </c>
      <c r="N274" s="67">
        <v>0</v>
      </c>
      <c r="O274" s="178">
        <v>0</v>
      </c>
      <c r="P274" s="67">
        <v>0</v>
      </c>
      <c r="Q274" s="67">
        <v>0</v>
      </c>
      <c r="R274" s="67">
        <v>0</v>
      </c>
      <c r="S274" s="67">
        <v>0</v>
      </c>
      <c r="T274" s="67">
        <v>0</v>
      </c>
      <c r="U274" s="178">
        <v>1</v>
      </c>
      <c r="V274" s="29">
        <v>0</v>
      </c>
      <c r="W274" s="29">
        <v>0</v>
      </c>
      <c r="X274" s="29">
        <v>0</v>
      </c>
      <c r="Y274" s="29">
        <v>7</v>
      </c>
      <c r="Z274" s="29">
        <v>0</v>
      </c>
      <c r="AD274" s="178">
        <f t="shared" si="41"/>
        <v>7</v>
      </c>
      <c r="AE274" s="29">
        <f t="shared" si="40"/>
        <v>1</v>
      </c>
      <c r="AF274" s="29">
        <f t="shared" si="40"/>
        <v>0</v>
      </c>
      <c r="AG274" s="29">
        <f t="shared" si="40"/>
        <v>0</v>
      </c>
      <c r="AH274" s="29">
        <f t="shared" si="40"/>
        <v>0</v>
      </c>
      <c r="AI274" s="29">
        <f t="shared" si="40"/>
        <v>0</v>
      </c>
      <c r="AJ274" s="120">
        <f t="shared" si="42"/>
        <v>8</v>
      </c>
      <c r="AK274" s="30" t="str">
        <f t="shared" si="43"/>
        <v>North Tyneside</v>
      </c>
      <c r="AL274" s="29">
        <f t="shared" si="44"/>
        <v>316</v>
      </c>
      <c r="AN274" s="202" t="s">
        <v>1581</v>
      </c>
      <c r="AO274" s="202" t="s">
        <v>1582</v>
      </c>
      <c r="AP274" s="202">
        <v>22</v>
      </c>
      <c r="AQ274" s="29">
        <f t="shared" si="45"/>
        <v>227</v>
      </c>
      <c r="AR274" s="202" t="s">
        <v>1581</v>
      </c>
      <c r="AS274" s="202" t="s">
        <v>1582</v>
      </c>
      <c r="AT274" s="29">
        <f t="shared" ca="1" si="46"/>
        <v>8</v>
      </c>
    </row>
    <row r="275" spans="1:46" x14ac:dyDescent="0.25">
      <c r="A275" s="82" t="s">
        <v>347</v>
      </c>
      <c r="B275" s="82" t="s">
        <v>1007</v>
      </c>
      <c r="C275" s="178">
        <v>0</v>
      </c>
      <c r="D275" s="67">
        <v>0</v>
      </c>
      <c r="E275" s="67">
        <v>0</v>
      </c>
      <c r="F275" s="67">
        <v>0</v>
      </c>
      <c r="G275" s="67">
        <v>0</v>
      </c>
      <c r="H275" s="67">
        <v>0</v>
      </c>
      <c r="I275" s="178">
        <v>0</v>
      </c>
      <c r="J275" s="67">
        <v>0</v>
      </c>
      <c r="K275" s="67">
        <v>0</v>
      </c>
      <c r="L275" s="67">
        <v>0</v>
      </c>
      <c r="M275" s="67">
        <v>0</v>
      </c>
      <c r="N275" s="67">
        <v>0</v>
      </c>
      <c r="O275" s="178">
        <v>0</v>
      </c>
      <c r="P275" s="67">
        <v>0</v>
      </c>
      <c r="Q275" s="67">
        <v>0</v>
      </c>
      <c r="R275" s="67">
        <v>0</v>
      </c>
      <c r="S275" s="67">
        <v>2</v>
      </c>
      <c r="T275" s="67">
        <v>0</v>
      </c>
      <c r="U275" s="178">
        <v>0</v>
      </c>
      <c r="V275" s="29">
        <v>0</v>
      </c>
      <c r="W275" s="29">
        <v>0</v>
      </c>
      <c r="X275" s="29">
        <v>0</v>
      </c>
      <c r="Y275" s="29">
        <v>6</v>
      </c>
      <c r="Z275" s="29">
        <v>0</v>
      </c>
      <c r="AD275" s="178">
        <f t="shared" si="41"/>
        <v>8</v>
      </c>
      <c r="AE275" s="29">
        <f t="shared" si="40"/>
        <v>0</v>
      </c>
      <c r="AF275" s="29">
        <f t="shared" si="40"/>
        <v>0</v>
      </c>
      <c r="AG275" s="29">
        <f t="shared" si="40"/>
        <v>0</v>
      </c>
      <c r="AH275" s="29">
        <f t="shared" si="40"/>
        <v>0</v>
      </c>
      <c r="AI275" s="29">
        <f t="shared" si="40"/>
        <v>0</v>
      </c>
      <c r="AJ275" s="120">
        <f t="shared" si="42"/>
        <v>8</v>
      </c>
      <c r="AK275" s="30" t="str">
        <f t="shared" si="43"/>
        <v>South Tyneside</v>
      </c>
      <c r="AL275" s="29">
        <f t="shared" si="44"/>
        <v>317</v>
      </c>
      <c r="AN275" s="202" t="s">
        <v>1583</v>
      </c>
      <c r="AO275" s="202" t="s">
        <v>1584</v>
      </c>
      <c r="AP275" s="202">
        <v>19</v>
      </c>
      <c r="AQ275" s="29">
        <f t="shared" si="45"/>
        <v>228</v>
      </c>
      <c r="AR275" s="202" t="s">
        <v>1583</v>
      </c>
      <c r="AS275" s="202" t="s">
        <v>1584</v>
      </c>
      <c r="AT275" s="29">
        <f t="shared" ca="1" si="46"/>
        <v>4</v>
      </c>
    </row>
    <row r="276" spans="1:46" x14ac:dyDescent="0.25">
      <c r="A276" s="82" t="s">
        <v>348</v>
      </c>
      <c r="B276" s="82" t="s">
        <v>1008</v>
      </c>
      <c r="C276" s="178">
        <v>0</v>
      </c>
      <c r="D276" s="67">
        <v>0</v>
      </c>
      <c r="E276" s="67">
        <v>0</v>
      </c>
      <c r="F276" s="67">
        <v>0</v>
      </c>
      <c r="G276" s="67">
        <v>0</v>
      </c>
      <c r="H276" s="67">
        <v>0</v>
      </c>
      <c r="I276" s="178">
        <v>0</v>
      </c>
      <c r="J276" s="67">
        <v>0</v>
      </c>
      <c r="K276" s="67">
        <v>0</v>
      </c>
      <c r="L276" s="67">
        <v>0</v>
      </c>
      <c r="M276" s="67">
        <v>0</v>
      </c>
      <c r="N276" s="67">
        <v>0</v>
      </c>
      <c r="O276" s="178">
        <v>0</v>
      </c>
      <c r="P276" s="67">
        <v>0</v>
      </c>
      <c r="Q276" s="67">
        <v>0</v>
      </c>
      <c r="R276" s="67">
        <v>0</v>
      </c>
      <c r="S276" s="67">
        <v>3</v>
      </c>
      <c r="T276" s="67">
        <v>0</v>
      </c>
      <c r="U276" s="178">
        <v>1</v>
      </c>
      <c r="V276" s="29">
        <v>0</v>
      </c>
      <c r="W276" s="29">
        <v>1</v>
      </c>
      <c r="X276" s="29">
        <v>0</v>
      </c>
      <c r="Y276" s="29">
        <v>13</v>
      </c>
      <c r="Z276" s="29">
        <v>0</v>
      </c>
      <c r="AD276" s="178">
        <f t="shared" si="41"/>
        <v>16</v>
      </c>
      <c r="AE276" s="29">
        <f t="shared" si="40"/>
        <v>1</v>
      </c>
      <c r="AF276" s="29">
        <f t="shared" si="40"/>
        <v>1</v>
      </c>
      <c r="AG276" s="29">
        <f t="shared" si="40"/>
        <v>0</v>
      </c>
      <c r="AH276" s="29">
        <f t="shared" si="40"/>
        <v>0</v>
      </c>
      <c r="AI276" s="29">
        <f t="shared" si="40"/>
        <v>0</v>
      </c>
      <c r="AJ276" s="120">
        <f t="shared" si="42"/>
        <v>18</v>
      </c>
      <c r="AK276" s="30" t="str">
        <f t="shared" si="43"/>
        <v>Sunderland</v>
      </c>
      <c r="AL276" s="29">
        <f t="shared" si="44"/>
        <v>318</v>
      </c>
      <c r="AN276" s="202" t="s">
        <v>1585</v>
      </c>
      <c r="AO276" s="202" t="s">
        <v>59</v>
      </c>
      <c r="AP276" s="202">
        <v>16</v>
      </c>
      <c r="AQ276" s="29">
        <f t="shared" si="45"/>
        <v>281</v>
      </c>
      <c r="AR276" s="202" t="s">
        <v>1585</v>
      </c>
      <c r="AS276" s="202" t="s">
        <v>59</v>
      </c>
      <c r="AT276" s="29">
        <f t="shared" ca="1" si="46"/>
        <v>17</v>
      </c>
    </row>
    <row r="277" spans="1:46" x14ac:dyDescent="0.25">
      <c r="A277" s="82" t="s">
        <v>349</v>
      </c>
      <c r="B277" s="82" t="s">
        <v>1009</v>
      </c>
      <c r="C277" s="178">
        <v>0</v>
      </c>
      <c r="D277" s="67">
        <v>0</v>
      </c>
      <c r="E277" s="67">
        <v>0</v>
      </c>
      <c r="F277" s="67">
        <v>0</v>
      </c>
      <c r="G277" s="67">
        <v>0</v>
      </c>
      <c r="H277" s="67">
        <v>0</v>
      </c>
      <c r="I277" s="178">
        <v>0</v>
      </c>
      <c r="J277" s="67">
        <v>0</v>
      </c>
      <c r="K277" s="67">
        <v>0</v>
      </c>
      <c r="L277" s="67">
        <v>0</v>
      </c>
      <c r="M277" s="67">
        <v>2</v>
      </c>
      <c r="N277" s="67">
        <v>0</v>
      </c>
      <c r="O277" s="178">
        <v>0</v>
      </c>
      <c r="P277" s="67">
        <v>0</v>
      </c>
      <c r="Q277" s="67">
        <v>0</v>
      </c>
      <c r="R277" s="67">
        <v>1</v>
      </c>
      <c r="S277" s="67">
        <v>16</v>
      </c>
      <c r="T277" s="67">
        <v>0</v>
      </c>
      <c r="U277" s="178">
        <v>1</v>
      </c>
      <c r="V277" s="29">
        <v>7</v>
      </c>
      <c r="W277" s="29">
        <v>0</v>
      </c>
      <c r="X277" s="29">
        <v>0</v>
      </c>
      <c r="Y277" s="29">
        <v>71</v>
      </c>
      <c r="Z277" s="29">
        <v>0</v>
      </c>
      <c r="AD277" s="178">
        <f t="shared" si="41"/>
        <v>89</v>
      </c>
      <c r="AE277" s="29">
        <f t="shared" si="40"/>
        <v>1</v>
      </c>
      <c r="AF277" s="29">
        <f t="shared" si="40"/>
        <v>0</v>
      </c>
      <c r="AG277" s="29">
        <f t="shared" si="40"/>
        <v>1</v>
      </c>
      <c r="AH277" s="29">
        <f t="shared" si="40"/>
        <v>0</v>
      </c>
      <c r="AI277" s="29">
        <f t="shared" si="40"/>
        <v>7</v>
      </c>
      <c r="AJ277" s="120">
        <f t="shared" si="42"/>
        <v>98</v>
      </c>
      <c r="AK277" s="30" t="str">
        <f t="shared" si="43"/>
        <v>Birmingham</v>
      </c>
      <c r="AL277" s="29">
        <f t="shared" si="44"/>
        <v>319</v>
      </c>
      <c r="AN277" s="202" t="s">
        <v>1586</v>
      </c>
      <c r="AO277" s="202" t="s">
        <v>62</v>
      </c>
      <c r="AP277" s="202">
        <v>6</v>
      </c>
      <c r="AQ277" s="29">
        <f t="shared" si="45"/>
        <v>282</v>
      </c>
      <c r="AR277" s="202" t="s">
        <v>1586</v>
      </c>
      <c r="AS277" s="202" t="s">
        <v>62</v>
      </c>
      <c r="AT277" s="29">
        <f t="shared" ca="1" si="46"/>
        <v>37</v>
      </c>
    </row>
    <row r="278" spans="1:46" x14ac:dyDescent="0.25">
      <c r="A278" s="82" t="s">
        <v>350</v>
      </c>
      <c r="B278" s="82" t="s">
        <v>1010</v>
      </c>
      <c r="C278" s="178">
        <v>0</v>
      </c>
      <c r="D278" s="67">
        <v>0</v>
      </c>
      <c r="E278" s="67">
        <v>0</v>
      </c>
      <c r="F278" s="67">
        <v>0</v>
      </c>
      <c r="G278" s="67">
        <v>0</v>
      </c>
      <c r="H278" s="67">
        <v>0</v>
      </c>
      <c r="I278" s="178">
        <v>0</v>
      </c>
      <c r="J278" s="67">
        <v>0</v>
      </c>
      <c r="K278" s="67">
        <v>0</v>
      </c>
      <c r="L278" s="67">
        <v>0</v>
      </c>
      <c r="M278" s="67">
        <v>0</v>
      </c>
      <c r="N278" s="67">
        <v>0</v>
      </c>
      <c r="O278" s="178">
        <v>1</v>
      </c>
      <c r="P278" s="67">
        <v>0</v>
      </c>
      <c r="Q278" s="67">
        <v>0</v>
      </c>
      <c r="R278" s="67">
        <v>0</v>
      </c>
      <c r="S278" s="67">
        <v>4</v>
      </c>
      <c r="T278" s="67">
        <v>0</v>
      </c>
      <c r="U278" s="178">
        <v>1</v>
      </c>
      <c r="V278" s="29">
        <v>0</v>
      </c>
      <c r="W278" s="29">
        <v>1</v>
      </c>
      <c r="X278" s="29">
        <v>0</v>
      </c>
      <c r="Y278" s="29">
        <v>20</v>
      </c>
      <c r="Z278" s="29">
        <v>0</v>
      </c>
      <c r="AD278" s="178">
        <f t="shared" si="41"/>
        <v>24</v>
      </c>
      <c r="AE278" s="29">
        <f t="shared" ref="AE278:AI293" si="47">SUMIF($C$5:$AB$5,AE$5,$C278:$AB278)</f>
        <v>2</v>
      </c>
      <c r="AF278" s="29">
        <f t="shared" si="47"/>
        <v>1</v>
      </c>
      <c r="AG278" s="29">
        <f t="shared" si="47"/>
        <v>0</v>
      </c>
      <c r="AH278" s="29">
        <f t="shared" si="47"/>
        <v>0</v>
      </c>
      <c r="AI278" s="29">
        <f t="shared" si="47"/>
        <v>0</v>
      </c>
      <c r="AJ278" s="120">
        <f t="shared" si="42"/>
        <v>27</v>
      </c>
      <c r="AK278" s="30" t="str">
        <f t="shared" si="43"/>
        <v>Coventry</v>
      </c>
      <c r="AL278" s="29">
        <f t="shared" si="44"/>
        <v>204</v>
      </c>
      <c r="AN278" s="202" t="s">
        <v>1587</v>
      </c>
      <c r="AO278" s="202" t="s">
        <v>113</v>
      </c>
      <c r="AP278" s="202">
        <v>20</v>
      </c>
      <c r="AQ278" s="29">
        <f t="shared" si="45"/>
        <v>283</v>
      </c>
      <c r="AR278" s="202" t="s">
        <v>1587</v>
      </c>
      <c r="AS278" s="202" t="s">
        <v>113</v>
      </c>
      <c r="AT278" s="29">
        <f t="shared" ca="1" si="46"/>
        <v>17</v>
      </c>
    </row>
    <row r="279" spans="1:46" x14ac:dyDescent="0.25">
      <c r="A279" s="82" t="s">
        <v>351</v>
      </c>
      <c r="B279" s="82" t="s">
        <v>1011</v>
      </c>
      <c r="C279" s="178">
        <v>0</v>
      </c>
      <c r="D279" s="67">
        <v>0</v>
      </c>
      <c r="E279" s="67">
        <v>0</v>
      </c>
      <c r="F279" s="67">
        <v>0</v>
      </c>
      <c r="G279" s="67">
        <v>1</v>
      </c>
      <c r="H279" s="67">
        <v>0</v>
      </c>
      <c r="I279" s="178">
        <v>0</v>
      </c>
      <c r="J279" s="67">
        <v>0</v>
      </c>
      <c r="K279" s="67">
        <v>0</v>
      </c>
      <c r="L279" s="67">
        <v>0</v>
      </c>
      <c r="M279" s="67">
        <v>1</v>
      </c>
      <c r="N279" s="67">
        <v>0</v>
      </c>
      <c r="O279" s="178">
        <v>0</v>
      </c>
      <c r="P279" s="67">
        <v>0</v>
      </c>
      <c r="Q279" s="67">
        <v>0</v>
      </c>
      <c r="R279" s="67">
        <v>0</v>
      </c>
      <c r="S279" s="67">
        <v>4</v>
      </c>
      <c r="T279" s="67">
        <v>0</v>
      </c>
      <c r="U279" s="178">
        <v>2</v>
      </c>
      <c r="V279" s="29">
        <v>0</v>
      </c>
      <c r="W279" s="29">
        <v>0</v>
      </c>
      <c r="X279" s="29">
        <v>0</v>
      </c>
      <c r="Y279" s="29">
        <v>36</v>
      </c>
      <c r="Z279" s="29">
        <v>0</v>
      </c>
      <c r="AD279" s="178">
        <f t="shared" si="41"/>
        <v>42</v>
      </c>
      <c r="AE279" s="29">
        <f t="shared" si="47"/>
        <v>2</v>
      </c>
      <c r="AF279" s="29">
        <f t="shared" si="47"/>
        <v>0</v>
      </c>
      <c r="AG279" s="29">
        <f t="shared" si="47"/>
        <v>0</v>
      </c>
      <c r="AH279" s="29">
        <f t="shared" si="47"/>
        <v>0</v>
      </c>
      <c r="AI279" s="29">
        <f t="shared" si="47"/>
        <v>0</v>
      </c>
      <c r="AJ279" s="120">
        <f t="shared" si="42"/>
        <v>44</v>
      </c>
      <c r="AK279" s="30" t="str">
        <f t="shared" si="43"/>
        <v>Dudley</v>
      </c>
      <c r="AL279" s="29">
        <f t="shared" si="44"/>
        <v>205</v>
      </c>
      <c r="AN279" s="202" t="s">
        <v>1588</v>
      </c>
      <c r="AO279" s="202" t="s">
        <v>40</v>
      </c>
      <c r="AP279" s="202">
        <v>14</v>
      </c>
      <c r="AQ279" s="29">
        <f t="shared" si="45"/>
        <v>284</v>
      </c>
      <c r="AR279" s="202" t="s">
        <v>1588</v>
      </c>
      <c r="AS279" s="202" t="s">
        <v>40</v>
      </c>
      <c r="AT279" s="29">
        <f t="shared" ca="1" si="46"/>
        <v>12</v>
      </c>
    </row>
    <row r="280" spans="1:46" x14ac:dyDescent="0.25">
      <c r="A280" s="82" t="s">
        <v>352</v>
      </c>
      <c r="B280" s="82" t="s">
        <v>1012</v>
      </c>
      <c r="C280" s="178">
        <v>0</v>
      </c>
      <c r="D280" s="67">
        <v>0</v>
      </c>
      <c r="E280" s="67">
        <v>0</v>
      </c>
      <c r="F280" s="67">
        <v>0</v>
      </c>
      <c r="G280" s="67">
        <v>0</v>
      </c>
      <c r="H280" s="67">
        <v>0</v>
      </c>
      <c r="I280" s="178">
        <v>0</v>
      </c>
      <c r="J280" s="67">
        <v>0</v>
      </c>
      <c r="K280" s="67">
        <v>0</v>
      </c>
      <c r="L280" s="67">
        <v>0</v>
      </c>
      <c r="M280" s="67">
        <v>2</v>
      </c>
      <c r="N280" s="67">
        <v>0</v>
      </c>
      <c r="O280" s="178">
        <v>0</v>
      </c>
      <c r="P280" s="67">
        <v>0</v>
      </c>
      <c r="Q280" s="67">
        <v>0</v>
      </c>
      <c r="R280" s="67">
        <v>0</v>
      </c>
      <c r="S280" s="67">
        <v>6</v>
      </c>
      <c r="T280" s="67">
        <v>0</v>
      </c>
      <c r="U280" s="178">
        <v>0</v>
      </c>
      <c r="V280" s="29">
        <v>0</v>
      </c>
      <c r="W280" s="29">
        <v>0</v>
      </c>
      <c r="X280" s="29">
        <v>0</v>
      </c>
      <c r="Y280" s="29">
        <v>24</v>
      </c>
      <c r="Z280" s="29">
        <v>0</v>
      </c>
      <c r="AD280" s="178">
        <f t="shared" si="41"/>
        <v>32</v>
      </c>
      <c r="AE280" s="29">
        <f t="shared" si="47"/>
        <v>0</v>
      </c>
      <c r="AF280" s="29">
        <f t="shared" si="47"/>
        <v>0</v>
      </c>
      <c r="AG280" s="29">
        <f t="shared" si="47"/>
        <v>0</v>
      </c>
      <c r="AH280" s="29">
        <f t="shared" si="47"/>
        <v>0</v>
      </c>
      <c r="AI280" s="29">
        <f t="shared" si="47"/>
        <v>0</v>
      </c>
      <c r="AJ280" s="120">
        <f t="shared" si="42"/>
        <v>32</v>
      </c>
      <c r="AK280" s="30" t="str">
        <f t="shared" si="43"/>
        <v>Sandwell</v>
      </c>
      <c r="AL280" s="29">
        <f t="shared" si="44"/>
        <v>206</v>
      </c>
      <c r="AN280" s="202" t="s">
        <v>1589</v>
      </c>
      <c r="AO280" s="202" t="s">
        <v>1590</v>
      </c>
      <c r="AP280" s="202">
        <v>5</v>
      </c>
      <c r="AQ280" s="29">
        <f t="shared" si="45"/>
        <v>229</v>
      </c>
      <c r="AR280" s="202" t="s">
        <v>1589</v>
      </c>
      <c r="AS280" s="202" t="s">
        <v>1590</v>
      </c>
      <c r="AT280" s="29">
        <f t="shared" ca="1" si="46"/>
        <v>1</v>
      </c>
    </row>
    <row r="281" spans="1:46" x14ac:dyDescent="0.25">
      <c r="A281" s="82" t="s">
        <v>353</v>
      </c>
      <c r="B281" s="82" t="s">
        <v>1013</v>
      </c>
      <c r="C281" s="178">
        <v>0</v>
      </c>
      <c r="D281" s="67">
        <v>0</v>
      </c>
      <c r="E281" s="67">
        <v>0</v>
      </c>
      <c r="F281" s="67">
        <v>0</v>
      </c>
      <c r="G281" s="67">
        <v>0</v>
      </c>
      <c r="H281" s="67">
        <v>0</v>
      </c>
      <c r="I281" s="178">
        <v>0</v>
      </c>
      <c r="J281" s="67">
        <v>0</v>
      </c>
      <c r="K281" s="67">
        <v>0</v>
      </c>
      <c r="L281" s="67">
        <v>0</v>
      </c>
      <c r="M281" s="67">
        <v>0</v>
      </c>
      <c r="N281" s="67">
        <v>0</v>
      </c>
      <c r="O281" s="178">
        <v>0</v>
      </c>
      <c r="P281" s="67">
        <v>0</v>
      </c>
      <c r="Q281" s="67">
        <v>0</v>
      </c>
      <c r="R281" s="67">
        <v>0</v>
      </c>
      <c r="S281" s="67">
        <v>0</v>
      </c>
      <c r="T281" s="67">
        <v>0</v>
      </c>
      <c r="U281" s="178">
        <v>0</v>
      </c>
      <c r="V281" s="29">
        <v>0</v>
      </c>
      <c r="W281" s="29">
        <v>0</v>
      </c>
      <c r="X281" s="29">
        <v>0</v>
      </c>
      <c r="Y281" s="29">
        <v>8</v>
      </c>
      <c r="Z281" s="29">
        <v>0</v>
      </c>
      <c r="AD281" s="178">
        <f t="shared" si="41"/>
        <v>8</v>
      </c>
      <c r="AE281" s="29">
        <f t="shared" si="47"/>
        <v>0</v>
      </c>
      <c r="AF281" s="29">
        <f t="shared" si="47"/>
        <v>0</v>
      </c>
      <c r="AG281" s="29">
        <f t="shared" si="47"/>
        <v>0</v>
      </c>
      <c r="AH281" s="29">
        <f t="shared" si="47"/>
        <v>0</v>
      </c>
      <c r="AI281" s="29">
        <f t="shared" si="47"/>
        <v>0</v>
      </c>
      <c r="AJ281" s="120">
        <f t="shared" si="42"/>
        <v>8</v>
      </c>
      <c r="AK281" s="30" t="str">
        <f t="shared" si="43"/>
        <v>Solihull</v>
      </c>
      <c r="AL281" s="29">
        <f t="shared" si="44"/>
        <v>207</v>
      </c>
      <c r="AN281" s="202" t="s">
        <v>1591</v>
      </c>
      <c r="AO281" s="202" t="s">
        <v>1592</v>
      </c>
      <c r="AP281" s="202">
        <v>4</v>
      </c>
      <c r="AQ281" s="29">
        <f t="shared" si="45"/>
        <v>230</v>
      </c>
      <c r="AR281" s="202" t="s">
        <v>1591</v>
      </c>
      <c r="AS281" s="202" t="s">
        <v>1592</v>
      </c>
      <c r="AT281" s="29">
        <f t="shared" ca="1" si="46"/>
        <v>3</v>
      </c>
    </row>
    <row r="282" spans="1:46" x14ac:dyDescent="0.25">
      <c r="A282" s="82" t="s">
        <v>354</v>
      </c>
      <c r="B282" s="82" t="s">
        <v>1014</v>
      </c>
      <c r="C282" s="178">
        <v>0</v>
      </c>
      <c r="D282" s="67">
        <v>0</v>
      </c>
      <c r="E282" s="67">
        <v>0</v>
      </c>
      <c r="F282" s="67">
        <v>0</v>
      </c>
      <c r="G282" s="67">
        <v>0</v>
      </c>
      <c r="H282" s="67">
        <v>0</v>
      </c>
      <c r="I282" s="178">
        <v>0</v>
      </c>
      <c r="J282" s="67">
        <v>0</v>
      </c>
      <c r="K282" s="67">
        <v>0</v>
      </c>
      <c r="L282" s="67">
        <v>0</v>
      </c>
      <c r="M282" s="67">
        <v>1</v>
      </c>
      <c r="N282" s="67">
        <v>0</v>
      </c>
      <c r="O282" s="178">
        <v>0</v>
      </c>
      <c r="P282" s="67">
        <v>0</v>
      </c>
      <c r="Q282" s="67">
        <v>0</v>
      </c>
      <c r="R282" s="67">
        <v>0</v>
      </c>
      <c r="S282" s="67">
        <v>6</v>
      </c>
      <c r="T282" s="67">
        <v>0</v>
      </c>
      <c r="U282" s="178">
        <v>0</v>
      </c>
      <c r="V282" s="29">
        <v>0</v>
      </c>
      <c r="W282" s="29">
        <v>0</v>
      </c>
      <c r="X282" s="29">
        <v>1</v>
      </c>
      <c r="Y282" s="29">
        <v>31</v>
      </c>
      <c r="Z282" s="29">
        <v>0</v>
      </c>
      <c r="AD282" s="178">
        <f t="shared" si="41"/>
        <v>38</v>
      </c>
      <c r="AE282" s="29">
        <f t="shared" si="47"/>
        <v>0</v>
      </c>
      <c r="AF282" s="29">
        <f t="shared" si="47"/>
        <v>0</v>
      </c>
      <c r="AG282" s="29">
        <f t="shared" si="47"/>
        <v>1</v>
      </c>
      <c r="AH282" s="29">
        <f t="shared" si="47"/>
        <v>0</v>
      </c>
      <c r="AI282" s="29">
        <f t="shared" si="47"/>
        <v>0</v>
      </c>
      <c r="AJ282" s="120">
        <f t="shared" si="42"/>
        <v>39</v>
      </c>
      <c r="AK282" s="30" t="str">
        <f t="shared" si="43"/>
        <v>Walsall</v>
      </c>
      <c r="AL282" s="29">
        <f t="shared" si="44"/>
        <v>242</v>
      </c>
      <c r="AN282" s="202" t="s">
        <v>1593</v>
      </c>
      <c r="AO282" s="202" t="s">
        <v>1594</v>
      </c>
      <c r="AP282" s="202">
        <v>20</v>
      </c>
      <c r="AQ282" s="29">
        <f t="shared" si="45"/>
        <v>231</v>
      </c>
      <c r="AR282" s="202" t="s">
        <v>1593</v>
      </c>
      <c r="AS282" s="202" t="s">
        <v>1594</v>
      </c>
      <c r="AT282" s="29">
        <f t="shared" ca="1" si="46"/>
        <v>5</v>
      </c>
    </row>
    <row r="283" spans="1:46" x14ac:dyDescent="0.25">
      <c r="A283" s="82" t="s">
        <v>355</v>
      </c>
      <c r="B283" s="82" t="s">
        <v>1015</v>
      </c>
      <c r="C283" s="178">
        <v>0</v>
      </c>
      <c r="D283" s="67">
        <v>0</v>
      </c>
      <c r="E283" s="67">
        <v>0</v>
      </c>
      <c r="F283" s="67">
        <v>0</v>
      </c>
      <c r="G283" s="67">
        <v>1</v>
      </c>
      <c r="H283" s="67">
        <v>0</v>
      </c>
      <c r="I283" s="178">
        <v>0</v>
      </c>
      <c r="J283" s="67">
        <v>0</v>
      </c>
      <c r="K283" s="67">
        <v>0</v>
      </c>
      <c r="L283" s="67">
        <v>0</v>
      </c>
      <c r="M283" s="67">
        <v>2</v>
      </c>
      <c r="N283" s="67">
        <v>0</v>
      </c>
      <c r="O283" s="178">
        <v>0</v>
      </c>
      <c r="P283" s="67">
        <v>0</v>
      </c>
      <c r="Q283" s="67">
        <v>0</v>
      </c>
      <c r="R283" s="67">
        <v>0</v>
      </c>
      <c r="S283" s="67">
        <v>15</v>
      </c>
      <c r="T283" s="67">
        <v>0</v>
      </c>
      <c r="U283" s="178">
        <v>2</v>
      </c>
      <c r="V283" s="29">
        <v>0</v>
      </c>
      <c r="W283" s="29">
        <v>0</v>
      </c>
      <c r="X283" s="29">
        <v>0</v>
      </c>
      <c r="Y283" s="29">
        <v>38</v>
      </c>
      <c r="Z283" s="29">
        <v>0</v>
      </c>
      <c r="AD283" s="178">
        <f t="shared" si="41"/>
        <v>56</v>
      </c>
      <c r="AE283" s="29">
        <f t="shared" si="47"/>
        <v>2</v>
      </c>
      <c r="AF283" s="29">
        <f t="shared" si="47"/>
        <v>0</v>
      </c>
      <c r="AG283" s="29">
        <f t="shared" si="47"/>
        <v>0</v>
      </c>
      <c r="AH283" s="29">
        <f t="shared" si="47"/>
        <v>0</v>
      </c>
      <c r="AI283" s="29">
        <f t="shared" si="47"/>
        <v>0</v>
      </c>
      <c r="AJ283" s="120">
        <f t="shared" si="42"/>
        <v>58</v>
      </c>
      <c r="AK283" s="30" t="str">
        <f t="shared" si="43"/>
        <v>Wolverhampton</v>
      </c>
      <c r="AL283" s="29">
        <f t="shared" si="44"/>
        <v>243</v>
      </c>
      <c r="AN283" s="202" t="s">
        <v>1595</v>
      </c>
      <c r="AO283" s="202" t="s">
        <v>1596</v>
      </c>
      <c r="AP283" s="202">
        <v>15</v>
      </c>
      <c r="AQ283" s="29">
        <f t="shared" si="45"/>
        <v>232</v>
      </c>
      <c r="AR283" s="202" t="s">
        <v>1595</v>
      </c>
      <c r="AS283" s="202" t="s">
        <v>1596</v>
      </c>
      <c r="AT283" s="29">
        <f t="shared" ca="1" si="46"/>
        <v>7</v>
      </c>
    </row>
    <row r="284" spans="1:46" x14ac:dyDescent="0.25">
      <c r="A284" s="82" t="s">
        <v>356</v>
      </c>
      <c r="B284" s="82" t="s">
        <v>1016</v>
      </c>
      <c r="C284" s="178">
        <v>0</v>
      </c>
      <c r="D284" s="67">
        <v>0</v>
      </c>
      <c r="E284" s="67">
        <v>0</v>
      </c>
      <c r="F284" s="67">
        <v>0</v>
      </c>
      <c r="G284" s="67">
        <v>0</v>
      </c>
      <c r="H284" s="67">
        <v>0</v>
      </c>
      <c r="I284" s="178">
        <v>0</v>
      </c>
      <c r="J284" s="67">
        <v>0</v>
      </c>
      <c r="K284" s="67">
        <v>0</v>
      </c>
      <c r="L284" s="67">
        <v>0</v>
      </c>
      <c r="M284" s="67">
        <v>0</v>
      </c>
      <c r="N284" s="67">
        <v>0</v>
      </c>
      <c r="O284" s="178">
        <v>0</v>
      </c>
      <c r="P284" s="67">
        <v>0</v>
      </c>
      <c r="Q284" s="67">
        <v>0</v>
      </c>
      <c r="R284" s="67">
        <v>0</v>
      </c>
      <c r="S284" s="67">
        <v>0</v>
      </c>
      <c r="T284" s="67">
        <v>0</v>
      </c>
      <c r="U284" s="178">
        <v>0</v>
      </c>
      <c r="V284" s="29">
        <v>0</v>
      </c>
      <c r="W284" s="29">
        <v>2</v>
      </c>
      <c r="X284" s="29">
        <v>2</v>
      </c>
      <c r="Y284" s="29">
        <v>12</v>
      </c>
      <c r="Z284" s="29">
        <v>0</v>
      </c>
      <c r="AD284" s="178">
        <f t="shared" si="41"/>
        <v>12</v>
      </c>
      <c r="AE284" s="29">
        <f t="shared" si="47"/>
        <v>0</v>
      </c>
      <c r="AF284" s="29">
        <f t="shared" si="47"/>
        <v>2</v>
      </c>
      <c r="AG284" s="29">
        <f t="shared" si="47"/>
        <v>2</v>
      </c>
      <c r="AH284" s="29">
        <f t="shared" si="47"/>
        <v>0</v>
      </c>
      <c r="AI284" s="29">
        <f t="shared" si="47"/>
        <v>0</v>
      </c>
      <c r="AJ284" s="120">
        <f t="shared" si="42"/>
        <v>16</v>
      </c>
      <c r="AK284" s="30" t="str">
        <f t="shared" si="43"/>
        <v>Bradford</v>
      </c>
      <c r="AL284" s="29">
        <f t="shared" si="44"/>
        <v>259</v>
      </c>
      <c r="AN284" s="202" t="s">
        <v>1597</v>
      </c>
      <c r="AO284" s="202" t="s">
        <v>1598</v>
      </c>
      <c r="AP284" s="202">
        <v>15</v>
      </c>
      <c r="AQ284" s="29">
        <f t="shared" si="45"/>
        <v>233</v>
      </c>
      <c r="AR284" s="202" t="s">
        <v>1597</v>
      </c>
      <c r="AS284" s="202" t="s">
        <v>1598</v>
      </c>
      <c r="AT284" s="29">
        <f t="shared" ca="1" si="46"/>
        <v>9</v>
      </c>
    </row>
    <row r="285" spans="1:46" x14ac:dyDescent="0.25">
      <c r="A285" s="82" t="s">
        <v>357</v>
      </c>
      <c r="B285" s="82" t="s">
        <v>1017</v>
      </c>
      <c r="C285" s="178">
        <v>0</v>
      </c>
      <c r="D285" s="67">
        <v>0</v>
      </c>
      <c r="E285" s="67">
        <v>0</v>
      </c>
      <c r="F285" s="67">
        <v>0</v>
      </c>
      <c r="G285" s="67">
        <v>0</v>
      </c>
      <c r="H285" s="67">
        <v>0</v>
      </c>
      <c r="I285" s="178">
        <v>0</v>
      </c>
      <c r="J285" s="67">
        <v>0</v>
      </c>
      <c r="K285" s="67">
        <v>0</v>
      </c>
      <c r="L285" s="67">
        <v>0</v>
      </c>
      <c r="M285" s="67">
        <v>0</v>
      </c>
      <c r="N285" s="67">
        <v>0</v>
      </c>
      <c r="O285" s="178">
        <v>0</v>
      </c>
      <c r="P285" s="67">
        <v>0</v>
      </c>
      <c r="Q285" s="67">
        <v>0</v>
      </c>
      <c r="R285" s="67">
        <v>0</v>
      </c>
      <c r="S285" s="67">
        <v>0</v>
      </c>
      <c r="T285" s="67">
        <v>0</v>
      </c>
      <c r="U285" s="178">
        <v>1</v>
      </c>
      <c r="V285" s="29">
        <v>0</v>
      </c>
      <c r="W285" s="29">
        <v>0</v>
      </c>
      <c r="X285" s="29">
        <v>0</v>
      </c>
      <c r="Y285" s="29">
        <v>7</v>
      </c>
      <c r="Z285" s="29">
        <v>0</v>
      </c>
      <c r="AD285" s="178">
        <f t="shared" si="41"/>
        <v>7</v>
      </c>
      <c r="AE285" s="29">
        <f t="shared" si="47"/>
        <v>1</v>
      </c>
      <c r="AF285" s="29">
        <f t="shared" si="47"/>
        <v>0</v>
      </c>
      <c r="AG285" s="29">
        <f t="shared" si="47"/>
        <v>0</v>
      </c>
      <c r="AH285" s="29">
        <f t="shared" si="47"/>
        <v>0</v>
      </c>
      <c r="AI285" s="29">
        <f t="shared" si="47"/>
        <v>0</v>
      </c>
      <c r="AJ285" s="120">
        <f t="shared" si="42"/>
        <v>8</v>
      </c>
      <c r="AK285" s="30" t="str">
        <f t="shared" si="43"/>
        <v>Calderdale</v>
      </c>
      <c r="AL285" s="29">
        <f t="shared" si="44"/>
        <v>260</v>
      </c>
      <c r="AN285" s="202" t="s">
        <v>1599</v>
      </c>
      <c r="AO285" s="202" t="s">
        <v>1600</v>
      </c>
      <c r="AP285" s="202">
        <v>19</v>
      </c>
      <c r="AQ285" s="29">
        <f t="shared" si="45"/>
        <v>234</v>
      </c>
      <c r="AR285" s="202" t="s">
        <v>1599</v>
      </c>
      <c r="AS285" s="202" t="s">
        <v>1600</v>
      </c>
      <c r="AT285" s="29">
        <f t="shared" ca="1" si="46"/>
        <v>9</v>
      </c>
    </row>
    <row r="286" spans="1:46" x14ac:dyDescent="0.25">
      <c r="A286" s="82" t="s">
        <v>358</v>
      </c>
      <c r="B286" s="82" t="s">
        <v>1018</v>
      </c>
      <c r="C286" s="178">
        <v>0</v>
      </c>
      <c r="D286" s="67">
        <v>0</v>
      </c>
      <c r="E286" s="67">
        <v>0</v>
      </c>
      <c r="F286" s="67">
        <v>0</v>
      </c>
      <c r="G286" s="67">
        <v>0</v>
      </c>
      <c r="H286" s="67">
        <v>0</v>
      </c>
      <c r="I286" s="178">
        <v>0</v>
      </c>
      <c r="J286" s="67">
        <v>0</v>
      </c>
      <c r="K286" s="67">
        <v>0</v>
      </c>
      <c r="L286" s="67">
        <v>0</v>
      </c>
      <c r="M286" s="67">
        <v>1</v>
      </c>
      <c r="N286" s="67">
        <v>0</v>
      </c>
      <c r="O286" s="178">
        <v>0</v>
      </c>
      <c r="P286" s="67">
        <v>0</v>
      </c>
      <c r="Q286" s="67">
        <v>0</v>
      </c>
      <c r="R286" s="67">
        <v>0</v>
      </c>
      <c r="S286" s="67">
        <v>2</v>
      </c>
      <c r="T286" s="67">
        <v>0</v>
      </c>
      <c r="U286" s="178">
        <v>0</v>
      </c>
      <c r="V286" s="29">
        <v>0</v>
      </c>
      <c r="W286" s="29">
        <v>1</v>
      </c>
      <c r="X286" s="29">
        <v>0</v>
      </c>
      <c r="Y286" s="29">
        <v>13</v>
      </c>
      <c r="Z286" s="29">
        <v>0</v>
      </c>
      <c r="AD286" s="178">
        <f t="shared" si="41"/>
        <v>16</v>
      </c>
      <c r="AE286" s="29">
        <f t="shared" si="47"/>
        <v>0</v>
      </c>
      <c r="AF286" s="29">
        <f t="shared" si="47"/>
        <v>1</v>
      </c>
      <c r="AG286" s="29">
        <f t="shared" si="47"/>
        <v>0</v>
      </c>
      <c r="AH286" s="29">
        <f t="shared" si="47"/>
        <v>0</v>
      </c>
      <c r="AI286" s="29">
        <f t="shared" si="47"/>
        <v>0</v>
      </c>
      <c r="AJ286" s="120">
        <f t="shared" si="42"/>
        <v>17</v>
      </c>
      <c r="AK286" s="30" t="str">
        <f t="shared" si="43"/>
        <v>Kirklees</v>
      </c>
      <c r="AL286" s="29">
        <f t="shared" si="44"/>
        <v>276</v>
      </c>
      <c r="AN286" s="202" t="s">
        <v>1601</v>
      </c>
      <c r="AO286" s="202" t="s">
        <v>1602</v>
      </c>
      <c r="AP286" s="202">
        <v>15</v>
      </c>
      <c r="AQ286" s="29">
        <f t="shared" si="45"/>
        <v>235</v>
      </c>
      <c r="AR286" s="202" t="s">
        <v>1601</v>
      </c>
      <c r="AS286" s="202" t="s">
        <v>1602</v>
      </c>
      <c r="AT286" s="29">
        <f t="shared" ca="1" si="46"/>
        <v>3</v>
      </c>
    </row>
    <row r="287" spans="1:46" x14ac:dyDescent="0.25">
      <c r="A287" s="82" t="s">
        <v>359</v>
      </c>
      <c r="B287" s="82" t="s">
        <v>1019</v>
      </c>
      <c r="C287" s="178">
        <v>0</v>
      </c>
      <c r="D287" s="67">
        <v>0</v>
      </c>
      <c r="E287" s="67">
        <v>0</v>
      </c>
      <c r="F287" s="67">
        <v>0</v>
      </c>
      <c r="G287" s="67">
        <v>0</v>
      </c>
      <c r="H287" s="67">
        <v>0</v>
      </c>
      <c r="I287" s="178">
        <v>0</v>
      </c>
      <c r="J287" s="67">
        <v>0</v>
      </c>
      <c r="K287" s="67">
        <v>0</v>
      </c>
      <c r="L287" s="67">
        <v>0</v>
      </c>
      <c r="M287" s="67">
        <v>0</v>
      </c>
      <c r="N287" s="67">
        <v>0</v>
      </c>
      <c r="O287" s="178">
        <v>0</v>
      </c>
      <c r="P287" s="67">
        <v>0</v>
      </c>
      <c r="Q287" s="67">
        <v>0</v>
      </c>
      <c r="R287" s="67">
        <v>0</v>
      </c>
      <c r="S287" s="67">
        <v>2</v>
      </c>
      <c r="T287" s="67">
        <v>0</v>
      </c>
      <c r="U287" s="178">
        <v>2</v>
      </c>
      <c r="V287" s="29">
        <v>0</v>
      </c>
      <c r="W287" s="29">
        <v>3</v>
      </c>
      <c r="X287" s="29">
        <v>0</v>
      </c>
      <c r="Y287" s="29">
        <v>30</v>
      </c>
      <c r="Z287" s="29">
        <v>0</v>
      </c>
      <c r="AD287" s="178">
        <f t="shared" si="41"/>
        <v>32</v>
      </c>
      <c r="AE287" s="29">
        <f t="shared" si="47"/>
        <v>2</v>
      </c>
      <c r="AF287" s="29">
        <f t="shared" si="47"/>
        <v>3</v>
      </c>
      <c r="AG287" s="29">
        <f t="shared" si="47"/>
        <v>0</v>
      </c>
      <c r="AH287" s="29">
        <f t="shared" si="47"/>
        <v>0</v>
      </c>
      <c r="AI287" s="29">
        <f t="shared" si="47"/>
        <v>0</v>
      </c>
      <c r="AJ287" s="120">
        <f t="shared" si="42"/>
        <v>37</v>
      </c>
      <c r="AK287" s="30" t="str">
        <f t="shared" si="43"/>
        <v>Leeds</v>
      </c>
      <c r="AL287" s="29">
        <f t="shared" si="44"/>
        <v>277</v>
      </c>
      <c r="AN287" s="202" t="s">
        <v>1603</v>
      </c>
      <c r="AO287" s="202" t="s">
        <v>1604</v>
      </c>
      <c r="AP287" s="202">
        <v>18</v>
      </c>
      <c r="AQ287" s="29">
        <f t="shared" si="45"/>
        <v>236</v>
      </c>
      <c r="AR287" s="202" t="s">
        <v>1603</v>
      </c>
      <c r="AS287" s="202" t="s">
        <v>1604</v>
      </c>
      <c r="AT287" s="29">
        <f t="shared" ca="1" si="46"/>
        <v>9</v>
      </c>
    </row>
    <row r="288" spans="1:46" x14ac:dyDescent="0.25">
      <c r="A288" s="82" t="s">
        <v>360</v>
      </c>
      <c r="B288" s="82" t="s">
        <v>1020</v>
      </c>
      <c r="C288" s="178">
        <v>0</v>
      </c>
      <c r="D288" s="67">
        <v>0</v>
      </c>
      <c r="E288" s="67">
        <v>0</v>
      </c>
      <c r="F288" s="67">
        <v>0</v>
      </c>
      <c r="G288" s="67">
        <v>0</v>
      </c>
      <c r="H288" s="67">
        <v>0</v>
      </c>
      <c r="I288" s="178">
        <v>0</v>
      </c>
      <c r="J288" s="67">
        <v>0</v>
      </c>
      <c r="K288" s="67">
        <v>0</v>
      </c>
      <c r="L288" s="67">
        <v>0</v>
      </c>
      <c r="M288" s="67">
        <v>1</v>
      </c>
      <c r="N288" s="67">
        <v>0</v>
      </c>
      <c r="O288" s="178">
        <v>0</v>
      </c>
      <c r="P288" s="67">
        <v>0</v>
      </c>
      <c r="Q288" s="67">
        <v>0</v>
      </c>
      <c r="R288" s="67">
        <v>0</v>
      </c>
      <c r="S288" s="67">
        <v>1</v>
      </c>
      <c r="T288" s="67">
        <v>0</v>
      </c>
      <c r="U288" s="178">
        <v>1</v>
      </c>
      <c r="V288" s="29">
        <v>0</v>
      </c>
      <c r="W288" s="29">
        <v>0</v>
      </c>
      <c r="X288" s="29">
        <v>0</v>
      </c>
      <c r="Y288" s="29">
        <v>14</v>
      </c>
      <c r="Z288" s="29">
        <v>0</v>
      </c>
      <c r="AD288" s="178">
        <f t="shared" si="41"/>
        <v>16</v>
      </c>
      <c r="AE288" s="29">
        <f t="shared" si="47"/>
        <v>1</v>
      </c>
      <c r="AF288" s="29">
        <f t="shared" si="47"/>
        <v>0</v>
      </c>
      <c r="AG288" s="29">
        <f t="shared" si="47"/>
        <v>0</v>
      </c>
      <c r="AH288" s="29">
        <f t="shared" si="47"/>
        <v>0</v>
      </c>
      <c r="AI288" s="29">
        <f t="shared" si="47"/>
        <v>0</v>
      </c>
      <c r="AJ288" s="120">
        <f t="shared" si="42"/>
        <v>17</v>
      </c>
      <c r="AK288" s="30" t="str">
        <f t="shared" si="43"/>
        <v>Wakefield</v>
      </c>
      <c r="AL288" s="29">
        <f t="shared" si="44"/>
        <v>278</v>
      </c>
      <c r="AN288" s="202" t="s">
        <v>1605</v>
      </c>
      <c r="AO288" s="202" t="s">
        <v>1606</v>
      </c>
      <c r="AP288" s="202">
        <v>20</v>
      </c>
      <c r="AQ288" s="29">
        <f t="shared" si="45"/>
        <v>237</v>
      </c>
      <c r="AR288" s="202" t="s">
        <v>1605</v>
      </c>
      <c r="AS288" s="202" t="s">
        <v>1606</v>
      </c>
      <c r="AT288" s="29">
        <f t="shared" ca="1" si="46"/>
        <v>3</v>
      </c>
    </row>
    <row r="289" spans="1:46" x14ac:dyDescent="0.25">
      <c r="A289" s="82" t="s">
        <v>361</v>
      </c>
      <c r="B289" s="82" t="s">
        <v>1021</v>
      </c>
      <c r="C289" s="178">
        <v>0</v>
      </c>
      <c r="D289" s="67">
        <v>0</v>
      </c>
      <c r="E289" s="67">
        <v>0</v>
      </c>
      <c r="F289" s="67">
        <v>0</v>
      </c>
      <c r="G289" s="67">
        <v>0</v>
      </c>
      <c r="H289" s="67">
        <v>0</v>
      </c>
      <c r="I289" s="178">
        <v>0</v>
      </c>
      <c r="J289" s="67">
        <v>0</v>
      </c>
      <c r="K289" s="67">
        <v>0</v>
      </c>
      <c r="L289" s="67">
        <v>0</v>
      </c>
      <c r="M289" s="67">
        <v>0</v>
      </c>
      <c r="N289" s="67">
        <v>0</v>
      </c>
      <c r="O289" s="178">
        <v>0</v>
      </c>
      <c r="P289" s="67">
        <v>0</v>
      </c>
      <c r="Q289" s="67">
        <v>0</v>
      </c>
      <c r="R289" s="67">
        <v>0</v>
      </c>
      <c r="S289" s="67">
        <v>0</v>
      </c>
      <c r="T289" s="67">
        <v>0</v>
      </c>
      <c r="U289" s="178">
        <v>0</v>
      </c>
      <c r="V289" s="29">
        <v>0</v>
      </c>
      <c r="W289" s="29">
        <v>0</v>
      </c>
      <c r="X289" s="29">
        <v>0</v>
      </c>
      <c r="Y289" s="29">
        <v>12</v>
      </c>
      <c r="Z289" s="29">
        <v>0</v>
      </c>
      <c r="AD289" s="178">
        <f t="shared" si="41"/>
        <v>12</v>
      </c>
      <c r="AE289" s="29">
        <f t="shared" si="47"/>
        <v>0</v>
      </c>
      <c r="AF289" s="29">
        <f t="shared" si="47"/>
        <v>0</v>
      </c>
      <c r="AG289" s="29">
        <f t="shared" si="47"/>
        <v>0</v>
      </c>
      <c r="AH289" s="29">
        <f t="shared" si="47"/>
        <v>0</v>
      </c>
      <c r="AI289" s="29">
        <f t="shared" si="47"/>
        <v>0</v>
      </c>
      <c r="AJ289" s="120">
        <f t="shared" si="42"/>
        <v>12</v>
      </c>
      <c r="AK289" s="30" t="str">
        <f t="shared" si="43"/>
        <v>Gateshead</v>
      </c>
      <c r="AL289" s="29">
        <f t="shared" si="44"/>
        <v>279</v>
      </c>
      <c r="AN289" s="202" t="s">
        <v>1607</v>
      </c>
      <c r="AO289" s="202" t="s">
        <v>1608</v>
      </c>
      <c r="AP289" s="202">
        <v>15</v>
      </c>
      <c r="AQ289" s="29">
        <f t="shared" si="45"/>
        <v>238</v>
      </c>
      <c r="AR289" s="202" t="s">
        <v>1607</v>
      </c>
      <c r="AS289" s="202" t="s">
        <v>1608</v>
      </c>
      <c r="AT289" s="29">
        <f t="shared" ca="1" si="46"/>
        <v>4</v>
      </c>
    </row>
    <row r="290" spans="1:46" x14ac:dyDescent="0.25">
      <c r="A290" s="82" t="s">
        <v>1022</v>
      </c>
      <c r="B290" s="82" t="s">
        <v>1023</v>
      </c>
      <c r="C290" s="178">
        <v>0</v>
      </c>
      <c r="D290" s="67">
        <v>0</v>
      </c>
      <c r="E290" s="67">
        <v>0</v>
      </c>
      <c r="F290" s="67">
        <v>0</v>
      </c>
      <c r="G290" s="67">
        <v>0</v>
      </c>
      <c r="H290" s="67">
        <v>0</v>
      </c>
      <c r="I290" s="178">
        <v>0</v>
      </c>
      <c r="J290" s="67">
        <v>0</v>
      </c>
      <c r="K290" s="67">
        <v>0</v>
      </c>
      <c r="L290" s="67">
        <v>0</v>
      </c>
      <c r="M290" s="67">
        <v>0</v>
      </c>
      <c r="N290" s="67">
        <v>0</v>
      </c>
      <c r="O290" s="178">
        <v>0</v>
      </c>
      <c r="P290" s="67">
        <v>0</v>
      </c>
      <c r="Q290" s="67">
        <v>0</v>
      </c>
      <c r="R290" s="67">
        <v>0</v>
      </c>
      <c r="S290" s="67">
        <v>1</v>
      </c>
      <c r="T290" s="67">
        <v>0</v>
      </c>
      <c r="U290" s="178">
        <v>0</v>
      </c>
      <c r="V290" s="29">
        <v>0</v>
      </c>
      <c r="W290" s="29">
        <v>0</v>
      </c>
      <c r="X290" s="29">
        <v>0</v>
      </c>
      <c r="Y290" s="29">
        <v>0</v>
      </c>
      <c r="Z290" s="29">
        <v>0</v>
      </c>
      <c r="AD290" s="178">
        <f t="shared" si="41"/>
        <v>1</v>
      </c>
      <c r="AE290" s="29">
        <f t="shared" si="47"/>
        <v>0</v>
      </c>
      <c r="AF290" s="29">
        <f t="shared" si="47"/>
        <v>0</v>
      </c>
      <c r="AG290" s="29">
        <f t="shared" si="47"/>
        <v>0</v>
      </c>
      <c r="AH290" s="29">
        <f t="shared" si="47"/>
        <v>0</v>
      </c>
      <c r="AI290" s="29">
        <f t="shared" si="47"/>
        <v>0</v>
      </c>
      <c r="AJ290" s="120">
        <f t="shared" si="42"/>
        <v>1</v>
      </c>
      <c r="AK290" s="30" t="str">
        <f t="shared" si="43"/>
        <v>City of London</v>
      </c>
      <c r="AL290" s="29">
        <f t="shared" si="44"/>
        <v>21</v>
      </c>
      <c r="AN290" s="202" t="s">
        <v>1609</v>
      </c>
      <c r="AO290" s="202" t="s">
        <v>1610</v>
      </c>
      <c r="AP290" s="202">
        <v>14</v>
      </c>
      <c r="AQ290" s="29">
        <f t="shared" si="45"/>
        <v>239</v>
      </c>
      <c r="AR290" s="202" t="s">
        <v>1609</v>
      </c>
      <c r="AS290" s="202" t="s">
        <v>1610</v>
      </c>
      <c r="AT290" s="29">
        <f t="shared" ca="1" si="46"/>
        <v>4</v>
      </c>
    </row>
    <row r="291" spans="1:46" x14ac:dyDescent="0.25">
      <c r="A291" s="82" t="s">
        <v>362</v>
      </c>
      <c r="B291" s="82" t="s">
        <v>1024</v>
      </c>
      <c r="C291" s="178">
        <v>0</v>
      </c>
      <c r="D291" s="67">
        <v>0</v>
      </c>
      <c r="E291" s="67">
        <v>0</v>
      </c>
      <c r="F291" s="67">
        <v>0</v>
      </c>
      <c r="G291" s="67">
        <v>0</v>
      </c>
      <c r="H291" s="67">
        <v>0</v>
      </c>
      <c r="I291" s="178">
        <v>1</v>
      </c>
      <c r="J291" s="67">
        <v>0</v>
      </c>
      <c r="K291" s="67">
        <v>0</v>
      </c>
      <c r="L291" s="67">
        <v>0</v>
      </c>
      <c r="M291" s="67">
        <v>1</v>
      </c>
      <c r="N291" s="67">
        <v>0</v>
      </c>
      <c r="O291" s="178">
        <v>1</v>
      </c>
      <c r="P291" s="67">
        <v>0</v>
      </c>
      <c r="Q291" s="67">
        <v>1</v>
      </c>
      <c r="R291" s="67">
        <v>0</v>
      </c>
      <c r="S291" s="67">
        <v>3</v>
      </c>
      <c r="T291" s="67">
        <v>0</v>
      </c>
      <c r="U291" s="178">
        <v>3</v>
      </c>
      <c r="V291" s="29">
        <v>0</v>
      </c>
      <c r="W291" s="29">
        <v>2</v>
      </c>
      <c r="X291" s="29">
        <v>0</v>
      </c>
      <c r="Y291" s="29">
        <v>23</v>
      </c>
      <c r="Z291" s="29">
        <v>0</v>
      </c>
      <c r="AD291" s="178">
        <f t="shared" si="41"/>
        <v>27</v>
      </c>
      <c r="AE291" s="29">
        <f t="shared" si="47"/>
        <v>5</v>
      </c>
      <c r="AF291" s="29">
        <f t="shared" si="47"/>
        <v>3</v>
      </c>
      <c r="AG291" s="29">
        <f t="shared" si="47"/>
        <v>0</v>
      </c>
      <c r="AH291" s="29">
        <f t="shared" si="47"/>
        <v>0</v>
      </c>
      <c r="AI291" s="29">
        <f t="shared" si="47"/>
        <v>0</v>
      </c>
      <c r="AJ291" s="120">
        <f t="shared" si="42"/>
        <v>35</v>
      </c>
      <c r="AK291" s="30" t="str">
        <f t="shared" si="43"/>
        <v>Barking and Dagenham</v>
      </c>
      <c r="AL291" s="29">
        <f t="shared" si="44"/>
        <v>22</v>
      </c>
      <c r="AN291" s="202" t="s">
        <v>1611</v>
      </c>
      <c r="AO291" s="202" t="s">
        <v>1612</v>
      </c>
      <c r="AP291" s="202">
        <v>22</v>
      </c>
      <c r="AQ291" s="29">
        <f t="shared" si="45"/>
        <v>240</v>
      </c>
      <c r="AR291" s="202" t="s">
        <v>1611</v>
      </c>
      <c r="AS291" s="202" t="s">
        <v>1612</v>
      </c>
      <c r="AT291" s="29">
        <f t="shared" ca="1" si="46"/>
        <v>8</v>
      </c>
    </row>
    <row r="292" spans="1:46" x14ac:dyDescent="0.25">
      <c r="A292" s="82" t="s">
        <v>363</v>
      </c>
      <c r="B292" s="82" t="s">
        <v>1025</v>
      </c>
      <c r="C292" s="178">
        <v>0</v>
      </c>
      <c r="D292" s="67">
        <v>0</v>
      </c>
      <c r="E292" s="67">
        <v>0</v>
      </c>
      <c r="F292" s="67">
        <v>0</v>
      </c>
      <c r="G292" s="67">
        <v>0</v>
      </c>
      <c r="H292" s="67">
        <v>0</v>
      </c>
      <c r="I292" s="178">
        <v>0</v>
      </c>
      <c r="J292" s="67">
        <v>0</v>
      </c>
      <c r="K292" s="67">
        <v>0</v>
      </c>
      <c r="L292" s="67">
        <v>0</v>
      </c>
      <c r="M292" s="67">
        <v>2</v>
      </c>
      <c r="N292" s="67">
        <v>0</v>
      </c>
      <c r="O292" s="178">
        <v>0</v>
      </c>
      <c r="P292" s="67">
        <v>0</v>
      </c>
      <c r="Q292" s="67">
        <v>1</v>
      </c>
      <c r="R292" s="67">
        <v>0</v>
      </c>
      <c r="S292" s="67">
        <v>8</v>
      </c>
      <c r="T292" s="67">
        <v>0</v>
      </c>
      <c r="U292" s="178">
        <v>5</v>
      </c>
      <c r="V292" s="29">
        <v>0</v>
      </c>
      <c r="W292" s="29">
        <v>7</v>
      </c>
      <c r="X292" s="29">
        <v>1</v>
      </c>
      <c r="Y292" s="29">
        <v>80</v>
      </c>
      <c r="Z292" s="29">
        <v>0</v>
      </c>
      <c r="AD292" s="178">
        <f t="shared" si="41"/>
        <v>90</v>
      </c>
      <c r="AE292" s="29">
        <f t="shared" si="47"/>
        <v>5</v>
      </c>
      <c r="AF292" s="29">
        <f t="shared" si="47"/>
        <v>8</v>
      </c>
      <c r="AG292" s="29">
        <f t="shared" si="47"/>
        <v>1</v>
      </c>
      <c r="AH292" s="29">
        <f t="shared" si="47"/>
        <v>0</v>
      </c>
      <c r="AI292" s="29">
        <f t="shared" si="47"/>
        <v>0</v>
      </c>
      <c r="AJ292" s="120">
        <f t="shared" si="42"/>
        <v>104</v>
      </c>
      <c r="AK292" s="30" t="str">
        <f t="shared" si="43"/>
        <v>Barnet</v>
      </c>
      <c r="AL292" s="29">
        <f t="shared" si="44"/>
        <v>23</v>
      </c>
      <c r="AN292" s="202" t="s">
        <v>1613</v>
      </c>
      <c r="AO292" s="202" t="s">
        <v>1614</v>
      </c>
      <c r="AP292" s="202">
        <v>19</v>
      </c>
      <c r="AQ292" s="29">
        <f t="shared" si="45"/>
        <v>241</v>
      </c>
      <c r="AR292" s="202" t="s">
        <v>1613</v>
      </c>
      <c r="AS292" s="202" t="s">
        <v>1614</v>
      </c>
      <c r="AT292" s="29">
        <f t="shared" ca="1" si="46"/>
        <v>13</v>
      </c>
    </row>
    <row r="293" spans="1:46" x14ac:dyDescent="0.25">
      <c r="A293" s="82" t="s">
        <v>364</v>
      </c>
      <c r="B293" s="82" t="s">
        <v>1026</v>
      </c>
      <c r="C293" s="178">
        <v>0</v>
      </c>
      <c r="D293" s="67">
        <v>0</v>
      </c>
      <c r="E293" s="67">
        <v>0</v>
      </c>
      <c r="F293" s="67">
        <v>0</v>
      </c>
      <c r="G293" s="67">
        <v>0</v>
      </c>
      <c r="H293" s="67">
        <v>0</v>
      </c>
      <c r="I293" s="178">
        <v>0</v>
      </c>
      <c r="J293" s="67">
        <v>0</v>
      </c>
      <c r="K293" s="67">
        <v>0</v>
      </c>
      <c r="L293" s="67">
        <v>0</v>
      </c>
      <c r="M293" s="67">
        <v>2</v>
      </c>
      <c r="N293" s="67">
        <v>0</v>
      </c>
      <c r="O293" s="178">
        <v>0</v>
      </c>
      <c r="P293" s="67">
        <v>0</v>
      </c>
      <c r="Q293" s="67">
        <v>0</v>
      </c>
      <c r="R293" s="67">
        <v>0</v>
      </c>
      <c r="S293" s="67">
        <v>2</v>
      </c>
      <c r="T293" s="67">
        <v>0</v>
      </c>
      <c r="U293" s="178">
        <v>1</v>
      </c>
      <c r="V293" s="29">
        <v>0</v>
      </c>
      <c r="W293" s="29">
        <v>0</v>
      </c>
      <c r="X293" s="29">
        <v>0</v>
      </c>
      <c r="Y293" s="29">
        <v>20</v>
      </c>
      <c r="Z293" s="29">
        <v>0</v>
      </c>
      <c r="AD293" s="178">
        <f t="shared" si="41"/>
        <v>24</v>
      </c>
      <c r="AE293" s="29">
        <f t="shared" si="47"/>
        <v>1</v>
      </c>
      <c r="AF293" s="29">
        <f t="shared" si="47"/>
        <v>0</v>
      </c>
      <c r="AG293" s="29">
        <f t="shared" si="47"/>
        <v>0</v>
      </c>
      <c r="AH293" s="29">
        <f t="shared" si="47"/>
        <v>0</v>
      </c>
      <c r="AI293" s="29">
        <f t="shared" si="47"/>
        <v>0</v>
      </c>
      <c r="AJ293" s="120">
        <f t="shared" si="42"/>
        <v>25</v>
      </c>
      <c r="AK293" s="30" t="str">
        <f t="shared" si="43"/>
        <v>Bexley</v>
      </c>
      <c r="AL293" s="29">
        <f t="shared" si="44"/>
        <v>24</v>
      </c>
      <c r="AN293" s="202" t="s">
        <v>1615</v>
      </c>
      <c r="AO293" s="202" t="s">
        <v>1616</v>
      </c>
      <c r="AP293" s="202">
        <v>10</v>
      </c>
      <c r="AQ293" s="29">
        <f t="shared" si="45"/>
        <v>242</v>
      </c>
      <c r="AR293" s="202" t="s">
        <v>1615</v>
      </c>
      <c r="AS293" s="202" t="s">
        <v>1616</v>
      </c>
      <c r="AT293" s="29">
        <f t="shared" ca="1" si="46"/>
        <v>3</v>
      </c>
    </row>
    <row r="294" spans="1:46" x14ac:dyDescent="0.25">
      <c r="A294" s="82" t="s">
        <v>365</v>
      </c>
      <c r="B294" s="82" t="s">
        <v>1027</v>
      </c>
      <c r="C294" s="178">
        <v>0</v>
      </c>
      <c r="D294" s="67">
        <v>0</v>
      </c>
      <c r="E294" s="67">
        <v>0</v>
      </c>
      <c r="F294" s="67">
        <v>0</v>
      </c>
      <c r="G294" s="67">
        <v>0</v>
      </c>
      <c r="H294" s="67">
        <v>0</v>
      </c>
      <c r="I294" s="178">
        <v>0</v>
      </c>
      <c r="J294" s="67">
        <v>0</v>
      </c>
      <c r="K294" s="67">
        <v>0</v>
      </c>
      <c r="L294" s="67">
        <v>0</v>
      </c>
      <c r="M294" s="67">
        <v>6</v>
      </c>
      <c r="N294" s="67">
        <v>0</v>
      </c>
      <c r="O294" s="178">
        <v>0</v>
      </c>
      <c r="P294" s="67">
        <v>0</v>
      </c>
      <c r="Q294" s="67">
        <v>0</v>
      </c>
      <c r="R294" s="67">
        <v>0</v>
      </c>
      <c r="S294" s="67">
        <v>19</v>
      </c>
      <c r="T294" s="67">
        <v>0</v>
      </c>
      <c r="U294" s="178">
        <v>0</v>
      </c>
      <c r="V294" s="29">
        <v>0</v>
      </c>
      <c r="W294" s="29">
        <v>1</v>
      </c>
      <c r="X294" s="29">
        <v>0</v>
      </c>
      <c r="Y294" s="29">
        <v>59</v>
      </c>
      <c r="Z294" s="29">
        <v>0</v>
      </c>
      <c r="AD294" s="178">
        <f t="shared" si="41"/>
        <v>84</v>
      </c>
      <c r="AE294" s="29">
        <f t="shared" ref="AE294:AI309" si="48">SUMIF($C$5:$AB$5,AE$5,$C294:$AB294)</f>
        <v>0</v>
      </c>
      <c r="AF294" s="29">
        <f t="shared" si="48"/>
        <v>1</v>
      </c>
      <c r="AG294" s="29">
        <f t="shared" si="48"/>
        <v>0</v>
      </c>
      <c r="AH294" s="29">
        <f t="shared" si="48"/>
        <v>0</v>
      </c>
      <c r="AI294" s="29">
        <f t="shared" si="48"/>
        <v>0</v>
      </c>
      <c r="AJ294" s="120">
        <f t="shared" si="42"/>
        <v>85</v>
      </c>
      <c r="AK294" s="30" t="str">
        <f t="shared" si="43"/>
        <v>Brent</v>
      </c>
      <c r="AL294" s="29">
        <f t="shared" si="44"/>
        <v>320</v>
      </c>
      <c r="AN294" s="202" t="s">
        <v>1617</v>
      </c>
      <c r="AO294" s="202" t="s">
        <v>1618</v>
      </c>
      <c r="AP294" s="202">
        <v>30</v>
      </c>
      <c r="AQ294" s="29">
        <f t="shared" si="45"/>
        <v>243</v>
      </c>
      <c r="AR294" s="202" t="s">
        <v>1617</v>
      </c>
      <c r="AS294" s="202" t="s">
        <v>1618</v>
      </c>
      <c r="AT294" s="29">
        <f t="shared" ca="1" si="46"/>
        <v>16</v>
      </c>
    </row>
    <row r="295" spans="1:46" x14ac:dyDescent="0.25">
      <c r="A295" s="82" t="s">
        <v>366</v>
      </c>
      <c r="B295" s="82" t="s">
        <v>1028</v>
      </c>
      <c r="C295" s="178">
        <v>0</v>
      </c>
      <c r="D295" s="67">
        <v>0</v>
      </c>
      <c r="E295" s="67">
        <v>0</v>
      </c>
      <c r="F295" s="67">
        <v>0</v>
      </c>
      <c r="G295" s="67">
        <v>0</v>
      </c>
      <c r="H295" s="67">
        <v>0</v>
      </c>
      <c r="I295" s="178">
        <v>0</v>
      </c>
      <c r="J295" s="67">
        <v>0</v>
      </c>
      <c r="K295" s="67">
        <v>0</v>
      </c>
      <c r="L295" s="67">
        <v>0</v>
      </c>
      <c r="M295" s="67">
        <v>0</v>
      </c>
      <c r="N295" s="67">
        <v>0</v>
      </c>
      <c r="O295" s="178">
        <v>0</v>
      </c>
      <c r="P295" s="67">
        <v>0</v>
      </c>
      <c r="Q295" s="67">
        <v>1</v>
      </c>
      <c r="R295" s="67">
        <v>0</v>
      </c>
      <c r="S295" s="67">
        <v>4</v>
      </c>
      <c r="T295" s="67">
        <v>0</v>
      </c>
      <c r="U295" s="178">
        <v>0</v>
      </c>
      <c r="V295" s="29">
        <v>0</v>
      </c>
      <c r="W295" s="29">
        <v>0</v>
      </c>
      <c r="X295" s="29">
        <v>0</v>
      </c>
      <c r="Y295" s="29">
        <v>44</v>
      </c>
      <c r="Z295" s="29">
        <v>0</v>
      </c>
      <c r="AD295" s="178">
        <f t="shared" si="41"/>
        <v>48</v>
      </c>
      <c r="AE295" s="29">
        <f t="shared" si="48"/>
        <v>0</v>
      </c>
      <c r="AF295" s="29">
        <f t="shared" si="48"/>
        <v>1</v>
      </c>
      <c r="AG295" s="29">
        <f t="shared" si="48"/>
        <v>0</v>
      </c>
      <c r="AH295" s="29">
        <f t="shared" si="48"/>
        <v>0</v>
      </c>
      <c r="AI295" s="29">
        <f t="shared" si="48"/>
        <v>0</v>
      </c>
      <c r="AJ295" s="120">
        <f t="shared" si="42"/>
        <v>49</v>
      </c>
      <c r="AK295" s="30" t="str">
        <f t="shared" si="43"/>
        <v>Bromley</v>
      </c>
      <c r="AL295" s="29">
        <f t="shared" si="44"/>
        <v>321</v>
      </c>
      <c r="AN295" s="202" t="s">
        <v>1619</v>
      </c>
      <c r="AO295" s="202" t="s">
        <v>1620</v>
      </c>
      <c r="AP295" s="202">
        <v>13</v>
      </c>
      <c r="AQ295" s="29">
        <f t="shared" si="45"/>
        <v>245</v>
      </c>
      <c r="AR295" s="202" t="s">
        <v>1619</v>
      </c>
      <c r="AS295" s="202" t="s">
        <v>1620</v>
      </c>
      <c r="AT295" s="29">
        <f t="shared" ca="1" si="46"/>
        <v>3</v>
      </c>
    </row>
    <row r="296" spans="1:46" x14ac:dyDescent="0.25">
      <c r="A296" s="82" t="s">
        <v>367</v>
      </c>
      <c r="B296" s="82" t="s">
        <v>1029</v>
      </c>
      <c r="C296" s="178">
        <v>0</v>
      </c>
      <c r="D296" s="67">
        <v>0</v>
      </c>
      <c r="E296" s="67">
        <v>0</v>
      </c>
      <c r="F296" s="67">
        <v>0</v>
      </c>
      <c r="G296" s="67">
        <v>0</v>
      </c>
      <c r="H296" s="67">
        <v>0</v>
      </c>
      <c r="I296" s="178">
        <v>0</v>
      </c>
      <c r="J296" s="67">
        <v>0</v>
      </c>
      <c r="K296" s="67">
        <v>0</v>
      </c>
      <c r="L296" s="67">
        <v>0</v>
      </c>
      <c r="M296" s="67">
        <v>2</v>
      </c>
      <c r="N296" s="67">
        <v>0</v>
      </c>
      <c r="O296" s="178">
        <v>0</v>
      </c>
      <c r="P296" s="67">
        <v>0</v>
      </c>
      <c r="Q296" s="67">
        <v>0</v>
      </c>
      <c r="R296" s="67">
        <v>0</v>
      </c>
      <c r="S296" s="67">
        <v>3</v>
      </c>
      <c r="T296" s="67">
        <v>0</v>
      </c>
      <c r="U296" s="178">
        <v>0</v>
      </c>
      <c r="V296" s="29">
        <v>0</v>
      </c>
      <c r="W296" s="29">
        <v>0</v>
      </c>
      <c r="X296" s="29">
        <v>0</v>
      </c>
      <c r="Y296" s="29">
        <v>19</v>
      </c>
      <c r="Z296" s="29">
        <v>0</v>
      </c>
      <c r="AD296" s="178">
        <f t="shared" si="41"/>
        <v>24</v>
      </c>
      <c r="AE296" s="29">
        <f t="shared" si="48"/>
        <v>0</v>
      </c>
      <c r="AF296" s="29">
        <f t="shared" si="48"/>
        <v>0</v>
      </c>
      <c r="AG296" s="29">
        <f t="shared" si="48"/>
        <v>0</v>
      </c>
      <c r="AH296" s="29">
        <f t="shared" si="48"/>
        <v>0</v>
      </c>
      <c r="AI296" s="29">
        <f t="shared" si="48"/>
        <v>0</v>
      </c>
      <c r="AJ296" s="120">
        <f t="shared" si="42"/>
        <v>24</v>
      </c>
      <c r="AK296" s="30" t="str">
        <f t="shared" si="43"/>
        <v>Camden</v>
      </c>
      <c r="AL296" s="29">
        <f t="shared" si="44"/>
        <v>322</v>
      </c>
      <c r="AN296" s="202" t="s">
        <v>1621</v>
      </c>
      <c r="AO296" s="202" t="s">
        <v>7</v>
      </c>
      <c r="AP296" s="202">
        <v>8</v>
      </c>
      <c r="AQ296" s="29">
        <f t="shared" si="45"/>
        <v>249</v>
      </c>
      <c r="AR296" s="202" t="s">
        <v>1621</v>
      </c>
      <c r="AS296" s="202" t="s">
        <v>7</v>
      </c>
      <c r="AT296" s="29">
        <f t="shared" ca="1" si="46"/>
        <v>12</v>
      </c>
    </row>
    <row r="297" spans="1:46" x14ac:dyDescent="0.25">
      <c r="A297" s="82" t="s">
        <v>368</v>
      </c>
      <c r="B297" s="82" t="s">
        <v>1030</v>
      </c>
      <c r="C297" s="178">
        <v>0</v>
      </c>
      <c r="D297" s="67">
        <v>0</v>
      </c>
      <c r="E297" s="67">
        <v>0</v>
      </c>
      <c r="F297" s="67">
        <v>0</v>
      </c>
      <c r="G297" s="67">
        <v>0</v>
      </c>
      <c r="H297" s="67">
        <v>0</v>
      </c>
      <c r="I297" s="178">
        <v>0</v>
      </c>
      <c r="J297" s="67">
        <v>0</v>
      </c>
      <c r="K297" s="67">
        <v>0</v>
      </c>
      <c r="L297" s="67">
        <v>0</v>
      </c>
      <c r="M297" s="67">
        <v>1</v>
      </c>
      <c r="N297" s="67">
        <v>0</v>
      </c>
      <c r="O297" s="178">
        <v>1</v>
      </c>
      <c r="P297" s="67">
        <v>0</v>
      </c>
      <c r="Q297" s="67">
        <v>0</v>
      </c>
      <c r="R297" s="67">
        <v>0</v>
      </c>
      <c r="S297" s="67">
        <v>9</v>
      </c>
      <c r="T297" s="67">
        <v>0</v>
      </c>
      <c r="U297" s="178">
        <v>3</v>
      </c>
      <c r="V297" s="29">
        <v>0</v>
      </c>
      <c r="W297" s="29">
        <v>0</v>
      </c>
      <c r="X297" s="29">
        <v>0</v>
      </c>
      <c r="Y297" s="29">
        <v>54</v>
      </c>
      <c r="Z297" s="29">
        <v>0</v>
      </c>
      <c r="AD297" s="178">
        <f t="shared" si="41"/>
        <v>64</v>
      </c>
      <c r="AE297" s="29">
        <f t="shared" si="48"/>
        <v>4</v>
      </c>
      <c r="AF297" s="29">
        <f t="shared" si="48"/>
        <v>0</v>
      </c>
      <c r="AG297" s="29">
        <f t="shared" si="48"/>
        <v>0</v>
      </c>
      <c r="AH297" s="29">
        <f t="shared" si="48"/>
        <v>0</v>
      </c>
      <c r="AI297" s="29">
        <f t="shared" si="48"/>
        <v>0</v>
      </c>
      <c r="AJ297" s="120">
        <f t="shared" si="42"/>
        <v>68</v>
      </c>
      <c r="AK297" s="30" t="str">
        <f t="shared" si="43"/>
        <v>Croydon</v>
      </c>
      <c r="AL297" s="29">
        <f t="shared" si="44"/>
        <v>323</v>
      </c>
      <c r="AN297" s="202" t="s">
        <v>1622</v>
      </c>
      <c r="AO297" s="202" t="s">
        <v>16</v>
      </c>
      <c r="AP297" s="202">
        <v>9</v>
      </c>
      <c r="AQ297" s="29">
        <f t="shared" si="45"/>
        <v>250</v>
      </c>
      <c r="AR297" s="202" t="s">
        <v>1622</v>
      </c>
      <c r="AS297" s="202" t="s">
        <v>16</v>
      </c>
      <c r="AT297" s="29">
        <f t="shared" ca="1" si="46"/>
        <v>20</v>
      </c>
    </row>
    <row r="298" spans="1:46" x14ac:dyDescent="0.25">
      <c r="A298" s="82" t="s">
        <v>369</v>
      </c>
      <c r="B298" s="82" t="s">
        <v>1031</v>
      </c>
      <c r="C298" s="178">
        <v>0</v>
      </c>
      <c r="D298" s="67">
        <v>0</v>
      </c>
      <c r="E298" s="67">
        <v>0</v>
      </c>
      <c r="F298" s="67">
        <v>0</v>
      </c>
      <c r="G298" s="67">
        <v>0</v>
      </c>
      <c r="H298" s="67">
        <v>0</v>
      </c>
      <c r="I298" s="178">
        <v>0</v>
      </c>
      <c r="J298" s="67">
        <v>0</v>
      </c>
      <c r="K298" s="67">
        <v>0</v>
      </c>
      <c r="L298" s="67">
        <v>0</v>
      </c>
      <c r="M298" s="67">
        <v>3</v>
      </c>
      <c r="N298" s="67">
        <v>0</v>
      </c>
      <c r="O298" s="178">
        <v>0</v>
      </c>
      <c r="P298" s="67">
        <v>0</v>
      </c>
      <c r="Q298" s="67">
        <v>1</v>
      </c>
      <c r="R298" s="67">
        <v>1</v>
      </c>
      <c r="S298" s="67">
        <v>14</v>
      </c>
      <c r="T298" s="67">
        <v>0</v>
      </c>
      <c r="U298" s="178">
        <v>7</v>
      </c>
      <c r="V298" s="29">
        <v>0</v>
      </c>
      <c r="W298" s="29">
        <v>1</v>
      </c>
      <c r="X298" s="29">
        <v>2</v>
      </c>
      <c r="Y298" s="29">
        <v>23</v>
      </c>
      <c r="Z298" s="29">
        <v>0</v>
      </c>
      <c r="AD298" s="178">
        <f t="shared" si="41"/>
        <v>40</v>
      </c>
      <c r="AE298" s="29">
        <f t="shared" si="48"/>
        <v>7</v>
      </c>
      <c r="AF298" s="29">
        <f t="shared" si="48"/>
        <v>2</v>
      </c>
      <c r="AG298" s="29">
        <f t="shared" si="48"/>
        <v>3</v>
      </c>
      <c r="AH298" s="29">
        <f t="shared" si="48"/>
        <v>0</v>
      </c>
      <c r="AI298" s="29">
        <f t="shared" si="48"/>
        <v>0</v>
      </c>
      <c r="AJ298" s="120">
        <f t="shared" si="42"/>
        <v>52</v>
      </c>
      <c r="AK298" s="30" t="str">
        <f t="shared" si="43"/>
        <v>Ealing</v>
      </c>
      <c r="AL298" s="29">
        <f t="shared" si="44"/>
        <v>324</v>
      </c>
      <c r="AN298" s="202" t="s">
        <v>1623</v>
      </c>
      <c r="AO298" s="202" t="s">
        <v>69</v>
      </c>
      <c r="AP298" s="202">
        <v>17</v>
      </c>
      <c r="AQ298" s="29">
        <f t="shared" si="45"/>
        <v>251</v>
      </c>
      <c r="AR298" s="202" t="s">
        <v>1623</v>
      </c>
      <c r="AS298" s="202" t="s">
        <v>69</v>
      </c>
      <c r="AT298" s="29">
        <f t="shared" ca="1" si="46"/>
        <v>15</v>
      </c>
    </row>
    <row r="299" spans="1:46" x14ac:dyDescent="0.25">
      <c r="A299" s="82" t="s">
        <v>370</v>
      </c>
      <c r="B299" s="82" t="s">
        <v>1032</v>
      </c>
      <c r="C299" s="178">
        <v>0</v>
      </c>
      <c r="D299" s="67">
        <v>0</v>
      </c>
      <c r="E299" s="67">
        <v>0</v>
      </c>
      <c r="F299" s="67">
        <v>0</v>
      </c>
      <c r="G299" s="67">
        <v>0</v>
      </c>
      <c r="H299" s="67">
        <v>0</v>
      </c>
      <c r="I299" s="178">
        <v>0</v>
      </c>
      <c r="J299" s="67">
        <v>0</v>
      </c>
      <c r="K299" s="67">
        <v>0</v>
      </c>
      <c r="L299" s="67">
        <v>0</v>
      </c>
      <c r="M299" s="67">
        <v>2</v>
      </c>
      <c r="N299" s="67">
        <v>0</v>
      </c>
      <c r="O299" s="178">
        <v>0</v>
      </c>
      <c r="P299" s="67">
        <v>0</v>
      </c>
      <c r="Q299" s="67">
        <v>0</v>
      </c>
      <c r="R299" s="67">
        <v>0</v>
      </c>
      <c r="S299" s="67">
        <v>4</v>
      </c>
      <c r="T299" s="67">
        <v>0</v>
      </c>
      <c r="U299" s="178">
        <v>2</v>
      </c>
      <c r="V299" s="29">
        <v>0</v>
      </c>
      <c r="W299" s="29">
        <v>2</v>
      </c>
      <c r="X299" s="29">
        <v>0</v>
      </c>
      <c r="Y299" s="29">
        <v>26</v>
      </c>
      <c r="Z299" s="29">
        <v>0</v>
      </c>
      <c r="AD299" s="178">
        <f t="shared" si="41"/>
        <v>32</v>
      </c>
      <c r="AE299" s="29">
        <f t="shared" si="48"/>
        <v>2</v>
      </c>
      <c r="AF299" s="29">
        <f t="shared" si="48"/>
        <v>2</v>
      </c>
      <c r="AG299" s="29">
        <f t="shared" si="48"/>
        <v>0</v>
      </c>
      <c r="AH299" s="29">
        <f t="shared" si="48"/>
        <v>0</v>
      </c>
      <c r="AI299" s="29">
        <f t="shared" si="48"/>
        <v>0</v>
      </c>
      <c r="AJ299" s="120">
        <f t="shared" si="42"/>
        <v>36</v>
      </c>
      <c r="AK299" s="30" t="str">
        <f t="shared" si="43"/>
        <v>Enfield</v>
      </c>
      <c r="AL299" s="29">
        <f t="shared" si="44"/>
        <v>325</v>
      </c>
      <c r="AN299" s="202" t="s">
        <v>1624</v>
      </c>
      <c r="AO299" s="202" t="s">
        <v>81</v>
      </c>
      <c r="AP299" s="202">
        <v>12</v>
      </c>
      <c r="AQ299" s="29">
        <f t="shared" si="45"/>
        <v>252</v>
      </c>
      <c r="AR299" s="202" t="s">
        <v>1624</v>
      </c>
      <c r="AS299" s="202" t="s">
        <v>81</v>
      </c>
      <c r="AT299" s="29">
        <f t="shared" ca="1" si="46"/>
        <v>24</v>
      </c>
    </row>
    <row r="300" spans="1:46" x14ac:dyDescent="0.25">
      <c r="A300" s="82" t="s">
        <v>371</v>
      </c>
      <c r="B300" s="82" t="s">
        <v>1033</v>
      </c>
      <c r="C300" s="178">
        <v>0</v>
      </c>
      <c r="D300" s="67">
        <v>0</v>
      </c>
      <c r="E300" s="67">
        <v>0</v>
      </c>
      <c r="F300" s="67">
        <v>0</v>
      </c>
      <c r="G300" s="67">
        <v>0</v>
      </c>
      <c r="H300" s="67">
        <v>0</v>
      </c>
      <c r="I300" s="178">
        <v>0</v>
      </c>
      <c r="J300" s="67">
        <v>0</v>
      </c>
      <c r="K300" s="67">
        <v>0</v>
      </c>
      <c r="L300" s="67">
        <v>0</v>
      </c>
      <c r="M300" s="67">
        <v>2</v>
      </c>
      <c r="N300" s="67">
        <v>0</v>
      </c>
      <c r="O300" s="178">
        <v>0</v>
      </c>
      <c r="P300" s="67">
        <v>0</v>
      </c>
      <c r="Q300" s="67">
        <v>0</v>
      </c>
      <c r="R300" s="67">
        <v>0</v>
      </c>
      <c r="S300" s="67">
        <v>7</v>
      </c>
      <c r="T300" s="67">
        <v>0</v>
      </c>
      <c r="U300" s="178">
        <v>0</v>
      </c>
      <c r="V300" s="29">
        <v>0</v>
      </c>
      <c r="W300" s="29">
        <v>0</v>
      </c>
      <c r="X300" s="29">
        <v>0</v>
      </c>
      <c r="Y300" s="29">
        <v>29</v>
      </c>
      <c r="Z300" s="29">
        <v>0</v>
      </c>
      <c r="AD300" s="178">
        <f t="shared" si="41"/>
        <v>38</v>
      </c>
      <c r="AE300" s="29">
        <f t="shared" si="48"/>
        <v>0</v>
      </c>
      <c r="AF300" s="29">
        <f t="shared" si="48"/>
        <v>0</v>
      </c>
      <c r="AG300" s="29">
        <f t="shared" si="48"/>
        <v>0</v>
      </c>
      <c r="AH300" s="29">
        <f t="shared" si="48"/>
        <v>0</v>
      </c>
      <c r="AI300" s="29">
        <f t="shared" si="48"/>
        <v>0</v>
      </c>
      <c r="AJ300" s="120">
        <f t="shared" si="42"/>
        <v>38</v>
      </c>
      <c r="AK300" s="30" t="str">
        <f t="shared" si="43"/>
        <v>Greenwich</v>
      </c>
      <c r="AL300" s="29">
        <f t="shared" si="44"/>
        <v>326</v>
      </c>
      <c r="AN300" s="202" t="s">
        <v>1625</v>
      </c>
      <c r="AO300" s="202" t="s">
        <v>90</v>
      </c>
      <c r="AP300" s="202">
        <v>14</v>
      </c>
      <c r="AQ300" s="29">
        <f t="shared" si="45"/>
        <v>253</v>
      </c>
      <c r="AR300" s="202" t="s">
        <v>1625</v>
      </c>
      <c r="AS300" s="202" t="s">
        <v>90</v>
      </c>
      <c r="AT300" s="29">
        <f t="shared" ca="1" si="46"/>
        <v>34</v>
      </c>
    </row>
    <row r="301" spans="1:46" x14ac:dyDescent="0.25">
      <c r="A301" s="82" t="s">
        <v>372</v>
      </c>
      <c r="B301" s="82" t="s">
        <v>1034</v>
      </c>
      <c r="C301" s="178">
        <v>0</v>
      </c>
      <c r="D301" s="67">
        <v>0</v>
      </c>
      <c r="E301" s="67">
        <v>0</v>
      </c>
      <c r="F301" s="67">
        <v>0</v>
      </c>
      <c r="G301" s="67">
        <v>0</v>
      </c>
      <c r="H301" s="67">
        <v>0</v>
      </c>
      <c r="I301" s="178">
        <v>0</v>
      </c>
      <c r="J301" s="67">
        <v>0</v>
      </c>
      <c r="K301" s="67">
        <v>0</v>
      </c>
      <c r="L301" s="67">
        <v>0</v>
      </c>
      <c r="M301" s="67">
        <v>1</v>
      </c>
      <c r="N301" s="67">
        <v>0</v>
      </c>
      <c r="O301" s="178">
        <v>0</v>
      </c>
      <c r="P301" s="67">
        <v>0</v>
      </c>
      <c r="Q301" s="67">
        <v>0</v>
      </c>
      <c r="R301" s="67">
        <v>0</v>
      </c>
      <c r="S301" s="67">
        <v>5</v>
      </c>
      <c r="T301" s="67">
        <v>0</v>
      </c>
      <c r="U301" s="178">
        <v>2</v>
      </c>
      <c r="V301" s="29">
        <v>0</v>
      </c>
      <c r="W301" s="29">
        <v>1</v>
      </c>
      <c r="X301" s="29">
        <v>0</v>
      </c>
      <c r="Y301" s="29">
        <v>37</v>
      </c>
      <c r="Z301" s="29">
        <v>0</v>
      </c>
      <c r="AD301" s="178">
        <f t="shared" si="41"/>
        <v>43</v>
      </c>
      <c r="AE301" s="29">
        <f t="shared" si="48"/>
        <v>2</v>
      </c>
      <c r="AF301" s="29">
        <f t="shared" si="48"/>
        <v>1</v>
      </c>
      <c r="AG301" s="29">
        <f t="shared" si="48"/>
        <v>0</v>
      </c>
      <c r="AH301" s="29">
        <f t="shared" si="48"/>
        <v>0</v>
      </c>
      <c r="AI301" s="29">
        <f t="shared" si="48"/>
        <v>0</v>
      </c>
      <c r="AJ301" s="120">
        <f t="shared" si="42"/>
        <v>46</v>
      </c>
      <c r="AK301" s="30" t="str">
        <f t="shared" si="43"/>
        <v>Hackney</v>
      </c>
      <c r="AL301" s="29">
        <f t="shared" si="44"/>
        <v>327</v>
      </c>
      <c r="AN301" s="202" t="s">
        <v>1626</v>
      </c>
      <c r="AO301" s="202" t="s">
        <v>177</v>
      </c>
      <c r="AP301" s="202">
        <v>11</v>
      </c>
      <c r="AQ301" s="29">
        <f t="shared" si="45"/>
        <v>254</v>
      </c>
      <c r="AR301" s="202" t="s">
        <v>1626</v>
      </c>
      <c r="AS301" s="202" t="s">
        <v>177</v>
      </c>
      <c r="AT301" s="29">
        <f t="shared" ca="1" si="46"/>
        <v>46</v>
      </c>
    </row>
    <row r="302" spans="1:46" x14ac:dyDescent="0.25">
      <c r="A302" s="82" t="s">
        <v>373</v>
      </c>
      <c r="B302" s="82" t="s">
        <v>1035</v>
      </c>
      <c r="C302" s="178">
        <v>0</v>
      </c>
      <c r="D302" s="67">
        <v>0</v>
      </c>
      <c r="E302" s="67">
        <v>0</v>
      </c>
      <c r="F302" s="67">
        <v>0</v>
      </c>
      <c r="G302" s="67">
        <v>0</v>
      </c>
      <c r="H302" s="67">
        <v>0</v>
      </c>
      <c r="I302" s="178">
        <v>0</v>
      </c>
      <c r="J302" s="67">
        <v>0</v>
      </c>
      <c r="K302" s="67">
        <v>0</v>
      </c>
      <c r="L302" s="67">
        <v>0</v>
      </c>
      <c r="M302" s="67">
        <v>0</v>
      </c>
      <c r="N302" s="67">
        <v>0</v>
      </c>
      <c r="O302" s="178">
        <v>1</v>
      </c>
      <c r="P302" s="67">
        <v>0</v>
      </c>
      <c r="Q302" s="67">
        <v>0</v>
      </c>
      <c r="R302" s="67">
        <v>0</v>
      </c>
      <c r="S302" s="67">
        <v>4</v>
      </c>
      <c r="T302" s="67">
        <v>0</v>
      </c>
      <c r="U302" s="178">
        <v>4</v>
      </c>
      <c r="V302" s="29">
        <v>0</v>
      </c>
      <c r="W302" s="29">
        <v>0</v>
      </c>
      <c r="X302" s="29">
        <v>1</v>
      </c>
      <c r="Y302" s="29">
        <v>17</v>
      </c>
      <c r="Z302" s="29">
        <v>0</v>
      </c>
      <c r="AD302" s="178">
        <f t="shared" si="41"/>
        <v>21</v>
      </c>
      <c r="AE302" s="29">
        <f t="shared" si="48"/>
        <v>5</v>
      </c>
      <c r="AF302" s="29">
        <f t="shared" si="48"/>
        <v>0</v>
      </c>
      <c r="AG302" s="29">
        <f t="shared" si="48"/>
        <v>1</v>
      </c>
      <c r="AH302" s="29">
        <f t="shared" si="48"/>
        <v>0</v>
      </c>
      <c r="AI302" s="29">
        <f t="shared" si="48"/>
        <v>0</v>
      </c>
      <c r="AJ302" s="120">
        <f t="shared" si="42"/>
        <v>27</v>
      </c>
      <c r="AK302" s="30" t="str">
        <f t="shared" si="43"/>
        <v>Hammersmith and Fulham</v>
      </c>
      <c r="AL302" s="29">
        <f t="shared" si="44"/>
        <v>328</v>
      </c>
      <c r="AN302" s="202" t="s">
        <v>1627</v>
      </c>
      <c r="AO302" s="202" t="s">
        <v>102</v>
      </c>
      <c r="AP302" s="202">
        <v>17</v>
      </c>
      <c r="AQ302" s="29">
        <f t="shared" si="45"/>
        <v>255</v>
      </c>
      <c r="AR302" s="202" t="s">
        <v>1627</v>
      </c>
      <c r="AS302" s="202" t="s">
        <v>102</v>
      </c>
      <c r="AT302" s="29">
        <f t="shared" ca="1" si="46"/>
        <v>25</v>
      </c>
    </row>
    <row r="303" spans="1:46" x14ac:dyDescent="0.25">
      <c r="A303" s="82" t="s">
        <v>374</v>
      </c>
      <c r="B303" s="82" t="s">
        <v>1036</v>
      </c>
      <c r="C303" s="178">
        <v>0</v>
      </c>
      <c r="D303" s="67">
        <v>0</v>
      </c>
      <c r="E303" s="67">
        <v>0</v>
      </c>
      <c r="F303" s="67">
        <v>0</v>
      </c>
      <c r="G303" s="67">
        <v>0</v>
      </c>
      <c r="H303" s="67">
        <v>0</v>
      </c>
      <c r="I303" s="178">
        <v>0</v>
      </c>
      <c r="J303" s="67">
        <v>0</v>
      </c>
      <c r="K303" s="67">
        <v>0</v>
      </c>
      <c r="L303" s="67">
        <v>0</v>
      </c>
      <c r="M303" s="67">
        <v>3</v>
      </c>
      <c r="N303" s="67">
        <v>0</v>
      </c>
      <c r="O303" s="178">
        <v>0</v>
      </c>
      <c r="P303" s="67">
        <v>0</v>
      </c>
      <c r="Q303" s="67">
        <v>0</v>
      </c>
      <c r="R303" s="67">
        <v>0</v>
      </c>
      <c r="S303" s="67">
        <v>2</v>
      </c>
      <c r="T303" s="67">
        <v>0</v>
      </c>
      <c r="U303" s="178">
        <v>1</v>
      </c>
      <c r="V303" s="29">
        <v>1</v>
      </c>
      <c r="W303" s="29">
        <v>2</v>
      </c>
      <c r="X303" s="29">
        <v>0</v>
      </c>
      <c r="Y303" s="29">
        <v>33</v>
      </c>
      <c r="Z303" s="29">
        <v>0</v>
      </c>
      <c r="AD303" s="178">
        <f t="shared" si="41"/>
        <v>38</v>
      </c>
      <c r="AE303" s="29">
        <f t="shared" si="48"/>
        <v>1</v>
      </c>
      <c r="AF303" s="29">
        <f t="shared" si="48"/>
        <v>2</v>
      </c>
      <c r="AG303" s="29">
        <f t="shared" si="48"/>
        <v>0</v>
      </c>
      <c r="AH303" s="29">
        <f t="shared" si="48"/>
        <v>0</v>
      </c>
      <c r="AI303" s="29">
        <f t="shared" si="48"/>
        <v>1</v>
      </c>
      <c r="AJ303" s="120">
        <f t="shared" si="42"/>
        <v>42</v>
      </c>
      <c r="AK303" s="30" t="str">
        <f t="shared" si="43"/>
        <v>Haringey</v>
      </c>
      <c r="AL303" s="29">
        <f t="shared" si="44"/>
        <v>329</v>
      </c>
      <c r="AN303" s="202" t="s">
        <v>1628</v>
      </c>
      <c r="AO303" s="202" t="s">
        <v>109</v>
      </c>
      <c r="AP303" s="202">
        <v>11</v>
      </c>
      <c r="AQ303" s="29">
        <f t="shared" si="45"/>
        <v>256</v>
      </c>
      <c r="AR303" s="202" t="s">
        <v>1628</v>
      </c>
      <c r="AS303" s="202" t="s">
        <v>109</v>
      </c>
      <c r="AT303" s="29">
        <f t="shared" ca="1" si="46"/>
        <v>27</v>
      </c>
    </row>
    <row r="304" spans="1:46" x14ac:dyDescent="0.25">
      <c r="A304" s="82" t="s">
        <v>375</v>
      </c>
      <c r="B304" s="82" t="s">
        <v>1037</v>
      </c>
      <c r="C304" s="178">
        <v>0</v>
      </c>
      <c r="D304" s="67">
        <v>0</v>
      </c>
      <c r="E304" s="67">
        <v>0</v>
      </c>
      <c r="F304" s="67">
        <v>0</v>
      </c>
      <c r="G304" s="67">
        <v>0</v>
      </c>
      <c r="H304" s="67">
        <v>0</v>
      </c>
      <c r="I304" s="178">
        <v>0</v>
      </c>
      <c r="J304" s="67">
        <v>0</v>
      </c>
      <c r="K304" s="67">
        <v>0</v>
      </c>
      <c r="L304" s="67">
        <v>0</v>
      </c>
      <c r="M304" s="67">
        <v>4</v>
      </c>
      <c r="N304" s="67">
        <v>0</v>
      </c>
      <c r="O304" s="178">
        <v>0</v>
      </c>
      <c r="P304" s="67">
        <v>0</v>
      </c>
      <c r="Q304" s="67">
        <v>4</v>
      </c>
      <c r="R304" s="67">
        <v>0</v>
      </c>
      <c r="S304" s="67">
        <v>11</v>
      </c>
      <c r="T304" s="67">
        <v>0</v>
      </c>
      <c r="U304" s="178">
        <v>2</v>
      </c>
      <c r="V304" s="29">
        <v>1</v>
      </c>
      <c r="W304" s="29">
        <v>1</v>
      </c>
      <c r="X304" s="29">
        <v>0</v>
      </c>
      <c r="Y304" s="29">
        <v>61</v>
      </c>
      <c r="Z304" s="29">
        <v>0</v>
      </c>
      <c r="AD304" s="178">
        <f t="shared" si="41"/>
        <v>76</v>
      </c>
      <c r="AE304" s="29">
        <f t="shared" si="48"/>
        <v>2</v>
      </c>
      <c r="AF304" s="29">
        <f t="shared" si="48"/>
        <v>5</v>
      </c>
      <c r="AG304" s="29">
        <f t="shared" si="48"/>
        <v>0</v>
      </c>
      <c r="AH304" s="29">
        <f t="shared" si="48"/>
        <v>0</v>
      </c>
      <c r="AI304" s="29">
        <f t="shared" si="48"/>
        <v>1</v>
      </c>
      <c r="AJ304" s="120">
        <f t="shared" si="42"/>
        <v>84</v>
      </c>
      <c r="AK304" s="30" t="str">
        <f t="shared" si="43"/>
        <v>Harrow</v>
      </c>
      <c r="AL304" s="29">
        <f t="shared" si="44"/>
        <v>330</v>
      </c>
      <c r="AN304" s="202" t="s">
        <v>1629</v>
      </c>
      <c r="AO304" s="202" t="s">
        <v>112</v>
      </c>
      <c r="AP304" s="202">
        <v>15</v>
      </c>
      <c r="AQ304" s="29">
        <f t="shared" si="45"/>
        <v>257</v>
      </c>
      <c r="AR304" s="202" t="s">
        <v>1629</v>
      </c>
      <c r="AS304" s="202" t="s">
        <v>112</v>
      </c>
      <c r="AT304" s="29">
        <f t="shared" ca="1" si="46"/>
        <v>16</v>
      </c>
    </row>
    <row r="305" spans="1:46" x14ac:dyDescent="0.25">
      <c r="A305" s="82" t="s">
        <v>376</v>
      </c>
      <c r="B305" s="82" t="s">
        <v>1038</v>
      </c>
      <c r="C305" s="178">
        <v>0</v>
      </c>
      <c r="D305" s="67">
        <v>0</v>
      </c>
      <c r="E305" s="67">
        <v>0</v>
      </c>
      <c r="F305" s="67">
        <v>0</v>
      </c>
      <c r="G305" s="67">
        <v>0</v>
      </c>
      <c r="H305" s="67">
        <v>0</v>
      </c>
      <c r="I305" s="178">
        <v>0</v>
      </c>
      <c r="J305" s="67">
        <v>0</v>
      </c>
      <c r="K305" s="67">
        <v>0</v>
      </c>
      <c r="L305" s="67">
        <v>0</v>
      </c>
      <c r="M305" s="67">
        <v>0</v>
      </c>
      <c r="N305" s="67">
        <v>0</v>
      </c>
      <c r="O305" s="178">
        <v>0</v>
      </c>
      <c r="P305" s="67">
        <v>0</v>
      </c>
      <c r="Q305" s="67">
        <v>0</v>
      </c>
      <c r="R305" s="67">
        <v>0</v>
      </c>
      <c r="S305" s="67">
        <v>6</v>
      </c>
      <c r="T305" s="67">
        <v>0</v>
      </c>
      <c r="U305" s="178">
        <v>1</v>
      </c>
      <c r="V305" s="29">
        <v>0</v>
      </c>
      <c r="W305" s="29">
        <v>1</v>
      </c>
      <c r="X305" s="29">
        <v>0</v>
      </c>
      <c r="Y305" s="29">
        <v>30</v>
      </c>
      <c r="Z305" s="29">
        <v>0</v>
      </c>
      <c r="AD305" s="178">
        <f t="shared" si="41"/>
        <v>36</v>
      </c>
      <c r="AE305" s="29">
        <f t="shared" si="48"/>
        <v>1</v>
      </c>
      <c r="AF305" s="29">
        <f t="shared" si="48"/>
        <v>1</v>
      </c>
      <c r="AG305" s="29">
        <f t="shared" si="48"/>
        <v>0</v>
      </c>
      <c r="AH305" s="29">
        <f t="shared" si="48"/>
        <v>0</v>
      </c>
      <c r="AI305" s="29">
        <f t="shared" si="48"/>
        <v>0</v>
      </c>
      <c r="AJ305" s="120">
        <f t="shared" si="42"/>
        <v>38</v>
      </c>
      <c r="AK305" s="30" t="str">
        <f t="shared" si="43"/>
        <v>Havering</v>
      </c>
      <c r="AL305" s="29">
        <f t="shared" si="44"/>
        <v>331</v>
      </c>
      <c r="AN305" s="202" t="s">
        <v>1630</v>
      </c>
      <c r="AO305" s="202" t="s">
        <v>122</v>
      </c>
      <c r="AP305" s="202">
        <v>9</v>
      </c>
      <c r="AQ305" s="29">
        <f t="shared" si="45"/>
        <v>258</v>
      </c>
      <c r="AR305" s="202" t="s">
        <v>1630</v>
      </c>
      <c r="AS305" s="202" t="s">
        <v>122</v>
      </c>
      <c r="AT305" s="29">
        <f t="shared" ca="1" si="46"/>
        <v>12</v>
      </c>
    </row>
    <row r="306" spans="1:46" x14ac:dyDescent="0.25">
      <c r="A306" s="82" t="s">
        <v>377</v>
      </c>
      <c r="B306" s="82" t="s">
        <v>1039</v>
      </c>
      <c r="C306" s="178">
        <v>0</v>
      </c>
      <c r="D306" s="67">
        <v>0</v>
      </c>
      <c r="E306" s="67">
        <v>0</v>
      </c>
      <c r="F306" s="67">
        <v>0</v>
      </c>
      <c r="G306" s="67">
        <v>0</v>
      </c>
      <c r="H306" s="67">
        <v>0</v>
      </c>
      <c r="I306" s="178">
        <v>0</v>
      </c>
      <c r="J306" s="67">
        <v>0</v>
      </c>
      <c r="K306" s="67">
        <v>0</v>
      </c>
      <c r="L306" s="67">
        <v>0</v>
      </c>
      <c r="M306" s="67">
        <v>0</v>
      </c>
      <c r="N306" s="67">
        <v>0</v>
      </c>
      <c r="O306" s="178">
        <v>0</v>
      </c>
      <c r="P306" s="67">
        <v>0</v>
      </c>
      <c r="Q306" s="67">
        <v>0</v>
      </c>
      <c r="R306" s="67">
        <v>0</v>
      </c>
      <c r="S306" s="67">
        <v>9</v>
      </c>
      <c r="T306" s="67">
        <v>0</v>
      </c>
      <c r="U306" s="178">
        <v>0</v>
      </c>
      <c r="V306" s="29">
        <v>0</v>
      </c>
      <c r="W306" s="29">
        <v>2</v>
      </c>
      <c r="X306" s="29">
        <v>1</v>
      </c>
      <c r="Y306" s="29">
        <v>36</v>
      </c>
      <c r="Z306" s="29">
        <v>1</v>
      </c>
      <c r="AD306" s="178">
        <f t="shared" si="41"/>
        <v>45</v>
      </c>
      <c r="AE306" s="29">
        <f t="shared" si="48"/>
        <v>0</v>
      </c>
      <c r="AF306" s="29">
        <f t="shared" si="48"/>
        <v>2</v>
      </c>
      <c r="AG306" s="29">
        <f t="shared" si="48"/>
        <v>1</v>
      </c>
      <c r="AH306" s="29">
        <f t="shared" si="48"/>
        <v>1</v>
      </c>
      <c r="AI306" s="29">
        <f t="shared" si="48"/>
        <v>0</v>
      </c>
      <c r="AJ306" s="120">
        <f t="shared" si="42"/>
        <v>49</v>
      </c>
      <c r="AK306" s="30" t="str">
        <f t="shared" si="43"/>
        <v>Hillingdon</v>
      </c>
      <c r="AL306" s="29">
        <f t="shared" si="44"/>
        <v>332</v>
      </c>
      <c r="AN306" s="202" t="s">
        <v>1631</v>
      </c>
      <c r="AO306" s="202" t="s">
        <v>189</v>
      </c>
      <c r="AP306" s="202">
        <v>18</v>
      </c>
      <c r="AQ306" s="29">
        <f t="shared" si="45"/>
        <v>259</v>
      </c>
      <c r="AR306" s="202" t="s">
        <v>1631</v>
      </c>
      <c r="AS306" s="202" t="s">
        <v>189</v>
      </c>
      <c r="AT306" s="29">
        <f t="shared" ca="1" si="46"/>
        <v>6</v>
      </c>
    </row>
    <row r="307" spans="1:46" x14ac:dyDescent="0.25">
      <c r="A307" s="82" t="s">
        <v>378</v>
      </c>
      <c r="B307" s="82" t="s">
        <v>1040</v>
      </c>
      <c r="C307" s="178">
        <v>0</v>
      </c>
      <c r="D307" s="67">
        <v>0</v>
      </c>
      <c r="E307" s="67">
        <v>0</v>
      </c>
      <c r="F307" s="67">
        <v>0</v>
      </c>
      <c r="G307" s="67">
        <v>0</v>
      </c>
      <c r="H307" s="67">
        <v>0</v>
      </c>
      <c r="I307" s="178">
        <v>0</v>
      </c>
      <c r="J307" s="67">
        <v>0</v>
      </c>
      <c r="K307" s="67">
        <v>0</v>
      </c>
      <c r="L307" s="67">
        <v>0</v>
      </c>
      <c r="M307" s="67">
        <v>0</v>
      </c>
      <c r="N307" s="67">
        <v>0</v>
      </c>
      <c r="O307" s="178">
        <v>0</v>
      </c>
      <c r="P307" s="67">
        <v>0</v>
      </c>
      <c r="Q307" s="67">
        <v>0</v>
      </c>
      <c r="R307" s="67">
        <v>0</v>
      </c>
      <c r="S307" s="67">
        <v>12</v>
      </c>
      <c r="T307" s="67">
        <v>0</v>
      </c>
      <c r="U307" s="178">
        <v>1</v>
      </c>
      <c r="V307" s="29">
        <v>0</v>
      </c>
      <c r="W307" s="29">
        <v>1</v>
      </c>
      <c r="X307" s="29">
        <v>2</v>
      </c>
      <c r="Y307" s="29">
        <v>28</v>
      </c>
      <c r="Z307" s="29">
        <v>0</v>
      </c>
      <c r="AD307" s="178">
        <f t="shared" si="41"/>
        <v>40</v>
      </c>
      <c r="AE307" s="29">
        <f t="shared" si="48"/>
        <v>1</v>
      </c>
      <c r="AF307" s="29">
        <f t="shared" si="48"/>
        <v>1</v>
      </c>
      <c r="AG307" s="29">
        <f t="shared" si="48"/>
        <v>2</v>
      </c>
      <c r="AH307" s="29">
        <f t="shared" si="48"/>
        <v>0</v>
      </c>
      <c r="AI307" s="29">
        <f t="shared" si="48"/>
        <v>0</v>
      </c>
      <c r="AJ307" s="120">
        <f t="shared" si="42"/>
        <v>44</v>
      </c>
      <c r="AK307" s="30" t="str">
        <f t="shared" si="43"/>
        <v>Hounslow</v>
      </c>
      <c r="AL307" s="29">
        <f t="shared" si="44"/>
        <v>333</v>
      </c>
      <c r="AN307" s="202" t="s">
        <v>1632</v>
      </c>
      <c r="AO307" s="202" t="s">
        <v>67</v>
      </c>
      <c r="AP307" s="202">
        <v>14</v>
      </c>
      <c r="AQ307" s="29">
        <f t="shared" si="45"/>
        <v>260</v>
      </c>
      <c r="AR307" s="202" t="s">
        <v>1632</v>
      </c>
      <c r="AS307" s="202" t="s">
        <v>67</v>
      </c>
      <c r="AT307" s="29">
        <f t="shared" ca="1" si="46"/>
        <v>45</v>
      </c>
    </row>
    <row r="308" spans="1:46" x14ac:dyDescent="0.25">
      <c r="A308" s="82" t="s">
        <v>379</v>
      </c>
      <c r="B308" s="82" t="s">
        <v>1041</v>
      </c>
      <c r="C308" s="178">
        <v>0</v>
      </c>
      <c r="D308" s="67">
        <v>0</v>
      </c>
      <c r="E308" s="67">
        <v>0</v>
      </c>
      <c r="F308" s="67">
        <v>0</v>
      </c>
      <c r="G308" s="67">
        <v>0</v>
      </c>
      <c r="H308" s="67">
        <v>0</v>
      </c>
      <c r="I308" s="178">
        <v>0</v>
      </c>
      <c r="J308" s="67">
        <v>0</v>
      </c>
      <c r="K308" s="67">
        <v>0</v>
      </c>
      <c r="L308" s="67">
        <v>0</v>
      </c>
      <c r="M308" s="67">
        <v>0</v>
      </c>
      <c r="N308" s="67">
        <v>0</v>
      </c>
      <c r="O308" s="178">
        <v>0</v>
      </c>
      <c r="P308" s="67">
        <v>0</v>
      </c>
      <c r="Q308" s="67">
        <v>0</v>
      </c>
      <c r="R308" s="67">
        <v>0</v>
      </c>
      <c r="S308" s="67">
        <v>1</v>
      </c>
      <c r="T308" s="67">
        <v>0</v>
      </c>
      <c r="U308" s="178">
        <v>4</v>
      </c>
      <c r="V308" s="29">
        <v>0</v>
      </c>
      <c r="W308" s="29">
        <v>3</v>
      </c>
      <c r="X308" s="29">
        <v>0</v>
      </c>
      <c r="Y308" s="29">
        <v>20</v>
      </c>
      <c r="Z308" s="29">
        <v>0</v>
      </c>
      <c r="AD308" s="178">
        <f t="shared" si="41"/>
        <v>21</v>
      </c>
      <c r="AE308" s="29">
        <f t="shared" si="48"/>
        <v>4</v>
      </c>
      <c r="AF308" s="29">
        <f t="shared" si="48"/>
        <v>3</v>
      </c>
      <c r="AG308" s="29">
        <f t="shared" si="48"/>
        <v>0</v>
      </c>
      <c r="AH308" s="29">
        <f t="shared" si="48"/>
        <v>0</v>
      </c>
      <c r="AI308" s="29">
        <f t="shared" si="48"/>
        <v>0</v>
      </c>
      <c r="AJ308" s="120">
        <f t="shared" si="42"/>
        <v>28</v>
      </c>
      <c r="AK308" s="30" t="str">
        <f t="shared" si="43"/>
        <v>Islington</v>
      </c>
      <c r="AL308" s="29">
        <f t="shared" si="44"/>
        <v>334</v>
      </c>
      <c r="AN308" s="202" t="s">
        <v>1633</v>
      </c>
      <c r="AO308" s="202" t="s">
        <v>100</v>
      </c>
      <c r="AP308" s="202">
        <v>11</v>
      </c>
      <c r="AQ308" s="29">
        <f t="shared" si="45"/>
        <v>261</v>
      </c>
      <c r="AR308" s="202" t="s">
        <v>1633</v>
      </c>
      <c r="AS308" s="202" t="s">
        <v>100</v>
      </c>
      <c r="AT308" s="29">
        <f t="shared" ca="1" si="46"/>
        <v>3</v>
      </c>
    </row>
    <row r="309" spans="1:46" x14ac:dyDescent="0.25">
      <c r="A309" s="82" t="s">
        <v>380</v>
      </c>
      <c r="B309" s="82" t="s">
        <v>1042</v>
      </c>
      <c r="C309" s="178">
        <v>0</v>
      </c>
      <c r="D309" s="67">
        <v>0</v>
      </c>
      <c r="E309" s="67">
        <v>0</v>
      </c>
      <c r="F309" s="67">
        <v>0</v>
      </c>
      <c r="G309" s="67">
        <v>0</v>
      </c>
      <c r="H309" s="67">
        <v>0</v>
      </c>
      <c r="I309" s="178">
        <v>0</v>
      </c>
      <c r="J309" s="67">
        <v>0</v>
      </c>
      <c r="K309" s="67">
        <v>0</v>
      </c>
      <c r="L309" s="67">
        <v>0</v>
      </c>
      <c r="M309" s="67">
        <v>1</v>
      </c>
      <c r="N309" s="67">
        <v>0</v>
      </c>
      <c r="O309" s="178">
        <v>0</v>
      </c>
      <c r="P309" s="67">
        <v>0</v>
      </c>
      <c r="Q309" s="67">
        <v>0</v>
      </c>
      <c r="R309" s="67">
        <v>0</v>
      </c>
      <c r="S309" s="67">
        <v>2</v>
      </c>
      <c r="T309" s="67">
        <v>0</v>
      </c>
      <c r="U309" s="178">
        <v>2</v>
      </c>
      <c r="V309" s="29">
        <v>0</v>
      </c>
      <c r="W309" s="29">
        <v>3</v>
      </c>
      <c r="X309" s="29">
        <v>0</v>
      </c>
      <c r="Y309" s="29">
        <v>21</v>
      </c>
      <c r="Z309" s="29">
        <v>0</v>
      </c>
      <c r="AD309" s="178">
        <f t="shared" si="41"/>
        <v>24</v>
      </c>
      <c r="AE309" s="29">
        <f t="shared" si="48"/>
        <v>2</v>
      </c>
      <c r="AF309" s="29">
        <f t="shared" si="48"/>
        <v>3</v>
      </c>
      <c r="AG309" s="29">
        <f t="shared" si="48"/>
        <v>0</v>
      </c>
      <c r="AH309" s="29">
        <f t="shared" si="48"/>
        <v>0</v>
      </c>
      <c r="AI309" s="29">
        <f t="shared" si="48"/>
        <v>0</v>
      </c>
      <c r="AJ309" s="120">
        <f t="shared" si="42"/>
        <v>29</v>
      </c>
      <c r="AK309" s="30" t="str">
        <f t="shared" si="43"/>
        <v>Kensington and Chelsea</v>
      </c>
      <c r="AL309" s="29">
        <f t="shared" si="44"/>
        <v>335</v>
      </c>
      <c r="AN309" s="202" t="s">
        <v>1634</v>
      </c>
      <c r="AO309" s="202" t="s">
        <v>92</v>
      </c>
      <c r="AP309" s="202">
        <v>9</v>
      </c>
      <c r="AQ309" s="29">
        <f t="shared" si="45"/>
        <v>262</v>
      </c>
      <c r="AR309" s="202" t="s">
        <v>1634</v>
      </c>
      <c r="AS309" s="202" t="s">
        <v>92</v>
      </c>
      <c r="AT309" s="29">
        <f t="shared" ca="1" si="46"/>
        <v>20</v>
      </c>
    </row>
    <row r="310" spans="1:46" x14ac:dyDescent="0.25">
      <c r="A310" s="82" t="s">
        <v>381</v>
      </c>
      <c r="B310" s="82" t="s">
        <v>1043</v>
      </c>
      <c r="C310" s="178">
        <v>0</v>
      </c>
      <c r="D310" s="67">
        <v>0</v>
      </c>
      <c r="E310" s="67">
        <v>0</v>
      </c>
      <c r="F310" s="67">
        <v>0</v>
      </c>
      <c r="G310" s="67">
        <v>0</v>
      </c>
      <c r="H310" s="67">
        <v>0</v>
      </c>
      <c r="I310" s="178">
        <v>0</v>
      </c>
      <c r="J310" s="67">
        <v>0</v>
      </c>
      <c r="K310" s="67">
        <v>0</v>
      </c>
      <c r="L310" s="67">
        <v>0</v>
      </c>
      <c r="M310" s="67">
        <v>0</v>
      </c>
      <c r="N310" s="67">
        <v>0</v>
      </c>
      <c r="O310" s="178">
        <v>0</v>
      </c>
      <c r="P310" s="67">
        <v>0</v>
      </c>
      <c r="Q310" s="67">
        <v>0</v>
      </c>
      <c r="R310" s="67">
        <v>0</v>
      </c>
      <c r="S310" s="67">
        <v>4</v>
      </c>
      <c r="T310" s="67">
        <v>0</v>
      </c>
      <c r="U310" s="178">
        <v>1</v>
      </c>
      <c r="V310" s="29">
        <v>0</v>
      </c>
      <c r="W310" s="29">
        <v>0</v>
      </c>
      <c r="X310" s="29">
        <v>0</v>
      </c>
      <c r="Y310" s="29">
        <v>8</v>
      </c>
      <c r="Z310" s="29">
        <v>0</v>
      </c>
      <c r="AD310" s="178">
        <f t="shared" si="41"/>
        <v>12</v>
      </c>
      <c r="AE310" s="29">
        <f t="shared" ref="AE310:AI325" si="49">SUMIF($C$5:$AB$5,AE$5,$C310:$AB310)</f>
        <v>1</v>
      </c>
      <c r="AF310" s="29">
        <f t="shared" si="49"/>
        <v>0</v>
      </c>
      <c r="AG310" s="29">
        <f t="shared" si="49"/>
        <v>0</v>
      </c>
      <c r="AH310" s="29">
        <f t="shared" si="49"/>
        <v>0</v>
      </c>
      <c r="AI310" s="29">
        <f t="shared" si="49"/>
        <v>0</v>
      </c>
      <c r="AJ310" s="120">
        <f t="shared" si="42"/>
        <v>13</v>
      </c>
      <c r="AK310" s="30" t="str">
        <f t="shared" si="43"/>
        <v>Kingston upon Thames</v>
      </c>
      <c r="AL310" s="29">
        <f t="shared" si="44"/>
        <v>336</v>
      </c>
      <c r="AN310" s="202" t="s">
        <v>1635</v>
      </c>
      <c r="AO310" s="202" t="s">
        <v>125</v>
      </c>
      <c r="AP310" s="202">
        <v>9</v>
      </c>
      <c r="AQ310" s="29">
        <f t="shared" si="45"/>
        <v>263</v>
      </c>
      <c r="AR310" s="202" t="s">
        <v>1635</v>
      </c>
      <c r="AS310" s="202" t="s">
        <v>125</v>
      </c>
      <c r="AT310" s="29">
        <f t="shared" ca="1" si="46"/>
        <v>25</v>
      </c>
    </row>
    <row r="311" spans="1:46" x14ac:dyDescent="0.25">
      <c r="A311" s="82" t="s">
        <v>382</v>
      </c>
      <c r="B311" s="82" t="s">
        <v>1044</v>
      </c>
      <c r="C311" s="178">
        <v>0</v>
      </c>
      <c r="D311" s="67">
        <v>0</v>
      </c>
      <c r="E311" s="67">
        <v>0</v>
      </c>
      <c r="F311" s="67">
        <v>0</v>
      </c>
      <c r="G311" s="67">
        <v>0</v>
      </c>
      <c r="H311" s="67">
        <v>0</v>
      </c>
      <c r="I311" s="178">
        <v>0</v>
      </c>
      <c r="J311" s="67">
        <v>0</v>
      </c>
      <c r="K311" s="67">
        <v>0</v>
      </c>
      <c r="L311" s="67">
        <v>0</v>
      </c>
      <c r="M311" s="67">
        <v>1</v>
      </c>
      <c r="N311" s="67">
        <v>0</v>
      </c>
      <c r="O311" s="178">
        <v>2</v>
      </c>
      <c r="P311" s="67">
        <v>0</v>
      </c>
      <c r="Q311" s="67">
        <v>1</v>
      </c>
      <c r="R311" s="67">
        <v>0</v>
      </c>
      <c r="S311" s="67">
        <v>6</v>
      </c>
      <c r="T311" s="67">
        <v>0</v>
      </c>
      <c r="U311" s="178">
        <v>3</v>
      </c>
      <c r="V311" s="29">
        <v>0</v>
      </c>
      <c r="W311" s="29">
        <v>2</v>
      </c>
      <c r="X311" s="29">
        <v>1</v>
      </c>
      <c r="Y311" s="29">
        <v>45</v>
      </c>
      <c r="Z311" s="29">
        <v>0</v>
      </c>
      <c r="AD311" s="178">
        <f t="shared" si="41"/>
        <v>52</v>
      </c>
      <c r="AE311" s="29">
        <f t="shared" si="49"/>
        <v>5</v>
      </c>
      <c r="AF311" s="29">
        <f t="shared" si="49"/>
        <v>3</v>
      </c>
      <c r="AG311" s="29">
        <f t="shared" si="49"/>
        <v>1</v>
      </c>
      <c r="AH311" s="29">
        <f t="shared" si="49"/>
        <v>0</v>
      </c>
      <c r="AI311" s="29">
        <f t="shared" si="49"/>
        <v>0</v>
      </c>
      <c r="AJ311" s="120">
        <f t="shared" si="42"/>
        <v>61</v>
      </c>
      <c r="AK311" s="30" t="str">
        <f t="shared" si="43"/>
        <v>Lambeth</v>
      </c>
      <c r="AL311" s="29">
        <f t="shared" si="44"/>
        <v>337</v>
      </c>
      <c r="AN311" s="202" t="s">
        <v>1636</v>
      </c>
      <c r="AO311" s="202" t="s">
        <v>2</v>
      </c>
      <c r="AP311" s="202">
        <v>13</v>
      </c>
      <c r="AQ311" s="29">
        <f t="shared" si="45"/>
        <v>264</v>
      </c>
      <c r="AR311" s="202" t="s">
        <v>1636</v>
      </c>
      <c r="AS311" s="202" t="s">
        <v>2</v>
      </c>
      <c r="AT311" s="29">
        <f t="shared" ca="1" si="46"/>
        <v>9</v>
      </c>
    </row>
    <row r="312" spans="1:46" x14ac:dyDescent="0.25">
      <c r="A312" s="82" t="s">
        <v>383</v>
      </c>
      <c r="B312" s="82" t="s">
        <v>1045</v>
      </c>
      <c r="C312" s="178">
        <v>0</v>
      </c>
      <c r="D312" s="67">
        <v>0</v>
      </c>
      <c r="E312" s="67">
        <v>0</v>
      </c>
      <c r="F312" s="67">
        <v>0</v>
      </c>
      <c r="G312" s="67">
        <v>0</v>
      </c>
      <c r="H312" s="67">
        <v>0</v>
      </c>
      <c r="I312" s="178">
        <v>0</v>
      </c>
      <c r="J312" s="67">
        <v>0</v>
      </c>
      <c r="K312" s="67">
        <v>0</v>
      </c>
      <c r="L312" s="67">
        <v>0</v>
      </c>
      <c r="M312" s="67">
        <v>0</v>
      </c>
      <c r="N312" s="67">
        <v>0</v>
      </c>
      <c r="O312" s="178">
        <v>1</v>
      </c>
      <c r="P312" s="67">
        <v>0</v>
      </c>
      <c r="Q312" s="67">
        <v>0</v>
      </c>
      <c r="R312" s="67">
        <v>0</v>
      </c>
      <c r="S312" s="67">
        <v>4</v>
      </c>
      <c r="T312" s="67">
        <v>0</v>
      </c>
      <c r="U312" s="178">
        <v>0</v>
      </c>
      <c r="V312" s="29">
        <v>0</v>
      </c>
      <c r="W312" s="29">
        <v>2</v>
      </c>
      <c r="X312" s="29">
        <v>0</v>
      </c>
      <c r="Y312" s="29">
        <v>39</v>
      </c>
      <c r="Z312" s="29">
        <v>0</v>
      </c>
      <c r="AD312" s="178">
        <f t="shared" si="41"/>
        <v>43</v>
      </c>
      <c r="AE312" s="29">
        <f t="shared" si="49"/>
        <v>1</v>
      </c>
      <c r="AF312" s="29">
        <f t="shared" si="49"/>
        <v>2</v>
      </c>
      <c r="AG312" s="29">
        <f t="shared" si="49"/>
        <v>0</v>
      </c>
      <c r="AH312" s="29">
        <f t="shared" si="49"/>
        <v>0</v>
      </c>
      <c r="AI312" s="29">
        <f t="shared" si="49"/>
        <v>0</v>
      </c>
      <c r="AJ312" s="120">
        <f t="shared" si="42"/>
        <v>46</v>
      </c>
      <c r="AK312" s="30" t="str">
        <f t="shared" si="43"/>
        <v>Lewisham</v>
      </c>
      <c r="AL312" s="29">
        <f t="shared" si="44"/>
        <v>338</v>
      </c>
      <c r="AN312" s="202" t="s">
        <v>1637</v>
      </c>
      <c r="AO312" s="202" t="s">
        <v>32</v>
      </c>
      <c r="AP312" s="202">
        <v>12</v>
      </c>
      <c r="AQ312" s="29">
        <f t="shared" si="45"/>
        <v>265</v>
      </c>
      <c r="AR312" s="202" t="s">
        <v>1637</v>
      </c>
      <c r="AS312" s="202" t="s">
        <v>32</v>
      </c>
      <c r="AT312" s="29">
        <f t="shared" ca="1" si="46"/>
        <v>4</v>
      </c>
    </row>
    <row r="313" spans="1:46" x14ac:dyDescent="0.25">
      <c r="A313" s="82" t="s">
        <v>384</v>
      </c>
      <c r="B313" s="82" t="s">
        <v>1046</v>
      </c>
      <c r="C313" s="178">
        <v>0</v>
      </c>
      <c r="D313" s="67">
        <v>0</v>
      </c>
      <c r="E313" s="67">
        <v>0</v>
      </c>
      <c r="F313" s="67">
        <v>0</v>
      </c>
      <c r="G313" s="67">
        <v>0</v>
      </c>
      <c r="H313" s="67">
        <v>0</v>
      </c>
      <c r="I313" s="178">
        <v>0</v>
      </c>
      <c r="J313" s="67">
        <v>0</v>
      </c>
      <c r="K313" s="67">
        <v>0</v>
      </c>
      <c r="L313" s="67">
        <v>0</v>
      </c>
      <c r="M313" s="67">
        <v>1</v>
      </c>
      <c r="N313" s="67">
        <v>0</v>
      </c>
      <c r="O313" s="178">
        <v>0</v>
      </c>
      <c r="P313" s="67">
        <v>0</v>
      </c>
      <c r="Q313" s="67">
        <v>0</v>
      </c>
      <c r="R313" s="67">
        <v>0</v>
      </c>
      <c r="S313" s="67">
        <v>6</v>
      </c>
      <c r="T313" s="67">
        <v>0</v>
      </c>
      <c r="U313" s="178">
        <v>1</v>
      </c>
      <c r="V313" s="29">
        <v>0</v>
      </c>
      <c r="W313" s="29">
        <v>3</v>
      </c>
      <c r="X313" s="29">
        <v>0</v>
      </c>
      <c r="Y313" s="29">
        <v>18</v>
      </c>
      <c r="Z313" s="29">
        <v>0</v>
      </c>
      <c r="AD313" s="178">
        <f t="shared" si="41"/>
        <v>25</v>
      </c>
      <c r="AE313" s="29">
        <f t="shared" si="49"/>
        <v>1</v>
      </c>
      <c r="AF313" s="29">
        <f t="shared" si="49"/>
        <v>3</v>
      </c>
      <c r="AG313" s="29">
        <f t="shared" si="49"/>
        <v>0</v>
      </c>
      <c r="AH313" s="29">
        <f t="shared" si="49"/>
        <v>0</v>
      </c>
      <c r="AI313" s="29">
        <f t="shared" si="49"/>
        <v>0</v>
      </c>
      <c r="AJ313" s="120">
        <f t="shared" si="42"/>
        <v>29</v>
      </c>
      <c r="AK313" s="30" t="str">
        <f t="shared" si="43"/>
        <v>Merton</v>
      </c>
      <c r="AL313" s="29">
        <f t="shared" si="44"/>
        <v>339</v>
      </c>
      <c r="AN313" s="202" t="s">
        <v>1638</v>
      </c>
      <c r="AO313" s="202" t="s">
        <v>91</v>
      </c>
      <c r="AP313" s="202">
        <v>17</v>
      </c>
      <c r="AQ313" s="29">
        <f t="shared" si="45"/>
        <v>266</v>
      </c>
      <c r="AR313" s="202" t="s">
        <v>1638</v>
      </c>
      <c r="AS313" s="202" t="s">
        <v>91</v>
      </c>
      <c r="AT313" s="29">
        <f t="shared" ca="1" si="46"/>
        <v>6</v>
      </c>
    </row>
    <row r="314" spans="1:46" x14ac:dyDescent="0.25">
      <c r="A314" s="82" t="s">
        <v>385</v>
      </c>
      <c r="B314" s="82" t="s">
        <v>1047</v>
      </c>
      <c r="C314" s="178">
        <v>0</v>
      </c>
      <c r="D314" s="67">
        <v>0</v>
      </c>
      <c r="E314" s="67">
        <v>0</v>
      </c>
      <c r="F314" s="67">
        <v>0</v>
      </c>
      <c r="G314" s="67">
        <v>0</v>
      </c>
      <c r="H314" s="67">
        <v>0</v>
      </c>
      <c r="I314" s="178">
        <v>0</v>
      </c>
      <c r="J314" s="67">
        <v>0</v>
      </c>
      <c r="K314" s="67">
        <v>0</v>
      </c>
      <c r="L314" s="67">
        <v>0</v>
      </c>
      <c r="M314" s="67">
        <v>3</v>
      </c>
      <c r="N314" s="67">
        <v>0</v>
      </c>
      <c r="O314" s="178">
        <v>0</v>
      </c>
      <c r="P314" s="67">
        <v>0</v>
      </c>
      <c r="Q314" s="67">
        <v>0</v>
      </c>
      <c r="R314" s="67">
        <v>0</v>
      </c>
      <c r="S314" s="67">
        <v>11</v>
      </c>
      <c r="T314" s="67">
        <v>0</v>
      </c>
      <c r="U314" s="178">
        <v>9</v>
      </c>
      <c r="V314" s="29">
        <v>0</v>
      </c>
      <c r="W314" s="29">
        <v>2</v>
      </c>
      <c r="X314" s="29">
        <v>0</v>
      </c>
      <c r="Y314" s="29">
        <v>40</v>
      </c>
      <c r="Z314" s="29">
        <v>0</v>
      </c>
      <c r="AD314" s="178">
        <f t="shared" si="41"/>
        <v>54</v>
      </c>
      <c r="AE314" s="29">
        <f t="shared" si="49"/>
        <v>9</v>
      </c>
      <c r="AF314" s="29">
        <f t="shared" si="49"/>
        <v>2</v>
      </c>
      <c r="AG314" s="29">
        <f t="shared" si="49"/>
        <v>0</v>
      </c>
      <c r="AH314" s="29">
        <f t="shared" si="49"/>
        <v>0</v>
      </c>
      <c r="AI314" s="29">
        <f t="shared" si="49"/>
        <v>0</v>
      </c>
      <c r="AJ314" s="120">
        <f t="shared" si="42"/>
        <v>65</v>
      </c>
      <c r="AK314" s="30" t="str">
        <f t="shared" si="43"/>
        <v>Newham</v>
      </c>
      <c r="AL314" s="29">
        <f t="shared" si="44"/>
        <v>340</v>
      </c>
      <c r="AN314" s="202" t="s">
        <v>1639</v>
      </c>
      <c r="AO314" s="202" t="s">
        <v>93</v>
      </c>
      <c r="AP314" s="202">
        <v>19</v>
      </c>
      <c r="AQ314" s="29">
        <f t="shared" si="45"/>
        <v>267</v>
      </c>
      <c r="AR314" s="202" t="s">
        <v>1639</v>
      </c>
      <c r="AS314" s="202" t="s">
        <v>93</v>
      </c>
      <c r="AT314" s="29">
        <f t="shared" ca="1" si="46"/>
        <v>24</v>
      </c>
    </row>
    <row r="315" spans="1:46" x14ac:dyDescent="0.25">
      <c r="A315" s="82" t="s">
        <v>386</v>
      </c>
      <c r="B315" s="82" t="s">
        <v>1048</v>
      </c>
      <c r="C315" s="178">
        <v>0</v>
      </c>
      <c r="D315" s="67">
        <v>0</v>
      </c>
      <c r="E315" s="67">
        <v>0</v>
      </c>
      <c r="F315" s="67">
        <v>0</v>
      </c>
      <c r="G315" s="67">
        <v>0</v>
      </c>
      <c r="H315" s="67">
        <v>0</v>
      </c>
      <c r="I315" s="178">
        <v>0</v>
      </c>
      <c r="J315" s="67">
        <v>0</v>
      </c>
      <c r="K315" s="67">
        <v>0</v>
      </c>
      <c r="L315" s="67">
        <v>0</v>
      </c>
      <c r="M315" s="67">
        <v>0</v>
      </c>
      <c r="N315" s="67">
        <v>0</v>
      </c>
      <c r="O315" s="178">
        <v>0</v>
      </c>
      <c r="P315" s="67">
        <v>0</v>
      </c>
      <c r="Q315" s="67">
        <v>0</v>
      </c>
      <c r="R315" s="67">
        <v>0</v>
      </c>
      <c r="S315" s="67">
        <v>11</v>
      </c>
      <c r="T315" s="67">
        <v>0</v>
      </c>
      <c r="U315" s="178">
        <v>0</v>
      </c>
      <c r="V315" s="29">
        <v>1</v>
      </c>
      <c r="W315" s="29">
        <v>1</v>
      </c>
      <c r="X315" s="29">
        <v>0</v>
      </c>
      <c r="Y315" s="29">
        <v>40</v>
      </c>
      <c r="Z315" s="29">
        <v>0</v>
      </c>
      <c r="AD315" s="178">
        <f t="shared" si="41"/>
        <v>51</v>
      </c>
      <c r="AE315" s="29">
        <f t="shared" si="49"/>
        <v>0</v>
      </c>
      <c r="AF315" s="29">
        <f t="shared" si="49"/>
        <v>1</v>
      </c>
      <c r="AG315" s="29">
        <f t="shared" si="49"/>
        <v>0</v>
      </c>
      <c r="AH315" s="29">
        <f t="shared" si="49"/>
        <v>0</v>
      </c>
      <c r="AI315" s="29">
        <f t="shared" si="49"/>
        <v>1</v>
      </c>
      <c r="AJ315" s="120">
        <f t="shared" si="42"/>
        <v>53</v>
      </c>
      <c r="AK315" s="30" t="str">
        <f t="shared" si="43"/>
        <v>Redbridge</v>
      </c>
      <c r="AL315" s="29">
        <f t="shared" si="44"/>
        <v>341</v>
      </c>
      <c r="AN315" s="202" t="s">
        <v>1640</v>
      </c>
      <c r="AO315" s="202" t="s">
        <v>73</v>
      </c>
      <c r="AP315" s="202">
        <v>27</v>
      </c>
      <c r="AQ315" s="29">
        <f t="shared" si="45"/>
        <v>268</v>
      </c>
      <c r="AR315" s="202" t="s">
        <v>1640</v>
      </c>
      <c r="AS315" s="202" t="s">
        <v>73</v>
      </c>
      <c r="AT315" s="29">
        <f t="shared" ca="1" si="46"/>
        <v>13</v>
      </c>
    </row>
    <row r="316" spans="1:46" x14ac:dyDescent="0.25">
      <c r="A316" s="82" t="s">
        <v>387</v>
      </c>
      <c r="B316" s="82" t="s">
        <v>1049</v>
      </c>
      <c r="C316" s="178">
        <v>0</v>
      </c>
      <c r="D316" s="67">
        <v>0</v>
      </c>
      <c r="E316" s="67">
        <v>0</v>
      </c>
      <c r="F316" s="67">
        <v>0</v>
      </c>
      <c r="G316" s="67">
        <v>0</v>
      </c>
      <c r="H316" s="67">
        <v>0</v>
      </c>
      <c r="I316" s="178">
        <v>0</v>
      </c>
      <c r="J316" s="67">
        <v>0</v>
      </c>
      <c r="K316" s="67">
        <v>0</v>
      </c>
      <c r="L316" s="67">
        <v>0</v>
      </c>
      <c r="M316" s="67">
        <v>1</v>
      </c>
      <c r="N316" s="67">
        <v>0</v>
      </c>
      <c r="O316" s="178">
        <v>0</v>
      </c>
      <c r="P316" s="67">
        <v>0</v>
      </c>
      <c r="Q316" s="67">
        <v>0</v>
      </c>
      <c r="R316" s="67">
        <v>0</v>
      </c>
      <c r="S316" s="67">
        <v>5</v>
      </c>
      <c r="T316" s="67">
        <v>0</v>
      </c>
      <c r="U316" s="178">
        <v>0</v>
      </c>
      <c r="V316" s="29">
        <v>0</v>
      </c>
      <c r="W316" s="29">
        <v>1</v>
      </c>
      <c r="X316" s="29">
        <v>0</v>
      </c>
      <c r="Y316" s="29">
        <v>12</v>
      </c>
      <c r="Z316" s="29">
        <v>0</v>
      </c>
      <c r="AD316" s="178">
        <f t="shared" si="41"/>
        <v>18</v>
      </c>
      <c r="AE316" s="29">
        <f t="shared" si="49"/>
        <v>0</v>
      </c>
      <c r="AF316" s="29">
        <f t="shared" si="49"/>
        <v>1</v>
      </c>
      <c r="AG316" s="29">
        <f t="shared" si="49"/>
        <v>0</v>
      </c>
      <c r="AH316" s="29">
        <f t="shared" si="49"/>
        <v>0</v>
      </c>
      <c r="AI316" s="29">
        <f t="shared" si="49"/>
        <v>0</v>
      </c>
      <c r="AJ316" s="120">
        <f t="shared" si="42"/>
        <v>19</v>
      </c>
      <c r="AK316" s="30" t="str">
        <f t="shared" si="43"/>
        <v>Richmond upon Thames</v>
      </c>
      <c r="AL316" s="29">
        <f t="shared" si="44"/>
        <v>342</v>
      </c>
      <c r="AN316" s="202" t="s">
        <v>1641</v>
      </c>
      <c r="AO316" s="202" t="s">
        <v>76</v>
      </c>
      <c r="AP316" s="202">
        <v>20</v>
      </c>
      <c r="AQ316" s="29">
        <f t="shared" si="45"/>
        <v>269</v>
      </c>
      <c r="AR316" s="202" t="s">
        <v>1641</v>
      </c>
      <c r="AS316" s="202" t="s">
        <v>76</v>
      </c>
      <c r="AT316" s="29">
        <f t="shared" ca="1" si="46"/>
        <v>8</v>
      </c>
    </row>
    <row r="317" spans="1:46" x14ac:dyDescent="0.25">
      <c r="A317" s="82" t="s">
        <v>388</v>
      </c>
      <c r="B317" s="82" t="s">
        <v>1050</v>
      </c>
      <c r="C317" s="178">
        <v>0</v>
      </c>
      <c r="D317" s="67">
        <v>0</v>
      </c>
      <c r="E317" s="67">
        <v>0</v>
      </c>
      <c r="F317" s="67">
        <v>0</v>
      </c>
      <c r="G317" s="67">
        <v>0</v>
      </c>
      <c r="H317" s="67">
        <v>0</v>
      </c>
      <c r="I317" s="178">
        <v>0</v>
      </c>
      <c r="J317" s="67">
        <v>0</v>
      </c>
      <c r="K317" s="67">
        <v>0</v>
      </c>
      <c r="L317" s="67">
        <v>0</v>
      </c>
      <c r="M317" s="67">
        <v>0</v>
      </c>
      <c r="N317" s="67">
        <v>0</v>
      </c>
      <c r="O317" s="178">
        <v>2</v>
      </c>
      <c r="P317" s="67">
        <v>0</v>
      </c>
      <c r="Q317" s="67">
        <v>1</v>
      </c>
      <c r="R317" s="67">
        <v>0</v>
      </c>
      <c r="S317" s="67">
        <v>8</v>
      </c>
      <c r="T317" s="67">
        <v>0</v>
      </c>
      <c r="U317" s="178">
        <v>8</v>
      </c>
      <c r="V317" s="29">
        <v>0</v>
      </c>
      <c r="W317" s="29">
        <v>1</v>
      </c>
      <c r="X317" s="29">
        <v>0</v>
      </c>
      <c r="Y317" s="29">
        <v>33</v>
      </c>
      <c r="Z317" s="29">
        <v>0</v>
      </c>
      <c r="AD317" s="178">
        <f t="shared" si="41"/>
        <v>41</v>
      </c>
      <c r="AE317" s="29">
        <f t="shared" si="49"/>
        <v>10</v>
      </c>
      <c r="AF317" s="29">
        <f t="shared" si="49"/>
        <v>2</v>
      </c>
      <c r="AG317" s="29">
        <f t="shared" si="49"/>
        <v>0</v>
      </c>
      <c r="AH317" s="29">
        <f t="shared" si="49"/>
        <v>0</v>
      </c>
      <c r="AI317" s="29">
        <f t="shared" si="49"/>
        <v>0</v>
      </c>
      <c r="AJ317" s="120">
        <f t="shared" si="42"/>
        <v>53</v>
      </c>
      <c r="AK317" s="30" t="str">
        <f t="shared" si="43"/>
        <v>Southwark</v>
      </c>
      <c r="AL317" s="29">
        <f t="shared" si="44"/>
        <v>343</v>
      </c>
      <c r="AN317" s="202" t="s">
        <v>1642</v>
      </c>
      <c r="AO317" s="202" t="s">
        <v>193</v>
      </c>
      <c r="AP317" s="202">
        <v>20</v>
      </c>
      <c r="AQ317" s="29">
        <f t="shared" si="45"/>
        <v>270</v>
      </c>
      <c r="AR317" s="202" t="s">
        <v>1642</v>
      </c>
      <c r="AS317" s="202" t="s">
        <v>193</v>
      </c>
      <c r="AT317" s="29">
        <f t="shared" ca="1" si="46"/>
        <v>8</v>
      </c>
    </row>
    <row r="318" spans="1:46" x14ac:dyDescent="0.25">
      <c r="A318" s="82" t="s">
        <v>389</v>
      </c>
      <c r="B318" s="82" t="s">
        <v>1051</v>
      </c>
      <c r="C318" s="178">
        <v>0</v>
      </c>
      <c r="D318" s="67">
        <v>0</v>
      </c>
      <c r="E318" s="67">
        <v>0</v>
      </c>
      <c r="F318" s="67">
        <v>0</v>
      </c>
      <c r="G318" s="67">
        <v>0</v>
      </c>
      <c r="H318" s="67">
        <v>0</v>
      </c>
      <c r="I318" s="178">
        <v>0</v>
      </c>
      <c r="J318" s="67">
        <v>0</v>
      </c>
      <c r="K318" s="67">
        <v>0</v>
      </c>
      <c r="L318" s="67">
        <v>0</v>
      </c>
      <c r="M318" s="67">
        <v>0</v>
      </c>
      <c r="N318" s="67">
        <v>0</v>
      </c>
      <c r="O318" s="178">
        <v>0</v>
      </c>
      <c r="P318" s="67">
        <v>0</v>
      </c>
      <c r="Q318" s="67">
        <v>0</v>
      </c>
      <c r="R318" s="67">
        <v>0</v>
      </c>
      <c r="S318" s="67">
        <v>1</v>
      </c>
      <c r="T318" s="67">
        <v>0</v>
      </c>
      <c r="U318" s="178">
        <v>0</v>
      </c>
      <c r="V318" s="29">
        <v>0</v>
      </c>
      <c r="W318" s="29">
        <v>0</v>
      </c>
      <c r="X318" s="29">
        <v>0</v>
      </c>
      <c r="Y318" s="29">
        <v>20</v>
      </c>
      <c r="Z318" s="29">
        <v>0</v>
      </c>
      <c r="AD318" s="178">
        <f t="shared" si="41"/>
        <v>21</v>
      </c>
      <c r="AE318" s="29">
        <f t="shared" si="49"/>
        <v>0</v>
      </c>
      <c r="AF318" s="29">
        <f t="shared" si="49"/>
        <v>0</v>
      </c>
      <c r="AG318" s="29">
        <f t="shared" si="49"/>
        <v>0</v>
      </c>
      <c r="AH318" s="29">
        <f t="shared" si="49"/>
        <v>0</v>
      </c>
      <c r="AI318" s="29">
        <f t="shared" si="49"/>
        <v>0</v>
      </c>
      <c r="AJ318" s="120">
        <f t="shared" si="42"/>
        <v>21</v>
      </c>
      <c r="AK318" s="30" t="str">
        <f t="shared" si="43"/>
        <v>Sutton</v>
      </c>
      <c r="AL318" s="29">
        <f t="shared" si="44"/>
        <v>344</v>
      </c>
      <c r="AN318" s="202" t="s">
        <v>1643</v>
      </c>
      <c r="AO318" s="202" t="s">
        <v>105</v>
      </c>
      <c r="AP318" s="202">
        <v>12</v>
      </c>
      <c r="AQ318" s="29">
        <f t="shared" si="45"/>
        <v>271</v>
      </c>
      <c r="AR318" s="202" t="s">
        <v>1643</v>
      </c>
      <c r="AS318" s="202" t="s">
        <v>105</v>
      </c>
      <c r="AT318" s="29">
        <f t="shared" ca="1" si="46"/>
        <v>18</v>
      </c>
    </row>
    <row r="319" spans="1:46" x14ac:dyDescent="0.25">
      <c r="A319" s="82" t="s">
        <v>390</v>
      </c>
      <c r="B319" s="82" t="s">
        <v>1052</v>
      </c>
      <c r="C319" s="178">
        <v>0</v>
      </c>
      <c r="D319" s="67">
        <v>0</v>
      </c>
      <c r="E319" s="67">
        <v>0</v>
      </c>
      <c r="F319" s="67">
        <v>0</v>
      </c>
      <c r="G319" s="67">
        <v>0</v>
      </c>
      <c r="H319" s="67">
        <v>0</v>
      </c>
      <c r="I319" s="178">
        <v>0</v>
      </c>
      <c r="J319" s="67">
        <v>0</v>
      </c>
      <c r="K319" s="67">
        <v>0</v>
      </c>
      <c r="L319" s="67">
        <v>0</v>
      </c>
      <c r="M319" s="67">
        <v>1</v>
      </c>
      <c r="N319" s="67">
        <v>0</v>
      </c>
      <c r="O319" s="178">
        <v>0</v>
      </c>
      <c r="P319" s="67">
        <v>0</v>
      </c>
      <c r="Q319" s="67">
        <v>1</v>
      </c>
      <c r="R319" s="67">
        <v>0</v>
      </c>
      <c r="S319" s="67">
        <v>9</v>
      </c>
      <c r="T319" s="67">
        <v>0</v>
      </c>
      <c r="U319" s="178">
        <v>1</v>
      </c>
      <c r="V319" s="29">
        <v>0</v>
      </c>
      <c r="W319" s="29">
        <v>3</v>
      </c>
      <c r="X319" s="29">
        <v>0</v>
      </c>
      <c r="Y319" s="29">
        <v>23</v>
      </c>
      <c r="Z319" s="29">
        <v>0</v>
      </c>
      <c r="AD319" s="178">
        <f t="shared" si="41"/>
        <v>33</v>
      </c>
      <c r="AE319" s="29">
        <f t="shared" si="49"/>
        <v>1</v>
      </c>
      <c r="AF319" s="29">
        <f t="shared" si="49"/>
        <v>4</v>
      </c>
      <c r="AG319" s="29">
        <f t="shared" si="49"/>
        <v>0</v>
      </c>
      <c r="AH319" s="29">
        <f t="shared" si="49"/>
        <v>0</v>
      </c>
      <c r="AI319" s="29">
        <f t="shared" si="49"/>
        <v>0</v>
      </c>
      <c r="AJ319" s="120">
        <f t="shared" si="42"/>
        <v>38</v>
      </c>
      <c r="AK319" s="30" t="str">
        <f t="shared" si="43"/>
        <v>Tower Hamlets</v>
      </c>
      <c r="AL319" s="29">
        <f t="shared" si="44"/>
        <v>345</v>
      </c>
      <c r="AN319" s="202" t="s">
        <v>1644</v>
      </c>
      <c r="AO319" s="202" t="s">
        <v>5</v>
      </c>
      <c r="AP319" s="202">
        <v>20</v>
      </c>
      <c r="AQ319" s="29">
        <f t="shared" si="45"/>
        <v>272</v>
      </c>
      <c r="AR319" s="202" t="s">
        <v>1644</v>
      </c>
      <c r="AS319" s="202" t="s">
        <v>5</v>
      </c>
      <c r="AT319" s="29">
        <f t="shared" ca="1" si="46"/>
        <v>98</v>
      </c>
    </row>
    <row r="320" spans="1:46" x14ac:dyDescent="0.25">
      <c r="A320" s="82" t="s">
        <v>391</v>
      </c>
      <c r="B320" s="82" t="s">
        <v>1053</v>
      </c>
      <c r="C320" s="178">
        <v>0</v>
      </c>
      <c r="D320" s="67">
        <v>0</v>
      </c>
      <c r="E320" s="67">
        <v>0</v>
      </c>
      <c r="F320" s="67">
        <v>0</v>
      </c>
      <c r="G320" s="67">
        <v>0</v>
      </c>
      <c r="H320" s="67">
        <v>0</v>
      </c>
      <c r="I320" s="178">
        <v>0</v>
      </c>
      <c r="J320" s="67">
        <v>0</v>
      </c>
      <c r="K320" s="67">
        <v>0</v>
      </c>
      <c r="L320" s="67">
        <v>0</v>
      </c>
      <c r="M320" s="67">
        <v>1</v>
      </c>
      <c r="N320" s="67">
        <v>0</v>
      </c>
      <c r="O320" s="178">
        <v>0</v>
      </c>
      <c r="P320" s="67">
        <v>0</v>
      </c>
      <c r="Q320" s="67">
        <v>0</v>
      </c>
      <c r="R320" s="67">
        <v>0</v>
      </c>
      <c r="S320" s="67">
        <v>5</v>
      </c>
      <c r="T320" s="67">
        <v>0</v>
      </c>
      <c r="U320" s="178">
        <v>0</v>
      </c>
      <c r="V320" s="29">
        <v>1</v>
      </c>
      <c r="W320" s="29">
        <v>1</v>
      </c>
      <c r="X320" s="29">
        <v>0</v>
      </c>
      <c r="Y320" s="29">
        <v>41</v>
      </c>
      <c r="Z320" s="29">
        <v>0</v>
      </c>
      <c r="AD320" s="178">
        <f t="shared" si="41"/>
        <v>47</v>
      </c>
      <c r="AE320" s="29">
        <f t="shared" si="49"/>
        <v>0</v>
      </c>
      <c r="AF320" s="29">
        <f t="shared" si="49"/>
        <v>1</v>
      </c>
      <c r="AG320" s="29">
        <f t="shared" si="49"/>
        <v>0</v>
      </c>
      <c r="AH320" s="29">
        <f t="shared" si="49"/>
        <v>0</v>
      </c>
      <c r="AI320" s="29">
        <f t="shared" si="49"/>
        <v>1</v>
      </c>
      <c r="AJ320" s="120">
        <f t="shared" si="42"/>
        <v>49</v>
      </c>
      <c r="AK320" s="30" t="str">
        <f t="shared" si="43"/>
        <v>Waltham Forest</v>
      </c>
      <c r="AL320" s="29">
        <f t="shared" si="44"/>
        <v>346</v>
      </c>
      <c r="AN320" s="202" t="s">
        <v>1645</v>
      </c>
      <c r="AO320" s="202" t="s">
        <v>11</v>
      </c>
      <c r="AP320" s="202">
        <v>7</v>
      </c>
      <c r="AQ320" s="29">
        <f t="shared" si="45"/>
        <v>289</v>
      </c>
      <c r="AR320" s="202" t="s">
        <v>1645</v>
      </c>
      <c r="AS320" s="202" t="s">
        <v>11</v>
      </c>
      <c r="AT320" s="29">
        <f t="shared" ca="1" si="46"/>
        <v>85</v>
      </c>
    </row>
    <row r="321" spans="1:46" x14ac:dyDescent="0.25">
      <c r="A321" s="82" t="s">
        <v>392</v>
      </c>
      <c r="B321" s="82" t="s">
        <v>1054</v>
      </c>
      <c r="C321" s="178">
        <v>0</v>
      </c>
      <c r="D321" s="67">
        <v>0</v>
      </c>
      <c r="E321" s="67">
        <v>0</v>
      </c>
      <c r="F321" s="67">
        <v>0</v>
      </c>
      <c r="G321" s="67">
        <v>0</v>
      </c>
      <c r="H321" s="67">
        <v>0</v>
      </c>
      <c r="I321" s="178">
        <v>0</v>
      </c>
      <c r="J321" s="67">
        <v>0</v>
      </c>
      <c r="K321" s="67">
        <v>0</v>
      </c>
      <c r="L321" s="67">
        <v>0</v>
      </c>
      <c r="M321" s="67">
        <v>4</v>
      </c>
      <c r="N321" s="67">
        <v>0</v>
      </c>
      <c r="O321" s="178">
        <v>1</v>
      </c>
      <c r="P321" s="67">
        <v>0</v>
      </c>
      <c r="Q321" s="67">
        <v>0</v>
      </c>
      <c r="R321" s="67">
        <v>0</v>
      </c>
      <c r="S321" s="67">
        <v>13</v>
      </c>
      <c r="T321" s="67">
        <v>0</v>
      </c>
      <c r="U321" s="178">
        <v>3</v>
      </c>
      <c r="V321" s="29">
        <v>0</v>
      </c>
      <c r="W321" s="29">
        <v>0</v>
      </c>
      <c r="X321" s="29">
        <v>0</v>
      </c>
      <c r="Y321" s="29">
        <v>31</v>
      </c>
      <c r="Z321" s="29">
        <v>1</v>
      </c>
      <c r="AD321" s="178">
        <f t="shared" si="41"/>
        <v>48</v>
      </c>
      <c r="AE321" s="29">
        <f t="shared" si="49"/>
        <v>4</v>
      </c>
      <c r="AF321" s="29">
        <f t="shared" si="49"/>
        <v>0</v>
      </c>
      <c r="AG321" s="29">
        <f t="shared" si="49"/>
        <v>0</v>
      </c>
      <c r="AH321" s="29">
        <f t="shared" si="49"/>
        <v>1</v>
      </c>
      <c r="AI321" s="29">
        <f t="shared" si="49"/>
        <v>0</v>
      </c>
      <c r="AJ321" s="120">
        <f t="shared" si="42"/>
        <v>53</v>
      </c>
      <c r="AK321" s="30" t="str">
        <f t="shared" si="43"/>
        <v>Wandsworth</v>
      </c>
      <c r="AL321" s="29">
        <f t="shared" si="44"/>
        <v>347</v>
      </c>
      <c r="AN321" s="202" t="s">
        <v>1646</v>
      </c>
      <c r="AO321" s="202" t="s">
        <v>14</v>
      </c>
      <c r="AP321" s="202">
        <v>14</v>
      </c>
      <c r="AQ321" s="29">
        <f t="shared" si="45"/>
        <v>290</v>
      </c>
      <c r="AR321" s="202" t="s">
        <v>1646</v>
      </c>
      <c r="AS321" s="202" t="s">
        <v>14</v>
      </c>
      <c r="AT321" s="29">
        <f t="shared" ca="1" si="46"/>
        <v>49</v>
      </c>
    </row>
    <row r="322" spans="1:46" x14ac:dyDescent="0.25">
      <c r="A322" s="82" t="s">
        <v>393</v>
      </c>
      <c r="B322" s="82" t="s">
        <v>1055</v>
      </c>
      <c r="C322" s="178">
        <v>0</v>
      </c>
      <c r="D322" s="67">
        <v>0</v>
      </c>
      <c r="E322" s="67">
        <v>0</v>
      </c>
      <c r="F322" s="67">
        <v>0</v>
      </c>
      <c r="G322" s="67">
        <v>0</v>
      </c>
      <c r="H322" s="67">
        <v>0</v>
      </c>
      <c r="I322" s="178">
        <v>0</v>
      </c>
      <c r="J322" s="67">
        <v>0</v>
      </c>
      <c r="K322" s="67">
        <v>0</v>
      </c>
      <c r="L322" s="67">
        <v>0</v>
      </c>
      <c r="M322" s="67">
        <v>1</v>
      </c>
      <c r="N322" s="67">
        <v>0</v>
      </c>
      <c r="O322" s="178">
        <v>1</v>
      </c>
      <c r="P322" s="67">
        <v>0</v>
      </c>
      <c r="Q322" s="67">
        <v>1</v>
      </c>
      <c r="R322" s="67">
        <v>0</v>
      </c>
      <c r="S322" s="67">
        <v>5</v>
      </c>
      <c r="T322" s="67">
        <v>0</v>
      </c>
      <c r="U322" s="178">
        <v>1</v>
      </c>
      <c r="V322" s="29">
        <v>0</v>
      </c>
      <c r="W322" s="29">
        <v>1</v>
      </c>
      <c r="X322" s="29">
        <v>0</v>
      </c>
      <c r="Y322" s="29">
        <v>37</v>
      </c>
      <c r="Z322" s="29">
        <v>0</v>
      </c>
      <c r="AD322" s="178">
        <f t="shared" si="41"/>
        <v>43</v>
      </c>
      <c r="AE322" s="29">
        <f t="shared" si="49"/>
        <v>2</v>
      </c>
      <c r="AF322" s="29">
        <f t="shared" si="49"/>
        <v>2</v>
      </c>
      <c r="AG322" s="29">
        <f t="shared" si="49"/>
        <v>0</v>
      </c>
      <c r="AH322" s="29">
        <f t="shared" si="49"/>
        <v>0</v>
      </c>
      <c r="AI322" s="29">
        <f t="shared" si="49"/>
        <v>0</v>
      </c>
      <c r="AJ322" s="120">
        <f t="shared" si="42"/>
        <v>47</v>
      </c>
      <c r="AK322" s="30" t="str">
        <f t="shared" si="43"/>
        <v>Westminster</v>
      </c>
      <c r="AL322" s="29">
        <f t="shared" si="44"/>
        <v>348</v>
      </c>
      <c r="AN322" s="202" t="s">
        <v>1647</v>
      </c>
      <c r="AO322" s="202" t="s">
        <v>19</v>
      </c>
      <c r="AP322" s="202">
        <v>11</v>
      </c>
      <c r="AQ322" s="29">
        <f t="shared" si="45"/>
        <v>291</v>
      </c>
      <c r="AR322" s="202" t="s">
        <v>1647</v>
      </c>
      <c r="AS322" s="202" t="s">
        <v>19</v>
      </c>
      <c r="AT322" s="29">
        <f t="shared" ca="1" si="46"/>
        <v>24</v>
      </c>
    </row>
    <row r="323" spans="1:46" x14ac:dyDescent="0.25">
      <c r="A323" s="82" t="s">
        <v>1056</v>
      </c>
      <c r="B323" s="82" t="s">
        <v>1057</v>
      </c>
      <c r="C323" s="178">
        <v>0</v>
      </c>
      <c r="D323" s="67">
        <v>0</v>
      </c>
      <c r="E323" s="67">
        <v>0</v>
      </c>
      <c r="F323" s="67">
        <v>0</v>
      </c>
      <c r="G323" s="67">
        <v>0</v>
      </c>
      <c r="H323" s="67">
        <v>0</v>
      </c>
      <c r="I323" s="178">
        <v>0</v>
      </c>
      <c r="J323" s="67">
        <v>0</v>
      </c>
      <c r="K323" s="67">
        <v>0</v>
      </c>
      <c r="L323" s="67">
        <v>0</v>
      </c>
      <c r="M323" s="67">
        <v>0</v>
      </c>
      <c r="N323" s="67">
        <v>0</v>
      </c>
      <c r="O323" s="178">
        <v>0</v>
      </c>
      <c r="P323" s="67">
        <v>0</v>
      </c>
      <c r="Q323" s="67">
        <v>0</v>
      </c>
      <c r="R323" s="67">
        <v>0</v>
      </c>
      <c r="S323" s="67">
        <v>0</v>
      </c>
      <c r="T323" s="67">
        <v>0</v>
      </c>
      <c r="U323" s="178">
        <v>0</v>
      </c>
      <c r="V323" s="29">
        <v>0</v>
      </c>
      <c r="W323" s="29">
        <v>0</v>
      </c>
      <c r="X323" s="29">
        <v>0</v>
      </c>
      <c r="Y323" s="29">
        <v>0</v>
      </c>
      <c r="Z323" s="29">
        <v>0</v>
      </c>
      <c r="AD323" s="178">
        <f t="shared" si="41"/>
        <v>0</v>
      </c>
      <c r="AE323" s="29">
        <f t="shared" si="49"/>
        <v>0</v>
      </c>
      <c r="AF323" s="29">
        <f t="shared" si="49"/>
        <v>0</v>
      </c>
      <c r="AG323" s="29">
        <f t="shared" si="49"/>
        <v>0</v>
      </c>
      <c r="AH323" s="29">
        <f t="shared" si="49"/>
        <v>0</v>
      </c>
      <c r="AI323" s="29">
        <f t="shared" si="49"/>
        <v>0</v>
      </c>
      <c r="AJ323" s="120">
        <f t="shared" si="42"/>
        <v>0</v>
      </c>
      <c r="AK323" s="30" t="str">
        <f t="shared" si="43"/>
        <v>Isle of Anglesey</v>
      </c>
      <c r="AL323" s="29">
        <f t="shared" si="44"/>
        <v>381</v>
      </c>
      <c r="AN323" s="202" t="s">
        <v>1648</v>
      </c>
      <c r="AO323" s="202" t="s">
        <v>26</v>
      </c>
      <c r="AP323" s="202">
        <v>13</v>
      </c>
      <c r="AQ323" s="29">
        <f t="shared" si="45"/>
        <v>292</v>
      </c>
      <c r="AR323" s="202" t="s">
        <v>1648</v>
      </c>
      <c r="AS323" s="202" t="s">
        <v>26</v>
      </c>
      <c r="AT323" s="29">
        <f t="shared" ca="1" si="46"/>
        <v>68</v>
      </c>
    </row>
    <row r="324" spans="1:46" x14ac:dyDescent="0.25">
      <c r="A324" s="82" t="s">
        <v>1058</v>
      </c>
      <c r="B324" s="82" t="s">
        <v>1059</v>
      </c>
      <c r="C324" s="178">
        <v>0</v>
      </c>
      <c r="D324" s="67">
        <v>0</v>
      </c>
      <c r="E324" s="67">
        <v>0</v>
      </c>
      <c r="F324" s="67">
        <v>0</v>
      </c>
      <c r="G324" s="67">
        <v>0</v>
      </c>
      <c r="H324" s="67">
        <v>0</v>
      </c>
      <c r="I324" s="178">
        <v>0</v>
      </c>
      <c r="J324" s="67">
        <v>0</v>
      </c>
      <c r="K324" s="67">
        <v>0</v>
      </c>
      <c r="L324" s="67">
        <v>0</v>
      </c>
      <c r="M324" s="67">
        <v>0</v>
      </c>
      <c r="N324" s="67">
        <v>0</v>
      </c>
      <c r="O324" s="178">
        <v>0</v>
      </c>
      <c r="P324" s="67">
        <v>0</v>
      </c>
      <c r="Q324" s="67">
        <v>0</v>
      </c>
      <c r="R324" s="67">
        <v>0</v>
      </c>
      <c r="S324" s="67">
        <v>1</v>
      </c>
      <c r="T324" s="67">
        <v>0</v>
      </c>
      <c r="U324" s="178">
        <v>1</v>
      </c>
      <c r="V324" s="29">
        <v>0</v>
      </c>
      <c r="W324" s="29">
        <v>0</v>
      </c>
      <c r="X324" s="29">
        <v>0</v>
      </c>
      <c r="Y324" s="29">
        <v>2</v>
      </c>
      <c r="Z324" s="29">
        <v>0</v>
      </c>
      <c r="AD324" s="178">
        <f t="shared" si="41"/>
        <v>3</v>
      </c>
      <c r="AE324" s="29">
        <f t="shared" si="49"/>
        <v>1</v>
      </c>
      <c r="AF324" s="29">
        <f t="shared" si="49"/>
        <v>0</v>
      </c>
      <c r="AG324" s="29">
        <f t="shared" si="49"/>
        <v>0</v>
      </c>
      <c r="AH324" s="29">
        <f t="shared" si="49"/>
        <v>0</v>
      </c>
      <c r="AI324" s="29">
        <f t="shared" si="49"/>
        <v>0</v>
      </c>
      <c r="AJ324" s="120">
        <f t="shared" si="42"/>
        <v>4</v>
      </c>
      <c r="AK324" s="30" t="str">
        <f t="shared" si="43"/>
        <v>Gwynedd</v>
      </c>
      <c r="AL324" s="29">
        <f t="shared" si="44"/>
        <v>382</v>
      </c>
      <c r="AN324" s="202" t="s">
        <v>1649</v>
      </c>
      <c r="AO324" s="202" t="s">
        <v>35</v>
      </c>
      <c r="AP324" s="202">
        <v>7</v>
      </c>
      <c r="AQ324" s="29">
        <f t="shared" si="45"/>
        <v>293</v>
      </c>
      <c r="AR324" s="202" t="s">
        <v>1649</v>
      </c>
      <c r="AS324" s="202" t="s">
        <v>35</v>
      </c>
      <c r="AT324" s="29">
        <f t="shared" ca="1" si="46"/>
        <v>52</v>
      </c>
    </row>
    <row r="325" spans="1:46" x14ac:dyDescent="0.25">
      <c r="A325" s="82" t="s">
        <v>1060</v>
      </c>
      <c r="B325" s="82" t="s">
        <v>1061</v>
      </c>
      <c r="C325" s="178">
        <v>0</v>
      </c>
      <c r="D325" s="67">
        <v>0</v>
      </c>
      <c r="E325" s="67">
        <v>0</v>
      </c>
      <c r="F325" s="67">
        <v>0</v>
      </c>
      <c r="G325" s="67">
        <v>0</v>
      </c>
      <c r="H325" s="67">
        <v>0</v>
      </c>
      <c r="I325" s="178">
        <v>0</v>
      </c>
      <c r="J325" s="67">
        <v>0</v>
      </c>
      <c r="K325" s="67">
        <v>0</v>
      </c>
      <c r="L325" s="67">
        <v>0</v>
      </c>
      <c r="M325" s="67">
        <v>0</v>
      </c>
      <c r="N325" s="67">
        <v>0</v>
      </c>
      <c r="O325" s="178">
        <v>0</v>
      </c>
      <c r="P325" s="67">
        <v>0</v>
      </c>
      <c r="Q325" s="67">
        <v>0</v>
      </c>
      <c r="R325" s="67">
        <v>0</v>
      </c>
      <c r="S325" s="67">
        <v>0</v>
      </c>
      <c r="T325" s="67">
        <v>0</v>
      </c>
      <c r="U325" s="178">
        <v>0</v>
      </c>
      <c r="V325" s="29">
        <v>0</v>
      </c>
      <c r="W325" s="29">
        <v>0</v>
      </c>
      <c r="X325" s="29">
        <v>0</v>
      </c>
      <c r="Y325" s="29">
        <v>1</v>
      </c>
      <c r="Z325" s="29">
        <v>0</v>
      </c>
      <c r="AD325" s="178">
        <f t="shared" si="41"/>
        <v>1</v>
      </c>
      <c r="AE325" s="29">
        <f t="shared" si="49"/>
        <v>0</v>
      </c>
      <c r="AF325" s="29">
        <f t="shared" si="49"/>
        <v>0</v>
      </c>
      <c r="AG325" s="29">
        <f t="shared" si="49"/>
        <v>0</v>
      </c>
      <c r="AH325" s="29">
        <f t="shared" si="49"/>
        <v>0</v>
      </c>
      <c r="AI325" s="29">
        <f t="shared" si="49"/>
        <v>0</v>
      </c>
      <c r="AJ325" s="120">
        <f t="shared" si="42"/>
        <v>1</v>
      </c>
      <c r="AK325" s="30" t="str">
        <f t="shared" si="43"/>
        <v>Conwy</v>
      </c>
      <c r="AL325" s="29">
        <f t="shared" si="44"/>
        <v>383</v>
      </c>
      <c r="AN325" s="202" t="s">
        <v>1650</v>
      </c>
      <c r="AO325" s="202" t="s">
        <v>38</v>
      </c>
      <c r="AP325" s="202">
        <v>11</v>
      </c>
      <c r="AQ325" s="29">
        <f t="shared" si="45"/>
        <v>294</v>
      </c>
      <c r="AR325" s="202" t="s">
        <v>1650</v>
      </c>
      <c r="AS325" s="202" t="s">
        <v>38</v>
      </c>
      <c r="AT325" s="29">
        <f t="shared" ca="1" si="46"/>
        <v>36</v>
      </c>
    </row>
    <row r="326" spans="1:46" x14ac:dyDescent="0.25">
      <c r="A326" s="82" t="s">
        <v>1062</v>
      </c>
      <c r="B326" s="82" t="s">
        <v>1063</v>
      </c>
      <c r="C326" s="178">
        <v>0</v>
      </c>
      <c r="D326" s="67">
        <v>0</v>
      </c>
      <c r="E326" s="67">
        <v>0</v>
      </c>
      <c r="F326" s="67">
        <v>0</v>
      </c>
      <c r="G326" s="67">
        <v>0</v>
      </c>
      <c r="H326" s="67">
        <v>0</v>
      </c>
      <c r="I326" s="178">
        <v>0</v>
      </c>
      <c r="J326" s="67">
        <v>0</v>
      </c>
      <c r="K326" s="67">
        <v>0</v>
      </c>
      <c r="L326" s="67">
        <v>0</v>
      </c>
      <c r="M326" s="67">
        <v>0</v>
      </c>
      <c r="N326" s="67">
        <v>0</v>
      </c>
      <c r="O326" s="178">
        <v>0</v>
      </c>
      <c r="P326" s="67">
        <v>0</v>
      </c>
      <c r="Q326" s="67">
        <v>0</v>
      </c>
      <c r="R326" s="67">
        <v>0</v>
      </c>
      <c r="S326" s="67">
        <v>0</v>
      </c>
      <c r="T326" s="67">
        <v>0</v>
      </c>
      <c r="U326" s="178">
        <v>0</v>
      </c>
      <c r="V326" s="29">
        <v>0</v>
      </c>
      <c r="W326" s="29">
        <v>0</v>
      </c>
      <c r="X326" s="29">
        <v>0</v>
      </c>
      <c r="Y326" s="29">
        <v>3</v>
      </c>
      <c r="Z326" s="29">
        <v>0</v>
      </c>
      <c r="AD326" s="178">
        <f t="shared" si="41"/>
        <v>3</v>
      </c>
      <c r="AE326" s="29">
        <f t="shared" ref="AE326:AI326" si="50">SUMIF($C$5:$AB$5,AE$5,$C326:$AB326)</f>
        <v>0</v>
      </c>
      <c r="AF326" s="29">
        <f t="shared" si="50"/>
        <v>0</v>
      </c>
      <c r="AG326" s="29">
        <f t="shared" si="50"/>
        <v>0</v>
      </c>
      <c r="AH326" s="29">
        <f t="shared" si="50"/>
        <v>0</v>
      </c>
      <c r="AI326" s="29">
        <f t="shared" si="50"/>
        <v>0</v>
      </c>
      <c r="AJ326" s="120">
        <f t="shared" si="42"/>
        <v>3</v>
      </c>
      <c r="AK326" s="30" t="str">
        <f t="shared" si="43"/>
        <v>Denbighshire</v>
      </c>
      <c r="AL326" s="29">
        <f t="shared" si="44"/>
        <v>384</v>
      </c>
      <c r="AN326" s="202" t="s">
        <v>1651</v>
      </c>
      <c r="AO326" s="202" t="s">
        <v>42</v>
      </c>
      <c r="AP326" s="202">
        <v>18</v>
      </c>
      <c r="AQ326" s="29">
        <f t="shared" si="45"/>
        <v>295</v>
      </c>
      <c r="AR326" s="202" t="s">
        <v>1651</v>
      </c>
      <c r="AS326" s="202" t="s">
        <v>42</v>
      </c>
      <c r="AT326" s="29">
        <f t="shared" ca="1" si="46"/>
        <v>38</v>
      </c>
    </row>
    <row r="327" spans="1:46" x14ac:dyDescent="0.25">
      <c r="A327" s="82" t="s">
        <v>1064</v>
      </c>
      <c r="B327" s="82" t="s">
        <v>1065</v>
      </c>
      <c r="C327" s="178">
        <v>0</v>
      </c>
      <c r="D327" s="67">
        <v>0</v>
      </c>
      <c r="E327" s="67">
        <v>0</v>
      </c>
      <c r="F327" s="67">
        <v>0</v>
      </c>
      <c r="G327" s="67">
        <v>0</v>
      </c>
      <c r="H327" s="67">
        <v>0</v>
      </c>
      <c r="I327" s="178">
        <v>0</v>
      </c>
      <c r="J327" s="67">
        <v>0</v>
      </c>
      <c r="K327" s="67">
        <v>0</v>
      </c>
      <c r="L327" s="67">
        <v>0</v>
      </c>
      <c r="M327" s="67">
        <v>0</v>
      </c>
      <c r="N327" s="67">
        <v>0</v>
      </c>
      <c r="O327" s="178">
        <v>0</v>
      </c>
      <c r="P327" s="67">
        <v>0</v>
      </c>
      <c r="Q327" s="67">
        <v>0</v>
      </c>
      <c r="R327" s="67">
        <v>0</v>
      </c>
      <c r="S327" s="67">
        <v>0</v>
      </c>
      <c r="T327" s="67">
        <v>0</v>
      </c>
      <c r="U327" s="178">
        <v>0</v>
      </c>
      <c r="V327" s="29">
        <v>0</v>
      </c>
      <c r="W327" s="29">
        <v>0</v>
      </c>
      <c r="X327" s="29">
        <v>0</v>
      </c>
      <c r="Y327" s="29">
        <v>5</v>
      </c>
      <c r="Z327" s="29">
        <v>0</v>
      </c>
      <c r="AD327" s="178">
        <f t="shared" ref="AD327:AI344" si="51">SUMIF($C$5:$AB$5,AD$5,$C327:$AB327)</f>
        <v>5</v>
      </c>
      <c r="AE327" s="29">
        <f t="shared" si="51"/>
        <v>0</v>
      </c>
      <c r="AF327" s="29">
        <f t="shared" si="51"/>
        <v>0</v>
      </c>
      <c r="AG327" s="29">
        <f t="shared" si="51"/>
        <v>0</v>
      </c>
      <c r="AH327" s="29">
        <f t="shared" si="51"/>
        <v>0</v>
      </c>
      <c r="AI327" s="29">
        <f t="shared" si="51"/>
        <v>0</v>
      </c>
      <c r="AJ327" s="120">
        <f t="shared" ref="AJ327:AJ344" si="52">SUM(AD327:AI327)</f>
        <v>5</v>
      </c>
      <c r="AK327" s="30" t="str">
        <f t="shared" ref="AK327:AK344" si="53">TRIM(B327)</f>
        <v>Flintshire</v>
      </c>
      <c r="AL327" s="29">
        <f t="shared" ref="AL327:AL344" si="54">MATCH($AK327,$AO:$AO,0)</f>
        <v>385</v>
      </c>
      <c r="AN327" s="202" t="s">
        <v>1652</v>
      </c>
      <c r="AO327" s="202" t="s">
        <v>531</v>
      </c>
      <c r="AP327" s="202">
        <v>19</v>
      </c>
      <c r="AQ327" s="29">
        <f t="shared" ref="AQ327:AQ385" si="55">IFERROR(MATCH($AS327,$AK$6:$AK$344,0),"")</f>
        <v>296</v>
      </c>
      <c r="AR327" s="202" t="s">
        <v>1652</v>
      </c>
      <c r="AS327" s="202" t="s">
        <v>531</v>
      </c>
      <c r="AT327" s="29">
        <f t="shared" ref="AT327:AT385" ca="1" si="56">IF(AQ327="","",OFFSET($AJ$5,$AQ327,0))</f>
        <v>46</v>
      </c>
    </row>
    <row r="328" spans="1:46" x14ac:dyDescent="0.25">
      <c r="A328" s="82" t="s">
        <v>1066</v>
      </c>
      <c r="B328" s="82" t="s">
        <v>1067</v>
      </c>
      <c r="C328" s="178">
        <v>0</v>
      </c>
      <c r="D328" s="67">
        <v>0</v>
      </c>
      <c r="E328" s="67">
        <v>0</v>
      </c>
      <c r="F328" s="67">
        <v>0</v>
      </c>
      <c r="G328" s="67">
        <v>0</v>
      </c>
      <c r="H328" s="67">
        <v>0</v>
      </c>
      <c r="I328" s="178">
        <v>0</v>
      </c>
      <c r="J328" s="67">
        <v>0</v>
      </c>
      <c r="K328" s="67">
        <v>0</v>
      </c>
      <c r="L328" s="67">
        <v>0</v>
      </c>
      <c r="M328" s="67">
        <v>1</v>
      </c>
      <c r="N328" s="67">
        <v>0</v>
      </c>
      <c r="O328" s="178">
        <v>0</v>
      </c>
      <c r="P328" s="67">
        <v>0</v>
      </c>
      <c r="Q328" s="67">
        <v>0</v>
      </c>
      <c r="R328" s="67">
        <v>0</v>
      </c>
      <c r="S328" s="67">
        <v>0</v>
      </c>
      <c r="T328" s="67">
        <v>0</v>
      </c>
      <c r="U328" s="178">
        <v>0</v>
      </c>
      <c r="V328" s="29">
        <v>0</v>
      </c>
      <c r="W328" s="29">
        <v>1</v>
      </c>
      <c r="X328" s="29">
        <v>0</v>
      </c>
      <c r="Y328" s="29">
        <v>0</v>
      </c>
      <c r="Z328" s="29">
        <v>0</v>
      </c>
      <c r="AD328" s="178">
        <f t="shared" si="51"/>
        <v>1</v>
      </c>
      <c r="AE328" s="29">
        <f t="shared" si="51"/>
        <v>0</v>
      </c>
      <c r="AF328" s="29">
        <f t="shared" si="51"/>
        <v>1</v>
      </c>
      <c r="AG328" s="29">
        <f t="shared" si="51"/>
        <v>0</v>
      </c>
      <c r="AH328" s="29">
        <f t="shared" si="51"/>
        <v>0</v>
      </c>
      <c r="AI328" s="29">
        <f t="shared" si="51"/>
        <v>0</v>
      </c>
      <c r="AJ328" s="120">
        <f t="shared" si="52"/>
        <v>2</v>
      </c>
      <c r="AK328" s="30" t="str">
        <f t="shared" si="53"/>
        <v>Wrexham</v>
      </c>
      <c r="AL328" s="29">
        <f t="shared" si="54"/>
        <v>64</v>
      </c>
      <c r="AN328" s="202" t="s">
        <v>1653</v>
      </c>
      <c r="AO328" s="202" t="s">
        <v>44</v>
      </c>
      <c r="AP328" s="202">
        <v>41</v>
      </c>
      <c r="AQ328" s="29">
        <f t="shared" si="55"/>
        <v>297</v>
      </c>
      <c r="AR328" s="202" t="s">
        <v>1653</v>
      </c>
      <c r="AS328" s="202" t="s">
        <v>44</v>
      </c>
      <c r="AT328" s="29">
        <f t="shared" ca="1" si="56"/>
        <v>27</v>
      </c>
    </row>
    <row r="329" spans="1:46" x14ac:dyDescent="0.25">
      <c r="A329" s="82" t="s">
        <v>1068</v>
      </c>
      <c r="B329" s="82" t="s">
        <v>1069</v>
      </c>
      <c r="C329" s="178">
        <v>0</v>
      </c>
      <c r="D329" s="67">
        <v>0</v>
      </c>
      <c r="E329" s="67">
        <v>0</v>
      </c>
      <c r="F329" s="67">
        <v>0</v>
      </c>
      <c r="G329" s="67">
        <v>0</v>
      </c>
      <c r="H329" s="67">
        <v>0</v>
      </c>
      <c r="I329" s="178">
        <v>0</v>
      </c>
      <c r="J329" s="67">
        <v>0</v>
      </c>
      <c r="K329" s="67">
        <v>0</v>
      </c>
      <c r="L329" s="67">
        <v>0</v>
      </c>
      <c r="M329" s="67">
        <v>0</v>
      </c>
      <c r="N329" s="67">
        <v>0</v>
      </c>
      <c r="O329" s="178">
        <v>0</v>
      </c>
      <c r="P329" s="67">
        <v>0</v>
      </c>
      <c r="Q329" s="67">
        <v>0</v>
      </c>
      <c r="R329" s="67">
        <v>0</v>
      </c>
      <c r="S329" s="67">
        <v>0</v>
      </c>
      <c r="T329" s="67">
        <v>0</v>
      </c>
      <c r="U329" s="178">
        <v>0</v>
      </c>
      <c r="V329" s="29">
        <v>0</v>
      </c>
      <c r="W329" s="29">
        <v>1</v>
      </c>
      <c r="X329" s="29">
        <v>0</v>
      </c>
      <c r="Y329" s="29">
        <v>1</v>
      </c>
      <c r="Z329" s="29">
        <v>0</v>
      </c>
      <c r="AD329" s="178">
        <f t="shared" si="51"/>
        <v>1</v>
      </c>
      <c r="AE329" s="29">
        <f t="shared" si="51"/>
        <v>0</v>
      </c>
      <c r="AF329" s="29">
        <f t="shared" si="51"/>
        <v>1</v>
      </c>
      <c r="AG329" s="29">
        <f t="shared" si="51"/>
        <v>0</v>
      </c>
      <c r="AH329" s="29">
        <f t="shared" si="51"/>
        <v>0</v>
      </c>
      <c r="AI329" s="29">
        <f t="shared" si="51"/>
        <v>0</v>
      </c>
      <c r="AJ329" s="120">
        <f t="shared" si="52"/>
        <v>2</v>
      </c>
      <c r="AK329" s="30" t="str">
        <f t="shared" si="53"/>
        <v>Ceredigion</v>
      </c>
      <c r="AL329" s="29">
        <f t="shared" si="54"/>
        <v>65</v>
      </c>
      <c r="AN329" s="202" t="s">
        <v>1654</v>
      </c>
      <c r="AO329" s="202" t="s">
        <v>46</v>
      </c>
      <c r="AP329" s="202">
        <v>15</v>
      </c>
      <c r="AQ329" s="29">
        <f t="shared" si="55"/>
        <v>298</v>
      </c>
      <c r="AR329" s="202" t="s">
        <v>1654</v>
      </c>
      <c r="AS329" s="202" t="s">
        <v>46</v>
      </c>
      <c r="AT329" s="29">
        <f t="shared" ca="1" si="56"/>
        <v>42</v>
      </c>
    </row>
    <row r="330" spans="1:46" x14ac:dyDescent="0.25">
      <c r="A330" s="82" t="s">
        <v>1070</v>
      </c>
      <c r="B330" s="82" t="s">
        <v>1071</v>
      </c>
      <c r="C330" s="178">
        <v>0</v>
      </c>
      <c r="D330" s="67">
        <v>0</v>
      </c>
      <c r="E330" s="67">
        <v>0</v>
      </c>
      <c r="F330" s="67">
        <v>0</v>
      </c>
      <c r="G330" s="67">
        <v>0</v>
      </c>
      <c r="H330" s="67">
        <v>0</v>
      </c>
      <c r="I330" s="178">
        <v>0</v>
      </c>
      <c r="J330" s="67">
        <v>0</v>
      </c>
      <c r="K330" s="67">
        <v>0</v>
      </c>
      <c r="L330" s="67">
        <v>0</v>
      </c>
      <c r="M330" s="67">
        <v>0</v>
      </c>
      <c r="N330" s="67">
        <v>0</v>
      </c>
      <c r="O330" s="178">
        <v>0</v>
      </c>
      <c r="P330" s="67">
        <v>0</v>
      </c>
      <c r="Q330" s="67">
        <v>0</v>
      </c>
      <c r="R330" s="67">
        <v>0</v>
      </c>
      <c r="S330" s="67">
        <v>0</v>
      </c>
      <c r="T330" s="67">
        <v>0</v>
      </c>
      <c r="U330" s="178">
        <v>0</v>
      </c>
      <c r="V330" s="29">
        <v>0</v>
      </c>
      <c r="W330" s="29">
        <v>0</v>
      </c>
      <c r="X330" s="29">
        <v>0</v>
      </c>
      <c r="Y330" s="29">
        <v>0</v>
      </c>
      <c r="Z330" s="29">
        <v>0</v>
      </c>
      <c r="AD330" s="178">
        <f t="shared" si="51"/>
        <v>0</v>
      </c>
      <c r="AE330" s="29">
        <f t="shared" si="51"/>
        <v>0</v>
      </c>
      <c r="AF330" s="29">
        <f t="shared" si="51"/>
        <v>0</v>
      </c>
      <c r="AG330" s="29">
        <f t="shared" si="51"/>
        <v>0</v>
      </c>
      <c r="AH330" s="29">
        <f t="shared" si="51"/>
        <v>0</v>
      </c>
      <c r="AI330" s="29">
        <f t="shared" si="51"/>
        <v>0</v>
      </c>
      <c r="AJ330" s="120">
        <f t="shared" si="52"/>
        <v>0</v>
      </c>
      <c r="AK330" s="30" t="str">
        <f t="shared" si="53"/>
        <v>Pembrokeshire</v>
      </c>
      <c r="AL330" s="29">
        <f t="shared" si="54"/>
        <v>66</v>
      </c>
      <c r="AN330" s="202" t="s">
        <v>1655</v>
      </c>
      <c r="AO330" s="202" t="s">
        <v>47</v>
      </c>
      <c r="AP330" s="202">
        <v>12</v>
      </c>
      <c r="AQ330" s="29">
        <f t="shared" si="55"/>
        <v>299</v>
      </c>
      <c r="AR330" s="202" t="s">
        <v>1655</v>
      </c>
      <c r="AS330" s="202" t="s">
        <v>47</v>
      </c>
      <c r="AT330" s="29">
        <f t="shared" ca="1" si="56"/>
        <v>84</v>
      </c>
    </row>
    <row r="331" spans="1:46" x14ac:dyDescent="0.25">
      <c r="A331" s="82" t="s">
        <v>1072</v>
      </c>
      <c r="B331" s="82" t="s">
        <v>1073</v>
      </c>
      <c r="C331" s="178">
        <v>0</v>
      </c>
      <c r="D331" s="67">
        <v>0</v>
      </c>
      <c r="E331" s="67">
        <v>0</v>
      </c>
      <c r="F331" s="67">
        <v>0</v>
      </c>
      <c r="G331" s="67">
        <v>0</v>
      </c>
      <c r="H331" s="67">
        <v>0</v>
      </c>
      <c r="I331" s="178">
        <v>0</v>
      </c>
      <c r="J331" s="67">
        <v>0</v>
      </c>
      <c r="K331" s="67">
        <v>0</v>
      </c>
      <c r="L331" s="67">
        <v>0</v>
      </c>
      <c r="M331" s="67">
        <v>0</v>
      </c>
      <c r="N331" s="67">
        <v>0</v>
      </c>
      <c r="O331" s="178">
        <v>0</v>
      </c>
      <c r="P331" s="67">
        <v>0</v>
      </c>
      <c r="Q331" s="67">
        <v>1</v>
      </c>
      <c r="R331" s="67">
        <v>0</v>
      </c>
      <c r="S331" s="67">
        <v>0</v>
      </c>
      <c r="T331" s="67">
        <v>0</v>
      </c>
      <c r="U331" s="178">
        <v>0</v>
      </c>
      <c r="V331" s="29">
        <v>0</v>
      </c>
      <c r="W331" s="29">
        <v>1</v>
      </c>
      <c r="X331" s="29">
        <v>0</v>
      </c>
      <c r="Y331" s="29">
        <v>1</v>
      </c>
      <c r="Z331" s="29">
        <v>0</v>
      </c>
      <c r="AD331" s="178">
        <f t="shared" si="51"/>
        <v>1</v>
      </c>
      <c r="AE331" s="29">
        <f t="shared" si="51"/>
        <v>0</v>
      </c>
      <c r="AF331" s="29">
        <f t="shared" si="51"/>
        <v>2</v>
      </c>
      <c r="AG331" s="29">
        <f t="shared" si="51"/>
        <v>0</v>
      </c>
      <c r="AH331" s="29">
        <f t="shared" si="51"/>
        <v>0</v>
      </c>
      <c r="AI331" s="29">
        <f t="shared" si="51"/>
        <v>0</v>
      </c>
      <c r="AJ331" s="120">
        <f t="shared" si="52"/>
        <v>3</v>
      </c>
      <c r="AK331" s="30" t="str">
        <f t="shared" si="53"/>
        <v>Carmarthenshire</v>
      </c>
      <c r="AL331" s="29">
        <f t="shared" si="54"/>
        <v>67</v>
      </c>
      <c r="AN331" s="202" t="s">
        <v>1656</v>
      </c>
      <c r="AO331" s="202" t="s">
        <v>48</v>
      </c>
      <c r="AP331" s="202">
        <v>15</v>
      </c>
      <c r="AQ331" s="29">
        <f t="shared" si="55"/>
        <v>300</v>
      </c>
      <c r="AR331" s="202" t="s">
        <v>1656</v>
      </c>
      <c r="AS331" s="202" t="s">
        <v>48</v>
      </c>
      <c r="AT331" s="29">
        <f t="shared" ca="1" si="56"/>
        <v>38</v>
      </c>
    </row>
    <row r="332" spans="1:46" x14ac:dyDescent="0.25">
      <c r="A332" s="82" t="s">
        <v>1074</v>
      </c>
      <c r="B332" s="82" t="s">
        <v>1075</v>
      </c>
      <c r="C332" s="178">
        <v>0</v>
      </c>
      <c r="D332" s="67">
        <v>0</v>
      </c>
      <c r="E332" s="67">
        <v>0</v>
      </c>
      <c r="F332" s="67">
        <v>0</v>
      </c>
      <c r="G332" s="67">
        <v>0</v>
      </c>
      <c r="H332" s="67">
        <v>0</v>
      </c>
      <c r="I332" s="178">
        <v>0</v>
      </c>
      <c r="J332" s="67">
        <v>0</v>
      </c>
      <c r="K332" s="67">
        <v>0</v>
      </c>
      <c r="L332" s="67">
        <v>0</v>
      </c>
      <c r="M332" s="67">
        <v>0</v>
      </c>
      <c r="N332" s="67">
        <v>0</v>
      </c>
      <c r="O332" s="178">
        <v>0</v>
      </c>
      <c r="P332" s="67">
        <v>0</v>
      </c>
      <c r="Q332" s="67">
        <v>0</v>
      </c>
      <c r="R332" s="67">
        <v>0</v>
      </c>
      <c r="S332" s="67">
        <v>2</v>
      </c>
      <c r="T332" s="67">
        <v>0</v>
      </c>
      <c r="U332" s="178">
        <v>1</v>
      </c>
      <c r="V332" s="29">
        <v>0</v>
      </c>
      <c r="W332" s="29">
        <v>0</v>
      </c>
      <c r="X332" s="29">
        <v>0</v>
      </c>
      <c r="Y332" s="29">
        <v>10</v>
      </c>
      <c r="Z332" s="29">
        <v>0</v>
      </c>
      <c r="AD332" s="178">
        <f t="shared" si="51"/>
        <v>12</v>
      </c>
      <c r="AE332" s="29">
        <f t="shared" si="51"/>
        <v>1</v>
      </c>
      <c r="AF332" s="29">
        <f t="shared" si="51"/>
        <v>0</v>
      </c>
      <c r="AG332" s="29">
        <f t="shared" si="51"/>
        <v>0</v>
      </c>
      <c r="AH332" s="29">
        <f t="shared" si="51"/>
        <v>0</v>
      </c>
      <c r="AI332" s="29">
        <f t="shared" si="51"/>
        <v>0</v>
      </c>
      <c r="AJ332" s="120">
        <f t="shared" si="52"/>
        <v>13</v>
      </c>
      <c r="AK332" s="30" t="str">
        <f t="shared" si="53"/>
        <v>Swansea</v>
      </c>
      <c r="AL332" s="29">
        <f t="shared" si="54"/>
        <v>68</v>
      </c>
      <c r="AN332" s="202" t="s">
        <v>1657</v>
      </c>
      <c r="AO332" s="202" t="s">
        <v>51</v>
      </c>
      <c r="AP332" s="202">
        <v>15</v>
      </c>
      <c r="AQ332" s="29">
        <f t="shared" si="55"/>
        <v>301</v>
      </c>
      <c r="AR332" s="202" t="s">
        <v>1657</v>
      </c>
      <c r="AS332" s="202" t="s">
        <v>51</v>
      </c>
      <c r="AT332" s="29">
        <f t="shared" ca="1" si="56"/>
        <v>49</v>
      </c>
    </row>
    <row r="333" spans="1:46" x14ac:dyDescent="0.25">
      <c r="A333" s="82" t="s">
        <v>1076</v>
      </c>
      <c r="B333" s="82" t="s">
        <v>1077</v>
      </c>
      <c r="C333" s="178">
        <v>0</v>
      </c>
      <c r="D333" s="67">
        <v>0</v>
      </c>
      <c r="E333" s="67">
        <v>0</v>
      </c>
      <c r="F333" s="67">
        <v>0</v>
      </c>
      <c r="G333" s="67">
        <v>0</v>
      </c>
      <c r="H333" s="67">
        <v>0</v>
      </c>
      <c r="I333" s="178">
        <v>0</v>
      </c>
      <c r="J333" s="67">
        <v>0</v>
      </c>
      <c r="K333" s="67">
        <v>0</v>
      </c>
      <c r="L333" s="67">
        <v>0</v>
      </c>
      <c r="M333" s="67">
        <v>0</v>
      </c>
      <c r="N333" s="67">
        <v>0</v>
      </c>
      <c r="O333" s="178">
        <v>0</v>
      </c>
      <c r="P333" s="67">
        <v>0</v>
      </c>
      <c r="Q333" s="67">
        <v>0</v>
      </c>
      <c r="R333" s="67">
        <v>0</v>
      </c>
      <c r="S333" s="67">
        <v>1</v>
      </c>
      <c r="T333" s="67">
        <v>0</v>
      </c>
      <c r="U333" s="178">
        <v>0</v>
      </c>
      <c r="V333" s="29">
        <v>0</v>
      </c>
      <c r="W333" s="29">
        <v>0</v>
      </c>
      <c r="X333" s="29">
        <v>0</v>
      </c>
      <c r="Y333" s="29">
        <v>2</v>
      </c>
      <c r="Z333" s="29">
        <v>0</v>
      </c>
      <c r="AD333" s="178">
        <f t="shared" si="51"/>
        <v>3</v>
      </c>
      <c r="AE333" s="29">
        <f t="shared" si="51"/>
        <v>0</v>
      </c>
      <c r="AF333" s="29">
        <f t="shared" si="51"/>
        <v>0</v>
      </c>
      <c r="AG333" s="29">
        <f t="shared" si="51"/>
        <v>0</v>
      </c>
      <c r="AH333" s="29">
        <f t="shared" si="51"/>
        <v>0</v>
      </c>
      <c r="AI333" s="29">
        <f t="shared" si="51"/>
        <v>0</v>
      </c>
      <c r="AJ333" s="120">
        <f t="shared" si="52"/>
        <v>3</v>
      </c>
      <c r="AK333" s="30" t="str">
        <f t="shared" si="53"/>
        <v>Neath Port Talbot</v>
      </c>
      <c r="AL333" s="29">
        <f t="shared" si="54"/>
        <v>69</v>
      </c>
      <c r="AN333" s="202" t="s">
        <v>1658</v>
      </c>
      <c r="AO333" s="202" t="s">
        <v>52</v>
      </c>
      <c r="AP333" s="202">
        <v>14</v>
      </c>
      <c r="AQ333" s="29">
        <f t="shared" si="55"/>
        <v>302</v>
      </c>
      <c r="AR333" s="202" t="s">
        <v>1658</v>
      </c>
      <c r="AS333" s="202" t="s">
        <v>52</v>
      </c>
      <c r="AT333" s="29">
        <f t="shared" ca="1" si="56"/>
        <v>44</v>
      </c>
    </row>
    <row r="334" spans="1:46" x14ac:dyDescent="0.25">
      <c r="A334" s="82" t="s">
        <v>1078</v>
      </c>
      <c r="B334" s="82" t="s">
        <v>1079</v>
      </c>
      <c r="C334" s="178">
        <v>0</v>
      </c>
      <c r="D334" s="67">
        <v>0</v>
      </c>
      <c r="E334" s="67">
        <v>0</v>
      </c>
      <c r="F334" s="67">
        <v>0</v>
      </c>
      <c r="G334" s="67">
        <v>0</v>
      </c>
      <c r="H334" s="67">
        <v>0</v>
      </c>
      <c r="I334" s="178">
        <v>0</v>
      </c>
      <c r="J334" s="67">
        <v>0</v>
      </c>
      <c r="K334" s="67">
        <v>0</v>
      </c>
      <c r="L334" s="67">
        <v>0</v>
      </c>
      <c r="M334" s="67">
        <v>0</v>
      </c>
      <c r="N334" s="67">
        <v>0</v>
      </c>
      <c r="O334" s="178">
        <v>0</v>
      </c>
      <c r="P334" s="67">
        <v>0</v>
      </c>
      <c r="Q334" s="67">
        <v>0</v>
      </c>
      <c r="R334" s="67">
        <v>0</v>
      </c>
      <c r="S334" s="67">
        <v>2</v>
      </c>
      <c r="T334" s="67">
        <v>0</v>
      </c>
      <c r="U334" s="178">
        <v>0</v>
      </c>
      <c r="V334" s="29">
        <v>0</v>
      </c>
      <c r="W334" s="29">
        <v>1</v>
      </c>
      <c r="X334" s="29">
        <v>0</v>
      </c>
      <c r="Y334" s="29">
        <v>1</v>
      </c>
      <c r="Z334" s="29">
        <v>0</v>
      </c>
      <c r="AD334" s="178">
        <f t="shared" si="51"/>
        <v>3</v>
      </c>
      <c r="AE334" s="29">
        <f t="shared" si="51"/>
        <v>0</v>
      </c>
      <c r="AF334" s="29">
        <f t="shared" si="51"/>
        <v>1</v>
      </c>
      <c r="AG334" s="29">
        <f t="shared" si="51"/>
        <v>0</v>
      </c>
      <c r="AH334" s="29">
        <f t="shared" si="51"/>
        <v>0</v>
      </c>
      <c r="AI334" s="29">
        <f t="shared" si="51"/>
        <v>0</v>
      </c>
      <c r="AJ334" s="120">
        <f t="shared" si="52"/>
        <v>4</v>
      </c>
      <c r="AK334" s="30" t="str">
        <f t="shared" si="53"/>
        <v>Bridgend</v>
      </c>
      <c r="AL334" s="29">
        <f t="shared" si="54"/>
        <v>70</v>
      </c>
      <c r="AN334" s="202" t="s">
        <v>1659</v>
      </c>
      <c r="AO334" s="202" t="s">
        <v>54</v>
      </c>
      <c r="AP334" s="202">
        <v>10</v>
      </c>
      <c r="AQ334" s="29">
        <f t="shared" si="55"/>
        <v>303</v>
      </c>
      <c r="AR334" s="202" t="s">
        <v>1659</v>
      </c>
      <c r="AS334" s="202" t="s">
        <v>54</v>
      </c>
      <c r="AT334" s="29">
        <f t="shared" ca="1" si="56"/>
        <v>28</v>
      </c>
    </row>
    <row r="335" spans="1:46" x14ac:dyDescent="0.25">
      <c r="A335" s="82" t="s">
        <v>1080</v>
      </c>
      <c r="B335" s="82" t="s">
        <v>1081</v>
      </c>
      <c r="C335" s="178">
        <v>0</v>
      </c>
      <c r="D335" s="67">
        <v>0</v>
      </c>
      <c r="E335" s="67">
        <v>0</v>
      </c>
      <c r="F335" s="67">
        <v>0</v>
      </c>
      <c r="G335" s="67">
        <v>0</v>
      </c>
      <c r="H335" s="67">
        <v>0</v>
      </c>
      <c r="I335" s="178">
        <v>0</v>
      </c>
      <c r="J335" s="67">
        <v>0</v>
      </c>
      <c r="K335" s="67">
        <v>0</v>
      </c>
      <c r="L335" s="67">
        <v>0</v>
      </c>
      <c r="M335" s="67">
        <v>0</v>
      </c>
      <c r="N335" s="67">
        <v>0</v>
      </c>
      <c r="O335" s="178">
        <v>0</v>
      </c>
      <c r="P335" s="67">
        <v>0</v>
      </c>
      <c r="Q335" s="67">
        <v>0</v>
      </c>
      <c r="R335" s="67">
        <v>0</v>
      </c>
      <c r="S335" s="67">
        <v>0</v>
      </c>
      <c r="T335" s="67">
        <v>0</v>
      </c>
      <c r="U335" s="178">
        <v>0</v>
      </c>
      <c r="V335" s="29">
        <v>0</v>
      </c>
      <c r="W335" s="29">
        <v>1</v>
      </c>
      <c r="X335" s="29">
        <v>1</v>
      </c>
      <c r="Y335" s="29">
        <v>8</v>
      </c>
      <c r="Z335" s="29">
        <v>0</v>
      </c>
      <c r="AD335" s="178">
        <f t="shared" si="51"/>
        <v>8</v>
      </c>
      <c r="AE335" s="29">
        <f t="shared" si="51"/>
        <v>0</v>
      </c>
      <c r="AF335" s="29">
        <f t="shared" si="51"/>
        <v>1</v>
      </c>
      <c r="AG335" s="29">
        <f t="shared" si="51"/>
        <v>1</v>
      </c>
      <c r="AH335" s="29">
        <f t="shared" si="51"/>
        <v>0</v>
      </c>
      <c r="AI335" s="29">
        <f t="shared" si="51"/>
        <v>0</v>
      </c>
      <c r="AJ335" s="120">
        <f t="shared" si="52"/>
        <v>10</v>
      </c>
      <c r="AK335" s="30" t="str">
        <f t="shared" si="53"/>
        <v>Vale of Glamorgan</v>
      </c>
      <c r="AL335" s="29">
        <f t="shared" si="54"/>
        <v>71</v>
      </c>
      <c r="AN335" s="202" t="s">
        <v>1660</v>
      </c>
      <c r="AO335" s="202" t="s">
        <v>55</v>
      </c>
      <c r="AP335" s="202">
        <v>31</v>
      </c>
      <c r="AQ335" s="29">
        <f t="shared" si="55"/>
        <v>304</v>
      </c>
      <c r="AR335" s="202" t="s">
        <v>1660</v>
      </c>
      <c r="AS335" s="202" t="s">
        <v>55</v>
      </c>
      <c r="AT335" s="29">
        <f t="shared" ca="1" si="56"/>
        <v>29</v>
      </c>
    </row>
    <row r="336" spans="1:46" x14ac:dyDescent="0.25">
      <c r="A336" s="82" t="s">
        <v>1082</v>
      </c>
      <c r="B336" s="82" t="s">
        <v>1083</v>
      </c>
      <c r="C336" s="178">
        <v>0</v>
      </c>
      <c r="D336" s="67">
        <v>0</v>
      </c>
      <c r="E336" s="67">
        <v>0</v>
      </c>
      <c r="F336" s="67">
        <v>0</v>
      </c>
      <c r="G336" s="67">
        <v>0</v>
      </c>
      <c r="H336" s="67">
        <v>0</v>
      </c>
      <c r="I336" s="178">
        <v>0</v>
      </c>
      <c r="J336" s="67">
        <v>0</v>
      </c>
      <c r="K336" s="67">
        <v>0</v>
      </c>
      <c r="L336" s="67">
        <v>0</v>
      </c>
      <c r="M336" s="67">
        <v>0</v>
      </c>
      <c r="N336" s="67">
        <v>0</v>
      </c>
      <c r="O336" s="178">
        <v>0</v>
      </c>
      <c r="P336" s="67">
        <v>0</v>
      </c>
      <c r="Q336" s="67">
        <v>0</v>
      </c>
      <c r="R336" s="67">
        <v>0</v>
      </c>
      <c r="S336" s="67">
        <v>2</v>
      </c>
      <c r="T336" s="67">
        <v>0</v>
      </c>
      <c r="U336" s="178">
        <v>3</v>
      </c>
      <c r="V336" s="29">
        <v>0</v>
      </c>
      <c r="W336" s="29">
        <v>4</v>
      </c>
      <c r="X336" s="29">
        <v>1</v>
      </c>
      <c r="Y336" s="29">
        <v>11</v>
      </c>
      <c r="Z336" s="29">
        <v>0</v>
      </c>
      <c r="AD336" s="178">
        <f t="shared" si="51"/>
        <v>13</v>
      </c>
      <c r="AE336" s="29">
        <f t="shared" si="51"/>
        <v>3</v>
      </c>
      <c r="AF336" s="29">
        <f t="shared" si="51"/>
        <v>4</v>
      </c>
      <c r="AG336" s="29">
        <f t="shared" si="51"/>
        <v>1</v>
      </c>
      <c r="AH336" s="29">
        <f t="shared" si="51"/>
        <v>0</v>
      </c>
      <c r="AI336" s="29">
        <f t="shared" si="51"/>
        <v>0</v>
      </c>
      <c r="AJ336" s="120">
        <f t="shared" si="52"/>
        <v>21</v>
      </c>
      <c r="AK336" s="30" t="str">
        <f t="shared" si="53"/>
        <v>Cardiff</v>
      </c>
      <c r="AL336" s="29">
        <f t="shared" si="54"/>
        <v>72</v>
      </c>
      <c r="AN336" s="202" t="s">
        <v>1661</v>
      </c>
      <c r="AO336" s="202" t="s">
        <v>58</v>
      </c>
      <c r="AP336" s="202">
        <v>30</v>
      </c>
      <c r="AQ336" s="29">
        <f t="shared" si="55"/>
        <v>305</v>
      </c>
      <c r="AR336" s="202" t="s">
        <v>1661</v>
      </c>
      <c r="AS336" s="202" t="s">
        <v>58</v>
      </c>
      <c r="AT336" s="29">
        <f t="shared" ca="1" si="56"/>
        <v>13</v>
      </c>
    </row>
    <row r="337" spans="1:46" x14ac:dyDescent="0.25">
      <c r="A337" s="82" t="s">
        <v>1084</v>
      </c>
      <c r="B337" s="82" t="s">
        <v>1085</v>
      </c>
      <c r="C337" s="178">
        <v>0</v>
      </c>
      <c r="D337" s="67">
        <v>0</v>
      </c>
      <c r="E337" s="67">
        <v>0</v>
      </c>
      <c r="F337" s="67">
        <v>0</v>
      </c>
      <c r="G337" s="67">
        <v>0</v>
      </c>
      <c r="H337" s="67">
        <v>0</v>
      </c>
      <c r="I337" s="178">
        <v>0</v>
      </c>
      <c r="J337" s="67">
        <v>0</v>
      </c>
      <c r="K337" s="67">
        <v>0</v>
      </c>
      <c r="L337" s="67">
        <v>0</v>
      </c>
      <c r="M337" s="67">
        <v>0</v>
      </c>
      <c r="N337" s="67">
        <v>0</v>
      </c>
      <c r="O337" s="178">
        <v>0</v>
      </c>
      <c r="P337" s="67">
        <v>0</v>
      </c>
      <c r="Q337" s="67">
        <v>0</v>
      </c>
      <c r="R337" s="67">
        <v>0</v>
      </c>
      <c r="S337" s="67">
        <v>0</v>
      </c>
      <c r="T337" s="67">
        <v>0</v>
      </c>
      <c r="U337" s="178">
        <v>1</v>
      </c>
      <c r="V337" s="29">
        <v>0</v>
      </c>
      <c r="W337" s="29">
        <v>0</v>
      </c>
      <c r="X337" s="29">
        <v>0</v>
      </c>
      <c r="Y337" s="29">
        <v>11</v>
      </c>
      <c r="Z337" s="29">
        <v>0</v>
      </c>
      <c r="AD337" s="178">
        <f t="shared" si="51"/>
        <v>11</v>
      </c>
      <c r="AE337" s="29">
        <f t="shared" si="51"/>
        <v>1</v>
      </c>
      <c r="AF337" s="29">
        <f t="shared" si="51"/>
        <v>0</v>
      </c>
      <c r="AG337" s="29">
        <f t="shared" si="51"/>
        <v>0</v>
      </c>
      <c r="AH337" s="29">
        <f t="shared" si="51"/>
        <v>0</v>
      </c>
      <c r="AI337" s="29">
        <f t="shared" si="51"/>
        <v>0</v>
      </c>
      <c r="AJ337" s="120">
        <f t="shared" si="52"/>
        <v>12</v>
      </c>
      <c r="AK337" s="30" t="str">
        <f t="shared" si="53"/>
        <v>Rhondda Cynon Taf</v>
      </c>
      <c r="AL337" s="29">
        <f t="shared" si="54"/>
        <v>73</v>
      </c>
      <c r="AN337" s="202" t="s">
        <v>1662</v>
      </c>
      <c r="AO337" s="202" t="s">
        <v>60</v>
      </c>
      <c r="AP337" s="202">
        <v>14</v>
      </c>
      <c r="AQ337" s="29">
        <f t="shared" si="55"/>
        <v>306</v>
      </c>
      <c r="AR337" s="202" t="s">
        <v>1662</v>
      </c>
      <c r="AS337" s="202" t="s">
        <v>60</v>
      </c>
      <c r="AT337" s="29">
        <f t="shared" ca="1" si="56"/>
        <v>61</v>
      </c>
    </row>
    <row r="338" spans="1:46" x14ac:dyDescent="0.25">
      <c r="A338" s="82" t="s">
        <v>1086</v>
      </c>
      <c r="B338" s="82" t="s">
        <v>1087</v>
      </c>
      <c r="C338" s="178">
        <v>0</v>
      </c>
      <c r="D338" s="67">
        <v>0</v>
      </c>
      <c r="E338" s="67">
        <v>0</v>
      </c>
      <c r="F338" s="67">
        <v>0</v>
      </c>
      <c r="G338" s="67">
        <v>0</v>
      </c>
      <c r="H338" s="67">
        <v>0</v>
      </c>
      <c r="I338" s="178">
        <v>0</v>
      </c>
      <c r="J338" s="67">
        <v>0</v>
      </c>
      <c r="K338" s="67">
        <v>0</v>
      </c>
      <c r="L338" s="67">
        <v>0</v>
      </c>
      <c r="M338" s="67">
        <v>0</v>
      </c>
      <c r="N338" s="67">
        <v>0</v>
      </c>
      <c r="O338" s="178">
        <v>1</v>
      </c>
      <c r="P338" s="67">
        <v>0</v>
      </c>
      <c r="Q338" s="67">
        <v>0</v>
      </c>
      <c r="R338" s="67">
        <v>0</v>
      </c>
      <c r="S338" s="67">
        <v>3</v>
      </c>
      <c r="T338" s="67">
        <v>0</v>
      </c>
      <c r="U338" s="178">
        <v>0</v>
      </c>
      <c r="V338" s="29">
        <v>0</v>
      </c>
      <c r="W338" s="29">
        <v>0</v>
      </c>
      <c r="X338" s="29">
        <v>0</v>
      </c>
      <c r="Y338" s="29">
        <v>18</v>
      </c>
      <c r="Z338" s="29">
        <v>0</v>
      </c>
      <c r="AD338" s="178">
        <f t="shared" si="51"/>
        <v>21</v>
      </c>
      <c r="AE338" s="29">
        <f t="shared" si="51"/>
        <v>1</v>
      </c>
      <c r="AF338" s="29">
        <f t="shared" si="51"/>
        <v>0</v>
      </c>
      <c r="AG338" s="29">
        <f t="shared" si="51"/>
        <v>0</v>
      </c>
      <c r="AH338" s="29">
        <f t="shared" si="51"/>
        <v>0</v>
      </c>
      <c r="AI338" s="29">
        <f t="shared" si="51"/>
        <v>0</v>
      </c>
      <c r="AJ338" s="120">
        <f t="shared" si="52"/>
        <v>22</v>
      </c>
      <c r="AK338" s="30" t="str">
        <f t="shared" si="53"/>
        <v>Caerphilly</v>
      </c>
      <c r="AL338" s="29">
        <f t="shared" si="54"/>
        <v>74</v>
      </c>
      <c r="AN338" s="202" t="s">
        <v>1663</v>
      </c>
      <c r="AO338" s="202" t="s">
        <v>65</v>
      </c>
      <c r="AP338" s="202">
        <v>16</v>
      </c>
      <c r="AQ338" s="29">
        <f t="shared" si="55"/>
        <v>307</v>
      </c>
      <c r="AR338" s="202" t="s">
        <v>1663</v>
      </c>
      <c r="AS338" s="202" t="s">
        <v>65</v>
      </c>
      <c r="AT338" s="29">
        <f t="shared" ca="1" si="56"/>
        <v>46</v>
      </c>
    </row>
    <row r="339" spans="1:46" x14ac:dyDescent="0.25">
      <c r="A339" s="82" t="s">
        <v>1088</v>
      </c>
      <c r="B339" s="82" t="s">
        <v>1089</v>
      </c>
      <c r="C339" s="178">
        <v>0</v>
      </c>
      <c r="D339" s="67">
        <v>0</v>
      </c>
      <c r="E339" s="67">
        <v>0</v>
      </c>
      <c r="F339" s="67">
        <v>0</v>
      </c>
      <c r="G339" s="67">
        <v>0</v>
      </c>
      <c r="H339" s="67">
        <v>0</v>
      </c>
      <c r="I339" s="178">
        <v>0</v>
      </c>
      <c r="J339" s="67">
        <v>0</v>
      </c>
      <c r="K339" s="67">
        <v>0</v>
      </c>
      <c r="L339" s="67">
        <v>0</v>
      </c>
      <c r="M339" s="67">
        <v>0</v>
      </c>
      <c r="N339" s="67">
        <v>0</v>
      </c>
      <c r="O339" s="178">
        <v>0</v>
      </c>
      <c r="P339" s="67">
        <v>0</v>
      </c>
      <c r="Q339" s="67">
        <v>0</v>
      </c>
      <c r="R339" s="67">
        <v>0</v>
      </c>
      <c r="S339" s="67">
        <v>1</v>
      </c>
      <c r="T339" s="67">
        <v>0</v>
      </c>
      <c r="U339" s="178">
        <v>2</v>
      </c>
      <c r="V339" s="29">
        <v>0</v>
      </c>
      <c r="W339" s="29">
        <v>0</v>
      </c>
      <c r="X339" s="29">
        <v>0</v>
      </c>
      <c r="Y339" s="29">
        <v>5</v>
      </c>
      <c r="Z339" s="29">
        <v>0</v>
      </c>
      <c r="AD339" s="178">
        <f t="shared" si="51"/>
        <v>6</v>
      </c>
      <c r="AE339" s="29">
        <f t="shared" si="51"/>
        <v>2</v>
      </c>
      <c r="AF339" s="29">
        <f t="shared" si="51"/>
        <v>0</v>
      </c>
      <c r="AG339" s="29">
        <f t="shared" si="51"/>
        <v>0</v>
      </c>
      <c r="AH339" s="29">
        <f t="shared" si="51"/>
        <v>0</v>
      </c>
      <c r="AI339" s="29">
        <f t="shared" si="51"/>
        <v>0</v>
      </c>
      <c r="AJ339" s="120">
        <f t="shared" si="52"/>
        <v>8</v>
      </c>
      <c r="AK339" s="30" t="str">
        <f t="shared" si="53"/>
        <v>Blaenau Gwent</v>
      </c>
      <c r="AL339" s="29">
        <f t="shared" si="54"/>
        <v>75</v>
      </c>
      <c r="AN339" s="202" t="s">
        <v>1664</v>
      </c>
      <c r="AO339" s="202" t="s">
        <v>71</v>
      </c>
      <c r="AP339" s="202">
        <v>8</v>
      </c>
      <c r="AQ339" s="29">
        <f t="shared" si="55"/>
        <v>308</v>
      </c>
      <c r="AR339" s="202" t="s">
        <v>1664</v>
      </c>
      <c r="AS339" s="202" t="s">
        <v>71</v>
      </c>
      <c r="AT339" s="29">
        <f t="shared" ca="1" si="56"/>
        <v>29</v>
      </c>
    </row>
    <row r="340" spans="1:46" x14ac:dyDescent="0.25">
      <c r="A340" s="82" t="s">
        <v>1090</v>
      </c>
      <c r="B340" s="82" t="s">
        <v>1091</v>
      </c>
      <c r="C340" s="178">
        <v>0</v>
      </c>
      <c r="D340" s="67">
        <v>0</v>
      </c>
      <c r="E340" s="67">
        <v>0</v>
      </c>
      <c r="F340" s="67">
        <v>0</v>
      </c>
      <c r="G340" s="67">
        <v>0</v>
      </c>
      <c r="H340" s="67">
        <v>0</v>
      </c>
      <c r="I340" s="178">
        <v>0</v>
      </c>
      <c r="J340" s="67">
        <v>0</v>
      </c>
      <c r="K340" s="67">
        <v>0</v>
      </c>
      <c r="L340" s="67">
        <v>0</v>
      </c>
      <c r="M340" s="67">
        <v>0</v>
      </c>
      <c r="N340" s="67">
        <v>0</v>
      </c>
      <c r="O340" s="178">
        <v>0</v>
      </c>
      <c r="P340" s="67">
        <v>0</v>
      </c>
      <c r="Q340" s="67">
        <v>0</v>
      </c>
      <c r="R340" s="67">
        <v>0</v>
      </c>
      <c r="S340" s="67">
        <v>2</v>
      </c>
      <c r="T340" s="67">
        <v>0</v>
      </c>
      <c r="U340" s="178">
        <v>0</v>
      </c>
      <c r="V340" s="29">
        <v>0</v>
      </c>
      <c r="W340" s="29">
        <v>0</v>
      </c>
      <c r="X340" s="29">
        <v>0</v>
      </c>
      <c r="Y340" s="29">
        <v>8</v>
      </c>
      <c r="Z340" s="29">
        <v>0</v>
      </c>
      <c r="AD340" s="178">
        <f t="shared" si="51"/>
        <v>10</v>
      </c>
      <c r="AE340" s="29">
        <f t="shared" si="51"/>
        <v>0</v>
      </c>
      <c r="AF340" s="29">
        <f t="shared" si="51"/>
        <v>0</v>
      </c>
      <c r="AG340" s="29">
        <f t="shared" si="51"/>
        <v>0</v>
      </c>
      <c r="AH340" s="29">
        <f t="shared" si="51"/>
        <v>0</v>
      </c>
      <c r="AI340" s="29">
        <f t="shared" si="51"/>
        <v>0</v>
      </c>
      <c r="AJ340" s="120">
        <f t="shared" si="52"/>
        <v>10</v>
      </c>
      <c r="AK340" s="30" t="str">
        <f t="shared" si="53"/>
        <v>Torfaen</v>
      </c>
      <c r="AL340" s="29">
        <f t="shared" si="54"/>
        <v>76</v>
      </c>
      <c r="AN340" s="202" t="s">
        <v>1665</v>
      </c>
      <c r="AO340" s="202" t="s">
        <v>74</v>
      </c>
      <c r="AP340" s="202">
        <v>14</v>
      </c>
      <c r="AQ340" s="29">
        <f t="shared" si="55"/>
        <v>309</v>
      </c>
      <c r="AR340" s="202" t="s">
        <v>1665</v>
      </c>
      <c r="AS340" s="202" t="s">
        <v>74</v>
      </c>
      <c r="AT340" s="29">
        <f t="shared" ca="1" si="56"/>
        <v>65</v>
      </c>
    </row>
    <row r="341" spans="1:46" x14ac:dyDescent="0.25">
      <c r="A341" s="82" t="s">
        <v>1092</v>
      </c>
      <c r="B341" s="82" t="s">
        <v>1093</v>
      </c>
      <c r="C341" s="178">
        <v>0</v>
      </c>
      <c r="D341" s="67">
        <v>0</v>
      </c>
      <c r="E341" s="67">
        <v>0</v>
      </c>
      <c r="F341" s="67">
        <v>0</v>
      </c>
      <c r="G341" s="67">
        <v>0</v>
      </c>
      <c r="H341" s="67">
        <v>0</v>
      </c>
      <c r="I341" s="178">
        <v>0</v>
      </c>
      <c r="J341" s="67">
        <v>0</v>
      </c>
      <c r="K341" s="67">
        <v>0</v>
      </c>
      <c r="L341" s="67">
        <v>0</v>
      </c>
      <c r="M341" s="67">
        <v>0</v>
      </c>
      <c r="N341" s="67">
        <v>0</v>
      </c>
      <c r="O341" s="178">
        <v>0</v>
      </c>
      <c r="P341" s="67">
        <v>0</v>
      </c>
      <c r="Q341" s="67">
        <v>0</v>
      </c>
      <c r="R341" s="67">
        <v>0</v>
      </c>
      <c r="S341" s="67">
        <v>0</v>
      </c>
      <c r="T341" s="67">
        <v>0</v>
      </c>
      <c r="U341" s="178">
        <v>0</v>
      </c>
      <c r="V341" s="29">
        <v>0</v>
      </c>
      <c r="W341" s="29">
        <v>0</v>
      </c>
      <c r="X341" s="29">
        <v>0</v>
      </c>
      <c r="Y341" s="29">
        <v>9</v>
      </c>
      <c r="Z341" s="29">
        <v>0</v>
      </c>
      <c r="AD341" s="178">
        <f t="shared" si="51"/>
        <v>9</v>
      </c>
      <c r="AE341" s="29">
        <f t="shared" si="51"/>
        <v>0</v>
      </c>
      <c r="AF341" s="29">
        <f t="shared" si="51"/>
        <v>0</v>
      </c>
      <c r="AG341" s="29">
        <f t="shared" si="51"/>
        <v>0</v>
      </c>
      <c r="AH341" s="29">
        <f t="shared" si="51"/>
        <v>0</v>
      </c>
      <c r="AI341" s="29">
        <f t="shared" si="51"/>
        <v>0</v>
      </c>
      <c r="AJ341" s="120">
        <f t="shared" si="52"/>
        <v>9</v>
      </c>
      <c r="AK341" s="30" t="str">
        <f t="shared" si="53"/>
        <v>Monmouthshire</v>
      </c>
      <c r="AL341" s="29">
        <f t="shared" si="54"/>
        <v>77</v>
      </c>
      <c r="AN341" s="202" t="s">
        <v>1666</v>
      </c>
      <c r="AO341" s="202" t="s">
        <v>87</v>
      </c>
      <c r="AP341" s="202">
        <v>14</v>
      </c>
      <c r="AQ341" s="29">
        <f t="shared" si="55"/>
        <v>310</v>
      </c>
      <c r="AR341" s="202" t="s">
        <v>1666</v>
      </c>
      <c r="AS341" s="202" t="s">
        <v>87</v>
      </c>
      <c r="AT341" s="29">
        <f t="shared" ca="1" si="56"/>
        <v>53</v>
      </c>
    </row>
    <row r="342" spans="1:46" x14ac:dyDescent="0.25">
      <c r="A342" s="82" t="s">
        <v>1094</v>
      </c>
      <c r="B342" s="82" t="s">
        <v>1095</v>
      </c>
      <c r="C342" s="178">
        <v>0</v>
      </c>
      <c r="D342" s="67">
        <v>0</v>
      </c>
      <c r="E342" s="67">
        <v>0</v>
      </c>
      <c r="F342" s="67">
        <v>0</v>
      </c>
      <c r="G342" s="67">
        <v>0</v>
      </c>
      <c r="H342" s="67">
        <v>0</v>
      </c>
      <c r="I342" s="178">
        <v>0</v>
      </c>
      <c r="J342" s="67">
        <v>0</v>
      </c>
      <c r="K342" s="67">
        <v>0</v>
      </c>
      <c r="L342" s="67">
        <v>0</v>
      </c>
      <c r="M342" s="67">
        <v>1</v>
      </c>
      <c r="N342" s="67">
        <v>0</v>
      </c>
      <c r="O342" s="178">
        <v>0</v>
      </c>
      <c r="P342" s="67">
        <v>0</v>
      </c>
      <c r="Q342" s="67">
        <v>0</v>
      </c>
      <c r="R342" s="67">
        <v>0</v>
      </c>
      <c r="S342" s="67">
        <v>3</v>
      </c>
      <c r="T342" s="67">
        <v>0</v>
      </c>
      <c r="U342" s="178">
        <v>0</v>
      </c>
      <c r="V342" s="29">
        <v>0</v>
      </c>
      <c r="W342" s="29">
        <v>0</v>
      </c>
      <c r="X342" s="29">
        <v>0</v>
      </c>
      <c r="Y342" s="29">
        <v>14</v>
      </c>
      <c r="Z342" s="29">
        <v>0</v>
      </c>
      <c r="AD342" s="178">
        <f t="shared" si="51"/>
        <v>18</v>
      </c>
      <c r="AE342" s="29">
        <f t="shared" si="51"/>
        <v>0</v>
      </c>
      <c r="AF342" s="29">
        <f t="shared" si="51"/>
        <v>0</v>
      </c>
      <c r="AG342" s="29">
        <f t="shared" si="51"/>
        <v>0</v>
      </c>
      <c r="AH342" s="29">
        <f t="shared" si="51"/>
        <v>0</v>
      </c>
      <c r="AI342" s="29">
        <f t="shared" si="51"/>
        <v>0</v>
      </c>
      <c r="AJ342" s="120">
        <f t="shared" si="52"/>
        <v>18</v>
      </c>
      <c r="AK342" s="30" t="str">
        <f t="shared" si="53"/>
        <v>Newport</v>
      </c>
      <c r="AL342" s="29">
        <f t="shared" si="54"/>
        <v>172</v>
      </c>
      <c r="AN342" s="202" t="s">
        <v>1667</v>
      </c>
      <c r="AO342" s="202" t="s">
        <v>89</v>
      </c>
      <c r="AP342" s="202">
        <v>33</v>
      </c>
      <c r="AQ342" s="29">
        <f t="shared" si="55"/>
        <v>311</v>
      </c>
      <c r="AR342" s="202" t="s">
        <v>1667</v>
      </c>
      <c r="AS342" s="202" t="s">
        <v>89</v>
      </c>
      <c r="AT342" s="29">
        <f t="shared" ca="1" si="56"/>
        <v>19</v>
      </c>
    </row>
    <row r="343" spans="1:46" x14ac:dyDescent="0.25">
      <c r="A343" s="82" t="s">
        <v>1096</v>
      </c>
      <c r="B343" s="82" t="s">
        <v>1097</v>
      </c>
      <c r="C343" s="178">
        <v>0</v>
      </c>
      <c r="D343" s="67">
        <v>0</v>
      </c>
      <c r="E343" s="67">
        <v>0</v>
      </c>
      <c r="F343" s="67">
        <v>0</v>
      </c>
      <c r="G343" s="67">
        <v>0</v>
      </c>
      <c r="H343" s="67">
        <v>0</v>
      </c>
      <c r="I343" s="178">
        <v>0</v>
      </c>
      <c r="J343" s="67">
        <v>0</v>
      </c>
      <c r="K343" s="67">
        <v>0</v>
      </c>
      <c r="L343" s="67">
        <v>0</v>
      </c>
      <c r="M343" s="67">
        <v>0</v>
      </c>
      <c r="N343" s="67">
        <v>0</v>
      </c>
      <c r="O343" s="178">
        <v>0</v>
      </c>
      <c r="P343" s="67">
        <v>0</v>
      </c>
      <c r="Q343" s="67">
        <v>0</v>
      </c>
      <c r="R343" s="67">
        <v>0</v>
      </c>
      <c r="S343" s="67">
        <v>2</v>
      </c>
      <c r="T343" s="67">
        <v>0</v>
      </c>
      <c r="U343" s="178">
        <v>0</v>
      </c>
      <c r="V343" s="29">
        <v>0</v>
      </c>
      <c r="W343" s="29">
        <v>0</v>
      </c>
      <c r="X343" s="29">
        <v>0</v>
      </c>
      <c r="Y343" s="29">
        <v>4</v>
      </c>
      <c r="Z343" s="29">
        <v>0</v>
      </c>
      <c r="AD343" s="178">
        <f t="shared" si="51"/>
        <v>6</v>
      </c>
      <c r="AE343" s="29">
        <f t="shared" si="51"/>
        <v>0</v>
      </c>
      <c r="AF343" s="29">
        <f t="shared" si="51"/>
        <v>0</v>
      </c>
      <c r="AG343" s="29">
        <f t="shared" si="51"/>
        <v>0</v>
      </c>
      <c r="AH343" s="29">
        <f t="shared" si="51"/>
        <v>0</v>
      </c>
      <c r="AI343" s="29">
        <f t="shared" si="51"/>
        <v>0</v>
      </c>
      <c r="AJ343" s="120">
        <f t="shared" si="52"/>
        <v>6</v>
      </c>
      <c r="AK343" s="30" t="str">
        <f t="shared" si="53"/>
        <v>Powys</v>
      </c>
      <c r="AL343" s="29">
        <f t="shared" si="54"/>
        <v>173</v>
      </c>
      <c r="AN343" s="202" t="s">
        <v>1668</v>
      </c>
      <c r="AO343" s="202" t="s">
        <v>99</v>
      </c>
      <c r="AP343" s="202">
        <v>19</v>
      </c>
      <c r="AQ343" s="29">
        <f t="shared" si="55"/>
        <v>312</v>
      </c>
      <c r="AR343" s="202" t="s">
        <v>1668</v>
      </c>
      <c r="AS343" s="202" t="s">
        <v>99</v>
      </c>
      <c r="AT343" s="29">
        <f t="shared" ca="1" si="56"/>
        <v>53</v>
      </c>
    </row>
    <row r="344" spans="1:46" x14ac:dyDescent="0.25">
      <c r="A344" s="82" t="s">
        <v>1098</v>
      </c>
      <c r="B344" s="82" t="s">
        <v>1099</v>
      </c>
      <c r="C344" s="178">
        <v>0</v>
      </c>
      <c r="D344" s="67">
        <v>0</v>
      </c>
      <c r="E344" s="67">
        <v>0</v>
      </c>
      <c r="F344" s="67">
        <v>0</v>
      </c>
      <c r="G344" s="67">
        <v>0</v>
      </c>
      <c r="H344" s="67">
        <v>0</v>
      </c>
      <c r="I344" s="178">
        <v>0</v>
      </c>
      <c r="J344" s="67">
        <v>0</v>
      </c>
      <c r="K344" s="67">
        <v>0</v>
      </c>
      <c r="L344" s="67">
        <v>0</v>
      </c>
      <c r="M344" s="67">
        <v>0</v>
      </c>
      <c r="N344" s="67">
        <v>0</v>
      </c>
      <c r="O344" s="178">
        <v>0</v>
      </c>
      <c r="P344" s="67">
        <v>0</v>
      </c>
      <c r="Q344" s="67">
        <v>0</v>
      </c>
      <c r="R344" s="67">
        <v>0</v>
      </c>
      <c r="S344" s="67">
        <v>0</v>
      </c>
      <c r="T344" s="67">
        <v>0</v>
      </c>
      <c r="U344" s="178">
        <v>0</v>
      </c>
      <c r="V344" s="29">
        <v>0</v>
      </c>
      <c r="W344" s="29">
        <v>0</v>
      </c>
      <c r="X344" s="29">
        <v>0</v>
      </c>
      <c r="Y344" s="29">
        <v>1</v>
      </c>
      <c r="Z344" s="29">
        <v>0</v>
      </c>
      <c r="AD344" s="178">
        <f t="shared" si="51"/>
        <v>1</v>
      </c>
      <c r="AE344" s="29">
        <f t="shared" si="51"/>
        <v>0</v>
      </c>
      <c r="AF344" s="29">
        <f t="shared" si="51"/>
        <v>0</v>
      </c>
      <c r="AG344" s="29">
        <f t="shared" si="51"/>
        <v>0</v>
      </c>
      <c r="AH344" s="29">
        <f t="shared" si="51"/>
        <v>0</v>
      </c>
      <c r="AI344" s="29">
        <f t="shared" si="51"/>
        <v>0</v>
      </c>
      <c r="AJ344" s="120">
        <f t="shared" si="52"/>
        <v>1</v>
      </c>
      <c r="AK344" s="30" t="str">
        <f t="shared" si="53"/>
        <v>Merthyr Tydfil</v>
      </c>
      <c r="AL344" s="29">
        <f t="shared" si="54"/>
        <v>174</v>
      </c>
      <c r="AN344" s="202" t="s">
        <v>1669</v>
      </c>
      <c r="AO344" s="202" t="s">
        <v>107</v>
      </c>
      <c r="AP344" s="202">
        <v>6</v>
      </c>
      <c r="AQ344" s="29">
        <f t="shared" si="55"/>
        <v>313</v>
      </c>
      <c r="AR344" s="202" t="s">
        <v>1669</v>
      </c>
      <c r="AS344" s="202" t="s">
        <v>107</v>
      </c>
      <c r="AT344" s="29">
        <f t="shared" ca="1" si="56"/>
        <v>21</v>
      </c>
    </row>
    <row r="345" spans="1:46" x14ac:dyDescent="0.25">
      <c r="AN345" s="202" t="s">
        <v>1670</v>
      </c>
      <c r="AO345" s="202" t="s">
        <v>111</v>
      </c>
      <c r="AP345" s="202">
        <v>20</v>
      </c>
      <c r="AQ345" s="29">
        <f t="shared" si="55"/>
        <v>314</v>
      </c>
      <c r="AR345" s="202" t="s">
        <v>1670</v>
      </c>
      <c r="AS345" s="202" t="s">
        <v>111</v>
      </c>
      <c r="AT345" s="29">
        <f t="shared" ca="1" si="56"/>
        <v>38</v>
      </c>
    </row>
    <row r="346" spans="1:46" x14ac:dyDescent="0.25">
      <c r="AN346" s="202" t="s">
        <v>1671</v>
      </c>
      <c r="AO346" s="202" t="s">
        <v>115</v>
      </c>
      <c r="AP346" s="202">
        <v>24</v>
      </c>
      <c r="AQ346" s="29">
        <f t="shared" si="55"/>
        <v>315</v>
      </c>
      <c r="AR346" s="202" t="s">
        <v>1671</v>
      </c>
      <c r="AS346" s="202" t="s">
        <v>115</v>
      </c>
      <c r="AT346" s="29">
        <f t="shared" ca="1" si="56"/>
        <v>49</v>
      </c>
    </row>
    <row r="347" spans="1:46" x14ac:dyDescent="0.25">
      <c r="B347" s="186" t="s">
        <v>131</v>
      </c>
      <c r="C347" s="187">
        <f>SUM(C6:C322)</f>
        <v>0</v>
      </c>
      <c r="D347" s="2">
        <f t="shared" ref="D347:Z347" si="57">SUM(D6:D322)</f>
        <v>0</v>
      </c>
      <c r="E347" s="2">
        <f t="shared" si="57"/>
        <v>0</v>
      </c>
      <c r="F347" s="2">
        <f t="shared" si="57"/>
        <v>0</v>
      </c>
      <c r="G347" s="2">
        <f t="shared" si="57"/>
        <v>5</v>
      </c>
      <c r="H347" s="2">
        <f t="shared" si="57"/>
        <v>0</v>
      </c>
      <c r="I347" s="187">
        <f t="shared" si="57"/>
        <v>2</v>
      </c>
      <c r="J347" s="2">
        <f t="shared" si="57"/>
        <v>0</v>
      </c>
      <c r="K347" s="2">
        <f t="shared" si="57"/>
        <v>1</v>
      </c>
      <c r="L347" s="2">
        <f t="shared" si="57"/>
        <v>0</v>
      </c>
      <c r="M347" s="2">
        <f t="shared" si="57"/>
        <v>97</v>
      </c>
      <c r="N347" s="2">
        <f t="shared" si="57"/>
        <v>0</v>
      </c>
      <c r="O347" s="187">
        <f t="shared" si="57"/>
        <v>18</v>
      </c>
      <c r="P347" s="2">
        <f t="shared" si="57"/>
        <v>1</v>
      </c>
      <c r="Q347" s="2">
        <f t="shared" si="57"/>
        <v>14</v>
      </c>
      <c r="R347" s="2">
        <f t="shared" si="57"/>
        <v>2</v>
      </c>
      <c r="S347" s="2">
        <f t="shared" si="57"/>
        <v>480</v>
      </c>
      <c r="T347" s="2">
        <f t="shared" si="57"/>
        <v>0</v>
      </c>
      <c r="U347" s="187">
        <f t="shared" si="57"/>
        <v>187</v>
      </c>
      <c r="V347" s="120">
        <f t="shared" si="57"/>
        <v>15</v>
      </c>
      <c r="W347" s="120">
        <f t="shared" si="57"/>
        <v>111</v>
      </c>
      <c r="X347" s="120">
        <f t="shared" si="57"/>
        <v>29</v>
      </c>
      <c r="Y347" s="120">
        <f t="shared" si="57"/>
        <v>2984</v>
      </c>
      <c r="Z347" s="120">
        <f t="shared" si="57"/>
        <v>4</v>
      </c>
      <c r="AA347" s="120"/>
      <c r="AB347" s="120"/>
      <c r="AC347" s="188"/>
      <c r="AD347" s="187">
        <f t="shared" ref="AD347:AI349" si="58">SUMIF($C$5:$AB$5,AD$5,$C347:$AB347)</f>
        <v>3566</v>
      </c>
      <c r="AE347" s="120">
        <f t="shared" si="58"/>
        <v>207</v>
      </c>
      <c r="AF347" s="120">
        <f t="shared" si="58"/>
        <v>126</v>
      </c>
      <c r="AG347" s="120">
        <f t="shared" si="58"/>
        <v>31</v>
      </c>
      <c r="AH347" s="120">
        <f t="shared" si="58"/>
        <v>4</v>
      </c>
      <c r="AI347" s="120">
        <f t="shared" si="58"/>
        <v>16</v>
      </c>
      <c r="AJ347" s="120">
        <f t="shared" ref="AJ347:AJ349" si="59">SUM(AD347:AI347)</f>
        <v>3950</v>
      </c>
      <c r="AN347" s="202" t="s">
        <v>1672</v>
      </c>
      <c r="AO347" s="202" t="s">
        <v>116</v>
      </c>
      <c r="AP347" s="202">
        <v>20</v>
      </c>
      <c r="AQ347" s="29">
        <f t="shared" si="55"/>
        <v>316</v>
      </c>
      <c r="AR347" s="202" t="s">
        <v>1672</v>
      </c>
      <c r="AS347" s="202" t="s">
        <v>116</v>
      </c>
      <c r="AT347" s="29">
        <f t="shared" ca="1" si="56"/>
        <v>53</v>
      </c>
    </row>
    <row r="348" spans="1:46" x14ac:dyDescent="0.25">
      <c r="B348" s="186" t="s">
        <v>133</v>
      </c>
      <c r="C348" s="187">
        <f>SUM(C323:C344)</f>
        <v>0</v>
      </c>
      <c r="D348" s="2">
        <f t="shared" ref="D348:Z348" si="60">SUM(D323:D344)</f>
        <v>0</v>
      </c>
      <c r="E348" s="2">
        <f t="shared" si="60"/>
        <v>0</v>
      </c>
      <c r="F348" s="2">
        <f t="shared" si="60"/>
        <v>0</v>
      </c>
      <c r="G348" s="2">
        <f t="shared" si="60"/>
        <v>0</v>
      </c>
      <c r="H348" s="2">
        <f t="shared" si="60"/>
        <v>0</v>
      </c>
      <c r="I348" s="187">
        <f t="shared" si="60"/>
        <v>0</v>
      </c>
      <c r="J348" s="2">
        <f t="shared" si="60"/>
        <v>0</v>
      </c>
      <c r="K348" s="2">
        <f t="shared" si="60"/>
        <v>0</v>
      </c>
      <c r="L348" s="2">
        <f t="shared" si="60"/>
        <v>0</v>
      </c>
      <c r="M348" s="2">
        <f t="shared" si="60"/>
        <v>2</v>
      </c>
      <c r="N348" s="2">
        <f t="shared" si="60"/>
        <v>0</v>
      </c>
      <c r="O348" s="187">
        <f t="shared" si="60"/>
        <v>1</v>
      </c>
      <c r="P348" s="2">
        <f t="shared" si="60"/>
        <v>0</v>
      </c>
      <c r="Q348" s="2">
        <f t="shared" si="60"/>
        <v>1</v>
      </c>
      <c r="R348" s="2">
        <f t="shared" si="60"/>
        <v>0</v>
      </c>
      <c r="S348" s="2">
        <f t="shared" si="60"/>
        <v>19</v>
      </c>
      <c r="T348" s="2">
        <f t="shared" si="60"/>
        <v>0</v>
      </c>
      <c r="U348" s="187">
        <f t="shared" si="60"/>
        <v>8</v>
      </c>
      <c r="V348" s="120">
        <f t="shared" si="60"/>
        <v>0</v>
      </c>
      <c r="W348" s="120">
        <f t="shared" si="60"/>
        <v>9</v>
      </c>
      <c r="X348" s="120">
        <f t="shared" si="60"/>
        <v>2</v>
      </c>
      <c r="Y348" s="120">
        <f t="shared" si="60"/>
        <v>115</v>
      </c>
      <c r="Z348" s="120">
        <f t="shared" si="60"/>
        <v>0</v>
      </c>
      <c r="AA348" s="120"/>
      <c r="AB348" s="120"/>
      <c r="AC348" s="188"/>
      <c r="AD348" s="187">
        <f t="shared" si="58"/>
        <v>136</v>
      </c>
      <c r="AE348" s="120">
        <f t="shared" si="58"/>
        <v>9</v>
      </c>
      <c r="AF348" s="120">
        <f t="shared" si="58"/>
        <v>10</v>
      </c>
      <c r="AG348" s="120">
        <f t="shared" si="58"/>
        <v>2</v>
      </c>
      <c r="AH348" s="120">
        <f t="shared" si="58"/>
        <v>0</v>
      </c>
      <c r="AI348" s="120">
        <f t="shared" si="58"/>
        <v>0</v>
      </c>
      <c r="AJ348" s="120">
        <f t="shared" si="59"/>
        <v>157</v>
      </c>
      <c r="AN348" s="202" t="s">
        <v>1673</v>
      </c>
      <c r="AO348" s="202" t="s">
        <v>121</v>
      </c>
      <c r="AP348" s="202">
        <v>16</v>
      </c>
      <c r="AQ348" s="29">
        <f t="shared" si="55"/>
        <v>317</v>
      </c>
      <c r="AR348" s="202" t="s">
        <v>1673</v>
      </c>
      <c r="AS348" s="202" t="s">
        <v>121</v>
      </c>
      <c r="AT348" s="29">
        <f t="shared" ca="1" si="56"/>
        <v>47</v>
      </c>
    </row>
    <row r="349" spans="1:46" x14ac:dyDescent="0.25">
      <c r="B349" s="186" t="s">
        <v>1105</v>
      </c>
      <c r="C349" s="187">
        <f>SUM(C6:C344)</f>
        <v>0</v>
      </c>
      <c r="D349" s="2">
        <f t="shared" ref="D349:Z349" si="61">SUM(D6:D344)</f>
        <v>0</v>
      </c>
      <c r="E349" s="2">
        <f t="shared" si="61"/>
        <v>0</v>
      </c>
      <c r="F349" s="2">
        <f t="shared" si="61"/>
        <v>0</v>
      </c>
      <c r="G349" s="2">
        <f t="shared" si="61"/>
        <v>5</v>
      </c>
      <c r="H349" s="2">
        <f t="shared" si="61"/>
        <v>0</v>
      </c>
      <c r="I349" s="187">
        <f t="shared" si="61"/>
        <v>2</v>
      </c>
      <c r="J349" s="2">
        <f t="shared" si="61"/>
        <v>0</v>
      </c>
      <c r="K349" s="2">
        <f t="shared" si="61"/>
        <v>1</v>
      </c>
      <c r="L349" s="2">
        <f t="shared" si="61"/>
        <v>0</v>
      </c>
      <c r="M349" s="2">
        <f t="shared" si="61"/>
        <v>99</v>
      </c>
      <c r="N349" s="2">
        <f t="shared" si="61"/>
        <v>0</v>
      </c>
      <c r="O349" s="187">
        <f t="shared" si="61"/>
        <v>19</v>
      </c>
      <c r="P349" s="2">
        <f t="shared" si="61"/>
        <v>1</v>
      </c>
      <c r="Q349" s="2">
        <f t="shared" si="61"/>
        <v>15</v>
      </c>
      <c r="R349" s="2">
        <f t="shared" si="61"/>
        <v>2</v>
      </c>
      <c r="S349" s="2">
        <f t="shared" si="61"/>
        <v>499</v>
      </c>
      <c r="T349" s="2">
        <f t="shared" si="61"/>
        <v>0</v>
      </c>
      <c r="U349" s="187">
        <f t="shared" si="61"/>
        <v>195</v>
      </c>
      <c r="V349" s="120">
        <f t="shared" si="61"/>
        <v>15</v>
      </c>
      <c r="W349" s="120">
        <f t="shared" si="61"/>
        <v>120</v>
      </c>
      <c r="X349" s="120">
        <f t="shared" si="61"/>
        <v>31</v>
      </c>
      <c r="Y349" s="120">
        <f t="shared" si="61"/>
        <v>3099</v>
      </c>
      <c r="Z349" s="120">
        <f t="shared" si="61"/>
        <v>4</v>
      </c>
      <c r="AA349" s="120"/>
      <c r="AB349" s="120"/>
      <c r="AC349" s="188"/>
      <c r="AD349" s="187">
        <f t="shared" si="58"/>
        <v>3702</v>
      </c>
      <c r="AE349" s="120">
        <f t="shared" si="58"/>
        <v>216</v>
      </c>
      <c r="AF349" s="120">
        <f t="shared" si="58"/>
        <v>136</v>
      </c>
      <c r="AG349" s="120">
        <f t="shared" si="58"/>
        <v>33</v>
      </c>
      <c r="AH349" s="120">
        <f t="shared" si="58"/>
        <v>4</v>
      </c>
      <c r="AI349" s="120">
        <f t="shared" si="58"/>
        <v>16</v>
      </c>
      <c r="AJ349" s="120">
        <f t="shared" si="59"/>
        <v>4107</v>
      </c>
      <c r="AN349" s="202" t="s">
        <v>1674</v>
      </c>
      <c r="AO349" s="202" t="s">
        <v>1675</v>
      </c>
      <c r="AP349" s="202">
        <v>29</v>
      </c>
      <c r="AQ349" s="29" t="str">
        <f t="shared" si="55"/>
        <v/>
      </c>
      <c r="AR349" s="202" t="s">
        <v>1674</v>
      </c>
      <c r="AS349" s="202" t="s">
        <v>1675</v>
      </c>
      <c r="AT349" s="29" t="str">
        <f t="shared" ca="1" si="56"/>
        <v/>
      </c>
    </row>
    <row r="350" spans="1:46" x14ac:dyDescent="0.25">
      <c r="B350" s="186" t="s">
        <v>1104</v>
      </c>
      <c r="AD350" s="190">
        <f>AD349/$AJ$349</f>
        <v>0.90138787436084733</v>
      </c>
      <c r="AE350" s="191">
        <f t="shared" ref="AE350:AJ350" si="62">AE349/$AJ$349</f>
        <v>5.2593133674214754E-2</v>
      </c>
      <c r="AF350" s="191">
        <f t="shared" si="62"/>
        <v>3.3114195276357436E-2</v>
      </c>
      <c r="AG350" s="191">
        <f t="shared" si="62"/>
        <v>8.0350620891161424E-3</v>
      </c>
      <c r="AH350" s="191">
        <f t="shared" si="62"/>
        <v>9.7394691989286582E-4</v>
      </c>
      <c r="AI350" s="191">
        <f t="shared" si="62"/>
        <v>3.8957876795714633E-3</v>
      </c>
      <c r="AJ350" s="191">
        <f t="shared" si="62"/>
        <v>1</v>
      </c>
      <c r="AN350" s="202" t="s">
        <v>1676</v>
      </c>
      <c r="AO350" s="202" t="s">
        <v>198</v>
      </c>
      <c r="AP350" s="202">
        <v>33</v>
      </c>
      <c r="AQ350" s="29" t="str">
        <f t="shared" si="55"/>
        <v/>
      </c>
      <c r="AR350" s="202" t="s">
        <v>1676</v>
      </c>
      <c r="AS350" s="202" t="s">
        <v>198</v>
      </c>
      <c r="AT350" s="29" t="str">
        <f t="shared" ca="1" si="56"/>
        <v/>
      </c>
    </row>
    <row r="351" spans="1:46" x14ac:dyDescent="0.25">
      <c r="AN351" s="202" t="s">
        <v>1677</v>
      </c>
      <c r="AO351" s="202" t="s">
        <v>1678</v>
      </c>
      <c r="AP351" s="202">
        <v>18</v>
      </c>
      <c r="AQ351" s="29" t="str">
        <f t="shared" si="55"/>
        <v/>
      </c>
      <c r="AR351" s="202" t="s">
        <v>1677</v>
      </c>
      <c r="AS351" s="202" t="s">
        <v>1678</v>
      </c>
      <c r="AT351" s="29" t="str">
        <f t="shared" ca="1" si="56"/>
        <v/>
      </c>
    </row>
    <row r="352" spans="1:46" x14ac:dyDescent="0.25">
      <c r="AN352" s="202" t="s">
        <v>1679</v>
      </c>
      <c r="AO352" s="202" t="s">
        <v>1680</v>
      </c>
      <c r="AP352" s="202">
        <v>14</v>
      </c>
      <c r="AQ352" s="29" t="str">
        <f t="shared" si="55"/>
        <v/>
      </c>
      <c r="AR352" s="202" t="s">
        <v>1679</v>
      </c>
      <c r="AS352" s="202" t="s">
        <v>1680</v>
      </c>
      <c r="AT352" s="29" t="str">
        <f t="shared" ca="1" si="56"/>
        <v/>
      </c>
    </row>
    <row r="353" spans="30:46" x14ac:dyDescent="0.25">
      <c r="AN353" s="202" t="s">
        <v>1681</v>
      </c>
      <c r="AO353" s="202" t="s">
        <v>1682</v>
      </c>
      <c r="AP353" s="202">
        <v>25</v>
      </c>
      <c r="AQ353" s="29" t="str">
        <f t="shared" si="55"/>
        <v/>
      </c>
      <c r="AR353" s="202" t="s">
        <v>1681</v>
      </c>
      <c r="AS353" s="202" t="s">
        <v>1682</v>
      </c>
      <c r="AT353" s="29" t="str">
        <f t="shared" ca="1" si="56"/>
        <v/>
      </c>
    </row>
    <row r="354" spans="30:46" x14ac:dyDescent="0.25">
      <c r="AD354" s="120"/>
      <c r="AE354" s="120"/>
      <c r="AF354" s="120"/>
      <c r="AG354" s="120"/>
      <c r="AH354" s="120"/>
      <c r="AI354" s="120"/>
      <c r="AN354" s="202" t="s">
        <v>1683</v>
      </c>
      <c r="AO354" s="202" t="s">
        <v>1684</v>
      </c>
      <c r="AP354" s="202">
        <v>18</v>
      </c>
      <c r="AQ354" s="29" t="str">
        <f t="shared" si="55"/>
        <v/>
      </c>
      <c r="AR354" s="202" t="s">
        <v>1683</v>
      </c>
      <c r="AS354" s="202" t="s">
        <v>1684</v>
      </c>
      <c r="AT354" s="29" t="str">
        <f t="shared" ca="1" si="56"/>
        <v/>
      </c>
    </row>
    <row r="355" spans="30:46" x14ac:dyDescent="0.25">
      <c r="AD355" s="120"/>
      <c r="AE355" s="120"/>
      <c r="AF355" s="120"/>
      <c r="AG355" s="120"/>
      <c r="AH355" s="120"/>
      <c r="AI355" s="120"/>
      <c r="AN355" s="202" t="s">
        <v>1685</v>
      </c>
      <c r="AO355" s="202" t="s">
        <v>1686</v>
      </c>
      <c r="AP355" s="202">
        <v>18</v>
      </c>
      <c r="AQ355" s="29" t="str">
        <f t="shared" si="55"/>
        <v/>
      </c>
      <c r="AR355" s="202" t="s">
        <v>1685</v>
      </c>
      <c r="AS355" s="202" t="s">
        <v>1686</v>
      </c>
      <c r="AT355" s="29" t="str">
        <f t="shared" ca="1" si="56"/>
        <v/>
      </c>
    </row>
    <row r="356" spans="30:46" x14ac:dyDescent="0.25">
      <c r="AD356" s="120"/>
      <c r="AE356" s="120"/>
      <c r="AF356" s="120"/>
      <c r="AG356" s="120"/>
      <c r="AH356" s="120"/>
      <c r="AI356" s="120"/>
      <c r="AN356" s="202" t="s">
        <v>1687</v>
      </c>
      <c r="AO356" s="202" t="s">
        <v>200</v>
      </c>
      <c r="AP356" s="202">
        <v>10</v>
      </c>
      <c r="AQ356" s="29" t="str">
        <f t="shared" si="55"/>
        <v/>
      </c>
      <c r="AR356" s="202" t="s">
        <v>1687</v>
      </c>
      <c r="AS356" s="202" t="s">
        <v>200</v>
      </c>
      <c r="AT356" s="29" t="str">
        <f t="shared" ca="1" si="56"/>
        <v/>
      </c>
    </row>
    <row r="357" spans="30:46" x14ac:dyDescent="0.25">
      <c r="AD357" s="120"/>
      <c r="AE357" s="120"/>
      <c r="AF357" s="120"/>
      <c r="AG357" s="120"/>
      <c r="AH357" s="120"/>
      <c r="AI357" s="120"/>
      <c r="AN357" s="202" t="s">
        <v>1688</v>
      </c>
      <c r="AO357" s="202" t="s">
        <v>204</v>
      </c>
      <c r="AP357" s="202">
        <v>16</v>
      </c>
      <c r="AQ357" s="29" t="str">
        <f t="shared" si="55"/>
        <v/>
      </c>
      <c r="AR357" s="202" t="s">
        <v>1688</v>
      </c>
      <c r="AS357" s="202" t="s">
        <v>204</v>
      </c>
      <c r="AT357" s="29" t="str">
        <f t="shared" ca="1" si="56"/>
        <v/>
      </c>
    </row>
    <row r="358" spans="30:46" x14ac:dyDescent="0.25">
      <c r="AD358" s="120"/>
      <c r="AE358" s="120"/>
      <c r="AF358" s="120"/>
      <c r="AG358" s="120"/>
      <c r="AH358" s="120"/>
      <c r="AI358" s="120"/>
      <c r="AN358" s="202" t="s">
        <v>1689</v>
      </c>
      <c r="AO358" s="202" t="s">
        <v>1690</v>
      </c>
      <c r="AP358" s="202">
        <v>19</v>
      </c>
      <c r="AQ358" s="29" t="str">
        <f t="shared" si="55"/>
        <v/>
      </c>
      <c r="AR358" s="202" t="s">
        <v>1689</v>
      </c>
      <c r="AS358" s="202" t="s">
        <v>1690</v>
      </c>
      <c r="AT358" s="29" t="str">
        <f t="shared" ca="1" si="56"/>
        <v/>
      </c>
    </row>
    <row r="359" spans="30:46" x14ac:dyDescent="0.25">
      <c r="AN359" s="202" t="s">
        <v>1691</v>
      </c>
      <c r="AO359" s="202" t="s">
        <v>1692</v>
      </c>
      <c r="AP359" s="202">
        <v>16</v>
      </c>
      <c r="AQ359" s="29" t="str">
        <f t="shared" si="55"/>
        <v/>
      </c>
      <c r="AR359" s="202" t="s">
        <v>1691</v>
      </c>
      <c r="AS359" s="202" t="s">
        <v>1692</v>
      </c>
      <c r="AT359" s="29" t="str">
        <f t="shared" ca="1" si="56"/>
        <v/>
      </c>
    </row>
    <row r="360" spans="30:46" x14ac:dyDescent="0.25">
      <c r="AN360" s="202" t="s">
        <v>1693</v>
      </c>
      <c r="AO360" s="202" t="s">
        <v>1694</v>
      </c>
      <c r="AP360" s="202">
        <v>10</v>
      </c>
      <c r="AQ360" s="29" t="str">
        <f t="shared" si="55"/>
        <v/>
      </c>
      <c r="AR360" s="202" t="s">
        <v>1693</v>
      </c>
      <c r="AS360" s="202" t="s">
        <v>1694</v>
      </c>
      <c r="AT360" s="29" t="str">
        <f t="shared" ca="1" si="56"/>
        <v/>
      </c>
    </row>
    <row r="361" spans="30:46" x14ac:dyDescent="0.25">
      <c r="AN361" s="202" t="s">
        <v>1695</v>
      </c>
      <c r="AO361" s="202" t="s">
        <v>1696</v>
      </c>
      <c r="AP361" s="202">
        <v>22</v>
      </c>
      <c r="AQ361" s="29" t="str">
        <f t="shared" si="55"/>
        <v/>
      </c>
      <c r="AR361" s="202" t="s">
        <v>1695</v>
      </c>
      <c r="AS361" s="202" t="s">
        <v>1696</v>
      </c>
      <c r="AT361" s="29" t="str">
        <f t="shared" ca="1" si="56"/>
        <v/>
      </c>
    </row>
    <row r="362" spans="30:46" x14ac:dyDescent="0.25">
      <c r="AN362" s="202" t="s">
        <v>1697</v>
      </c>
      <c r="AO362" s="202" t="s">
        <v>1698</v>
      </c>
      <c r="AP362" s="202">
        <v>21</v>
      </c>
      <c r="AQ362" s="29" t="str">
        <f t="shared" si="55"/>
        <v/>
      </c>
      <c r="AR362" s="202" t="s">
        <v>1697</v>
      </c>
      <c r="AS362" s="202" t="s">
        <v>1698</v>
      </c>
      <c r="AT362" s="29" t="str">
        <f t="shared" ca="1" si="56"/>
        <v/>
      </c>
    </row>
    <row r="363" spans="30:46" x14ac:dyDescent="0.25">
      <c r="AN363" s="202" t="s">
        <v>1699</v>
      </c>
      <c r="AO363" s="202" t="s">
        <v>1700</v>
      </c>
      <c r="AP363" s="202">
        <v>25</v>
      </c>
      <c r="AQ363" s="29" t="str">
        <f t="shared" si="55"/>
        <v/>
      </c>
      <c r="AR363" s="202" t="s">
        <v>1699</v>
      </c>
      <c r="AS363" s="202" t="s">
        <v>1700</v>
      </c>
      <c r="AT363" s="29" t="str">
        <f t="shared" ca="1" si="56"/>
        <v/>
      </c>
    </row>
    <row r="364" spans="30:46" x14ac:dyDescent="0.25">
      <c r="AN364" s="202" t="s">
        <v>1701</v>
      </c>
      <c r="AO364" s="202" t="s">
        <v>1702</v>
      </c>
      <c r="AP364" s="202">
        <v>23</v>
      </c>
      <c r="AQ364" s="29" t="str">
        <f t="shared" si="55"/>
        <v/>
      </c>
      <c r="AR364" s="202" t="s">
        <v>1701</v>
      </c>
      <c r="AS364" s="202" t="s">
        <v>1702</v>
      </c>
      <c r="AT364" s="29" t="str">
        <f t="shared" ca="1" si="56"/>
        <v/>
      </c>
    </row>
    <row r="365" spans="30:46" x14ac:dyDescent="0.25">
      <c r="AN365" s="202" t="s">
        <v>1703</v>
      </c>
      <c r="AO365" s="202" t="s">
        <v>1704</v>
      </c>
      <c r="AP365" s="202">
        <v>20</v>
      </c>
      <c r="AQ365" s="29" t="str">
        <f t="shared" si="55"/>
        <v/>
      </c>
      <c r="AR365" s="202" t="s">
        <v>1703</v>
      </c>
      <c r="AS365" s="202" t="s">
        <v>1704</v>
      </c>
      <c r="AT365" s="29" t="str">
        <f t="shared" ca="1" si="56"/>
        <v/>
      </c>
    </row>
    <row r="366" spans="30:46" x14ac:dyDescent="0.25">
      <c r="AN366" s="202" t="s">
        <v>1705</v>
      </c>
      <c r="AO366" s="202" t="s">
        <v>1706</v>
      </c>
      <c r="AP366" s="202">
        <v>22</v>
      </c>
      <c r="AQ366" s="29" t="str">
        <f t="shared" si="55"/>
        <v/>
      </c>
      <c r="AR366" s="202" t="s">
        <v>1705</v>
      </c>
      <c r="AS366" s="202" t="s">
        <v>1706</v>
      </c>
      <c r="AT366" s="29" t="str">
        <f t="shared" ca="1" si="56"/>
        <v/>
      </c>
    </row>
    <row r="367" spans="30:46" x14ac:dyDescent="0.25">
      <c r="AN367" s="202" t="s">
        <v>1707</v>
      </c>
      <c r="AO367" s="202" t="s">
        <v>1708</v>
      </c>
      <c r="AP367" s="202">
        <v>26</v>
      </c>
      <c r="AQ367" s="29" t="str">
        <f t="shared" si="55"/>
        <v/>
      </c>
      <c r="AR367" s="202" t="s">
        <v>1707</v>
      </c>
      <c r="AS367" s="202" t="s">
        <v>1708</v>
      </c>
      <c r="AT367" s="29" t="str">
        <f t="shared" ca="1" si="56"/>
        <v/>
      </c>
    </row>
    <row r="368" spans="30:46" x14ac:dyDescent="0.25">
      <c r="AN368" s="202" t="s">
        <v>1709</v>
      </c>
      <c r="AO368" s="202" t="s">
        <v>1710</v>
      </c>
      <c r="AP368" s="202">
        <v>9</v>
      </c>
      <c r="AQ368" s="29" t="str">
        <f t="shared" si="55"/>
        <v/>
      </c>
      <c r="AR368" s="202" t="s">
        <v>1709</v>
      </c>
      <c r="AS368" s="202" t="s">
        <v>1710</v>
      </c>
      <c r="AT368" s="29" t="str">
        <f t="shared" ca="1" si="56"/>
        <v/>
      </c>
    </row>
    <row r="369" spans="40:46" x14ac:dyDescent="0.25">
      <c r="AN369" s="202" t="s">
        <v>1711</v>
      </c>
      <c r="AO369" s="202" t="s">
        <v>1712</v>
      </c>
      <c r="AP369" s="202">
        <v>20</v>
      </c>
      <c r="AQ369" s="29" t="str">
        <f t="shared" si="55"/>
        <v/>
      </c>
      <c r="AR369" s="202" t="s">
        <v>1711</v>
      </c>
      <c r="AS369" s="202" t="s">
        <v>1712</v>
      </c>
      <c r="AT369" s="29" t="str">
        <f t="shared" ca="1" si="56"/>
        <v/>
      </c>
    </row>
    <row r="370" spans="40:46" x14ac:dyDescent="0.25">
      <c r="AN370" s="202" t="s">
        <v>1713</v>
      </c>
      <c r="AO370" s="202" t="s">
        <v>1714</v>
      </c>
      <c r="AP370" s="202">
        <v>19</v>
      </c>
      <c r="AQ370" s="29" t="str">
        <f t="shared" si="55"/>
        <v/>
      </c>
      <c r="AR370" s="202" t="s">
        <v>1713</v>
      </c>
      <c r="AS370" s="202" t="s">
        <v>1714</v>
      </c>
      <c r="AT370" s="29" t="str">
        <f t="shared" ca="1" si="56"/>
        <v/>
      </c>
    </row>
    <row r="371" spans="40:46" x14ac:dyDescent="0.25">
      <c r="AN371" s="202" t="s">
        <v>1715</v>
      </c>
      <c r="AO371" s="202" t="s">
        <v>1716</v>
      </c>
      <c r="AP371" s="202">
        <v>20</v>
      </c>
      <c r="AQ371" s="29" t="str">
        <f t="shared" si="55"/>
        <v/>
      </c>
      <c r="AR371" s="202" t="s">
        <v>1715</v>
      </c>
      <c r="AS371" s="202" t="s">
        <v>1716</v>
      </c>
      <c r="AT371" s="29" t="str">
        <f t="shared" ca="1" si="56"/>
        <v/>
      </c>
    </row>
    <row r="372" spans="40:46" x14ac:dyDescent="0.25">
      <c r="AN372" s="202" t="s">
        <v>1717</v>
      </c>
      <c r="AO372" s="202" t="s">
        <v>1718</v>
      </c>
      <c r="AP372" s="202">
        <v>30</v>
      </c>
      <c r="AQ372" s="29" t="str">
        <f t="shared" si="55"/>
        <v/>
      </c>
      <c r="AR372" s="202" t="s">
        <v>1717</v>
      </c>
      <c r="AS372" s="202" t="s">
        <v>1718</v>
      </c>
      <c r="AT372" s="29" t="str">
        <f t="shared" ca="1" si="56"/>
        <v/>
      </c>
    </row>
    <row r="373" spans="40:46" x14ac:dyDescent="0.25">
      <c r="AN373" s="202" t="s">
        <v>1719</v>
      </c>
      <c r="AO373" s="202" t="s">
        <v>1720</v>
      </c>
      <c r="AP373" s="202">
        <v>21</v>
      </c>
      <c r="AQ373" s="29" t="str">
        <f t="shared" si="55"/>
        <v/>
      </c>
      <c r="AR373" s="202" t="s">
        <v>1719</v>
      </c>
      <c r="AS373" s="202" t="s">
        <v>1720</v>
      </c>
      <c r="AT373" s="29" t="str">
        <f t="shared" ca="1" si="56"/>
        <v/>
      </c>
    </row>
    <row r="374" spans="40:46" x14ac:dyDescent="0.25">
      <c r="AN374" s="202" t="s">
        <v>1721</v>
      </c>
      <c r="AO374" s="202" t="s">
        <v>1722</v>
      </c>
      <c r="AP374" s="202">
        <v>27</v>
      </c>
      <c r="AQ374" s="29" t="str">
        <f t="shared" si="55"/>
        <v/>
      </c>
      <c r="AR374" s="202" t="s">
        <v>1721</v>
      </c>
      <c r="AS374" s="202" t="s">
        <v>1722</v>
      </c>
      <c r="AT374" s="29" t="str">
        <f t="shared" ca="1" si="56"/>
        <v/>
      </c>
    </row>
    <row r="375" spans="40:46" x14ac:dyDescent="0.25">
      <c r="AN375" s="202" t="s">
        <v>1723</v>
      </c>
      <c r="AO375" s="202" t="s">
        <v>1724</v>
      </c>
      <c r="AP375" s="202">
        <v>17</v>
      </c>
      <c r="AQ375" s="29" t="str">
        <f t="shared" si="55"/>
        <v/>
      </c>
      <c r="AR375" s="202" t="s">
        <v>1723</v>
      </c>
      <c r="AS375" s="202" t="s">
        <v>1724</v>
      </c>
      <c r="AT375" s="29" t="str">
        <f t="shared" ca="1" si="56"/>
        <v/>
      </c>
    </row>
    <row r="376" spans="40:46" x14ac:dyDescent="0.25">
      <c r="AN376" s="202" t="s">
        <v>1725</v>
      </c>
      <c r="AO376" s="202" t="s">
        <v>1726</v>
      </c>
      <c r="AP376" s="202">
        <v>6</v>
      </c>
      <c r="AQ376" s="29" t="str">
        <f t="shared" si="55"/>
        <v/>
      </c>
      <c r="AR376" s="202" t="s">
        <v>1725</v>
      </c>
      <c r="AS376" s="202" t="s">
        <v>1726</v>
      </c>
      <c r="AT376" s="29" t="str">
        <f t="shared" ca="1" si="56"/>
        <v/>
      </c>
    </row>
    <row r="377" spans="40:46" x14ac:dyDescent="0.25">
      <c r="AN377" s="202" t="s">
        <v>1727</v>
      </c>
      <c r="AO377" s="202" t="s">
        <v>1728</v>
      </c>
      <c r="AP377" s="202">
        <v>17</v>
      </c>
      <c r="AQ377" s="29" t="str">
        <f t="shared" si="55"/>
        <v/>
      </c>
      <c r="AR377" s="202" t="s">
        <v>1727</v>
      </c>
      <c r="AS377" s="202" t="s">
        <v>1728</v>
      </c>
      <c r="AT377" s="29" t="str">
        <f t="shared" ca="1" si="56"/>
        <v/>
      </c>
    </row>
    <row r="378" spans="40:46" x14ac:dyDescent="0.25">
      <c r="AN378" s="202" t="s">
        <v>1729</v>
      </c>
      <c r="AO378" s="202" t="s">
        <v>1730</v>
      </c>
      <c r="AP378" s="202">
        <v>26</v>
      </c>
      <c r="AQ378" s="29" t="str">
        <f t="shared" si="55"/>
        <v/>
      </c>
      <c r="AR378" s="202" t="s">
        <v>1729</v>
      </c>
      <c r="AS378" s="202" t="s">
        <v>1730</v>
      </c>
      <c r="AT378" s="29" t="str">
        <f t="shared" ca="1" si="56"/>
        <v/>
      </c>
    </row>
    <row r="379" spans="40:46" x14ac:dyDescent="0.25">
      <c r="AN379" s="202" t="s">
        <v>1731</v>
      </c>
      <c r="AO379" s="202" t="s">
        <v>1732</v>
      </c>
      <c r="AP379" s="202">
        <v>24</v>
      </c>
      <c r="AQ379" s="29" t="str">
        <f t="shared" si="55"/>
        <v/>
      </c>
      <c r="AR379" s="202" t="s">
        <v>1731</v>
      </c>
      <c r="AS379" s="202" t="s">
        <v>1732</v>
      </c>
      <c r="AT379" s="29" t="str">
        <f t="shared" ca="1" si="56"/>
        <v/>
      </c>
    </row>
    <row r="380" spans="40:46" x14ac:dyDescent="0.25">
      <c r="AN380" s="202" t="s">
        <v>1733</v>
      </c>
      <c r="AO380" s="202" t="s">
        <v>1734</v>
      </c>
      <c r="AP380" s="202">
        <v>21</v>
      </c>
      <c r="AQ380" s="29" t="str">
        <f t="shared" si="55"/>
        <v/>
      </c>
      <c r="AR380" s="202" t="s">
        <v>1733</v>
      </c>
      <c r="AS380" s="202" t="s">
        <v>1734</v>
      </c>
      <c r="AT380" s="29" t="str">
        <f t="shared" ca="1" si="56"/>
        <v/>
      </c>
    </row>
    <row r="381" spans="40:46" x14ac:dyDescent="0.25">
      <c r="AN381" s="202" t="s">
        <v>1735</v>
      </c>
      <c r="AO381" s="202" t="s">
        <v>1736</v>
      </c>
      <c r="AP381" s="202">
        <v>21</v>
      </c>
      <c r="AQ381" s="29">
        <f t="shared" si="55"/>
        <v>318</v>
      </c>
      <c r="AR381" s="202" t="s">
        <v>1735</v>
      </c>
      <c r="AS381" s="202" t="s">
        <v>1736</v>
      </c>
      <c r="AT381" s="29">
        <f t="shared" ca="1" si="56"/>
        <v>0</v>
      </c>
    </row>
    <row r="382" spans="40:46" x14ac:dyDescent="0.25">
      <c r="AN382" s="202" t="s">
        <v>1737</v>
      </c>
      <c r="AO382" s="202" t="s">
        <v>1738</v>
      </c>
      <c r="AP382" s="202">
        <v>16</v>
      </c>
      <c r="AQ382" s="29">
        <f t="shared" si="55"/>
        <v>319</v>
      </c>
      <c r="AR382" s="202" t="s">
        <v>1737</v>
      </c>
      <c r="AS382" s="202" t="s">
        <v>1738</v>
      </c>
      <c r="AT382" s="29">
        <f t="shared" ca="1" si="56"/>
        <v>4</v>
      </c>
    </row>
    <row r="383" spans="40:46" x14ac:dyDescent="0.25">
      <c r="AN383" s="202" t="s">
        <v>1739</v>
      </c>
      <c r="AO383" s="202" t="s">
        <v>1740</v>
      </c>
      <c r="AP383" s="202">
        <v>13</v>
      </c>
      <c r="AQ383" s="29">
        <f t="shared" si="55"/>
        <v>320</v>
      </c>
      <c r="AR383" s="202" t="s">
        <v>1739</v>
      </c>
      <c r="AS383" s="202" t="s">
        <v>1740</v>
      </c>
      <c r="AT383" s="29">
        <f t="shared" ca="1" si="56"/>
        <v>1</v>
      </c>
    </row>
    <row r="384" spans="40:46" x14ac:dyDescent="0.25">
      <c r="AN384" s="202" t="s">
        <v>1741</v>
      </c>
      <c r="AO384" s="202" t="s">
        <v>1742</v>
      </c>
      <c r="AP384" s="202">
        <v>22</v>
      </c>
      <c r="AQ384" s="29">
        <f t="shared" si="55"/>
        <v>321</v>
      </c>
      <c r="AR384" s="202" t="s">
        <v>1741</v>
      </c>
      <c r="AS384" s="202" t="s">
        <v>1742</v>
      </c>
      <c r="AT384" s="29">
        <f t="shared" ca="1" si="56"/>
        <v>3</v>
      </c>
    </row>
    <row r="385" spans="40:46" x14ac:dyDescent="0.25">
      <c r="AN385" s="202" t="s">
        <v>1743</v>
      </c>
      <c r="AO385" s="202" t="s">
        <v>1744</v>
      </c>
      <c r="AP385" s="202">
        <v>16</v>
      </c>
      <c r="AQ385" s="29">
        <f t="shared" si="55"/>
        <v>322</v>
      </c>
      <c r="AR385" s="202" t="s">
        <v>1743</v>
      </c>
      <c r="AS385" s="202" t="s">
        <v>1744</v>
      </c>
      <c r="AT385" s="29">
        <f t="shared" ca="1" si="56"/>
        <v>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B2959-B0E6-4A56-AB1B-BF024EB7DAF4}">
  <sheetPr codeName="Sheet9"/>
  <dimension ref="A1:U47"/>
  <sheetViews>
    <sheetView workbookViewId="0">
      <selection activeCell="Y25" sqref="Y25"/>
    </sheetView>
  </sheetViews>
  <sheetFormatPr defaultRowHeight="15" x14ac:dyDescent="0.25"/>
  <cols>
    <col min="1" max="1" width="28.28515625" style="23" customWidth="1"/>
    <col min="2" max="2" width="13" style="23" hidden="1" customWidth="1"/>
    <col min="3" max="21" width="5.85546875" customWidth="1"/>
  </cols>
  <sheetData>
    <row r="1" spans="1:21" s="67" customFormat="1" x14ac:dyDescent="0.25">
      <c r="A1" s="2" t="s">
        <v>424</v>
      </c>
    </row>
    <row r="2" spans="1:21" s="67" customFormat="1" x14ac:dyDescent="0.25">
      <c r="A2" s="82" t="s">
        <v>427</v>
      </c>
    </row>
    <row r="3" spans="1:21" s="67" customFormat="1" x14ac:dyDescent="0.25">
      <c r="A3" s="82" t="s">
        <v>428</v>
      </c>
    </row>
    <row r="4" spans="1:21" s="67" customFormat="1" x14ac:dyDescent="0.25">
      <c r="A4" s="82" t="s">
        <v>425</v>
      </c>
      <c r="D4" s="47"/>
    </row>
    <row r="5" spans="1:21" s="67" customFormat="1" x14ac:dyDescent="0.25">
      <c r="A5" s="82" t="s">
        <v>426</v>
      </c>
      <c r="B5" s="23"/>
      <c r="D5" s="47"/>
    </row>
    <row r="6" spans="1:21" s="67" customFormat="1" x14ac:dyDescent="0.25">
      <c r="A6" s="23"/>
      <c r="B6" s="23"/>
    </row>
    <row r="7" spans="1:21" ht="44.25" customHeight="1" x14ac:dyDescent="0.25">
      <c r="A7" s="93" t="s">
        <v>429</v>
      </c>
      <c r="B7" s="94" t="s">
        <v>423</v>
      </c>
      <c r="C7" s="95">
        <v>1</v>
      </c>
      <c r="D7" s="96">
        <f>C7+1</f>
        <v>2</v>
      </c>
      <c r="E7" s="96">
        <f t="shared" ref="E7:L7" si="0">D7+1</f>
        <v>3</v>
      </c>
      <c r="F7" s="96">
        <f t="shared" si="0"/>
        <v>4</v>
      </c>
      <c r="G7" s="96">
        <f t="shared" si="0"/>
        <v>5</v>
      </c>
      <c r="H7" s="96">
        <f t="shared" si="0"/>
        <v>6</v>
      </c>
      <c r="I7" s="96">
        <f t="shared" si="0"/>
        <v>7</v>
      </c>
      <c r="J7" s="96">
        <f t="shared" si="0"/>
        <v>8</v>
      </c>
      <c r="K7" s="96">
        <f t="shared" si="0"/>
        <v>9</v>
      </c>
      <c r="L7" s="97">
        <f t="shared" si="0"/>
        <v>10</v>
      </c>
      <c r="M7" s="96">
        <f t="shared" ref="M7:U7" si="1">L7+10</f>
        <v>20</v>
      </c>
      <c r="N7" s="96">
        <f t="shared" si="1"/>
        <v>30</v>
      </c>
      <c r="O7" s="96">
        <f t="shared" si="1"/>
        <v>40</v>
      </c>
      <c r="P7" s="96">
        <f t="shared" si="1"/>
        <v>50</v>
      </c>
      <c r="Q7" s="96">
        <f t="shared" si="1"/>
        <v>60</v>
      </c>
      <c r="R7" s="96">
        <f t="shared" si="1"/>
        <v>70</v>
      </c>
      <c r="S7" s="96">
        <f t="shared" si="1"/>
        <v>80</v>
      </c>
      <c r="T7" s="96">
        <f t="shared" si="1"/>
        <v>90</v>
      </c>
      <c r="U7" s="97">
        <f t="shared" si="1"/>
        <v>100</v>
      </c>
    </row>
    <row r="8" spans="1:21" x14ac:dyDescent="0.25">
      <c r="A8" s="98">
        <v>50</v>
      </c>
      <c r="B8" s="99">
        <f>A8/100000</f>
        <v>5.0000000000000001E-4</v>
      </c>
      <c r="C8" s="100">
        <f>1-(1-$B8)^C$7</f>
        <v>4.9999999999994493E-4</v>
      </c>
      <c r="D8" s="101">
        <f t="shared" ref="D8:S23" si="2">1-(1-$B8)^D$7</f>
        <v>9.9974999999985492E-4</v>
      </c>
      <c r="E8" s="101">
        <f t="shared" si="2"/>
        <v>1.4992501249998513E-3</v>
      </c>
      <c r="F8" s="101">
        <f t="shared" si="2"/>
        <v>1.9985004999372169E-3</v>
      </c>
      <c r="G8" s="101">
        <f t="shared" si="2"/>
        <v>2.4975012496871729E-3</v>
      </c>
      <c r="H8" s="101">
        <f t="shared" si="2"/>
        <v>2.996252499062213E-3</v>
      </c>
      <c r="I8" s="101">
        <f t="shared" si="2"/>
        <v>3.4947543728127695E-3</v>
      </c>
      <c r="J8" s="101">
        <f t="shared" si="2"/>
        <v>3.9930069956262138E-3</v>
      </c>
      <c r="K8" s="101">
        <f t="shared" si="2"/>
        <v>4.4910104921283001E-3</v>
      </c>
      <c r="L8" s="102">
        <f t="shared" si="2"/>
        <v>4.988764986882166E-3</v>
      </c>
      <c r="M8" s="101">
        <f t="shared" si="2"/>
        <v>9.952642197670003E-3</v>
      </c>
      <c r="N8" s="101">
        <f t="shared" si="2"/>
        <v>1.4891755791629491E-2</v>
      </c>
      <c r="O8" s="101">
        <f t="shared" si="2"/>
        <v>1.9806229308625189E-2</v>
      </c>
      <c r="P8" s="101">
        <f t="shared" si="2"/>
        <v>2.4696185672210325E-2</v>
      </c>
      <c r="Q8" s="101">
        <f t="shared" si="2"/>
        <v>2.9561747192701437E-2</v>
      </c>
      <c r="R8" s="101">
        <f t="shared" si="2"/>
        <v>3.4403035570237606E-2</v>
      </c>
      <c r="S8" s="101">
        <f t="shared" si="2"/>
        <v>3.9220171897824563E-2</v>
      </c>
      <c r="T8" s="101">
        <f t="shared" ref="T8:U27" si="3">1-(1-$B8)^T$7</f>
        <v>4.4013276664363388E-2</v>
      </c>
      <c r="U8" s="102">
        <f t="shared" si="3"/>
        <v>4.8782469757664426E-2</v>
      </c>
    </row>
    <row r="9" spans="1:21" x14ac:dyDescent="0.25">
      <c r="A9" s="83">
        <f>A8+50</f>
        <v>100</v>
      </c>
      <c r="B9" s="84">
        <f t="shared" ref="B9:B47" si="4">A9/100000</f>
        <v>1E-3</v>
      </c>
      <c r="C9" s="91">
        <f t="shared" ref="C9:R24" si="5">1-(1-$B9)^C$7</f>
        <v>1.0000000000000009E-3</v>
      </c>
      <c r="D9" s="85">
        <f t="shared" si="2"/>
        <v>1.998999999999973E-3</v>
      </c>
      <c r="E9" s="85">
        <f t="shared" si="2"/>
        <v>2.9970009999999991E-3</v>
      </c>
      <c r="F9" s="85">
        <f t="shared" si="2"/>
        <v>3.9940039989999621E-3</v>
      </c>
      <c r="G9" s="85">
        <f t="shared" si="2"/>
        <v>4.990009995000988E-3</v>
      </c>
      <c r="H9" s="85">
        <f t="shared" si="2"/>
        <v>5.9850199850058905E-3</v>
      </c>
      <c r="I9" s="85">
        <f t="shared" si="2"/>
        <v>6.9790349650209471E-3</v>
      </c>
      <c r="J9" s="85">
        <f t="shared" si="2"/>
        <v>7.9720559300558991E-3</v>
      </c>
      <c r="K9" s="85">
        <f t="shared" si="2"/>
        <v>8.9640838741258388E-3</v>
      </c>
      <c r="L9" s="86">
        <f t="shared" si="2"/>
        <v>9.9551197902516542E-3</v>
      </c>
      <c r="M9" s="85">
        <f t="shared" si="2"/>
        <v>1.9811135170465177E-2</v>
      </c>
      <c r="N9" s="85">
        <f t="shared" si="2"/>
        <v>2.9569032736914025E-2</v>
      </c>
      <c r="O9" s="85">
        <f t="shared" si="2"/>
        <v>3.9229789264187853E-2</v>
      </c>
      <c r="P9" s="85">
        <f t="shared" si="2"/>
        <v>4.8794371802968306E-2</v>
      </c>
      <c r="Q9" s="85">
        <f t="shared" si="2"/>
        <v>5.8263737776831359E-2</v>
      </c>
      <c r="R9" s="85">
        <f t="shared" si="2"/>
        <v>6.7638835078086879E-2</v>
      </c>
      <c r="S9" s="85">
        <f t="shared" si="2"/>
        <v>7.6920602162663165E-2</v>
      </c>
      <c r="T9" s="85">
        <f t="shared" si="3"/>
        <v>8.6109968144047255E-2</v>
      </c>
      <c r="U9" s="86">
        <f t="shared" si="3"/>
        <v>9.5207852886290301E-2</v>
      </c>
    </row>
    <row r="10" spans="1:21" x14ac:dyDescent="0.25">
      <c r="A10" s="83">
        <f t="shared" ref="A10:A27" si="6">A9+50</f>
        <v>150</v>
      </c>
      <c r="B10" s="84">
        <f t="shared" si="4"/>
        <v>1.5E-3</v>
      </c>
      <c r="C10" s="91">
        <f t="shared" si="5"/>
        <v>1.4999999999999458E-3</v>
      </c>
      <c r="D10" s="85">
        <f t="shared" si="2"/>
        <v>2.9977499999999102E-3</v>
      </c>
      <c r="E10" s="85">
        <f t="shared" si="2"/>
        <v>4.4932533749998393E-3</v>
      </c>
      <c r="F10" s="85">
        <f t="shared" si="2"/>
        <v>5.9865134949372845E-3</v>
      </c>
      <c r="G10" s="85">
        <f t="shared" si="2"/>
        <v>7.4775337246948403E-3</v>
      </c>
      <c r="H10" s="85">
        <f t="shared" si="2"/>
        <v>8.9663174241076948E-3</v>
      </c>
      <c r="I10" s="85">
        <f t="shared" si="2"/>
        <v>1.0452867947971511E-2</v>
      </c>
      <c r="J10" s="85">
        <f t="shared" si="2"/>
        <v>1.1937188646049535E-2</v>
      </c>
      <c r="K10" s="85">
        <f t="shared" si="2"/>
        <v>1.3419282863080362E-2</v>
      </c>
      <c r="L10" s="86">
        <f t="shared" si="2"/>
        <v>1.4899153938785714E-2</v>
      </c>
      <c r="M10" s="85">
        <f t="shared" si="2"/>
        <v>2.9576323089479772E-2</v>
      </c>
      <c r="N10" s="85">
        <f t="shared" si="2"/>
        <v>4.4034814837612068E-2</v>
      </c>
      <c r="O10" s="85">
        <f t="shared" si="2"/>
        <v>5.8277887291466324E-2</v>
      </c>
      <c r="P10" s="85">
        <f t="shared" si="2"/>
        <v>7.2308750016269241E-2</v>
      </c>
      <c r="Q10" s="85">
        <f t="shared" si="2"/>
        <v>8.6130564757441408E-2</v>
      </c>
      <c r="R10" s="85">
        <f t="shared" si="2"/>
        <v>9.9746446153071489E-2</v>
      </c>
      <c r="S10" s="85">
        <f t="shared" si="2"/>
        <v>0.11315946243577579</v>
      </c>
      <c r="T10" s="85">
        <f t="shared" si="3"/>
        <v>0.12637263612410066</v>
      </c>
      <c r="U10" s="86">
        <f t="shared" si="3"/>
        <v>0.13938894470362329</v>
      </c>
    </row>
    <row r="11" spans="1:21" x14ac:dyDescent="0.25">
      <c r="A11" s="83">
        <f t="shared" si="6"/>
        <v>200</v>
      </c>
      <c r="B11" s="84">
        <f t="shared" si="4"/>
        <v>2E-3</v>
      </c>
      <c r="C11" s="91">
        <f t="shared" si="5"/>
        <v>2.0000000000000018E-3</v>
      </c>
      <c r="D11" s="85">
        <f t="shared" si="2"/>
        <v>3.9959999999999996E-3</v>
      </c>
      <c r="E11" s="85">
        <f t="shared" si="2"/>
        <v>5.9880079999999891E-3</v>
      </c>
      <c r="F11" s="85">
        <f t="shared" si="2"/>
        <v>7.9760319839999871E-3</v>
      </c>
      <c r="G11" s="85">
        <f t="shared" si="2"/>
        <v>9.9600799200320056E-3</v>
      </c>
      <c r="H11" s="85">
        <f t="shared" si="2"/>
        <v>1.1940159760191915E-2</v>
      </c>
      <c r="I11" s="85">
        <f t="shared" si="2"/>
        <v>1.3916279440671531E-2</v>
      </c>
      <c r="J11" s="85">
        <f t="shared" si="2"/>
        <v>1.5888446881790141E-2</v>
      </c>
      <c r="K11" s="85">
        <f t="shared" si="2"/>
        <v>1.7856669988026597E-2</v>
      </c>
      <c r="L11" s="86">
        <f t="shared" si="2"/>
        <v>1.9820956648050503E-2</v>
      </c>
      <c r="M11" s="85">
        <f t="shared" si="2"/>
        <v>3.9249042973657056E-2</v>
      </c>
      <c r="N11" s="85">
        <f t="shared" si="2"/>
        <v>5.8292046042449308E-2</v>
      </c>
      <c r="O11" s="85">
        <f t="shared" si="2"/>
        <v>7.6957598572966246E-2</v>
      </c>
      <c r="P11" s="85">
        <f t="shared" si="2"/>
        <v>9.5253181995963998E-2</v>
      </c>
      <c r="Q11" s="85">
        <f t="shared" si="2"/>
        <v>0.11318612945308348</v>
      </c>
      <c r="R11" s="85">
        <f t="shared" si="2"/>
        <v>0.13076362873608394</v>
      </c>
      <c r="S11" s="85">
        <f t="shared" si="2"/>
        <v>0.1479927251678147</v>
      </c>
      <c r="T11" s="85">
        <f t="shared" si="3"/>
        <v>0.16488032442608713</v>
      </c>
      <c r="U11" s="86">
        <f t="shared" si="3"/>
        <v>0.18143319531157176</v>
      </c>
    </row>
    <row r="12" spans="1:21" x14ac:dyDescent="0.25">
      <c r="A12" s="83">
        <f t="shared" si="6"/>
        <v>250</v>
      </c>
      <c r="B12" s="84">
        <f t="shared" si="4"/>
        <v>2.5000000000000001E-3</v>
      </c>
      <c r="C12" s="91">
        <f t="shared" si="5"/>
        <v>2.4999999999999467E-3</v>
      </c>
      <c r="D12" s="85">
        <f t="shared" si="2"/>
        <v>4.993749999999908E-3</v>
      </c>
      <c r="E12" s="85">
        <f t="shared" si="2"/>
        <v>7.4812656249998444E-3</v>
      </c>
      <c r="F12" s="85">
        <f t="shared" si="2"/>
        <v>9.9625624609372965E-3</v>
      </c>
      <c r="G12" s="85">
        <f t="shared" si="2"/>
        <v>1.2437656054784862E-2</v>
      </c>
      <c r="H12" s="85">
        <f t="shared" si="2"/>
        <v>1.4906561914647898E-2</v>
      </c>
      <c r="I12" s="85">
        <f t="shared" si="2"/>
        <v>1.7369295509861216E-2</v>
      </c>
      <c r="J12" s="85">
        <f t="shared" si="2"/>
        <v>1.9825872271086564E-2</v>
      </c>
      <c r="K12" s="85">
        <f t="shared" si="2"/>
        <v>2.2276307590408773E-2</v>
      </c>
      <c r="L12" s="86">
        <f t="shared" si="2"/>
        <v>2.4720616821432784E-2</v>
      </c>
      <c r="M12" s="85">
        <f t="shared" si="2"/>
        <v>4.8830124746833348E-2</v>
      </c>
      <c r="N12" s="85">
        <f t="shared" si="2"/>
        <v>7.2343630765056899E-2</v>
      </c>
      <c r="O12" s="85">
        <f t="shared" si="2"/>
        <v>9.5275868410875431E-2</v>
      </c>
      <c r="P12" s="85">
        <f t="shared" si="2"/>
        <v>0.11764120699699365</v>
      </c>
      <c r="Q12" s="85">
        <f t="shared" si="2"/>
        <v>0.1394536606178427</v>
      </c>
      <c r="R12" s="85">
        <f t="shared" si="2"/>
        <v>0.16072689693079567</v>
      </c>
      <c r="S12" s="85">
        <f t="shared" si="2"/>
        <v>0.18147424572030424</v>
      </c>
      <c r="T12" s="85">
        <f t="shared" si="3"/>
        <v>0.20170870725032697</v>
      </c>
      <c r="U12" s="86">
        <f t="shared" si="3"/>
        <v>0.22144296041027767</v>
      </c>
    </row>
    <row r="13" spans="1:21" x14ac:dyDescent="0.25">
      <c r="A13" s="83">
        <f t="shared" si="6"/>
        <v>300</v>
      </c>
      <c r="B13" s="84">
        <f t="shared" si="4"/>
        <v>3.0000000000000001E-3</v>
      </c>
      <c r="C13" s="91">
        <f t="shared" si="5"/>
        <v>3.0000000000000027E-3</v>
      </c>
      <c r="D13" s="85">
        <f t="shared" si="2"/>
        <v>5.9909999999999686E-3</v>
      </c>
      <c r="E13" s="85">
        <f t="shared" si="2"/>
        <v>8.9730270000000223E-3</v>
      </c>
      <c r="F13" s="85">
        <f t="shared" si="2"/>
        <v>1.1946107918999971E-2</v>
      </c>
      <c r="G13" s="85">
        <f t="shared" si="2"/>
        <v>1.4910269595242998E-2</v>
      </c>
      <c r="H13" s="85">
        <f t="shared" si="2"/>
        <v>1.7865538786457247E-2</v>
      </c>
      <c r="I13" s="85">
        <f t="shared" si="2"/>
        <v>2.0811942170097852E-2</v>
      </c>
      <c r="J13" s="85">
        <f t="shared" si="2"/>
        <v>2.3749506343587523E-2</v>
      </c>
      <c r="K13" s="85">
        <f t="shared" si="2"/>
        <v>2.6678257824556795E-2</v>
      </c>
      <c r="L13" s="86">
        <f t="shared" si="2"/>
        <v>2.9598223051083061E-2</v>
      </c>
      <c r="M13" s="85">
        <f t="shared" si="2"/>
        <v>5.8320391294384488E-2</v>
      </c>
      <c r="N13" s="85">
        <f t="shared" si="2"/>
        <v>8.6192434395509943E-2</v>
      </c>
      <c r="O13" s="85">
        <f t="shared" si="2"/>
        <v>0.11323951454803882</v>
      </c>
      <c r="P13" s="85">
        <f t="shared" si="2"/>
        <v>0.13948604918933261</v>
      </c>
      <c r="Q13" s="85">
        <f t="shared" si="2"/>
        <v>0.16495573304399558</v>
      </c>
      <c r="R13" s="85">
        <f t="shared" si="2"/>
        <v>0.18967155951488757</v>
      </c>
      <c r="S13" s="85">
        <f t="shared" si="2"/>
        <v>0.21365584144100214</v>
      </c>
      <c r="T13" s="85">
        <f t="shared" si="3"/>
        <v>0.23693023124094759</v>
      </c>
      <c r="U13" s="86">
        <f t="shared" si="3"/>
        <v>0.25951574046021642</v>
      </c>
    </row>
    <row r="14" spans="1:21" x14ac:dyDescent="0.25">
      <c r="A14" s="83">
        <f t="shared" si="6"/>
        <v>350</v>
      </c>
      <c r="B14" s="84">
        <f>A14/100000</f>
        <v>3.5000000000000001E-3</v>
      </c>
      <c r="C14" s="91">
        <f t="shared" si="5"/>
        <v>3.4999999999999476E-3</v>
      </c>
      <c r="D14" s="85">
        <f t="shared" si="2"/>
        <v>6.9877499999998482E-3</v>
      </c>
      <c r="E14" s="85">
        <f t="shared" si="2"/>
        <v>1.0463292874999808E-2</v>
      </c>
      <c r="F14" s="85">
        <f t="shared" si="2"/>
        <v>1.3926671349937192E-2</v>
      </c>
      <c r="G14" s="85">
        <f t="shared" si="2"/>
        <v>1.7377928000212317E-2</v>
      </c>
      <c r="H14" s="85">
        <f t="shared" si="2"/>
        <v>2.0817105252211476E-2</v>
      </c>
      <c r="I14" s="85">
        <f t="shared" si="2"/>
        <v>2.4244245383828744E-2</v>
      </c>
      <c r="J14" s="85">
        <f t="shared" si="2"/>
        <v>2.7659390524985228E-2</v>
      </c>
      <c r="K14" s="85">
        <f t="shared" si="2"/>
        <v>3.1062582658147764E-2</v>
      </c>
      <c r="L14" s="86">
        <f t="shared" si="2"/>
        <v>3.4453863618844061E-2</v>
      </c>
      <c r="M14" s="85">
        <f t="shared" si="2"/>
        <v>6.7720658519422328E-2</v>
      </c>
      <c r="N14" s="85">
        <f t="shared" si="2"/>
        <v>9.9841283805459868E-2</v>
      </c>
      <c r="O14" s="85">
        <f t="shared" si="2"/>
        <v>0.13085522944854033</v>
      </c>
      <c r="P14" s="85">
        <f t="shared" si="2"/>
        <v>0.16080062483815194</v>
      </c>
      <c r="Q14" s="85">
        <f t="shared" si="2"/>
        <v>0.18971428565899739</v>
      </c>
      <c r="R14" s="85">
        <f t="shared" si="2"/>
        <v>0.21763175915319999</v>
      </c>
      <c r="S14" s="85">
        <f t="shared" si="2"/>
        <v>0.24458736782305057</v>
      </c>
      <c r="T14" s="85">
        <f t="shared" si="3"/>
        <v>0.27061425162802721</v>
      </c>
      <c r="U14" s="86">
        <f t="shared" si="3"/>
        <v>0.2957444087279637</v>
      </c>
    </row>
    <row r="15" spans="1:21" x14ac:dyDescent="0.25">
      <c r="A15" s="83">
        <f t="shared" si="6"/>
        <v>400</v>
      </c>
      <c r="B15" s="84">
        <f t="shared" si="4"/>
        <v>4.0000000000000001E-3</v>
      </c>
      <c r="C15" s="91">
        <f t="shared" si="5"/>
        <v>4.0000000000000036E-3</v>
      </c>
      <c r="D15" s="85">
        <f t="shared" si="2"/>
        <v>7.9839999999999911E-3</v>
      </c>
      <c r="E15" s="85">
        <f t="shared" si="2"/>
        <v>1.195206400000004E-2</v>
      </c>
      <c r="F15" s="85">
        <f t="shared" si="2"/>
        <v>1.5904255744000007E-2</v>
      </c>
      <c r="G15" s="85">
        <f t="shared" si="2"/>
        <v>1.984063872102404E-2</v>
      </c>
      <c r="H15" s="85">
        <f t="shared" si="2"/>
        <v>2.3761276166139877E-2</v>
      </c>
      <c r="I15" s="85">
        <f t="shared" si="2"/>
        <v>2.7666231061475366E-2</v>
      </c>
      <c r="J15" s="85">
        <f t="shared" si="2"/>
        <v>3.1555566137229429E-2</v>
      </c>
      <c r="K15" s="85">
        <f t="shared" si="2"/>
        <v>3.5429343872680485E-2</v>
      </c>
      <c r="L15" s="86">
        <f t="shared" si="2"/>
        <v>3.9287626497189754E-2</v>
      </c>
      <c r="M15" s="85">
        <f t="shared" si="2"/>
        <v>7.7031735398596868E-2</v>
      </c>
      <c r="N15" s="85">
        <f t="shared" si="2"/>
        <v>0.11329296784701615</v>
      </c>
      <c r="O15" s="85">
        <f t="shared" si="2"/>
        <v>0.14812958253867425</v>
      </c>
      <c r="P15" s="85">
        <f t="shared" si="2"/>
        <v>0.18159754932389993</v>
      </c>
      <c r="Q15" s="85">
        <f t="shared" si="2"/>
        <v>0.21375063913044734</v>
      </c>
      <c r="R15" s="85">
        <f t="shared" si="2"/>
        <v>0.24464051035394452</v>
      </c>
      <c r="S15" s="85">
        <f t="shared" si="2"/>
        <v>0.27431679185426661</v>
      </c>
      <c r="T15" s="85">
        <f t="shared" si="3"/>
        <v>0.30282716269117849</v>
      </c>
      <c r="U15" s="86">
        <f t="shared" si="3"/>
        <v>0.3302174287273536</v>
      </c>
    </row>
    <row r="16" spans="1:21" x14ac:dyDescent="0.25">
      <c r="A16" s="83">
        <f t="shared" si="6"/>
        <v>450</v>
      </c>
      <c r="B16" s="84">
        <f t="shared" si="4"/>
        <v>4.4999999999999997E-3</v>
      </c>
      <c r="C16" s="91">
        <f t="shared" si="5"/>
        <v>4.4999999999999485E-3</v>
      </c>
      <c r="D16" s="85">
        <f t="shared" si="2"/>
        <v>8.979749999999842E-3</v>
      </c>
      <c r="E16" s="85">
        <f t="shared" si="2"/>
        <v>1.3439341124999782E-2</v>
      </c>
      <c r="F16" s="85">
        <f t="shared" si="2"/>
        <v>1.7878864089937219E-2</v>
      </c>
      <c r="G16" s="85">
        <f t="shared" si="2"/>
        <v>2.2298409201532476E-2</v>
      </c>
      <c r="H16" s="85">
        <f t="shared" si="2"/>
        <v>2.6698066360125505E-2</v>
      </c>
      <c r="I16" s="85">
        <f t="shared" si="2"/>
        <v>3.1077925061504863E-2</v>
      </c>
      <c r="J16" s="85">
        <f t="shared" si="2"/>
        <v>3.5438074398728037E-2</v>
      </c>
      <c r="K16" s="85">
        <f t="shared" si="2"/>
        <v>3.977860306393366E-2</v>
      </c>
      <c r="L16" s="86">
        <f t="shared" si="2"/>
        <v>4.4099599350145957E-2</v>
      </c>
      <c r="M16" s="85">
        <f t="shared" si="2"/>
        <v>8.6254424037448429E-2</v>
      </c>
      <c r="N16" s="85">
        <f t="shared" si="2"/>
        <v>0.12655023784536545</v>
      </c>
      <c r="O16" s="85">
        <f t="shared" si="2"/>
        <v>0.16506902240886501</v>
      </c>
      <c r="P16" s="85">
        <f t="shared" si="2"/>
        <v>0.20188914400565972</v>
      </c>
      <c r="Q16" s="85">
        <f t="shared" si="2"/>
        <v>0.23708551299201208</v>
      </c>
      <c r="R16" s="85">
        <f t="shared" si="2"/>
        <v>0.27072973620748653</v>
      </c>
      <c r="S16" s="85">
        <f t="shared" si="2"/>
        <v>0.30289026265871166</v>
      </c>
      <c r="T16" s="85">
        <f t="shared" si="3"/>
        <v>0.33363252277854794</v>
      </c>
      <c r="U16" s="86">
        <f t="shared" si="3"/>
        <v>0.36301906154398145</v>
      </c>
    </row>
    <row r="17" spans="1:21" x14ac:dyDescent="0.25">
      <c r="A17" s="87">
        <f t="shared" si="6"/>
        <v>500</v>
      </c>
      <c r="B17" s="88">
        <f t="shared" si="4"/>
        <v>5.0000000000000001E-3</v>
      </c>
      <c r="C17" s="92">
        <f t="shared" si="5"/>
        <v>5.0000000000000044E-3</v>
      </c>
      <c r="D17" s="89">
        <f t="shared" si="2"/>
        <v>9.9749999999999561E-3</v>
      </c>
      <c r="E17" s="89">
        <f t="shared" si="2"/>
        <v>1.4925124999999984E-2</v>
      </c>
      <c r="F17" s="89">
        <f t="shared" si="2"/>
        <v>1.9850499374999941E-2</v>
      </c>
      <c r="G17" s="89">
        <f t="shared" si="2"/>
        <v>2.4751246878124911E-2</v>
      </c>
      <c r="H17" s="89">
        <f t="shared" si="2"/>
        <v>2.9627490643734267E-2</v>
      </c>
      <c r="I17" s="89">
        <f t="shared" si="2"/>
        <v>3.4479353190515649E-2</v>
      </c>
      <c r="J17" s="89">
        <f t="shared" si="2"/>
        <v>3.9306956424563055E-2</v>
      </c>
      <c r="K17" s="89">
        <f t="shared" si="2"/>
        <v>4.4110421642440278E-2</v>
      </c>
      <c r="L17" s="90">
        <f t="shared" si="2"/>
        <v>4.8889869534228025E-2</v>
      </c>
      <c r="M17" s="89">
        <f t="shared" si="2"/>
        <v>9.5389519725382232E-2</v>
      </c>
      <c r="N17" s="89">
        <f t="shared" si="2"/>
        <v>0.13961580808530361</v>
      </c>
      <c r="O17" s="89">
        <f t="shared" si="2"/>
        <v>0.1816798789773254</v>
      </c>
      <c r="P17" s="89">
        <f t="shared" si="2"/>
        <v>0.22168744293135767</v>
      </c>
      <c r="Q17" s="89">
        <f t="shared" si="2"/>
        <v>0.25973904230329492</v>
      </c>
      <c r="R17" s="89">
        <f t="shared" si="2"/>
        <v>0.29593030394636954</v>
      </c>
      <c r="S17" s="89">
        <f t="shared" si="2"/>
        <v>0.33035217952943519</v>
      </c>
      <c r="T17" s="89">
        <f t="shared" si="3"/>
        <v>0.36309117410612124</v>
      </c>
      <c r="U17" s="90">
        <f t="shared" si="3"/>
        <v>0.3942295635092713</v>
      </c>
    </row>
    <row r="18" spans="1:21" x14ac:dyDescent="0.25">
      <c r="A18" s="98">
        <f t="shared" si="6"/>
        <v>550</v>
      </c>
      <c r="B18" s="99">
        <f t="shared" si="4"/>
        <v>5.4999999999999997E-3</v>
      </c>
      <c r="C18" s="100">
        <f t="shared" si="5"/>
        <v>5.4999999999999494E-3</v>
      </c>
      <c r="D18" s="101">
        <f t="shared" si="2"/>
        <v>1.0969749999999889E-2</v>
      </c>
      <c r="E18" s="101">
        <f t="shared" si="2"/>
        <v>1.6409416374999819E-2</v>
      </c>
      <c r="F18" s="101">
        <f t="shared" si="2"/>
        <v>2.1819164584937267E-2</v>
      </c>
      <c r="G18" s="101">
        <f t="shared" si="2"/>
        <v>2.7199159179720045E-2</v>
      </c>
      <c r="H18" s="101">
        <f t="shared" si="2"/>
        <v>3.2549563804231574E-2</v>
      </c>
      <c r="I18" s="101">
        <f t="shared" si="2"/>
        <v>3.7870541203308239E-2</v>
      </c>
      <c r="J18" s="101">
        <f t="shared" si="2"/>
        <v>4.3162253226689984E-2</v>
      </c>
      <c r="K18" s="101">
        <f t="shared" si="2"/>
        <v>4.8424860833943151E-2</v>
      </c>
      <c r="L18" s="102">
        <f t="shared" si="2"/>
        <v>5.3658524099356342E-2</v>
      </c>
      <c r="M18" s="101">
        <f t="shared" si="2"/>
        <v>0.10443781099019167</v>
      </c>
      <c r="N18" s="101">
        <f t="shared" si="2"/>
        <v>0.15249235629164681</v>
      </c>
      <c r="O18" s="101">
        <f t="shared" si="2"/>
        <v>0.19796836561596021</v>
      </c>
      <c r="P18" s="101">
        <f t="shared" si="2"/>
        <v>0.24100419939800244</v>
      </c>
      <c r="Q18" s="101">
        <f t="shared" si="2"/>
        <v>0.28173079385591515</v>
      </c>
      <c r="R18" s="101">
        <f t="shared" si="2"/>
        <v>0.32027205936362302</v>
      </c>
      <c r="S18" s="101">
        <f t="shared" si="2"/>
        <v>0.35674525744726604</v>
      </c>
      <c r="T18" s="101">
        <f t="shared" si="3"/>
        <v>0.39126135755255709</v>
      </c>
      <c r="U18" s="102">
        <f t="shared" si="3"/>
        <v>0.42392537466853275</v>
      </c>
    </row>
    <row r="19" spans="1:21" x14ac:dyDescent="0.25">
      <c r="A19" s="83">
        <f t="shared" si="6"/>
        <v>600</v>
      </c>
      <c r="B19" s="84">
        <f t="shared" si="4"/>
        <v>6.0000000000000001E-3</v>
      </c>
      <c r="C19" s="91">
        <f t="shared" si="5"/>
        <v>6.0000000000000053E-3</v>
      </c>
      <c r="D19" s="85">
        <f t="shared" si="2"/>
        <v>1.1963999999999975E-2</v>
      </c>
      <c r="E19" s="85">
        <f t="shared" si="2"/>
        <v>1.7892216000000016E-2</v>
      </c>
      <c r="F19" s="85">
        <f t="shared" si="2"/>
        <v>2.3784862703999932E-2</v>
      </c>
      <c r="G19" s="85">
        <f t="shared" si="2"/>
        <v>2.9642153527775883E-2</v>
      </c>
      <c r="H19" s="85">
        <f t="shared" si="2"/>
        <v>3.5464300606609211E-2</v>
      </c>
      <c r="I19" s="85">
        <f t="shared" si="2"/>
        <v>4.1251514802969624E-2</v>
      </c>
      <c r="J19" s="85">
        <f t="shared" si="2"/>
        <v>4.7004005714151753E-2</v>
      </c>
      <c r="K19" s="85">
        <f t="shared" si="2"/>
        <v>5.2721981679866858E-2</v>
      </c>
      <c r="L19" s="86">
        <f t="shared" si="2"/>
        <v>5.8405649789787573E-2</v>
      </c>
      <c r="M19" s="85">
        <f t="shared" si="2"/>
        <v>0.11340007965220789</v>
      </c>
      <c r="N19" s="85">
        <f t="shared" si="2"/>
        <v>0.16518252410369461</v>
      </c>
      <c r="O19" s="85">
        <f t="shared" si="2"/>
        <v>0.21394058123928872</v>
      </c>
      <c r="P19" s="85">
        <f t="shared" si="2"/>
        <v>0.25985089236539083</v>
      </c>
      <c r="Q19" s="85">
        <f t="shared" si="2"/>
        <v>0.30307978193812157</v>
      </c>
      <c r="R19" s="85">
        <f t="shared" si="2"/>
        <v>0.34378386012566597</v>
      </c>
      <c r="S19" s="85">
        <f t="shared" si="2"/>
        <v>0.38211059017757265</v>
      </c>
      <c r="T19" s="85">
        <f t="shared" si="3"/>
        <v>0.4181988226564799</v>
      </c>
      <c r="U19" s="86">
        <f t="shared" si="3"/>
        <v>0.45217929846769167</v>
      </c>
    </row>
    <row r="20" spans="1:21" x14ac:dyDescent="0.25">
      <c r="A20" s="83">
        <f t="shared" si="6"/>
        <v>650</v>
      </c>
      <c r="B20" s="84">
        <f t="shared" si="4"/>
        <v>6.4999999999999997E-3</v>
      </c>
      <c r="C20" s="91">
        <f t="shared" si="5"/>
        <v>6.4999999999999503E-3</v>
      </c>
      <c r="D20" s="85">
        <f t="shared" si="2"/>
        <v>1.2957749999999879E-2</v>
      </c>
      <c r="E20" s="85">
        <f t="shared" si="2"/>
        <v>1.937352462499986E-2</v>
      </c>
      <c r="F20" s="85">
        <f t="shared" si="2"/>
        <v>2.5747596714937315E-2</v>
      </c>
      <c r="G20" s="85">
        <f t="shared" si="2"/>
        <v>3.2080237336290174E-2</v>
      </c>
      <c r="H20" s="85">
        <f t="shared" si="2"/>
        <v>3.8371715793604211E-2</v>
      </c>
      <c r="I20" s="85">
        <f t="shared" si="2"/>
        <v>4.4622299640945773E-2</v>
      </c>
      <c r="J20" s="85">
        <f t="shared" si="2"/>
        <v>5.0832254693279566E-2</v>
      </c>
      <c r="K20" s="85">
        <f t="shared" si="2"/>
        <v>5.7001845037773169E-2</v>
      </c>
      <c r="L20" s="86">
        <f t="shared" si="2"/>
        <v>6.3131333045027604E-2</v>
      </c>
      <c r="M20" s="85">
        <f t="shared" si="2"/>
        <v>0.12227710087801302</v>
      </c>
      <c r="N20" s="85">
        <f t="shared" si="2"/>
        <v>0.1776889175437304</v>
      </c>
      <c r="O20" s="85">
        <f t="shared" si="2"/>
        <v>0.22960251235689422</v>
      </c>
      <c r="P20" s="85">
        <f t="shared" si="2"/>
        <v>0.27823873272634358</v>
      </c>
      <c r="Q20" s="85">
        <f t="shared" si="2"/>
        <v>0.32380448366959813</v>
      </c>
      <c r="R20" s="85">
        <f t="shared" si="2"/>
        <v>0.36649360801460706</v>
      </c>
      <c r="S20" s="85">
        <f t="shared" si="2"/>
        <v>0.4064877110331907</v>
      </c>
      <c r="T20" s="85">
        <f t="shared" si="3"/>
        <v>0.44395693301427097</v>
      </c>
      <c r="U20" s="86">
        <f t="shared" si="3"/>
        <v>0.47906067306352562</v>
      </c>
    </row>
    <row r="21" spans="1:21" x14ac:dyDescent="0.25">
      <c r="A21" s="83">
        <f t="shared" si="6"/>
        <v>700</v>
      </c>
      <c r="B21" s="84">
        <f t="shared" si="4"/>
        <v>7.0000000000000001E-3</v>
      </c>
      <c r="C21" s="91">
        <f t="shared" si="5"/>
        <v>7.0000000000000062E-3</v>
      </c>
      <c r="D21" s="85">
        <f t="shared" si="2"/>
        <v>1.3951000000000047E-2</v>
      </c>
      <c r="E21" s="85">
        <f t="shared" si="2"/>
        <v>2.085334300000008E-2</v>
      </c>
      <c r="F21" s="85">
        <f t="shared" si="2"/>
        <v>2.7707369599000109E-2</v>
      </c>
      <c r="G21" s="85">
        <f t="shared" si="2"/>
        <v>3.4513418011807073E-2</v>
      </c>
      <c r="H21" s="85">
        <f t="shared" si="2"/>
        <v>4.1271824085724496E-2</v>
      </c>
      <c r="I21" s="85">
        <f t="shared" si="2"/>
        <v>4.798292131712445E-2</v>
      </c>
      <c r="J21" s="85">
        <f t="shared" si="2"/>
        <v>5.4647040867904617E-2</v>
      </c>
      <c r="K21" s="85">
        <f t="shared" si="2"/>
        <v>6.1264511581829328E-2</v>
      </c>
      <c r="L21" s="86">
        <f t="shared" si="2"/>
        <v>6.783566000075647E-2</v>
      </c>
      <c r="M21" s="85">
        <f t="shared" si="2"/>
        <v>0.13106964323377479</v>
      </c>
      <c r="N21" s="85">
        <f t="shared" si="2"/>
        <v>0.19001410747970449</v>
      </c>
      <c r="O21" s="85">
        <f t="shared" si="2"/>
        <v>0.24496003509012065</v>
      </c>
      <c r="P21" s="85">
        <f t="shared" si="2"/>
        <v>0.29617866943673032</v>
      </c>
      <c r="Q21" s="85">
        <f t="shared" si="2"/>
        <v>0.3439228539181004</v>
      </c>
      <c r="R21" s="85">
        <f t="shared" si="2"/>
        <v>0.38842828013397879</v>
      </c>
      <c r="S21" s="85">
        <f t="shared" si="2"/>
        <v>0.42991465138888818</v>
      </c>
      <c r="T21" s="85">
        <f t="shared" si="3"/>
        <v>0.46858676726868431</v>
      </c>
      <c r="U21" s="86">
        <f t="shared" si="3"/>
        <v>0.50463553464414868</v>
      </c>
    </row>
    <row r="22" spans="1:21" x14ac:dyDescent="0.25">
      <c r="A22" s="83">
        <f t="shared" si="6"/>
        <v>750</v>
      </c>
      <c r="B22" s="84">
        <f t="shared" si="4"/>
        <v>7.4999999999999997E-3</v>
      </c>
      <c r="C22" s="91">
        <f t="shared" si="5"/>
        <v>7.4999999999999512E-3</v>
      </c>
      <c r="D22" s="85">
        <f t="shared" si="2"/>
        <v>1.4943749999999922E-2</v>
      </c>
      <c r="E22" s="85">
        <f t="shared" si="2"/>
        <v>2.2331671874999848E-2</v>
      </c>
      <c r="F22" s="85">
        <f t="shared" si="2"/>
        <v>2.9664184335937316E-2</v>
      </c>
      <c r="G22" s="85">
        <f t="shared" si="2"/>
        <v>3.6941702953417699E-2</v>
      </c>
      <c r="H22" s="85">
        <f t="shared" si="2"/>
        <v>4.416464018126709E-2</v>
      </c>
      <c r="I22" s="85">
        <f t="shared" si="2"/>
        <v>5.1333405379907493E-2</v>
      </c>
      <c r="J22" s="85">
        <f t="shared" si="2"/>
        <v>5.8448404839558155E-2</v>
      </c>
      <c r="K22" s="85">
        <f t="shared" si="2"/>
        <v>6.5510041803261476E-2</v>
      </c>
      <c r="L22" s="86">
        <f t="shared" si="2"/>
        <v>7.2518716489736956E-2</v>
      </c>
      <c r="M22" s="85">
        <f t="shared" si="2"/>
        <v>0.13977846873815503</v>
      </c>
      <c r="N22" s="85">
        <f t="shared" si="2"/>
        <v>0.20216063008210006</v>
      </c>
      <c r="O22" s="85">
        <f t="shared" si="2"/>
        <v>0.26001891715352665</v>
      </c>
      <c r="P22" s="85">
        <f t="shared" si="2"/>
        <v>0.31368139550823859</v>
      </c>
      <c r="Q22" s="85">
        <f t="shared" si="2"/>
        <v>0.36345233980900848</v>
      </c>
      <c r="R22" s="85">
        <f t="shared" si="2"/>
        <v>0.40961395911060439</v>
      </c>
      <c r="S22" s="85">
        <f t="shared" si="2"/>
        <v>0.45242799702936065</v>
      </c>
      <c r="T22" s="85">
        <f t="shared" si="3"/>
        <v>0.49213721587050585</v>
      </c>
      <c r="U22" s="86">
        <f t="shared" si="3"/>
        <v>0.52896677312848106</v>
      </c>
    </row>
    <row r="23" spans="1:21" x14ac:dyDescent="0.25">
      <c r="A23" s="83">
        <f t="shared" si="6"/>
        <v>800</v>
      </c>
      <c r="B23" s="84">
        <f t="shared" si="4"/>
        <v>8.0000000000000002E-3</v>
      </c>
      <c r="C23" s="91">
        <f t="shared" si="5"/>
        <v>8.0000000000000071E-3</v>
      </c>
      <c r="D23" s="85">
        <f t="shared" si="2"/>
        <v>1.5936000000000061E-2</v>
      </c>
      <c r="E23" s="85">
        <f t="shared" si="2"/>
        <v>2.3808512000000115E-2</v>
      </c>
      <c r="F23" s="85">
        <f t="shared" si="2"/>
        <v>3.1618043904000137E-2</v>
      </c>
      <c r="G23" s="85">
        <f t="shared" si="2"/>
        <v>3.9365099552768124E-2</v>
      </c>
      <c r="H23" s="85">
        <f t="shared" si="2"/>
        <v>4.7050178756346095E-2</v>
      </c>
      <c r="I23" s="85">
        <f t="shared" si="2"/>
        <v>5.4673777326295303E-2</v>
      </c>
      <c r="J23" s="85">
        <f t="shared" si="2"/>
        <v>6.2236387107684976E-2</v>
      </c>
      <c r="K23" s="85">
        <f t="shared" si="2"/>
        <v>6.9738496010823492E-2</v>
      </c>
      <c r="L23" s="86">
        <f t="shared" si="2"/>
        <v>7.7180588042736975E-2</v>
      </c>
      <c r="M23" s="85">
        <f t="shared" si="2"/>
        <v>0.14840433291485122</v>
      </c>
      <c r="N23" s="85">
        <f t="shared" si="2"/>
        <v>0.21413098727512991</v>
      </c>
      <c r="O23" s="85">
        <f t="shared" si="2"/>
        <v>0.27478481980180058</v>
      </c>
      <c r="P23" s="85">
        <f t="shared" si="2"/>
        <v>0.33075735386701699</v>
      </c>
      <c r="Q23" s="85">
        <f t="shared" si="2"/>
        <v>0.38240989483883792</v>
      </c>
      <c r="R23" s="85">
        <f t="shared" si="2"/>
        <v>0.43007586232455219</v>
      </c>
      <c r="S23" s="85">
        <f t="shared" ref="S23:U47" si="7">1-(1-$B23)^S$7</f>
        <v>0.47406294241009306</v>
      </c>
      <c r="T23" s="85">
        <f t="shared" si="3"/>
        <v>0.51465507378834885</v>
      </c>
      <c r="U23" s="86">
        <f t="shared" si="3"/>
        <v>0.55211428059692291</v>
      </c>
    </row>
    <row r="24" spans="1:21" x14ac:dyDescent="0.25">
      <c r="A24" s="83">
        <f t="shared" si="6"/>
        <v>850</v>
      </c>
      <c r="B24" s="84">
        <f t="shared" si="4"/>
        <v>8.5000000000000006E-3</v>
      </c>
      <c r="C24" s="91">
        <f t="shared" si="5"/>
        <v>8.499999999999952E-3</v>
      </c>
      <c r="D24" s="85">
        <f t="shared" si="5"/>
        <v>1.6927749999999908E-2</v>
      </c>
      <c r="E24" s="85">
        <f t="shared" si="5"/>
        <v>2.5283864124999833E-2</v>
      </c>
      <c r="F24" s="85">
        <f t="shared" si="5"/>
        <v>3.3568951279937309E-2</v>
      </c>
      <c r="G24" s="85">
        <f t="shared" si="5"/>
        <v>4.1783615194057822E-2</v>
      </c>
      <c r="H24" s="85">
        <f t="shared" si="5"/>
        <v>4.9928454464908234E-2</v>
      </c>
      <c r="I24" s="85">
        <f t="shared" si="5"/>
        <v>5.8004062601956452E-2</v>
      </c>
      <c r="J24" s="85">
        <f t="shared" si="5"/>
        <v>6.6011028069839828E-2</v>
      </c>
      <c r="K24" s="85">
        <f t="shared" si="5"/>
        <v>7.3949934331246192E-2</v>
      </c>
      <c r="L24" s="86">
        <f t="shared" si="5"/>
        <v>8.1821359889430512E-2</v>
      </c>
      <c r="M24" s="85">
        <f t="shared" si="5"/>
        <v>0.15694798484470529</v>
      </c>
      <c r="N24" s="85">
        <f t="shared" si="5"/>
        <v>0.22592764718223624</v>
      </c>
      <c r="O24" s="85">
        <f t="shared" si="5"/>
        <v>0.28926329974259679</v>
      </c>
      <c r="P24" s="85">
        <f t="shared" si="5"/>
        <v>0.34741674308098403</v>
      </c>
      <c r="Q24" s="85">
        <f t="shared" si="5"/>
        <v>0.40081199260317146</v>
      </c>
      <c r="R24" s="85">
        <f t="shared" si="5"/>
        <v>0.44983837019781814</v>
      </c>
      <c r="S24" s="85">
        <f t="shared" si="7"/>
        <v>0.49485334290721816</v>
      </c>
      <c r="T24" s="85">
        <f t="shared" si="3"/>
        <v>0.5361851293341493</v>
      </c>
      <c r="U24" s="86">
        <f t="shared" si="3"/>
        <v>0.57413509278896968</v>
      </c>
    </row>
    <row r="25" spans="1:21" x14ac:dyDescent="0.25">
      <c r="A25" s="83">
        <f t="shared" si="6"/>
        <v>900</v>
      </c>
      <c r="B25" s="84">
        <f t="shared" si="4"/>
        <v>8.9999999999999993E-3</v>
      </c>
      <c r="C25" s="91">
        <f t="shared" ref="C25:R40" si="8">1-(1-$B25)^C$7</f>
        <v>9.000000000000008E-3</v>
      </c>
      <c r="D25" s="85">
        <f t="shared" si="8"/>
        <v>1.7919000000000018E-2</v>
      </c>
      <c r="E25" s="85">
        <f t="shared" si="8"/>
        <v>2.6757729000000063E-2</v>
      </c>
      <c r="F25" s="85">
        <f t="shared" si="8"/>
        <v>3.5516909438999988E-2</v>
      </c>
      <c r="G25" s="85">
        <f t="shared" si="8"/>
        <v>4.4197257254048994E-2</v>
      </c>
      <c r="H25" s="85">
        <f t="shared" si="8"/>
        <v>5.2799481938762605E-2</v>
      </c>
      <c r="I25" s="85">
        <f t="shared" si="8"/>
        <v>6.1324286601313727E-2</v>
      </c>
      <c r="J25" s="85">
        <f t="shared" si="8"/>
        <v>6.9772368021901898E-2</v>
      </c>
      <c r="K25" s="85">
        <f t="shared" si="8"/>
        <v>7.8144416709704734E-2</v>
      </c>
      <c r="L25" s="86">
        <f t="shared" si="8"/>
        <v>8.6441116959317443E-2</v>
      </c>
      <c r="M25" s="85">
        <f t="shared" si="8"/>
        <v>0.16541016721746038</v>
      </c>
      <c r="N25" s="85">
        <f t="shared" si="8"/>
        <v>0.23755304456607318</v>
      </c>
      <c r="O25" s="85">
        <f t="shared" si="8"/>
        <v>0.3034598110160126</v>
      </c>
      <c r="P25" s="85">
        <f t="shared" si="8"/>
        <v>0.36366952295884247</v>
      </c>
      <c r="Q25" s="85">
        <f t="shared" si="8"/>
        <v>0.41867464014953537</v>
      </c>
      <c r="R25" s="85">
        <f t="shared" si="8"/>
        <v>0.46892505357178671</v>
      </c>
      <c r="S25" s="85">
        <f t="shared" si="7"/>
        <v>0.51483176513015105</v>
      </c>
      <c r="T25" s="85">
        <f t="shared" si="3"/>
        <v>0.55677024926548135</v>
      </c>
      <c r="U25" s="86">
        <f t="shared" si="3"/>
        <v>0.59508352398857289</v>
      </c>
    </row>
    <row r="26" spans="1:21" x14ac:dyDescent="0.25">
      <c r="A26" s="83">
        <f t="shared" si="6"/>
        <v>950</v>
      </c>
      <c r="B26" s="84">
        <f t="shared" si="4"/>
        <v>9.4999999999999998E-3</v>
      </c>
      <c r="C26" s="91">
        <f t="shared" si="8"/>
        <v>9.4999999999999529E-3</v>
      </c>
      <c r="D26" s="85">
        <f t="shared" si="8"/>
        <v>1.8909749999999947E-2</v>
      </c>
      <c r="E26" s="85">
        <f t="shared" si="8"/>
        <v>2.8230107374999869E-2</v>
      </c>
      <c r="F26" s="85">
        <f t="shared" si="8"/>
        <v>3.7461921354937422E-2</v>
      </c>
      <c r="G26" s="85">
        <f t="shared" si="8"/>
        <v>4.6606033102065458E-2</v>
      </c>
      <c r="H26" s="85">
        <f t="shared" si="8"/>
        <v>5.5663275787595889E-2</v>
      </c>
      <c r="I26" s="85">
        <f t="shared" si="8"/>
        <v>6.4634474667613628E-2</v>
      </c>
      <c r="J26" s="85">
        <f t="shared" si="8"/>
        <v>7.3520447158271329E-2</v>
      </c>
      <c r="K26" s="85">
        <f t="shared" si="8"/>
        <v>8.23220029102677E-2</v>
      </c>
      <c r="L26" s="86">
        <f t="shared" si="8"/>
        <v>9.1039943882620156E-2</v>
      </c>
      <c r="M26" s="85">
        <f t="shared" si="8"/>
        <v>0.17379161638308971</v>
      </c>
      <c r="N26" s="85">
        <f t="shared" si="8"/>
        <v>0.24900958126292361</v>
      </c>
      <c r="O26" s="85">
        <f t="shared" si="8"/>
        <v>0.31737970684113248</v>
      </c>
      <c r="P26" s="85">
        <f t="shared" si="8"/>
        <v>0.37952542002345357</v>
      </c>
      <c r="Q26" s="85">
        <f t="shared" si="8"/>
        <v>0.4360133909651106</v>
      </c>
      <c r="R26" s="85">
        <f t="shared" si="8"/>
        <v>0.48735870020219629</v>
      </c>
      <c r="S26" s="85">
        <f t="shared" si="7"/>
        <v>0.53402953536770181</v>
      </c>
      <c r="T26" s="85">
        <f t="shared" si="3"/>
        <v>0.57645146031878469</v>
      </c>
      <c r="U26" s="86">
        <f t="shared" si="3"/>
        <v>0.61501129560292833</v>
      </c>
    </row>
    <row r="27" spans="1:21" x14ac:dyDescent="0.25">
      <c r="A27" s="87">
        <f t="shared" si="6"/>
        <v>1000</v>
      </c>
      <c r="B27" s="88">
        <f t="shared" si="4"/>
        <v>0.01</v>
      </c>
      <c r="C27" s="92">
        <f t="shared" si="8"/>
        <v>1.0000000000000009E-2</v>
      </c>
      <c r="D27" s="89">
        <f t="shared" si="8"/>
        <v>1.9900000000000029E-2</v>
      </c>
      <c r="E27" s="89">
        <f t="shared" si="8"/>
        <v>2.9701000000000088E-2</v>
      </c>
      <c r="F27" s="89">
        <f t="shared" si="8"/>
        <v>3.9403990000000055E-2</v>
      </c>
      <c r="G27" s="89">
        <f t="shared" si="8"/>
        <v>4.9009950100000088E-2</v>
      </c>
      <c r="H27" s="89">
        <f t="shared" si="8"/>
        <v>5.8519850599000112E-2</v>
      </c>
      <c r="I27" s="89">
        <f t="shared" si="8"/>
        <v>6.7934652093010084E-2</v>
      </c>
      <c r="J27" s="89">
        <f t="shared" si="8"/>
        <v>7.7255305572080046E-2</v>
      </c>
      <c r="K27" s="89">
        <f t="shared" si="8"/>
        <v>8.6482752516359285E-2</v>
      </c>
      <c r="L27" s="90">
        <f t="shared" si="8"/>
        <v>9.5617924991195702E-2</v>
      </c>
      <c r="M27" s="89">
        <f t="shared" si="8"/>
        <v>0.18209306240276935</v>
      </c>
      <c r="N27" s="89">
        <f t="shared" si="8"/>
        <v>0.2602996266117199</v>
      </c>
      <c r="O27" s="89">
        <f t="shared" si="8"/>
        <v>0.33102824143031995</v>
      </c>
      <c r="P27" s="89">
        <f t="shared" si="8"/>
        <v>0.39499393286246387</v>
      </c>
      <c r="Q27" s="89">
        <f t="shared" si="8"/>
        <v>0.45284335760923911</v>
      </c>
      <c r="R27" s="89">
        <f t="shared" si="8"/>
        <v>0.50516134039979332</v>
      </c>
      <c r="S27" s="89">
        <f t="shared" si="7"/>
        <v>0.55247678623618968</v>
      </c>
      <c r="T27" s="89">
        <f t="shared" si="3"/>
        <v>0.5952680273216765</v>
      </c>
      <c r="U27" s="90">
        <f t="shared" si="3"/>
        <v>0.63396765872677108</v>
      </c>
    </row>
    <row r="28" spans="1:21" x14ac:dyDescent="0.25">
      <c r="A28" s="98">
        <f t="shared" ref="A28:A45" si="9">A27+50</f>
        <v>1050</v>
      </c>
      <c r="B28" s="99">
        <f t="shared" si="4"/>
        <v>1.0500000000000001E-2</v>
      </c>
      <c r="C28" s="100">
        <f t="shared" si="8"/>
        <v>1.0499999999999954E-2</v>
      </c>
      <c r="D28" s="101">
        <f t="shared" si="8"/>
        <v>2.0889749999999929E-2</v>
      </c>
      <c r="E28" s="101">
        <f t="shared" si="8"/>
        <v>3.1170407624999896E-2</v>
      </c>
      <c r="F28" s="101">
        <f t="shared" si="8"/>
        <v>4.1343118344937313E-2</v>
      </c>
      <c r="G28" s="101">
        <f t="shared" si="8"/>
        <v>5.1409015602315478E-2</v>
      </c>
      <c r="H28" s="101">
        <f t="shared" si="8"/>
        <v>6.1369220938491065E-2</v>
      </c>
      <c r="I28" s="101">
        <f t="shared" si="8"/>
        <v>7.1224844118636943E-2</v>
      </c>
      <c r="J28" s="101">
        <f t="shared" si="8"/>
        <v>8.0976983255391155E-2</v>
      </c>
      <c r="K28" s="101">
        <f t="shared" si="8"/>
        <v>9.062672493120949E-2</v>
      </c>
      <c r="L28" s="102">
        <f t="shared" si="8"/>
        <v>0.10017514431943175</v>
      </c>
      <c r="M28" s="101">
        <f t="shared" si="8"/>
        <v>0.19031522909944454</v>
      </c>
      <c r="N28" s="101">
        <f t="shared" si="8"/>
        <v>0.27142551787765368</v>
      </c>
      <c r="O28" s="101">
        <f t="shared" si="8"/>
        <v>0.34441057177171497</v>
      </c>
      <c r="P28" s="101">
        <f t="shared" si="8"/>
        <v>0.41008433735877714</v>
      </c>
      <c r="Q28" s="101">
        <f t="shared" si="8"/>
        <v>0.46917922400015477</v>
      </c>
      <c r="R28" s="101">
        <f t="shared" si="8"/>
        <v>0.52235427184369199</v>
      </c>
      <c r="S28" s="101">
        <f t="shared" si="7"/>
        <v>0.57020250159531027</v>
      </c>
      <c r="T28" s="101">
        <f t="shared" si="7"/>
        <v>0.61325752802613076</v>
      </c>
      <c r="U28" s="102">
        <f t="shared" si="7"/>
        <v>0.65199951097056696</v>
      </c>
    </row>
    <row r="29" spans="1:21" x14ac:dyDescent="0.25">
      <c r="A29" s="83">
        <f t="shared" si="9"/>
        <v>1100</v>
      </c>
      <c r="B29" s="84">
        <f t="shared" si="4"/>
        <v>1.0999999999999999E-2</v>
      </c>
      <c r="C29" s="91">
        <f t="shared" si="8"/>
        <v>1.100000000000001E-2</v>
      </c>
      <c r="D29" s="85">
        <f t="shared" si="8"/>
        <v>2.1878999999999982E-2</v>
      </c>
      <c r="E29" s="85">
        <f t="shared" si="8"/>
        <v>3.263833100000002E-2</v>
      </c>
      <c r="F29" s="85">
        <f t="shared" si="8"/>
        <v>4.3279309358999929E-2</v>
      </c>
      <c r="G29" s="85">
        <f t="shared" si="8"/>
        <v>5.3803236956050937E-2</v>
      </c>
      <c r="H29" s="85">
        <f t="shared" si="8"/>
        <v>6.4211401349534403E-2</v>
      </c>
      <c r="I29" s="85">
        <f t="shared" si="8"/>
        <v>7.4505075934689469E-2</v>
      </c>
      <c r="J29" s="85">
        <f t="shared" si="8"/>
        <v>8.4685520099407885E-2</v>
      </c>
      <c r="K29" s="85">
        <f t="shared" si="8"/>
        <v>9.4753979378314424E-2</v>
      </c>
      <c r="L29" s="86">
        <f t="shared" si="8"/>
        <v>0.10471168560515287</v>
      </c>
      <c r="M29" s="85">
        <f t="shared" si="8"/>
        <v>0.19845883410803344</v>
      </c>
      <c r="N29" s="85">
        <f t="shared" si="8"/>
        <v>0.28238956067050081</v>
      </c>
      <c r="O29" s="85">
        <f t="shared" si="8"/>
        <v>0.35753175938054693</v>
      </c>
      <c r="P29" s="85">
        <f t="shared" si="8"/>
        <v>0.42480569180358685</v>
      </c>
      <c r="Q29" s="85">
        <f t="shared" si="8"/>
        <v>0.48503525736532305</v>
      </c>
      <c r="R29" s="85">
        <f t="shared" si="8"/>
        <v>0.53895808359382391</v>
      </c>
      <c r="S29" s="85">
        <f t="shared" si="7"/>
        <v>0.58723455979534456</v>
      </c>
      <c r="T29" s="85">
        <f t="shared" si="7"/>
        <v>0.63045592479872692</v>
      </c>
      <c r="U29" s="86">
        <f t="shared" si="7"/>
        <v>0.66915150781844968</v>
      </c>
    </row>
    <row r="30" spans="1:21" x14ac:dyDescent="0.25">
      <c r="A30" s="83">
        <f t="shared" si="9"/>
        <v>1150</v>
      </c>
      <c r="B30" s="84">
        <f t="shared" si="4"/>
        <v>1.15E-2</v>
      </c>
      <c r="C30" s="91">
        <f t="shared" si="8"/>
        <v>1.1499999999999955E-2</v>
      </c>
      <c r="D30" s="85">
        <f t="shared" si="8"/>
        <v>2.2867749999999964E-2</v>
      </c>
      <c r="E30" s="85">
        <f t="shared" si="8"/>
        <v>3.4104770874999968E-2</v>
      </c>
      <c r="F30" s="85">
        <f t="shared" si="8"/>
        <v>4.5212566009937394E-2</v>
      </c>
      <c r="G30" s="85">
        <f t="shared" si="8"/>
        <v>5.6192621500823048E-2</v>
      </c>
      <c r="H30" s="85">
        <f t="shared" si="8"/>
        <v>6.7046406353563626E-2</v>
      </c>
      <c r="I30" s="85">
        <f t="shared" si="8"/>
        <v>7.7775372680497612E-2</v>
      </c>
      <c r="J30" s="85">
        <f t="shared" si="8"/>
        <v>8.8380955894671875E-2</v>
      </c>
      <c r="K30" s="85">
        <f t="shared" si="8"/>
        <v>9.8864574901883162E-2</v>
      </c>
      <c r="L30" s="86">
        <f t="shared" si="8"/>
        <v>0.10922763229051147</v>
      </c>
      <c r="M30" s="85">
        <f t="shared" si="8"/>
        <v>0.20652458892523173</v>
      </c>
      <c r="N30" s="85">
        <f t="shared" si="8"/>
        <v>0.29319402935766892</v>
      </c>
      <c r="O30" s="85">
        <f t="shared" si="8"/>
        <v>0.37039677201972754</v>
      </c>
      <c r="P30" s="85">
        <f t="shared" si="8"/>
        <v>0.43916684189447575</v>
      </c>
      <c r="Q30" s="85">
        <f t="shared" si="8"/>
        <v>0.50042531986435224</v>
      </c>
      <c r="R30" s="85">
        <f t="shared" si="8"/>
        <v>0.55499267932785867</v>
      </c>
      <c r="S30" s="85">
        <f t="shared" si="7"/>
        <v>0.60359977531682096</v>
      </c>
      <c r="T30" s="85">
        <f t="shared" si="7"/>
        <v>0.64689763329839145</v>
      </c>
      <c r="U30" s="86">
        <f t="shared" si="7"/>
        <v>0.68546616876938404</v>
      </c>
    </row>
    <row r="31" spans="1:21" x14ac:dyDescent="0.25">
      <c r="A31" s="83">
        <f t="shared" si="9"/>
        <v>1200</v>
      </c>
      <c r="B31" s="84">
        <f t="shared" si="4"/>
        <v>1.2E-2</v>
      </c>
      <c r="C31" s="91">
        <f t="shared" si="8"/>
        <v>1.2000000000000011E-2</v>
      </c>
      <c r="D31" s="85">
        <f t="shared" si="8"/>
        <v>2.3855999999999988E-2</v>
      </c>
      <c r="E31" s="85">
        <f t="shared" si="8"/>
        <v>3.5569728000000023E-2</v>
      </c>
      <c r="F31" s="85">
        <f t="shared" si="8"/>
        <v>4.7142891263999953E-2</v>
      </c>
      <c r="G31" s="85">
        <f t="shared" si="8"/>
        <v>5.857717656883199E-2</v>
      </c>
      <c r="H31" s="85">
        <f t="shared" si="8"/>
        <v>6.9874250450005948E-2</v>
      </c>
      <c r="I31" s="85">
        <f t="shared" si="8"/>
        <v>8.1035759444605948E-2</v>
      </c>
      <c r="J31" s="85">
        <f t="shared" si="8"/>
        <v>9.2063330331270565E-2</v>
      </c>
      <c r="K31" s="85">
        <f t="shared" si="8"/>
        <v>0.10295857036729528</v>
      </c>
      <c r="L31" s="86">
        <f t="shared" si="8"/>
        <v>0.11372306752288774</v>
      </c>
      <c r="M31" s="85">
        <f t="shared" si="8"/>
        <v>0.21451319895896026</v>
      </c>
      <c r="N31" s="85">
        <f t="shared" si="8"/>
        <v>0.30384116747208756</v>
      </c>
      <c r="O31" s="85">
        <f t="shared" si="8"/>
        <v>0.38301048539031401</v>
      </c>
      <c r="P31" s="85">
        <f t="shared" si="8"/>
        <v>0.4531764256211851</v>
      </c>
      <c r="Q31" s="85">
        <f t="shared" si="8"/>
        <v>0.51536287989337382</v>
      </c>
      <c r="R31" s="85">
        <f t="shared" si="8"/>
        <v>0.57047729982735762</v>
      </c>
      <c r="S31" s="85">
        <f t="shared" si="7"/>
        <v>0.61932393886170412</v>
      </c>
      <c r="T31" s="85">
        <f t="shared" si="7"/>
        <v>0.66261558826688138</v>
      </c>
      <c r="U31" s="86">
        <f t="shared" si="7"/>
        <v>0.70098397850357663</v>
      </c>
    </row>
    <row r="32" spans="1:21" x14ac:dyDescent="0.25">
      <c r="A32" s="83">
        <f t="shared" si="9"/>
        <v>1250</v>
      </c>
      <c r="B32" s="84">
        <f t="shared" si="4"/>
        <v>1.2500000000000001E-2</v>
      </c>
      <c r="C32" s="91">
        <f t="shared" si="8"/>
        <v>1.2499999999999956E-2</v>
      </c>
      <c r="D32" s="85">
        <f t="shared" si="8"/>
        <v>2.4843749999999942E-2</v>
      </c>
      <c r="E32" s="85">
        <f t="shared" si="8"/>
        <v>3.7033203124999914E-2</v>
      </c>
      <c r="F32" s="85">
        <f t="shared" si="8"/>
        <v>4.9070288085937386E-2</v>
      </c>
      <c r="G32" s="85">
        <f t="shared" si="8"/>
        <v>6.0956909484863098E-2</v>
      </c>
      <c r="H32" s="85">
        <f t="shared" si="8"/>
        <v>7.2694948116302283E-2</v>
      </c>
      <c r="I32" s="85">
        <f t="shared" si="8"/>
        <v>8.4286261264848505E-2</v>
      </c>
      <c r="J32" s="85">
        <f t="shared" si="8"/>
        <v>9.5732682999037921E-2</v>
      </c>
      <c r="K32" s="85">
        <f t="shared" si="8"/>
        <v>0.10703602446154992</v>
      </c>
      <c r="L32" s="86">
        <f t="shared" si="8"/>
        <v>0.11819807415578054</v>
      </c>
      <c r="M32" s="85">
        <f t="shared" si="8"/>
        <v>0.22242536357742559</v>
      </c>
      <c r="N32" s="85">
        <f t="shared" si="8"/>
        <v>0.31433318811495514</v>
      </c>
      <c r="O32" s="85">
        <f t="shared" si="8"/>
        <v>0.39537768479230129</v>
      </c>
      <c r="P32" s="85">
        <f t="shared" si="8"/>
        <v>0.46684287804146063</v>
      </c>
      <c r="Q32" s="85">
        <f t="shared" si="8"/>
        <v>0.52986102307939853</v>
      </c>
      <c r="R32" s="85">
        <f t="shared" si="8"/>
        <v>0.58543054473698253</v>
      </c>
      <c r="S32" s="85">
        <f t="shared" si="7"/>
        <v>0.63443185595288232</v>
      </c>
      <c r="T32" s="85">
        <f t="shared" si="7"/>
        <v>0.67764130655195454</v>
      </c>
      <c r="U32" s="86">
        <f t="shared" si="7"/>
        <v>0.71574348330488713</v>
      </c>
    </row>
    <row r="33" spans="1:21" x14ac:dyDescent="0.25">
      <c r="A33" s="83">
        <f t="shared" si="9"/>
        <v>1300</v>
      </c>
      <c r="B33" s="84">
        <f t="shared" si="4"/>
        <v>1.2999999999999999E-2</v>
      </c>
      <c r="C33" s="91">
        <f t="shared" si="8"/>
        <v>1.3000000000000012E-2</v>
      </c>
      <c r="D33" s="85">
        <f t="shared" si="8"/>
        <v>2.5831000000000048E-2</v>
      </c>
      <c r="E33" s="85">
        <f t="shared" si="8"/>
        <v>3.8495197000000037E-2</v>
      </c>
      <c r="F33" s="85">
        <f t="shared" si="8"/>
        <v>5.0994759439000115E-2</v>
      </c>
      <c r="G33" s="85">
        <f t="shared" si="8"/>
        <v>6.3331827566293075E-2</v>
      </c>
      <c r="H33" s="85">
        <f t="shared" si="8"/>
        <v>7.5508513807931332E-2</v>
      </c>
      <c r="I33" s="85">
        <f t="shared" si="8"/>
        <v>8.7526903128428257E-2</v>
      </c>
      <c r="J33" s="85">
        <f t="shared" si="8"/>
        <v>9.9389053387758719E-2</v>
      </c>
      <c r="K33" s="85">
        <f t="shared" si="8"/>
        <v>0.11109699569371789</v>
      </c>
      <c r="L33" s="86">
        <f t="shared" si="8"/>
        <v>0.12265273474969962</v>
      </c>
      <c r="M33" s="85">
        <f t="shared" si="8"/>
        <v>0.23026177615781895</v>
      </c>
      <c r="N33" s="85">
        <f t="shared" si="8"/>
        <v>0.32467227435343893</v>
      </c>
      <c r="O33" s="85">
        <f t="shared" si="8"/>
        <v>0.40750306675628445</v>
      </c>
      <c r="P33" s="85">
        <f t="shared" si="8"/>
        <v>0.48017443594943632</v>
      </c>
      <c r="Q33" s="85">
        <f t="shared" si="8"/>
        <v>0.5439324629730431</v>
      </c>
      <c r="R33" s="85">
        <f t="shared" si="8"/>
        <v>0.5998703936199592</v>
      </c>
      <c r="S33" s="85">
        <f t="shared" si="7"/>
        <v>0.64894738409679209</v>
      </c>
      <c r="T33" s="85">
        <f t="shared" si="7"/>
        <v>0.69200494747835639</v>
      </c>
      <c r="U33" s="86">
        <f t="shared" si="7"/>
        <v>0.72978138295951334</v>
      </c>
    </row>
    <row r="34" spans="1:21" x14ac:dyDescent="0.25">
      <c r="A34" s="83">
        <f t="shared" si="9"/>
        <v>1350</v>
      </c>
      <c r="B34" s="84">
        <f t="shared" si="4"/>
        <v>1.35E-2</v>
      </c>
      <c r="C34" s="91">
        <f t="shared" si="8"/>
        <v>1.3499999999999956E-2</v>
      </c>
      <c r="D34" s="85">
        <f t="shared" si="8"/>
        <v>2.6817749999999863E-2</v>
      </c>
      <c r="E34" s="85">
        <f t="shared" si="8"/>
        <v>3.9955710374999787E-2</v>
      </c>
      <c r="F34" s="85">
        <f t="shared" si="8"/>
        <v>5.2916308284937208E-2</v>
      </c>
      <c r="G34" s="85">
        <f t="shared" si="8"/>
        <v>6.5701938123090553E-2</v>
      </c>
      <c r="H34" s="85">
        <f t="shared" si="8"/>
        <v>7.8314961958428686E-2</v>
      </c>
      <c r="I34" s="85">
        <f t="shared" si="8"/>
        <v>9.0757709971989842E-2</v>
      </c>
      <c r="J34" s="85">
        <f t="shared" si="8"/>
        <v>0.10303248088736794</v>
      </c>
      <c r="K34" s="85">
        <f t="shared" si="8"/>
        <v>0.11514154239538843</v>
      </c>
      <c r="L34" s="86">
        <f t="shared" si="8"/>
        <v>0.12708713157305063</v>
      </c>
      <c r="M34" s="85">
        <f t="shared" si="8"/>
        <v>0.23802312413463522</v>
      </c>
      <c r="N34" s="85">
        <f t="shared" si="8"/>
        <v>0.33486057961335891</v>
      </c>
      <c r="O34" s="85">
        <f t="shared" si="8"/>
        <v>0.41939124064645861</v>
      </c>
      <c r="P34" s="85">
        <f t="shared" si="8"/>
        <v>0.49317914243888772</v>
      </c>
      <c r="Q34" s="85">
        <f t="shared" si="8"/>
        <v>0.55758955144772315</v>
      </c>
      <c r="R34" s="85">
        <f t="shared" si="8"/>
        <v>0.61381422633217864</v>
      </c>
      <c r="S34" s="85">
        <f t="shared" si="7"/>
        <v>0.66289346856194142</v>
      </c>
      <c r="T34" s="85">
        <f t="shared" si="7"/>
        <v>0.7057353706769447</v>
      </c>
      <c r="U34" s="86">
        <f t="shared" si="7"/>
        <v>0.74313261834101874</v>
      </c>
    </row>
    <row r="35" spans="1:21" x14ac:dyDescent="0.25">
      <c r="A35" s="83">
        <f t="shared" si="9"/>
        <v>1400</v>
      </c>
      <c r="B35" s="84">
        <f t="shared" si="4"/>
        <v>1.4E-2</v>
      </c>
      <c r="C35" s="91">
        <f t="shared" si="8"/>
        <v>1.4000000000000012E-2</v>
      </c>
      <c r="D35" s="85">
        <f t="shared" si="8"/>
        <v>2.7804000000000051E-2</v>
      </c>
      <c r="E35" s="85">
        <f t="shared" si="8"/>
        <v>4.1414744000000114E-2</v>
      </c>
      <c r="F35" s="85">
        <f t="shared" si="8"/>
        <v>5.4834937584000154E-2</v>
      </c>
      <c r="G35" s="85">
        <f t="shared" si="8"/>
        <v>6.8067248457824192E-2</v>
      </c>
      <c r="H35" s="85">
        <f t="shared" si="8"/>
        <v>8.1114306979414685E-2</v>
      </c>
      <c r="I35" s="85">
        <f t="shared" si="8"/>
        <v>9.3978706681702939E-2</v>
      </c>
      <c r="J35" s="85">
        <f t="shared" si="8"/>
        <v>0.10666300478815915</v>
      </c>
      <c r="K35" s="85">
        <f t="shared" si="8"/>
        <v>0.11916972272112492</v>
      </c>
      <c r="L35" s="86">
        <f t="shared" si="8"/>
        <v>0.13150134660302926</v>
      </c>
      <c r="M35" s="85">
        <f t="shared" si="8"/>
        <v>0.24571008904764846</v>
      </c>
      <c r="N35" s="85">
        <f t="shared" si="8"/>
        <v>0.34490022806696174</v>
      </c>
      <c r="O35" s="85">
        <f t="shared" si="8"/>
        <v>0.43104673023549356</v>
      </c>
      <c r="P35" s="85">
        <f t="shared" si="8"/>
        <v>0.50586485136372272</v>
      </c>
      <c r="Q35" s="85">
        <f t="shared" si="8"/>
        <v>0.5708442888132812</v>
      </c>
      <c r="R35" s="85">
        <f t="shared" si="8"/>
        <v>0.6272788427367153</v>
      </c>
      <c r="S35" s="85">
        <f t="shared" si="7"/>
        <v>0.67629217682427667</v>
      </c>
      <c r="T35" s="85">
        <f t="shared" si="7"/>
        <v>0.71886019147781965</v>
      </c>
      <c r="U35" s="86">
        <f t="shared" si="7"/>
        <v>0.75583045488220413</v>
      </c>
    </row>
    <row r="36" spans="1:21" x14ac:dyDescent="0.25">
      <c r="A36" s="83">
        <f t="shared" si="9"/>
        <v>1450</v>
      </c>
      <c r="B36" s="84">
        <f t="shared" si="4"/>
        <v>1.4500000000000001E-2</v>
      </c>
      <c r="C36" s="91">
        <f t="shared" si="8"/>
        <v>1.4499999999999957E-2</v>
      </c>
      <c r="D36" s="85">
        <f t="shared" si="8"/>
        <v>2.8789749999999947E-2</v>
      </c>
      <c r="E36" s="85">
        <f t="shared" si="8"/>
        <v>4.2872298624999861E-2</v>
      </c>
      <c r="F36" s="85">
        <f t="shared" si="8"/>
        <v>5.6750650294937421E-2</v>
      </c>
      <c r="G36" s="85">
        <f t="shared" si="8"/>
        <v>7.0427765865660796E-2</v>
      </c>
      <c r="H36" s="85">
        <f t="shared" si="8"/>
        <v>8.3906563260608746E-2</v>
      </c>
      <c r="I36" s="85">
        <f t="shared" si="8"/>
        <v>9.7189918093329775E-2</v>
      </c>
      <c r="J36" s="85">
        <f t="shared" si="8"/>
        <v>0.1102806642809766</v>
      </c>
      <c r="K36" s="85">
        <f t="shared" si="8"/>
        <v>0.12318159464890244</v>
      </c>
      <c r="L36" s="86">
        <f t="shared" si="8"/>
        <v>0.13589546152649334</v>
      </c>
      <c r="M36" s="85">
        <f t="shared" si="8"/>
        <v>0.25332334658948807</v>
      </c>
      <c r="N36" s="85">
        <f t="shared" si="8"/>
        <v>0.35479331501576705</v>
      </c>
      <c r="O36" s="85">
        <f t="shared" si="8"/>
        <v>0.4424739752516782</v>
      </c>
      <c r="P36" s="85">
        <f t="shared" si="8"/>
        <v>0.51823923169788255</v>
      </c>
      <c r="Q36" s="85">
        <f t="shared" si="8"/>
        <v>0.58370833365165686</v>
      </c>
      <c r="R36" s="85">
        <f t="shared" si="8"/>
        <v>0.64028048177969787</v>
      </c>
      <c r="S36" s="85">
        <f t="shared" si="7"/>
        <v>0.6891647317283337</v>
      </c>
      <c r="T36" s="85">
        <f t="shared" si="7"/>
        <v>0.73140583396882319</v>
      </c>
      <c r="U36" s="86">
        <f t="shared" si="7"/>
        <v>0.76790656212495356</v>
      </c>
    </row>
    <row r="37" spans="1:21" x14ac:dyDescent="0.25">
      <c r="A37" s="87">
        <f t="shared" si="9"/>
        <v>1500</v>
      </c>
      <c r="B37" s="88">
        <f t="shared" si="4"/>
        <v>1.4999999999999999E-2</v>
      </c>
      <c r="C37" s="92">
        <f t="shared" si="8"/>
        <v>1.5000000000000013E-2</v>
      </c>
      <c r="D37" s="89">
        <f t="shared" si="8"/>
        <v>2.9774999999999996E-2</v>
      </c>
      <c r="E37" s="89">
        <f t="shared" si="8"/>
        <v>4.4328374999999975E-2</v>
      </c>
      <c r="F37" s="89">
        <f t="shared" si="8"/>
        <v>5.866344937500001E-2</v>
      </c>
      <c r="G37" s="89">
        <f t="shared" si="8"/>
        <v>7.2783497634374972E-2</v>
      </c>
      <c r="H37" s="89">
        <f t="shared" si="8"/>
        <v>8.6691745169859336E-2</v>
      </c>
      <c r="I37" s="89">
        <f t="shared" si="8"/>
        <v>0.10039136899231149</v>
      </c>
      <c r="J37" s="89">
        <f t="shared" si="8"/>
        <v>0.11388549845742679</v>
      </c>
      <c r="K37" s="89">
        <f t="shared" si="8"/>
        <v>0.12717721598056542</v>
      </c>
      <c r="L37" s="90">
        <f t="shared" si="8"/>
        <v>0.14026955774085692</v>
      </c>
      <c r="M37" s="89">
        <f t="shared" si="8"/>
        <v>0.26086356665289823</v>
      </c>
      <c r="N37" s="89">
        <f t="shared" si="8"/>
        <v>0.36454190726865054</v>
      </c>
      <c r="O37" s="89">
        <f t="shared" si="8"/>
        <v>0.45367733289892542</v>
      </c>
      <c r="P37" s="89">
        <f t="shared" si="8"/>
        <v>0.53030977179699856</v>
      </c>
      <c r="Q37" s="89">
        <f t="shared" si="8"/>
        <v>0.59619301238223577</v>
      </c>
      <c r="R37" s="89">
        <f t="shared" si="8"/>
        <v>0.65283483994804725</v>
      </c>
      <c r="S37" s="89">
        <f t="shared" si="7"/>
        <v>0.70153154341156843</v>
      </c>
      <c r="T37" s="89">
        <f t="shared" si="7"/>
        <v>0.74339758181682392</v>
      </c>
      <c r="U37" s="90">
        <f t="shared" si="7"/>
        <v>0.77939108953061242</v>
      </c>
    </row>
    <row r="38" spans="1:21" x14ac:dyDescent="0.25">
      <c r="A38" s="83">
        <f t="shared" si="9"/>
        <v>1550</v>
      </c>
      <c r="B38" s="84">
        <f t="shared" si="4"/>
        <v>1.55E-2</v>
      </c>
      <c r="C38" s="91">
        <f t="shared" si="8"/>
        <v>1.5499999999999958E-2</v>
      </c>
      <c r="D38" s="85">
        <f t="shared" si="8"/>
        <v>3.0759749999999864E-2</v>
      </c>
      <c r="E38" s="85">
        <f t="shared" si="8"/>
        <v>4.5782973874999855E-2</v>
      </c>
      <c r="F38" s="85">
        <f t="shared" si="8"/>
        <v>6.0573337779937231E-2</v>
      </c>
      <c r="G38" s="85">
        <f t="shared" si="8"/>
        <v>7.5134451044348127E-2</v>
      </c>
      <c r="H38" s="85">
        <f t="shared" si="8"/>
        <v>8.9469867053160623E-2</v>
      </c>
      <c r="I38" s="85">
        <f t="shared" si="8"/>
        <v>0.10358308411383665</v>
      </c>
      <c r="J38" s="85">
        <f t="shared" si="8"/>
        <v>0.11747754631007212</v>
      </c>
      <c r="K38" s="85">
        <f t="shared" si="8"/>
        <v>0.13115664434226593</v>
      </c>
      <c r="L38" s="86">
        <f t="shared" si="8"/>
        <v>0.14462371635496074</v>
      </c>
      <c r="M38" s="85">
        <f t="shared" si="8"/>
        <v>0.26833141337760136</v>
      </c>
      <c r="N38" s="85">
        <f t="shared" si="8"/>
        <v>0.3741480435151141</v>
      </c>
      <c r="O38" s="85">
        <f t="shared" si="8"/>
        <v>0.46466107934998147</v>
      </c>
      <c r="P38" s="85">
        <f t="shared" si="8"/>
        <v>0.54208378356384057</v>
      </c>
      <c r="Q38" s="85">
        <f t="shared" si="8"/>
        <v>0.60830932856404063</v>
      </c>
      <c r="R38" s="85">
        <f t="shared" si="8"/>
        <v>0.66495708912867879</v>
      </c>
      <c r="S38" s="85">
        <f t="shared" si="7"/>
        <v>0.7134122400372731</v>
      </c>
      <c r="T38" s="85">
        <f t="shared" si="7"/>
        <v>0.75485962694492614</v>
      </c>
      <c r="U38" s="86">
        <f t="shared" si="7"/>
        <v>0.79031273872479235</v>
      </c>
    </row>
    <row r="39" spans="1:21" x14ac:dyDescent="0.25">
      <c r="A39" s="83">
        <f t="shared" si="9"/>
        <v>1600</v>
      </c>
      <c r="B39" s="84">
        <f t="shared" si="4"/>
        <v>1.6E-2</v>
      </c>
      <c r="C39" s="91">
        <f t="shared" si="8"/>
        <v>1.6000000000000014E-2</v>
      </c>
      <c r="D39" s="85">
        <f t="shared" si="8"/>
        <v>3.1743999999999994E-2</v>
      </c>
      <c r="E39" s="85">
        <f t="shared" si="8"/>
        <v>4.7236096000000005E-2</v>
      </c>
      <c r="F39" s="85">
        <f t="shared" si="8"/>
        <v>6.248031846400004E-2</v>
      </c>
      <c r="G39" s="85">
        <f t="shared" si="8"/>
        <v>7.7480633368576024E-2</v>
      </c>
      <c r="H39" s="85">
        <f t="shared" si="8"/>
        <v>9.2240943234678796E-2</v>
      </c>
      <c r="I39" s="85">
        <f t="shared" si="8"/>
        <v>0.10676508814292396</v>
      </c>
      <c r="J39" s="85">
        <f t="shared" si="8"/>
        <v>0.12105684673263717</v>
      </c>
      <c r="K39" s="85">
        <f t="shared" si="8"/>
        <v>0.135119937184915</v>
      </c>
      <c r="L39" s="86">
        <f t="shared" si="8"/>
        <v>0.14895801818995635</v>
      </c>
      <c r="M39" s="85">
        <f t="shared" si="8"/>
        <v>0.27572754519683329</v>
      </c>
      <c r="N39" s="85">
        <f t="shared" si="8"/>
        <v>0.38361373469388771</v>
      </c>
      <c r="O39" s="85">
        <f t="shared" si="8"/>
        <v>0.47542941121339477</v>
      </c>
      <c r="P39" s="85">
        <f t="shared" si="8"/>
        <v>0.55356840651978612</v>
      </c>
      <c r="Q39" s="85">
        <f t="shared" si="8"/>
        <v>0.62006797194198304</v>
      </c>
      <c r="R39" s="85">
        <f t="shared" si="8"/>
        <v>0.67666189388839604</v>
      </c>
      <c r="S39" s="85">
        <f t="shared" si="7"/>
        <v>0.72482569738007441</v>
      </c>
      <c r="T39" s="85">
        <f t="shared" si="7"/>
        <v>0.76581511615514186</v>
      </c>
      <c r="U39" s="86">
        <f t="shared" si="7"/>
        <v>0.80069883234271699</v>
      </c>
    </row>
    <row r="40" spans="1:21" x14ac:dyDescent="0.25">
      <c r="A40" s="83">
        <f t="shared" si="9"/>
        <v>1650</v>
      </c>
      <c r="B40" s="84">
        <f t="shared" si="4"/>
        <v>1.6500000000000001E-2</v>
      </c>
      <c r="C40" s="91">
        <f t="shared" si="8"/>
        <v>1.6499999999999959E-2</v>
      </c>
      <c r="D40" s="85">
        <f t="shared" si="8"/>
        <v>3.2727749999999944E-2</v>
      </c>
      <c r="E40" s="85">
        <f t="shared" si="8"/>
        <v>4.8687742124999933E-2</v>
      </c>
      <c r="F40" s="85">
        <f t="shared" si="8"/>
        <v>6.4384394379937371E-2</v>
      </c>
      <c r="G40" s="85">
        <f t="shared" si="8"/>
        <v>7.9822051872668331E-2</v>
      </c>
      <c r="H40" s="85">
        <f t="shared" si="8"/>
        <v>9.5004988016769376E-2</v>
      </c>
      <c r="I40" s="85">
        <f t="shared" si="8"/>
        <v>0.10993740571449262</v>
      </c>
      <c r="J40" s="85">
        <f t="shared" si="8"/>
        <v>0.12462343852020341</v>
      </c>
      <c r="K40" s="85">
        <f t="shared" si="8"/>
        <v>0.13906715178462004</v>
      </c>
      <c r="L40" s="86">
        <f t="shared" si="8"/>
        <v>0.15327254378017374</v>
      </c>
      <c r="M40" s="85">
        <f t="shared" si="8"/>
        <v>0.28305261488350231</v>
      </c>
      <c r="N40" s="85">
        <f t="shared" si="8"/>
        <v>0.39294096435685189</v>
      </c>
      <c r="O40" s="85">
        <f t="shared" si="8"/>
        <v>0.48598644697461635</v>
      </c>
      <c r="P40" s="85">
        <f t="shared" si="8"/>
        <v>0.5647706117843021</v>
      </c>
      <c r="Q40" s="85">
        <f t="shared" si="8"/>
        <v>0.6314793272440109</v>
      </c>
      <c r="R40" s="85">
        <f t="shared" ref="R40:R47" si="10">1-(1-$B40)^R$7</f>
        <v>0.68796342819290246</v>
      </c>
      <c r="S40" s="85">
        <f t="shared" si="7"/>
        <v>0.73579006730622121</v>
      </c>
      <c r="T40" s="85">
        <f t="shared" si="7"/>
        <v>0.77628619578218516</v>
      </c>
      <c r="U40" s="86">
        <f t="shared" si="7"/>
        <v>0.81057537963338944</v>
      </c>
    </row>
    <row r="41" spans="1:21" x14ac:dyDescent="0.25">
      <c r="A41" s="83">
        <f t="shared" si="9"/>
        <v>1700</v>
      </c>
      <c r="B41" s="84">
        <f t="shared" si="4"/>
        <v>1.7000000000000001E-2</v>
      </c>
      <c r="C41" s="91">
        <f t="shared" ref="C41:Q47" si="11">1-(1-$B41)^C$7</f>
        <v>1.7000000000000015E-2</v>
      </c>
      <c r="D41" s="85">
        <f t="shared" si="11"/>
        <v>3.3711000000000046E-2</v>
      </c>
      <c r="E41" s="85">
        <f t="shared" si="11"/>
        <v>5.0137913000000034E-2</v>
      </c>
      <c r="F41" s="85">
        <f t="shared" si="11"/>
        <v>6.6285568479000134E-2</v>
      </c>
      <c r="G41" s="85">
        <f t="shared" si="11"/>
        <v>8.2158713814857176E-2</v>
      </c>
      <c r="H41" s="85">
        <f t="shared" si="11"/>
        <v>9.7762015680004644E-2</v>
      </c>
      <c r="I41" s="85">
        <f t="shared" si="11"/>
        <v>0.11310006141344453</v>
      </c>
      <c r="J41" s="85">
        <f t="shared" si="11"/>
        <v>0.12817736036941607</v>
      </c>
      <c r="K41" s="85">
        <f t="shared" si="11"/>
        <v>0.14299834524313604</v>
      </c>
      <c r="L41" s="86">
        <f t="shared" si="11"/>
        <v>0.15756737337400273</v>
      </c>
      <c r="M41" s="85">
        <f t="shared" si="11"/>
        <v>0.29030726959602304</v>
      </c>
      <c r="N41" s="85">
        <f t="shared" si="11"/>
        <v>0.40213168902840191</v>
      </c>
      <c r="O41" s="85">
        <f t="shared" si="11"/>
        <v>0.49633622841174807</v>
      </c>
      <c r="P41" s="85">
        <f t="shared" si="11"/>
        <v>0.57569720596455265</v>
      </c>
      <c r="Q41" s="85">
        <f t="shared" si="11"/>
        <v>0.64255348273596846</v>
      </c>
      <c r="R41" s="85">
        <f t="shared" si="10"/>
        <v>0.69887539158294709</v>
      </c>
      <c r="S41" s="85">
        <f t="shared" si="7"/>
        <v>0.74632280518949723</v>
      </c>
      <c r="T41" s="85">
        <f t="shared" si="7"/>
        <v>0.78629405446067335</v>
      </c>
      <c r="U41" s="86">
        <f t="shared" si="7"/>
        <v>0.81996713897371265</v>
      </c>
    </row>
    <row r="42" spans="1:21" x14ac:dyDescent="0.25">
      <c r="A42" s="83">
        <f t="shared" si="9"/>
        <v>1750</v>
      </c>
      <c r="B42" s="84">
        <f t="shared" si="4"/>
        <v>1.7500000000000002E-2</v>
      </c>
      <c r="C42" s="91">
        <f t="shared" si="11"/>
        <v>1.749999999999996E-2</v>
      </c>
      <c r="D42" s="85">
        <f t="shared" si="11"/>
        <v>3.4693749999999968E-2</v>
      </c>
      <c r="E42" s="85">
        <f t="shared" si="11"/>
        <v>5.1586609374999925E-2</v>
      </c>
      <c r="F42" s="85">
        <f t="shared" si="11"/>
        <v>6.8183843710937442E-2</v>
      </c>
      <c r="G42" s="85">
        <f t="shared" si="11"/>
        <v>8.4490626445996031E-2</v>
      </c>
      <c r="H42" s="85">
        <f t="shared" si="11"/>
        <v>0.10051204048319107</v>
      </c>
      <c r="I42" s="85">
        <f t="shared" si="11"/>
        <v>0.1162530797747352</v>
      </c>
      <c r="J42" s="85">
        <f t="shared" si="11"/>
        <v>0.13171865087867729</v>
      </c>
      <c r="K42" s="85">
        <f t="shared" si="11"/>
        <v>0.14691357448830045</v>
      </c>
      <c r="L42" s="86">
        <f t="shared" si="11"/>
        <v>0.16184258693475517</v>
      </c>
      <c r="M42" s="85">
        <f t="shared" si="11"/>
        <v>0.29749215092377657</v>
      </c>
      <c r="N42" s="85">
        <f t="shared" si="11"/>
        <v>0.4111878385602431</v>
      </c>
      <c r="O42" s="85">
        <f t="shared" si="11"/>
        <v>0.50648272198629796</v>
      </c>
      <c r="P42" s="85">
        <f t="shared" si="11"/>
        <v>0.58635483495703422</v>
      </c>
      <c r="Q42" s="85">
        <f t="shared" si="11"/>
        <v>0.65330023854064168</v>
      </c>
      <c r="R42" s="85">
        <f t="shared" si="10"/>
        <v>0.7094110248248866</v>
      </c>
      <c r="S42" s="85">
        <f t="shared" si="7"/>
        <v>0.75644069630194632</v>
      </c>
      <c r="T42" s="85">
        <f t="shared" si="7"/>
        <v>0.79585896408446699</v>
      </c>
      <c r="U42" s="86">
        <f t="shared" si="7"/>
        <v>0.82889767743657761</v>
      </c>
    </row>
    <row r="43" spans="1:21" x14ac:dyDescent="0.25">
      <c r="A43" s="83">
        <f t="shared" si="9"/>
        <v>1800</v>
      </c>
      <c r="B43" s="84">
        <f t="shared" si="4"/>
        <v>1.7999999999999999E-2</v>
      </c>
      <c r="C43" s="91">
        <f t="shared" si="11"/>
        <v>1.8000000000000016E-2</v>
      </c>
      <c r="D43" s="85">
        <f t="shared" si="11"/>
        <v>3.5676000000000041E-2</v>
      </c>
      <c r="E43" s="85">
        <f t="shared" si="11"/>
        <v>5.3033832000000003E-2</v>
      </c>
      <c r="F43" s="85">
        <f t="shared" si="11"/>
        <v>7.0079223024000048E-2</v>
      </c>
      <c r="G43" s="85">
        <f t="shared" si="11"/>
        <v>8.6817797009568043E-2</v>
      </c>
      <c r="H43" s="85">
        <f t="shared" si="11"/>
        <v>0.10325507666339584</v>
      </c>
      <c r="I43" s="85">
        <f t="shared" si="11"/>
        <v>0.1193964852834547</v>
      </c>
      <c r="J43" s="85">
        <f t="shared" si="11"/>
        <v>0.13524734854835252</v>
      </c>
      <c r="K43" s="85">
        <f t="shared" si="11"/>
        <v>0.15081289627448213</v>
      </c>
      <c r="L43" s="86">
        <f t="shared" si="11"/>
        <v>0.1660982641415415</v>
      </c>
      <c r="M43" s="85">
        <f t="shared" si="11"/>
        <v>0.30460789493224971</v>
      </c>
      <c r="N43" s="85">
        <f t="shared" si="11"/>
        <v>0.4201113164817355</v>
      </c>
      <c r="O43" s="85">
        <f t="shared" si="11"/>
        <v>0.51642982020944295</v>
      </c>
      <c r="P43" s="85">
        <f t="shared" si="11"/>
        <v>0.59674998766326759</v>
      </c>
      <c r="Q43" s="85">
        <f t="shared" si="11"/>
        <v>0.66372911472745399</v>
      </c>
      <c r="R43" s="85">
        <f t="shared" si="10"/>
        <v>0.71958312505256339</v>
      </c>
      <c r="S43" s="85">
        <f t="shared" si="7"/>
        <v>0.76615988121732825</v>
      </c>
      <c r="T43" s="85">
        <f t="shared" si="7"/>
        <v>0.805000319033782</v>
      </c>
      <c r="U43" s="86">
        <f t="shared" si="7"/>
        <v>0.83738942755042511</v>
      </c>
    </row>
    <row r="44" spans="1:21" x14ac:dyDescent="0.25">
      <c r="A44" s="83">
        <f t="shared" si="9"/>
        <v>1850</v>
      </c>
      <c r="B44" s="84">
        <f t="shared" si="4"/>
        <v>1.8499999999999999E-2</v>
      </c>
      <c r="C44" s="91">
        <f t="shared" si="11"/>
        <v>1.8499999999999961E-2</v>
      </c>
      <c r="D44" s="85">
        <f t="shared" si="11"/>
        <v>3.6657749999999933E-2</v>
      </c>
      <c r="E44" s="85">
        <f t="shared" si="11"/>
        <v>5.4479581624999884E-2</v>
      </c>
      <c r="F44" s="85">
        <f t="shared" si="11"/>
        <v>7.1971709364937353E-2</v>
      </c>
      <c r="G44" s="85">
        <f t="shared" si="11"/>
        <v>8.9140232741685921E-2</v>
      </c>
      <c r="H44" s="85">
        <f t="shared" si="11"/>
        <v>0.10599113843596475</v>
      </c>
      <c r="I44" s="85">
        <f t="shared" si="11"/>
        <v>0.12253030237489937</v>
      </c>
      <c r="J44" s="85">
        <f t="shared" si="11"/>
        <v>0.1387634917809637</v>
      </c>
      <c r="K44" s="85">
        <f t="shared" si="11"/>
        <v>0.15469636718301583</v>
      </c>
      <c r="L44" s="86">
        <f t="shared" si="11"/>
        <v>0.17033448439012999</v>
      </c>
      <c r="M44" s="85">
        <f t="shared" si="11"/>
        <v>0.31165513220780861</v>
      </c>
      <c r="N44" s="85">
        <f t="shared" si="11"/>
        <v>0.42890400034578369</v>
      </c>
      <c r="O44" s="85">
        <f t="shared" si="11"/>
        <v>0.52618134298415065</v>
      </c>
      <c r="P44" s="85">
        <f t="shared" si="11"/>
        <v>0.60688899962136922</v>
      </c>
      <c r="Q44" s="85">
        <f t="shared" si="11"/>
        <v>0.6738493591789515</v>
      </c>
      <c r="R44" s="85">
        <f t="shared" si="10"/>
        <v>0.72940406041671535</v>
      </c>
      <c r="S44" s="85">
        <f t="shared" si="7"/>
        <v>0.77549588026369687</v>
      </c>
      <c r="T44" s="85">
        <f t="shared" si="7"/>
        <v>0.81373667374244008</v>
      </c>
      <c r="U44" s="86">
        <f t="shared" si="7"/>
        <v>0.84546374138131219</v>
      </c>
    </row>
    <row r="45" spans="1:21" x14ac:dyDescent="0.25">
      <c r="A45" s="83">
        <f t="shared" si="9"/>
        <v>1900</v>
      </c>
      <c r="B45" s="84">
        <f t="shared" si="4"/>
        <v>1.9E-2</v>
      </c>
      <c r="C45" s="91">
        <f t="shared" si="11"/>
        <v>1.9000000000000017E-2</v>
      </c>
      <c r="D45" s="85">
        <f t="shared" si="11"/>
        <v>3.7638999999999978E-2</v>
      </c>
      <c r="E45" s="85">
        <f t="shared" si="11"/>
        <v>5.5923858999999965E-2</v>
      </c>
      <c r="F45" s="85">
        <f t="shared" si="11"/>
        <v>7.3861305678999956E-2</v>
      </c>
      <c r="G45" s="85">
        <f t="shared" si="11"/>
        <v>9.1457940871098931E-2</v>
      </c>
      <c r="H45" s="85">
        <f t="shared" si="11"/>
        <v>0.10872023999454805</v>
      </c>
      <c r="I45" s="85">
        <f t="shared" si="11"/>
        <v>0.12565455543465165</v>
      </c>
      <c r="J45" s="85">
        <f t="shared" si="11"/>
        <v>0.14226711888139321</v>
      </c>
      <c r="K45" s="85">
        <f t="shared" si="11"/>
        <v>0.15856404362264676</v>
      </c>
      <c r="L45" s="86">
        <f t="shared" si="11"/>
        <v>0.17455132679381646</v>
      </c>
      <c r="M45" s="85">
        <f t="shared" si="11"/>
        <v>0.31863448790215121</v>
      </c>
      <c r="N45" s="85">
        <f t="shared" si="11"/>
        <v>0.43756774207037885</v>
      </c>
      <c r="O45" s="85">
        <f t="shared" si="11"/>
        <v>0.53574103892363623</v>
      </c>
      <c r="P45" s="85">
        <f t="shared" si="11"/>
        <v>0.61677805655543438</v>
      </c>
      <c r="Q45" s="85">
        <f t="shared" si="11"/>
        <v>0.68366995524018814</v>
      </c>
      <c r="R45" s="85">
        <f t="shared" si="10"/>
        <v>0.73888578425776075</v>
      </c>
      <c r="S45" s="85">
        <f t="shared" si="7"/>
        <v>0.78446361706029544</v>
      </c>
      <c r="T45" s="85">
        <f t="shared" si="7"/>
        <v>0.82208577867476096</v>
      </c>
      <c r="U45" s="86">
        <f t="shared" si="7"/>
        <v>0.85314094206257007</v>
      </c>
    </row>
    <row r="46" spans="1:21" x14ac:dyDescent="0.25">
      <c r="A46" s="83">
        <f t="shared" ref="A46:A47" si="12">A45+50</f>
        <v>1950</v>
      </c>
      <c r="B46" s="84">
        <f t="shared" si="4"/>
        <v>1.95E-2</v>
      </c>
      <c r="C46" s="91">
        <f t="shared" si="11"/>
        <v>1.9499999999999962E-2</v>
      </c>
      <c r="D46" s="85">
        <f t="shared" si="11"/>
        <v>3.8619749999999953E-2</v>
      </c>
      <c r="E46" s="85">
        <f t="shared" si="11"/>
        <v>5.7366664874999862E-2</v>
      </c>
      <c r="F46" s="85">
        <f t="shared" si="11"/>
        <v>7.5748014909937433E-2</v>
      </c>
      <c r="G46" s="85">
        <f t="shared" si="11"/>
        <v>9.3770928619193672E-2</v>
      </c>
      <c r="H46" s="85">
        <f t="shared" si="11"/>
        <v>0.11144239551111934</v>
      </c>
      <c r="I46" s="85">
        <f t="shared" si="11"/>
        <v>0.12876926879865247</v>
      </c>
      <c r="J46" s="85">
        <f t="shared" si="11"/>
        <v>0.14575826805707881</v>
      </c>
      <c r="K46" s="85">
        <f t="shared" si="11"/>
        <v>0.16241598182996575</v>
      </c>
      <c r="L46" s="86">
        <f t="shared" si="11"/>
        <v>0.17874887018428143</v>
      </c>
      <c r="M46" s="85">
        <f t="shared" si="11"/>
        <v>0.32554658177640572</v>
      </c>
      <c r="N46" s="85">
        <f t="shared" si="11"/>
        <v>0.4461043682757998</v>
      </c>
      <c r="O46" s="85">
        <f t="shared" si="11"/>
        <v>0.54511258664650941</v>
      </c>
      <c r="P46" s="85">
        <f t="shared" si="11"/>
        <v>0.62642319784449607</v>
      </c>
      <c r="Q46" s="85">
        <f t="shared" si="11"/>
        <v>0.69319962915684918</v>
      </c>
      <c r="R46" s="85">
        <f t="shared" si="10"/>
        <v>0.748039848817181</v>
      </c>
      <c r="S46" s="85">
        <f t="shared" si="7"/>
        <v>0.79307744117257062</v>
      </c>
      <c r="T46" s="85">
        <f t="shared" si="7"/>
        <v>0.83006461477861415</v>
      </c>
      <c r="U46" s="86">
        <f t="shared" si="7"/>
        <v>0.86044037289126751</v>
      </c>
    </row>
    <row r="47" spans="1:21" x14ac:dyDescent="0.25">
      <c r="A47" s="87">
        <f t="shared" si="12"/>
        <v>2000</v>
      </c>
      <c r="B47" s="88">
        <f t="shared" si="4"/>
        <v>0.02</v>
      </c>
      <c r="C47" s="92">
        <f t="shared" si="11"/>
        <v>2.0000000000000018E-2</v>
      </c>
      <c r="D47" s="89">
        <f t="shared" si="11"/>
        <v>3.960000000000008E-2</v>
      </c>
      <c r="E47" s="89">
        <f t="shared" si="11"/>
        <v>5.8808000000000082E-2</v>
      </c>
      <c r="F47" s="89">
        <f t="shared" si="11"/>
        <v>7.7631840000000119E-2</v>
      </c>
      <c r="G47" s="89">
        <f t="shared" si="11"/>
        <v>9.6079203200000185E-2</v>
      </c>
      <c r="H47" s="89">
        <f t="shared" si="11"/>
        <v>0.1141576191360002</v>
      </c>
      <c r="I47" s="89">
        <f t="shared" si="11"/>
        <v>0.13187446675328018</v>
      </c>
      <c r="J47" s="89">
        <f t="shared" si="11"/>
        <v>0.14923697741821462</v>
      </c>
      <c r="K47" s="89">
        <f t="shared" si="11"/>
        <v>0.16625223786985033</v>
      </c>
      <c r="L47" s="90">
        <f t="shared" si="11"/>
        <v>0.18292719311245342</v>
      </c>
      <c r="M47" s="89">
        <f t="shared" si="11"/>
        <v>0.33239202824490588</v>
      </c>
      <c r="N47" s="89">
        <f t="shared" si="11"/>
        <v>0.45451568061756331</v>
      </c>
      <c r="O47" s="89">
        <f t="shared" si="11"/>
        <v>0.55429959604904955</v>
      </c>
      <c r="P47" s="89">
        <f t="shared" si="11"/>
        <v>0.63583031991288352</v>
      </c>
      <c r="Q47" s="89">
        <f t="shared" si="11"/>
        <v>0.70244685730787992</v>
      </c>
      <c r="R47" s="89">
        <f t="shared" si="10"/>
        <v>0.75687741850233869</v>
      </c>
      <c r="S47" s="89">
        <f t="shared" si="7"/>
        <v>0.80135114991795953</v>
      </c>
      <c r="T47" s="89">
        <f t="shared" si="7"/>
        <v>0.83768942647848377</v>
      </c>
      <c r="U47" s="90">
        <f t="shared" si="7"/>
        <v>0.86738044410524728</v>
      </c>
    </row>
  </sheetData>
  <conditionalFormatting sqref="C8:U47">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10DCC-9622-4E8D-9568-42C82E2989FE}">
  <sheetPr codeName="Sheet10"/>
  <dimension ref="A1:V159"/>
  <sheetViews>
    <sheetView workbookViewId="0">
      <pane ySplit="8" topLeftCell="A132" activePane="bottomLeft" state="frozen"/>
      <selection pane="bottomLeft" activeCell="A8" sqref="A8:V8"/>
    </sheetView>
  </sheetViews>
  <sheetFormatPr defaultRowHeight="15" x14ac:dyDescent="0.25"/>
  <cols>
    <col min="1" max="1" width="12.5703125" style="67" bestFit="1" customWidth="1"/>
    <col min="2" max="2" width="35.42578125" style="67" bestFit="1" customWidth="1"/>
    <col min="3" max="22" width="10.7109375" style="67" customWidth="1"/>
    <col min="23" max="16384" width="9.140625" style="67"/>
  </cols>
  <sheetData>
    <row r="1" spans="1:22" x14ac:dyDescent="0.25">
      <c r="A1" s="2" t="s">
        <v>266</v>
      </c>
    </row>
    <row r="2" spans="1:22" x14ac:dyDescent="0.25">
      <c r="A2" s="2"/>
    </row>
    <row r="3" spans="1:22" x14ac:dyDescent="0.25">
      <c r="A3" s="67" t="s">
        <v>267</v>
      </c>
    </row>
    <row r="4" spans="1:22" x14ac:dyDescent="0.25">
      <c r="A4" s="67" t="s">
        <v>261</v>
      </c>
    </row>
    <row r="5" spans="1:22" x14ac:dyDescent="0.25">
      <c r="A5" s="67" t="s">
        <v>262</v>
      </c>
    </row>
    <row r="6" spans="1:22" x14ac:dyDescent="0.25">
      <c r="A6" s="67" t="s">
        <v>258</v>
      </c>
    </row>
    <row r="8" spans="1:22" x14ac:dyDescent="0.25">
      <c r="A8" s="73" t="s">
        <v>268</v>
      </c>
      <c r="B8" s="73" t="s">
        <v>269</v>
      </c>
      <c r="C8" s="74">
        <v>43899</v>
      </c>
      <c r="D8" s="74">
        <v>43900</v>
      </c>
      <c r="E8" s="74">
        <v>43901</v>
      </c>
      <c r="F8" s="74">
        <v>43902</v>
      </c>
      <c r="G8" s="74">
        <v>43903</v>
      </c>
      <c r="H8" s="74">
        <v>43904</v>
      </c>
      <c r="I8" s="74">
        <v>43905</v>
      </c>
      <c r="J8" s="74">
        <v>43906</v>
      </c>
      <c r="K8" s="74">
        <v>43907</v>
      </c>
      <c r="L8" s="74">
        <v>43908</v>
      </c>
      <c r="M8" s="74">
        <v>43909</v>
      </c>
      <c r="N8" s="74">
        <v>43910</v>
      </c>
      <c r="O8" s="74">
        <v>43911</v>
      </c>
      <c r="P8" s="74">
        <v>43912</v>
      </c>
      <c r="Q8" s="74">
        <v>43913</v>
      </c>
      <c r="R8" s="74">
        <v>43914</v>
      </c>
      <c r="S8" s="74">
        <v>43915</v>
      </c>
      <c r="T8" s="74">
        <v>43916</v>
      </c>
      <c r="U8" s="74">
        <v>43917</v>
      </c>
      <c r="V8" s="74">
        <v>43918</v>
      </c>
    </row>
    <row r="9" spans="1:22" x14ac:dyDescent="0.25">
      <c r="A9" s="75" t="s">
        <v>270</v>
      </c>
      <c r="B9" s="75"/>
      <c r="C9" s="76">
        <v>26</v>
      </c>
      <c r="D9" s="76">
        <v>15</v>
      </c>
      <c r="E9" s="76">
        <v>30</v>
      </c>
      <c r="F9" s="76">
        <v>57</v>
      </c>
      <c r="G9" s="76">
        <v>110</v>
      </c>
      <c r="H9" s="76">
        <v>161</v>
      </c>
      <c r="I9" s="76">
        <v>124</v>
      </c>
      <c r="J9" s="76">
        <v>87</v>
      </c>
      <c r="K9" s="76">
        <v>136</v>
      </c>
      <c r="L9" s="76">
        <v>117</v>
      </c>
      <c r="M9" s="76">
        <v>212</v>
      </c>
      <c r="N9" s="76">
        <v>138</v>
      </c>
      <c r="O9" s="76">
        <v>262</v>
      </c>
      <c r="P9" s="76">
        <v>169</v>
      </c>
      <c r="Q9" s="76">
        <v>183</v>
      </c>
      <c r="R9" s="76">
        <v>237</v>
      </c>
      <c r="S9" s="76">
        <v>276</v>
      </c>
      <c r="T9" s="76">
        <v>458</v>
      </c>
      <c r="U9" s="76">
        <v>516</v>
      </c>
      <c r="V9" s="76">
        <v>563</v>
      </c>
    </row>
    <row r="10" spans="1:22" x14ac:dyDescent="0.25">
      <c r="A10" s="77" t="s">
        <v>271</v>
      </c>
      <c r="B10" s="77" t="s">
        <v>194</v>
      </c>
      <c r="C10" s="78">
        <v>0</v>
      </c>
      <c r="D10" s="78">
        <v>0</v>
      </c>
      <c r="E10" s="78">
        <v>0</v>
      </c>
      <c r="F10" s="78">
        <v>0</v>
      </c>
      <c r="G10" s="78">
        <v>0</v>
      </c>
      <c r="H10" s="78">
        <v>0</v>
      </c>
      <c r="I10" s="78">
        <v>0</v>
      </c>
      <c r="J10" s="78">
        <v>0</v>
      </c>
      <c r="K10" s="78">
        <v>0</v>
      </c>
      <c r="L10" s="78">
        <v>1</v>
      </c>
      <c r="M10" s="78">
        <v>2</v>
      </c>
      <c r="N10" s="78">
        <v>2</v>
      </c>
      <c r="O10" s="78">
        <v>2</v>
      </c>
      <c r="P10" s="78">
        <v>2</v>
      </c>
      <c r="Q10" s="78">
        <v>3</v>
      </c>
      <c r="R10" s="78">
        <v>3</v>
      </c>
      <c r="S10" s="78">
        <v>3</v>
      </c>
      <c r="T10" s="78">
        <v>3</v>
      </c>
      <c r="U10" s="78">
        <v>6</v>
      </c>
      <c r="V10" s="78">
        <v>7</v>
      </c>
    </row>
    <row r="11" spans="1:22" x14ac:dyDescent="0.25">
      <c r="A11" s="77" t="s">
        <v>272</v>
      </c>
      <c r="B11" s="77" t="s">
        <v>220</v>
      </c>
      <c r="C11" s="78">
        <v>0</v>
      </c>
      <c r="D11" s="78">
        <v>0</v>
      </c>
      <c r="E11" s="78">
        <v>0</v>
      </c>
      <c r="F11" s="78">
        <v>0</v>
      </c>
      <c r="G11" s="78">
        <v>0</v>
      </c>
      <c r="H11" s="78">
        <v>0</v>
      </c>
      <c r="I11" s="78">
        <v>0</v>
      </c>
      <c r="J11" s="78">
        <v>0</v>
      </c>
      <c r="K11" s="78">
        <v>0</v>
      </c>
      <c r="L11" s="78">
        <v>0</v>
      </c>
      <c r="M11" s="78">
        <v>0</v>
      </c>
      <c r="N11" s="78">
        <v>1</v>
      </c>
      <c r="O11" s="78">
        <v>1</v>
      </c>
      <c r="P11" s="78">
        <v>1</v>
      </c>
      <c r="Q11" s="78">
        <v>3</v>
      </c>
      <c r="R11" s="78">
        <v>7</v>
      </c>
      <c r="S11" s="78">
        <v>9</v>
      </c>
      <c r="T11" s="78">
        <v>9</v>
      </c>
      <c r="U11" s="78">
        <v>17</v>
      </c>
      <c r="V11" s="78">
        <v>19</v>
      </c>
    </row>
    <row r="12" spans="1:22" x14ac:dyDescent="0.25">
      <c r="A12" s="77" t="s">
        <v>273</v>
      </c>
      <c r="B12" s="77" t="s">
        <v>88</v>
      </c>
      <c r="C12" s="78">
        <v>0</v>
      </c>
      <c r="D12" s="78">
        <v>0</v>
      </c>
      <c r="E12" s="78">
        <v>0</v>
      </c>
      <c r="F12" s="78">
        <v>0</v>
      </c>
      <c r="G12" s="78">
        <v>0</v>
      </c>
      <c r="H12" s="78">
        <v>1</v>
      </c>
      <c r="I12" s="78">
        <v>1</v>
      </c>
      <c r="J12" s="78">
        <v>0</v>
      </c>
      <c r="K12" s="78">
        <v>1</v>
      </c>
      <c r="L12" s="78">
        <v>1</v>
      </c>
      <c r="M12" s="78">
        <v>1</v>
      </c>
      <c r="N12" s="78">
        <v>2</v>
      </c>
      <c r="O12" s="78">
        <v>3</v>
      </c>
      <c r="P12" s="78">
        <v>3</v>
      </c>
      <c r="Q12" s="78">
        <v>3</v>
      </c>
      <c r="R12" s="78">
        <v>7</v>
      </c>
      <c r="S12" s="78">
        <v>10</v>
      </c>
      <c r="T12" s="78">
        <v>10</v>
      </c>
      <c r="U12" s="78">
        <v>13</v>
      </c>
      <c r="V12" s="78">
        <v>15</v>
      </c>
    </row>
    <row r="13" spans="1:22" x14ac:dyDescent="0.25">
      <c r="A13" s="77" t="s">
        <v>274</v>
      </c>
      <c r="B13" s="77" t="s">
        <v>103</v>
      </c>
      <c r="C13" s="78">
        <v>0</v>
      </c>
      <c r="D13" s="78">
        <v>0</v>
      </c>
      <c r="E13" s="78">
        <v>2</v>
      </c>
      <c r="F13" s="78">
        <v>2</v>
      </c>
      <c r="G13" s="78">
        <v>2</v>
      </c>
      <c r="H13" s="78">
        <v>2</v>
      </c>
      <c r="I13" s="78">
        <v>2</v>
      </c>
      <c r="J13" s="78">
        <v>2</v>
      </c>
      <c r="K13" s="78">
        <v>3</v>
      </c>
      <c r="L13" s="78">
        <v>6</v>
      </c>
      <c r="M13" s="78">
        <v>9</v>
      </c>
      <c r="N13" s="78">
        <v>9</v>
      </c>
      <c r="O13" s="78">
        <v>10</v>
      </c>
      <c r="P13" s="78">
        <v>11</v>
      </c>
      <c r="Q13" s="78">
        <v>12</v>
      </c>
      <c r="R13" s="78">
        <v>12</v>
      </c>
      <c r="S13" s="78">
        <v>14</v>
      </c>
      <c r="T13" s="78">
        <v>16</v>
      </c>
      <c r="U13" s="78">
        <v>24</v>
      </c>
      <c r="V13" s="78">
        <v>29</v>
      </c>
    </row>
    <row r="14" spans="1:22" x14ac:dyDescent="0.25">
      <c r="A14" s="77" t="s">
        <v>275</v>
      </c>
      <c r="B14" s="77" t="s">
        <v>28</v>
      </c>
      <c r="C14" s="78">
        <v>0</v>
      </c>
      <c r="D14" s="78">
        <v>0</v>
      </c>
      <c r="E14" s="78">
        <v>0</v>
      </c>
      <c r="F14" s="78">
        <v>0</v>
      </c>
      <c r="G14" s="78">
        <v>0</v>
      </c>
      <c r="H14" s="78">
        <v>2</v>
      </c>
      <c r="I14" s="78">
        <v>2</v>
      </c>
      <c r="J14" s="78">
        <v>2</v>
      </c>
      <c r="K14" s="78">
        <v>1</v>
      </c>
      <c r="L14" s="78">
        <v>2</v>
      </c>
      <c r="M14" s="78">
        <v>2</v>
      </c>
      <c r="N14" s="78">
        <v>2</v>
      </c>
      <c r="O14" s="78">
        <v>3</v>
      </c>
      <c r="P14" s="78">
        <v>3</v>
      </c>
      <c r="Q14" s="78">
        <v>3</v>
      </c>
      <c r="R14" s="78">
        <v>3</v>
      </c>
      <c r="S14" s="78">
        <v>4</v>
      </c>
      <c r="T14" s="78">
        <v>5</v>
      </c>
      <c r="U14" s="78">
        <v>11</v>
      </c>
      <c r="V14" s="78">
        <v>14</v>
      </c>
    </row>
    <row r="15" spans="1:22" x14ac:dyDescent="0.25">
      <c r="A15" s="77" t="s">
        <v>276</v>
      </c>
      <c r="B15" s="77" t="s">
        <v>186</v>
      </c>
      <c r="C15" s="78">
        <v>0</v>
      </c>
      <c r="D15" s="78">
        <v>0</v>
      </c>
      <c r="E15" s="78">
        <v>0</v>
      </c>
      <c r="F15" s="78">
        <v>0</v>
      </c>
      <c r="G15" s="78">
        <v>0</v>
      </c>
      <c r="H15" s="78">
        <v>0</v>
      </c>
      <c r="I15" s="78">
        <v>0</v>
      </c>
      <c r="J15" s="78">
        <v>0</v>
      </c>
      <c r="K15" s="78">
        <v>3</v>
      </c>
      <c r="L15" s="78">
        <v>4</v>
      </c>
      <c r="M15" s="78">
        <v>4</v>
      </c>
      <c r="N15" s="78">
        <v>5</v>
      </c>
      <c r="O15" s="78">
        <v>7</v>
      </c>
      <c r="P15" s="78">
        <v>7</v>
      </c>
      <c r="Q15" s="78">
        <v>7</v>
      </c>
      <c r="R15" s="78">
        <v>8</v>
      </c>
      <c r="S15" s="78">
        <v>8</v>
      </c>
      <c r="T15" s="78">
        <v>8</v>
      </c>
      <c r="U15" s="78">
        <v>10</v>
      </c>
      <c r="V15" s="78">
        <v>12</v>
      </c>
    </row>
    <row r="16" spans="1:22" x14ac:dyDescent="0.25">
      <c r="A16" s="77" t="s">
        <v>277</v>
      </c>
      <c r="B16" s="77" t="s">
        <v>117</v>
      </c>
      <c r="C16" s="78">
        <v>0</v>
      </c>
      <c r="D16" s="78">
        <v>0</v>
      </c>
      <c r="E16" s="78">
        <v>1</v>
      </c>
      <c r="F16" s="78">
        <v>1</v>
      </c>
      <c r="G16" s="78">
        <v>1</v>
      </c>
      <c r="H16" s="78">
        <v>1</v>
      </c>
      <c r="I16" s="78">
        <v>1</v>
      </c>
      <c r="J16" s="78">
        <v>1</v>
      </c>
      <c r="K16" s="78">
        <v>3</v>
      </c>
      <c r="L16" s="78">
        <v>4</v>
      </c>
      <c r="M16" s="78">
        <v>4</v>
      </c>
      <c r="N16" s="78">
        <v>4</v>
      </c>
      <c r="O16" s="78">
        <v>4</v>
      </c>
      <c r="P16" s="78">
        <v>4</v>
      </c>
      <c r="Q16" s="78">
        <v>7</v>
      </c>
      <c r="R16" s="78">
        <v>8</v>
      </c>
      <c r="S16" s="78">
        <v>9</v>
      </c>
      <c r="T16" s="78">
        <v>10</v>
      </c>
      <c r="U16" s="78">
        <v>15</v>
      </c>
      <c r="V16" s="78">
        <v>19</v>
      </c>
    </row>
    <row r="17" spans="1:22" x14ac:dyDescent="0.25">
      <c r="A17" s="77" t="s">
        <v>278</v>
      </c>
      <c r="B17" s="77" t="s">
        <v>187</v>
      </c>
      <c r="C17" s="78">
        <v>0</v>
      </c>
      <c r="D17" s="78">
        <v>0</v>
      </c>
      <c r="E17" s="78">
        <v>0</v>
      </c>
      <c r="F17" s="78">
        <v>0</v>
      </c>
      <c r="G17" s="78">
        <v>0</v>
      </c>
      <c r="H17" s="78">
        <v>0</v>
      </c>
      <c r="I17" s="78">
        <v>0</v>
      </c>
      <c r="J17" s="78">
        <v>0</v>
      </c>
      <c r="K17" s="78">
        <v>1</v>
      </c>
      <c r="L17" s="78">
        <v>1</v>
      </c>
      <c r="M17" s="78">
        <v>1</v>
      </c>
      <c r="N17" s="78">
        <v>1</v>
      </c>
      <c r="O17" s="78">
        <v>1</v>
      </c>
      <c r="P17" s="78">
        <v>1</v>
      </c>
      <c r="Q17" s="78">
        <v>1</v>
      </c>
      <c r="R17" s="78">
        <v>2</v>
      </c>
      <c r="S17" s="78">
        <v>3</v>
      </c>
      <c r="T17" s="78">
        <v>6</v>
      </c>
      <c r="U17" s="78">
        <v>7</v>
      </c>
      <c r="V17" s="78">
        <v>10</v>
      </c>
    </row>
    <row r="18" spans="1:22" x14ac:dyDescent="0.25">
      <c r="A18" s="77" t="s">
        <v>279</v>
      </c>
      <c r="B18" s="77" t="s">
        <v>6</v>
      </c>
      <c r="C18" s="78">
        <v>0</v>
      </c>
      <c r="D18" s="78">
        <v>0</v>
      </c>
      <c r="E18" s="78">
        <v>0</v>
      </c>
      <c r="F18" s="78">
        <v>2</v>
      </c>
      <c r="G18" s="78">
        <v>2</v>
      </c>
      <c r="H18" s="78">
        <v>1</v>
      </c>
      <c r="I18" s="78">
        <v>3</v>
      </c>
      <c r="J18" s="78">
        <v>2</v>
      </c>
      <c r="K18" s="78">
        <v>3</v>
      </c>
      <c r="L18" s="78">
        <v>4</v>
      </c>
      <c r="M18" s="78">
        <v>3</v>
      </c>
      <c r="N18" s="78">
        <v>5</v>
      </c>
      <c r="O18" s="78">
        <v>5</v>
      </c>
      <c r="P18" s="78">
        <v>6</v>
      </c>
      <c r="Q18" s="78">
        <v>6</v>
      </c>
      <c r="R18" s="78">
        <v>8</v>
      </c>
      <c r="S18" s="78">
        <v>8</v>
      </c>
      <c r="T18" s="78">
        <v>8</v>
      </c>
      <c r="U18" s="78">
        <v>9</v>
      </c>
      <c r="V18" s="78">
        <v>10</v>
      </c>
    </row>
    <row r="19" spans="1:22" x14ac:dyDescent="0.25">
      <c r="A19" s="77" t="s">
        <v>280</v>
      </c>
      <c r="B19" s="77" t="s">
        <v>57</v>
      </c>
      <c r="C19" s="78">
        <v>1</v>
      </c>
      <c r="D19" s="78">
        <v>1</v>
      </c>
      <c r="E19" s="78">
        <v>1</v>
      </c>
      <c r="F19" s="78">
        <v>1</v>
      </c>
      <c r="G19" s="78">
        <v>1</v>
      </c>
      <c r="H19" s="78">
        <v>1</v>
      </c>
      <c r="I19" s="78">
        <v>0</v>
      </c>
      <c r="J19" s="78">
        <v>1</v>
      </c>
      <c r="K19" s="78">
        <v>1</v>
      </c>
      <c r="L19" s="78">
        <v>1</v>
      </c>
      <c r="M19" s="78">
        <v>1</v>
      </c>
      <c r="N19" s="78">
        <v>1</v>
      </c>
      <c r="O19" s="78">
        <v>1</v>
      </c>
      <c r="P19" s="78">
        <v>1</v>
      </c>
      <c r="Q19" s="78">
        <v>1</v>
      </c>
      <c r="R19" s="78">
        <v>1</v>
      </c>
      <c r="S19" s="78">
        <v>2</v>
      </c>
      <c r="T19" s="78">
        <v>4</v>
      </c>
      <c r="U19" s="78">
        <v>5</v>
      </c>
      <c r="V19" s="78">
        <v>5</v>
      </c>
    </row>
    <row r="20" spans="1:22" x14ac:dyDescent="0.25">
      <c r="A20" s="77" t="s">
        <v>281</v>
      </c>
      <c r="B20" s="77" t="s">
        <v>36</v>
      </c>
      <c r="C20" s="78">
        <v>0</v>
      </c>
      <c r="D20" s="78">
        <v>0</v>
      </c>
      <c r="E20" s="78">
        <v>0</v>
      </c>
      <c r="F20" s="78">
        <v>0</v>
      </c>
      <c r="G20" s="78">
        <v>1</v>
      </c>
      <c r="H20" s="78">
        <v>2</v>
      </c>
      <c r="I20" s="78">
        <v>3</v>
      </c>
      <c r="J20" s="78">
        <v>4</v>
      </c>
      <c r="K20" s="78">
        <v>9</v>
      </c>
      <c r="L20" s="78">
        <v>10</v>
      </c>
      <c r="M20" s="78">
        <v>10</v>
      </c>
      <c r="N20" s="78">
        <v>15</v>
      </c>
      <c r="O20" s="78">
        <v>15</v>
      </c>
      <c r="P20" s="78">
        <v>15</v>
      </c>
      <c r="Q20" s="78">
        <v>16</v>
      </c>
      <c r="R20" s="78">
        <v>16</v>
      </c>
      <c r="S20" s="78">
        <v>19</v>
      </c>
      <c r="T20" s="78">
        <v>21</v>
      </c>
      <c r="U20" s="78">
        <v>23</v>
      </c>
      <c r="V20" s="78">
        <v>26</v>
      </c>
    </row>
    <row r="21" spans="1:22" x14ac:dyDescent="0.25">
      <c r="A21" s="77" t="s">
        <v>282</v>
      </c>
      <c r="B21" s="77" t="s">
        <v>245</v>
      </c>
      <c r="C21" s="78">
        <v>0</v>
      </c>
      <c r="D21" s="78">
        <v>0</v>
      </c>
      <c r="E21" s="78">
        <v>0</v>
      </c>
      <c r="F21" s="78">
        <v>0</v>
      </c>
      <c r="G21" s="78">
        <v>0</v>
      </c>
      <c r="H21" s="78">
        <v>0</v>
      </c>
      <c r="I21" s="78">
        <v>0</v>
      </c>
      <c r="J21" s="78">
        <v>0</v>
      </c>
      <c r="K21" s="78">
        <v>0</v>
      </c>
      <c r="L21" s="78">
        <v>0</v>
      </c>
      <c r="M21" s="78">
        <v>0</v>
      </c>
      <c r="N21" s="78">
        <v>0</v>
      </c>
      <c r="O21" s="78">
        <v>0</v>
      </c>
      <c r="P21" s="78">
        <v>1</v>
      </c>
      <c r="Q21" s="78">
        <v>1</v>
      </c>
      <c r="R21" s="78">
        <v>3</v>
      </c>
      <c r="S21" s="78">
        <v>3</v>
      </c>
      <c r="T21" s="78">
        <v>5</v>
      </c>
      <c r="U21" s="78">
        <v>5</v>
      </c>
      <c r="V21" s="78">
        <v>8</v>
      </c>
    </row>
    <row r="22" spans="1:22" x14ac:dyDescent="0.25">
      <c r="A22" s="77" t="s">
        <v>283</v>
      </c>
      <c r="B22" s="77" t="s">
        <v>75</v>
      </c>
      <c r="C22" s="78">
        <v>0</v>
      </c>
      <c r="D22" s="78">
        <v>0</v>
      </c>
      <c r="E22" s="78">
        <v>1</v>
      </c>
      <c r="F22" s="78">
        <v>1</v>
      </c>
      <c r="G22" s="78">
        <v>1</v>
      </c>
      <c r="H22" s="78">
        <v>1</v>
      </c>
      <c r="I22" s="78">
        <v>2</v>
      </c>
      <c r="J22" s="78">
        <v>1</v>
      </c>
      <c r="K22" s="78">
        <v>1</v>
      </c>
      <c r="L22" s="78">
        <v>1</v>
      </c>
      <c r="M22" s="78">
        <v>1</v>
      </c>
      <c r="N22" s="78">
        <v>1</v>
      </c>
      <c r="O22" s="78">
        <v>2</v>
      </c>
      <c r="P22" s="78">
        <v>2</v>
      </c>
      <c r="Q22" s="78">
        <v>3</v>
      </c>
      <c r="R22" s="78">
        <v>5</v>
      </c>
      <c r="S22" s="78">
        <v>5</v>
      </c>
      <c r="T22" s="78">
        <v>6</v>
      </c>
      <c r="U22" s="78">
        <v>6</v>
      </c>
      <c r="V22" s="78">
        <v>7</v>
      </c>
    </row>
    <row r="23" spans="1:22" x14ac:dyDescent="0.25">
      <c r="A23" s="77" t="s">
        <v>284</v>
      </c>
      <c r="B23" s="77" t="s">
        <v>129</v>
      </c>
      <c r="C23" s="78">
        <v>3</v>
      </c>
      <c r="D23" s="78">
        <v>3</v>
      </c>
      <c r="E23" s="78">
        <v>3</v>
      </c>
      <c r="F23" s="78">
        <v>3</v>
      </c>
      <c r="G23" s="78">
        <v>4</v>
      </c>
      <c r="H23" s="78">
        <v>4</v>
      </c>
      <c r="I23" s="78">
        <v>4</v>
      </c>
      <c r="J23" s="78">
        <v>4</v>
      </c>
      <c r="K23" s="78">
        <v>3</v>
      </c>
      <c r="L23" s="78">
        <v>4</v>
      </c>
      <c r="M23" s="78">
        <v>5</v>
      </c>
      <c r="N23" s="78">
        <v>6</v>
      </c>
      <c r="O23" s="78">
        <v>8</v>
      </c>
      <c r="P23" s="78">
        <v>10</v>
      </c>
      <c r="Q23" s="78">
        <v>10</v>
      </c>
      <c r="R23" s="78">
        <v>11</v>
      </c>
      <c r="S23" s="78">
        <v>14</v>
      </c>
      <c r="T23" s="78">
        <v>14</v>
      </c>
      <c r="U23" s="78">
        <v>17</v>
      </c>
      <c r="V23" s="78">
        <v>19</v>
      </c>
    </row>
    <row r="24" spans="1:22" x14ac:dyDescent="0.25">
      <c r="A24" s="77" t="s">
        <v>285</v>
      </c>
      <c r="B24" s="77" t="s">
        <v>29</v>
      </c>
      <c r="C24" s="78">
        <v>0</v>
      </c>
      <c r="D24" s="78">
        <v>0</v>
      </c>
      <c r="E24" s="78">
        <v>1</v>
      </c>
      <c r="F24" s="78">
        <v>1</v>
      </c>
      <c r="G24" s="78">
        <v>1</v>
      </c>
      <c r="H24" s="78">
        <v>3</v>
      </c>
      <c r="I24" s="78">
        <v>5</v>
      </c>
      <c r="J24" s="78">
        <v>4</v>
      </c>
      <c r="K24" s="78">
        <v>0</v>
      </c>
      <c r="L24" s="78">
        <v>11</v>
      </c>
      <c r="M24" s="78">
        <v>9</v>
      </c>
      <c r="N24" s="78">
        <v>12</v>
      </c>
      <c r="O24" s="78">
        <v>18</v>
      </c>
      <c r="P24" s="78">
        <v>23</v>
      </c>
      <c r="Q24" s="78">
        <v>23</v>
      </c>
      <c r="R24" s="78">
        <v>37</v>
      </c>
      <c r="S24" s="78">
        <v>40</v>
      </c>
      <c r="T24" s="78">
        <v>58</v>
      </c>
      <c r="U24" s="78">
        <v>77</v>
      </c>
      <c r="V24" s="78">
        <v>100</v>
      </c>
    </row>
    <row r="25" spans="1:22" x14ac:dyDescent="0.25">
      <c r="A25" s="77" t="s">
        <v>286</v>
      </c>
      <c r="B25" s="77" t="s">
        <v>63</v>
      </c>
      <c r="C25" s="78">
        <v>0</v>
      </c>
      <c r="D25" s="78">
        <v>0</v>
      </c>
      <c r="E25" s="78">
        <v>0</v>
      </c>
      <c r="F25" s="78">
        <v>2</v>
      </c>
      <c r="G25" s="78">
        <v>2</v>
      </c>
      <c r="H25" s="78">
        <v>2</v>
      </c>
      <c r="I25" s="78">
        <v>2</v>
      </c>
      <c r="J25" s="78">
        <v>1</v>
      </c>
      <c r="K25" s="78">
        <v>0</v>
      </c>
      <c r="L25" s="78">
        <v>3</v>
      </c>
      <c r="M25" s="78">
        <v>5</v>
      </c>
      <c r="N25" s="78">
        <v>11</v>
      </c>
      <c r="O25" s="78">
        <v>14</v>
      </c>
      <c r="P25" s="78">
        <v>19</v>
      </c>
      <c r="Q25" s="78">
        <v>22</v>
      </c>
      <c r="R25" s="78">
        <v>24</v>
      </c>
      <c r="S25" s="78">
        <v>32</v>
      </c>
      <c r="T25" s="78">
        <v>45</v>
      </c>
      <c r="U25" s="78">
        <v>61</v>
      </c>
      <c r="V25" s="78">
        <v>65</v>
      </c>
    </row>
    <row r="26" spans="1:22" x14ac:dyDescent="0.25">
      <c r="A26" s="77" t="s">
        <v>287</v>
      </c>
      <c r="B26" s="77" t="s">
        <v>246</v>
      </c>
      <c r="C26" s="78">
        <v>0</v>
      </c>
      <c r="D26" s="78">
        <v>0</v>
      </c>
      <c r="E26" s="78">
        <v>0</v>
      </c>
      <c r="F26" s="78">
        <v>0</v>
      </c>
      <c r="G26" s="78">
        <v>0</v>
      </c>
      <c r="H26" s="78">
        <v>0</v>
      </c>
      <c r="I26" s="78">
        <v>0</v>
      </c>
      <c r="J26" s="78">
        <v>0</v>
      </c>
      <c r="K26" s="78">
        <v>0</v>
      </c>
      <c r="L26" s="78">
        <v>0</v>
      </c>
      <c r="M26" s="78">
        <v>0</v>
      </c>
      <c r="N26" s="78">
        <v>0</v>
      </c>
      <c r="O26" s="78">
        <v>0</v>
      </c>
      <c r="P26" s="78">
        <v>0</v>
      </c>
      <c r="Q26" s="78">
        <v>0</v>
      </c>
      <c r="R26" s="78">
        <v>0</v>
      </c>
      <c r="S26" s="78">
        <v>0</v>
      </c>
      <c r="T26" s="78">
        <v>0</v>
      </c>
      <c r="U26" s="78">
        <v>0</v>
      </c>
      <c r="V26" s="78">
        <v>2</v>
      </c>
    </row>
    <row r="27" spans="1:22" x14ac:dyDescent="0.25">
      <c r="A27" s="77" t="s">
        <v>288</v>
      </c>
      <c r="B27" s="77" t="s">
        <v>79</v>
      </c>
      <c r="C27" s="78">
        <v>2</v>
      </c>
      <c r="D27" s="78">
        <v>2</v>
      </c>
      <c r="E27" s="78">
        <v>3</v>
      </c>
      <c r="F27" s="78">
        <v>3</v>
      </c>
      <c r="G27" s="78">
        <v>5</v>
      </c>
      <c r="H27" s="78">
        <v>5</v>
      </c>
      <c r="I27" s="78">
        <v>5</v>
      </c>
      <c r="J27" s="78">
        <v>10</v>
      </c>
      <c r="K27" s="78">
        <v>12</v>
      </c>
      <c r="L27" s="78">
        <v>14</v>
      </c>
      <c r="M27" s="78">
        <v>14</v>
      </c>
      <c r="N27" s="78">
        <v>22</v>
      </c>
      <c r="O27" s="78">
        <v>22</v>
      </c>
      <c r="P27" s="78">
        <v>34</v>
      </c>
      <c r="Q27" s="78">
        <v>41</v>
      </c>
      <c r="R27" s="78">
        <v>49</v>
      </c>
      <c r="S27" s="78">
        <v>57</v>
      </c>
      <c r="T27" s="78">
        <v>67</v>
      </c>
      <c r="U27" s="78">
        <v>79</v>
      </c>
      <c r="V27" s="78">
        <v>91</v>
      </c>
    </row>
    <row r="28" spans="1:22" x14ac:dyDescent="0.25">
      <c r="A28" s="77" t="s">
        <v>289</v>
      </c>
      <c r="B28" s="77" t="s">
        <v>49</v>
      </c>
      <c r="C28" s="78">
        <v>0</v>
      </c>
      <c r="D28" s="78">
        <v>1</v>
      </c>
      <c r="E28" s="78">
        <v>1</v>
      </c>
      <c r="F28" s="78">
        <v>1</v>
      </c>
      <c r="G28" s="78">
        <v>1</v>
      </c>
      <c r="H28" s="78">
        <v>1</v>
      </c>
      <c r="I28" s="78">
        <v>1</v>
      </c>
      <c r="J28" s="78">
        <v>1</v>
      </c>
      <c r="K28" s="78">
        <v>1</v>
      </c>
      <c r="L28" s="78">
        <v>3</v>
      </c>
      <c r="M28" s="78">
        <v>3</v>
      </c>
      <c r="N28" s="78">
        <v>3</v>
      </c>
      <c r="O28" s="78">
        <v>7</v>
      </c>
      <c r="P28" s="78">
        <v>7</v>
      </c>
      <c r="Q28" s="78">
        <v>7</v>
      </c>
      <c r="R28" s="78">
        <v>15</v>
      </c>
      <c r="S28" s="78">
        <v>15</v>
      </c>
      <c r="T28" s="78">
        <v>21</v>
      </c>
      <c r="U28" s="78">
        <v>23</v>
      </c>
      <c r="V28" s="78">
        <v>25</v>
      </c>
    </row>
    <row r="29" spans="1:22" x14ac:dyDescent="0.25">
      <c r="A29" s="77" t="s">
        <v>290</v>
      </c>
      <c r="B29" s="77" t="s">
        <v>247</v>
      </c>
      <c r="C29" s="78">
        <v>0</v>
      </c>
      <c r="D29" s="78">
        <v>0</v>
      </c>
      <c r="E29" s="78">
        <v>0</v>
      </c>
      <c r="F29" s="78">
        <v>0</v>
      </c>
      <c r="G29" s="78">
        <v>0</v>
      </c>
      <c r="H29" s="78">
        <v>0</v>
      </c>
      <c r="I29" s="78">
        <v>0</v>
      </c>
      <c r="J29" s="78">
        <v>0</v>
      </c>
      <c r="K29" s="78">
        <v>0</v>
      </c>
      <c r="L29" s="78">
        <v>0</v>
      </c>
      <c r="M29" s="78">
        <v>0</v>
      </c>
      <c r="N29" s="78">
        <v>0</v>
      </c>
      <c r="O29" s="78">
        <v>0</v>
      </c>
      <c r="P29" s="78">
        <v>1</v>
      </c>
      <c r="Q29" s="78">
        <v>3</v>
      </c>
      <c r="R29" s="78">
        <v>9</v>
      </c>
      <c r="S29" s="78">
        <v>12</v>
      </c>
      <c r="T29" s="78">
        <v>17</v>
      </c>
      <c r="U29" s="78">
        <v>21</v>
      </c>
      <c r="V29" s="78">
        <v>23</v>
      </c>
    </row>
    <row r="30" spans="1:22" x14ac:dyDescent="0.25">
      <c r="A30" s="77" t="s">
        <v>291</v>
      </c>
      <c r="B30" s="77" t="s">
        <v>195</v>
      </c>
      <c r="C30" s="78">
        <v>0</v>
      </c>
      <c r="D30" s="78">
        <v>0</v>
      </c>
      <c r="E30" s="78">
        <v>0</v>
      </c>
      <c r="F30" s="78">
        <v>0</v>
      </c>
      <c r="G30" s="78">
        <v>0</v>
      </c>
      <c r="H30" s="78">
        <v>0</v>
      </c>
      <c r="I30" s="78">
        <v>0</v>
      </c>
      <c r="J30" s="78">
        <v>0</v>
      </c>
      <c r="K30" s="78">
        <v>0</v>
      </c>
      <c r="L30" s="78">
        <v>1</v>
      </c>
      <c r="M30" s="78">
        <v>2</v>
      </c>
      <c r="N30" s="78">
        <v>2</v>
      </c>
      <c r="O30" s="78">
        <v>2</v>
      </c>
      <c r="P30" s="78">
        <v>2</v>
      </c>
      <c r="Q30" s="78">
        <v>4</v>
      </c>
      <c r="R30" s="78">
        <v>9</v>
      </c>
      <c r="S30" s="78">
        <v>12</v>
      </c>
      <c r="T30" s="78">
        <v>16</v>
      </c>
      <c r="U30" s="78">
        <v>21</v>
      </c>
      <c r="V30" s="78">
        <v>27</v>
      </c>
    </row>
    <row r="31" spans="1:22" x14ac:dyDescent="0.25">
      <c r="A31" s="77" t="s">
        <v>292</v>
      </c>
      <c r="B31" s="77" t="s">
        <v>3</v>
      </c>
      <c r="C31" s="78">
        <v>0</v>
      </c>
      <c r="D31" s="78">
        <v>0</v>
      </c>
      <c r="E31" s="78">
        <v>0</v>
      </c>
      <c r="F31" s="78">
        <v>0</v>
      </c>
      <c r="G31" s="78">
        <v>0</v>
      </c>
      <c r="H31" s="78">
        <v>1</v>
      </c>
      <c r="I31" s="78">
        <v>2</v>
      </c>
      <c r="J31" s="78">
        <v>1</v>
      </c>
      <c r="K31" s="78">
        <v>3</v>
      </c>
      <c r="L31" s="78">
        <v>3</v>
      </c>
      <c r="M31" s="78">
        <v>4</v>
      </c>
      <c r="N31" s="78">
        <v>5</v>
      </c>
      <c r="O31" s="78">
        <v>11</v>
      </c>
      <c r="P31" s="78">
        <v>13</v>
      </c>
      <c r="Q31" s="78">
        <v>16</v>
      </c>
      <c r="R31" s="78">
        <v>17</v>
      </c>
      <c r="S31" s="78">
        <v>20</v>
      </c>
      <c r="T31" s="78">
        <v>23</v>
      </c>
      <c r="U31" s="78">
        <v>26</v>
      </c>
      <c r="V31" s="78">
        <v>32</v>
      </c>
    </row>
    <row r="32" spans="1:22" x14ac:dyDescent="0.25">
      <c r="A32" s="77" t="s">
        <v>293</v>
      </c>
      <c r="B32" s="77" t="s">
        <v>13</v>
      </c>
      <c r="C32" s="78">
        <v>2</v>
      </c>
      <c r="D32" s="78">
        <v>2</v>
      </c>
      <c r="E32" s="78">
        <v>3</v>
      </c>
      <c r="F32" s="78">
        <v>3</v>
      </c>
      <c r="G32" s="78">
        <v>5</v>
      </c>
      <c r="H32" s="78">
        <v>4</v>
      </c>
      <c r="I32" s="78">
        <v>5</v>
      </c>
      <c r="J32" s="78">
        <v>7</v>
      </c>
      <c r="K32" s="78">
        <v>8</v>
      </c>
      <c r="L32" s="78">
        <v>12</v>
      </c>
      <c r="M32" s="78">
        <v>12</v>
      </c>
      <c r="N32" s="78">
        <v>13</v>
      </c>
      <c r="O32" s="78">
        <v>20</v>
      </c>
      <c r="P32" s="78">
        <v>23</v>
      </c>
      <c r="Q32" s="78">
        <v>28</v>
      </c>
      <c r="R32" s="78">
        <v>37</v>
      </c>
      <c r="S32" s="78">
        <v>41</v>
      </c>
      <c r="T32" s="78">
        <v>51</v>
      </c>
      <c r="U32" s="78">
        <v>56</v>
      </c>
      <c r="V32" s="78">
        <v>65</v>
      </c>
    </row>
    <row r="33" spans="1:22" x14ac:dyDescent="0.25">
      <c r="A33" s="77" t="s">
        <v>294</v>
      </c>
      <c r="B33" s="77" t="s">
        <v>183</v>
      </c>
      <c r="C33" s="78">
        <v>1</v>
      </c>
      <c r="D33" s="78">
        <v>1</v>
      </c>
      <c r="E33" s="78">
        <v>0</v>
      </c>
      <c r="F33" s="78">
        <v>0</v>
      </c>
      <c r="G33" s="78">
        <v>0</v>
      </c>
      <c r="H33" s="78">
        <v>0</v>
      </c>
      <c r="I33" s="78">
        <v>0</v>
      </c>
      <c r="J33" s="78">
        <v>2</v>
      </c>
      <c r="K33" s="78">
        <v>3</v>
      </c>
      <c r="L33" s="78">
        <v>4</v>
      </c>
      <c r="M33" s="78">
        <v>4</v>
      </c>
      <c r="N33" s="78">
        <v>4</v>
      </c>
      <c r="O33" s="78">
        <v>5</v>
      </c>
      <c r="P33" s="78">
        <v>5</v>
      </c>
      <c r="Q33" s="78">
        <v>7</v>
      </c>
      <c r="R33" s="78">
        <v>21</v>
      </c>
      <c r="S33" s="78">
        <v>21</v>
      </c>
      <c r="T33" s="78">
        <v>22</v>
      </c>
      <c r="U33" s="78">
        <v>24</v>
      </c>
      <c r="V33" s="78">
        <v>31</v>
      </c>
    </row>
    <row r="34" spans="1:22" x14ac:dyDescent="0.25">
      <c r="A34" s="77" t="s">
        <v>295</v>
      </c>
      <c r="B34" s="77" t="s">
        <v>97</v>
      </c>
      <c r="C34" s="78">
        <v>0</v>
      </c>
      <c r="D34" s="78">
        <v>0</v>
      </c>
      <c r="E34" s="78">
        <v>1</v>
      </c>
      <c r="F34" s="78">
        <v>1</v>
      </c>
      <c r="G34" s="78">
        <v>1</v>
      </c>
      <c r="H34" s="78">
        <v>2</v>
      </c>
      <c r="I34" s="78">
        <v>4</v>
      </c>
      <c r="J34" s="78">
        <v>5</v>
      </c>
      <c r="K34" s="78">
        <v>6</v>
      </c>
      <c r="L34" s="78">
        <v>9</v>
      </c>
      <c r="M34" s="78">
        <v>12</v>
      </c>
      <c r="N34" s="78">
        <v>13</v>
      </c>
      <c r="O34" s="78">
        <v>14</v>
      </c>
      <c r="P34" s="78">
        <v>17</v>
      </c>
      <c r="Q34" s="78">
        <v>19</v>
      </c>
      <c r="R34" s="78">
        <v>19</v>
      </c>
      <c r="S34" s="78">
        <v>25</v>
      </c>
      <c r="T34" s="78">
        <v>31</v>
      </c>
      <c r="U34" s="78">
        <v>37</v>
      </c>
      <c r="V34" s="78">
        <v>49</v>
      </c>
    </row>
    <row r="35" spans="1:22" x14ac:dyDescent="0.25">
      <c r="A35" s="77" t="s">
        <v>296</v>
      </c>
      <c r="B35" s="77" t="s">
        <v>84</v>
      </c>
      <c r="C35" s="78">
        <v>0</v>
      </c>
      <c r="D35" s="78">
        <v>0</v>
      </c>
      <c r="E35" s="78">
        <v>0</v>
      </c>
      <c r="F35" s="78">
        <v>0</v>
      </c>
      <c r="G35" s="78">
        <v>1</v>
      </c>
      <c r="H35" s="78">
        <v>1</v>
      </c>
      <c r="I35" s="78">
        <v>2</v>
      </c>
      <c r="J35" s="78">
        <v>2</v>
      </c>
      <c r="K35" s="78">
        <v>2</v>
      </c>
      <c r="L35" s="78">
        <v>5</v>
      </c>
      <c r="M35" s="78">
        <v>7</v>
      </c>
      <c r="N35" s="78">
        <v>7</v>
      </c>
      <c r="O35" s="78">
        <v>11</v>
      </c>
      <c r="P35" s="78">
        <v>11</v>
      </c>
      <c r="Q35" s="78">
        <v>11</v>
      </c>
      <c r="R35" s="78">
        <v>16</v>
      </c>
      <c r="S35" s="78">
        <v>21</v>
      </c>
      <c r="T35" s="78">
        <v>26</v>
      </c>
      <c r="U35" s="78">
        <v>32</v>
      </c>
      <c r="V35" s="78">
        <v>39</v>
      </c>
    </row>
    <row r="36" spans="1:22" x14ac:dyDescent="0.25">
      <c r="A36" s="77" t="s">
        <v>297</v>
      </c>
      <c r="B36" s="77" t="s">
        <v>110</v>
      </c>
      <c r="C36" s="78">
        <v>7</v>
      </c>
      <c r="D36" s="78">
        <v>7</v>
      </c>
      <c r="E36" s="78">
        <v>7</v>
      </c>
      <c r="F36" s="78">
        <v>7</v>
      </c>
      <c r="G36" s="78">
        <v>7</v>
      </c>
      <c r="H36" s="78">
        <v>7</v>
      </c>
      <c r="I36" s="78">
        <v>7</v>
      </c>
      <c r="J36" s="78">
        <v>7</v>
      </c>
      <c r="K36" s="78">
        <v>6</v>
      </c>
      <c r="L36" s="78">
        <v>6</v>
      </c>
      <c r="M36" s="78">
        <v>8</v>
      </c>
      <c r="N36" s="78">
        <v>10</v>
      </c>
      <c r="O36" s="78">
        <v>10</v>
      </c>
      <c r="P36" s="78">
        <v>16</v>
      </c>
      <c r="Q36" s="78">
        <v>17</v>
      </c>
      <c r="R36" s="78">
        <v>17</v>
      </c>
      <c r="S36" s="78">
        <v>18</v>
      </c>
      <c r="T36" s="78">
        <v>21</v>
      </c>
      <c r="U36" s="78">
        <v>23</v>
      </c>
      <c r="V36" s="78">
        <v>25</v>
      </c>
    </row>
    <row r="37" spans="1:22" x14ac:dyDescent="0.25">
      <c r="A37" s="77" t="s">
        <v>298</v>
      </c>
      <c r="B37" s="77" t="s">
        <v>108</v>
      </c>
      <c r="C37" s="78">
        <v>2</v>
      </c>
      <c r="D37" s="78">
        <v>2</v>
      </c>
      <c r="E37" s="78">
        <v>2</v>
      </c>
      <c r="F37" s="78">
        <v>2</v>
      </c>
      <c r="G37" s="78">
        <v>2</v>
      </c>
      <c r="H37" s="78">
        <v>2</v>
      </c>
      <c r="I37" s="78">
        <v>2</v>
      </c>
      <c r="J37" s="78">
        <v>2</v>
      </c>
      <c r="K37" s="78">
        <v>2</v>
      </c>
      <c r="L37" s="78">
        <v>3</v>
      </c>
      <c r="M37" s="78">
        <v>4</v>
      </c>
      <c r="N37" s="78">
        <v>5</v>
      </c>
      <c r="O37" s="78">
        <v>5</v>
      </c>
      <c r="P37" s="78">
        <v>6</v>
      </c>
      <c r="Q37" s="78">
        <v>7</v>
      </c>
      <c r="R37" s="78">
        <v>7</v>
      </c>
      <c r="S37" s="78">
        <v>8</v>
      </c>
      <c r="T37" s="78">
        <v>11</v>
      </c>
      <c r="U37" s="78">
        <v>16</v>
      </c>
      <c r="V37" s="78">
        <v>18</v>
      </c>
    </row>
    <row r="38" spans="1:22" x14ac:dyDescent="0.25">
      <c r="A38" s="77" t="s">
        <v>299</v>
      </c>
      <c r="B38" s="77" t="s">
        <v>83</v>
      </c>
      <c r="C38" s="78">
        <v>1</v>
      </c>
      <c r="D38" s="78">
        <v>1</v>
      </c>
      <c r="E38" s="78">
        <v>1</v>
      </c>
      <c r="F38" s="78">
        <v>1</v>
      </c>
      <c r="G38" s="78">
        <v>1</v>
      </c>
      <c r="H38" s="78">
        <v>1</v>
      </c>
      <c r="I38" s="78">
        <v>1</v>
      </c>
      <c r="J38" s="78">
        <v>1</v>
      </c>
      <c r="K38" s="78">
        <v>0</v>
      </c>
      <c r="L38" s="78">
        <v>2</v>
      </c>
      <c r="M38" s="78">
        <v>2</v>
      </c>
      <c r="N38" s="78">
        <v>2</v>
      </c>
      <c r="O38" s="78">
        <v>2</v>
      </c>
      <c r="P38" s="78">
        <v>2</v>
      </c>
      <c r="Q38" s="78">
        <v>3</v>
      </c>
      <c r="R38" s="78">
        <v>6</v>
      </c>
      <c r="S38" s="78">
        <v>9</v>
      </c>
      <c r="T38" s="78">
        <v>10</v>
      </c>
      <c r="U38" s="78">
        <v>11</v>
      </c>
      <c r="V38" s="78">
        <v>20</v>
      </c>
    </row>
    <row r="39" spans="1:22" x14ac:dyDescent="0.25">
      <c r="A39" s="77" t="s">
        <v>300</v>
      </c>
      <c r="B39" s="77" t="s">
        <v>68</v>
      </c>
      <c r="C39" s="78">
        <v>2</v>
      </c>
      <c r="D39" s="78">
        <v>2</v>
      </c>
      <c r="E39" s="78">
        <v>2</v>
      </c>
      <c r="F39" s="78">
        <v>2</v>
      </c>
      <c r="G39" s="78">
        <v>3</v>
      </c>
      <c r="H39" s="78">
        <v>3</v>
      </c>
      <c r="I39" s="78">
        <v>2</v>
      </c>
      <c r="J39" s="78">
        <v>3</v>
      </c>
      <c r="K39" s="78">
        <v>3</v>
      </c>
      <c r="L39" s="78">
        <v>3</v>
      </c>
      <c r="M39" s="78">
        <v>3</v>
      </c>
      <c r="N39" s="78">
        <v>4</v>
      </c>
      <c r="O39" s="78">
        <v>5</v>
      </c>
      <c r="P39" s="78">
        <v>8</v>
      </c>
      <c r="Q39" s="78">
        <v>15</v>
      </c>
      <c r="R39" s="78">
        <v>19</v>
      </c>
      <c r="S39" s="78">
        <v>29</v>
      </c>
      <c r="T39" s="78">
        <v>30</v>
      </c>
      <c r="U39" s="78">
        <v>47</v>
      </c>
      <c r="V39" s="78">
        <v>53</v>
      </c>
    </row>
    <row r="40" spans="1:22" x14ac:dyDescent="0.25">
      <c r="A40" s="77" t="s">
        <v>301</v>
      </c>
      <c r="B40" s="77" t="s">
        <v>98</v>
      </c>
      <c r="C40" s="78">
        <v>1</v>
      </c>
      <c r="D40" s="78">
        <v>1</v>
      </c>
      <c r="E40" s="78">
        <v>1</v>
      </c>
      <c r="F40" s="78">
        <v>1</v>
      </c>
      <c r="G40" s="78">
        <v>2</v>
      </c>
      <c r="H40" s="78">
        <v>2</v>
      </c>
      <c r="I40" s="78">
        <v>3</v>
      </c>
      <c r="J40" s="78">
        <v>3</v>
      </c>
      <c r="K40" s="78">
        <v>4</v>
      </c>
      <c r="L40" s="78">
        <v>5</v>
      </c>
      <c r="M40" s="78">
        <v>4</v>
      </c>
      <c r="N40" s="78">
        <v>5</v>
      </c>
      <c r="O40" s="78">
        <v>8</v>
      </c>
      <c r="P40" s="78">
        <v>8</v>
      </c>
      <c r="Q40" s="78">
        <v>8</v>
      </c>
      <c r="R40" s="78">
        <v>8</v>
      </c>
      <c r="S40" s="78">
        <v>9</v>
      </c>
      <c r="T40" s="78">
        <v>12</v>
      </c>
      <c r="U40" s="78">
        <v>17</v>
      </c>
      <c r="V40" s="78">
        <v>23</v>
      </c>
    </row>
    <row r="41" spans="1:22" x14ac:dyDescent="0.25">
      <c r="A41" s="77" t="s">
        <v>302</v>
      </c>
      <c r="B41" s="77" t="s">
        <v>175</v>
      </c>
      <c r="C41" s="78">
        <v>0</v>
      </c>
      <c r="D41" s="78">
        <v>0</v>
      </c>
      <c r="E41" s="78">
        <v>0</v>
      </c>
      <c r="F41" s="78">
        <v>0</v>
      </c>
      <c r="G41" s="78">
        <v>0</v>
      </c>
      <c r="H41" s="78">
        <v>0</v>
      </c>
      <c r="I41" s="78">
        <v>1</v>
      </c>
      <c r="J41" s="78">
        <v>1</v>
      </c>
      <c r="K41" s="78">
        <v>1</v>
      </c>
      <c r="L41" s="78">
        <v>2</v>
      </c>
      <c r="M41" s="78">
        <v>3</v>
      </c>
      <c r="N41" s="78">
        <v>6</v>
      </c>
      <c r="O41" s="78">
        <v>8</v>
      </c>
      <c r="P41" s="78">
        <v>10</v>
      </c>
      <c r="Q41" s="78">
        <v>13</v>
      </c>
      <c r="R41" s="78">
        <v>15</v>
      </c>
      <c r="S41" s="78">
        <v>15</v>
      </c>
      <c r="T41" s="78">
        <v>20</v>
      </c>
      <c r="U41" s="78">
        <v>26</v>
      </c>
      <c r="V41" s="78">
        <v>33</v>
      </c>
    </row>
    <row r="42" spans="1:22" x14ac:dyDescent="0.25">
      <c r="A42" s="77" t="s">
        <v>303</v>
      </c>
      <c r="B42" s="77" t="s">
        <v>70</v>
      </c>
      <c r="C42" s="78">
        <v>2</v>
      </c>
      <c r="D42" s="78">
        <v>2</v>
      </c>
      <c r="E42" s="78">
        <v>2</v>
      </c>
      <c r="F42" s="78">
        <v>2</v>
      </c>
      <c r="G42" s="78">
        <v>2</v>
      </c>
      <c r="H42" s="78">
        <v>2</v>
      </c>
      <c r="I42" s="78">
        <v>2</v>
      </c>
      <c r="J42" s="78">
        <v>2</v>
      </c>
      <c r="K42" s="78">
        <v>4</v>
      </c>
      <c r="L42" s="78">
        <v>4</v>
      </c>
      <c r="M42" s="78">
        <v>8</v>
      </c>
      <c r="N42" s="78">
        <v>11</v>
      </c>
      <c r="O42" s="78">
        <v>11</v>
      </c>
      <c r="P42" s="78">
        <v>11</v>
      </c>
      <c r="Q42" s="78">
        <v>15</v>
      </c>
      <c r="R42" s="78">
        <v>19</v>
      </c>
      <c r="S42" s="78">
        <v>25</v>
      </c>
      <c r="T42" s="78">
        <v>32</v>
      </c>
      <c r="U42" s="78">
        <v>48</v>
      </c>
      <c r="V42" s="78">
        <v>50</v>
      </c>
    </row>
    <row r="43" spans="1:22" x14ac:dyDescent="0.25">
      <c r="A43" s="77" t="s">
        <v>304</v>
      </c>
      <c r="B43" s="77" t="s">
        <v>9</v>
      </c>
      <c r="C43" s="78">
        <v>2</v>
      </c>
      <c r="D43" s="78">
        <v>2</v>
      </c>
      <c r="E43" s="78">
        <v>2</v>
      </c>
      <c r="F43" s="78">
        <v>4</v>
      </c>
      <c r="G43" s="78">
        <v>4</v>
      </c>
      <c r="H43" s="78">
        <v>3</v>
      </c>
      <c r="I43" s="78">
        <v>5</v>
      </c>
      <c r="J43" s="78">
        <v>4</v>
      </c>
      <c r="K43" s="78">
        <v>3</v>
      </c>
      <c r="L43" s="78">
        <v>3</v>
      </c>
      <c r="M43" s="78">
        <v>3</v>
      </c>
      <c r="N43" s="78">
        <v>3</v>
      </c>
      <c r="O43" s="78">
        <v>3</v>
      </c>
      <c r="P43" s="78">
        <v>3</v>
      </c>
      <c r="Q43" s="78">
        <v>3</v>
      </c>
      <c r="R43" s="78">
        <v>3</v>
      </c>
      <c r="S43" s="78">
        <v>3</v>
      </c>
      <c r="T43" s="78">
        <v>3</v>
      </c>
      <c r="U43" s="78">
        <v>16</v>
      </c>
      <c r="V43" s="78">
        <v>17</v>
      </c>
    </row>
    <row r="44" spans="1:22" x14ac:dyDescent="0.25">
      <c r="A44" s="77" t="s">
        <v>305</v>
      </c>
      <c r="B44" s="77" t="s">
        <v>119</v>
      </c>
      <c r="C44" s="78">
        <v>0</v>
      </c>
      <c r="D44" s="78">
        <v>0</v>
      </c>
      <c r="E44" s="78">
        <v>0</v>
      </c>
      <c r="F44" s="78">
        <v>0</v>
      </c>
      <c r="G44" s="78">
        <v>1</v>
      </c>
      <c r="H44" s="78">
        <v>3</v>
      </c>
      <c r="I44" s="78">
        <v>3</v>
      </c>
      <c r="J44" s="78">
        <v>3</v>
      </c>
      <c r="K44" s="78">
        <v>3</v>
      </c>
      <c r="L44" s="78">
        <v>3</v>
      </c>
      <c r="M44" s="78">
        <v>3</v>
      </c>
      <c r="N44" s="78">
        <v>6</v>
      </c>
      <c r="O44" s="78">
        <v>7</v>
      </c>
      <c r="P44" s="78">
        <v>8</v>
      </c>
      <c r="Q44" s="78">
        <v>10</v>
      </c>
      <c r="R44" s="78">
        <v>12</v>
      </c>
      <c r="S44" s="78">
        <v>16</v>
      </c>
      <c r="T44" s="78">
        <v>18</v>
      </c>
      <c r="U44" s="78">
        <v>32</v>
      </c>
      <c r="V44" s="78">
        <v>36</v>
      </c>
    </row>
    <row r="45" spans="1:22" x14ac:dyDescent="0.25">
      <c r="A45" s="77" t="s">
        <v>306</v>
      </c>
      <c r="B45" s="77" t="s">
        <v>86</v>
      </c>
      <c r="C45" s="78">
        <v>0</v>
      </c>
      <c r="D45" s="78">
        <v>0</v>
      </c>
      <c r="E45" s="78">
        <v>0</v>
      </c>
      <c r="F45" s="78">
        <v>2</v>
      </c>
      <c r="G45" s="78">
        <v>3</v>
      </c>
      <c r="H45" s="78">
        <v>3</v>
      </c>
      <c r="I45" s="78">
        <v>3</v>
      </c>
      <c r="J45" s="78">
        <v>3</v>
      </c>
      <c r="K45" s="78">
        <v>3</v>
      </c>
      <c r="L45" s="78">
        <v>5</v>
      </c>
      <c r="M45" s="78">
        <v>7</v>
      </c>
      <c r="N45" s="78">
        <v>7</v>
      </c>
      <c r="O45" s="78">
        <v>7</v>
      </c>
      <c r="P45" s="78">
        <v>8</v>
      </c>
      <c r="Q45" s="78">
        <v>8</v>
      </c>
      <c r="R45" s="78">
        <v>8</v>
      </c>
      <c r="S45" s="78">
        <v>9</v>
      </c>
      <c r="T45" s="78">
        <v>10</v>
      </c>
      <c r="U45" s="78">
        <v>25</v>
      </c>
      <c r="V45" s="78">
        <v>27</v>
      </c>
    </row>
    <row r="46" spans="1:22" x14ac:dyDescent="0.25">
      <c r="A46" s="77" t="s">
        <v>307</v>
      </c>
      <c r="B46" s="77" t="s">
        <v>95</v>
      </c>
      <c r="C46" s="78">
        <v>0</v>
      </c>
      <c r="D46" s="78">
        <v>1</v>
      </c>
      <c r="E46" s="78">
        <v>1</v>
      </c>
      <c r="F46" s="78">
        <v>1</v>
      </c>
      <c r="G46" s="78">
        <v>2</v>
      </c>
      <c r="H46" s="78">
        <v>2</v>
      </c>
      <c r="I46" s="78">
        <v>3</v>
      </c>
      <c r="J46" s="78">
        <v>2</v>
      </c>
      <c r="K46" s="78">
        <v>12</v>
      </c>
      <c r="L46" s="78">
        <v>13</v>
      </c>
      <c r="M46" s="78">
        <v>17</v>
      </c>
      <c r="N46" s="78">
        <v>20</v>
      </c>
      <c r="O46" s="78">
        <v>21</v>
      </c>
      <c r="P46" s="78">
        <v>21</v>
      </c>
      <c r="Q46" s="78">
        <v>22</v>
      </c>
      <c r="R46" s="78">
        <v>22</v>
      </c>
      <c r="S46" s="78">
        <v>22</v>
      </c>
      <c r="T46" s="78">
        <v>22</v>
      </c>
      <c r="U46" s="78">
        <v>59</v>
      </c>
      <c r="V46" s="78">
        <v>69</v>
      </c>
    </row>
    <row r="47" spans="1:22" x14ac:dyDescent="0.25">
      <c r="A47" s="77" t="s">
        <v>308</v>
      </c>
      <c r="B47" s="77" t="s">
        <v>124</v>
      </c>
      <c r="C47" s="78">
        <v>0</v>
      </c>
      <c r="D47" s="78">
        <v>1</v>
      </c>
      <c r="E47" s="78">
        <v>1</v>
      </c>
      <c r="F47" s="78">
        <v>1</v>
      </c>
      <c r="G47" s="78">
        <v>4</v>
      </c>
      <c r="H47" s="78">
        <v>5</v>
      </c>
      <c r="I47" s="78">
        <v>6</v>
      </c>
      <c r="J47" s="78">
        <v>6</v>
      </c>
      <c r="K47" s="78">
        <v>9</v>
      </c>
      <c r="L47" s="78">
        <v>10</v>
      </c>
      <c r="M47" s="78">
        <v>13</v>
      </c>
      <c r="N47" s="78">
        <v>13</v>
      </c>
      <c r="O47" s="78">
        <v>13</v>
      </c>
      <c r="P47" s="78">
        <v>13</v>
      </c>
      <c r="Q47" s="78">
        <v>13</v>
      </c>
      <c r="R47" s="78">
        <v>13</v>
      </c>
      <c r="S47" s="78">
        <v>13</v>
      </c>
      <c r="T47" s="78">
        <v>14</v>
      </c>
      <c r="U47" s="78">
        <v>37</v>
      </c>
      <c r="V47" s="78">
        <v>44</v>
      </c>
    </row>
    <row r="48" spans="1:22" x14ac:dyDescent="0.25">
      <c r="A48" s="77" t="s">
        <v>309</v>
      </c>
      <c r="B48" s="77" t="s">
        <v>126</v>
      </c>
      <c r="C48" s="78">
        <v>3</v>
      </c>
      <c r="D48" s="78">
        <v>3</v>
      </c>
      <c r="E48" s="78">
        <v>3</v>
      </c>
      <c r="F48" s="78">
        <v>3</v>
      </c>
      <c r="G48" s="78">
        <v>4</v>
      </c>
      <c r="H48" s="78">
        <v>6</v>
      </c>
      <c r="I48" s="78">
        <v>5</v>
      </c>
      <c r="J48" s="78">
        <v>6</v>
      </c>
      <c r="K48" s="78">
        <v>8</v>
      </c>
      <c r="L48" s="78">
        <v>10</v>
      </c>
      <c r="M48" s="78">
        <v>9</v>
      </c>
      <c r="N48" s="78">
        <v>12</v>
      </c>
      <c r="O48" s="78">
        <v>13</v>
      </c>
      <c r="P48" s="78">
        <v>13</v>
      </c>
      <c r="Q48" s="78">
        <v>13</v>
      </c>
      <c r="R48" s="78">
        <v>13</v>
      </c>
      <c r="S48" s="78">
        <v>13</v>
      </c>
      <c r="T48" s="78">
        <v>13</v>
      </c>
      <c r="U48" s="78">
        <v>22</v>
      </c>
      <c r="V48" s="78">
        <v>23</v>
      </c>
    </row>
    <row r="49" spans="1:22" x14ac:dyDescent="0.25">
      <c r="A49" s="77" t="s">
        <v>310</v>
      </c>
      <c r="B49" s="77" t="s">
        <v>72</v>
      </c>
      <c r="C49" s="78">
        <v>1</v>
      </c>
      <c r="D49" s="78">
        <v>2</v>
      </c>
      <c r="E49" s="78">
        <v>2</v>
      </c>
      <c r="F49" s="78">
        <v>2</v>
      </c>
      <c r="G49" s="78">
        <v>2</v>
      </c>
      <c r="H49" s="78">
        <v>2</v>
      </c>
      <c r="I49" s="78">
        <v>4</v>
      </c>
      <c r="J49" s="78">
        <v>3</v>
      </c>
      <c r="K49" s="78">
        <v>3</v>
      </c>
      <c r="L49" s="78">
        <v>4</v>
      </c>
      <c r="M49" s="78">
        <v>5</v>
      </c>
      <c r="N49" s="78">
        <v>7</v>
      </c>
      <c r="O49" s="78">
        <v>7</v>
      </c>
      <c r="P49" s="78">
        <v>11</v>
      </c>
      <c r="Q49" s="78">
        <v>17</v>
      </c>
      <c r="R49" s="78">
        <v>25</v>
      </c>
      <c r="S49" s="78">
        <v>29</v>
      </c>
      <c r="T49" s="78">
        <v>38</v>
      </c>
      <c r="U49" s="78">
        <v>58</v>
      </c>
      <c r="V49" s="78">
        <v>71</v>
      </c>
    </row>
    <row r="50" spans="1:22" x14ac:dyDescent="0.25">
      <c r="A50" s="77" t="s">
        <v>311</v>
      </c>
      <c r="B50" s="77" t="s">
        <v>12</v>
      </c>
      <c r="C50" s="78">
        <v>8</v>
      </c>
      <c r="D50" s="78">
        <v>8</v>
      </c>
      <c r="E50" s="78">
        <v>8</v>
      </c>
      <c r="F50" s="78">
        <v>8</v>
      </c>
      <c r="G50" s="78">
        <v>9</v>
      </c>
      <c r="H50" s="78">
        <v>9</v>
      </c>
      <c r="I50" s="78">
        <v>10</v>
      </c>
      <c r="J50" s="78">
        <v>10</v>
      </c>
      <c r="K50" s="78">
        <v>9</v>
      </c>
      <c r="L50" s="78">
        <v>11</v>
      </c>
      <c r="M50" s="78">
        <v>12</v>
      </c>
      <c r="N50" s="78">
        <v>14</v>
      </c>
      <c r="O50" s="78">
        <v>17</v>
      </c>
      <c r="P50" s="78">
        <v>17</v>
      </c>
      <c r="Q50" s="78">
        <v>17</v>
      </c>
      <c r="R50" s="78">
        <v>25</v>
      </c>
      <c r="S50" s="78">
        <v>25</v>
      </c>
      <c r="T50" s="78">
        <v>30</v>
      </c>
      <c r="U50" s="78">
        <v>33</v>
      </c>
      <c r="V50" s="78">
        <v>33</v>
      </c>
    </row>
    <row r="51" spans="1:22" x14ac:dyDescent="0.25">
      <c r="A51" s="77" t="s">
        <v>312</v>
      </c>
      <c r="B51" s="77" t="s">
        <v>85</v>
      </c>
      <c r="C51" s="78">
        <v>0</v>
      </c>
      <c r="D51" s="78">
        <v>0</v>
      </c>
      <c r="E51" s="78">
        <v>0</v>
      </c>
      <c r="F51" s="78">
        <v>0</v>
      </c>
      <c r="G51" s="78">
        <v>0</v>
      </c>
      <c r="H51" s="78">
        <v>1</v>
      </c>
      <c r="I51" s="78">
        <v>1</v>
      </c>
      <c r="J51" s="78">
        <v>1</v>
      </c>
      <c r="K51" s="78">
        <v>3</v>
      </c>
      <c r="L51" s="78">
        <v>4</v>
      </c>
      <c r="M51" s="78">
        <v>5</v>
      </c>
      <c r="N51" s="78">
        <v>13</v>
      </c>
      <c r="O51" s="78">
        <v>22</v>
      </c>
      <c r="P51" s="78">
        <v>25</v>
      </c>
      <c r="Q51" s="78">
        <v>25</v>
      </c>
      <c r="R51" s="78">
        <v>29</v>
      </c>
      <c r="S51" s="78">
        <v>33</v>
      </c>
      <c r="T51" s="78">
        <v>42</v>
      </c>
      <c r="U51" s="78">
        <v>50</v>
      </c>
      <c r="V51" s="78">
        <v>64</v>
      </c>
    </row>
    <row r="52" spans="1:22" x14ac:dyDescent="0.25">
      <c r="A52" s="77" t="s">
        <v>313</v>
      </c>
      <c r="B52" s="77" t="s">
        <v>176</v>
      </c>
      <c r="C52" s="78">
        <v>0</v>
      </c>
      <c r="D52" s="78">
        <v>0</v>
      </c>
      <c r="E52" s="78">
        <v>0</v>
      </c>
      <c r="F52" s="78">
        <v>0</v>
      </c>
      <c r="G52" s="78">
        <v>0</v>
      </c>
      <c r="H52" s="78">
        <v>0</v>
      </c>
      <c r="I52" s="78">
        <v>1</v>
      </c>
      <c r="J52" s="78">
        <v>1</v>
      </c>
      <c r="K52" s="78">
        <v>3</v>
      </c>
      <c r="L52" s="78">
        <v>4</v>
      </c>
      <c r="M52" s="78">
        <v>7</v>
      </c>
      <c r="N52" s="78">
        <v>7</v>
      </c>
      <c r="O52" s="78">
        <v>8</v>
      </c>
      <c r="P52" s="78">
        <v>11</v>
      </c>
      <c r="Q52" s="78">
        <v>11</v>
      </c>
      <c r="R52" s="78">
        <v>24</v>
      </c>
      <c r="S52" s="78">
        <v>28</v>
      </c>
      <c r="T52" s="78">
        <v>32</v>
      </c>
      <c r="U52" s="78">
        <v>37</v>
      </c>
      <c r="V52" s="78">
        <v>41</v>
      </c>
    </row>
    <row r="53" spans="1:22" x14ac:dyDescent="0.25">
      <c r="A53" s="77" t="s">
        <v>314</v>
      </c>
      <c r="B53" s="77" t="s">
        <v>53</v>
      </c>
      <c r="C53" s="78">
        <v>1</v>
      </c>
      <c r="D53" s="78">
        <v>1</v>
      </c>
      <c r="E53" s="78">
        <v>1</v>
      </c>
      <c r="F53" s="78">
        <v>1</v>
      </c>
      <c r="G53" s="78">
        <v>1</v>
      </c>
      <c r="H53" s="78">
        <v>2</v>
      </c>
      <c r="I53" s="78">
        <v>2</v>
      </c>
      <c r="J53" s="78">
        <v>1</v>
      </c>
      <c r="K53" s="78">
        <v>2</v>
      </c>
      <c r="L53" s="78">
        <v>2</v>
      </c>
      <c r="M53" s="78">
        <v>2</v>
      </c>
      <c r="N53" s="78">
        <v>2</v>
      </c>
      <c r="O53" s="78">
        <v>2</v>
      </c>
      <c r="P53" s="78">
        <v>2</v>
      </c>
      <c r="Q53" s="78">
        <v>2</v>
      </c>
      <c r="R53" s="78">
        <v>3</v>
      </c>
      <c r="S53" s="78">
        <v>3</v>
      </c>
      <c r="T53" s="78">
        <v>7</v>
      </c>
      <c r="U53" s="78">
        <v>8</v>
      </c>
      <c r="V53" s="78">
        <v>10</v>
      </c>
    </row>
    <row r="54" spans="1:22" x14ac:dyDescent="0.25">
      <c r="A54" s="77" t="s">
        <v>315</v>
      </c>
      <c r="B54" s="77" t="s">
        <v>24</v>
      </c>
      <c r="C54" s="78">
        <v>0</v>
      </c>
      <c r="D54" s="78">
        <v>1</v>
      </c>
      <c r="E54" s="78">
        <v>1</v>
      </c>
      <c r="F54" s="78">
        <v>1</v>
      </c>
      <c r="G54" s="78">
        <v>1</v>
      </c>
      <c r="H54" s="78">
        <v>1</v>
      </c>
      <c r="I54" s="78">
        <v>1</v>
      </c>
      <c r="J54" s="78">
        <v>1</v>
      </c>
      <c r="K54" s="78">
        <v>1</v>
      </c>
      <c r="L54" s="78">
        <v>3</v>
      </c>
      <c r="M54" s="78">
        <v>5</v>
      </c>
      <c r="N54" s="78">
        <v>7</v>
      </c>
      <c r="O54" s="78">
        <v>11</v>
      </c>
      <c r="P54" s="78">
        <v>11</v>
      </c>
      <c r="Q54" s="78">
        <v>14</v>
      </c>
      <c r="R54" s="78">
        <v>18</v>
      </c>
      <c r="S54" s="78">
        <v>25</v>
      </c>
      <c r="T54" s="78">
        <v>29</v>
      </c>
      <c r="U54" s="78">
        <v>56</v>
      </c>
      <c r="V54" s="78">
        <v>69</v>
      </c>
    </row>
    <row r="55" spans="1:22" x14ac:dyDescent="0.25">
      <c r="A55" s="77" t="s">
        <v>316</v>
      </c>
      <c r="B55" s="77" t="s">
        <v>21</v>
      </c>
      <c r="C55" s="78">
        <v>0</v>
      </c>
      <c r="D55" s="78">
        <v>0</v>
      </c>
      <c r="E55" s="78">
        <v>0</v>
      </c>
      <c r="F55" s="78">
        <v>0</v>
      </c>
      <c r="G55" s="78">
        <v>0</v>
      </c>
      <c r="H55" s="78">
        <v>1</v>
      </c>
      <c r="I55" s="78">
        <v>1</v>
      </c>
      <c r="J55" s="78">
        <v>0</v>
      </c>
      <c r="K55" s="78">
        <v>7</v>
      </c>
      <c r="L55" s="78">
        <v>8</v>
      </c>
      <c r="M55" s="78">
        <v>9</v>
      </c>
      <c r="N55" s="78">
        <v>9</v>
      </c>
      <c r="O55" s="78">
        <v>11</v>
      </c>
      <c r="P55" s="78">
        <v>18</v>
      </c>
      <c r="Q55" s="78">
        <v>18</v>
      </c>
      <c r="R55" s="78">
        <v>25</v>
      </c>
      <c r="S55" s="78">
        <v>30</v>
      </c>
      <c r="T55" s="78">
        <v>31</v>
      </c>
      <c r="U55" s="78">
        <v>35</v>
      </c>
      <c r="V55" s="78">
        <v>42</v>
      </c>
    </row>
    <row r="56" spans="1:22" x14ac:dyDescent="0.25">
      <c r="A56" s="77" t="s">
        <v>317</v>
      </c>
      <c r="B56" s="77" t="s">
        <v>22</v>
      </c>
      <c r="C56" s="78">
        <v>0</v>
      </c>
      <c r="D56" s="78">
        <v>0</v>
      </c>
      <c r="E56" s="78">
        <v>0</v>
      </c>
      <c r="F56" s="78">
        <v>2</v>
      </c>
      <c r="G56" s="78">
        <v>3</v>
      </c>
      <c r="H56" s="78">
        <v>3</v>
      </c>
      <c r="I56" s="78">
        <v>4</v>
      </c>
      <c r="J56" s="78">
        <v>4</v>
      </c>
      <c r="K56" s="78">
        <v>5</v>
      </c>
      <c r="L56" s="78">
        <v>5</v>
      </c>
      <c r="M56" s="78">
        <v>7</v>
      </c>
      <c r="N56" s="78">
        <v>10</v>
      </c>
      <c r="O56" s="78">
        <v>10</v>
      </c>
      <c r="P56" s="78">
        <v>11</v>
      </c>
      <c r="Q56" s="78">
        <v>16</v>
      </c>
      <c r="R56" s="78">
        <v>18</v>
      </c>
      <c r="S56" s="78">
        <v>18</v>
      </c>
      <c r="T56" s="78">
        <v>24</v>
      </c>
      <c r="U56" s="78">
        <v>25</v>
      </c>
      <c r="V56" s="78">
        <v>31</v>
      </c>
    </row>
    <row r="57" spans="1:22" x14ac:dyDescent="0.25">
      <c r="A57" s="77" t="s">
        <v>318</v>
      </c>
      <c r="B57" s="77" t="s">
        <v>94</v>
      </c>
      <c r="C57" s="78">
        <v>0</v>
      </c>
      <c r="D57" s="78">
        <v>1</v>
      </c>
      <c r="E57" s="78">
        <v>2</v>
      </c>
      <c r="F57" s="78">
        <v>2</v>
      </c>
      <c r="G57" s="78">
        <v>3</v>
      </c>
      <c r="H57" s="78">
        <v>3</v>
      </c>
      <c r="I57" s="78">
        <v>4</v>
      </c>
      <c r="J57" s="78">
        <v>2</v>
      </c>
      <c r="K57" s="78">
        <v>2</v>
      </c>
      <c r="L57" s="78">
        <v>3</v>
      </c>
      <c r="M57" s="78">
        <v>3</v>
      </c>
      <c r="N57" s="78">
        <v>3</v>
      </c>
      <c r="O57" s="78">
        <v>3</v>
      </c>
      <c r="P57" s="78">
        <v>3</v>
      </c>
      <c r="Q57" s="78">
        <v>10</v>
      </c>
      <c r="R57" s="78">
        <v>27</v>
      </c>
      <c r="S57" s="78">
        <v>33</v>
      </c>
      <c r="T57" s="78">
        <v>44</v>
      </c>
      <c r="U57" s="78">
        <v>53</v>
      </c>
      <c r="V57" s="78">
        <v>56</v>
      </c>
    </row>
    <row r="58" spans="1:22" x14ac:dyDescent="0.25">
      <c r="A58" s="77" t="s">
        <v>319</v>
      </c>
      <c r="B58" s="77" t="s">
        <v>23</v>
      </c>
      <c r="C58" s="78">
        <v>4</v>
      </c>
      <c r="D58" s="78">
        <v>4</v>
      </c>
      <c r="E58" s="78">
        <v>5</v>
      </c>
      <c r="F58" s="78">
        <v>5</v>
      </c>
      <c r="G58" s="78">
        <v>5</v>
      </c>
      <c r="H58" s="78">
        <v>4</v>
      </c>
      <c r="I58" s="78">
        <v>5</v>
      </c>
      <c r="J58" s="78">
        <v>8</v>
      </c>
      <c r="K58" s="78">
        <v>10</v>
      </c>
      <c r="L58" s="78">
        <v>10</v>
      </c>
      <c r="M58" s="78">
        <v>10</v>
      </c>
      <c r="N58" s="78">
        <v>16</v>
      </c>
      <c r="O58" s="78">
        <v>20</v>
      </c>
      <c r="P58" s="78">
        <v>20</v>
      </c>
      <c r="Q58" s="78">
        <v>25</v>
      </c>
      <c r="R58" s="78">
        <v>30</v>
      </c>
      <c r="S58" s="78">
        <v>37</v>
      </c>
      <c r="T58" s="78">
        <v>43</v>
      </c>
      <c r="U58" s="78">
        <v>48</v>
      </c>
      <c r="V58" s="78">
        <v>56</v>
      </c>
    </row>
    <row r="59" spans="1:22" x14ac:dyDescent="0.25">
      <c r="A59" s="77" t="s">
        <v>320</v>
      </c>
      <c r="B59" s="77" t="s">
        <v>123</v>
      </c>
      <c r="C59" s="78">
        <v>3</v>
      </c>
      <c r="D59" s="78">
        <v>4</v>
      </c>
      <c r="E59" s="78">
        <v>4</v>
      </c>
      <c r="F59" s="78">
        <v>4</v>
      </c>
      <c r="G59" s="78">
        <v>4</v>
      </c>
      <c r="H59" s="78">
        <v>5</v>
      </c>
      <c r="I59" s="78">
        <v>5</v>
      </c>
      <c r="J59" s="78">
        <v>7</v>
      </c>
      <c r="K59" s="78">
        <v>7</v>
      </c>
      <c r="L59" s="78">
        <v>9</v>
      </c>
      <c r="M59" s="78">
        <v>12</v>
      </c>
      <c r="N59" s="78">
        <v>17</v>
      </c>
      <c r="O59" s="78">
        <v>20</v>
      </c>
      <c r="P59" s="78">
        <v>23</v>
      </c>
      <c r="Q59" s="78">
        <v>28</v>
      </c>
      <c r="R59" s="78">
        <v>34</v>
      </c>
      <c r="S59" s="78">
        <v>39</v>
      </c>
      <c r="T59" s="78">
        <v>43</v>
      </c>
      <c r="U59" s="78">
        <v>54</v>
      </c>
      <c r="V59" s="78">
        <v>58</v>
      </c>
    </row>
    <row r="60" spans="1:22" x14ac:dyDescent="0.25">
      <c r="A60" s="77" t="s">
        <v>321</v>
      </c>
      <c r="B60" s="77" t="s">
        <v>188</v>
      </c>
      <c r="C60" s="78">
        <v>0</v>
      </c>
      <c r="D60" s="78">
        <v>0</v>
      </c>
      <c r="E60" s="78">
        <v>0</v>
      </c>
      <c r="F60" s="78">
        <v>0</v>
      </c>
      <c r="G60" s="78">
        <v>0</v>
      </c>
      <c r="H60" s="78">
        <v>0</v>
      </c>
      <c r="I60" s="78">
        <v>0</v>
      </c>
      <c r="J60" s="78">
        <v>0</v>
      </c>
      <c r="K60" s="78">
        <v>1</v>
      </c>
      <c r="L60" s="78">
        <v>1</v>
      </c>
      <c r="M60" s="78">
        <v>1</v>
      </c>
      <c r="N60" s="78">
        <v>1</v>
      </c>
      <c r="O60" s="78">
        <v>4</v>
      </c>
      <c r="P60" s="78">
        <v>4</v>
      </c>
      <c r="Q60" s="78">
        <v>7</v>
      </c>
      <c r="R60" s="78">
        <v>7</v>
      </c>
      <c r="S60" s="78">
        <v>7</v>
      </c>
      <c r="T60" s="78">
        <v>10</v>
      </c>
      <c r="U60" s="78">
        <v>20</v>
      </c>
      <c r="V60" s="78">
        <v>25</v>
      </c>
    </row>
    <row r="61" spans="1:22" x14ac:dyDescent="0.25">
      <c r="A61" s="77" t="s">
        <v>322</v>
      </c>
      <c r="B61" s="77" t="s">
        <v>20</v>
      </c>
      <c r="C61" s="78">
        <v>0</v>
      </c>
      <c r="D61" s="78">
        <v>0</v>
      </c>
      <c r="E61" s="78">
        <v>0</v>
      </c>
      <c r="F61" s="78">
        <v>0</v>
      </c>
      <c r="G61" s="78">
        <v>0</v>
      </c>
      <c r="H61" s="78">
        <v>1</v>
      </c>
      <c r="I61" s="78">
        <v>3</v>
      </c>
      <c r="J61" s="78">
        <v>4</v>
      </c>
      <c r="K61" s="78">
        <v>6</v>
      </c>
      <c r="L61" s="78">
        <v>6</v>
      </c>
      <c r="M61" s="78">
        <v>7</v>
      </c>
      <c r="N61" s="78">
        <v>8</v>
      </c>
      <c r="O61" s="78">
        <v>11</v>
      </c>
      <c r="P61" s="78">
        <v>14</v>
      </c>
      <c r="Q61" s="78">
        <v>19</v>
      </c>
      <c r="R61" s="78">
        <v>22</v>
      </c>
      <c r="S61" s="78">
        <v>24</v>
      </c>
      <c r="T61" s="78">
        <v>28</v>
      </c>
      <c r="U61" s="78">
        <v>42</v>
      </c>
      <c r="V61" s="78">
        <v>48</v>
      </c>
    </row>
    <row r="62" spans="1:22" x14ac:dyDescent="0.25">
      <c r="A62" s="77" t="s">
        <v>323</v>
      </c>
      <c r="B62" s="77" t="s">
        <v>192</v>
      </c>
      <c r="C62" s="78">
        <v>0</v>
      </c>
      <c r="D62" s="78">
        <v>0</v>
      </c>
      <c r="E62" s="78">
        <v>0</v>
      </c>
      <c r="F62" s="78">
        <v>0</v>
      </c>
      <c r="G62" s="78">
        <v>0</v>
      </c>
      <c r="H62" s="78">
        <v>0</v>
      </c>
      <c r="I62" s="78">
        <v>0</v>
      </c>
      <c r="J62" s="78">
        <v>0</v>
      </c>
      <c r="K62" s="78">
        <v>0</v>
      </c>
      <c r="L62" s="78">
        <v>4</v>
      </c>
      <c r="M62" s="78">
        <v>6</v>
      </c>
      <c r="N62" s="78">
        <v>7</v>
      </c>
      <c r="O62" s="78">
        <v>10</v>
      </c>
      <c r="P62" s="78">
        <v>10</v>
      </c>
      <c r="Q62" s="78">
        <v>10</v>
      </c>
      <c r="R62" s="78">
        <v>13</v>
      </c>
      <c r="S62" s="78">
        <v>19</v>
      </c>
      <c r="T62" s="78">
        <v>23</v>
      </c>
      <c r="U62" s="78">
        <v>45</v>
      </c>
      <c r="V62" s="78">
        <v>53</v>
      </c>
    </row>
    <row r="63" spans="1:22" x14ac:dyDescent="0.25">
      <c r="A63" s="77" t="s">
        <v>324</v>
      </c>
      <c r="B63" s="77" t="s">
        <v>8</v>
      </c>
      <c r="C63" s="78">
        <v>2</v>
      </c>
      <c r="D63" s="78">
        <v>3</v>
      </c>
      <c r="E63" s="78">
        <v>3</v>
      </c>
      <c r="F63" s="78">
        <v>3</v>
      </c>
      <c r="G63" s="78">
        <v>3</v>
      </c>
      <c r="H63" s="78">
        <v>4</v>
      </c>
      <c r="I63" s="78">
        <v>5</v>
      </c>
      <c r="J63" s="78">
        <v>5</v>
      </c>
      <c r="K63" s="78">
        <v>6</v>
      </c>
      <c r="L63" s="78">
        <v>7</v>
      </c>
      <c r="M63" s="78">
        <v>9</v>
      </c>
      <c r="N63" s="78">
        <v>10</v>
      </c>
      <c r="O63" s="78">
        <v>11</v>
      </c>
      <c r="P63" s="78">
        <v>12</v>
      </c>
      <c r="Q63" s="78">
        <v>13</v>
      </c>
      <c r="R63" s="78">
        <v>14</v>
      </c>
      <c r="S63" s="78">
        <v>15</v>
      </c>
      <c r="T63" s="78">
        <v>15</v>
      </c>
      <c r="U63" s="78">
        <v>20</v>
      </c>
      <c r="V63" s="78">
        <v>25</v>
      </c>
    </row>
    <row r="64" spans="1:22" x14ac:dyDescent="0.25">
      <c r="A64" s="77" t="s">
        <v>325</v>
      </c>
      <c r="B64" s="77" t="s">
        <v>33</v>
      </c>
      <c r="C64" s="78">
        <v>0</v>
      </c>
      <c r="D64" s="78">
        <v>0</v>
      </c>
      <c r="E64" s="78">
        <v>0</v>
      </c>
      <c r="F64" s="78">
        <v>0</v>
      </c>
      <c r="G64" s="78">
        <v>1</v>
      </c>
      <c r="H64" s="78">
        <v>1</v>
      </c>
      <c r="I64" s="78">
        <v>1</v>
      </c>
      <c r="J64" s="78">
        <v>2</v>
      </c>
      <c r="K64" s="78">
        <v>2</v>
      </c>
      <c r="L64" s="78">
        <v>5</v>
      </c>
      <c r="M64" s="78">
        <v>7</v>
      </c>
      <c r="N64" s="78">
        <v>7</v>
      </c>
      <c r="O64" s="78">
        <v>8</v>
      </c>
      <c r="P64" s="78">
        <v>11</v>
      </c>
      <c r="Q64" s="78">
        <v>14</v>
      </c>
      <c r="R64" s="78">
        <v>15</v>
      </c>
      <c r="S64" s="78">
        <v>23</v>
      </c>
      <c r="T64" s="78">
        <v>25</v>
      </c>
      <c r="U64" s="78">
        <v>29</v>
      </c>
      <c r="V64" s="78">
        <v>30</v>
      </c>
    </row>
    <row r="65" spans="1:22" x14ac:dyDescent="0.25">
      <c r="A65" s="77" t="s">
        <v>326</v>
      </c>
      <c r="B65" s="77" t="s">
        <v>7</v>
      </c>
      <c r="C65" s="78">
        <v>3</v>
      </c>
      <c r="D65" s="78">
        <v>3</v>
      </c>
      <c r="E65" s="78">
        <v>3</v>
      </c>
      <c r="F65" s="78">
        <v>3</v>
      </c>
      <c r="G65" s="78">
        <v>3</v>
      </c>
      <c r="H65" s="78">
        <v>3</v>
      </c>
      <c r="I65" s="78">
        <v>3</v>
      </c>
      <c r="J65" s="78">
        <v>3</v>
      </c>
      <c r="K65" s="78">
        <v>5</v>
      </c>
      <c r="L65" s="78">
        <v>7</v>
      </c>
      <c r="M65" s="78">
        <v>9</v>
      </c>
      <c r="N65" s="78">
        <v>13</v>
      </c>
      <c r="O65" s="78">
        <v>15</v>
      </c>
      <c r="P65" s="78">
        <v>17</v>
      </c>
      <c r="Q65" s="78">
        <v>18</v>
      </c>
      <c r="R65" s="78">
        <v>19</v>
      </c>
      <c r="S65" s="78">
        <v>21</v>
      </c>
      <c r="T65" s="78">
        <v>25</v>
      </c>
      <c r="U65" s="78">
        <v>27</v>
      </c>
      <c r="V65" s="78">
        <v>33</v>
      </c>
    </row>
    <row r="66" spans="1:22" x14ac:dyDescent="0.25">
      <c r="A66" s="77" t="s">
        <v>327</v>
      </c>
      <c r="B66" s="77" t="s">
        <v>16</v>
      </c>
      <c r="C66" s="78">
        <v>3</v>
      </c>
      <c r="D66" s="78">
        <v>3</v>
      </c>
      <c r="E66" s="78">
        <v>3</v>
      </c>
      <c r="F66" s="78">
        <v>3</v>
      </c>
      <c r="G66" s="78">
        <v>3</v>
      </c>
      <c r="H66" s="78">
        <v>3</v>
      </c>
      <c r="I66" s="78">
        <v>3</v>
      </c>
      <c r="J66" s="78">
        <v>6</v>
      </c>
      <c r="K66" s="78">
        <v>7</v>
      </c>
      <c r="L66" s="78">
        <v>7</v>
      </c>
      <c r="M66" s="78">
        <v>8</v>
      </c>
      <c r="N66" s="78">
        <v>10</v>
      </c>
      <c r="O66" s="78">
        <v>11</v>
      </c>
      <c r="P66" s="78">
        <v>14</v>
      </c>
      <c r="Q66" s="78">
        <v>15</v>
      </c>
      <c r="R66" s="78">
        <v>17</v>
      </c>
      <c r="S66" s="78">
        <v>23</v>
      </c>
      <c r="T66" s="78">
        <v>27</v>
      </c>
      <c r="U66" s="78">
        <v>30</v>
      </c>
      <c r="V66" s="78">
        <v>40</v>
      </c>
    </row>
    <row r="67" spans="1:22" x14ac:dyDescent="0.25">
      <c r="A67" s="77" t="s">
        <v>328</v>
      </c>
      <c r="B67" s="77" t="s">
        <v>69</v>
      </c>
      <c r="C67" s="78">
        <v>5</v>
      </c>
      <c r="D67" s="78">
        <v>5</v>
      </c>
      <c r="E67" s="78">
        <v>5</v>
      </c>
      <c r="F67" s="78">
        <v>7</v>
      </c>
      <c r="G67" s="78">
        <v>7</v>
      </c>
      <c r="H67" s="78">
        <v>9</v>
      </c>
      <c r="I67" s="78">
        <v>9</v>
      </c>
      <c r="J67" s="78">
        <v>8</v>
      </c>
      <c r="K67" s="78">
        <v>14</v>
      </c>
      <c r="L67" s="78">
        <v>18</v>
      </c>
      <c r="M67" s="78">
        <v>21</v>
      </c>
      <c r="N67" s="78">
        <v>26</v>
      </c>
      <c r="O67" s="78">
        <v>28</v>
      </c>
      <c r="P67" s="78">
        <v>31</v>
      </c>
      <c r="Q67" s="78">
        <v>37</v>
      </c>
      <c r="R67" s="78">
        <v>41</v>
      </c>
      <c r="S67" s="78">
        <v>45</v>
      </c>
      <c r="T67" s="78">
        <v>55</v>
      </c>
      <c r="U67" s="78">
        <v>63</v>
      </c>
      <c r="V67" s="78">
        <v>76</v>
      </c>
    </row>
    <row r="68" spans="1:22" x14ac:dyDescent="0.25">
      <c r="A68" s="77" t="s">
        <v>329</v>
      </c>
      <c r="B68" s="77" t="s">
        <v>81</v>
      </c>
      <c r="C68" s="78">
        <v>4</v>
      </c>
      <c r="D68" s="78">
        <v>4</v>
      </c>
      <c r="E68" s="78">
        <v>4</v>
      </c>
      <c r="F68" s="78">
        <v>4</v>
      </c>
      <c r="G68" s="78">
        <v>6</v>
      </c>
      <c r="H68" s="78">
        <v>6</v>
      </c>
      <c r="I68" s="78">
        <v>6</v>
      </c>
      <c r="J68" s="78">
        <v>10</v>
      </c>
      <c r="K68" s="78">
        <v>10</v>
      </c>
      <c r="L68" s="78">
        <v>12</v>
      </c>
      <c r="M68" s="78">
        <v>14</v>
      </c>
      <c r="N68" s="78">
        <v>14</v>
      </c>
      <c r="O68" s="78">
        <v>15</v>
      </c>
      <c r="P68" s="78">
        <v>23</v>
      </c>
      <c r="Q68" s="78">
        <v>28</v>
      </c>
      <c r="R68" s="78">
        <v>34</v>
      </c>
      <c r="S68" s="78">
        <v>42</v>
      </c>
      <c r="T68" s="78">
        <v>48</v>
      </c>
      <c r="U68" s="78">
        <v>51</v>
      </c>
      <c r="V68" s="78">
        <v>73</v>
      </c>
    </row>
    <row r="69" spans="1:22" x14ac:dyDescent="0.25">
      <c r="A69" s="77" t="s">
        <v>330</v>
      </c>
      <c r="B69" s="77" t="s">
        <v>90</v>
      </c>
      <c r="C69" s="78">
        <v>0</v>
      </c>
      <c r="D69" s="78">
        <v>0</v>
      </c>
      <c r="E69" s="78">
        <v>1</v>
      </c>
      <c r="F69" s="78">
        <v>1</v>
      </c>
      <c r="G69" s="78">
        <v>2</v>
      </c>
      <c r="H69" s="78">
        <v>2</v>
      </c>
      <c r="I69" s="78">
        <v>2</v>
      </c>
      <c r="J69" s="78">
        <v>4</v>
      </c>
      <c r="K69" s="78">
        <v>4</v>
      </c>
      <c r="L69" s="78">
        <v>6</v>
      </c>
      <c r="M69" s="78">
        <v>9</v>
      </c>
      <c r="N69" s="78">
        <v>12</v>
      </c>
      <c r="O69" s="78">
        <v>13</v>
      </c>
      <c r="P69" s="78">
        <v>15</v>
      </c>
      <c r="Q69" s="78">
        <v>19</v>
      </c>
      <c r="R69" s="78">
        <v>24</v>
      </c>
      <c r="S69" s="78">
        <v>29</v>
      </c>
      <c r="T69" s="78">
        <v>38</v>
      </c>
      <c r="U69" s="78">
        <v>40</v>
      </c>
      <c r="V69" s="78">
        <v>52</v>
      </c>
    </row>
    <row r="70" spans="1:22" x14ac:dyDescent="0.25">
      <c r="A70" s="77" t="s">
        <v>331</v>
      </c>
      <c r="B70" s="77" t="s">
        <v>177</v>
      </c>
      <c r="C70" s="78">
        <v>0</v>
      </c>
      <c r="D70" s="78">
        <v>0</v>
      </c>
      <c r="E70" s="78">
        <v>0</v>
      </c>
      <c r="F70" s="78">
        <v>0</v>
      </c>
      <c r="G70" s="78">
        <v>0</v>
      </c>
      <c r="H70" s="78">
        <v>0</v>
      </c>
      <c r="I70" s="78">
        <v>1</v>
      </c>
      <c r="J70" s="78">
        <v>1</v>
      </c>
      <c r="K70" s="78">
        <v>4</v>
      </c>
      <c r="L70" s="78">
        <v>4</v>
      </c>
      <c r="M70" s="78">
        <v>9</v>
      </c>
      <c r="N70" s="78">
        <v>10</v>
      </c>
      <c r="O70" s="78">
        <v>12</v>
      </c>
      <c r="P70" s="78">
        <v>23</v>
      </c>
      <c r="Q70" s="78">
        <v>25</v>
      </c>
      <c r="R70" s="78">
        <v>31</v>
      </c>
      <c r="S70" s="78">
        <v>47</v>
      </c>
      <c r="T70" s="78">
        <v>52</v>
      </c>
      <c r="U70" s="78">
        <v>58</v>
      </c>
      <c r="V70" s="78">
        <v>78</v>
      </c>
    </row>
    <row r="71" spans="1:22" x14ac:dyDescent="0.25">
      <c r="A71" s="77" t="s">
        <v>332</v>
      </c>
      <c r="B71" s="77" t="s">
        <v>102</v>
      </c>
      <c r="C71" s="78">
        <v>0</v>
      </c>
      <c r="D71" s="78">
        <v>0</v>
      </c>
      <c r="E71" s="78">
        <v>0</v>
      </c>
      <c r="F71" s="78">
        <v>0</v>
      </c>
      <c r="G71" s="78">
        <v>2</v>
      </c>
      <c r="H71" s="78">
        <v>3</v>
      </c>
      <c r="I71" s="78">
        <v>3</v>
      </c>
      <c r="J71" s="78">
        <v>3</v>
      </c>
      <c r="K71" s="78">
        <v>10</v>
      </c>
      <c r="L71" s="78">
        <v>10</v>
      </c>
      <c r="M71" s="78">
        <v>13</v>
      </c>
      <c r="N71" s="78">
        <v>21</v>
      </c>
      <c r="O71" s="78">
        <v>24</v>
      </c>
      <c r="P71" s="78">
        <v>29</v>
      </c>
      <c r="Q71" s="78">
        <v>36</v>
      </c>
      <c r="R71" s="78">
        <v>42</v>
      </c>
      <c r="S71" s="78">
        <v>45</v>
      </c>
      <c r="T71" s="78">
        <v>48</v>
      </c>
      <c r="U71" s="78">
        <v>59</v>
      </c>
      <c r="V71" s="78">
        <v>66</v>
      </c>
    </row>
    <row r="72" spans="1:22" x14ac:dyDescent="0.25">
      <c r="A72" s="77" t="s">
        <v>333</v>
      </c>
      <c r="B72" s="77" t="s">
        <v>109</v>
      </c>
      <c r="C72" s="78">
        <v>1</v>
      </c>
      <c r="D72" s="78">
        <v>1</v>
      </c>
      <c r="E72" s="78">
        <v>1</v>
      </c>
      <c r="F72" s="78">
        <v>1</v>
      </c>
      <c r="G72" s="78">
        <v>1</v>
      </c>
      <c r="H72" s="78">
        <v>2</v>
      </c>
      <c r="I72" s="78">
        <v>3</v>
      </c>
      <c r="J72" s="78">
        <v>3</v>
      </c>
      <c r="K72" s="78">
        <v>10</v>
      </c>
      <c r="L72" s="78">
        <v>12</v>
      </c>
      <c r="M72" s="78">
        <v>14</v>
      </c>
      <c r="N72" s="78">
        <v>19</v>
      </c>
      <c r="O72" s="78">
        <v>21</v>
      </c>
      <c r="P72" s="78">
        <v>21</v>
      </c>
      <c r="Q72" s="78">
        <v>27</v>
      </c>
      <c r="R72" s="78">
        <v>32</v>
      </c>
      <c r="S72" s="78">
        <v>35</v>
      </c>
      <c r="T72" s="78">
        <v>40</v>
      </c>
      <c r="U72" s="78">
        <v>43</v>
      </c>
      <c r="V72" s="78">
        <v>52</v>
      </c>
    </row>
    <row r="73" spans="1:22" x14ac:dyDescent="0.25">
      <c r="A73" s="77" t="s">
        <v>334</v>
      </c>
      <c r="B73" s="77" t="s">
        <v>112</v>
      </c>
      <c r="C73" s="78">
        <v>4</v>
      </c>
      <c r="D73" s="78">
        <v>4</v>
      </c>
      <c r="E73" s="78">
        <v>4</v>
      </c>
      <c r="F73" s="78">
        <v>4</v>
      </c>
      <c r="G73" s="78">
        <v>5</v>
      </c>
      <c r="H73" s="78">
        <v>7</v>
      </c>
      <c r="I73" s="78">
        <v>6</v>
      </c>
      <c r="J73" s="78">
        <v>7</v>
      </c>
      <c r="K73" s="78">
        <v>12</v>
      </c>
      <c r="L73" s="78">
        <v>14</v>
      </c>
      <c r="M73" s="78">
        <v>13</v>
      </c>
      <c r="N73" s="78">
        <v>15</v>
      </c>
      <c r="O73" s="78">
        <v>19</v>
      </c>
      <c r="P73" s="78">
        <v>23</v>
      </c>
      <c r="Q73" s="78">
        <v>28</v>
      </c>
      <c r="R73" s="78">
        <v>31</v>
      </c>
      <c r="S73" s="78">
        <v>40</v>
      </c>
      <c r="T73" s="78">
        <v>46</v>
      </c>
      <c r="U73" s="78">
        <v>53</v>
      </c>
      <c r="V73" s="78">
        <v>64</v>
      </c>
    </row>
    <row r="74" spans="1:22" x14ac:dyDescent="0.25">
      <c r="A74" s="77" t="s">
        <v>335</v>
      </c>
      <c r="B74" s="77" t="s">
        <v>122</v>
      </c>
      <c r="C74" s="78">
        <v>3</v>
      </c>
      <c r="D74" s="78">
        <v>3</v>
      </c>
      <c r="E74" s="78">
        <v>3</v>
      </c>
      <c r="F74" s="78">
        <v>3</v>
      </c>
      <c r="G74" s="78">
        <v>3</v>
      </c>
      <c r="H74" s="78">
        <v>3</v>
      </c>
      <c r="I74" s="78">
        <v>3</v>
      </c>
      <c r="J74" s="78">
        <v>3</v>
      </c>
      <c r="K74" s="78">
        <v>4</v>
      </c>
      <c r="L74" s="78">
        <v>4</v>
      </c>
      <c r="M74" s="78">
        <v>4</v>
      </c>
      <c r="N74" s="78">
        <v>6</v>
      </c>
      <c r="O74" s="78">
        <v>9</v>
      </c>
      <c r="P74" s="78">
        <v>9</v>
      </c>
      <c r="Q74" s="78">
        <v>9</v>
      </c>
      <c r="R74" s="78">
        <v>11</v>
      </c>
      <c r="S74" s="78">
        <v>14</v>
      </c>
      <c r="T74" s="78">
        <v>16</v>
      </c>
      <c r="U74" s="78">
        <v>21</v>
      </c>
      <c r="V74" s="78">
        <v>30</v>
      </c>
    </row>
    <row r="75" spans="1:22" x14ac:dyDescent="0.25">
      <c r="A75" s="77" t="s">
        <v>336</v>
      </c>
      <c r="B75" s="77" t="s">
        <v>189</v>
      </c>
      <c r="C75" s="78">
        <v>0</v>
      </c>
      <c r="D75" s="78">
        <v>0</v>
      </c>
      <c r="E75" s="78">
        <v>0</v>
      </c>
      <c r="F75" s="78">
        <v>0</v>
      </c>
      <c r="G75" s="78">
        <v>0</v>
      </c>
      <c r="H75" s="78">
        <v>0</v>
      </c>
      <c r="I75" s="78">
        <v>0</v>
      </c>
      <c r="J75" s="78">
        <v>0</v>
      </c>
      <c r="K75" s="78">
        <v>1</v>
      </c>
      <c r="L75" s="78">
        <v>1</v>
      </c>
      <c r="M75" s="78">
        <v>3</v>
      </c>
      <c r="N75" s="78">
        <v>3</v>
      </c>
      <c r="O75" s="78">
        <v>4</v>
      </c>
      <c r="P75" s="78">
        <v>4</v>
      </c>
      <c r="Q75" s="78">
        <v>5</v>
      </c>
      <c r="R75" s="78">
        <v>8</v>
      </c>
      <c r="S75" s="78">
        <v>9</v>
      </c>
      <c r="T75" s="78">
        <v>12</v>
      </c>
      <c r="U75" s="78">
        <v>15</v>
      </c>
      <c r="V75" s="78">
        <v>19</v>
      </c>
    </row>
    <row r="76" spans="1:22" x14ac:dyDescent="0.25">
      <c r="A76" s="77" t="s">
        <v>337</v>
      </c>
      <c r="B76" s="77" t="s">
        <v>67</v>
      </c>
      <c r="C76" s="78">
        <v>5</v>
      </c>
      <c r="D76" s="78">
        <v>5</v>
      </c>
      <c r="E76" s="78">
        <v>6</v>
      </c>
      <c r="F76" s="78">
        <v>8</v>
      </c>
      <c r="G76" s="78">
        <v>8</v>
      </c>
      <c r="H76" s="78">
        <v>6</v>
      </c>
      <c r="I76" s="78">
        <v>9</v>
      </c>
      <c r="J76" s="78">
        <v>6</v>
      </c>
      <c r="K76" s="78">
        <v>11</v>
      </c>
      <c r="L76" s="78">
        <v>12</v>
      </c>
      <c r="M76" s="78">
        <v>13</v>
      </c>
      <c r="N76" s="78">
        <v>14</v>
      </c>
      <c r="O76" s="78">
        <v>18</v>
      </c>
      <c r="P76" s="78">
        <v>22</v>
      </c>
      <c r="Q76" s="78">
        <v>35</v>
      </c>
      <c r="R76" s="78">
        <v>41</v>
      </c>
      <c r="S76" s="78">
        <v>57</v>
      </c>
      <c r="T76" s="78">
        <v>72</v>
      </c>
      <c r="U76" s="78">
        <v>100</v>
      </c>
      <c r="V76" s="78">
        <v>132</v>
      </c>
    </row>
    <row r="77" spans="1:22" x14ac:dyDescent="0.25">
      <c r="A77" s="77" t="s">
        <v>338</v>
      </c>
      <c r="B77" s="77" t="s">
        <v>100</v>
      </c>
      <c r="C77" s="78">
        <v>0</v>
      </c>
      <c r="D77" s="78">
        <v>0</v>
      </c>
      <c r="E77" s="78">
        <v>0</v>
      </c>
      <c r="F77" s="78">
        <v>0</v>
      </c>
      <c r="G77" s="78">
        <v>0</v>
      </c>
      <c r="H77" s="78">
        <v>1</v>
      </c>
      <c r="I77" s="78">
        <v>1</v>
      </c>
      <c r="J77" s="78">
        <v>1</v>
      </c>
      <c r="K77" s="78">
        <v>2</v>
      </c>
      <c r="L77" s="78">
        <v>2</v>
      </c>
      <c r="M77" s="78">
        <v>2</v>
      </c>
      <c r="N77" s="78">
        <v>2</v>
      </c>
      <c r="O77" s="78">
        <v>3</v>
      </c>
      <c r="P77" s="78">
        <v>3</v>
      </c>
      <c r="Q77" s="78">
        <v>6</v>
      </c>
      <c r="R77" s="78">
        <v>8</v>
      </c>
      <c r="S77" s="78">
        <v>16</v>
      </c>
      <c r="T77" s="78">
        <v>17</v>
      </c>
      <c r="U77" s="78">
        <v>32</v>
      </c>
      <c r="V77" s="78">
        <v>33</v>
      </c>
    </row>
    <row r="78" spans="1:22" x14ac:dyDescent="0.25">
      <c r="A78" s="77" t="s">
        <v>339</v>
      </c>
      <c r="B78" s="77" t="s">
        <v>92</v>
      </c>
      <c r="C78" s="78">
        <v>0</v>
      </c>
      <c r="D78" s="78">
        <v>0</v>
      </c>
      <c r="E78" s="78">
        <v>1</v>
      </c>
      <c r="F78" s="78">
        <v>1</v>
      </c>
      <c r="G78" s="78">
        <v>1</v>
      </c>
      <c r="H78" s="78">
        <v>1</v>
      </c>
      <c r="I78" s="78">
        <v>1</v>
      </c>
      <c r="J78" s="78">
        <v>1</v>
      </c>
      <c r="K78" s="78">
        <v>3</v>
      </c>
      <c r="L78" s="78">
        <v>4</v>
      </c>
      <c r="M78" s="78">
        <v>6</v>
      </c>
      <c r="N78" s="78">
        <v>7</v>
      </c>
      <c r="O78" s="78">
        <v>7</v>
      </c>
      <c r="P78" s="78">
        <v>8</v>
      </c>
      <c r="Q78" s="78">
        <v>10</v>
      </c>
      <c r="R78" s="78">
        <v>13</v>
      </c>
      <c r="S78" s="78">
        <v>20</v>
      </c>
      <c r="T78" s="78">
        <v>24</v>
      </c>
      <c r="U78" s="78">
        <v>30</v>
      </c>
      <c r="V78" s="78">
        <v>35</v>
      </c>
    </row>
    <row r="79" spans="1:22" x14ac:dyDescent="0.25">
      <c r="A79" s="77" t="s">
        <v>340</v>
      </c>
      <c r="B79" s="77" t="s">
        <v>125</v>
      </c>
      <c r="C79" s="78">
        <v>1</v>
      </c>
      <c r="D79" s="78">
        <v>1</v>
      </c>
      <c r="E79" s="78">
        <v>2</v>
      </c>
      <c r="F79" s="78">
        <v>4</v>
      </c>
      <c r="G79" s="78">
        <v>5</v>
      </c>
      <c r="H79" s="78">
        <v>5</v>
      </c>
      <c r="I79" s="78">
        <v>5</v>
      </c>
      <c r="J79" s="78">
        <v>5</v>
      </c>
      <c r="K79" s="78">
        <v>6</v>
      </c>
      <c r="L79" s="78">
        <v>8</v>
      </c>
      <c r="M79" s="78">
        <v>8</v>
      </c>
      <c r="N79" s="78">
        <v>9</v>
      </c>
      <c r="O79" s="78">
        <v>10</v>
      </c>
      <c r="P79" s="78">
        <v>10</v>
      </c>
      <c r="Q79" s="78">
        <v>12</v>
      </c>
      <c r="R79" s="78">
        <v>15</v>
      </c>
      <c r="S79" s="78">
        <v>16</v>
      </c>
      <c r="T79" s="78">
        <v>22</v>
      </c>
      <c r="U79" s="78">
        <v>32</v>
      </c>
      <c r="V79" s="78">
        <v>40</v>
      </c>
    </row>
    <row r="80" spans="1:22" x14ac:dyDescent="0.25">
      <c r="A80" s="77" t="s">
        <v>341</v>
      </c>
      <c r="B80" s="77" t="s">
        <v>2</v>
      </c>
      <c r="C80" s="78">
        <v>2</v>
      </c>
      <c r="D80" s="78">
        <v>2</v>
      </c>
      <c r="E80" s="78">
        <v>2</v>
      </c>
      <c r="F80" s="78">
        <v>2</v>
      </c>
      <c r="G80" s="78">
        <v>2</v>
      </c>
      <c r="H80" s="78">
        <v>3</v>
      </c>
      <c r="I80" s="78">
        <v>5</v>
      </c>
      <c r="J80" s="78">
        <v>4</v>
      </c>
      <c r="K80" s="78">
        <v>2</v>
      </c>
      <c r="L80" s="78">
        <v>6</v>
      </c>
      <c r="M80" s="78">
        <v>7</v>
      </c>
      <c r="N80" s="78">
        <v>7</v>
      </c>
      <c r="O80" s="78">
        <v>7</v>
      </c>
      <c r="P80" s="78">
        <v>10</v>
      </c>
      <c r="Q80" s="78">
        <v>11</v>
      </c>
      <c r="R80" s="78">
        <v>15</v>
      </c>
      <c r="S80" s="78">
        <v>19</v>
      </c>
      <c r="T80" s="78">
        <v>27</v>
      </c>
      <c r="U80" s="78">
        <v>42</v>
      </c>
      <c r="V80" s="78">
        <v>62</v>
      </c>
    </row>
    <row r="81" spans="1:22" x14ac:dyDescent="0.25">
      <c r="A81" s="77" t="s">
        <v>342</v>
      </c>
      <c r="B81" s="77" t="s">
        <v>32</v>
      </c>
      <c r="C81" s="78">
        <v>0</v>
      </c>
      <c r="D81" s="78">
        <v>0</v>
      </c>
      <c r="E81" s="78">
        <v>0</v>
      </c>
      <c r="F81" s="78">
        <v>0</v>
      </c>
      <c r="G81" s="78">
        <v>0</v>
      </c>
      <c r="H81" s="78">
        <v>2</v>
      </c>
      <c r="I81" s="78">
        <v>2</v>
      </c>
      <c r="J81" s="78">
        <v>2</v>
      </c>
      <c r="K81" s="78">
        <v>0</v>
      </c>
      <c r="L81" s="78">
        <v>3</v>
      </c>
      <c r="M81" s="78">
        <v>2</v>
      </c>
      <c r="N81" s="78">
        <v>3</v>
      </c>
      <c r="O81" s="78">
        <v>5</v>
      </c>
      <c r="P81" s="78">
        <v>7</v>
      </c>
      <c r="Q81" s="78">
        <v>9</v>
      </c>
      <c r="R81" s="78">
        <v>13</v>
      </c>
      <c r="S81" s="78">
        <v>15</v>
      </c>
      <c r="T81" s="78">
        <v>21</v>
      </c>
      <c r="U81" s="78">
        <v>24</v>
      </c>
      <c r="V81" s="78">
        <v>38</v>
      </c>
    </row>
    <row r="82" spans="1:22" x14ac:dyDescent="0.25">
      <c r="A82" s="77" t="s">
        <v>343</v>
      </c>
      <c r="B82" s="77" t="s">
        <v>91</v>
      </c>
      <c r="C82" s="78">
        <v>0</v>
      </c>
      <c r="D82" s="78">
        <v>1</v>
      </c>
      <c r="E82" s="78">
        <v>1</v>
      </c>
      <c r="F82" s="78">
        <v>1</v>
      </c>
      <c r="G82" s="78">
        <v>1</v>
      </c>
      <c r="H82" s="78">
        <v>2</v>
      </c>
      <c r="I82" s="78">
        <v>2</v>
      </c>
      <c r="J82" s="78">
        <v>2</v>
      </c>
      <c r="K82" s="78">
        <v>1</v>
      </c>
      <c r="L82" s="78">
        <v>4</v>
      </c>
      <c r="M82" s="78">
        <v>3</v>
      </c>
      <c r="N82" s="78">
        <v>4</v>
      </c>
      <c r="O82" s="78">
        <v>6</v>
      </c>
      <c r="P82" s="78">
        <v>9</v>
      </c>
      <c r="Q82" s="78">
        <v>12</v>
      </c>
      <c r="R82" s="78">
        <v>16</v>
      </c>
      <c r="S82" s="78">
        <v>20</v>
      </c>
      <c r="T82" s="78">
        <v>30</v>
      </c>
      <c r="U82" s="78">
        <v>39</v>
      </c>
      <c r="V82" s="78">
        <v>57</v>
      </c>
    </row>
    <row r="83" spans="1:22" x14ac:dyDescent="0.25">
      <c r="A83" s="77" t="s">
        <v>344</v>
      </c>
      <c r="B83" s="77" t="s">
        <v>93</v>
      </c>
      <c r="C83" s="78">
        <v>0</v>
      </c>
      <c r="D83" s="78">
        <v>0</v>
      </c>
      <c r="E83" s="78">
        <v>1</v>
      </c>
      <c r="F83" s="78">
        <v>3</v>
      </c>
      <c r="G83" s="78">
        <v>3</v>
      </c>
      <c r="H83" s="78">
        <v>13</v>
      </c>
      <c r="I83" s="78">
        <v>12</v>
      </c>
      <c r="J83" s="78">
        <v>15</v>
      </c>
      <c r="K83" s="78">
        <v>1</v>
      </c>
      <c r="L83" s="78">
        <v>36</v>
      </c>
      <c r="M83" s="78">
        <v>40</v>
      </c>
      <c r="N83" s="78">
        <v>48</v>
      </c>
      <c r="O83" s="78">
        <v>61</v>
      </c>
      <c r="P83" s="78">
        <v>82</v>
      </c>
      <c r="Q83" s="78">
        <v>106</v>
      </c>
      <c r="R83" s="78">
        <v>130</v>
      </c>
      <c r="S83" s="78">
        <v>174</v>
      </c>
      <c r="T83" s="78">
        <v>240</v>
      </c>
      <c r="U83" s="78">
        <v>286</v>
      </c>
      <c r="V83" s="78">
        <v>361</v>
      </c>
    </row>
    <row r="84" spans="1:22" x14ac:dyDescent="0.25">
      <c r="A84" s="77" t="s">
        <v>345</v>
      </c>
      <c r="B84" s="77" t="s">
        <v>73</v>
      </c>
      <c r="C84" s="78">
        <v>4</v>
      </c>
      <c r="D84" s="78">
        <v>4</v>
      </c>
      <c r="E84" s="78">
        <v>6</v>
      </c>
      <c r="F84" s="78">
        <v>6</v>
      </c>
      <c r="G84" s="78">
        <v>5</v>
      </c>
      <c r="H84" s="78">
        <v>5</v>
      </c>
      <c r="I84" s="78">
        <v>4</v>
      </c>
      <c r="J84" s="78">
        <v>5</v>
      </c>
      <c r="K84" s="78">
        <v>5</v>
      </c>
      <c r="L84" s="78">
        <v>13</v>
      </c>
      <c r="M84" s="78">
        <v>19</v>
      </c>
      <c r="N84" s="78">
        <v>21</v>
      </c>
      <c r="O84" s="78">
        <v>28</v>
      </c>
      <c r="P84" s="78">
        <v>34</v>
      </c>
      <c r="Q84" s="78">
        <v>42</v>
      </c>
      <c r="R84" s="78">
        <v>49</v>
      </c>
      <c r="S84" s="78">
        <v>58</v>
      </c>
      <c r="T84" s="78">
        <v>80</v>
      </c>
      <c r="U84" s="78">
        <v>121</v>
      </c>
      <c r="V84" s="78">
        <v>135</v>
      </c>
    </row>
    <row r="85" spans="1:22" x14ac:dyDescent="0.25">
      <c r="A85" s="77" t="s">
        <v>346</v>
      </c>
      <c r="B85" s="77" t="s">
        <v>76</v>
      </c>
      <c r="C85" s="78">
        <v>1</v>
      </c>
      <c r="D85" s="78">
        <v>1</v>
      </c>
      <c r="E85" s="78">
        <v>2</v>
      </c>
      <c r="F85" s="78">
        <v>2</v>
      </c>
      <c r="G85" s="78">
        <v>3</v>
      </c>
      <c r="H85" s="78">
        <v>2</v>
      </c>
      <c r="I85" s="78">
        <v>2</v>
      </c>
      <c r="J85" s="78">
        <v>3</v>
      </c>
      <c r="K85" s="78">
        <v>3</v>
      </c>
      <c r="L85" s="78">
        <v>7</v>
      </c>
      <c r="M85" s="78">
        <v>10</v>
      </c>
      <c r="N85" s="78">
        <v>12</v>
      </c>
      <c r="O85" s="78">
        <v>17</v>
      </c>
      <c r="P85" s="78">
        <v>18</v>
      </c>
      <c r="Q85" s="78">
        <v>18</v>
      </c>
      <c r="R85" s="78">
        <v>20</v>
      </c>
      <c r="S85" s="78">
        <v>23</v>
      </c>
      <c r="T85" s="78">
        <v>27</v>
      </c>
      <c r="U85" s="78">
        <v>36</v>
      </c>
      <c r="V85" s="78">
        <v>46</v>
      </c>
    </row>
    <row r="86" spans="1:22" x14ac:dyDescent="0.25">
      <c r="A86" s="77" t="s">
        <v>347</v>
      </c>
      <c r="B86" s="77" t="s">
        <v>193</v>
      </c>
      <c r="C86" s="78">
        <v>0</v>
      </c>
      <c r="D86" s="78">
        <v>0</v>
      </c>
      <c r="E86" s="78">
        <v>0</v>
      </c>
      <c r="F86" s="78">
        <v>0</v>
      </c>
      <c r="G86" s="78">
        <v>0</v>
      </c>
      <c r="H86" s="78">
        <v>0</v>
      </c>
      <c r="I86" s="78">
        <v>0</v>
      </c>
      <c r="J86" s="78">
        <v>0</v>
      </c>
      <c r="K86" s="78">
        <v>0</v>
      </c>
      <c r="L86" s="78">
        <v>2</v>
      </c>
      <c r="M86" s="78">
        <v>2</v>
      </c>
      <c r="N86" s="78">
        <v>2</v>
      </c>
      <c r="O86" s="78">
        <v>5</v>
      </c>
      <c r="P86" s="78">
        <v>5</v>
      </c>
      <c r="Q86" s="78">
        <v>6</v>
      </c>
      <c r="R86" s="78">
        <v>8</v>
      </c>
      <c r="S86" s="78">
        <v>9</v>
      </c>
      <c r="T86" s="78">
        <v>10</v>
      </c>
      <c r="U86" s="78">
        <v>19</v>
      </c>
      <c r="V86" s="78">
        <v>22</v>
      </c>
    </row>
    <row r="87" spans="1:22" x14ac:dyDescent="0.25">
      <c r="A87" s="77" t="s">
        <v>348</v>
      </c>
      <c r="B87" s="77" t="s">
        <v>105</v>
      </c>
      <c r="C87" s="78">
        <v>1</v>
      </c>
      <c r="D87" s="78">
        <v>1</v>
      </c>
      <c r="E87" s="78">
        <v>1</v>
      </c>
      <c r="F87" s="78">
        <v>1</v>
      </c>
      <c r="G87" s="78">
        <v>1</v>
      </c>
      <c r="H87" s="78">
        <v>1</v>
      </c>
      <c r="I87" s="78">
        <v>1</v>
      </c>
      <c r="J87" s="78">
        <v>1</v>
      </c>
      <c r="K87" s="78">
        <v>1</v>
      </c>
      <c r="L87" s="78">
        <v>3</v>
      </c>
      <c r="M87" s="78">
        <v>4</v>
      </c>
      <c r="N87" s="78">
        <v>5</v>
      </c>
      <c r="O87" s="78">
        <v>11</v>
      </c>
      <c r="P87" s="78">
        <v>11</v>
      </c>
      <c r="Q87" s="78">
        <v>13</v>
      </c>
      <c r="R87" s="78">
        <v>20</v>
      </c>
      <c r="S87" s="78">
        <v>25</v>
      </c>
      <c r="T87" s="78">
        <v>27</v>
      </c>
      <c r="U87" s="78">
        <v>55</v>
      </c>
      <c r="V87" s="78">
        <v>68</v>
      </c>
    </row>
    <row r="88" spans="1:22" x14ac:dyDescent="0.25">
      <c r="A88" s="77" t="s">
        <v>349</v>
      </c>
      <c r="B88" s="77" t="s">
        <v>5</v>
      </c>
      <c r="C88" s="78">
        <v>1</v>
      </c>
      <c r="D88" s="78">
        <v>1</v>
      </c>
      <c r="E88" s="78">
        <v>2</v>
      </c>
      <c r="F88" s="78">
        <v>2</v>
      </c>
      <c r="G88" s="78">
        <v>2</v>
      </c>
      <c r="H88" s="78">
        <v>5</v>
      </c>
      <c r="I88" s="78">
        <v>8</v>
      </c>
      <c r="J88" s="78">
        <v>15</v>
      </c>
      <c r="K88" s="78">
        <v>20</v>
      </c>
      <c r="L88" s="78">
        <v>25</v>
      </c>
      <c r="M88" s="78">
        <v>34</v>
      </c>
      <c r="N88" s="78">
        <v>54</v>
      </c>
      <c r="O88" s="78">
        <v>75</v>
      </c>
      <c r="P88" s="78">
        <v>91</v>
      </c>
      <c r="Q88" s="78">
        <v>137</v>
      </c>
      <c r="R88" s="78">
        <v>187</v>
      </c>
      <c r="S88" s="78">
        <v>228</v>
      </c>
      <c r="T88" s="78">
        <v>290</v>
      </c>
      <c r="U88" s="78">
        <v>366</v>
      </c>
      <c r="V88" s="78">
        <v>428</v>
      </c>
    </row>
    <row r="89" spans="1:22" x14ac:dyDescent="0.25">
      <c r="A89" s="77" t="s">
        <v>350</v>
      </c>
      <c r="B89" s="77" t="s">
        <v>25</v>
      </c>
      <c r="C89" s="78">
        <v>2</v>
      </c>
      <c r="D89" s="78">
        <v>3</v>
      </c>
      <c r="E89" s="78">
        <v>3</v>
      </c>
      <c r="F89" s="78">
        <v>3</v>
      </c>
      <c r="G89" s="78">
        <v>3</v>
      </c>
      <c r="H89" s="78">
        <v>3</v>
      </c>
      <c r="I89" s="78">
        <v>2</v>
      </c>
      <c r="J89" s="78">
        <v>3</v>
      </c>
      <c r="K89" s="78">
        <v>3</v>
      </c>
      <c r="L89" s="78">
        <v>4</v>
      </c>
      <c r="M89" s="78">
        <v>4</v>
      </c>
      <c r="N89" s="78">
        <v>7</v>
      </c>
      <c r="O89" s="78">
        <v>9</v>
      </c>
      <c r="P89" s="78">
        <v>14</v>
      </c>
      <c r="Q89" s="78">
        <v>19</v>
      </c>
      <c r="R89" s="78">
        <v>24</v>
      </c>
      <c r="S89" s="78">
        <v>25</v>
      </c>
      <c r="T89" s="78">
        <v>35</v>
      </c>
      <c r="U89" s="78">
        <v>47</v>
      </c>
      <c r="V89" s="78">
        <v>54</v>
      </c>
    </row>
    <row r="90" spans="1:22" x14ac:dyDescent="0.25">
      <c r="A90" s="77" t="s">
        <v>351</v>
      </c>
      <c r="B90" s="77" t="s">
        <v>34</v>
      </c>
      <c r="C90" s="78">
        <v>1</v>
      </c>
      <c r="D90" s="78">
        <v>1</v>
      </c>
      <c r="E90" s="78">
        <v>1</v>
      </c>
      <c r="F90" s="78">
        <v>1</v>
      </c>
      <c r="G90" s="78">
        <v>4</v>
      </c>
      <c r="H90" s="78">
        <v>4</v>
      </c>
      <c r="I90" s="78">
        <v>4</v>
      </c>
      <c r="J90" s="78">
        <v>6</v>
      </c>
      <c r="K90" s="78">
        <v>9</v>
      </c>
      <c r="L90" s="78">
        <v>10</v>
      </c>
      <c r="M90" s="78">
        <v>11</v>
      </c>
      <c r="N90" s="78">
        <v>18</v>
      </c>
      <c r="O90" s="78">
        <v>19</v>
      </c>
      <c r="P90" s="78">
        <v>24</v>
      </c>
      <c r="Q90" s="78">
        <v>26</v>
      </c>
      <c r="R90" s="78">
        <v>40</v>
      </c>
      <c r="S90" s="78">
        <v>51</v>
      </c>
      <c r="T90" s="78">
        <v>60</v>
      </c>
      <c r="U90" s="78">
        <v>81</v>
      </c>
      <c r="V90" s="78">
        <v>83</v>
      </c>
    </row>
    <row r="91" spans="1:22" x14ac:dyDescent="0.25">
      <c r="A91" s="77" t="s">
        <v>352</v>
      </c>
      <c r="B91" s="77" t="s">
        <v>178</v>
      </c>
      <c r="C91" s="78">
        <v>0</v>
      </c>
      <c r="D91" s="78">
        <v>0</v>
      </c>
      <c r="E91" s="78">
        <v>0</v>
      </c>
      <c r="F91" s="78">
        <v>0</v>
      </c>
      <c r="G91" s="78">
        <v>0</v>
      </c>
      <c r="H91" s="78">
        <v>0</v>
      </c>
      <c r="I91" s="78">
        <v>1</v>
      </c>
      <c r="J91" s="78">
        <v>4</v>
      </c>
      <c r="K91" s="78">
        <v>6</v>
      </c>
      <c r="L91" s="78">
        <v>6</v>
      </c>
      <c r="M91" s="78">
        <v>7</v>
      </c>
      <c r="N91" s="78">
        <v>11</v>
      </c>
      <c r="O91" s="78">
        <v>15</v>
      </c>
      <c r="P91" s="78">
        <v>20</v>
      </c>
      <c r="Q91" s="78">
        <v>31</v>
      </c>
      <c r="R91" s="78">
        <v>47</v>
      </c>
      <c r="S91" s="78">
        <v>50</v>
      </c>
      <c r="T91" s="78">
        <v>65</v>
      </c>
      <c r="U91" s="78">
        <v>103</v>
      </c>
      <c r="V91" s="78">
        <v>116</v>
      </c>
    </row>
    <row r="92" spans="1:22" x14ac:dyDescent="0.25">
      <c r="A92" s="77" t="s">
        <v>353</v>
      </c>
      <c r="B92" s="77" t="s">
        <v>184</v>
      </c>
      <c r="C92" s="78">
        <v>0</v>
      </c>
      <c r="D92" s="78">
        <v>0</v>
      </c>
      <c r="E92" s="78">
        <v>0</v>
      </c>
      <c r="F92" s="78">
        <v>0</v>
      </c>
      <c r="G92" s="78">
        <v>0</v>
      </c>
      <c r="H92" s="78">
        <v>0</v>
      </c>
      <c r="I92" s="78">
        <v>0</v>
      </c>
      <c r="J92" s="78">
        <v>1</v>
      </c>
      <c r="K92" s="78">
        <v>1</v>
      </c>
      <c r="L92" s="78">
        <v>1</v>
      </c>
      <c r="M92" s="78">
        <v>1</v>
      </c>
      <c r="N92" s="78">
        <v>3</v>
      </c>
      <c r="O92" s="78">
        <v>4</v>
      </c>
      <c r="P92" s="78">
        <v>4</v>
      </c>
      <c r="Q92" s="78">
        <v>8</v>
      </c>
      <c r="R92" s="78">
        <v>12</v>
      </c>
      <c r="S92" s="78">
        <v>19</v>
      </c>
      <c r="T92" s="78">
        <v>29</v>
      </c>
      <c r="U92" s="78">
        <v>39</v>
      </c>
      <c r="V92" s="78">
        <v>54</v>
      </c>
    </row>
    <row r="93" spans="1:22" x14ac:dyDescent="0.25">
      <c r="A93" s="77" t="s">
        <v>354</v>
      </c>
      <c r="B93" s="77" t="s">
        <v>114</v>
      </c>
      <c r="C93" s="78">
        <v>0</v>
      </c>
      <c r="D93" s="78">
        <v>0</v>
      </c>
      <c r="E93" s="78">
        <v>0</v>
      </c>
      <c r="F93" s="78">
        <v>0</v>
      </c>
      <c r="G93" s="78">
        <v>1</v>
      </c>
      <c r="H93" s="78">
        <v>1</v>
      </c>
      <c r="I93" s="78">
        <v>5</v>
      </c>
      <c r="J93" s="78">
        <v>11</v>
      </c>
      <c r="K93" s="78">
        <v>13</v>
      </c>
      <c r="L93" s="78">
        <v>14</v>
      </c>
      <c r="M93" s="78">
        <v>16</v>
      </c>
      <c r="N93" s="78">
        <v>20</v>
      </c>
      <c r="O93" s="78">
        <v>28</v>
      </c>
      <c r="P93" s="78">
        <v>29</v>
      </c>
      <c r="Q93" s="78">
        <v>37</v>
      </c>
      <c r="R93" s="78">
        <v>43</v>
      </c>
      <c r="S93" s="78">
        <v>60</v>
      </c>
      <c r="T93" s="78">
        <v>78</v>
      </c>
      <c r="U93" s="78">
        <v>100</v>
      </c>
      <c r="V93" s="78">
        <v>108</v>
      </c>
    </row>
    <row r="94" spans="1:22" x14ac:dyDescent="0.25">
      <c r="A94" s="77" t="s">
        <v>355</v>
      </c>
      <c r="B94" s="77" t="s">
        <v>127</v>
      </c>
      <c r="C94" s="78">
        <v>2</v>
      </c>
      <c r="D94" s="78">
        <v>3</v>
      </c>
      <c r="E94" s="78">
        <v>4</v>
      </c>
      <c r="F94" s="78">
        <v>4</v>
      </c>
      <c r="G94" s="78">
        <v>8</v>
      </c>
      <c r="H94" s="78">
        <v>9</v>
      </c>
      <c r="I94" s="78">
        <v>8</v>
      </c>
      <c r="J94" s="78">
        <v>11</v>
      </c>
      <c r="K94" s="78">
        <v>18</v>
      </c>
      <c r="L94" s="78">
        <v>22</v>
      </c>
      <c r="M94" s="78">
        <v>28</v>
      </c>
      <c r="N94" s="78">
        <v>39</v>
      </c>
      <c r="O94" s="78">
        <v>45</v>
      </c>
      <c r="P94" s="78">
        <v>52</v>
      </c>
      <c r="Q94" s="78">
        <v>69</v>
      </c>
      <c r="R94" s="78">
        <v>81</v>
      </c>
      <c r="S94" s="78">
        <v>98</v>
      </c>
      <c r="T94" s="78">
        <v>103</v>
      </c>
      <c r="U94" s="78">
        <v>128</v>
      </c>
      <c r="V94" s="78">
        <v>141</v>
      </c>
    </row>
    <row r="95" spans="1:22" x14ac:dyDescent="0.25">
      <c r="A95" s="77" t="s">
        <v>356</v>
      </c>
      <c r="B95" s="77" t="s">
        <v>10</v>
      </c>
      <c r="C95" s="78">
        <v>1</v>
      </c>
      <c r="D95" s="78">
        <v>1</v>
      </c>
      <c r="E95" s="78">
        <v>1</v>
      </c>
      <c r="F95" s="78">
        <v>3</v>
      </c>
      <c r="G95" s="78">
        <v>4</v>
      </c>
      <c r="H95" s="78">
        <v>4</v>
      </c>
      <c r="I95" s="78">
        <v>6</v>
      </c>
      <c r="J95" s="78">
        <v>7</v>
      </c>
      <c r="K95" s="78">
        <v>7</v>
      </c>
      <c r="L95" s="78">
        <v>8</v>
      </c>
      <c r="M95" s="78">
        <v>7</v>
      </c>
      <c r="N95" s="78">
        <v>9</v>
      </c>
      <c r="O95" s="78">
        <v>10</v>
      </c>
      <c r="P95" s="78">
        <v>11</v>
      </c>
      <c r="Q95" s="78">
        <v>13</v>
      </c>
      <c r="R95" s="78">
        <v>14</v>
      </c>
      <c r="S95" s="78">
        <v>16</v>
      </c>
      <c r="T95" s="78">
        <v>23</v>
      </c>
      <c r="U95" s="78">
        <v>29</v>
      </c>
      <c r="V95" s="78">
        <v>37</v>
      </c>
    </row>
    <row r="96" spans="1:22" x14ac:dyDescent="0.25">
      <c r="A96" s="77" t="s">
        <v>357</v>
      </c>
      <c r="B96" s="77" t="s">
        <v>17</v>
      </c>
      <c r="C96" s="78">
        <v>0</v>
      </c>
      <c r="D96" s="78">
        <v>0</v>
      </c>
      <c r="E96" s="78">
        <v>0</v>
      </c>
      <c r="F96" s="78">
        <v>2</v>
      </c>
      <c r="G96" s="78">
        <v>2</v>
      </c>
      <c r="H96" s="78">
        <v>3</v>
      </c>
      <c r="I96" s="78">
        <v>5</v>
      </c>
      <c r="J96" s="78">
        <v>2</v>
      </c>
      <c r="K96" s="78">
        <v>3</v>
      </c>
      <c r="L96" s="78">
        <v>3</v>
      </c>
      <c r="M96" s="78">
        <v>3</v>
      </c>
      <c r="N96" s="78">
        <v>5</v>
      </c>
      <c r="O96" s="78">
        <v>5</v>
      </c>
      <c r="P96" s="78">
        <v>5</v>
      </c>
      <c r="Q96" s="78">
        <v>7</v>
      </c>
      <c r="R96" s="78">
        <v>7</v>
      </c>
      <c r="S96" s="78">
        <v>7</v>
      </c>
      <c r="T96" s="78">
        <v>9</v>
      </c>
      <c r="U96" s="78">
        <v>11</v>
      </c>
      <c r="V96" s="78">
        <v>15</v>
      </c>
    </row>
    <row r="97" spans="1:22" x14ac:dyDescent="0.25">
      <c r="A97" s="77" t="s">
        <v>358</v>
      </c>
      <c r="B97" s="77" t="s">
        <v>59</v>
      </c>
      <c r="C97" s="78">
        <v>0</v>
      </c>
      <c r="D97" s="78">
        <v>0</v>
      </c>
      <c r="E97" s="78">
        <v>1</v>
      </c>
      <c r="F97" s="78">
        <v>1</v>
      </c>
      <c r="G97" s="78">
        <v>1</v>
      </c>
      <c r="H97" s="78">
        <v>1</v>
      </c>
      <c r="I97" s="78">
        <v>3</v>
      </c>
      <c r="J97" s="78">
        <v>2</v>
      </c>
      <c r="K97" s="78">
        <v>2</v>
      </c>
      <c r="L97" s="78">
        <v>2</v>
      </c>
      <c r="M97" s="78">
        <v>3</v>
      </c>
      <c r="N97" s="78">
        <v>6</v>
      </c>
      <c r="O97" s="78">
        <v>8</v>
      </c>
      <c r="P97" s="78">
        <v>11</v>
      </c>
      <c r="Q97" s="78">
        <v>16</v>
      </c>
      <c r="R97" s="78">
        <v>17</v>
      </c>
      <c r="S97" s="78">
        <v>20</v>
      </c>
      <c r="T97" s="78">
        <v>24</v>
      </c>
      <c r="U97" s="78">
        <v>33</v>
      </c>
      <c r="V97" s="78">
        <v>38</v>
      </c>
    </row>
    <row r="98" spans="1:22" x14ac:dyDescent="0.25">
      <c r="A98" s="77" t="s">
        <v>359</v>
      </c>
      <c r="B98" s="77" t="s">
        <v>62</v>
      </c>
      <c r="C98" s="78">
        <v>5</v>
      </c>
      <c r="D98" s="78">
        <v>5</v>
      </c>
      <c r="E98" s="78">
        <v>5</v>
      </c>
      <c r="F98" s="78">
        <v>7</v>
      </c>
      <c r="G98" s="78">
        <v>7</v>
      </c>
      <c r="H98" s="78">
        <v>9</v>
      </c>
      <c r="I98" s="78">
        <v>19</v>
      </c>
      <c r="J98" s="78">
        <v>14</v>
      </c>
      <c r="K98" s="78">
        <v>11</v>
      </c>
      <c r="L98" s="78">
        <v>12</v>
      </c>
      <c r="M98" s="78">
        <v>15</v>
      </c>
      <c r="N98" s="78">
        <v>17</v>
      </c>
      <c r="O98" s="78">
        <v>20</v>
      </c>
      <c r="P98" s="78">
        <v>29</v>
      </c>
      <c r="Q98" s="78">
        <v>35</v>
      </c>
      <c r="R98" s="78">
        <v>42</v>
      </c>
      <c r="S98" s="78">
        <v>53</v>
      </c>
      <c r="T98" s="78">
        <v>67</v>
      </c>
      <c r="U98" s="78">
        <v>80</v>
      </c>
      <c r="V98" s="78">
        <v>95</v>
      </c>
    </row>
    <row r="99" spans="1:22" x14ac:dyDescent="0.25">
      <c r="A99" s="77" t="s">
        <v>360</v>
      </c>
      <c r="B99" s="77" t="s">
        <v>113</v>
      </c>
      <c r="C99" s="78">
        <v>0</v>
      </c>
      <c r="D99" s="78">
        <v>0</v>
      </c>
      <c r="E99" s="78">
        <v>0</v>
      </c>
      <c r="F99" s="78">
        <v>0</v>
      </c>
      <c r="G99" s="78">
        <v>0</v>
      </c>
      <c r="H99" s="78">
        <v>1</v>
      </c>
      <c r="I99" s="78">
        <v>2</v>
      </c>
      <c r="J99" s="78">
        <v>3</v>
      </c>
      <c r="K99" s="78">
        <v>4</v>
      </c>
      <c r="L99" s="78">
        <v>5</v>
      </c>
      <c r="M99" s="78">
        <v>6</v>
      </c>
      <c r="N99" s="78">
        <v>6</v>
      </c>
      <c r="O99" s="78">
        <v>8</v>
      </c>
      <c r="P99" s="78">
        <v>10</v>
      </c>
      <c r="Q99" s="78">
        <v>12</v>
      </c>
      <c r="R99" s="78">
        <v>13</v>
      </c>
      <c r="S99" s="78">
        <v>19</v>
      </c>
      <c r="T99" s="78">
        <v>24</v>
      </c>
      <c r="U99" s="78">
        <v>34</v>
      </c>
      <c r="V99" s="78">
        <v>40</v>
      </c>
    </row>
    <row r="100" spans="1:22" x14ac:dyDescent="0.25">
      <c r="A100" s="77" t="s">
        <v>361</v>
      </c>
      <c r="B100" s="77" t="s">
        <v>40</v>
      </c>
      <c r="C100" s="78">
        <v>0</v>
      </c>
      <c r="D100" s="78">
        <v>0</v>
      </c>
      <c r="E100" s="78">
        <v>0</v>
      </c>
      <c r="F100" s="78">
        <v>0</v>
      </c>
      <c r="G100" s="78">
        <v>1</v>
      </c>
      <c r="H100" s="78">
        <v>1</v>
      </c>
      <c r="I100" s="78">
        <v>1</v>
      </c>
      <c r="J100" s="78">
        <v>1</v>
      </c>
      <c r="K100" s="78">
        <v>0</v>
      </c>
      <c r="L100" s="78">
        <v>1</v>
      </c>
      <c r="M100" s="78">
        <v>1</v>
      </c>
      <c r="N100" s="78">
        <v>1</v>
      </c>
      <c r="O100" s="78">
        <v>2</v>
      </c>
      <c r="P100" s="78">
        <v>3</v>
      </c>
      <c r="Q100" s="78">
        <v>4</v>
      </c>
      <c r="R100" s="78">
        <v>5</v>
      </c>
      <c r="S100" s="78">
        <v>10</v>
      </c>
      <c r="T100" s="78">
        <v>12</v>
      </c>
      <c r="U100" s="78">
        <v>23</v>
      </c>
      <c r="V100" s="78">
        <v>31</v>
      </c>
    </row>
    <row r="101" spans="1:22" x14ac:dyDescent="0.25">
      <c r="A101" s="77" t="s">
        <v>362</v>
      </c>
      <c r="B101" s="77" t="s">
        <v>0</v>
      </c>
      <c r="C101" s="78">
        <v>0</v>
      </c>
      <c r="D101" s="78">
        <v>1</v>
      </c>
      <c r="E101" s="78">
        <v>1</v>
      </c>
      <c r="F101" s="78">
        <v>3</v>
      </c>
      <c r="G101" s="78">
        <v>4</v>
      </c>
      <c r="H101" s="78">
        <v>5</v>
      </c>
      <c r="I101" s="78">
        <v>7</v>
      </c>
      <c r="J101" s="78">
        <v>10</v>
      </c>
      <c r="K101" s="78">
        <v>9</v>
      </c>
      <c r="L101" s="78">
        <v>14</v>
      </c>
      <c r="M101" s="78">
        <v>18</v>
      </c>
      <c r="N101" s="78">
        <v>21</v>
      </c>
      <c r="O101" s="78">
        <v>30</v>
      </c>
      <c r="P101" s="78">
        <v>35</v>
      </c>
      <c r="Q101" s="78">
        <v>42</v>
      </c>
      <c r="R101" s="78">
        <v>45</v>
      </c>
      <c r="S101" s="78">
        <v>53</v>
      </c>
      <c r="T101" s="78">
        <v>72</v>
      </c>
      <c r="U101" s="78">
        <v>82</v>
      </c>
      <c r="V101" s="78">
        <v>93</v>
      </c>
    </row>
    <row r="102" spans="1:22" x14ac:dyDescent="0.25">
      <c r="A102" s="77" t="s">
        <v>363</v>
      </c>
      <c r="B102" s="77" t="s">
        <v>1</v>
      </c>
      <c r="C102" s="78">
        <v>5</v>
      </c>
      <c r="D102" s="78">
        <v>8</v>
      </c>
      <c r="E102" s="78">
        <v>8</v>
      </c>
      <c r="F102" s="78">
        <v>9</v>
      </c>
      <c r="G102" s="78">
        <v>14</v>
      </c>
      <c r="H102" s="78">
        <v>23</v>
      </c>
      <c r="I102" s="78">
        <v>25</v>
      </c>
      <c r="J102" s="78">
        <v>25</v>
      </c>
      <c r="K102" s="78">
        <v>24</v>
      </c>
      <c r="L102" s="78">
        <v>27</v>
      </c>
      <c r="M102" s="78">
        <v>28</v>
      </c>
      <c r="N102" s="78">
        <v>76</v>
      </c>
      <c r="O102" s="78">
        <v>81</v>
      </c>
      <c r="P102" s="78">
        <v>88</v>
      </c>
      <c r="Q102" s="78">
        <v>94</v>
      </c>
      <c r="R102" s="78">
        <v>99</v>
      </c>
      <c r="S102" s="78">
        <v>100</v>
      </c>
      <c r="T102" s="78">
        <v>103</v>
      </c>
      <c r="U102" s="78">
        <v>115</v>
      </c>
      <c r="V102" s="78">
        <v>117</v>
      </c>
    </row>
    <row r="103" spans="1:22" x14ac:dyDescent="0.25">
      <c r="A103" s="77" t="s">
        <v>364</v>
      </c>
      <c r="B103" s="77" t="s">
        <v>4</v>
      </c>
      <c r="C103" s="78">
        <v>0</v>
      </c>
      <c r="D103" s="78">
        <v>0</v>
      </c>
      <c r="E103" s="78">
        <v>0</v>
      </c>
      <c r="F103" s="78">
        <v>0</v>
      </c>
      <c r="G103" s="78">
        <v>1</v>
      </c>
      <c r="H103" s="78">
        <v>5</v>
      </c>
      <c r="I103" s="78">
        <v>7</v>
      </c>
      <c r="J103" s="78">
        <v>8</v>
      </c>
      <c r="K103" s="78">
        <v>14</v>
      </c>
      <c r="L103" s="78">
        <v>17</v>
      </c>
      <c r="M103" s="78">
        <v>22</v>
      </c>
      <c r="N103" s="78">
        <v>31</v>
      </c>
      <c r="O103" s="78">
        <v>37</v>
      </c>
      <c r="P103" s="78">
        <v>39</v>
      </c>
      <c r="Q103" s="78">
        <v>43</v>
      </c>
      <c r="R103" s="78">
        <v>47</v>
      </c>
      <c r="S103" s="78">
        <v>59</v>
      </c>
      <c r="T103" s="78">
        <v>77</v>
      </c>
      <c r="U103" s="78">
        <v>85</v>
      </c>
      <c r="V103" s="78">
        <v>102</v>
      </c>
    </row>
    <row r="104" spans="1:22" x14ac:dyDescent="0.25">
      <c r="A104" s="77" t="s">
        <v>365</v>
      </c>
      <c r="B104" s="77" t="s">
        <v>11</v>
      </c>
      <c r="C104" s="78">
        <v>3</v>
      </c>
      <c r="D104" s="78">
        <v>3</v>
      </c>
      <c r="E104" s="78">
        <v>3</v>
      </c>
      <c r="F104" s="78">
        <v>3</v>
      </c>
      <c r="G104" s="78">
        <v>4</v>
      </c>
      <c r="H104" s="78">
        <v>14</v>
      </c>
      <c r="I104" s="78">
        <v>20</v>
      </c>
      <c r="J104" s="78">
        <v>20</v>
      </c>
      <c r="K104" s="78">
        <v>24</v>
      </c>
      <c r="L104" s="78">
        <v>45</v>
      </c>
      <c r="M104" s="78">
        <v>66</v>
      </c>
      <c r="N104" s="78">
        <v>75</v>
      </c>
      <c r="O104" s="78">
        <v>108</v>
      </c>
      <c r="P104" s="78">
        <v>128</v>
      </c>
      <c r="Q104" s="78">
        <v>143</v>
      </c>
      <c r="R104" s="78">
        <v>170</v>
      </c>
      <c r="S104" s="78">
        <v>192</v>
      </c>
      <c r="T104" s="78">
        <v>228</v>
      </c>
      <c r="U104" s="78">
        <v>265</v>
      </c>
      <c r="V104" s="78">
        <v>295</v>
      </c>
    </row>
    <row r="105" spans="1:22" x14ac:dyDescent="0.25">
      <c r="A105" s="77" t="s">
        <v>366</v>
      </c>
      <c r="B105" s="77" t="s">
        <v>14</v>
      </c>
      <c r="C105" s="78">
        <v>1</v>
      </c>
      <c r="D105" s="78">
        <v>2</v>
      </c>
      <c r="E105" s="78">
        <v>2</v>
      </c>
      <c r="F105" s="78">
        <v>2</v>
      </c>
      <c r="G105" s="78">
        <v>4</v>
      </c>
      <c r="H105" s="78">
        <v>5</v>
      </c>
      <c r="I105" s="78">
        <v>7</v>
      </c>
      <c r="J105" s="78">
        <v>11</v>
      </c>
      <c r="K105" s="78">
        <v>23</v>
      </c>
      <c r="L105" s="78">
        <v>32</v>
      </c>
      <c r="M105" s="78">
        <v>40</v>
      </c>
      <c r="N105" s="78">
        <v>52</v>
      </c>
      <c r="O105" s="78">
        <v>63</v>
      </c>
      <c r="P105" s="78">
        <v>67</v>
      </c>
      <c r="Q105" s="78">
        <v>76</v>
      </c>
      <c r="R105" s="78">
        <v>93</v>
      </c>
      <c r="S105" s="78">
        <v>125</v>
      </c>
      <c r="T105" s="78">
        <v>149</v>
      </c>
      <c r="U105" s="78">
        <v>188</v>
      </c>
      <c r="V105" s="78">
        <v>217</v>
      </c>
    </row>
    <row r="106" spans="1:22" x14ac:dyDescent="0.25">
      <c r="A106" s="77" t="s">
        <v>367</v>
      </c>
      <c r="B106" s="77" t="s">
        <v>19</v>
      </c>
      <c r="C106" s="78">
        <v>4</v>
      </c>
      <c r="D106" s="78">
        <v>5</v>
      </c>
      <c r="E106" s="78">
        <v>7</v>
      </c>
      <c r="F106" s="78">
        <v>11</v>
      </c>
      <c r="G106" s="78">
        <v>13</v>
      </c>
      <c r="H106" s="78">
        <v>19</v>
      </c>
      <c r="I106" s="78">
        <v>22</v>
      </c>
      <c r="J106" s="78">
        <v>22</v>
      </c>
      <c r="K106" s="78">
        <v>20</v>
      </c>
      <c r="L106" s="78">
        <v>30</v>
      </c>
      <c r="M106" s="78">
        <v>36</v>
      </c>
      <c r="N106" s="78">
        <v>46</v>
      </c>
      <c r="O106" s="78">
        <v>51</v>
      </c>
      <c r="P106" s="78">
        <v>53</v>
      </c>
      <c r="Q106" s="78">
        <v>60</v>
      </c>
      <c r="R106" s="78">
        <v>64</v>
      </c>
      <c r="S106" s="78">
        <v>71</v>
      </c>
      <c r="T106" s="78">
        <v>85</v>
      </c>
      <c r="U106" s="78">
        <v>99</v>
      </c>
      <c r="V106" s="78">
        <v>115</v>
      </c>
    </row>
    <row r="107" spans="1:22" x14ac:dyDescent="0.25">
      <c r="A107" s="77" t="s">
        <v>368</v>
      </c>
      <c r="B107" s="77" t="s">
        <v>26</v>
      </c>
      <c r="C107" s="78">
        <v>0</v>
      </c>
      <c r="D107" s="78">
        <v>1</v>
      </c>
      <c r="E107" s="78">
        <v>1</v>
      </c>
      <c r="F107" s="78">
        <v>1</v>
      </c>
      <c r="G107" s="78">
        <v>1</v>
      </c>
      <c r="H107" s="78">
        <v>1</v>
      </c>
      <c r="I107" s="78">
        <v>2</v>
      </c>
      <c r="J107" s="78">
        <v>4</v>
      </c>
      <c r="K107" s="78">
        <v>6</v>
      </c>
      <c r="L107" s="78">
        <v>32</v>
      </c>
      <c r="M107" s="78">
        <v>49</v>
      </c>
      <c r="N107" s="78">
        <v>68</v>
      </c>
      <c r="O107" s="78">
        <v>81</v>
      </c>
      <c r="P107" s="78">
        <v>84</v>
      </c>
      <c r="Q107" s="78">
        <v>85</v>
      </c>
      <c r="R107" s="78">
        <v>128</v>
      </c>
      <c r="S107" s="78">
        <v>163</v>
      </c>
      <c r="T107" s="78">
        <v>181</v>
      </c>
      <c r="U107" s="78">
        <v>219</v>
      </c>
      <c r="V107" s="78">
        <v>261</v>
      </c>
    </row>
    <row r="108" spans="1:22" x14ac:dyDescent="0.25">
      <c r="A108" s="77" t="s">
        <v>369</v>
      </c>
      <c r="B108" s="77" t="s">
        <v>35</v>
      </c>
      <c r="C108" s="78">
        <v>5</v>
      </c>
      <c r="D108" s="78">
        <v>5</v>
      </c>
      <c r="E108" s="78">
        <v>5</v>
      </c>
      <c r="F108" s="78">
        <v>5</v>
      </c>
      <c r="G108" s="78">
        <v>8</v>
      </c>
      <c r="H108" s="78">
        <v>18</v>
      </c>
      <c r="I108" s="78">
        <v>20</v>
      </c>
      <c r="J108" s="78">
        <v>18</v>
      </c>
      <c r="K108" s="78">
        <v>21</v>
      </c>
      <c r="L108" s="78">
        <v>42</v>
      </c>
      <c r="M108" s="78">
        <v>53</v>
      </c>
      <c r="N108" s="78">
        <v>54</v>
      </c>
      <c r="O108" s="78">
        <v>80</v>
      </c>
      <c r="P108" s="78">
        <v>97</v>
      </c>
      <c r="Q108" s="78">
        <v>106</v>
      </c>
      <c r="R108" s="78">
        <v>123</v>
      </c>
      <c r="S108" s="78">
        <v>136</v>
      </c>
      <c r="T108" s="78">
        <v>165</v>
      </c>
      <c r="U108" s="78">
        <v>209</v>
      </c>
      <c r="V108" s="78">
        <v>241</v>
      </c>
    </row>
    <row r="109" spans="1:22" x14ac:dyDescent="0.25">
      <c r="A109" s="77" t="s">
        <v>370</v>
      </c>
      <c r="B109" s="77" t="s">
        <v>38</v>
      </c>
      <c r="C109" s="78">
        <v>1</v>
      </c>
      <c r="D109" s="78">
        <v>1</v>
      </c>
      <c r="E109" s="78">
        <v>1</v>
      </c>
      <c r="F109" s="78">
        <v>1</v>
      </c>
      <c r="G109" s="78">
        <v>2</v>
      </c>
      <c r="H109" s="78">
        <v>5</v>
      </c>
      <c r="I109" s="78">
        <v>6</v>
      </c>
      <c r="J109" s="78">
        <v>8</v>
      </c>
      <c r="K109" s="78">
        <v>10</v>
      </c>
      <c r="L109" s="78">
        <v>27</v>
      </c>
      <c r="M109" s="78">
        <v>30</v>
      </c>
      <c r="N109" s="78">
        <v>48</v>
      </c>
      <c r="O109" s="78">
        <v>54</v>
      </c>
      <c r="P109" s="78">
        <v>68</v>
      </c>
      <c r="Q109" s="78">
        <v>76</v>
      </c>
      <c r="R109" s="78">
        <v>84</v>
      </c>
      <c r="S109" s="78">
        <v>98</v>
      </c>
      <c r="T109" s="78">
        <v>110</v>
      </c>
      <c r="U109" s="78">
        <v>136</v>
      </c>
      <c r="V109" s="78">
        <v>144</v>
      </c>
    </row>
    <row r="110" spans="1:22" x14ac:dyDescent="0.25">
      <c r="A110" s="77" t="s">
        <v>371</v>
      </c>
      <c r="B110" s="77" t="s">
        <v>42</v>
      </c>
      <c r="C110" s="78">
        <v>0</v>
      </c>
      <c r="D110" s="78">
        <v>1</v>
      </c>
      <c r="E110" s="78">
        <v>1</v>
      </c>
      <c r="F110" s="78">
        <v>1</v>
      </c>
      <c r="G110" s="78">
        <v>1</v>
      </c>
      <c r="H110" s="78">
        <v>10</v>
      </c>
      <c r="I110" s="78">
        <v>13</v>
      </c>
      <c r="J110" s="78">
        <v>18</v>
      </c>
      <c r="K110" s="78">
        <v>19</v>
      </c>
      <c r="L110" s="78">
        <v>19</v>
      </c>
      <c r="M110" s="78">
        <v>33</v>
      </c>
      <c r="N110" s="78">
        <v>41</v>
      </c>
      <c r="O110" s="78">
        <v>54</v>
      </c>
      <c r="P110" s="78">
        <v>61</v>
      </c>
      <c r="Q110" s="78">
        <v>67</v>
      </c>
      <c r="R110" s="78">
        <v>77</v>
      </c>
      <c r="S110" s="78">
        <v>97</v>
      </c>
      <c r="T110" s="78">
        <v>118</v>
      </c>
      <c r="U110" s="78">
        <v>128</v>
      </c>
      <c r="V110" s="78">
        <v>148</v>
      </c>
    </row>
    <row r="111" spans="1:22" x14ac:dyDescent="0.25">
      <c r="A111" s="77" t="s">
        <v>372</v>
      </c>
      <c r="B111" s="77" t="s">
        <v>43</v>
      </c>
      <c r="C111" s="78">
        <v>2</v>
      </c>
      <c r="D111" s="78">
        <v>3</v>
      </c>
      <c r="E111" s="78">
        <v>4</v>
      </c>
      <c r="F111" s="78">
        <v>4</v>
      </c>
      <c r="G111" s="78">
        <v>5</v>
      </c>
      <c r="H111" s="78">
        <v>11</v>
      </c>
      <c r="I111" s="78">
        <v>13</v>
      </c>
      <c r="J111" s="78">
        <v>20</v>
      </c>
      <c r="K111" s="78">
        <v>22</v>
      </c>
      <c r="L111" s="78">
        <v>29</v>
      </c>
      <c r="M111" s="78">
        <v>32</v>
      </c>
      <c r="N111" s="78">
        <v>45</v>
      </c>
      <c r="O111" s="78">
        <v>52</v>
      </c>
      <c r="P111" s="78">
        <v>64</v>
      </c>
      <c r="Q111" s="78">
        <v>72</v>
      </c>
      <c r="R111" s="78">
        <v>74</v>
      </c>
      <c r="S111" s="78">
        <v>85</v>
      </c>
      <c r="T111" s="78">
        <v>119</v>
      </c>
      <c r="U111" s="78">
        <v>134</v>
      </c>
      <c r="V111" s="78">
        <v>151</v>
      </c>
    </row>
    <row r="112" spans="1:22" x14ac:dyDescent="0.25">
      <c r="A112" s="77" t="s">
        <v>373</v>
      </c>
      <c r="B112" s="77" t="s">
        <v>44</v>
      </c>
      <c r="C112" s="78">
        <v>2</v>
      </c>
      <c r="D112" s="78">
        <v>2</v>
      </c>
      <c r="E112" s="78">
        <v>3</v>
      </c>
      <c r="F112" s="78">
        <v>3</v>
      </c>
      <c r="G112" s="78">
        <v>5</v>
      </c>
      <c r="H112" s="78">
        <v>10</v>
      </c>
      <c r="I112" s="78">
        <v>19</v>
      </c>
      <c r="J112" s="78">
        <v>21</v>
      </c>
      <c r="K112" s="78">
        <v>23</v>
      </c>
      <c r="L112" s="78">
        <v>25</v>
      </c>
      <c r="M112" s="78">
        <v>28</v>
      </c>
      <c r="N112" s="78">
        <v>36</v>
      </c>
      <c r="O112" s="78">
        <v>45</v>
      </c>
      <c r="P112" s="78">
        <v>51</v>
      </c>
      <c r="Q112" s="78">
        <v>58</v>
      </c>
      <c r="R112" s="78">
        <v>70</v>
      </c>
      <c r="S112" s="78">
        <v>80</v>
      </c>
      <c r="T112" s="78">
        <v>94</v>
      </c>
      <c r="U112" s="78">
        <v>112</v>
      </c>
      <c r="V112" s="78">
        <v>124</v>
      </c>
    </row>
    <row r="113" spans="1:22" x14ac:dyDescent="0.25">
      <c r="A113" s="77" t="s">
        <v>374</v>
      </c>
      <c r="B113" s="77" t="s">
        <v>46</v>
      </c>
      <c r="C113" s="78">
        <v>0</v>
      </c>
      <c r="D113" s="78">
        <v>1</v>
      </c>
      <c r="E113" s="78">
        <v>1</v>
      </c>
      <c r="F113" s="78">
        <v>3</v>
      </c>
      <c r="G113" s="78">
        <v>3</v>
      </c>
      <c r="H113" s="78">
        <v>9</v>
      </c>
      <c r="I113" s="78">
        <v>11</v>
      </c>
      <c r="J113" s="78">
        <v>16</v>
      </c>
      <c r="K113" s="78">
        <v>17</v>
      </c>
      <c r="L113" s="78">
        <v>29</v>
      </c>
      <c r="M113" s="78">
        <v>32</v>
      </c>
      <c r="N113" s="78">
        <v>44</v>
      </c>
      <c r="O113" s="78">
        <v>51</v>
      </c>
      <c r="P113" s="78">
        <v>57</v>
      </c>
      <c r="Q113" s="78">
        <v>64</v>
      </c>
      <c r="R113" s="78">
        <v>72</v>
      </c>
      <c r="S113" s="78">
        <v>76</v>
      </c>
      <c r="T113" s="78">
        <v>91</v>
      </c>
      <c r="U113" s="78">
        <v>113</v>
      </c>
      <c r="V113" s="78">
        <v>127</v>
      </c>
    </row>
    <row r="114" spans="1:22" x14ac:dyDescent="0.25">
      <c r="A114" s="77" t="s">
        <v>375</v>
      </c>
      <c r="B114" s="77" t="s">
        <v>47</v>
      </c>
      <c r="C114" s="78">
        <v>1</v>
      </c>
      <c r="D114" s="78">
        <v>1</v>
      </c>
      <c r="E114" s="78">
        <v>1</v>
      </c>
      <c r="F114" s="78">
        <v>1</v>
      </c>
      <c r="G114" s="78">
        <v>2</v>
      </c>
      <c r="H114" s="78">
        <v>10</v>
      </c>
      <c r="I114" s="78">
        <v>12</v>
      </c>
      <c r="J114" s="78">
        <v>14</v>
      </c>
      <c r="K114" s="78">
        <v>15</v>
      </c>
      <c r="L114" s="78">
        <v>40</v>
      </c>
      <c r="M114" s="78">
        <v>56</v>
      </c>
      <c r="N114" s="78">
        <v>60</v>
      </c>
      <c r="O114" s="78">
        <v>89</v>
      </c>
      <c r="P114" s="78">
        <v>103</v>
      </c>
      <c r="Q114" s="78">
        <v>113</v>
      </c>
      <c r="R114" s="78">
        <v>134</v>
      </c>
      <c r="S114" s="78">
        <v>145</v>
      </c>
      <c r="T114" s="78">
        <v>167</v>
      </c>
      <c r="U114" s="78">
        <v>196</v>
      </c>
      <c r="V114" s="78">
        <v>225</v>
      </c>
    </row>
    <row r="115" spans="1:22" x14ac:dyDescent="0.25">
      <c r="A115" s="77" t="s">
        <v>376</v>
      </c>
      <c r="B115" s="77" t="s">
        <v>48</v>
      </c>
      <c r="C115" s="78">
        <v>2</v>
      </c>
      <c r="D115" s="78">
        <v>2</v>
      </c>
      <c r="E115" s="78">
        <v>2</v>
      </c>
      <c r="F115" s="78">
        <v>2</v>
      </c>
      <c r="G115" s="78">
        <v>1</v>
      </c>
      <c r="H115" s="78">
        <v>2</v>
      </c>
      <c r="I115" s="78">
        <v>5</v>
      </c>
      <c r="J115" s="78">
        <v>5</v>
      </c>
      <c r="K115" s="78">
        <v>7</v>
      </c>
      <c r="L115" s="78">
        <v>7</v>
      </c>
      <c r="M115" s="78">
        <v>14</v>
      </c>
      <c r="N115" s="78">
        <v>19</v>
      </c>
      <c r="O115" s="78">
        <v>30</v>
      </c>
      <c r="P115" s="78">
        <v>35</v>
      </c>
      <c r="Q115" s="78">
        <v>39</v>
      </c>
      <c r="R115" s="78">
        <v>44</v>
      </c>
      <c r="S115" s="78">
        <v>47</v>
      </c>
      <c r="T115" s="78">
        <v>70</v>
      </c>
      <c r="U115" s="78">
        <v>82</v>
      </c>
      <c r="V115" s="78">
        <v>101</v>
      </c>
    </row>
    <row r="116" spans="1:22" x14ac:dyDescent="0.25">
      <c r="A116" s="77" t="s">
        <v>377</v>
      </c>
      <c r="B116" s="77" t="s">
        <v>51</v>
      </c>
      <c r="C116" s="78">
        <v>1</v>
      </c>
      <c r="D116" s="78">
        <v>1</v>
      </c>
      <c r="E116" s="78">
        <v>3</v>
      </c>
      <c r="F116" s="78">
        <v>3</v>
      </c>
      <c r="G116" s="78">
        <v>4</v>
      </c>
      <c r="H116" s="78">
        <v>7</v>
      </c>
      <c r="I116" s="78">
        <v>10</v>
      </c>
      <c r="J116" s="78">
        <v>13</v>
      </c>
      <c r="K116" s="78">
        <v>16</v>
      </c>
      <c r="L116" s="78">
        <v>21</v>
      </c>
      <c r="M116" s="78">
        <v>29</v>
      </c>
      <c r="N116" s="78">
        <v>34</v>
      </c>
      <c r="O116" s="78">
        <v>50</v>
      </c>
      <c r="P116" s="78">
        <v>63</v>
      </c>
      <c r="Q116" s="78">
        <v>78</v>
      </c>
      <c r="R116" s="78">
        <v>85</v>
      </c>
      <c r="S116" s="78">
        <v>90</v>
      </c>
      <c r="T116" s="78">
        <v>103</v>
      </c>
      <c r="U116" s="78">
        <v>129</v>
      </c>
      <c r="V116" s="78">
        <v>140</v>
      </c>
    </row>
    <row r="117" spans="1:22" x14ac:dyDescent="0.25">
      <c r="A117" s="77" t="s">
        <v>378</v>
      </c>
      <c r="B117" s="77" t="s">
        <v>52</v>
      </c>
      <c r="C117" s="78">
        <v>3</v>
      </c>
      <c r="D117" s="78">
        <v>5</v>
      </c>
      <c r="E117" s="78">
        <v>5</v>
      </c>
      <c r="F117" s="78">
        <v>5</v>
      </c>
      <c r="G117" s="78">
        <v>5</v>
      </c>
      <c r="H117" s="78">
        <v>10</v>
      </c>
      <c r="I117" s="78">
        <v>10</v>
      </c>
      <c r="J117" s="78">
        <v>12</v>
      </c>
      <c r="K117" s="78">
        <v>15</v>
      </c>
      <c r="L117" s="78">
        <v>24</v>
      </c>
      <c r="M117" s="78">
        <v>29</v>
      </c>
      <c r="N117" s="78">
        <v>38</v>
      </c>
      <c r="O117" s="78">
        <v>52</v>
      </c>
      <c r="P117" s="78">
        <v>64</v>
      </c>
      <c r="Q117" s="78">
        <v>73</v>
      </c>
      <c r="R117" s="78">
        <v>82</v>
      </c>
      <c r="S117" s="78">
        <v>90</v>
      </c>
      <c r="T117" s="78">
        <v>112</v>
      </c>
      <c r="U117" s="78">
        <v>126</v>
      </c>
      <c r="V117" s="78">
        <v>139</v>
      </c>
    </row>
    <row r="118" spans="1:22" x14ac:dyDescent="0.25">
      <c r="A118" s="77" t="s">
        <v>379</v>
      </c>
      <c r="B118" s="77" t="s">
        <v>54</v>
      </c>
      <c r="C118" s="78">
        <v>0</v>
      </c>
      <c r="D118" s="78">
        <v>1</v>
      </c>
      <c r="E118" s="78">
        <v>1</v>
      </c>
      <c r="F118" s="78">
        <v>1</v>
      </c>
      <c r="G118" s="78">
        <v>1</v>
      </c>
      <c r="H118" s="78">
        <v>3</v>
      </c>
      <c r="I118" s="78">
        <v>4</v>
      </c>
      <c r="J118" s="78">
        <v>11</v>
      </c>
      <c r="K118" s="78">
        <v>11</v>
      </c>
      <c r="L118" s="78">
        <v>29</v>
      </c>
      <c r="M118" s="78">
        <v>35</v>
      </c>
      <c r="N118" s="78">
        <v>45</v>
      </c>
      <c r="O118" s="78">
        <v>48</v>
      </c>
      <c r="P118" s="78">
        <v>54</v>
      </c>
      <c r="Q118" s="78">
        <v>59</v>
      </c>
      <c r="R118" s="78">
        <v>66</v>
      </c>
      <c r="S118" s="78">
        <v>70</v>
      </c>
      <c r="T118" s="78">
        <v>96</v>
      </c>
      <c r="U118" s="78">
        <v>120</v>
      </c>
      <c r="V118" s="78">
        <v>131</v>
      </c>
    </row>
    <row r="119" spans="1:22" x14ac:dyDescent="0.25">
      <c r="A119" s="77" t="s">
        <v>380</v>
      </c>
      <c r="B119" s="77" t="s">
        <v>55</v>
      </c>
      <c r="C119" s="78">
        <v>8</v>
      </c>
      <c r="D119" s="78">
        <v>13</v>
      </c>
      <c r="E119" s="78">
        <v>15</v>
      </c>
      <c r="F119" s="78">
        <v>19</v>
      </c>
      <c r="G119" s="78">
        <v>21</v>
      </c>
      <c r="H119" s="78">
        <v>27</v>
      </c>
      <c r="I119" s="78">
        <v>40</v>
      </c>
      <c r="J119" s="78">
        <v>43</v>
      </c>
      <c r="K119" s="78">
        <v>49</v>
      </c>
      <c r="L119" s="78">
        <v>55</v>
      </c>
      <c r="M119" s="78">
        <v>57</v>
      </c>
      <c r="N119" s="78">
        <v>66</v>
      </c>
      <c r="O119" s="78">
        <v>75</v>
      </c>
      <c r="P119" s="78">
        <v>81</v>
      </c>
      <c r="Q119" s="78">
        <v>85</v>
      </c>
      <c r="R119" s="78">
        <v>91</v>
      </c>
      <c r="S119" s="78">
        <v>97</v>
      </c>
      <c r="T119" s="78">
        <v>110</v>
      </c>
      <c r="U119" s="78">
        <v>116</v>
      </c>
      <c r="V119" s="78">
        <v>123</v>
      </c>
    </row>
    <row r="120" spans="1:22" x14ac:dyDescent="0.25">
      <c r="A120" s="77" t="s">
        <v>381</v>
      </c>
      <c r="B120" s="77" t="s">
        <v>58</v>
      </c>
      <c r="C120" s="78">
        <v>1</v>
      </c>
      <c r="D120" s="78">
        <v>1</v>
      </c>
      <c r="E120" s="78">
        <v>1</v>
      </c>
      <c r="F120" s="78">
        <v>1</v>
      </c>
      <c r="G120" s="78">
        <v>2</v>
      </c>
      <c r="H120" s="78">
        <v>2</v>
      </c>
      <c r="I120" s="78">
        <v>2</v>
      </c>
      <c r="J120" s="78">
        <v>2</v>
      </c>
      <c r="K120" s="78">
        <v>1</v>
      </c>
      <c r="L120" s="78">
        <v>7</v>
      </c>
      <c r="M120" s="78">
        <v>14</v>
      </c>
      <c r="N120" s="78">
        <v>17</v>
      </c>
      <c r="O120" s="78">
        <v>22</v>
      </c>
      <c r="P120" s="78">
        <v>23</v>
      </c>
      <c r="Q120" s="78">
        <v>23</v>
      </c>
      <c r="R120" s="78">
        <v>36</v>
      </c>
      <c r="S120" s="78">
        <v>37</v>
      </c>
      <c r="T120" s="78">
        <v>42</v>
      </c>
      <c r="U120" s="78">
        <v>52</v>
      </c>
      <c r="V120" s="78">
        <v>66</v>
      </c>
    </row>
    <row r="121" spans="1:22" x14ac:dyDescent="0.25">
      <c r="A121" s="77" t="s">
        <v>382</v>
      </c>
      <c r="B121" s="77" t="s">
        <v>60</v>
      </c>
      <c r="C121" s="78">
        <v>3</v>
      </c>
      <c r="D121" s="78">
        <v>4</v>
      </c>
      <c r="E121" s="78">
        <v>5</v>
      </c>
      <c r="F121" s="78">
        <v>7</v>
      </c>
      <c r="G121" s="78">
        <v>9</v>
      </c>
      <c r="H121" s="78">
        <v>25</v>
      </c>
      <c r="I121" s="78">
        <v>26</v>
      </c>
      <c r="J121" s="78">
        <v>26</v>
      </c>
      <c r="K121" s="78">
        <v>43</v>
      </c>
      <c r="L121" s="78">
        <v>61</v>
      </c>
      <c r="M121" s="78">
        <v>81</v>
      </c>
      <c r="N121" s="78">
        <v>103</v>
      </c>
      <c r="O121" s="78">
        <v>118</v>
      </c>
      <c r="P121" s="78">
        <v>127</v>
      </c>
      <c r="Q121" s="78">
        <v>134</v>
      </c>
      <c r="R121" s="78">
        <v>188</v>
      </c>
      <c r="S121" s="78">
        <v>212</v>
      </c>
      <c r="T121" s="78">
        <v>248</v>
      </c>
      <c r="U121" s="78">
        <v>276</v>
      </c>
      <c r="V121" s="78">
        <v>318</v>
      </c>
    </row>
    <row r="122" spans="1:22" x14ac:dyDescent="0.25">
      <c r="A122" s="77" t="s">
        <v>383</v>
      </c>
      <c r="B122" s="77" t="s">
        <v>65</v>
      </c>
      <c r="C122" s="78">
        <v>3</v>
      </c>
      <c r="D122" s="78">
        <v>3</v>
      </c>
      <c r="E122" s="78">
        <v>3</v>
      </c>
      <c r="F122" s="78">
        <v>5</v>
      </c>
      <c r="G122" s="78">
        <v>5</v>
      </c>
      <c r="H122" s="78">
        <v>6</v>
      </c>
      <c r="I122" s="78">
        <v>11</v>
      </c>
      <c r="J122" s="78">
        <v>17</v>
      </c>
      <c r="K122" s="78">
        <v>18</v>
      </c>
      <c r="L122" s="78">
        <v>22</v>
      </c>
      <c r="M122" s="78">
        <v>39</v>
      </c>
      <c r="N122" s="78">
        <v>47</v>
      </c>
      <c r="O122" s="78">
        <v>60</v>
      </c>
      <c r="P122" s="78">
        <v>67</v>
      </c>
      <c r="Q122" s="78">
        <v>86</v>
      </c>
      <c r="R122" s="78">
        <v>97</v>
      </c>
      <c r="S122" s="78">
        <v>114</v>
      </c>
      <c r="T122" s="78">
        <v>144</v>
      </c>
      <c r="U122" s="78">
        <v>158</v>
      </c>
      <c r="V122" s="78">
        <v>188</v>
      </c>
    </row>
    <row r="123" spans="1:22" x14ac:dyDescent="0.25">
      <c r="A123" s="77" t="s">
        <v>384</v>
      </c>
      <c r="B123" s="77" t="s">
        <v>71</v>
      </c>
      <c r="C123" s="78">
        <v>1</v>
      </c>
      <c r="D123" s="78">
        <v>2</v>
      </c>
      <c r="E123" s="78">
        <v>2</v>
      </c>
      <c r="F123" s="78">
        <v>2</v>
      </c>
      <c r="G123" s="78">
        <v>4</v>
      </c>
      <c r="H123" s="78">
        <v>5</v>
      </c>
      <c r="I123" s="78">
        <v>9</v>
      </c>
      <c r="J123" s="78">
        <v>12</v>
      </c>
      <c r="K123" s="78">
        <v>13</v>
      </c>
      <c r="L123" s="78">
        <v>34</v>
      </c>
      <c r="M123" s="78">
        <v>39</v>
      </c>
      <c r="N123" s="78">
        <v>45</v>
      </c>
      <c r="O123" s="78">
        <v>56</v>
      </c>
      <c r="P123" s="78">
        <v>56</v>
      </c>
      <c r="Q123" s="78">
        <v>57</v>
      </c>
      <c r="R123" s="78">
        <v>84</v>
      </c>
      <c r="S123" s="78">
        <v>98</v>
      </c>
      <c r="T123" s="78">
        <v>108</v>
      </c>
      <c r="U123" s="78">
        <v>128</v>
      </c>
      <c r="V123" s="78">
        <v>141</v>
      </c>
    </row>
    <row r="124" spans="1:22" x14ac:dyDescent="0.25">
      <c r="A124" s="77" t="s">
        <v>385</v>
      </c>
      <c r="B124" s="77" t="s">
        <v>74</v>
      </c>
      <c r="C124" s="78">
        <v>0</v>
      </c>
      <c r="D124" s="78">
        <v>0</v>
      </c>
      <c r="E124" s="78">
        <v>0</v>
      </c>
      <c r="F124" s="78">
        <v>0</v>
      </c>
      <c r="G124" s="78">
        <v>0</v>
      </c>
      <c r="H124" s="78">
        <v>1</v>
      </c>
      <c r="I124" s="78">
        <v>3</v>
      </c>
      <c r="J124" s="78">
        <v>3</v>
      </c>
      <c r="K124" s="78">
        <v>17</v>
      </c>
      <c r="L124" s="78">
        <v>23</v>
      </c>
      <c r="M124" s="78">
        <v>32</v>
      </c>
      <c r="N124" s="78">
        <v>42</v>
      </c>
      <c r="O124" s="78">
        <v>51</v>
      </c>
      <c r="P124" s="78">
        <v>57</v>
      </c>
      <c r="Q124" s="78">
        <v>70</v>
      </c>
      <c r="R124" s="78">
        <v>76</v>
      </c>
      <c r="S124" s="78">
        <v>77</v>
      </c>
      <c r="T124" s="78">
        <v>109</v>
      </c>
      <c r="U124" s="78">
        <v>148</v>
      </c>
      <c r="V124" s="78">
        <v>195</v>
      </c>
    </row>
    <row r="125" spans="1:22" x14ac:dyDescent="0.25">
      <c r="A125" s="77" t="s">
        <v>386</v>
      </c>
      <c r="B125" s="77" t="s">
        <v>87</v>
      </c>
      <c r="C125" s="78">
        <v>1</v>
      </c>
      <c r="D125" s="78">
        <v>1</v>
      </c>
      <c r="E125" s="78">
        <v>1</v>
      </c>
      <c r="F125" s="78">
        <v>1</v>
      </c>
      <c r="G125" s="78">
        <v>1</v>
      </c>
      <c r="H125" s="78">
        <v>1</v>
      </c>
      <c r="I125" s="78">
        <v>1</v>
      </c>
      <c r="J125" s="78">
        <v>2</v>
      </c>
      <c r="K125" s="78">
        <v>4</v>
      </c>
      <c r="L125" s="78">
        <v>7</v>
      </c>
      <c r="M125" s="78">
        <v>18</v>
      </c>
      <c r="N125" s="78">
        <v>27</v>
      </c>
      <c r="O125" s="78">
        <v>42</v>
      </c>
      <c r="P125" s="78">
        <v>45</v>
      </c>
      <c r="Q125" s="78">
        <v>51</v>
      </c>
      <c r="R125" s="78">
        <v>57</v>
      </c>
      <c r="S125" s="78">
        <v>67</v>
      </c>
      <c r="T125" s="78">
        <v>89</v>
      </c>
      <c r="U125" s="78">
        <v>115</v>
      </c>
      <c r="V125" s="78">
        <v>128</v>
      </c>
    </row>
    <row r="126" spans="1:22" x14ac:dyDescent="0.25">
      <c r="A126" s="77" t="s">
        <v>387</v>
      </c>
      <c r="B126" s="77" t="s">
        <v>89</v>
      </c>
      <c r="C126" s="78">
        <v>0</v>
      </c>
      <c r="D126" s="78">
        <v>1</v>
      </c>
      <c r="E126" s="78">
        <v>1</v>
      </c>
      <c r="F126" s="78">
        <v>1</v>
      </c>
      <c r="G126" s="78">
        <v>1</v>
      </c>
      <c r="H126" s="78">
        <v>2</v>
      </c>
      <c r="I126" s="78">
        <v>2</v>
      </c>
      <c r="J126" s="78">
        <v>2</v>
      </c>
      <c r="K126" s="78">
        <v>3</v>
      </c>
      <c r="L126" s="78">
        <v>7</v>
      </c>
      <c r="M126" s="78">
        <v>12</v>
      </c>
      <c r="N126" s="78">
        <v>16</v>
      </c>
      <c r="O126" s="78">
        <v>22</v>
      </c>
      <c r="P126" s="78">
        <v>25</v>
      </c>
      <c r="Q126" s="78">
        <v>31</v>
      </c>
      <c r="R126" s="78">
        <v>36</v>
      </c>
      <c r="S126" s="78">
        <v>44</v>
      </c>
      <c r="T126" s="78">
        <v>55</v>
      </c>
      <c r="U126" s="78">
        <v>68</v>
      </c>
      <c r="V126" s="78">
        <v>83</v>
      </c>
    </row>
    <row r="127" spans="1:22" x14ac:dyDescent="0.25">
      <c r="A127" s="77" t="s">
        <v>388</v>
      </c>
      <c r="B127" s="77" t="s">
        <v>99</v>
      </c>
      <c r="C127" s="78">
        <v>5</v>
      </c>
      <c r="D127" s="78">
        <v>8</v>
      </c>
      <c r="E127" s="78">
        <v>9</v>
      </c>
      <c r="F127" s="78">
        <v>11</v>
      </c>
      <c r="G127" s="78">
        <v>13</v>
      </c>
      <c r="H127" s="78">
        <v>28</v>
      </c>
      <c r="I127" s="78">
        <v>30</v>
      </c>
      <c r="J127" s="78">
        <v>33</v>
      </c>
      <c r="K127" s="78">
        <v>58</v>
      </c>
      <c r="L127" s="78">
        <v>70</v>
      </c>
      <c r="M127" s="78">
        <v>82</v>
      </c>
      <c r="N127" s="78">
        <v>110</v>
      </c>
      <c r="O127" s="78">
        <v>134</v>
      </c>
      <c r="P127" s="78">
        <v>139</v>
      </c>
      <c r="Q127" s="78">
        <v>154</v>
      </c>
      <c r="R127" s="78">
        <v>181</v>
      </c>
      <c r="S127" s="78">
        <v>209</v>
      </c>
      <c r="T127" s="78">
        <v>253</v>
      </c>
      <c r="U127" s="78">
        <v>290</v>
      </c>
      <c r="V127" s="78">
        <v>319</v>
      </c>
    </row>
    <row r="128" spans="1:22" x14ac:dyDescent="0.25">
      <c r="A128" s="77" t="s">
        <v>389</v>
      </c>
      <c r="B128" s="77" t="s">
        <v>107</v>
      </c>
      <c r="C128" s="78">
        <v>1</v>
      </c>
      <c r="D128" s="78">
        <v>2</v>
      </c>
      <c r="E128" s="78">
        <v>4</v>
      </c>
      <c r="F128" s="78">
        <v>5</v>
      </c>
      <c r="G128" s="78">
        <v>6</v>
      </c>
      <c r="H128" s="78">
        <v>6</v>
      </c>
      <c r="I128" s="78">
        <v>7</v>
      </c>
      <c r="J128" s="78">
        <v>11</v>
      </c>
      <c r="K128" s="78">
        <v>10</v>
      </c>
      <c r="L128" s="78">
        <v>12</v>
      </c>
      <c r="M128" s="78">
        <v>14</v>
      </c>
      <c r="N128" s="78">
        <v>19</v>
      </c>
      <c r="O128" s="78">
        <v>23</v>
      </c>
      <c r="P128" s="78">
        <v>24</v>
      </c>
      <c r="Q128" s="78">
        <v>24</v>
      </c>
      <c r="R128" s="78">
        <v>40</v>
      </c>
      <c r="S128" s="78">
        <v>45</v>
      </c>
      <c r="T128" s="78">
        <v>54</v>
      </c>
      <c r="U128" s="78">
        <v>69</v>
      </c>
      <c r="V128" s="78">
        <v>82</v>
      </c>
    </row>
    <row r="129" spans="1:22" x14ac:dyDescent="0.25">
      <c r="A129" s="77" t="s">
        <v>390</v>
      </c>
      <c r="B129" s="77" t="s">
        <v>111</v>
      </c>
      <c r="C129" s="78">
        <v>1</v>
      </c>
      <c r="D129" s="78">
        <v>4</v>
      </c>
      <c r="E129" s="78">
        <v>4</v>
      </c>
      <c r="F129" s="78">
        <v>6</v>
      </c>
      <c r="G129" s="78">
        <v>6</v>
      </c>
      <c r="H129" s="78">
        <v>8</v>
      </c>
      <c r="I129" s="78">
        <v>9</v>
      </c>
      <c r="J129" s="78">
        <v>12</v>
      </c>
      <c r="K129" s="78">
        <v>23</v>
      </c>
      <c r="L129" s="78">
        <v>25</v>
      </c>
      <c r="M129" s="78">
        <v>33</v>
      </c>
      <c r="N129" s="78">
        <v>43</v>
      </c>
      <c r="O129" s="78">
        <v>51</v>
      </c>
      <c r="P129" s="78">
        <v>57</v>
      </c>
      <c r="Q129" s="78">
        <v>67</v>
      </c>
      <c r="R129" s="78">
        <v>70</v>
      </c>
      <c r="S129" s="78">
        <v>71</v>
      </c>
      <c r="T129" s="78">
        <v>93</v>
      </c>
      <c r="U129" s="78">
        <v>129</v>
      </c>
      <c r="V129" s="78">
        <v>160</v>
      </c>
    </row>
    <row r="130" spans="1:22" x14ac:dyDescent="0.25">
      <c r="A130" s="77" t="s">
        <v>391</v>
      </c>
      <c r="B130" s="77" t="s">
        <v>115</v>
      </c>
      <c r="C130" s="78">
        <v>1</v>
      </c>
      <c r="D130" s="78">
        <v>1</v>
      </c>
      <c r="E130" s="78">
        <v>1</v>
      </c>
      <c r="F130" s="78">
        <v>1</v>
      </c>
      <c r="G130" s="78">
        <v>1</v>
      </c>
      <c r="H130" s="78">
        <v>2</v>
      </c>
      <c r="I130" s="78">
        <v>2</v>
      </c>
      <c r="J130" s="78">
        <v>4</v>
      </c>
      <c r="K130" s="78">
        <v>7</v>
      </c>
      <c r="L130" s="78">
        <v>14</v>
      </c>
      <c r="M130" s="78">
        <v>17</v>
      </c>
      <c r="N130" s="78">
        <v>23</v>
      </c>
      <c r="O130" s="78">
        <v>38</v>
      </c>
      <c r="P130" s="78">
        <v>50</v>
      </c>
      <c r="Q130" s="78">
        <v>56</v>
      </c>
      <c r="R130" s="78">
        <v>61</v>
      </c>
      <c r="S130" s="78">
        <v>63</v>
      </c>
      <c r="T130" s="78">
        <v>95</v>
      </c>
      <c r="U130" s="78">
        <v>130</v>
      </c>
      <c r="V130" s="78">
        <v>154</v>
      </c>
    </row>
    <row r="131" spans="1:22" x14ac:dyDescent="0.25">
      <c r="A131" s="77" t="s">
        <v>392</v>
      </c>
      <c r="B131" s="77" t="s">
        <v>116</v>
      </c>
      <c r="C131" s="78">
        <v>3</v>
      </c>
      <c r="D131" s="78">
        <v>3</v>
      </c>
      <c r="E131" s="78">
        <v>3</v>
      </c>
      <c r="F131" s="78">
        <v>7</v>
      </c>
      <c r="G131" s="78">
        <v>7</v>
      </c>
      <c r="H131" s="78">
        <v>9</v>
      </c>
      <c r="I131" s="78">
        <v>17</v>
      </c>
      <c r="J131" s="78">
        <v>20</v>
      </c>
      <c r="K131" s="78">
        <v>21</v>
      </c>
      <c r="L131" s="78">
        <v>59</v>
      </c>
      <c r="M131" s="78">
        <v>75</v>
      </c>
      <c r="N131" s="78">
        <v>98</v>
      </c>
      <c r="O131" s="78">
        <v>107</v>
      </c>
      <c r="P131" s="78">
        <v>110</v>
      </c>
      <c r="Q131" s="78">
        <v>113</v>
      </c>
      <c r="R131" s="78">
        <v>155</v>
      </c>
      <c r="S131" s="78">
        <v>184</v>
      </c>
      <c r="T131" s="78">
        <v>204</v>
      </c>
      <c r="U131" s="78">
        <v>228</v>
      </c>
      <c r="V131" s="78">
        <v>265</v>
      </c>
    </row>
    <row r="132" spans="1:22" x14ac:dyDescent="0.25">
      <c r="A132" s="77" t="s">
        <v>393</v>
      </c>
      <c r="B132" s="77" t="s">
        <v>121</v>
      </c>
      <c r="C132" s="78">
        <v>3</v>
      </c>
      <c r="D132" s="78">
        <v>5</v>
      </c>
      <c r="E132" s="78">
        <v>6</v>
      </c>
      <c r="F132" s="78">
        <v>12</v>
      </c>
      <c r="G132" s="78">
        <v>13</v>
      </c>
      <c r="H132" s="78">
        <v>24</v>
      </c>
      <c r="I132" s="78">
        <v>35</v>
      </c>
      <c r="J132" s="78">
        <v>37</v>
      </c>
      <c r="K132" s="78">
        <v>58</v>
      </c>
      <c r="L132" s="78">
        <v>68</v>
      </c>
      <c r="M132" s="78">
        <v>78</v>
      </c>
      <c r="N132" s="78">
        <v>99</v>
      </c>
      <c r="O132" s="78">
        <v>110</v>
      </c>
      <c r="P132" s="78">
        <v>117</v>
      </c>
      <c r="Q132" s="78">
        <v>134</v>
      </c>
      <c r="R132" s="78">
        <v>143</v>
      </c>
      <c r="S132" s="78">
        <v>152</v>
      </c>
      <c r="T132" s="78">
        <v>172</v>
      </c>
      <c r="U132" s="78">
        <v>189</v>
      </c>
      <c r="V132" s="78">
        <v>206</v>
      </c>
    </row>
    <row r="133" spans="1:22" x14ac:dyDescent="0.25">
      <c r="A133" s="77" t="s">
        <v>394</v>
      </c>
      <c r="B133" s="77" t="s">
        <v>15</v>
      </c>
      <c r="C133" s="78">
        <v>1</v>
      </c>
      <c r="D133" s="78">
        <v>2</v>
      </c>
      <c r="E133" s="78">
        <v>2</v>
      </c>
      <c r="F133" s="78">
        <v>4</v>
      </c>
      <c r="G133" s="78">
        <v>7</v>
      </c>
      <c r="H133" s="78">
        <v>13</v>
      </c>
      <c r="I133" s="78">
        <v>15</v>
      </c>
      <c r="J133" s="78">
        <v>12</v>
      </c>
      <c r="K133" s="78">
        <v>23</v>
      </c>
      <c r="L133" s="78">
        <v>27</v>
      </c>
      <c r="M133" s="78">
        <v>39</v>
      </c>
      <c r="N133" s="78">
        <v>39</v>
      </c>
      <c r="O133" s="78">
        <v>41</v>
      </c>
      <c r="P133" s="78">
        <v>44</v>
      </c>
      <c r="Q133" s="78">
        <v>45</v>
      </c>
      <c r="R133" s="78">
        <v>50</v>
      </c>
      <c r="S133" s="78">
        <v>59</v>
      </c>
      <c r="T133" s="78">
        <v>66</v>
      </c>
      <c r="U133" s="78">
        <v>106</v>
      </c>
      <c r="V133" s="78">
        <v>115</v>
      </c>
    </row>
    <row r="134" spans="1:22" x14ac:dyDescent="0.25">
      <c r="A134" s="77" t="s">
        <v>395</v>
      </c>
      <c r="B134" s="77" t="s">
        <v>18</v>
      </c>
      <c r="C134" s="78">
        <v>0</v>
      </c>
      <c r="D134" s="78">
        <v>1</v>
      </c>
      <c r="E134" s="78">
        <v>1</v>
      </c>
      <c r="F134" s="78">
        <v>1</v>
      </c>
      <c r="G134" s="78">
        <v>1</v>
      </c>
      <c r="H134" s="78">
        <v>4</v>
      </c>
      <c r="I134" s="78">
        <v>7</v>
      </c>
      <c r="J134" s="78">
        <v>12</v>
      </c>
      <c r="K134" s="78">
        <v>12</v>
      </c>
      <c r="L134" s="78">
        <v>14</v>
      </c>
      <c r="M134" s="78">
        <v>15</v>
      </c>
      <c r="N134" s="78">
        <v>16</v>
      </c>
      <c r="O134" s="78">
        <v>17</v>
      </c>
      <c r="P134" s="78">
        <v>20</v>
      </c>
      <c r="Q134" s="78">
        <v>30</v>
      </c>
      <c r="R134" s="78">
        <v>37</v>
      </c>
      <c r="S134" s="78">
        <v>41</v>
      </c>
      <c r="T134" s="78">
        <v>47</v>
      </c>
      <c r="U134" s="78">
        <v>68</v>
      </c>
      <c r="V134" s="78">
        <v>85</v>
      </c>
    </row>
    <row r="135" spans="1:22" x14ac:dyDescent="0.25">
      <c r="A135" s="77" t="s">
        <v>396</v>
      </c>
      <c r="B135" s="77" t="s">
        <v>27</v>
      </c>
      <c r="C135" s="78">
        <v>5</v>
      </c>
      <c r="D135" s="78">
        <v>7</v>
      </c>
      <c r="E135" s="78">
        <v>7</v>
      </c>
      <c r="F135" s="78">
        <v>7</v>
      </c>
      <c r="G135" s="78">
        <v>8</v>
      </c>
      <c r="H135" s="78">
        <v>9</v>
      </c>
      <c r="I135" s="78">
        <v>10</v>
      </c>
      <c r="J135" s="78">
        <v>10</v>
      </c>
      <c r="K135" s="78">
        <v>22</v>
      </c>
      <c r="L135" s="78">
        <v>34</v>
      </c>
      <c r="M135" s="78">
        <v>38</v>
      </c>
      <c r="N135" s="78">
        <v>52</v>
      </c>
      <c r="O135" s="78">
        <v>57</v>
      </c>
      <c r="P135" s="78">
        <v>79</v>
      </c>
      <c r="Q135" s="78">
        <v>110</v>
      </c>
      <c r="R135" s="78">
        <v>129</v>
      </c>
      <c r="S135" s="78">
        <v>145</v>
      </c>
      <c r="T135" s="78">
        <v>176</v>
      </c>
      <c r="U135" s="78">
        <v>211</v>
      </c>
      <c r="V135" s="78">
        <v>238</v>
      </c>
    </row>
    <row r="136" spans="1:22" x14ac:dyDescent="0.25">
      <c r="A136" s="77" t="s">
        <v>397</v>
      </c>
      <c r="B136" s="77" t="s">
        <v>30</v>
      </c>
      <c r="C136" s="78">
        <v>4</v>
      </c>
      <c r="D136" s="78">
        <v>4</v>
      </c>
      <c r="E136" s="78">
        <v>4</v>
      </c>
      <c r="F136" s="78">
        <v>4</v>
      </c>
      <c r="G136" s="78">
        <v>4</v>
      </c>
      <c r="H136" s="78">
        <v>9</v>
      </c>
      <c r="I136" s="78">
        <v>11</v>
      </c>
      <c r="J136" s="78">
        <v>12</v>
      </c>
      <c r="K136" s="78">
        <v>5</v>
      </c>
      <c r="L136" s="78">
        <v>27</v>
      </c>
      <c r="M136" s="78">
        <v>40</v>
      </c>
      <c r="N136" s="78">
        <v>50</v>
      </c>
      <c r="O136" s="78">
        <v>64</v>
      </c>
      <c r="P136" s="78">
        <v>75</v>
      </c>
      <c r="Q136" s="78">
        <v>82</v>
      </c>
      <c r="R136" s="78">
        <v>101</v>
      </c>
      <c r="S136" s="78">
        <v>110</v>
      </c>
      <c r="T136" s="78">
        <v>139</v>
      </c>
      <c r="U136" s="78">
        <v>170</v>
      </c>
      <c r="V136" s="78">
        <v>194</v>
      </c>
    </row>
    <row r="137" spans="1:22" x14ac:dyDescent="0.25">
      <c r="A137" s="77" t="s">
        <v>398</v>
      </c>
      <c r="B137" s="77" t="s">
        <v>31</v>
      </c>
      <c r="C137" s="78">
        <v>12</v>
      </c>
      <c r="D137" s="78">
        <v>13</v>
      </c>
      <c r="E137" s="78">
        <v>13</v>
      </c>
      <c r="F137" s="78">
        <v>13</v>
      </c>
      <c r="G137" s="78">
        <v>14</v>
      </c>
      <c r="H137" s="78">
        <v>14</v>
      </c>
      <c r="I137" s="78">
        <v>15</v>
      </c>
      <c r="J137" s="78">
        <v>20</v>
      </c>
      <c r="K137" s="78">
        <v>24</v>
      </c>
      <c r="L137" s="78">
        <v>25</v>
      </c>
      <c r="M137" s="78">
        <v>26</v>
      </c>
      <c r="N137" s="78">
        <v>30</v>
      </c>
      <c r="O137" s="78">
        <v>42</v>
      </c>
      <c r="P137" s="78">
        <v>43</v>
      </c>
      <c r="Q137" s="78">
        <v>46</v>
      </c>
      <c r="R137" s="78">
        <v>48</v>
      </c>
      <c r="S137" s="78">
        <v>50</v>
      </c>
      <c r="T137" s="78">
        <v>55</v>
      </c>
      <c r="U137" s="78">
        <v>65</v>
      </c>
      <c r="V137" s="78">
        <v>84</v>
      </c>
    </row>
    <row r="138" spans="1:22" x14ac:dyDescent="0.25">
      <c r="A138" s="77" t="s">
        <v>399</v>
      </c>
      <c r="B138" s="77" t="s">
        <v>37</v>
      </c>
      <c r="C138" s="78">
        <v>0</v>
      </c>
      <c r="D138" s="78">
        <v>0</v>
      </c>
      <c r="E138" s="78">
        <v>0</v>
      </c>
      <c r="F138" s="78">
        <v>0</v>
      </c>
      <c r="G138" s="78">
        <v>0</v>
      </c>
      <c r="H138" s="78">
        <v>1</v>
      </c>
      <c r="I138" s="78">
        <v>1</v>
      </c>
      <c r="J138" s="78">
        <v>2</v>
      </c>
      <c r="K138" s="78">
        <v>7</v>
      </c>
      <c r="L138" s="78">
        <v>8</v>
      </c>
      <c r="M138" s="78">
        <v>8</v>
      </c>
      <c r="N138" s="78">
        <v>8</v>
      </c>
      <c r="O138" s="78">
        <v>8</v>
      </c>
      <c r="P138" s="78">
        <v>9</v>
      </c>
      <c r="Q138" s="78">
        <v>11</v>
      </c>
      <c r="R138" s="78">
        <v>21</v>
      </c>
      <c r="S138" s="78">
        <v>22</v>
      </c>
      <c r="T138" s="78">
        <v>26</v>
      </c>
      <c r="U138" s="78">
        <v>39</v>
      </c>
      <c r="V138" s="78">
        <v>43</v>
      </c>
    </row>
    <row r="139" spans="1:22" x14ac:dyDescent="0.25">
      <c r="A139" s="77" t="s">
        <v>400</v>
      </c>
      <c r="B139" s="77" t="s">
        <v>39</v>
      </c>
      <c r="C139" s="78">
        <v>5</v>
      </c>
      <c r="D139" s="78">
        <v>5</v>
      </c>
      <c r="E139" s="78">
        <v>6</v>
      </c>
      <c r="F139" s="78">
        <v>6</v>
      </c>
      <c r="G139" s="78">
        <v>9</v>
      </c>
      <c r="H139" s="78">
        <v>8</v>
      </c>
      <c r="I139" s="78">
        <v>14</v>
      </c>
      <c r="J139" s="78">
        <v>20</v>
      </c>
      <c r="K139" s="78">
        <v>21</v>
      </c>
      <c r="L139" s="78">
        <v>27</v>
      </c>
      <c r="M139" s="78">
        <v>31</v>
      </c>
      <c r="N139" s="78">
        <v>43</v>
      </c>
      <c r="O139" s="78">
        <v>45</v>
      </c>
      <c r="P139" s="78">
        <v>53</v>
      </c>
      <c r="Q139" s="78">
        <v>67</v>
      </c>
      <c r="R139" s="78">
        <v>80</v>
      </c>
      <c r="S139" s="78">
        <v>88</v>
      </c>
      <c r="T139" s="78">
        <v>130</v>
      </c>
      <c r="U139" s="78">
        <v>166</v>
      </c>
      <c r="V139" s="78">
        <v>213</v>
      </c>
    </row>
    <row r="140" spans="1:22" x14ac:dyDescent="0.25">
      <c r="A140" s="77" t="s">
        <v>401</v>
      </c>
      <c r="B140" s="77" t="s">
        <v>41</v>
      </c>
      <c r="C140" s="78">
        <v>3</v>
      </c>
      <c r="D140" s="78">
        <v>3</v>
      </c>
      <c r="E140" s="78">
        <v>4</v>
      </c>
      <c r="F140" s="78">
        <v>3</v>
      </c>
      <c r="G140" s="78">
        <v>5</v>
      </c>
      <c r="H140" s="78">
        <v>6</v>
      </c>
      <c r="I140" s="78">
        <v>6</v>
      </c>
      <c r="J140" s="78">
        <v>6</v>
      </c>
      <c r="K140" s="78">
        <v>11</v>
      </c>
      <c r="L140" s="78">
        <v>12</v>
      </c>
      <c r="M140" s="78">
        <v>15</v>
      </c>
      <c r="N140" s="78">
        <v>22</v>
      </c>
      <c r="O140" s="78">
        <v>27</v>
      </c>
      <c r="P140" s="78">
        <v>29</v>
      </c>
      <c r="Q140" s="78">
        <v>32</v>
      </c>
      <c r="R140" s="78">
        <v>49</v>
      </c>
      <c r="S140" s="78">
        <v>57</v>
      </c>
      <c r="T140" s="78">
        <v>64</v>
      </c>
      <c r="U140" s="78">
        <v>78</v>
      </c>
      <c r="V140" s="78">
        <v>105</v>
      </c>
    </row>
    <row r="141" spans="1:22" x14ac:dyDescent="0.25">
      <c r="A141" s="77" t="s">
        <v>402</v>
      </c>
      <c r="B141" s="77" t="s">
        <v>45</v>
      </c>
      <c r="C141" s="78">
        <v>8</v>
      </c>
      <c r="D141" s="78">
        <v>10</v>
      </c>
      <c r="E141" s="78">
        <v>13</v>
      </c>
      <c r="F141" s="78">
        <v>15</v>
      </c>
      <c r="G141" s="78">
        <v>20</v>
      </c>
      <c r="H141" s="78">
        <v>41</v>
      </c>
      <c r="I141" s="78">
        <v>53</v>
      </c>
      <c r="J141" s="78">
        <v>55</v>
      </c>
      <c r="K141" s="78">
        <v>69</v>
      </c>
      <c r="L141" s="78">
        <v>77</v>
      </c>
      <c r="M141" s="78">
        <v>87</v>
      </c>
      <c r="N141" s="78">
        <v>107</v>
      </c>
      <c r="O141" s="78">
        <v>138</v>
      </c>
      <c r="P141" s="78">
        <v>156</v>
      </c>
      <c r="Q141" s="78">
        <v>171</v>
      </c>
      <c r="R141" s="78">
        <v>207</v>
      </c>
      <c r="S141" s="78">
        <v>251</v>
      </c>
      <c r="T141" s="78">
        <v>267</v>
      </c>
      <c r="U141" s="78">
        <v>317</v>
      </c>
      <c r="V141" s="78">
        <v>384</v>
      </c>
    </row>
    <row r="142" spans="1:22" x14ac:dyDescent="0.25">
      <c r="A142" s="77" t="s">
        <v>403</v>
      </c>
      <c r="B142" s="77" t="s">
        <v>50</v>
      </c>
      <c r="C142" s="78">
        <v>13</v>
      </c>
      <c r="D142" s="78">
        <v>16</v>
      </c>
      <c r="E142" s="78">
        <v>18</v>
      </c>
      <c r="F142" s="78">
        <v>18</v>
      </c>
      <c r="G142" s="78">
        <v>20</v>
      </c>
      <c r="H142" s="78">
        <v>21</v>
      </c>
      <c r="I142" s="78">
        <v>32</v>
      </c>
      <c r="J142" s="78">
        <v>29</v>
      </c>
      <c r="K142" s="78">
        <v>36</v>
      </c>
      <c r="L142" s="78">
        <v>50</v>
      </c>
      <c r="M142" s="78">
        <v>52</v>
      </c>
      <c r="N142" s="78">
        <v>61</v>
      </c>
      <c r="O142" s="78">
        <v>75</v>
      </c>
      <c r="P142" s="78">
        <v>92</v>
      </c>
      <c r="Q142" s="78">
        <v>115</v>
      </c>
      <c r="R142" s="78">
        <v>139</v>
      </c>
      <c r="S142" s="78">
        <v>147</v>
      </c>
      <c r="T142" s="78">
        <v>170</v>
      </c>
      <c r="U142" s="78">
        <v>206</v>
      </c>
      <c r="V142" s="78">
        <v>262</v>
      </c>
    </row>
    <row r="143" spans="1:22" x14ac:dyDescent="0.25">
      <c r="A143" s="77" t="s">
        <v>404</v>
      </c>
      <c r="B143" s="77" t="s">
        <v>56</v>
      </c>
      <c r="C143" s="78">
        <v>4</v>
      </c>
      <c r="D143" s="78">
        <v>5</v>
      </c>
      <c r="E143" s="78">
        <v>5</v>
      </c>
      <c r="F143" s="78">
        <v>9</v>
      </c>
      <c r="G143" s="78">
        <v>11</v>
      </c>
      <c r="H143" s="78">
        <v>11</v>
      </c>
      <c r="I143" s="78">
        <v>11</v>
      </c>
      <c r="J143" s="78">
        <v>12</v>
      </c>
      <c r="K143" s="78">
        <v>18</v>
      </c>
      <c r="L143" s="78">
        <v>21</v>
      </c>
      <c r="M143" s="78">
        <v>25</v>
      </c>
      <c r="N143" s="78">
        <v>32</v>
      </c>
      <c r="O143" s="78">
        <v>45</v>
      </c>
      <c r="P143" s="78">
        <v>48</v>
      </c>
      <c r="Q143" s="78">
        <v>64</v>
      </c>
      <c r="R143" s="78">
        <v>72</v>
      </c>
      <c r="S143" s="78">
        <v>96</v>
      </c>
      <c r="T143" s="78">
        <v>112</v>
      </c>
      <c r="U143" s="78">
        <v>182</v>
      </c>
      <c r="V143" s="78">
        <v>230</v>
      </c>
    </row>
    <row r="144" spans="1:22" x14ac:dyDescent="0.25">
      <c r="A144" s="77" t="s">
        <v>405</v>
      </c>
      <c r="B144" s="77" t="s">
        <v>61</v>
      </c>
      <c r="C144" s="78">
        <v>4</v>
      </c>
      <c r="D144" s="78">
        <v>4</v>
      </c>
      <c r="E144" s="78">
        <v>5</v>
      </c>
      <c r="F144" s="78">
        <v>5</v>
      </c>
      <c r="G144" s="78">
        <v>6</v>
      </c>
      <c r="H144" s="78">
        <v>6</v>
      </c>
      <c r="I144" s="78">
        <v>6</v>
      </c>
      <c r="J144" s="78">
        <v>8</v>
      </c>
      <c r="K144" s="78">
        <v>15</v>
      </c>
      <c r="L144" s="78">
        <v>15</v>
      </c>
      <c r="M144" s="78">
        <v>24</v>
      </c>
      <c r="N144" s="78">
        <v>26</v>
      </c>
      <c r="O144" s="78">
        <v>30</v>
      </c>
      <c r="P144" s="78">
        <v>44</v>
      </c>
      <c r="Q144" s="78">
        <v>59</v>
      </c>
      <c r="R144" s="78">
        <v>71</v>
      </c>
      <c r="S144" s="78">
        <v>78</v>
      </c>
      <c r="T144" s="78">
        <v>102</v>
      </c>
      <c r="U144" s="78">
        <v>141</v>
      </c>
      <c r="V144" s="78">
        <v>167</v>
      </c>
    </row>
    <row r="145" spans="1:22" x14ac:dyDescent="0.25">
      <c r="A145" s="77" t="s">
        <v>406</v>
      </c>
      <c r="B145" s="77" t="s">
        <v>64</v>
      </c>
      <c r="C145" s="78">
        <v>2</v>
      </c>
      <c r="D145" s="78">
        <v>2</v>
      </c>
      <c r="E145" s="78">
        <v>2</v>
      </c>
      <c r="F145" s="78">
        <v>2</v>
      </c>
      <c r="G145" s="78">
        <v>3</v>
      </c>
      <c r="H145" s="78">
        <v>4</v>
      </c>
      <c r="I145" s="78">
        <v>6</v>
      </c>
      <c r="J145" s="78">
        <v>5</v>
      </c>
      <c r="K145" s="78">
        <v>7</v>
      </c>
      <c r="L145" s="78">
        <v>14</v>
      </c>
      <c r="M145" s="78">
        <v>17</v>
      </c>
      <c r="N145" s="78">
        <v>20</v>
      </c>
      <c r="O145" s="78">
        <v>29</v>
      </c>
      <c r="P145" s="78">
        <v>43</v>
      </c>
      <c r="Q145" s="78">
        <v>53</v>
      </c>
      <c r="R145" s="78">
        <v>65</v>
      </c>
      <c r="S145" s="78">
        <v>80</v>
      </c>
      <c r="T145" s="78">
        <v>98</v>
      </c>
      <c r="U145" s="78">
        <v>128</v>
      </c>
      <c r="V145" s="78">
        <v>136</v>
      </c>
    </row>
    <row r="146" spans="1:22" x14ac:dyDescent="0.25">
      <c r="A146" s="77" t="s">
        <v>407</v>
      </c>
      <c r="B146" s="77" t="s">
        <v>66</v>
      </c>
      <c r="C146" s="78">
        <v>1</v>
      </c>
      <c r="D146" s="78">
        <v>1</v>
      </c>
      <c r="E146" s="78">
        <v>1</v>
      </c>
      <c r="F146" s="78">
        <v>1</v>
      </c>
      <c r="G146" s="78">
        <v>1</v>
      </c>
      <c r="H146" s="78">
        <v>3</v>
      </c>
      <c r="I146" s="78">
        <v>4</v>
      </c>
      <c r="J146" s="78">
        <v>4</v>
      </c>
      <c r="K146" s="78">
        <v>4</v>
      </c>
      <c r="L146" s="78">
        <v>7</v>
      </c>
      <c r="M146" s="78">
        <v>7</v>
      </c>
      <c r="N146" s="78">
        <v>9</v>
      </c>
      <c r="O146" s="78">
        <v>9</v>
      </c>
      <c r="P146" s="78">
        <v>14</v>
      </c>
      <c r="Q146" s="78">
        <v>20</v>
      </c>
      <c r="R146" s="78">
        <v>24</v>
      </c>
      <c r="S146" s="78">
        <v>31</v>
      </c>
      <c r="T146" s="78">
        <v>32</v>
      </c>
      <c r="U146" s="78">
        <v>39</v>
      </c>
      <c r="V146" s="78">
        <v>53</v>
      </c>
    </row>
    <row r="147" spans="1:22" x14ac:dyDescent="0.25">
      <c r="A147" s="77" t="s">
        <v>408</v>
      </c>
      <c r="B147" s="77" t="s">
        <v>179</v>
      </c>
      <c r="C147" s="78">
        <v>0</v>
      </c>
      <c r="D147" s="78">
        <v>0</v>
      </c>
      <c r="E147" s="78">
        <v>0</v>
      </c>
      <c r="F147" s="78">
        <v>0</v>
      </c>
      <c r="G147" s="78">
        <v>0</v>
      </c>
      <c r="H147" s="78">
        <v>0</v>
      </c>
      <c r="I147" s="78">
        <v>1</v>
      </c>
      <c r="J147" s="78">
        <v>2</v>
      </c>
      <c r="K147" s="78">
        <v>3</v>
      </c>
      <c r="L147" s="78">
        <v>4</v>
      </c>
      <c r="M147" s="78">
        <v>11</v>
      </c>
      <c r="N147" s="78">
        <v>17</v>
      </c>
      <c r="O147" s="78">
        <v>24</v>
      </c>
      <c r="P147" s="78">
        <v>34</v>
      </c>
      <c r="Q147" s="78">
        <v>35</v>
      </c>
      <c r="R147" s="78">
        <v>42</v>
      </c>
      <c r="S147" s="78">
        <v>45</v>
      </c>
      <c r="T147" s="78">
        <v>51</v>
      </c>
      <c r="U147" s="78">
        <v>70</v>
      </c>
      <c r="V147" s="78">
        <v>90</v>
      </c>
    </row>
    <row r="148" spans="1:22" x14ac:dyDescent="0.25">
      <c r="A148" s="77" t="s">
        <v>409</v>
      </c>
      <c r="B148" s="77" t="s">
        <v>78</v>
      </c>
      <c r="C148" s="78">
        <v>4</v>
      </c>
      <c r="D148" s="78">
        <v>5</v>
      </c>
      <c r="E148" s="78">
        <v>5</v>
      </c>
      <c r="F148" s="78">
        <v>5</v>
      </c>
      <c r="G148" s="78">
        <v>6</v>
      </c>
      <c r="H148" s="78">
        <v>8</v>
      </c>
      <c r="I148" s="78">
        <v>9</v>
      </c>
      <c r="J148" s="78">
        <v>12</v>
      </c>
      <c r="K148" s="78">
        <v>12</v>
      </c>
      <c r="L148" s="78">
        <v>15</v>
      </c>
      <c r="M148" s="78">
        <v>16</v>
      </c>
      <c r="N148" s="78">
        <v>17</v>
      </c>
      <c r="O148" s="78">
        <v>20</v>
      </c>
      <c r="P148" s="78">
        <v>21</v>
      </c>
      <c r="Q148" s="78">
        <v>29</v>
      </c>
      <c r="R148" s="78">
        <v>37</v>
      </c>
      <c r="S148" s="78">
        <v>43</v>
      </c>
      <c r="T148" s="78">
        <v>64</v>
      </c>
      <c r="U148" s="78">
        <v>86</v>
      </c>
      <c r="V148" s="78">
        <v>106</v>
      </c>
    </row>
    <row r="149" spans="1:22" x14ac:dyDescent="0.25">
      <c r="A149" s="77" t="s">
        <v>410</v>
      </c>
      <c r="B149" s="77" t="s">
        <v>77</v>
      </c>
      <c r="C149" s="78">
        <v>0</v>
      </c>
      <c r="D149" s="78">
        <v>0</v>
      </c>
      <c r="E149" s="78">
        <v>0</v>
      </c>
      <c r="F149" s="78">
        <v>4</v>
      </c>
      <c r="G149" s="78">
        <v>4</v>
      </c>
      <c r="H149" s="78">
        <v>2</v>
      </c>
      <c r="I149" s="78">
        <v>7</v>
      </c>
      <c r="J149" s="78">
        <v>6</v>
      </c>
      <c r="K149" s="78">
        <v>8</v>
      </c>
      <c r="L149" s="78">
        <v>11</v>
      </c>
      <c r="M149" s="78">
        <v>13</v>
      </c>
      <c r="N149" s="78">
        <v>14</v>
      </c>
      <c r="O149" s="78">
        <v>16</v>
      </c>
      <c r="P149" s="78">
        <v>20</v>
      </c>
      <c r="Q149" s="78">
        <v>24</v>
      </c>
      <c r="R149" s="78">
        <v>30</v>
      </c>
      <c r="S149" s="78">
        <v>45</v>
      </c>
      <c r="T149" s="78">
        <v>50</v>
      </c>
      <c r="U149" s="78">
        <v>69</v>
      </c>
      <c r="V149" s="78">
        <v>75</v>
      </c>
    </row>
    <row r="150" spans="1:22" x14ac:dyDescent="0.25">
      <c r="A150" s="77" t="s">
        <v>411</v>
      </c>
      <c r="B150" s="77" t="s">
        <v>80</v>
      </c>
      <c r="C150" s="78">
        <v>5</v>
      </c>
      <c r="D150" s="78">
        <v>5</v>
      </c>
      <c r="E150" s="78">
        <v>6</v>
      </c>
      <c r="F150" s="78">
        <v>6</v>
      </c>
      <c r="G150" s="78">
        <v>6</v>
      </c>
      <c r="H150" s="78">
        <v>6</v>
      </c>
      <c r="I150" s="78">
        <v>6</v>
      </c>
      <c r="J150" s="78">
        <v>14</v>
      </c>
      <c r="K150" s="78">
        <v>13</v>
      </c>
      <c r="L150" s="78">
        <v>28</v>
      </c>
      <c r="M150" s="78">
        <v>29</v>
      </c>
      <c r="N150" s="78">
        <v>41</v>
      </c>
      <c r="O150" s="78">
        <v>45</v>
      </c>
      <c r="P150" s="78">
        <v>60</v>
      </c>
      <c r="Q150" s="78">
        <v>71</v>
      </c>
      <c r="R150" s="78">
        <v>78</v>
      </c>
      <c r="S150" s="78">
        <v>92</v>
      </c>
      <c r="T150" s="78">
        <v>109</v>
      </c>
      <c r="U150" s="78">
        <v>135</v>
      </c>
      <c r="V150" s="78">
        <v>177</v>
      </c>
    </row>
    <row r="151" spans="1:22" x14ac:dyDescent="0.25">
      <c r="A151" s="77" t="s">
        <v>412</v>
      </c>
      <c r="B151" s="77" t="s">
        <v>82</v>
      </c>
      <c r="C151" s="78">
        <v>5</v>
      </c>
      <c r="D151" s="78">
        <v>7</v>
      </c>
      <c r="E151" s="78">
        <v>9</v>
      </c>
      <c r="F151" s="78">
        <v>17</v>
      </c>
      <c r="G151" s="78">
        <v>22</v>
      </c>
      <c r="H151" s="78">
        <v>21</v>
      </c>
      <c r="I151" s="78">
        <v>24</v>
      </c>
      <c r="J151" s="78">
        <v>23</v>
      </c>
      <c r="K151" s="78">
        <v>25</v>
      </c>
      <c r="L151" s="78">
        <v>34</v>
      </c>
      <c r="M151" s="78">
        <v>34</v>
      </c>
      <c r="N151" s="78">
        <v>40</v>
      </c>
      <c r="O151" s="78">
        <v>44</v>
      </c>
      <c r="P151" s="78">
        <v>52</v>
      </c>
      <c r="Q151" s="78">
        <v>63</v>
      </c>
      <c r="R151" s="78">
        <v>69</v>
      </c>
      <c r="S151" s="78">
        <v>86</v>
      </c>
      <c r="T151" s="78">
        <v>98</v>
      </c>
      <c r="U151" s="78">
        <v>113</v>
      </c>
      <c r="V151" s="78">
        <v>121</v>
      </c>
    </row>
    <row r="152" spans="1:22" x14ac:dyDescent="0.25">
      <c r="A152" s="77" t="s">
        <v>413</v>
      </c>
      <c r="B152" s="77" t="s">
        <v>96</v>
      </c>
      <c r="C152" s="78">
        <v>2</v>
      </c>
      <c r="D152" s="78">
        <v>2</v>
      </c>
      <c r="E152" s="78">
        <v>2</v>
      </c>
      <c r="F152" s="78">
        <v>1</v>
      </c>
      <c r="G152" s="78">
        <v>1</v>
      </c>
      <c r="H152" s="78">
        <v>2</v>
      </c>
      <c r="I152" s="78">
        <v>2</v>
      </c>
      <c r="J152" s="78">
        <v>3</v>
      </c>
      <c r="K152" s="78">
        <v>5</v>
      </c>
      <c r="L152" s="78">
        <v>7</v>
      </c>
      <c r="M152" s="78">
        <v>10</v>
      </c>
      <c r="N152" s="78">
        <v>10</v>
      </c>
      <c r="O152" s="78">
        <v>12</v>
      </c>
      <c r="P152" s="78">
        <v>13</v>
      </c>
      <c r="Q152" s="78">
        <v>15</v>
      </c>
      <c r="R152" s="78">
        <v>21</v>
      </c>
      <c r="S152" s="78">
        <v>22</v>
      </c>
      <c r="T152" s="78">
        <v>23</v>
      </c>
      <c r="U152" s="78">
        <v>25</v>
      </c>
      <c r="V152" s="78">
        <v>31</v>
      </c>
    </row>
    <row r="153" spans="1:22" x14ac:dyDescent="0.25">
      <c r="A153" s="77" t="s">
        <v>414</v>
      </c>
      <c r="B153" s="77" t="s">
        <v>101</v>
      </c>
      <c r="C153" s="78">
        <v>4</v>
      </c>
      <c r="D153" s="78">
        <v>4</v>
      </c>
      <c r="E153" s="78">
        <v>4</v>
      </c>
      <c r="F153" s="78">
        <v>4</v>
      </c>
      <c r="G153" s="78">
        <v>4</v>
      </c>
      <c r="H153" s="78">
        <v>4</v>
      </c>
      <c r="I153" s="78">
        <v>6</v>
      </c>
      <c r="J153" s="78">
        <v>7</v>
      </c>
      <c r="K153" s="78">
        <v>10</v>
      </c>
      <c r="L153" s="78">
        <v>14</v>
      </c>
      <c r="M153" s="78">
        <v>18</v>
      </c>
      <c r="N153" s="78">
        <v>25</v>
      </c>
      <c r="O153" s="78">
        <v>35</v>
      </c>
      <c r="P153" s="78">
        <v>41</v>
      </c>
      <c r="Q153" s="78">
        <v>54</v>
      </c>
      <c r="R153" s="78">
        <v>76</v>
      </c>
      <c r="S153" s="78">
        <v>97</v>
      </c>
      <c r="T153" s="78">
        <v>121</v>
      </c>
      <c r="U153" s="78">
        <v>145</v>
      </c>
      <c r="V153" s="78">
        <v>186</v>
      </c>
    </row>
    <row r="154" spans="1:22" x14ac:dyDescent="0.25">
      <c r="A154" s="77" t="s">
        <v>415</v>
      </c>
      <c r="B154" s="77" t="s">
        <v>104</v>
      </c>
      <c r="C154" s="78">
        <v>1</v>
      </c>
      <c r="D154" s="78">
        <v>1</v>
      </c>
      <c r="E154" s="78">
        <v>1</v>
      </c>
      <c r="F154" s="78">
        <v>1</v>
      </c>
      <c r="G154" s="78">
        <v>1</v>
      </c>
      <c r="H154" s="78">
        <v>1</v>
      </c>
      <c r="I154" s="78">
        <v>3</v>
      </c>
      <c r="J154" s="78">
        <v>3</v>
      </c>
      <c r="K154" s="78">
        <v>3</v>
      </c>
      <c r="L154" s="78">
        <v>10</v>
      </c>
      <c r="M154" s="78">
        <v>13</v>
      </c>
      <c r="N154" s="78">
        <v>13</v>
      </c>
      <c r="O154" s="78">
        <v>15</v>
      </c>
      <c r="P154" s="78">
        <v>18</v>
      </c>
      <c r="Q154" s="78">
        <v>22</v>
      </c>
      <c r="R154" s="78">
        <v>28</v>
      </c>
      <c r="S154" s="78">
        <v>35</v>
      </c>
      <c r="T154" s="78">
        <v>42</v>
      </c>
      <c r="U154" s="78">
        <v>61</v>
      </c>
      <c r="V154" s="78">
        <v>74</v>
      </c>
    </row>
    <row r="155" spans="1:22" x14ac:dyDescent="0.25">
      <c r="A155" s="77" t="s">
        <v>416</v>
      </c>
      <c r="B155" s="77" t="s">
        <v>106</v>
      </c>
      <c r="C155" s="78">
        <v>6</v>
      </c>
      <c r="D155" s="78">
        <v>6</v>
      </c>
      <c r="E155" s="78">
        <v>10</v>
      </c>
      <c r="F155" s="78">
        <v>13</v>
      </c>
      <c r="G155" s="78">
        <v>16</v>
      </c>
      <c r="H155" s="78">
        <v>15</v>
      </c>
      <c r="I155" s="78">
        <v>23</v>
      </c>
      <c r="J155" s="78">
        <v>25</v>
      </c>
      <c r="K155" s="78">
        <v>30</v>
      </c>
      <c r="L155" s="78">
        <v>39</v>
      </c>
      <c r="M155" s="78">
        <v>45</v>
      </c>
      <c r="N155" s="78">
        <v>57</v>
      </c>
      <c r="O155" s="78">
        <v>65</v>
      </c>
      <c r="P155" s="78">
        <v>68</v>
      </c>
      <c r="Q155" s="78">
        <v>69</v>
      </c>
      <c r="R155" s="78">
        <v>110</v>
      </c>
      <c r="S155" s="78">
        <v>117</v>
      </c>
      <c r="T155" s="78">
        <v>142</v>
      </c>
      <c r="U155" s="78">
        <v>271</v>
      </c>
      <c r="V155" s="78">
        <v>314</v>
      </c>
    </row>
    <row r="156" spans="1:22" x14ac:dyDescent="0.25">
      <c r="A156" s="77" t="s">
        <v>417</v>
      </c>
      <c r="B156" s="77" t="s">
        <v>118</v>
      </c>
      <c r="C156" s="78">
        <v>4</v>
      </c>
      <c r="D156" s="78">
        <v>4</v>
      </c>
      <c r="E156" s="78">
        <v>4</v>
      </c>
      <c r="F156" s="78">
        <v>4</v>
      </c>
      <c r="G156" s="78">
        <v>4</v>
      </c>
      <c r="H156" s="78">
        <v>4</v>
      </c>
      <c r="I156" s="78">
        <v>5</v>
      </c>
      <c r="J156" s="78">
        <v>4</v>
      </c>
      <c r="K156" s="78">
        <v>4</v>
      </c>
      <c r="L156" s="78">
        <v>10</v>
      </c>
      <c r="M156" s="78">
        <v>11</v>
      </c>
      <c r="N156" s="78">
        <v>13</v>
      </c>
      <c r="O156" s="78">
        <v>17</v>
      </c>
      <c r="P156" s="78">
        <v>29</v>
      </c>
      <c r="Q156" s="78">
        <v>35</v>
      </c>
      <c r="R156" s="78">
        <v>52</v>
      </c>
      <c r="S156" s="78">
        <v>59</v>
      </c>
      <c r="T156" s="78">
        <v>74</v>
      </c>
      <c r="U156" s="78">
        <v>101</v>
      </c>
      <c r="V156" s="78">
        <v>113</v>
      </c>
    </row>
    <row r="157" spans="1:22" x14ac:dyDescent="0.25">
      <c r="A157" s="77" t="s">
        <v>418</v>
      </c>
      <c r="B157" s="77" t="s">
        <v>120</v>
      </c>
      <c r="C157" s="78">
        <v>3</v>
      </c>
      <c r="D157" s="78">
        <v>3</v>
      </c>
      <c r="E157" s="78">
        <v>3</v>
      </c>
      <c r="F157" s="78">
        <v>3</v>
      </c>
      <c r="G157" s="78">
        <v>4</v>
      </c>
      <c r="H157" s="78">
        <v>6</v>
      </c>
      <c r="I157" s="78">
        <v>7</v>
      </c>
      <c r="J157" s="78">
        <v>5</v>
      </c>
      <c r="K157" s="78">
        <v>10</v>
      </c>
      <c r="L157" s="78">
        <v>10</v>
      </c>
      <c r="M157" s="78">
        <v>16</v>
      </c>
      <c r="N157" s="78">
        <v>19</v>
      </c>
      <c r="O157" s="78">
        <v>27</v>
      </c>
      <c r="P157" s="78">
        <v>27</v>
      </c>
      <c r="Q157" s="78">
        <v>28</v>
      </c>
      <c r="R157" s="78">
        <v>52</v>
      </c>
      <c r="S157" s="78">
        <v>57</v>
      </c>
      <c r="T157" s="78">
        <v>69</v>
      </c>
      <c r="U157" s="78">
        <v>86</v>
      </c>
      <c r="V157" s="78">
        <v>110</v>
      </c>
    </row>
    <row r="158" spans="1:22" x14ac:dyDescent="0.25">
      <c r="A158" s="77" t="s">
        <v>419</v>
      </c>
      <c r="B158" s="77" t="s">
        <v>128</v>
      </c>
      <c r="C158" s="78">
        <v>0</v>
      </c>
      <c r="D158" s="78">
        <v>0</v>
      </c>
      <c r="E158" s="78">
        <v>0</v>
      </c>
      <c r="F158" s="78">
        <v>0</v>
      </c>
      <c r="G158" s="78">
        <v>2</v>
      </c>
      <c r="H158" s="78">
        <v>2</v>
      </c>
      <c r="I158" s="78">
        <v>3</v>
      </c>
      <c r="J158" s="78">
        <v>3</v>
      </c>
      <c r="K158" s="78">
        <v>1</v>
      </c>
      <c r="L158" s="78">
        <v>5</v>
      </c>
      <c r="M158" s="78">
        <v>8</v>
      </c>
      <c r="N158" s="78">
        <v>10</v>
      </c>
      <c r="O158" s="78">
        <v>12</v>
      </c>
      <c r="P158" s="78">
        <v>19</v>
      </c>
      <c r="Q158" s="78">
        <v>28</v>
      </c>
      <c r="R158" s="78">
        <v>38</v>
      </c>
      <c r="S158" s="78">
        <v>55</v>
      </c>
      <c r="T158" s="78">
        <v>76</v>
      </c>
      <c r="U158" s="78">
        <v>93</v>
      </c>
      <c r="V158" s="78">
        <v>108</v>
      </c>
    </row>
    <row r="159" spans="1:22" x14ac:dyDescent="0.25">
      <c r="A159" s="73" t="s">
        <v>420</v>
      </c>
      <c r="B159" s="73" t="s">
        <v>421</v>
      </c>
      <c r="C159" s="79">
        <v>280</v>
      </c>
      <c r="D159" s="79">
        <v>324</v>
      </c>
      <c r="E159" s="79">
        <v>387</v>
      </c>
      <c r="F159" s="79">
        <v>491</v>
      </c>
      <c r="G159" s="79">
        <v>645</v>
      </c>
      <c r="H159" s="79">
        <v>925</v>
      </c>
      <c r="I159" s="79">
        <v>1099</v>
      </c>
      <c r="J159" s="79">
        <v>1196</v>
      </c>
      <c r="K159" s="79">
        <v>1557</v>
      </c>
      <c r="L159" s="79">
        <v>2182</v>
      </c>
      <c r="M159" s="79">
        <v>2756</v>
      </c>
      <c r="N159" s="79">
        <v>3384</v>
      </c>
      <c r="O159" s="79">
        <v>4257</v>
      </c>
      <c r="P159" s="79">
        <v>4792</v>
      </c>
      <c r="Q159" s="79">
        <v>5585</v>
      </c>
      <c r="R159" s="79">
        <v>6843</v>
      </c>
      <c r="S159" s="79">
        <v>7973</v>
      </c>
      <c r="T159" s="79">
        <v>9782</v>
      </c>
      <c r="U159" s="79">
        <v>12288</v>
      </c>
      <c r="V159" s="79">
        <v>14427</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F3AEC-525C-42A7-A019-9B14F3544062}">
  <sheetPr codeName="Sheet11"/>
  <dimension ref="A1:C17"/>
  <sheetViews>
    <sheetView workbookViewId="0">
      <selection activeCell="D25" sqref="D25"/>
    </sheetView>
  </sheetViews>
  <sheetFormatPr defaultRowHeight="15" x14ac:dyDescent="0.25"/>
  <cols>
    <col min="1" max="1" width="8" style="50" customWidth="1"/>
    <col min="2" max="2" width="17.7109375" style="50" customWidth="1"/>
    <col min="3" max="3" width="40.42578125" style="50" bestFit="1" customWidth="1"/>
  </cols>
  <sheetData>
    <row r="1" spans="1:3" s="3" customFormat="1" ht="45.75" thickTop="1" x14ac:dyDescent="0.25">
      <c r="A1" s="64" t="s">
        <v>223</v>
      </c>
      <c r="B1" s="64" t="s">
        <v>224</v>
      </c>
      <c r="C1" s="64" t="s">
        <v>240</v>
      </c>
    </row>
    <row r="2" spans="1:3" s="3" customFormat="1" ht="60" x14ac:dyDescent="0.25">
      <c r="A2" s="58">
        <v>1</v>
      </c>
      <c r="B2" s="59">
        <f>24*60/A2</f>
        <v>1440</v>
      </c>
      <c r="C2" s="60" t="s">
        <v>239</v>
      </c>
    </row>
    <row r="3" spans="1:3" s="3" customFormat="1" x14ac:dyDescent="0.25">
      <c r="A3" s="51">
        <v>2</v>
      </c>
      <c r="B3" s="52">
        <f t="shared" ref="B3:B13" si="0">24*60/A3</f>
        <v>720</v>
      </c>
      <c r="C3" s="53" t="s">
        <v>237</v>
      </c>
    </row>
    <row r="4" spans="1:3" s="3" customFormat="1" x14ac:dyDescent="0.25">
      <c r="A4" s="51">
        <v>3</v>
      </c>
      <c r="B4" s="52">
        <f t="shared" si="0"/>
        <v>480</v>
      </c>
      <c r="C4" s="53" t="s">
        <v>238</v>
      </c>
    </row>
    <row r="5" spans="1:3" s="3" customFormat="1" x14ac:dyDescent="0.25">
      <c r="A5" s="51">
        <v>4</v>
      </c>
      <c r="B5" s="52">
        <f t="shared" si="0"/>
        <v>360</v>
      </c>
      <c r="C5" s="53" t="s">
        <v>236</v>
      </c>
    </row>
    <row r="6" spans="1:3" s="3" customFormat="1" x14ac:dyDescent="0.25">
      <c r="A6" s="51">
        <v>5</v>
      </c>
      <c r="B6" s="52">
        <f t="shared" si="0"/>
        <v>288</v>
      </c>
      <c r="C6" s="53" t="s">
        <v>234</v>
      </c>
    </row>
    <row r="7" spans="1:3" s="3" customFormat="1" x14ac:dyDescent="0.25">
      <c r="A7" s="51">
        <v>7</v>
      </c>
      <c r="B7" s="52">
        <f t="shared" si="0"/>
        <v>205.71428571428572</v>
      </c>
      <c r="C7" s="53" t="s">
        <v>235</v>
      </c>
    </row>
    <row r="8" spans="1:3" x14ac:dyDescent="0.25">
      <c r="A8" s="51">
        <v>13</v>
      </c>
      <c r="B8" s="52">
        <f t="shared" si="0"/>
        <v>110.76923076923077</v>
      </c>
      <c r="C8" s="53" t="s">
        <v>232</v>
      </c>
    </row>
    <row r="9" spans="1:3" x14ac:dyDescent="0.25">
      <c r="A9" s="51">
        <v>16</v>
      </c>
      <c r="B9" s="52">
        <f t="shared" si="0"/>
        <v>90</v>
      </c>
      <c r="C9" s="53" t="s">
        <v>233</v>
      </c>
    </row>
    <row r="10" spans="1:3" x14ac:dyDescent="0.25">
      <c r="A10" s="51">
        <v>24</v>
      </c>
      <c r="B10" s="52">
        <f t="shared" si="0"/>
        <v>60</v>
      </c>
      <c r="C10" s="53" t="s">
        <v>228</v>
      </c>
    </row>
    <row r="11" spans="1:3" x14ac:dyDescent="0.25">
      <c r="A11" s="55">
        <v>48</v>
      </c>
      <c r="B11" s="56">
        <f t="shared" si="0"/>
        <v>30</v>
      </c>
      <c r="C11" s="57" t="s">
        <v>225</v>
      </c>
    </row>
    <row r="12" spans="1:3" x14ac:dyDescent="0.25">
      <c r="A12" s="51">
        <v>49</v>
      </c>
      <c r="B12" s="52">
        <f t="shared" si="0"/>
        <v>29.387755102040817</v>
      </c>
      <c r="C12" s="53" t="s">
        <v>230</v>
      </c>
    </row>
    <row r="13" spans="1:3" x14ac:dyDescent="0.25">
      <c r="A13" s="51">
        <v>78</v>
      </c>
      <c r="B13" s="52">
        <f t="shared" si="0"/>
        <v>18.46153846153846</v>
      </c>
      <c r="C13" s="53" t="s">
        <v>231</v>
      </c>
    </row>
    <row r="14" spans="1:3" x14ac:dyDescent="0.25">
      <c r="A14" s="54">
        <v>149</v>
      </c>
      <c r="B14" s="52">
        <f>24*60/A14</f>
        <v>9.6644295302013425</v>
      </c>
      <c r="C14" s="53" t="s">
        <v>229</v>
      </c>
    </row>
    <row r="15" spans="1:3" x14ac:dyDescent="0.25">
      <c r="A15" s="54">
        <v>262</v>
      </c>
      <c r="B15" s="52">
        <f>24*60/A15</f>
        <v>5.4961832061068705</v>
      </c>
      <c r="C15" s="53" t="s">
        <v>227</v>
      </c>
    </row>
    <row r="16" spans="1:3" ht="15.75" thickBot="1" x14ac:dyDescent="0.3">
      <c r="A16" s="61">
        <v>627</v>
      </c>
      <c r="B16" s="62">
        <f>24*60/A16</f>
        <v>2.2966507177033493</v>
      </c>
      <c r="C16" s="63" t="s">
        <v>226</v>
      </c>
    </row>
    <row r="17" spans="1:3" x14ac:dyDescent="0.25">
      <c r="A17" s="573" t="s">
        <v>241</v>
      </c>
      <c r="B17" s="573"/>
      <c r="C17" s="573"/>
    </row>
  </sheetData>
  <mergeCells count="1">
    <mergeCell ref="A17:C1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References</vt:lpstr>
      <vt:lpstr>Links</vt:lpstr>
      <vt:lpstr>L1-Country</vt:lpstr>
      <vt:lpstr>L2-Region</vt:lpstr>
      <vt:lpstr>L3-UTLA</vt:lpstr>
      <vt:lpstr>L4-LTLA</vt:lpstr>
      <vt:lpstr>ONS - England comparisons</vt:lpstr>
      <vt:lpstr>ONS - Wales comparison</vt:lpstr>
      <vt:lpstr>by-ethnicity-table</vt:lpstr>
      <vt:lpstr>Polygon</vt:lpstr>
      <vt:lpstr>Death by LA</vt:lpstr>
      <vt:lpstr>Cp100k Numbers</vt:lpstr>
      <vt:lpstr>UTLAs</vt:lpstr>
      <vt:lpstr>Daily Death Numbers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YL</cp:lastModifiedBy>
  <cp:lastPrinted>2020-03-17T21:20:11Z</cp:lastPrinted>
  <dcterms:created xsi:type="dcterms:W3CDTF">2020-03-14T23:17:35Z</dcterms:created>
  <dcterms:modified xsi:type="dcterms:W3CDTF">2020-06-22T16:05:44Z</dcterms:modified>
</cp:coreProperties>
</file>